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4455" windowHeight="2715" tabRatio="851"/>
  </bookViews>
  <sheets>
    <sheet name="Detalii blocuri" sheetId="4" r:id="rId1"/>
    <sheet name="Statistica etaje" sheetId="14" r:id="rId2"/>
    <sheet name="Statistica camere" sheetId="17" r:id="rId3"/>
    <sheet name="Statistica orase" sheetId="35" r:id="rId4"/>
  </sheets>
  <definedNames>
    <definedName name="_xlnm._FilterDatabase" localSheetId="0" hidden="1">'Detalii blocuri'!$A$4:$AK$3924</definedName>
    <definedName name="_xlnm._FilterDatabase" localSheetId="3" hidden="1">'Statistica orase'!$A$5:$EA$160</definedName>
  </definedNames>
  <calcPr calcId="125725"/>
</workbook>
</file>

<file path=xl/calcChain.xml><?xml version="1.0" encoding="utf-8"?>
<calcChain xmlns="http://schemas.openxmlformats.org/spreadsheetml/2006/main">
  <c r="F3166" i="4"/>
  <c r="F3145"/>
  <c r="F3143"/>
  <c r="F3141"/>
  <c r="F3135"/>
  <c r="F3133"/>
  <c r="F3131"/>
  <c r="F3120"/>
  <c r="F3104"/>
  <c r="F3071"/>
  <c r="F3069"/>
  <c r="F3066"/>
  <c r="F3063"/>
  <c r="F3039"/>
  <c r="F3013"/>
  <c r="F2977"/>
  <c r="F2645"/>
  <c r="F2586"/>
  <c r="F2433"/>
  <c r="F2164"/>
  <c r="F2001"/>
  <c r="F21"/>
  <c r="V3924"/>
  <c r="X3924" s="1"/>
  <c r="Y3924" s="1"/>
  <c r="V3923"/>
  <c r="X3923" s="1"/>
  <c r="Y3923" s="1"/>
  <c r="V3922"/>
  <c r="X3922" s="1"/>
  <c r="Y3922" s="1"/>
  <c r="V3921"/>
  <c r="X3921" s="1"/>
  <c r="Y3921" s="1"/>
  <c r="V3920"/>
  <c r="X3920" s="1"/>
  <c r="Y3920" s="1"/>
  <c r="V3919"/>
  <c r="X3919" s="1"/>
  <c r="Y3919" s="1"/>
  <c r="V3918"/>
  <c r="X3918" s="1"/>
  <c r="Y3918" s="1"/>
  <c r="V3917"/>
  <c r="X3917" s="1"/>
  <c r="Y3917" s="1"/>
  <c r="V3916"/>
  <c r="X3916" s="1"/>
  <c r="Y3916" s="1"/>
  <c r="V3915"/>
  <c r="X3915" s="1"/>
  <c r="Y3915" s="1"/>
  <c r="V3914"/>
  <c r="X3914" s="1"/>
  <c r="Y3914" s="1"/>
  <c r="V3913"/>
  <c r="X3913" s="1"/>
  <c r="Y3913" s="1"/>
  <c r="V3912"/>
  <c r="X3912" s="1"/>
  <c r="Y3912" s="1"/>
  <c r="V3911"/>
  <c r="X3911" s="1"/>
  <c r="Y3911" s="1"/>
  <c r="V3910"/>
  <c r="X3910" s="1"/>
  <c r="Y3910" s="1"/>
  <c r="V3909"/>
  <c r="X3909" s="1"/>
  <c r="Y3909" s="1"/>
  <c r="V3908"/>
  <c r="X3908" s="1"/>
  <c r="Y3908" s="1"/>
  <c r="V3907"/>
  <c r="X3907" s="1"/>
  <c r="Y3907" s="1"/>
  <c r="V3906"/>
  <c r="X3906" s="1"/>
  <c r="Y3906" s="1"/>
  <c r="V3905"/>
  <c r="X3905" s="1"/>
  <c r="Y3905" s="1"/>
  <c r="V3904"/>
  <c r="X3904" s="1"/>
  <c r="Y3904" s="1"/>
  <c r="V3903"/>
  <c r="X3903" s="1"/>
  <c r="Y3903" s="1"/>
  <c r="V3902"/>
  <c r="X3902" s="1"/>
  <c r="Y3902" s="1"/>
  <c r="V3901"/>
  <c r="X3901" s="1"/>
  <c r="Y3901" s="1"/>
  <c r="V3900"/>
  <c r="X3900" s="1"/>
  <c r="Y3900" s="1"/>
  <c r="V3899"/>
  <c r="X3899" s="1"/>
  <c r="Y3899" s="1"/>
  <c r="V3898"/>
  <c r="X3898" s="1"/>
  <c r="Y3898" s="1"/>
  <c r="V3897"/>
  <c r="X3897" s="1"/>
  <c r="Y3897" s="1"/>
  <c r="V3896"/>
  <c r="X3896" s="1"/>
  <c r="Y3896" s="1"/>
  <c r="V3895"/>
  <c r="X3895" s="1"/>
  <c r="Y3895" s="1"/>
  <c r="V3894"/>
  <c r="X3894" s="1"/>
  <c r="Y3894" s="1"/>
  <c r="V3893"/>
  <c r="X3893" s="1"/>
  <c r="Y3893" s="1"/>
  <c r="V3892"/>
  <c r="X3892" s="1"/>
  <c r="Y3892" s="1"/>
  <c r="V3891"/>
  <c r="X3891" s="1"/>
  <c r="Y3891" s="1"/>
  <c r="V3890"/>
  <c r="X3890" s="1"/>
  <c r="Y3890" s="1"/>
  <c r="V3889"/>
  <c r="X3889" s="1"/>
  <c r="Y3889" s="1"/>
  <c r="V3888"/>
  <c r="X3888" s="1"/>
  <c r="Y3888" s="1"/>
  <c r="V3887"/>
  <c r="X3887" s="1"/>
  <c r="Y3887" s="1"/>
  <c r="V3886"/>
  <c r="X3886" s="1"/>
  <c r="Y3886" s="1"/>
  <c r="V3885"/>
  <c r="X3885" s="1"/>
  <c r="Y3885" s="1"/>
  <c r="V3884"/>
  <c r="X3884" s="1"/>
  <c r="Y3884" s="1"/>
  <c r="V3883"/>
  <c r="X3883" s="1"/>
  <c r="Y3883" s="1"/>
  <c r="V3882"/>
  <c r="X3882" s="1"/>
  <c r="Y3882" s="1"/>
  <c r="V3881"/>
  <c r="X3881" s="1"/>
  <c r="Y3881" s="1"/>
  <c r="V3880"/>
  <c r="X3880" s="1"/>
  <c r="Y3880" s="1"/>
  <c r="V3879"/>
  <c r="X3879" s="1"/>
  <c r="Y3879" s="1"/>
  <c r="V3878"/>
  <c r="X3878" s="1"/>
  <c r="Y3878" s="1"/>
  <c r="V3877"/>
  <c r="X3877" s="1"/>
  <c r="Y3877" s="1"/>
  <c r="V3876"/>
  <c r="X3876" s="1"/>
  <c r="Y3876" s="1"/>
  <c r="V3875"/>
  <c r="X3875" s="1"/>
  <c r="Y3875" s="1"/>
  <c r="V3874"/>
  <c r="X3874" s="1"/>
  <c r="Y3874" s="1"/>
  <c r="V3873"/>
  <c r="X3873" s="1"/>
  <c r="Y3873" s="1"/>
  <c r="V3872"/>
  <c r="X3872" s="1"/>
  <c r="Y3872" s="1"/>
  <c r="V3871"/>
  <c r="X3871" s="1"/>
  <c r="Y3871" s="1"/>
  <c r="V3870"/>
  <c r="X3870" s="1"/>
  <c r="Y3870" s="1"/>
  <c r="V3869"/>
  <c r="X3869" s="1"/>
  <c r="Y3869" s="1"/>
  <c r="V3868"/>
  <c r="X3868" s="1"/>
  <c r="Y3868" s="1"/>
  <c r="V3867"/>
  <c r="X3867" s="1"/>
  <c r="Y3867" s="1"/>
  <c r="V3866"/>
  <c r="X3866" s="1"/>
  <c r="Y3866" s="1"/>
  <c r="V3865"/>
  <c r="X3865" s="1"/>
  <c r="Y3865" s="1"/>
  <c r="V3864"/>
  <c r="X3864" s="1"/>
  <c r="Y3864" s="1"/>
  <c r="V3863"/>
  <c r="X3863" s="1"/>
  <c r="Y3863" s="1"/>
  <c r="V3862"/>
  <c r="X3862" s="1"/>
  <c r="Y3862" s="1"/>
  <c r="V3861"/>
  <c r="X3861" s="1"/>
  <c r="Y3861" s="1"/>
  <c r="V3860"/>
  <c r="X3860" s="1"/>
  <c r="Y3860" s="1"/>
  <c r="V3859"/>
  <c r="X3859" s="1"/>
  <c r="Y3859" s="1"/>
  <c r="V3858"/>
  <c r="X3858" s="1"/>
  <c r="Y3858" s="1"/>
  <c r="V3857"/>
  <c r="X3857" s="1"/>
  <c r="Y3857" s="1"/>
  <c r="V3856"/>
  <c r="X3856" s="1"/>
  <c r="Y3856" s="1"/>
  <c r="V3855"/>
  <c r="X3855" s="1"/>
  <c r="Y3855" s="1"/>
  <c r="V3854"/>
  <c r="X3854" s="1"/>
  <c r="Y3854" s="1"/>
  <c r="V3853"/>
  <c r="X3853" s="1"/>
  <c r="Y3853" s="1"/>
  <c r="V3852"/>
  <c r="X3852" s="1"/>
  <c r="Y3852" s="1"/>
  <c r="V3851"/>
  <c r="X3851" s="1"/>
  <c r="Y3851" s="1"/>
  <c r="V3850"/>
  <c r="X3850" s="1"/>
  <c r="Y3850" s="1"/>
  <c r="V3849"/>
  <c r="X3849" s="1"/>
  <c r="Y3849" s="1"/>
  <c r="V3848"/>
  <c r="X3848" s="1"/>
  <c r="Y3848" s="1"/>
  <c r="V3847"/>
  <c r="X3847" s="1"/>
  <c r="Y3847" s="1"/>
  <c r="V3846"/>
  <c r="X3846" s="1"/>
  <c r="Y3846" s="1"/>
  <c r="V3845"/>
  <c r="X3845" s="1"/>
  <c r="Y3845" s="1"/>
  <c r="V3844"/>
  <c r="X3844" s="1"/>
  <c r="Y3844" s="1"/>
  <c r="V3843"/>
  <c r="X3843" s="1"/>
  <c r="Y3843" s="1"/>
  <c r="V3842"/>
  <c r="X3842" s="1"/>
  <c r="Y3842" s="1"/>
  <c r="V3841"/>
  <c r="X3841" s="1"/>
  <c r="Y3841" s="1"/>
  <c r="V3840"/>
  <c r="X3840" s="1"/>
  <c r="Y3840" s="1"/>
  <c r="V3839"/>
  <c r="X3839" s="1"/>
  <c r="Y3839" s="1"/>
  <c r="V3838"/>
  <c r="X3838" s="1"/>
  <c r="Y3838" s="1"/>
  <c r="V3837"/>
  <c r="X3837" s="1"/>
  <c r="Y3837" s="1"/>
  <c r="V3836"/>
  <c r="X3836" s="1"/>
  <c r="Y3836" s="1"/>
  <c r="V3835"/>
  <c r="X3835" s="1"/>
  <c r="Y3835" s="1"/>
  <c r="V3834"/>
  <c r="X3834" s="1"/>
  <c r="Y3834" s="1"/>
  <c r="V3833"/>
  <c r="X3833" s="1"/>
  <c r="Y3833" s="1"/>
  <c r="V3832"/>
  <c r="X3832" s="1"/>
  <c r="Y3832" s="1"/>
  <c r="V3831"/>
  <c r="X3831" s="1"/>
  <c r="Y3831" s="1"/>
  <c r="V3830"/>
  <c r="X3830" s="1"/>
  <c r="Y3830" s="1"/>
  <c r="V3829"/>
  <c r="X3829" s="1"/>
  <c r="Y3829" s="1"/>
  <c r="V3828"/>
  <c r="X3828" s="1"/>
  <c r="Y3828" s="1"/>
  <c r="V3827"/>
  <c r="X3827" s="1"/>
  <c r="Y3827" s="1"/>
  <c r="V3826"/>
  <c r="X3826" s="1"/>
  <c r="Y3826" s="1"/>
  <c r="V3825"/>
  <c r="X3825" s="1"/>
  <c r="Y3825" s="1"/>
  <c r="V3824"/>
  <c r="X3824" s="1"/>
  <c r="Y3824" s="1"/>
  <c r="V3823"/>
  <c r="X3823" s="1"/>
  <c r="Y3823" s="1"/>
  <c r="V3822"/>
  <c r="X3822" s="1"/>
  <c r="Y3822" s="1"/>
  <c r="V3821"/>
  <c r="X3821" s="1"/>
  <c r="Y3821" s="1"/>
  <c r="V3820"/>
  <c r="X3820" s="1"/>
  <c r="Y3820" s="1"/>
  <c r="V3819"/>
  <c r="X3819" s="1"/>
  <c r="Y3819" s="1"/>
  <c r="V3818"/>
  <c r="X3818" s="1"/>
  <c r="Y3818" s="1"/>
  <c r="V3817"/>
  <c r="X3817" s="1"/>
  <c r="Y3817" s="1"/>
  <c r="V3816"/>
  <c r="X3816" s="1"/>
  <c r="Y3816" s="1"/>
  <c r="V3815"/>
  <c r="X3815" s="1"/>
  <c r="Y3815" s="1"/>
  <c r="V3814"/>
  <c r="X3814" s="1"/>
  <c r="Y3814" s="1"/>
  <c r="V3813"/>
  <c r="X3813" s="1"/>
  <c r="Y3813" s="1"/>
  <c r="V3812"/>
  <c r="X3812" s="1"/>
  <c r="Y3812" s="1"/>
  <c r="V3811"/>
  <c r="X3811" s="1"/>
  <c r="Y3811" s="1"/>
  <c r="V3810"/>
  <c r="X3810" s="1"/>
  <c r="Y3810" s="1"/>
  <c r="V3809"/>
  <c r="X3809" s="1"/>
  <c r="Y3809" s="1"/>
  <c r="V3808"/>
  <c r="X3808" s="1"/>
  <c r="Y3808" s="1"/>
  <c r="V3807"/>
  <c r="X3807" s="1"/>
  <c r="Y3807" s="1"/>
  <c r="V3806"/>
  <c r="X3806" s="1"/>
  <c r="Y3806" s="1"/>
  <c r="V3805"/>
  <c r="X3805" s="1"/>
  <c r="Y3805" s="1"/>
  <c r="V3804"/>
  <c r="X3804" s="1"/>
  <c r="Y3804" s="1"/>
  <c r="V3803"/>
  <c r="X3803" s="1"/>
  <c r="Y3803" s="1"/>
  <c r="V3802"/>
  <c r="X3802" s="1"/>
  <c r="Y3802" s="1"/>
  <c r="V3801"/>
  <c r="X3801" s="1"/>
  <c r="Y3801" s="1"/>
  <c r="V3800"/>
  <c r="X3800" s="1"/>
  <c r="Y3800" s="1"/>
  <c r="V3799"/>
  <c r="X3799" s="1"/>
  <c r="Y3799" s="1"/>
  <c r="V3798"/>
  <c r="X3798" s="1"/>
  <c r="Y3798" s="1"/>
  <c r="V3797"/>
  <c r="X3797" s="1"/>
  <c r="Y3797" s="1"/>
  <c r="V3796"/>
  <c r="X3796" s="1"/>
  <c r="Y3796" s="1"/>
  <c r="V3795"/>
  <c r="X3795" s="1"/>
  <c r="Y3795" s="1"/>
  <c r="V3794"/>
  <c r="X3794" s="1"/>
  <c r="Y3794" s="1"/>
  <c r="V3793"/>
  <c r="X3793" s="1"/>
  <c r="Y3793" s="1"/>
  <c r="V3792"/>
  <c r="X3792" s="1"/>
  <c r="Y3792" s="1"/>
  <c r="V3791"/>
  <c r="X3791" s="1"/>
  <c r="Y3791" s="1"/>
  <c r="V3790"/>
  <c r="X3790" s="1"/>
  <c r="Y3790" s="1"/>
  <c r="V3789"/>
  <c r="X3789" s="1"/>
  <c r="Y3789" s="1"/>
  <c r="V3788"/>
  <c r="X3788" s="1"/>
  <c r="Y3788" s="1"/>
  <c r="V3787"/>
  <c r="X3787" s="1"/>
  <c r="Y3787" s="1"/>
  <c r="V3786"/>
  <c r="X3786" s="1"/>
  <c r="Y3786" s="1"/>
  <c r="V3785"/>
  <c r="X3785" s="1"/>
  <c r="Y3785" s="1"/>
  <c r="V3784"/>
  <c r="X3784" s="1"/>
  <c r="Y3784" s="1"/>
  <c r="V3783"/>
  <c r="X3783" s="1"/>
  <c r="Y3783" s="1"/>
  <c r="V3782"/>
  <c r="X3782" s="1"/>
  <c r="Y3782" s="1"/>
  <c r="V3781"/>
  <c r="X3781" s="1"/>
  <c r="Y3781" s="1"/>
  <c r="V3780"/>
  <c r="X3780" s="1"/>
  <c r="Y3780" s="1"/>
  <c r="V3779"/>
  <c r="X3779" s="1"/>
  <c r="Y3779" s="1"/>
  <c r="V3778"/>
  <c r="X3778" s="1"/>
  <c r="Y3778" s="1"/>
  <c r="V3777"/>
  <c r="X3777" s="1"/>
  <c r="Y3777" s="1"/>
  <c r="V3776"/>
  <c r="X3776" s="1"/>
  <c r="Y3776" s="1"/>
  <c r="V3775"/>
  <c r="X3775" s="1"/>
  <c r="Y3775" s="1"/>
  <c r="V3774"/>
  <c r="X3774" s="1"/>
  <c r="Y3774" s="1"/>
  <c r="V3773"/>
  <c r="X3773" s="1"/>
  <c r="Y3773" s="1"/>
  <c r="V3772"/>
  <c r="X3772" s="1"/>
  <c r="Y3772" s="1"/>
  <c r="V3771"/>
  <c r="X3771" s="1"/>
  <c r="Y3771" s="1"/>
  <c r="V3770"/>
  <c r="X3770" s="1"/>
  <c r="Y3770" s="1"/>
  <c r="V3769"/>
  <c r="X3769" s="1"/>
  <c r="Y3769" s="1"/>
  <c r="V3768"/>
  <c r="X3768" s="1"/>
  <c r="Y3768" s="1"/>
  <c r="V3767"/>
  <c r="X3767" s="1"/>
  <c r="Y3767" s="1"/>
  <c r="V3766"/>
  <c r="X3766" s="1"/>
  <c r="Y3766" s="1"/>
  <c r="V3765"/>
  <c r="X3765" s="1"/>
  <c r="Y3765" s="1"/>
  <c r="V3764"/>
  <c r="X3764" s="1"/>
  <c r="Y3764" s="1"/>
  <c r="V3763"/>
  <c r="X3763" s="1"/>
  <c r="Y3763" s="1"/>
  <c r="V3762"/>
  <c r="X3762" s="1"/>
  <c r="Y3762" s="1"/>
  <c r="V3761"/>
  <c r="X3761" s="1"/>
  <c r="Y3761" s="1"/>
  <c r="V3760"/>
  <c r="X3760" s="1"/>
  <c r="Y3760" s="1"/>
  <c r="V3759"/>
  <c r="X3759" s="1"/>
  <c r="Y3759" s="1"/>
  <c r="V3758"/>
  <c r="X3758" s="1"/>
  <c r="Y3758" s="1"/>
  <c r="V3757"/>
  <c r="X3757" s="1"/>
  <c r="Y3757" s="1"/>
  <c r="V3756"/>
  <c r="X3756" s="1"/>
  <c r="Y3756" s="1"/>
  <c r="V3755"/>
  <c r="X3755" s="1"/>
  <c r="Y3755" s="1"/>
  <c r="V3754"/>
  <c r="X3754" s="1"/>
  <c r="Y3754" s="1"/>
  <c r="V3753"/>
  <c r="X3753" s="1"/>
  <c r="Y3753" s="1"/>
  <c r="V3752"/>
  <c r="X3752" s="1"/>
  <c r="Y3752" s="1"/>
  <c r="V3751"/>
  <c r="X3751" s="1"/>
  <c r="Y3751" s="1"/>
  <c r="V3750"/>
  <c r="X3750" s="1"/>
  <c r="Y3750" s="1"/>
  <c r="V3749"/>
  <c r="X3749" s="1"/>
  <c r="Y3749" s="1"/>
  <c r="V3748"/>
  <c r="X3748" s="1"/>
  <c r="Y3748" s="1"/>
  <c r="V3747"/>
  <c r="X3747" s="1"/>
  <c r="Y3747" s="1"/>
  <c r="V3746"/>
  <c r="X3746" s="1"/>
  <c r="Y3746" s="1"/>
  <c r="V3745"/>
  <c r="X3745" s="1"/>
  <c r="Y3745" s="1"/>
  <c r="V3744"/>
  <c r="X3744" s="1"/>
  <c r="Y3744" s="1"/>
  <c r="V3743"/>
  <c r="X3743" s="1"/>
  <c r="Y3743" s="1"/>
  <c r="V3742"/>
  <c r="X3742" s="1"/>
  <c r="Y3742" s="1"/>
  <c r="V3741"/>
  <c r="X3741" s="1"/>
  <c r="Y3741" s="1"/>
  <c r="V3740"/>
  <c r="X3740" s="1"/>
  <c r="Y3740" s="1"/>
  <c r="V3739"/>
  <c r="X3739" s="1"/>
  <c r="Y3739" s="1"/>
  <c r="V3738"/>
  <c r="X3738" s="1"/>
  <c r="Y3738" s="1"/>
  <c r="V3737"/>
  <c r="X3737" s="1"/>
  <c r="Y3737" s="1"/>
  <c r="V3736"/>
  <c r="X3736" s="1"/>
  <c r="Y3736" s="1"/>
  <c r="V3735"/>
  <c r="X3735" s="1"/>
  <c r="Y3735" s="1"/>
  <c r="V3734"/>
  <c r="X3734" s="1"/>
  <c r="Y3734" s="1"/>
  <c r="V3733"/>
  <c r="X3733" s="1"/>
  <c r="Y3733" s="1"/>
  <c r="V3732"/>
  <c r="X3732" s="1"/>
  <c r="Y3732" s="1"/>
  <c r="V3731"/>
  <c r="X3731" s="1"/>
  <c r="Y3731" s="1"/>
  <c r="V3730"/>
  <c r="X3730" s="1"/>
  <c r="Y3730" s="1"/>
  <c r="V3729"/>
  <c r="X3729" s="1"/>
  <c r="Y3729" s="1"/>
  <c r="V3728"/>
  <c r="X3728" s="1"/>
  <c r="Y3728" s="1"/>
  <c r="V3727"/>
  <c r="X3727" s="1"/>
  <c r="Y3727" s="1"/>
  <c r="V3726"/>
  <c r="X3726" s="1"/>
  <c r="Y3726" s="1"/>
  <c r="V3725"/>
  <c r="X3725" s="1"/>
  <c r="Y3725" s="1"/>
  <c r="V3724"/>
  <c r="X3724" s="1"/>
  <c r="Y3724" s="1"/>
  <c r="V3723"/>
  <c r="X3723" s="1"/>
  <c r="Y3723" s="1"/>
  <c r="V3722"/>
  <c r="X3722" s="1"/>
  <c r="Y3722" s="1"/>
  <c r="V3721"/>
  <c r="X3721" s="1"/>
  <c r="Y3721" s="1"/>
  <c r="V3720"/>
  <c r="X3720" s="1"/>
  <c r="Y3720" s="1"/>
  <c r="V3719"/>
  <c r="X3719" s="1"/>
  <c r="Y3719" s="1"/>
  <c r="V3718"/>
  <c r="X3718" s="1"/>
  <c r="Y3718" s="1"/>
  <c r="V3717"/>
  <c r="X3717" s="1"/>
  <c r="Y3717" s="1"/>
  <c r="V3716"/>
  <c r="X3716" s="1"/>
  <c r="Y3716" s="1"/>
  <c r="V3715"/>
  <c r="X3715" s="1"/>
  <c r="Y3715" s="1"/>
  <c r="V3714"/>
  <c r="X3714" s="1"/>
  <c r="Y3714" s="1"/>
  <c r="V3713"/>
  <c r="X3713" s="1"/>
  <c r="Y3713" s="1"/>
  <c r="V3712"/>
  <c r="X3712" s="1"/>
  <c r="Y3712" s="1"/>
  <c r="V3711"/>
  <c r="X3711" s="1"/>
  <c r="Y3711" s="1"/>
  <c r="V3710"/>
  <c r="X3710" s="1"/>
  <c r="Y3710" s="1"/>
  <c r="V3709"/>
  <c r="X3709" s="1"/>
  <c r="Y3709" s="1"/>
  <c r="V3708"/>
  <c r="X3708" s="1"/>
  <c r="Y3708" s="1"/>
  <c r="V3707"/>
  <c r="X3707" s="1"/>
  <c r="Y3707" s="1"/>
  <c r="V3706"/>
  <c r="X3706" s="1"/>
  <c r="Y3706" s="1"/>
  <c r="V3705"/>
  <c r="X3705" s="1"/>
  <c r="Y3705" s="1"/>
  <c r="V3704"/>
  <c r="X3704" s="1"/>
  <c r="Y3704" s="1"/>
  <c r="V3703"/>
  <c r="X3703" s="1"/>
  <c r="Y3703" s="1"/>
  <c r="V3702"/>
  <c r="X3702" s="1"/>
  <c r="Y3702" s="1"/>
  <c r="V3701"/>
  <c r="X3701" s="1"/>
  <c r="Y3701" s="1"/>
  <c r="V3700"/>
  <c r="X3700" s="1"/>
  <c r="Y3700" s="1"/>
  <c r="V3699"/>
  <c r="X3699" s="1"/>
  <c r="Y3699" s="1"/>
  <c r="V3698"/>
  <c r="X3698" s="1"/>
  <c r="Y3698" s="1"/>
  <c r="V3697"/>
  <c r="X3697" s="1"/>
  <c r="Y3697" s="1"/>
  <c r="V3696"/>
  <c r="X3696" s="1"/>
  <c r="Y3696" s="1"/>
  <c r="V3695"/>
  <c r="X3695" s="1"/>
  <c r="Y3695" s="1"/>
  <c r="V3694"/>
  <c r="X3694" s="1"/>
  <c r="Y3694" s="1"/>
  <c r="V3693"/>
  <c r="X3693" s="1"/>
  <c r="Y3693" s="1"/>
  <c r="V3692"/>
  <c r="X3692" s="1"/>
  <c r="Y3692" s="1"/>
  <c r="V3691"/>
  <c r="X3691" s="1"/>
  <c r="Y3691" s="1"/>
  <c r="V3690"/>
  <c r="X3690" s="1"/>
  <c r="Y3690" s="1"/>
  <c r="V3689"/>
  <c r="X3689" s="1"/>
  <c r="Y3689" s="1"/>
  <c r="V3688"/>
  <c r="X3688" s="1"/>
  <c r="Y3688" s="1"/>
  <c r="V3687"/>
  <c r="X3687" s="1"/>
  <c r="Y3687" s="1"/>
  <c r="V3686"/>
  <c r="X3686" s="1"/>
  <c r="Y3686" s="1"/>
  <c r="V3685"/>
  <c r="X3685" s="1"/>
  <c r="Y3685" s="1"/>
  <c r="V3684"/>
  <c r="X3684" s="1"/>
  <c r="Y3684" s="1"/>
  <c r="V3683"/>
  <c r="X3683" s="1"/>
  <c r="Y3683" s="1"/>
  <c r="V3682"/>
  <c r="X3682" s="1"/>
  <c r="Y3682" s="1"/>
  <c r="V3681"/>
  <c r="X3681" s="1"/>
  <c r="Y3681" s="1"/>
  <c r="V3680"/>
  <c r="X3680" s="1"/>
  <c r="Y3680" s="1"/>
  <c r="V3679"/>
  <c r="X3679" s="1"/>
  <c r="Y3679" s="1"/>
  <c r="V3678"/>
  <c r="X3678" s="1"/>
  <c r="Y3678" s="1"/>
  <c r="V3677"/>
  <c r="X3677" s="1"/>
  <c r="Y3677" s="1"/>
  <c r="V3676"/>
  <c r="X3676" s="1"/>
  <c r="Y3676" s="1"/>
  <c r="V3675"/>
  <c r="X3675" s="1"/>
  <c r="Y3675" s="1"/>
  <c r="V3674"/>
  <c r="X3674" s="1"/>
  <c r="Y3674" s="1"/>
  <c r="V3673"/>
  <c r="X3673" s="1"/>
  <c r="Y3673" s="1"/>
  <c r="V3672"/>
  <c r="X3672" s="1"/>
  <c r="Y3672" s="1"/>
  <c r="V3671"/>
  <c r="X3671" s="1"/>
  <c r="Y3671" s="1"/>
  <c r="V3670"/>
  <c r="X3670" s="1"/>
  <c r="Y3670" s="1"/>
  <c r="V3669"/>
  <c r="X3669" s="1"/>
  <c r="Y3669" s="1"/>
  <c r="V3668"/>
  <c r="X3668" s="1"/>
  <c r="Y3668" s="1"/>
  <c r="V3667"/>
  <c r="X3667" s="1"/>
  <c r="Y3667" s="1"/>
  <c r="V3666"/>
  <c r="X3666" s="1"/>
  <c r="Y3666" s="1"/>
  <c r="V3665"/>
  <c r="X3665" s="1"/>
  <c r="Y3665" s="1"/>
  <c r="V3664"/>
  <c r="X3664" s="1"/>
  <c r="Y3664" s="1"/>
  <c r="V3663"/>
  <c r="X3663" s="1"/>
  <c r="Y3663" s="1"/>
  <c r="V3662"/>
  <c r="X3662" s="1"/>
  <c r="Y3662" s="1"/>
  <c r="V3661"/>
  <c r="X3661" s="1"/>
  <c r="Y3661" s="1"/>
  <c r="V3660"/>
  <c r="X3660" s="1"/>
  <c r="Y3660" s="1"/>
  <c r="V3659"/>
  <c r="X3659" s="1"/>
  <c r="Y3659" s="1"/>
  <c r="V3658"/>
  <c r="X3658" s="1"/>
  <c r="Y3658" s="1"/>
  <c r="V3657"/>
  <c r="X3657" s="1"/>
  <c r="Y3657" s="1"/>
  <c r="V3656"/>
  <c r="X3656" s="1"/>
  <c r="Y3656" s="1"/>
  <c r="V3655"/>
  <c r="X3655" s="1"/>
  <c r="Y3655" s="1"/>
  <c r="V3654"/>
  <c r="X3654" s="1"/>
  <c r="Y3654" s="1"/>
  <c r="V3653"/>
  <c r="X3653" s="1"/>
  <c r="Y3653" s="1"/>
  <c r="V3652"/>
  <c r="X3652" s="1"/>
  <c r="Y3652" s="1"/>
  <c r="V3651"/>
  <c r="X3651" s="1"/>
  <c r="Y3651" s="1"/>
  <c r="V3650"/>
  <c r="X3650" s="1"/>
  <c r="Y3650" s="1"/>
  <c r="V3649"/>
  <c r="X3649" s="1"/>
  <c r="Y3649" s="1"/>
  <c r="V3648"/>
  <c r="X3648" s="1"/>
  <c r="Y3648" s="1"/>
  <c r="V3647"/>
  <c r="X3647" s="1"/>
  <c r="Y3647" s="1"/>
  <c r="V3646"/>
  <c r="X3646" s="1"/>
  <c r="Y3646" s="1"/>
  <c r="V3645"/>
  <c r="X3645" s="1"/>
  <c r="Y3645" s="1"/>
  <c r="V3644"/>
  <c r="X3644" s="1"/>
  <c r="Y3644" s="1"/>
  <c r="V3643"/>
  <c r="X3643" s="1"/>
  <c r="Y3643" s="1"/>
  <c r="V3642"/>
  <c r="X3642" s="1"/>
  <c r="Y3642" s="1"/>
  <c r="V3641"/>
  <c r="X3641" s="1"/>
  <c r="Y3641" s="1"/>
  <c r="V3640"/>
  <c r="X3640" s="1"/>
  <c r="Y3640" s="1"/>
  <c r="V3639"/>
  <c r="X3639" s="1"/>
  <c r="Y3639" s="1"/>
  <c r="V3638"/>
  <c r="X3638" s="1"/>
  <c r="Y3638" s="1"/>
  <c r="V3637"/>
  <c r="X3637" s="1"/>
  <c r="Y3637" s="1"/>
  <c r="V3636"/>
  <c r="X3636" s="1"/>
  <c r="Y3636" s="1"/>
  <c r="V3635"/>
  <c r="X3635" s="1"/>
  <c r="Y3635" s="1"/>
  <c r="V3634"/>
  <c r="X3634" s="1"/>
  <c r="Y3634" s="1"/>
  <c r="V3633"/>
  <c r="X3633" s="1"/>
  <c r="Y3633" s="1"/>
  <c r="V3632"/>
  <c r="X3632" s="1"/>
  <c r="Y3632" s="1"/>
  <c r="V3631"/>
  <c r="X3631" s="1"/>
  <c r="Y3631" s="1"/>
  <c r="V3630"/>
  <c r="X3630" s="1"/>
  <c r="Y3630" s="1"/>
  <c r="V3629"/>
  <c r="X3629" s="1"/>
  <c r="Y3629" s="1"/>
  <c r="V3628"/>
  <c r="X3628" s="1"/>
  <c r="Y3628" s="1"/>
  <c r="V3627"/>
  <c r="X3627" s="1"/>
  <c r="Y3627" s="1"/>
  <c r="V3626"/>
  <c r="X3626" s="1"/>
  <c r="Y3626" s="1"/>
  <c r="V3625"/>
  <c r="X3625" s="1"/>
  <c r="Y3625" s="1"/>
  <c r="V3624"/>
  <c r="X3624" s="1"/>
  <c r="Y3624" s="1"/>
  <c r="V3623"/>
  <c r="X3623" s="1"/>
  <c r="Y3623" s="1"/>
  <c r="V3622"/>
  <c r="X3622" s="1"/>
  <c r="Y3622" s="1"/>
  <c r="V3621"/>
  <c r="X3621" s="1"/>
  <c r="Y3621" s="1"/>
  <c r="V3620"/>
  <c r="X3620" s="1"/>
  <c r="Y3620" s="1"/>
  <c r="V3619"/>
  <c r="X3619" s="1"/>
  <c r="Y3619" s="1"/>
  <c r="V3618"/>
  <c r="X3618" s="1"/>
  <c r="Y3618" s="1"/>
  <c r="V3617"/>
  <c r="X3617" s="1"/>
  <c r="Y3617" s="1"/>
  <c r="V3616"/>
  <c r="X3616" s="1"/>
  <c r="Y3616" s="1"/>
  <c r="V3615"/>
  <c r="X3615" s="1"/>
  <c r="Y3615" s="1"/>
  <c r="V3614"/>
  <c r="X3614" s="1"/>
  <c r="Y3614" s="1"/>
  <c r="V3613"/>
  <c r="X3613" s="1"/>
  <c r="Y3613" s="1"/>
  <c r="V3612"/>
  <c r="X3612" s="1"/>
  <c r="Y3612" s="1"/>
  <c r="V3611"/>
  <c r="X3611" s="1"/>
  <c r="Y3611" s="1"/>
  <c r="V3610"/>
  <c r="X3610" s="1"/>
  <c r="Y3610" s="1"/>
  <c r="V3609"/>
  <c r="X3609" s="1"/>
  <c r="Y3609" s="1"/>
  <c r="V3608"/>
  <c r="X3608" s="1"/>
  <c r="Y3608" s="1"/>
  <c r="V3607"/>
  <c r="X3607" s="1"/>
  <c r="Y3607" s="1"/>
  <c r="V3606"/>
  <c r="X3606" s="1"/>
  <c r="Y3606" s="1"/>
  <c r="V3605"/>
  <c r="X3605" s="1"/>
  <c r="Y3605" s="1"/>
  <c r="V3604"/>
  <c r="X3604" s="1"/>
  <c r="Y3604" s="1"/>
  <c r="V3603"/>
  <c r="X3603" s="1"/>
  <c r="Y3603" s="1"/>
  <c r="V3602"/>
  <c r="X3602" s="1"/>
  <c r="Y3602" s="1"/>
  <c r="V3601"/>
  <c r="X3601" s="1"/>
  <c r="Y3601" s="1"/>
  <c r="V3600"/>
  <c r="X3600" s="1"/>
  <c r="Y3600" s="1"/>
  <c r="V3599"/>
  <c r="X3599" s="1"/>
  <c r="Y3599" s="1"/>
  <c r="V3598"/>
  <c r="X3598" s="1"/>
  <c r="Y3598" s="1"/>
  <c r="V3597"/>
  <c r="X3597" s="1"/>
  <c r="Y3597" s="1"/>
  <c r="V3596"/>
  <c r="X3596" s="1"/>
  <c r="Y3596" s="1"/>
  <c r="V3595"/>
  <c r="X3595" s="1"/>
  <c r="Y3595" s="1"/>
  <c r="V3594"/>
  <c r="X3594" s="1"/>
  <c r="Y3594" s="1"/>
  <c r="V3593"/>
  <c r="X3593" s="1"/>
  <c r="Y3593" s="1"/>
  <c r="V3592"/>
  <c r="X3592" s="1"/>
  <c r="Y3592" s="1"/>
  <c r="V3591"/>
  <c r="X3591" s="1"/>
  <c r="Y3591" s="1"/>
  <c r="V3590"/>
  <c r="X3590" s="1"/>
  <c r="Y3590" s="1"/>
  <c r="V3589"/>
  <c r="X3589" s="1"/>
  <c r="Y3589" s="1"/>
  <c r="V3588"/>
  <c r="X3588" s="1"/>
  <c r="Y3588" s="1"/>
  <c r="V3587"/>
  <c r="X3587" s="1"/>
  <c r="Y3587" s="1"/>
  <c r="V3586"/>
  <c r="X3586" s="1"/>
  <c r="Y3586" s="1"/>
  <c r="V3585"/>
  <c r="X3585" s="1"/>
  <c r="Y3585" s="1"/>
  <c r="V3584"/>
  <c r="X3584" s="1"/>
  <c r="Y3584" s="1"/>
  <c r="V3583"/>
  <c r="X3583" s="1"/>
  <c r="Y3583" s="1"/>
  <c r="V3582"/>
  <c r="X3582" s="1"/>
  <c r="Y3582" s="1"/>
  <c r="V3581"/>
  <c r="X3581" s="1"/>
  <c r="Y3581" s="1"/>
  <c r="V3580"/>
  <c r="X3580" s="1"/>
  <c r="Y3580" s="1"/>
  <c r="V3579"/>
  <c r="X3579" s="1"/>
  <c r="Y3579" s="1"/>
  <c r="V3578"/>
  <c r="X3578" s="1"/>
  <c r="Y3578" s="1"/>
  <c r="V3577"/>
  <c r="X3577" s="1"/>
  <c r="Y3577" s="1"/>
  <c r="V3576"/>
  <c r="X3576" s="1"/>
  <c r="Y3576" s="1"/>
  <c r="V3575"/>
  <c r="X3575" s="1"/>
  <c r="Y3575" s="1"/>
  <c r="V3574"/>
  <c r="X3574" s="1"/>
  <c r="Y3574" s="1"/>
  <c r="V3573"/>
  <c r="X3573" s="1"/>
  <c r="Y3573" s="1"/>
  <c r="V3572"/>
  <c r="X3572" s="1"/>
  <c r="Y3572" s="1"/>
  <c r="V3571"/>
  <c r="X3571" s="1"/>
  <c r="Y3571" s="1"/>
  <c r="V3570"/>
  <c r="X3570" s="1"/>
  <c r="Y3570" s="1"/>
  <c r="V3569"/>
  <c r="X3569" s="1"/>
  <c r="Y3569" s="1"/>
  <c r="V3568"/>
  <c r="X3568" s="1"/>
  <c r="Y3568" s="1"/>
  <c r="V3567"/>
  <c r="X3567" s="1"/>
  <c r="Y3567" s="1"/>
  <c r="V3566"/>
  <c r="X3566" s="1"/>
  <c r="Y3566" s="1"/>
  <c r="V3565"/>
  <c r="X3565" s="1"/>
  <c r="Y3565" s="1"/>
  <c r="V3564"/>
  <c r="X3564" s="1"/>
  <c r="Y3564" s="1"/>
  <c r="V3563"/>
  <c r="X3563" s="1"/>
  <c r="Y3563" s="1"/>
  <c r="V3562"/>
  <c r="X3562" s="1"/>
  <c r="Y3562" s="1"/>
  <c r="V3561"/>
  <c r="X3561" s="1"/>
  <c r="Y3561" s="1"/>
  <c r="V3560"/>
  <c r="X3560" s="1"/>
  <c r="Y3560" s="1"/>
  <c r="V3559"/>
  <c r="X3559" s="1"/>
  <c r="Y3559" s="1"/>
  <c r="V3558"/>
  <c r="X3558" s="1"/>
  <c r="Y3558" s="1"/>
  <c r="V3557"/>
  <c r="X3557" s="1"/>
  <c r="Y3557" s="1"/>
  <c r="V3556"/>
  <c r="X3556" s="1"/>
  <c r="Y3556" s="1"/>
  <c r="V3555"/>
  <c r="X3555" s="1"/>
  <c r="Y3555" s="1"/>
  <c r="V3554"/>
  <c r="X3554" s="1"/>
  <c r="Y3554" s="1"/>
  <c r="V3553"/>
  <c r="X3553" s="1"/>
  <c r="Y3553" s="1"/>
  <c r="V3552"/>
  <c r="X3552" s="1"/>
  <c r="Y3552" s="1"/>
  <c r="V3551"/>
  <c r="X3551" s="1"/>
  <c r="Y3551" s="1"/>
  <c r="V3550"/>
  <c r="X3550" s="1"/>
  <c r="Y3550" s="1"/>
  <c r="V3549"/>
  <c r="X3549" s="1"/>
  <c r="Y3549" s="1"/>
  <c r="V3548"/>
  <c r="X3548" s="1"/>
  <c r="Y3548" s="1"/>
  <c r="V3547"/>
  <c r="X3547" s="1"/>
  <c r="Y3547" s="1"/>
  <c r="V3546"/>
  <c r="X3546" s="1"/>
  <c r="Y3546" s="1"/>
  <c r="V3545"/>
  <c r="X3545" s="1"/>
  <c r="Y3545" s="1"/>
  <c r="V3544"/>
  <c r="X3544" s="1"/>
  <c r="Y3544" s="1"/>
  <c r="V3543"/>
  <c r="X3543" s="1"/>
  <c r="Y3543" s="1"/>
  <c r="V3542"/>
  <c r="X3542" s="1"/>
  <c r="Y3542" s="1"/>
  <c r="V3541"/>
  <c r="X3541" s="1"/>
  <c r="Y3541" s="1"/>
  <c r="V3540"/>
  <c r="X3540" s="1"/>
  <c r="Y3540" s="1"/>
  <c r="V3539"/>
  <c r="X3539" s="1"/>
  <c r="Y3539" s="1"/>
  <c r="V3538"/>
  <c r="X3538" s="1"/>
  <c r="Y3538" s="1"/>
  <c r="V3537"/>
  <c r="X3537" s="1"/>
  <c r="Y3537" s="1"/>
  <c r="V3536"/>
  <c r="X3536" s="1"/>
  <c r="Y3536" s="1"/>
  <c r="V3535"/>
  <c r="X3535" s="1"/>
  <c r="Y3535" s="1"/>
  <c r="V3534"/>
  <c r="X3534" s="1"/>
  <c r="Y3534" s="1"/>
  <c r="V3533"/>
  <c r="X3533" s="1"/>
  <c r="Y3533" s="1"/>
  <c r="V3532"/>
  <c r="X3532" s="1"/>
  <c r="Y3532" s="1"/>
  <c r="V3531"/>
  <c r="X3531" s="1"/>
  <c r="Y3531" s="1"/>
  <c r="V3530"/>
  <c r="X3530" s="1"/>
  <c r="Y3530" s="1"/>
  <c r="V3529"/>
  <c r="X3529" s="1"/>
  <c r="Y3529" s="1"/>
  <c r="V3528"/>
  <c r="X3528" s="1"/>
  <c r="Y3528" s="1"/>
  <c r="V3527"/>
  <c r="X3527" s="1"/>
  <c r="Y3527" s="1"/>
  <c r="V3526"/>
  <c r="X3526" s="1"/>
  <c r="Y3526" s="1"/>
  <c r="V3525"/>
  <c r="X3525" s="1"/>
  <c r="Y3525" s="1"/>
  <c r="V3524"/>
  <c r="X3524" s="1"/>
  <c r="Y3524" s="1"/>
  <c r="V3523"/>
  <c r="X3523" s="1"/>
  <c r="Y3523" s="1"/>
  <c r="V3522"/>
  <c r="X3522" s="1"/>
  <c r="Y3522" s="1"/>
  <c r="V3521"/>
  <c r="X3521" s="1"/>
  <c r="Y3521" s="1"/>
  <c r="V3520"/>
  <c r="X3520" s="1"/>
  <c r="Y3520" s="1"/>
  <c r="V3519"/>
  <c r="X3519" s="1"/>
  <c r="Y3519" s="1"/>
  <c r="V3518"/>
  <c r="X3518" s="1"/>
  <c r="Y3518" s="1"/>
  <c r="V3517"/>
  <c r="X3517" s="1"/>
  <c r="Y3517" s="1"/>
  <c r="V3516"/>
  <c r="X3516" s="1"/>
  <c r="Y3516" s="1"/>
  <c r="V3515"/>
  <c r="X3515" s="1"/>
  <c r="Y3515" s="1"/>
  <c r="V3514"/>
  <c r="X3514" s="1"/>
  <c r="Y3514" s="1"/>
  <c r="V3513"/>
  <c r="X3513" s="1"/>
  <c r="Y3513" s="1"/>
  <c r="V3512"/>
  <c r="X3512" s="1"/>
  <c r="Y3512" s="1"/>
  <c r="V3511"/>
  <c r="X3511" s="1"/>
  <c r="Y3511" s="1"/>
  <c r="V3510"/>
  <c r="X3510" s="1"/>
  <c r="Y3510" s="1"/>
  <c r="V3509"/>
  <c r="X3509" s="1"/>
  <c r="Y3509" s="1"/>
  <c r="V3508"/>
  <c r="X3508" s="1"/>
  <c r="Y3508" s="1"/>
  <c r="V3507"/>
  <c r="X3507" s="1"/>
  <c r="Y3507" s="1"/>
  <c r="V3506"/>
  <c r="X3506" s="1"/>
  <c r="Y3506" s="1"/>
  <c r="V3505"/>
  <c r="X3505" s="1"/>
  <c r="Y3505" s="1"/>
  <c r="V3504"/>
  <c r="X3504" s="1"/>
  <c r="Y3504" s="1"/>
  <c r="V3503"/>
  <c r="X3503" s="1"/>
  <c r="Y3503" s="1"/>
  <c r="V3502"/>
  <c r="X3502" s="1"/>
  <c r="Y3502" s="1"/>
  <c r="V3501"/>
  <c r="X3501" s="1"/>
  <c r="Y3501" s="1"/>
  <c r="V3500"/>
  <c r="X3500" s="1"/>
  <c r="Y3500" s="1"/>
  <c r="V3499"/>
  <c r="X3499" s="1"/>
  <c r="Y3499" s="1"/>
  <c r="V3498"/>
  <c r="X3498" s="1"/>
  <c r="Y3498" s="1"/>
  <c r="V3497"/>
  <c r="X3497" s="1"/>
  <c r="Y3497" s="1"/>
  <c r="V3496"/>
  <c r="X3496" s="1"/>
  <c r="Y3496" s="1"/>
  <c r="V3495"/>
  <c r="X3495" s="1"/>
  <c r="Y3495" s="1"/>
  <c r="V3494"/>
  <c r="X3494" s="1"/>
  <c r="Y3494" s="1"/>
  <c r="V3493"/>
  <c r="X3493" s="1"/>
  <c r="Y3493" s="1"/>
  <c r="V3492"/>
  <c r="X3492" s="1"/>
  <c r="Y3492" s="1"/>
  <c r="V3491"/>
  <c r="X3491" s="1"/>
  <c r="Y3491" s="1"/>
  <c r="V3490"/>
  <c r="X3490" s="1"/>
  <c r="Y3490" s="1"/>
  <c r="V3489"/>
  <c r="X3489" s="1"/>
  <c r="Y3489" s="1"/>
  <c r="V3488"/>
  <c r="X3488" s="1"/>
  <c r="Y3488" s="1"/>
  <c r="V3487"/>
  <c r="X3487" s="1"/>
  <c r="Y3487" s="1"/>
  <c r="V3486"/>
  <c r="X3486" s="1"/>
  <c r="Y3486" s="1"/>
  <c r="V3485"/>
  <c r="X3485" s="1"/>
  <c r="Y3485" s="1"/>
  <c r="V3484"/>
  <c r="X3484" s="1"/>
  <c r="Y3484" s="1"/>
  <c r="V3483"/>
  <c r="X3483" s="1"/>
  <c r="Y3483" s="1"/>
  <c r="V3482"/>
  <c r="X3482" s="1"/>
  <c r="Y3482" s="1"/>
  <c r="V3481"/>
  <c r="X3481" s="1"/>
  <c r="Y3481" s="1"/>
  <c r="V3480"/>
  <c r="X3480" s="1"/>
  <c r="Y3480" s="1"/>
  <c r="V3479"/>
  <c r="X3479" s="1"/>
  <c r="Y3479" s="1"/>
  <c r="V3478"/>
  <c r="X3478" s="1"/>
  <c r="Y3478" s="1"/>
  <c r="V3477"/>
  <c r="X3477" s="1"/>
  <c r="Y3477" s="1"/>
  <c r="V3476"/>
  <c r="X3476" s="1"/>
  <c r="Y3476" s="1"/>
  <c r="V3475"/>
  <c r="X3475" s="1"/>
  <c r="Y3475" s="1"/>
  <c r="V3474"/>
  <c r="X3474" s="1"/>
  <c r="Y3474" s="1"/>
  <c r="V3473"/>
  <c r="X3473" s="1"/>
  <c r="Y3473" s="1"/>
  <c r="V3472"/>
  <c r="X3472" s="1"/>
  <c r="Y3472" s="1"/>
  <c r="V3471"/>
  <c r="X3471" s="1"/>
  <c r="Y3471" s="1"/>
  <c r="V3470"/>
  <c r="X3470" s="1"/>
  <c r="Y3470" s="1"/>
  <c r="V3469"/>
  <c r="X3469" s="1"/>
  <c r="Y3469" s="1"/>
  <c r="V3468"/>
  <c r="X3468" s="1"/>
  <c r="Y3468" s="1"/>
  <c r="V3467"/>
  <c r="X3467" s="1"/>
  <c r="Y3467" s="1"/>
  <c r="V3466"/>
  <c r="X3466" s="1"/>
  <c r="Y3466" s="1"/>
  <c r="V3465"/>
  <c r="X3465" s="1"/>
  <c r="Y3465" s="1"/>
  <c r="V3464"/>
  <c r="X3464" s="1"/>
  <c r="Y3464" s="1"/>
  <c r="V3463"/>
  <c r="X3463" s="1"/>
  <c r="Y3463" s="1"/>
  <c r="V3462"/>
  <c r="X3462" s="1"/>
  <c r="Y3462" s="1"/>
  <c r="V3461"/>
  <c r="X3461" s="1"/>
  <c r="Y3461" s="1"/>
  <c r="V3460"/>
  <c r="X3460" s="1"/>
  <c r="Y3460" s="1"/>
  <c r="V3459"/>
  <c r="X3459" s="1"/>
  <c r="Y3459" s="1"/>
  <c r="V3458"/>
  <c r="X3458" s="1"/>
  <c r="Y3458" s="1"/>
  <c r="V3457"/>
  <c r="X3457" s="1"/>
  <c r="Y3457" s="1"/>
  <c r="V3456"/>
  <c r="X3456" s="1"/>
  <c r="Y3456" s="1"/>
  <c r="V3455"/>
  <c r="X3455" s="1"/>
  <c r="Y3455" s="1"/>
  <c r="V3454"/>
  <c r="X3454" s="1"/>
  <c r="Y3454" s="1"/>
  <c r="V3453"/>
  <c r="X3453" s="1"/>
  <c r="Y3453" s="1"/>
  <c r="V3452"/>
  <c r="X3452" s="1"/>
  <c r="Y3452" s="1"/>
  <c r="V3451"/>
  <c r="X3451" s="1"/>
  <c r="Y3451" s="1"/>
  <c r="V3450"/>
  <c r="X3450" s="1"/>
  <c r="Y3450" s="1"/>
  <c r="V3449"/>
  <c r="X3449" s="1"/>
  <c r="Y3449" s="1"/>
  <c r="V3448"/>
  <c r="X3448" s="1"/>
  <c r="Y3448" s="1"/>
  <c r="V3447"/>
  <c r="X3447" s="1"/>
  <c r="Y3447" s="1"/>
  <c r="V3446"/>
  <c r="X3446" s="1"/>
  <c r="Y3446" s="1"/>
  <c r="V3445"/>
  <c r="X3445" s="1"/>
  <c r="Y3445" s="1"/>
  <c r="V3444"/>
  <c r="X3444" s="1"/>
  <c r="Y3444" s="1"/>
  <c r="V3443"/>
  <c r="X3443" s="1"/>
  <c r="Y3443" s="1"/>
  <c r="V3442"/>
  <c r="X3442" s="1"/>
  <c r="Y3442" s="1"/>
  <c r="V3441"/>
  <c r="X3441" s="1"/>
  <c r="Y3441" s="1"/>
  <c r="V3440"/>
  <c r="X3440" s="1"/>
  <c r="Y3440" s="1"/>
  <c r="V3439"/>
  <c r="X3439" s="1"/>
  <c r="Y3439" s="1"/>
  <c r="V3438"/>
  <c r="X3438" s="1"/>
  <c r="Y3438" s="1"/>
  <c r="V3437"/>
  <c r="X3437" s="1"/>
  <c r="Y3437" s="1"/>
  <c r="V3436"/>
  <c r="X3436" s="1"/>
  <c r="Y3436" s="1"/>
  <c r="V3435"/>
  <c r="X3435" s="1"/>
  <c r="Y3435" s="1"/>
  <c r="V3434"/>
  <c r="X3434" s="1"/>
  <c r="Y3434" s="1"/>
  <c r="V3433"/>
  <c r="X3433" s="1"/>
  <c r="Y3433" s="1"/>
  <c r="V3432"/>
  <c r="X3432" s="1"/>
  <c r="Y3432" s="1"/>
  <c r="V3431"/>
  <c r="X3431" s="1"/>
  <c r="Y3431" s="1"/>
  <c r="V3430"/>
  <c r="X3430" s="1"/>
  <c r="Y3430" s="1"/>
  <c r="V3429"/>
  <c r="X3429" s="1"/>
  <c r="Y3429" s="1"/>
  <c r="V3428"/>
  <c r="X3428" s="1"/>
  <c r="Y3428" s="1"/>
  <c r="V3427"/>
  <c r="X3427" s="1"/>
  <c r="Y3427" s="1"/>
  <c r="V3426"/>
  <c r="X3426" s="1"/>
  <c r="Y3426" s="1"/>
  <c r="V3425"/>
  <c r="X3425" s="1"/>
  <c r="Y3425" s="1"/>
  <c r="V3424"/>
  <c r="X3424" s="1"/>
  <c r="Y3424" s="1"/>
  <c r="V3423"/>
  <c r="X3423" s="1"/>
  <c r="Y3423" s="1"/>
  <c r="V3422"/>
  <c r="X3422" s="1"/>
  <c r="Y3422" s="1"/>
  <c r="V3421"/>
  <c r="X3421" s="1"/>
  <c r="Y3421" s="1"/>
  <c r="V3420"/>
  <c r="X3420" s="1"/>
  <c r="Y3420" s="1"/>
  <c r="V3419"/>
  <c r="X3419" s="1"/>
  <c r="Y3419" s="1"/>
  <c r="V3418"/>
  <c r="X3418" s="1"/>
  <c r="Y3418" s="1"/>
  <c r="V3417"/>
  <c r="X3417" s="1"/>
  <c r="Y3417" s="1"/>
  <c r="V3416"/>
  <c r="X3416" s="1"/>
  <c r="Y3416" s="1"/>
  <c r="V3415"/>
  <c r="X3415" s="1"/>
  <c r="Y3415" s="1"/>
  <c r="V3414"/>
  <c r="X3414" s="1"/>
  <c r="Y3414" s="1"/>
  <c r="V3413"/>
  <c r="X3413" s="1"/>
  <c r="Y3413" s="1"/>
  <c r="V3412"/>
  <c r="X3412" s="1"/>
  <c r="Y3412" s="1"/>
  <c r="V3411"/>
  <c r="X3411" s="1"/>
  <c r="Y3411" s="1"/>
  <c r="V3410"/>
  <c r="X3410" s="1"/>
  <c r="Y3410" s="1"/>
  <c r="V3409"/>
  <c r="X3409" s="1"/>
  <c r="Y3409" s="1"/>
  <c r="V3408"/>
  <c r="X3408" s="1"/>
  <c r="Y3408" s="1"/>
  <c r="V3407"/>
  <c r="X3407" s="1"/>
  <c r="Y3407" s="1"/>
  <c r="V3406"/>
  <c r="X3406" s="1"/>
  <c r="Y3406" s="1"/>
  <c r="V3405"/>
  <c r="X3405" s="1"/>
  <c r="Y3405" s="1"/>
  <c r="V3404"/>
  <c r="X3404" s="1"/>
  <c r="Y3404" s="1"/>
  <c r="V3403"/>
  <c r="X3403" s="1"/>
  <c r="Y3403" s="1"/>
  <c r="V3402"/>
  <c r="X3402" s="1"/>
  <c r="Y3402" s="1"/>
  <c r="V3401"/>
  <c r="X3401" s="1"/>
  <c r="Y3401" s="1"/>
  <c r="V3400"/>
  <c r="X3400" s="1"/>
  <c r="Y3400" s="1"/>
  <c r="V3399"/>
  <c r="X3399" s="1"/>
  <c r="Y3399" s="1"/>
  <c r="V3398"/>
  <c r="X3398" s="1"/>
  <c r="Y3398" s="1"/>
  <c r="V3397"/>
  <c r="X3397" s="1"/>
  <c r="Y3397" s="1"/>
  <c r="V3396"/>
  <c r="X3396" s="1"/>
  <c r="Y3396" s="1"/>
  <c r="V3395"/>
  <c r="X3395" s="1"/>
  <c r="Y3395" s="1"/>
  <c r="V3394"/>
  <c r="X3394" s="1"/>
  <c r="Y3394" s="1"/>
  <c r="V3393"/>
  <c r="X3393" s="1"/>
  <c r="Y3393" s="1"/>
  <c r="V3392"/>
  <c r="X3392" s="1"/>
  <c r="Y3392" s="1"/>
  <c r="V3391"/>
  <c r="X3391" s="1"/>
  <c r="Y3391" s="1"/>
  <c r="V3390"/>
  <c r="X3390" s="1"/>
  <c r="Y3390" s="1"/>
  <c r="V3389"/>
  <c r="X3389" s="1"/>
  <c r="Y3389" s="1"/>
  <c r="V3388"/>
  <c r="X3388" s="1"/>
  <c r="Y3388" s="1"/>
  <c r="V3387"/>
  <c r="X3387" s="1"/>
  <c r="Y3387" s="1"/>
  <c r="V3386"/>
  <c r="X3386" s="1"/>
  <c r="Y3386" s="1"/>
  <c r="V3385"/>
  <c r="X3385" s="1"/>
  <c r="Y3385" s="1"/>
  <c r="V3384"/>
  <c r="X3384" s="1"/>
  <c r="Y3384" s="1"/>
  <c r="V3383"/>
  <c r="X3383" s="1"/>
  <c r="Y3383" s="1"/>
  <c r="V3382"/>
  <c r="X3382" s="1"/>
  <c r="Y3382" s="1"/>
  <c r="V3381"/>
  <c r="X3381" s="1"/>
  <c r="Y3381" s="1"/>
  <c r="V3380"/>
  <c r="X3380" s="1"/>
  <c r="Y3380" s="1"/>
  <c r="V3379"/>
  <c r="X3379" s="1"/>
  <c r="Y3379" s="1"/>
  <c r="V3378"/>
  <c r="X3378" s="1"/>
  <c r="Y3378" s="1"/>
  <c r="V3377"/>
  <c r="X3377" s="1"/>
  <c r="Y3377" s="1"/>
  <c r="V3376"/>
  <c r="X3376" s="1"/>
  <c r="Y3376" s="1"/>
  <c r="V3375"/>
  <c r="X3375" s="1"/>
  <c r="Y3375" s="1"/>
  <c r="V3374"/>
  <c r="X3374" s="1"/>
  <c r="Y3374" s="1"/>
  <c r="V3373"/>
  <c r="X3373" s="1"/>
  <c r="Y3373" s="1"/>
  <c r="V3372"/>
  <c r="X3372" s="1"/>
  <c r="Y3372" s="1"/>
  <c r="V3371"/>
  <c r="X3371" s="1"/>
  <c r="Y3371" s="1"/>
  <c r="V3370"/>
  <c r="X3370" s="1"/>
  <c r="Y3370" s="1"/>
  <c r="V3369"/>
  <c r="X3369" s="1"/>
  <c r="Y3369" s="1"/>
  <c r="V3368"/>
  <c r="X3368" s="1"/>
  <c r="Y3368" s="1"/>
  <c r="V3367"/>
  <c r="X3367" s="1"/>
  <c r="Y3367" s="1"/>
  <c r="V3366"/>
  <c r="X3366" s="1"/>
  <c r="Y3366" s="1"/>
  <c r="V3365"/>
  <c r="X3365" s="1"/>
  <c r="Y3365" s="1"/>
  <c r="V3364"/>
  <c r="X3364" s="1"/>
  <c r="Y3364" s="1"/>
  <c r="V3363"/>
  <c r="X3363" s="1"/>
  <c r="Y3363" s="1"/>
  <c r="V3362"/>
  <c r="X3362" s="1"/>
  <c r="Y3362" s="1"/>
  <c r="V3361"/>
  <c r="X3361" s="1"/>
  <c r="Y3361" s="1"/>
  <c r="V3360"/>
  <c r="X3360" s="1"/>
  <c r="Y3360" s="1"/>
  <c r="V3359"/>
  <c r="X3359" s="1"/>
  <c r="Y3359" s="1"/>
  <c r="V3358"/>
  <c r="X3358" s="1"/>
  <c r="Y3358" s="1"/>
  <c r="V3357"/>
  <c r="X3357" s="1"/>
  <c r="Y3357" s="1"/>
  <c r="V3356"/>
  <c r="X3356" s="1"/>
  <c r="Y3356" s="1"/>
  <c r="V3355"/>
  <c r="X3355" s="1"/>
  <c r="Y3355" s="1"/>
  <c r="V3354"/>
  <c r="X3354" s="1"/>
  <c r="Y3354" s="1"/>
  <c r="V3353"/>
  <c r="X3353" s="1"/>
  <c r="Y3353" s="1"/>
  <c r="V3352"/>
  <c r="X3352" s="1"/>
  <c r="Y3352" s="1"/>
  <c r="V3351"/>
  <c r="X3351" s="1"/>
  <c r="Y3351" s="1"/>
  <c r="V3350"/>
  <c r="X3350" s="1"/>
  <c r="Y3350" s="1"/>
  <c r="V3349"/>
  <c r="X3349" s="1"/>
  <c r="Y3349" s="1"/>
  <c r="V3348"/>
  <c r="X3348" s="1"/>
  <c r="Y3348" s="1"/>
  <c r="V3347"/>
  <c r="X3347" s="1"/>
  <c r="Y3347" s="1"/>
  <c r="V3346"/>
  <c r="X3346" s="1"/>
  <c r="Y3346" s="1"/>
  <c r="V3345"/>
  <c r="X3345" s="1"/>
  <c r="Y3345" s="1"/>
  <c r="V3344"/>
  <c r="X3344" s="1"/>
  <c r="Y3344" s="1"/>
  <c r="V3343"/>
  <c r="X3343" s="1"/>
  <c r="Y3343" s="1"/>
  <c r="V3342"/>
  <c r="X3342" s="1"/>
  <c r="Y3342" s="1"/>
  <c r="V3341"/>
  <c r="X3341" s="1"/>
  <c r="Y3341" s="1"/>
  <c r="V3340"/>
  <c r="X3340" s="1"/>
  <c r="Y3340" s="1"/>
  <c r="V3339"/>
  <c r="X3339" s="1"/>
  <c r="Y3339" s="1"/>
  <c r="V3338"/>
  <c r="X3338" s="1"/>
  <c r="Y3338" s="1"/>
  <c r="V3337"/>
  <c r="X3337" s="1"/>
  <c r="Y3337" s="1"/>
  <c r="V3336"/>
  <c r="X3336" s="1"/>
  <c r="Y3336" s="1"/>
  <c r="V3335"/>
  <c r="X3335" s="1"/>
  <c r="Y3335" s="1"/>
  <c r="V3334"/>
  <c r="X3334" s="1"/>
  <c r="Y3334" s="1"/>
  <c r="V3333"/>
  <c r="X3333" s="1"/>
  <c r="Y3333" s="1"/>
  <c r="V3332"/>
  <c r="X3332" s="1"/>
  <c r="Y3332" s="1"/>
  <c r="V3331"/>
  <c r="X3331" s="1"/>
  <c r="Y3331" s="1"/>
  <c r="V3330"/>
  <c r="X3330" s="1"/>
  <c r="Y3330" s="1"/>
  <c r="V3329"/>
  <c r="X3329" s="1"/>
  <c r="Y3329" s="1"/>
  <c r="V3328"/>
  <c r="X3328" s="1"/>
  <c r="Y3328" s="1"/>
  <c r="V3327"/>
  <c r="X3327" s="1"/>
  <c r="Y3327" s="1"/>
  <c r="V3326"/>
  <c r="X3326" s="1"/>
  <c r="Y3326" s="1"/>
  <c r="V3325"/>
  <c r="X3325" s="1"/>
  <c r="Y3325" s="1"/>
  <c r="V3324"/>
  <c r="X3324" s="1"/>
  <c r="Y3324" s="1"/>
  <c r="V3323"/>
  <c r="X3323" s="1"/>
  <c r="Y3323" s="1"/>
  <c r="V3322"/>
  <c r="X3322" s="1"/>
  <c r="Y3322" s="1"/>
  <c r="V3321"/>
  <c r="X3321" s="1"/>
  <c r="Y3321" s="1"/>
  <c r="V3320"/>
  <c r="X3320" s="1"/>
  <c r="Y3320" s="1"/>
  <c r="V3319"/>
  <c r="X3319" s="1"/>
  <c r="Y3319" s="1"/>
  <c r="V3318"/>
  <c r="X3318" s="1"/>
  <c r="Y3318" s="1"/>
  <c r="V3317"/>
  <c r="X3317" s="1"/>
  <c r="Y3317" s="1"/>
  <c r="V3316"/>
  <c r="X3316" s="1"/>
  <c r="Y3316" s="1"/>
  <c r="V3315"/>
  <c r="X3315" s="1"/>
  <c r="Y3315" s="1"/>
  <c r="V3314"/>
  <c r="X3314" s="1"/>
  <c r="Y3314" s="1"/>
  <c r="V3313"/>
  <c r="X3313" s="1"/>
  <c r="Y3313" s="1"/>
  <c r="V3312"/>
  <c r="X3312" s="1"/>
  <c r="Y3312" s="1"/>
  <c r="V3311"/>
  <c r="X3311" s="1"/>
  <c r="Y3311" s="1"/>
  <c r="V3310"/>
  <c r="X3310" s="1"/>
  <c r="Y3310" s="1"/>
  <c r="V3309"/>
  <c r="X3309" s="1"/>
  <c r="Y3309" s="1"/>
  <c r="V3308"/>
  <c r="X3308" s="1"/>
  <c r="Y3308" s="1"/>
  <c r="V3307"/>
  <c r="X3307" s="1"/>
  <c r="Y3307" s="1"/>
  <c r="V3306"/>
  <c r="X3306" s="1"/>
  <c r="Y3306" s="1"/>
  <c r="V3305"/>
  <c r="X3305" s="1"/>
  <c r="Y3305" s="1"/>
  <c r="V3304"/>
  <c r="X3304" s="1"/>
  <c r="Y3304" s="1"/>
  <c r="V3303"/>
  <c r="X3303" s="1"/>
  <c r="Y3303" s="1"/>
  <c r="V3302"/>
  <c r="X3302" s="1"/>
  <c r="Y3302" s="1"/>
  <c r="V3301"/>
  <c r="X3301" s="1"/>
  <c r="Y3301" s="1"/>
  <c r="V3300"/>
  <c r="X3300" s="1"/>
  <c r="Y3300" s="1"/>
  <c r="V3299"/>
  <c r="X3299" s="1"/>
  <c r="Y3299" s="1"/>
  <c r="V3298"/>
  <c r="X3298" s="1"/>
  <c r="Y3298" s="1"/>
  <c r="V3297"/>
  <c r="X3297" s="1"/>
  <c r="Y3297" s="1"/>
  <c r="V3296"/>
  <c r="X3296" s="1"/>
  <c r="Y3296" s="1"/>
  <c r="V3295"/>
  <c r="X3295" s="1"/>
  <c r="Y3295" s="1"/>
  <c r="V3294"/>
  <c r="X3294" s="1"/>
  <c r="Y3294" s="1"/>
  <c r="V3293"/>
  <c r="X3293" s="1"/>
  <c r="Y3293" s="1"/>
  <c r="V3292"/>
  <c r="X3292" s="1"/>
  <c r="Y3292" s="1"/>
  <c r="V3291"/>
  <c r="X3291" s="1"/>
  <c r="Y3291" s="1"/>
  <c r="V3290"/>
  <c r="X3290" s="1"/>
  <c r="Y3290" s="1"/>
  <c r="V3289"/>
  <c r="X3289" s="1"/>
  <c r="Y3289" s="1"/>
  <c r="V3288"/>
  <c r="X3288" s="1"/>
  <c r="Y3288" s="1"/>
  <c r="V3287"/>
  <c r="X3287" s="1"/>
  <c r="Y3287" s="1"/>
  <c r="V3286"/>
  <c r="X3286" s="1"/>
  <c r="Y3286" s="1"/>
  <c r="V3285"/>
  <c r="X3285" s="1"/>
  <c r="Y3285" s="1"/>
  <c r="V3284"/>
  <c r="X3284" s="1"/>
  <c r="Y3284" s="1"/>
  <c r="V3283"/>
  <c r="X3283" s="1"/>
  <c r="Y3283" s="1"/>
  <c r="V3282"/>
  <c r="X3282" s="1"/>
  <c r="Y3282" s="1"/>
  <c r="V3281"/>
  <c r="X3281" s="1"/>
  <c r="Y3281" s="1"/>
  <c r="V3280"/>
  <c r="X3280" s="1"/>
  <c r="Y3280" s="1"/>
  <c r="V3279"/>
  <c r="X3279" s="1"/>
  <c r="Y3279" s="1"/>
  <c r="V3278"/>
  <c r="X3278" s="1"/>
  <c r="Y3278" s="1"/>
  <c r="V3277"/>
  <c r="X3277" s="1"/>
  <c r="Y3277" s="1"/>
  <c r="V3276"/>
  <c r="X3276" s="1"/>
  <c r="Y3276" s="1"/>
  <c r="V3275"/>
  <c r="X3275" s="1"/>
  <c r="Y3275" s="1"/>
  <c r="V3274"/>
  <c r="X3274" s="1"/>
  <c r="Y3274" s="1"/>
  <c r="V3273"/>
  <c r="X3273" s="1"/>
  <c r="Y3273" s="1"/>
  <c r="V3272"/>
  <c r="X3272" s="1"/>
  <c r="Y3272" s="1"/>
  <c r="V3271"/>
  <c r="X3271" s="1"/>
  <c r="Y3271" s="1"/>
  <c r="V3270"/>
  <c r="X3270" s="1"/>
  <c r="Y3270" s="1"/>
  <c r="V3269"/>
  <c r="X3269" s="1"/>
  <c r="Y3269" s="1"/>
  <c r="V3268"/>
  <c r="X3268" s="1"/>
  <c r="Y3268" s="1"/>
  <c r="V3267"/>
  <c r="X3267" s="1"/>
  <c r="Y3267" s="1"/>
  <c r="V3266"/>
  <c r="X3266" s="1"/>
  <c r="Y3266" s="1"/>
  <c r="V3265"/>
  <c r="X3265" s="1"/>
  <c r="Y3265" s="1"/>
  <c r="V3264"/>
  <c r="X3264" s="1"/>
  <c r="Y3264" s="1"/>
  <c r="V3263"/>
  <c r="X3263" s="1"/>
  <c r="Y3263" s="1"/>
  <c r="V3262"/>
  <c r="X3262" s="1"/>
  <c r="Y3262" s="1"/>
  <c r="V3261"/>
  <c r="X3261" s="1"/>
  <c r="Y3261" s="1"/>
  <c r="V3260"/>
  <c r="X3260" s="1"/>
  <c r="Y3260" s="1"/>
  <c r="V3259"/>
  <c r="X3259" s="1"/>
  <c r="Y3259" s="1"/>
  <c r="V3258"/>
  <c r="X3258" s="1"/>
  <c r="Y3258" s="1"/>
  <c r="V3257"/>
  <c r="X3257" s="1"/>
  <c r="Y3257" s="1"/>
  <c r="V3256"/>
  <c r="X3256" s="1"/>
  <c r="Y3256" s="1"/>
  <c r="V3255"/>
  <c r="X3255" s="1"/>
  <c r="Y3255" s="1"/>
  <c r="V3254"/>
  <c r="X3254" s="1"/>
  <c r="Y3254" s="1"/>
  <c r="V3253"/>
  <c r="X3253" s="1"/>
  <c r="Y3253" s="1"/>
  <c r="V3252"/>
  <c r="X3252" s="1"/>
  <c r="Y3252" s="1"/>
  <c r="V3251"/>
  <c r="X3251" s="1"/>
  <c r="Y3251" s="1"/>
  <c r="V3250"/>
  <c r="X3250" s="1"/>
  <c r="Y3250" s="1"/>
  <c r="V3249"/>
  <c r="X3249" s="1"/>
  <c r="Y3249" s="1"/>
  <c r="V3248"/>
  <c r="X3248" s="1"/>
  <c r="Y3248" s="1"/>
  <c r="V3247"/>
  <c r="X3247" s="1"/>
  <c r="Y3247" s="1"/>
  <c r="V3246"/>
  <c r="X3246" s="1"/>
  <c r="Y3246" s="1"/>
  <c r="V3245"/>
  <c r="X3245" s="1"/>
  <c r="Y3245" s="1"/>
  <c r="V3244"/>
  <c r="X3244" s="1"/>
  <c r="Y3244" s="1"/>
  <c r="V3243"/>
  <c r="X3243" s="1"/>
  <c r="Y3243" s="1"/>
  <c r="V3242"/>
  <c r="X3242" s="1"/>
  <c r="Y3242" s="1"/>
  <c r="V3241"/>
  <c r="X3241" s="1"/>
  <c r="Y3241" s="1"/>
  <c r="V3240"/>
  <c r="X3240" s="1"/>
  <c r="Y3240" s="1"/>
  <c r="V3239"/>
  <c r="X3239" s="1"/>
  <c r="Y3239" s="1"/>
  <c r="V3238"/>
  <c r="X3238" s="1"/>
  <c r="Y3238" s="1"/>
  <c r="V3237"/>
  <c r="X3237" s="1"/>
  <c r="Y3237" s="1"/>
  <c r="V3236"/>
  <c r="X3236" s="1"/>
  <c r="Y3236" s="1"/>
  <c r="V3235"/>
  <c r="X3235" s="1"/>
  <c r="Y3235" s="1"/>
  <c r="V3234"/>
  <c r="X3234" s="1"/>
  <c r="Y3234" s="1"/>
  <c r="V3233"/>
  <c r="X3233" s="1"/>
  <c r="Y3233" s="1"/>
  <c r="V3232"/>
  <c r="X3232" s="1"/>
  <c r="Y3232" s="1"/>
  <c r="V3231"/>
  <c r="X3231" s="1"/>
  <c r="Y3231" s="1"/>
  <c r="V3230"/>
  <c r="X3230" s="1"/>
  <c r="Y3230" s="1"/>
  <c r="V3229"/>
  <c r="X3229" s="1"/>
  <c r="Y3229" s="1"/>
  <c r="V3228"/>
  <c r="X3228" s="1"/>
  <c r="Y3228" s="1"/>
  <c r="V3227"/>
  <c r="X3227" s="1"/>
  <c r="Y3227" s="1"/>
  <c r="V3226"/>
  <c r="X3226" s="1"/>
  <c r="Y3226" s="1"/>
  <c r="V3225"/>
  <c r="X3225" s="1"/>
  <c r="Y3225" s="1"/>
  <c r="V3224"/>
  <c r="X3224" s="1"/>
  <c r="Y3224" s="1"/>
  <c r="V3223"/>
  <c r="X3223" s="1"/>
  <c r="Y3223" s="1"/>
  <c r="V3222"/>
  <c r="X3222" s="1"/>
  <c r="Y3222" s="1"/>
  <c r="V3221"/>
  <c r="X3221" s="1"/>
  <c r="Y3221" s="1"/>
  <c r="V3220"/>
  <c r="X3220" s="1"/>
  <c r="Y3220" s="1"/>
  <c r="V3219"/>
  <c r="X3219" s="1"/>
  <c r="Y3219" s="1"/>
  <c r="V3218"/>
  <c r="X3218" s="1"/>
  <c r="Y3218" s="1"/>
  <c r="V3217"/>
  <c r="X3217" s="1"/>
  <c r="Y3217" s="1"/>
  <c r="V3216"/>
  <c r="X3216" s="1"/>
  <c r="Y3216" s="1"/>
  <c r="V3215"/>
  <c r="X3215" s="1"/>
  <c r="Y3215" s="1"/>
  <c r="V3214"/>
  <c r="X3214" s="1"/>
  <c r="Y3214" s="1"/>
  <c r="V3213"/>
  <c r="X3213" s="1"/>
  <c r="Y3213" s="1"/>
  <c r="V3212"/>
  <c r="X3212" s="1"/>
  <c r="Y3212" s="1"/>
  <c r="V3211"/>
  <c r="X3211" s="1"/>
  <c r="Y3211" s="1"/>
  <c r="V3210"/>
  <c r="X3210" s="1"/>
  <c r="Y3210" s="1"/>
  <c r="V3209"/>
  <c r="X3209" s="1"/>
  <c r="Y3209" s="1"/>
  <c r="V3208"/>
  <c r="X3208" s="1"/>
  <c r="Y3208" s="1"/>
  <c r="V3207"/>
  <c r="X3207" s="1"/>
  <c r="Y3207" s="1"/>
  <c r="V3206"/>
  <c r="X3206" s="1"/>
  <c r="Y3206" s="1"/>
  <c r="V3205"/>
  <c r="X3205" s="1"/>
  <c r="Y3205" s="1"/>
  <c r="V3204"/>
  <c r="X3204" s="1"/>
  <c r="Y3204" s="1"/>
  <c r="V3203"/>
  <c r="X3203" s="1"/>
  <c r="Y3203" s="1"/>
  <c r="V3202"/>
  <c r="X3202" s="1"/>
  <c r="Y3202" s="1"/>
  <c r="V3201"/>
  <c r="X3201" s="1"/>
  <c r="Y3201" s="1"/>
  <c r="V3200"/>
  <c r="X3200" s="1"/>
  <c r="Y3200" s="1"/>
  <c r="V3199"/>
  <c r="X3199" s="1"/>
  <c r="Y3199" s="1"/>
  <c r="V3198"/>
  <c r="X3198" s="1"/>
  <c r="Y3198" s="1"/>
  <c r="V3197"/>
  <c r="X3197" s="1"/>
  <c r="Y3197" s="1"/>
  <c r="V3196"/>
  <c r="X3196" s="1"/>
  <c r="Y3196" s="1"/>
  <c r="V3195"/>
  <c r="X3195" s="1"/>
  <c r="Y3195" s="1"/>
  <c r="V3194"/>
  <c r="X3194" s="1"/>
  <c r="Y3194" s="1"/>
  <c r="V3193"/>
  <c r="X3193" s="1"/>
  <c r="Y3193" s="1"/>
  <c r="V3192"/>
  <c r="X3192" s="1"/>
  <c r="Y3192" s="1"/>
  <c r="V3191"/>
  <c r="X3191" s="1"/>
  <c r="Y3191" s="1"/>
  <c r="V3190"/>
  <c r="X3190" s="1"/>
  <c r="Y3190" s="1"/>
  <c r="V3189"/>
  <c r="X3189" s="1"/>
  <c r="Y3189" s="1"/>
  <c r="V3188"/>
  <c r="X3188" s="1"/>
  <c r="Y3188" s="1"/>
  <c r="V3187"/>
  <c r="X3187" s="1"/>
  <c r="Y3187" s="1"/>
  <c r="V3186"/>
  <c r="X3186" s="1"/>
  <c r="Y3186" s="1"/>
  <c r="V3185"/>
  <c r="X3185" s="1"/>
  <c r="Y3185" s="1"/>
  <c r="V3184"/>
  <c r="X3184" s="1"/>
  <c r="Y3184" s="1"/>
  <c r="V3183"/>
  <c r="X3183" s="1"/>
  <c r="Y3183" s="1"/>
  <c r="V3182"/>
  <c r="X3182" s="1"/>
  <c r="Y3182" s="1"/>
  <c r="V3181"/>
  <c r="X3181" s="1"/>
  <c r="Y3181" s="1"/>
  <c r="V3180"/>
  <c r="X3180" s="1"/>
  <c r="Y3180" s="1"/>
  <c r="V3179"/>
  <c r="X3179" s="1"/>
  <c r="Y3179" s="1"/>
  <c r="V3178"/>
  <c r="X3178" s="1"/>
  <c r="Y3178" s="1"/>
  <c r="V3177"/>
  <c r="X3177" s="1"/>
  <c r="Y3177" s="1"/>
  <c r="V3176"/>
  <c r="X3176" s="1"/>
  <c r="Y3176" s="1"/>
  <c r="V3175"/>
  <c r="X3175" s="1"/>
  <c r="Y3175" s="1"/>
  <c r="V3174"/>
  <c r="X3174" s="1"/>
  <c r="Y3174" s="1"/>
  <c r="V3173"/>
  <c r="X3173" s="1"/>
  <c r="Y3173" s="1"/>
  <c r="V3172"/>
  <c r="X3172" s="1"/>
  <c r="Y3172" s="1"/>
  <c r="V3171"/>
  <c r="X3171" s="1"/>
  <c r="Y3171" s="1"/>
  <c r="V3170"/>
  <c r="X3170" s="1"/>
  <c r="Y3170" s="1"/>
  <c r="V3169"/>
  <c r="X3169" s="1"/>
  <c r="Y3169" s="1"/>
  <c r="V3168"/>
  <c r="X3168" s="1"/>
  <c r="Y3168" s="1"/>
  <c r="V3167"/>
  <c r="X3167" s="1"/>
  <c r="Y3167" s="1"/>
  <c r="V3166"/>
  <c r="X3166" s="1"/>
  <c r="Y3166" s="1"/>
  <c r="V3165"/>
  <c r="X3165" s="1"/>
  <c r="Y3165" s="1"/>
  <c r="V3164"/>
  <c r="X3164" s="1"/>
  <c r="Y3164" s="1"/>
  <c r="V3163"/>
  <c r="X3163" s="1"/>
  <c r="Y3163" s="1"/>
  <c r="V3162"/>
  <c r="X3162" s="1"/>
  <c r="Y3162" s="1"/>
  <c r="V3161"/>
  <c r="X3161" s="1"/>
  <c r="Y3161" s="1"/>
  <c r="V3160"/>
  <c r="X3160" s="1"/>
  <c r="Y3160" s="1"/>
  <c r="V3159"/>
  <c r="X3159" s="1"/>
  <c r="Y3159" s="1"/>
  <c r="V3158"/>
  <c r="X3158" s="1"/>
  <c r="Y3158" s="1"/>
  <c r="V3157"/>
  <c r="X3157" s="1"/>
  <c r="Y3157" s="1"/>
  <c r="V3156"/>
  <c r="X3156" s="1"/>
  <c r="Y3156" s="1"/>
  <c r="V3155"/>
  <c r="X3155" s="1"/>
  <c r="Y3155" s="1"/>
  <c r="V3154"/>
  <c r="X3154" s="1"/>
  <c r="Y3154" s="1"/>
  <c r="V3153"/>
  <c r="X3153" s="1"/>
  <c r="Y3153" s="1"/>
  <c r="V3152"/>
  <c r="X3152" s="1"/>
  <c r="Y3152" s="1"/>
  <c r="V3151"/>
  <c r="X3151" s="1"/>
  <c r="Y3151" s="1"/>
  <c r="V3150"/>
  <c r="X3150" s="1"/>
  <c r="Y3150" s="1"/>
  <c r="V3149"/>
  <c r="X3149" s="1"/>
  <c r="Y3149" s="1"/>
  <c r="V3148"/>
  <c r="X3148" s="1"/>
  <c r="Y3148" s="1"/>
  <c r="V3147"/>
  <c r="X3147" s="1"/>
  <c r="Y3147" s="1"/>
  <c r="V3146"/>
  <c r="X3146" s="1"/>
  <c r="Y3146" s="1"/>
  <c r="V3145"/>
  <c r="X3145" s="1"/>
  <c r="Y3145" s="1"/>
  <c r="V3144"/>
  <c r="X3144" s="1"/>
  <c r="Y3144" s="1"/>
  <c r="V3143"/>
  <c r="X3143" s="1"/>
  <c r="Y3143" s="1"/>
  <c r="V3142"/>
  <c r="X3142" s="1"/>
  <c r="Y3142" s="1"/>
  <c r="V3141"/>
  <c r="X3141" s="1"/>
  <c r="Y3141" s="1"/>
  <c r="V3140"/>
  <c r="X3140" s="1"/>
  <c r="Y3140" s="1"/>
  <c r="V3139"/>
  <c r="X3139" s="1"/>
  <c r="Y3139" s="1"/>
  <c r="V3138"/>
  <c r="X3138" s="1"/>
  <c r="Y3138" s="1"/>
  <c r="V3137"/>
  <c r="X3137" s="1"/>
  <c r="Y3137" s="1"/>
  <c r="V3136"/>
  <c r="X3136" s="1"/>
  <c r="Y3136" s="1"/>
  <c r="V3135"/>
  <c r="X3135" s="1"/>
  <c r="Y3135" s="1"/>
  <c r="V3134"/>
  <c r="X3134" s="1"/>
  <c r="Y3134" s="1"/>
  <c r="V3133"/>
  <c r="X3133" s="1"/>
  <c r="Y3133" s="1"/>
  <c r="V3132"/>
  <c r="X3132" s="1"/>
  <c r="Y3132" s="1"/>
  <c r="V3131"/>
  <c r="X3131" s="1"/>
  <c r="Y3131" s="1"/>
  <c r="V3130"/>
  <c r="X3130" s="1"/>
  <c r="Y3130" s="1"/>
  <c r="V3129"/>
  <c r="X3129" s="1"/>
  <c r="Y3129" s="1"/>
  <c r="V3128"/>
  <c r="X3128" s="1"/>
  <c r="Y3128" s="1"/>
  <c r="V3127"/>
  <c r="X3127" s="1"/>
  <c r="Y3127" s="1"/>
  <c r="V3126"/>
  <c r="X3126" s="1"/>
  <c r="Y3126" s="1"/>
  <c r="V3125"/>
  <c r="X3125" s="1"/>
  <c r="Y3125" s="1"/>
  <c r="V3124"/>
  <c r="X3124" s="1"/>
  <c r="Y3124" s="1"/>
  <c r="V3123"/>
  <c r="X3123" s="1"/>
  <c r="Y3123" s="1"/>
  <c r="V3122"/>
  <c r="X3122" s="1"/>
  <c r="Y3122" s="1"/>
  <c r="V3121"/>
  <c r="X3121" s="1"/>
  <c r="Y3121" s="1"/>
  <c r="V3120"/>
  <c r="X3120" s="1"/>
  <c r="Y3120" s="1"/>
  <c r="V3119"/>
  <c r="X3119" s="1"/>
  <c r="Y3119" s="1"/>
  <c r="V3118"/>
  <c r="X3118" s="1"/>
  <c r="Y3118" s="1"/>
  <c r="V3117"/>
  <c r="X3117" s="1"/>
  <c r="Y3117" s="1"/>
  <c r="V3116"/>
  <c r="X3116" s="1"/>
  <c r="Y3116" s="1"/>
  <c r="V3115"/>
  <c r="X3115" s="1"/>
  <c r="Y3115" s="1"/>
  <c r="V3114"/>
  <c r="X3114" s="1"/>
  <c r="Y3114" s="1"/>
  <c r="V3113"/>
  <c r="X3113" s="1"/>
  <c r="Y3113" s="1"/>
  <c r="V3112"/>
  <c r="X3112" s="1"/>
  <c r="Y3112" s="1"/>
  <c r="V3111"/>
  <c r="X3111" s="1"/>
  <c r="Y3111" s="1"/>
  <c r="V3110"/>
  <c r="X3110" s="1"/>
  <c r="Y3110" s="1"/>
  <c r="V3109"/>
  <c r="X3109" s="1"/>
  <c r="Y3109" s="1"/>
  <c r="V3108"/>
  <c r="X3108" s="1"/>
  <c r="Y3108" s="1"/>
  <c r="V3107"/>
  <c r="X3107" s="1"/>
  <c r="Y3107" s="1"/>
  <c r="V3106"/>
  <c r="X3106" s="1"/>
  <c r="Y3106" s="1"/>
  <c r="V3105"/>
  <c r="X3105" s="1"/>
  <c r="Y3105" s="1"/>
  <c r="V3104"/>
  <c r="X3104" s="1"/>
  <c r="Y3104" s="1"/>
  <c r="V3103"/>
  <c r="X3103" s="1"/>
  <c r="Y3103" s="1"/>
  <c r="V3102"/>
  <c r="X3102" s="1"/>
  <c r="Y3102" s="1"/>
  <c r="V3101"/>
  <c r="X3101" s="1"/>
  <c r="Y3101" s="1"/>
  <c r="V3100"/>
  <c r="X3100" s="1"/>
  <c r="Y3100" s="1"/>
  <c r="V3099"/>
  <c r="X3099" s="1"/>
  <c r="Y3099" s="1"/>
  <c r="V3098"/>
  <c r="X3098" s="1"/>
  <c r="Y3098" s="1"/>
  <c r="V3097"/>
  <c r="X3097" s="1"/>
  <c r="Y3097" s="1"/>
  <c r="V3096"/>
  <c r="X3096" s="1"/>
  <c r="Y3096" s="1"/>
  <c r="V3095"/>
  <c r="X3095" s="1"/>
  <c r="Y3095" s="1"/>
  <c r="V3094"/>
  <c r="X3094" s="1"/>
  <c r="Y3094" s="1"/>
  <c r="V3093"/>
  <c r="X3093" s="1"/>
  <c r="Y3093" s="1"/>
  <c r="V3092"/>
  <c r="X3092" s="1"/>
  <c r="Y3092" s="1"/>
  <c r="V3091"/>
  <c r="X3091" s="1"/>
  <c r="Y3091" s="1"/>
  <c r="V3090"/>
  <c r="X3090" s="1"/>
  <c r="Y3090" s="1"/>
  <c r="V3089"/>
  <c r="X3089" s="1"/>
  <c r="Y3089" s="1"/>
  <c r="V3088"/>
  <c r="X3088" s="1"/>
  <c r="Y3088" s="1"/>
  <c r="V3087"/>
  <c r="X3087" s="1"/>
  <c r="Y3087" s="1"/>
  <c r="V3086"/>
  <c r="X3086" s="1"/>
  <c r="Y3086" s="1"/>
  <c r="V3085"/>
  <c r="X3085" s="1"/>
  <c r="Y3085" s="1"/>
  <c r="V3084"/>
  <c r="X3084" s="1"/>
  <c r="Y3084" s="1"/>
  <c r="V3083"/>
  <c r="X3083" s="1"/>
  <c r="Y3083" s="1"/>
  <c r="V3082"/>
  <c r="X3082" s="1"/>
  <c r="Y3082" s="1"/>
  <c r="V3081"/>
  <c r="X3081" s="1"/>
  <c r="Y3081" s="1"/>
  <c r="V3080"/>
  <c r="X3080" s="1"/>
  <c r="Y3080" s="1"/>
  <c r="V3079"/>
  <c r="X3079" s="1"/>
  <c r="Y3079" s="1"/>
  <c r="V3078"/>
  <c r="X3078" s="1"/>
  <c r="Y3078" s="1"/>
  <c r="V3077"/>
  <c r="X3077" s="1"/>
  <c r="Y3077" s="1"/>
  <c r="V3076"/>
  <c r="X3076" s="1"/>
  <c r="Y3076" s="1"/>
  <c r="V3075"/>
  <c r="X3075" s="1"/>
  <c r="Y3075" s="1"/>
  <c r="V3074"/>
  <c r="X3074" s="1"/>
  <c r="Y3074" s="1"/>
  <c r="V3073"/>
  <c r="X3073" s="1"/>
  <c r="Y3073" s="1"/>
  <c r="V3072"/>
  <c r="X3072" s="1"/>
  <c r="Y3072" s="1"/>
  <c r="V3071"/>
  <c r="X3071" s="1"/>
  <c r="Y3071" s="1"/>
  <c r="V3070"/>
  <c r="X3070" s="1"/>
  <c r="Y3070" s="1"/>
  <c r="V3069"/>
  <c r="X3069" s="1"/>
  <c r="Y3069" s="1"/>
  <c r="V3068"/>
  <c r="X3068" s="1"/>
  <c r="Y3068" s="1"/>
  <c r="V3067"/>
  <c r="X3067" s="1"/>
  <c r="Y3067" s="1"/>
  <c r="V3066"/>
  <c r="X3066" s="1"/>
  <c r="Y3066" s="1"/>
  <c r="V3065"/>
  <c r="X3065" s="1"/>
  <c r="Y3065" s="1"/>
  <c r="V3064"/>
  <c r="X3064" s="1"/>
  <c r="Y3064" s="1"/>
  <c r="V3063"/>
  <c r="X3063" s="1"/>
  <c r="Y3063" s="1"/>
  <c r="V3062"/>
  <c r="X3062" s="1"/>
  <c r="Y3062" s="1"/>
  <c r="V3061"/>
  <c r="X3061" s="1"/>
  <c r="Y3061" s="1"/>
  <c r="V3060"/>
  <c r="X3060" s="1"/>
  <c r="Y3060" s="1"/>
  <c r="V3059"/>
  <c r="X3059" s="1"/>
  <c r="Y3059" s="1"/>
  <c r="V3058"/>
  <c r="X3058" s="1"/>
  <c r="Y3058" s="1"/>
  <c r="V3057"/>
  <c r="X3057" s="1"/>
  <c r="Y3057" s="1"/>
  <c r="V3056"/>
  <c r="X3056" s="1"/>
  <c r="Y3056" s="1"/>
  <c r="V3055"/>
  <c r="X3055" s="1"/>
  <c r="Y3055" s="1"/>
  <c r="V3054"/>
  <c r="X3054" s="1"/>
  <c r="Y3054" s="1"/>
  <c r="V3053"/>
  <c r="X3053" s="1"/>
  <c r="Y3053" s="1"/>
  <c r="V3052"/>
  <c r="X3052" s="1"/>
  <c r="Y3052" s="1"/>
  <c r="V3051"/>
  <c r="X3051" s="1"/>
  <c r="Y3051" s="1"/>
  <c r="V3050"/>
  <c r="X3050" s="1"/>
  <c r="Y3050" s="1"/>
  <c r="V3049"/>
  <c r="X3049" s="1"/>
  <c r="Y3049" s="1"/>
  <c r="V3048"/>
  <c r="X3048" s="1"/>
  <c r="Y3048" s="1"/>
  <c r="V3047"/>
  <c r="X3047" s="1"/>
  <c r="Y3047" s="1"/>
  <c r="V3046"/>
  <c r="X3046" s="1"/>
  <c r="Y3046" s="1"/>
  <c r="V3045"/>
  <c r="X3045" s="1"/>
  <c r="Y3045" s="1"/>
  <c r="V3044"/>
  <c r="X3044" s="1"/>
  <c r="Y3044" s="1"/>
  <c r="V3043"/>
  <c r="X3043" s="1"/>
  <c r="Y3043" s="1"/>
  <c r="V3042"/>
  <c r="X3042" s="1"/>
  <c r="Y3042" s="1"/>
  <c r="V3041"/>
  <c r="X3041" s="1"/>
  <c r="Y3041" s="1"/>
  <c r="V3040"/>
  <c r="X3040" s="1"/>
  <c r="Y3040" s="1"/>
  <c r="V3039"/>
  <c r="X3039" s="1"/>
  <c r="Y3039" s="1"/>
  <c r="V3038"/>
  <c r="X3038" s="1"/>
  <c r="Y3038" s="1"/>
  <c r="V3037"/>
  <c r="X3037" s="1"/>
  <c r="Y3037" s="1"/>
  <c r="V3036"/>
  <c r="X3036" s="1"/>
  <c r="Y3036" s="1"/>
  <c r="V3035"/>
  <c r="X3035" s="1"/>
  <c r="Y3035" s="1"/>
  <c r="V3034"/>
  <c r="X3034" s="1"/>
  <c r="Y3034" s="1"/>
  <c r="V3033"/>
  <c r="X3033" s="1"/>
  <c r="Y3033" s="1"/>
  <c r="V3032"/>
  <c r="X3032" s="1"/>
  <c r="Y3032" s="1"/>
  <c r="V3031"/>
  <c r="X3031" s="1"/>
  <c r="Y3031" s="1"/>
  <c r="V3030"/>
  <c r="X3030" s="1"/>
  <c r="Y3030" s="1"/>
  <c r="V3029"/>
  <c r="X3029" s="1"/>
  <c r="Y3029" s="1"/>
  <c r="V3028"/>
  <c r="X3028" s="1"/>
  <c r="Y3028" s="1"/>
  <c r="V3027"/>
  <c r="X3027" s="1"/>
  <c r="Y3027" s="1"/>
  <c r="V3026"/>
  <c r="X3026" s="1"/>
  <c r="Y3026" s="1"/>
  <c r="V3025"/>
  <c r="X3025" s="1"/>
  <c r="Y3025" s="1"/>
  <c r="V3024"/>
  <c r="X3024" s="1"/>
  <c r="Y3024" s="1"/>
  <c r="V3023"/>
  <c r="X3023" s="1"/>
  <c r="Y3023" s="1"/>
  <c r="V3022"/>
  <c r="X3022" s="1"/>
  <c r="Y3022" s="1"/>
  <c r="V3021"/>
  <c r="X3021" s="1"/>
  <c r="Y3021" s="1"/>
  <c r="V3020"/>
  <c r="X3020" s="1"/>
  <c r="Y3020" s="1"/>
  <c r="V3019"/>
  <c r="X3019" s="1"/>
  <c r="Y3019" s="1"/>
  <c r="V3018"/>
  <c r="X3018" s="1"/>
  <c r="Y3018" s="1"/>
  <c r="V3017"/>
  <c r="X3017" s="1"/>
  <c r="Y3017" s="1"/>
  <c r="V3016"/>
  <c r="X3016" s="1"/>
  <c r="Y3016" s="1"/>
  <c r="V3015"/>
  <c r="X3015" s="1"/>
  <c r="Y3015" s="1"/>
  <c r="V3014"/>
  <c r="X3014" s="1"/>
  <c r="Y3014" s="1"/>
  <c r="V3013"/>
  <c r="X3013" s="1"/>
  <c r="Y3013" s="1"/>
  <c r="V3012"/>
  <c r="X3012" s="1"/>
  <c r="Y3012" s="1"/>
  <c r="V3011"/>
  <c r="X3011" s="1"/>
  <c r="Y3011" s="1"/>
  <c r="V3010"/>
  <c r="X3010" s="1"/>
  <c r="Y3010" s="1"/>
  <c r="V3009"/>
  <c r="X3009" s="1"/>
  <c r="Y3009" s="1"/>
  <c r="V3008"/>
  <c r="X3008" s="1"/>
  <c r="Y3008" s="1"/>
  <c r="V3007"/>
  <c r="X3007" s="1"/>
  <c r="Y3007" s="1"/>
  <c r="V3006"/>
  <c r="X3006" s="1"/>
  <c r="Y3006" s="1"/>
  <c r="V3005"/>
  <c r="X3005" s="1"/>
  <c r="Y3005" s="1"/>
  <c r="V3004"/>
  <c r="X3004" s="1"/>
  <c r="Y3004" s="1"/>
  <c r="V3003"/>
  <c r="X3003" s="1"/>
  <c r="Y3003" s="1"/>
  <c r="V3002"/>
  <c r="X3002" s="1"/>
  <c r="Y3002" s="1"/>
  <c r="V3001"/>
  <c r="X3001" s="1"/>
  <c r="Y3001" s="1"/>
  <c r="V3000"/>
  <c r="X3000" s="1"/>
  <c r="Y3000" s="1"/>
  <c r="V2999"/>
  <c r="X2999" s="1"/>
  <c r="Y2999" s="1"/>
  <c r="V2998"/>
  <c r="X2998" s="1"/>
  <c r="Y2998" s="1"/>
  <c r="V2997"/>
  <c r="X2997" s="1"/>
  <c r="Y2997" s="1"/>
  <c r="V2996"/>
  <c r="X2996" s="1"/>
  <c r="Y2996" s="1"/>
  <c r="V2995"/>
  <c r="X2995" s="1"/>
  <c r="Y2995" s="1"/>
  <c r="V2994"/>
  <c r="X2994" s="1"/>
  <c r="Y2994" s="1"/>
  <c r="V2993"/>
  <c r="X2993" s="1"/>
  <c r="Y2993" s="1"/>
  <c r="V2992"/>
  <c r="X2992" s="1"/>
  <c r="Y2992" s="1"/>
  <c r="V2991"/>
  <c r="X2991" s="1"/>
  <c r="Y2991" s="1"/>
  <c r="V2990"/>
  <c r="X2990" s="1"/>
  <c r="Y2990" s="1"/>
  <c r="V2989"/>
  <c r="X2989" s="1"/>
  <c r="Y2989" s="1"/>
  <c r="V2988"/>
  <c r="X2988" s="1"/>
  <c r="Y2988" s="1"/>
  <c r="V2987"/>
  <c r="X2987" s="1"/>
  <c r="Y2987" s="1"/>
  <c r="V2986"/>
  <c r="X2986" s="1"/>
  <c r="Y2986" s="1"/>
  <c r="V2985"/>
  <c r="X2985" s="1"/>
  <c r="Y2985" s="1"/>
  <c r="V2984"/>
  <c r="X2984" s="1"/>
  <c r="Y2984" s="1"/>
  <c r="V2983"/>
  <c r="X2983" s="1"/>
  <c r="Y2983" s="1"/>
  <c r="V2982"/>
  <c r="X2982" s="1"/>
  <c r="Y2982" s="1"/>
  <c r="V2981"/>
  <c r="X2981" s="1"/>
  <c r="Y2981" s="1"/>
  <c r="V2980"/>
  <c r="X2980" s="1"/>
  <c r="Y2980" s="1"/>
  <c r="V2979"/>
  <c r="X2979" s="1"/>
  <c r="Y2979" s="1"/>
  <c r="V2978"/>
  <c r="X2978" s="1"/>
  <c r="Y2978" s="1"/>
  <c r="V2977"/>
  <c r="X2977" s="1"/>
  <c r="Y2977" s="1"/>
  <c r="V2976"/>
  <c r="X2976" s="1"/>
  <c r="Y2976" s="1"/>
  <c r="V2975"/>
  <c r="X2975" s="1"/>
  <c r="Y2975" s="1"/>
  <c r="V2974"/>
  <c r="X2974" s="1"/>
  <c r="Y2974" s="1"/>
  <c r="V2973"/>
  <c r="X2973" s="1"/>
  <c r="Y2973" s="1"/>
  <c r="V2972"/>
  <c r="X2972" s="1"/>
  <c r="Y2972" s="1"/>
  <c r="V2971"/>
  <c r="X2971" s="1"/>
  <c r="Y2971" s="1"/>
  <c r="V2970"/>
  <c r="X2970" s="1"/>
  <c r="Y2970" s="1"/>
  <c r="V2969"/>
  <c r="X2969" s="1"/>
  <c r="Y2969" s="1"/>
  <c r="V2968"/>
  <c r="X2968" s="1"/>
  <c r="Y2968" s="1"/>
  <c r="V2967"/>
  <c r="X2967" s="1"/>
  <c r="Y2967" s="1"/>
  <c r="V2966"/>
  <c r="X2966" s="1"/>
  <c r="Y2966" s="1"/>
  <c r="V2965"/>
  <c r="X2965" s="1"/>
  <c r="Y2965" s="1"/>
  <c r="V2964"/>
  <c r="X2964" s="1"/>
  <c r="Y2964" s="1"/>
  <c r="V2963"/>
  <c r="X2963" s="1"/>
  <c r="Y2963" s="1"/>
  <c r="V2962"/>
  <c r="X2962" s="1"/>
  <c r="Y2962" s="1"/>
  <c r="V2961"/>
  <c r="X2961" s="1"/>
  <c r="Y2961" s="1"/>
  <c r="V2960"/>
  <c r="X2960" s="1"/>
  <c r="Y2960" s="1"/>
  <c r="V2959"/>
  <c r="X2959" s="1"/>
  <c r="Y2959" s="1"/>
  <c r="V2958"/>
  <c r="X2958" s="1"/>
  <c r="Y2958" s="1"/>
  <c r="V2957"/>
  <c r="X2957" s="1"/>
  <c r="Y2957" s="1"/>
  <c r="V2956"/>
  <c r="X2956" s="1"/>
  <c r="Y2956" s="1"/>
  <c r="V2955"/>
  <c r="X2955" s="1"/>
  <c r="Y2955" s="1"/>
  <c r="V2954"/>
  <c r="X2954" s="1"/>
  <c r="Y2954" s="1"/>
  <c r="V2953"/>
  <c r="X2953" s="1"/>
  <c r="Y2953" s="1"/>
  <c r="V2952"/>
  <c r="X2952" s="1"/>
  <c r="Y2952" s="1"/>
  <c r="V2951"/>
  <c r="X2951" s="1"/>
  <c r="Y2951" s="1"/>
  <c r="V2950"/>
  <c r="X2950" s="1"/>
  <c r="Y2950" s="1"/>
  <c r="V2949"/>
  <c r="X2949" s="1"/>
  <c r="Y2949" s="1"/>
  <c r="V2948"/>
  <c r="X2948" s="1"/>
  <c r="Y2948" s="1"/>
  <c r="V2947"/>
  <c r="X2947" s="1"/>
  <c r="Y2947" s="1"/>
  <c r="V2946"/>
  <c r="X2946" s="1"/>
  <c r="Y2946" s="1"/>
  <c r="V2945"/>
  <c r="X2945" s="1"/>
  <c r="Y2945" s="1"/>
  <c r="V2944"/>
  <c r="X2944" s="1"/>
  <c r="Y2944" s="1"/>
  <c r="V2943"/>
  <c r="X2943" s="1"/>
  <c r="Y2943" s="1"/>
  <c r="V2942"/>
  <c r="X2942" s="1"/>
  <c r="Y2942" s="1"/>
  <c r="V2941"/>
  <c r="X2941" s="1"/>
  <c r="Y2941" s="1"/>
  <c r="V2940"/>
  <c r="X2940" s="1"/>
  <c r="Y2940" s="1"/>
  <c r="V2939"/>
  <c r="X2939" s="1"/>
  <c r="Y2939" s="1"/>
  <c r="V2938"/>
  <c r="X2938" s="1"/>
  <c r="Y2938" s="1"/>
  <c r="V2937"/>
  <c r="X2937" s="1"/>
  <c r="Y2937" s="1"/>
  <c r="V2936"/>
  <c r="X2936" s="1"/>
  <c r="Y2936" s="1"/>
  <c r="V2935"/>
  <c r="X2935" s="1"/>
  <c r="Y2935" s="1"/>
  <c r="V2934"/>
  <c r="X2934" s="1"/>
  <c r="Y2934" s="1"/>
  <c r="V2933"/>
  <c r="X2933" s="1"/>
  <c r="Y2933" s="1"/>
  <c r="V2932"/>
  <c r="X2932" s="1"/>
  <c r="Y2932" s="1"/>
  <c r="V2931"/>
  <c r="X2931" s="1"/>
  <c r="Y2931" s="1"/>
  <c r="V2930"/>
  <c r="X2930" s="1"/>
  <c r="Y2930" s="1"/>
  <c r="V2929"/>
  <c r="X2929" s="1"/>
  <c r="Y2929" s="1"/>
  <c r="V2928"/>
  <c r="X2928" s="1"/>
  <c r="Y2928" s="1"/>
  <c r="V2927"/>
  <c r="X2927" s="1"/>
  <c r="Y2927" s="1"/>
  <c r="V2926"/>
  <c r="X2926" s="1"/>
  <c r="Y2926" s="1"/>
  <c r="V2925"/>
  <c r="X2925" s="1"/>
  <c r="Y2925" s="1"/>
  <c r="V2924"/>
  <c r="X2924" s="1"/>
  <c r="Y2924" s="1"/>
  <c r="V2923"/>
  <c r="X2923" s="1"/>
  <c r="Y2923" s="1"/>
  <c r="V2922"/>
  <c r="X2922" s="1"/>
  <c r="Y2922" s="1"/>
  <c r="V2921"/>
  <c r="X2921" s="1"/>
  <c r="Y2921" s="1"/>
  <c r="V2920"/>
  <c r="X2920" s="1"/>
  <c r="Y2920" s="1"/>
  <c r="V2919"/>
  <c r="X2919" s="1"/>
  <c r="Y2919" s="1"/>
  <c r="V2918"/>
  <c r="X2918" s="1"/>
  <c r="Y2918" s="1"/>
  <c r="V2917"/>
  <c r="X2917" s="1"/>
  <c r="Y2917" s="1"/>
  <c r="V2916"/>
  <c r="X2916" s="1"/>
  <c r="Y2916" s="1"/>
  <c r="V2915"/>
  <c r="X2915" s="1"/>
  <c r="Y2915" s="1"/>
  <c r="V2914"/>
  <c r="X2914" s="1"/>
  <c r="Y2914" s="1"/>
  <c r="V2913"/>
  <c r="X2913" s="1"/>
  <c r="Y2913" s="1"/>
  <c r="V2912"/>
  <c r="X2912" s="1"/>
  <c r="Y2912" s="1"/>
  <c r="V2911"/>
  <c r="X2911" s="1"/>
  <c r="Y2911" s="1"/>
  <c r="V2910"/>
  <c r="X2910" s="1"/>
  <c r="Y2910" s="1"/>
  <c r="V2909"/>
  <c r="X2909" s="1"/>
  <c r="Y2909" s="1"/>
  <c r="V2908"/>
  <c r="X2908" s="1"/>
  <c r="Y2908" s="1"/>
  <c r="V2907"/>
  <c r="X2907" s="1"/>
  <c r="Y2907" s="1"/>
  <c r="V2906"/>
  <c r="X2906" s="1"/>
  <c r="Y2906" s="1"/>
  <c r="V2905"/>
  <c r="X2905" s="1"/>
  <c r="Y2905" s="1"/>
  <c r="V2904"/>
  <c r="X2904" s="1"/>
  <c r="Y2904" s="1"/>
  <c r="V2903"/>
  <c r="X2903" s="1"/>
  <c r="Y2903" s="1"/>
  <c r="V2902"/>
  <c r="X2902" s="1"/>
  <c r="Y2902" s="1"/>
  <c r="V2901"/>
  <c r="X2901" s="1"/>
  <c r="Y2901" s="1"/>
  <c r="V2900"/>
  <c r="X2900" s="1"/>
  <c r="Y2900" s="1"/>
  <c r="V2899"/>
  <c r="X2899" s="1"/>
  <c r="Y2899" s="1"/>
  <c r="V2898"/>
  <c r="X2898" s="1"/>
  <c r="Y2898" s="1"/>
  <c r="V2897"/>
  <c r="X2897" s="1"/>
  <c r="Y2897" s="1"/>
  <c r="V2896"/>
  <c r="X2896" s="1"/>
  <c r="Y2896" s="1"/>
  <c r="V2895"/>
  <c r="X2895" s="1"/>
  <c r="Y2895" s="1"/>
  <c r="V2894"/>
  <c r="X2894" s="1"/>
  <c r="Y2894" s="1"/>
  <c r="V2893"/>
  <c r="X2893" s="1"/>
  <c r="Y2893" s="1"/>
  <c r="V2892"/>
  <c r="X2892" s="1"/>
  <c r="Y2892" s="1"/>
  <c r="V2891"/>
  <c r="X2891" s="1"/>
  <c r="Y2891" s="1"/>
  <c r="V2890"/>
  <c r="X2890" s="1"/>
  <c r="Y2890" s="1"/>
  <c r="V2889"/>
  <c r="X2889" s="1"/>
  <c r="Y2889" s="1"/>
  <c r="V2888"/>
  <c r="X2888" s="1"/>
  <c r="Y2888" s="1"/>
  <c r="V2887"/>
  <c r="X2887" s="1"/>
  <c r="Y2887" s="1"/>
  <c r="V2886"/>
  <c r="X2886" s="1"/>
  <c r="Y2886" s="1"/>
  <c r="V2885"/>
  <c r="X2885" s="1"/>
  <c r="Y2885" s="1"/>
  <c r="V2884"/>
  <c r="X2884" s="1"/>
  <c r="Y2884" s="1"/>
  <c r="V2883"/>
  <c r="X2883" s="1"/>
  <c r="Y2883" s="1"/>
  <c r="V2882"/>
  <c r="X2882" s="1"/>
  <c r="Y2882" s="1"/>
  <c r="V2881"/>
  <c r="X2881" s="1"/>
  <c r="Y2881" s="1"/>
  <c r="V2880"/>
  <c r="X2880" s="1"/>
  <c r="Y2880" s="1"/>
  <c r="V2879"/>
  <c r="X2879" s="1"/>
  <c r="Y2879" s="1"/>
  <c r="V2878"/>
  <c r="X2878" s="1"/>
  <c r="Y2878" s="1"/>
  <c r="V2877"/>
  <c r="X2877" s="1"/>
  <c r="Y2877" s="1"/>
  <c r="V2876"/>
  <c r="X2876" s="1"/>
  <c r="Y2876" s="1"/>
  <c r="V2875"/>
  <c r="X2875" s="1"/>
  <c r="Y2875" s="1"/>
  <c r="V2874"/>
  <c r="X2874" s="1"/>
  <c r="Y2874" s="1"/>
  <c r="V2873"/>
  <c r="X2873" s="1"/>
  <c r="Y2873" s="1"/>
  <c r="V2872"/>
  <c r="X2872" s="1"/>
  <c r="Y2872" s="1"/>
  <c r="V2871"/>
  <c r="X2871" s="1"/>
  <c r="Y2871" s="1"/>
  <c r="V2870"/>
  <c r="X2870" s="1"/>
  <c r="Y2870" s="1"/>
  <c r="V2869"/>
  <c r="X2869" s="1"/>
  <c r="Y2869" s="1"/>
  <c r="V2868"/>
  <c r="X2868" s="1"/>
  <c r="Y2868" s="1"/>
  <c r="V2867"/>
  <c r="X2867" s="1"/>
  <c r="Y2867" s="1"/>
  <c r="V2866"/>
  <c r="X2866" s="1"/>
  <c r="Y2866" s="1"/>
  <c r="V2865"/>
  <c r="X2865" s="1"/>
  <c r="Y2865" s="1"/>
  <c r="V2864"/>
  <c r="X2864" s="1"/>
  <c r="Y2864" s="1"/>
  <c r="V2863"/>
  <c r="X2863" s="1"/>
  <c r="Y2863" s="1"/>
  <c r="V2862"/>
  <c r="X2862" s="1"/>
  <c r="Y2862" s="1"/>
  <c r="V2861"/>
  <c r="X2861" s="1"/>
  <c r="Y2861" s="1"/>
  <c r="V2860"/>
  <c r="X2860" s="1"/>
  <c r="Y2860" s="1"/>
  <c r="V2859"/>
  <c r="X2859" s="1"/>
  <c r="Y2859" s="1"/>
  <c r="V2858"/>
  <c r="X2858" s="1"/>
  <c r="Y2858" s="1"/>
  <c r="V2857"/>
  <c r="X2857" s="1"/>
  <c r="Y2857" s="1"/>
  <c r="V2856"/>
  <c r="X2856" s="1"/>
  <c r="Y2856" s="1"/>
  <c r="V2855"/>
  <c r="X2855" s="1"/>
  <c r="Y2855" s="1"/>
  <c r="V2854"/>
  <c r="X2854" s="1"/>
  <c r="Y2854" s="1"/>
  <c r="V2853"/>
  <c r="X2853" s="1"/>
  <c r="Y2853" s="1"/>
  <c r="V2852"/>
  <c r="X2852" s="1"/>
  <c r="Y2852" s="1"/>
  <c r="V2851"/>
  <c r="X2851" s="1"/>
  <c r="Y2851" s="1"/>
  <c r="V2850"/>
  <c r="X2850" s="1"/>
  <c r="Y2850" s="1"/>
  <c r="V2849"/>
  <c r="X2849" s="1"/>
  <c r="Y2849" s="1"/>
  <c r="V2848"/>
  <c r="X2848" s="1"/>
  <c r="Y2848" s="1"/>
  <c r="V2847"/>
  <c r="X2847" s="1"/>
  <c r="Y2847" s="1"/>
  <c r="V2846"/>
  <c r="X2846" s="1"/>
  <c r="Y2846" s="1"/>
  <c r="V2845"/>
  <c r="X2845" s="1"/>
  <c r="Y2845" s="1"/>
  <c r="V2844"/>
  <c r="X2844" s="1"/>
  <c r="Y2844" s="1"/>
  <c r="V2843"/>
  <c r="X2843" s="1"/>
  <c r="Y2843" s="1"/>
  <c r="V2842"/>
  <c r="X2842" s="1"/>
  <c r="Y2842" s="1"/>
  <c r="V2841"/>
  <c r="X2841" s="1"/>
  <c r="Y2841" s="1"/>
  <c r="V2840"/>
  <c r="X2840" s="1"/>
  <c r="Y2840" s="1"/>
  <c r="V2839"/>
  <c r="X2839" s="1"/>
  <c r="Y2839" s="1"/>
  <c r="V2838"/>
  <c r="X2838" s="1"/>
  <c r="Y2838" s="1"/>
  <c r="V2837"/>
  <c r="X2837" s="1"/>
  <c r="Y2837" s="1"/>
  <c r="V2836"/>
  <c r="X2836" s="1"/>
  <c r="Y2836" s="1"/>
  <c r="V2835"/>
  <c r="X2835" s="1"/>
  <c r="Y2835" s="1"/>
  <c r="V2834"/>
  <c r="X2834" s="1"/>
  <c r="Y2834" s="1"/>
  <c r="V2833"/>
  <c r="X2833" s="1"/>
  <c r="Y2833" s="1"/>
  <c r="V2832"/>
  <c r="X2832" s="1"/>
  <c r="Y2832" s="1"/>
  <c r="V2831"/>
  <c r="X2831" s="1"/>
  <c r="Y2831" s="1"/>
  <c r="V2830"/>
  <c r="X2830" s="1"/>
  <c r="Y2830" s="1"/>
  <c r="V2829"/>
  <c r="X2829" s="1"/>
  <c r="Y2829" s="1"/>
  <c r="V2828"/>
  <c r="X2828" s="1"/>
  <c r="Y2828" s="1"/>
  <c r="V2827"/>
  <c r="X2827" s="1"/>
  <c r="Y2827" s="1"/>
  <c r="V2826"/>
  <c r="X2826" s="1"/>
  <c r="Y2826" s="1"/>
  <c r="V2825"/>
  <c r="X2825" s="1"/>
  <c r="Y2825" s="1"/>
  <c r="V2824"/>
  <c r="X2824" s="1"/>
  <c r="Y2824" s="1"/>
  <c r="V2823"/>
  <c r="X2823" s="1"/>
  <c r="Y2823" s="1"/>
  <c r="V2822"/>
  <c r="X2822" s="1"/>
  <c r="Y2822" s="1"/>
  <c r="V2821"/>
  <c r="X2821" s="1"/>
  <c r="Y2821" s="1"/>
  <c r="V2820"/>
  <c r="X2820" s="1"/>
  <c r="Y2820" s="1"/>
  <c r="V2819"/>
  <c r="X2819" s="1"/>
  <c r="Y2819" s="1"/>
  <c r="V2818"/>
  <c r="X2818" s="1"/>
  <c r="Y2818" s="1"/>
  <c r="V2817"/>
  <c r="X2817" s="1"/>
  <c r="Y2817" s="1"/>
  <c r="V2816"/>
  <c r="X2816" s="1"/>
  <c r="Y2816" s="1"/>
  <c r="V2815"/>
  <c r="X2815" s="1"/>
  <c r="Y2815" s="1"/>
  <c r="V2814"/>
  <c r="X2814" s="1"/>
  <c r="Y2814" s="1"/>
  <c r="V2813"/>
  <c r="X2813" s="1"/>
  <c r="Y2813" s="1"/>
  <c r="V2812"/>
  <c r="X2812" s="1"/>
  <c r="Y2812" s="1"/>
  <c r="V2811"/>
  <c r="X2811" s="1"/>
  <c r="Y2811" s="1"/>
  <c r="V2810"/>
  <c r="X2810" s="1"/>
  <c r="Y2810" s="1"/>
  <c r="V2809"/>
  <c r="X2809" s="1"/>
  <c r="Y2809" s="1"/>
  <c r="V2808"/>
  <c r="X2808" s="1"/>
  <c r="Y2808" s="1"/>
  <c r="V2807"/>
  <c r="X2807" s="1"/>
  <c r="Y2807" s="1"/>
  <c r="V2806"/>
  <c r="X2806" s="1"/>
  <c r="Y2806" s="1"/>
  <c r="V2805"/>
  <c r="X2805" s="1"/>
  <c r="Y2805" s="1"/>
  <c r="V2804"/>
  <c r="X2804" s="1"/>
  <c r="Y2804" s="1"/>
  <c r="V2803"/>
  <c r="X2803" s="1"/>
  <c r="Y2803" s="1"/>
  <c r="V2802"/>
  <c r="X2802" s="1"/>
  <c r="Y2802" s="1"/>
  <c r="V2801"/>
  <c r="X2801" s="1"/>
  <c r="Y2801" s="1"/>
  <c r="V2800"/>
  <c r="X2800" s="1"/>
  <c r="Y2800" s="1"/>
  <c r="V2799"/>
  <c r="X2799" s="1"/>
  <c r="Y2799" s="1"/>
  <c r="V2798"/>
  <c r="X2798" s="1"/>
  <c r="Y2798" s="1"/>
  <c r="V2797"/>
  <c r="X2797" s="1"/>
  <c r="Y2797" s="1"/>
  <c r="V2796"/>
  <c r="X2796" s="1"/>
  <c r="Y2796" s="1"/>
  <c r="V2795"/>
  <c r="X2795" s="1"/>
  <c r="Y2795" s="1"/>
  <c r="V2794"/>
  <c r="X2794" s="1"/>
  <c r="Y2794" s="1"/>
  <c r="V2793"/>
  <c r="X2793" s="1"/>
  <c r="Y2793" s="1"/>
  <c r="V2792"/>
  <c r="X2792" s="1"/>
  <c r="Y2792" s="1"/>
  <c r="V2791"/>
  <c r="X2791" s="1"/>
  <c r="Y2791" s="1"/>
  <c r="V2790"/>
  <c r="X2790" s="1"/>
  <c r="Y2790" s="1"/>
  <c r="V2789"/>
  <c r="X2789" s="1"/>
  <c r="Y2789" s="1"/>
  <c r="V2788"/>
  <c r="X2788" s="1"/>
  <c r="Y2788" s="1"/>
  <c r="V2787"/>
  <c r="X2787" s="1"/>
  <c r="Y2787" s="1"/>
  <c r="V2786"/>
  <c r="X2786" s="1"/>
  <c r="Y2786" s="1"/>
  <c r="V2785"/>
  <c r="X2785" s="1"/>
  <c r="Y2785" s="1"/>
  <c r="V2784"/>
  <c r="X2784" s="1"/>
  <c r="Y2784" s="1"/>
  <c r="V2783"/>
  <c r="X2783" s="1"/>
  <c r="Y2783" s="1"/>
  <c r="V2782"/>
  <c r="X2782" s="1"/>
  <c r="Y2782" s="1"/>
  <c r="V2781"/>
  <c r="X2781" s="1"/>
  <c r="Y2781" s="1"/>
  <c r="V2780"/>
  <c r="X2780" s="1"/>
  <c r="Y2780" s="1"/>
  <c r="V2779"/>
  <c r="X2779" s="1"/>
  <c r="Y2779" s="1"/>
  <c r="V2778"/>
  <c r="X2778" s="1"/>
  <c r="Y2778" s="1"/>
  <c r="V2777"/>
  <c r="X2777" s="1"/>
  <c r="Y2777" s="1"/>
  <c r="V2776"/>
  <c r="X2776" s="1"/>
  <c r="Y2776" s="1"/>
  <c r="V2775"/>
  <c r="X2775" s="1"/>
  <c r="Y2775" s="1"/>
  <c r="V2774"/>
  <c r="X2774" s="1"/>
  <c r="Y2774" s="1"/>
  <c r="V2773"/>
  <c r="X2773" s="1"/>
  <c r="Y2773" s="1"/>
  <c r="V2772"/>
  <c r="X2772" s="1"/>
  <c r="Y2772" s="1"/>
  <c r="V2771"/>
  <c r="X2771" s="1"/>
  <c r="Y2771" s="1"/>
  <c r="V2770"/>
  <c r="X2770" s="1"/>
  <c r="Y2770" s="1"/>
  <c r="V2769"/>
  <c r="X2769" s="1"/>
  <c r="Y2769" s="1"/>
  <c r="V2768"/>
  <c r="X2768" s="1"/>
  <c r="Y2768" s="1"/>
  <c r="V2767"/>
  <c r="X2767" s="1"/>
  <c r="Y2767" s="1"/>
  <c r="V2766"/>
  <c r="X2766" s="1"/>
  <c r="Y2766" s="1"/>
  <c r="V2765"/>
  <c r="X2765" s="1"/>
  <c r="Y2765" s="1"/>
  <c r="V2764"/>
  <c r="X2764" s="1"/>
  <c r="Y2764" s="1"/>
  <c r="V2763"/>
  <c r="X2763" s="1"/>
  <c r="Y2763" s="1"/>
  <c r="V2762"/>
  <c r="X2762" s="1"/>
  <c r="Y2762" s="1"/>
  <c r="V2761"/>
  <c r="X2761" s="1"/>
  <c r="Y2761" s="1"/>
  <c r="V2760"/>
  <c r="X2760" s="1"/>
  <c r="Y2760" s="1"/>
  <c r="V2759"/>
  <c r="X2759" s="1"/>
  <c r="Y2759" s="1"/>
  <c r="V2758"/>
  <c r="X2758" s="1"/>
  <c r="Y2758" s="1"/>
  <c r="V2757"/>
  <c r="X2757" s="1"/>
  <c r="Y2757" s="1"/>
  <c r="V2756"/>
  <c r="X2756" s="1"/>
  <c r="Y2756" s="1"/>
  <c r="V2755"/>
  <c r="X2755" s="1"/>
  <c r="Y2755" s="1"/>
  <c r="V2754"/>
  <c r="X2754" s="1"/>
  <c r="Y2754" s="1"/>
  <c r="V2753"/>
  <c r="X2753" s="1"/>
  <c r="Y2753" s="1"/>
  <c r="V2752"/>
  <c r="X2752" s="1"/>
  <c r="Y2752" s="1"/>
  <c r="V2751"/>
  <c r="X2751" s="1"/>
  <c r="Y2751" s="1"/>
  <c r="V2750"/>
  <c r="X2750" s="1"/>
  <c r="Y2750" s="1"/>
  <c r="V2749"/>
  <c r="X2749" s="1"/>
  <c r="Y2749" s="1"/>
  <c r="V2748"/>
  <c r="X2748" s="1"/>
  <c r="Y2748" s="1"/>
  <c r="V2747"/>
  <c r="X2747" s="1"/>
  <c r="Y2747" s="1"/>
  <c r="V2746"/>
  <c r="X2746" s="1"/>
  <c r="Y2746" s="1"/>
  <c r="V2745"/>
  <c r="X2745" s="1"/>
  <c r="Y2745" s="1"/>
  <c r="V2744"/>
  <c r="X2744" s="1"/>
  <c r="Y2744" s="1"/>
  <c r="V2743"/>
  <c r="X2743" s="1"/>
  <c r="Y2743" s="1"/>
  <c r="V2742"/>
  <c r="X2742" s="1"/>
  <c r="Y2742" s="1"/>
  <c r="V2741"/>
  <c r="X2741" s="1"/>
  <c r="Y2741" s="1"/>
  <c r="V2740"/>
  <c r="X2740" s="1"/>
  <c r="Y2740" s="1"/>
  <c r="V2739"/>
  <c r="X2739" s="1"/>
  <c r="Y2739" s="1"/>
  <c r="V2738"/>
  <c r="X2738" s="1"/>
  <c r="Y2738" s="1"/>
  <c r="V2737"/>
  <c r="X2737" s="1"/>
  <c r="Y2737" s="1"/>
  <c r="V2736"/>
  <c r="X2736" s="1"/>
  <c r="Y2736" s="1"/>
  <c r="V2735"/>
  <c r="X2735" s="1"/>
  <c r="Y2735" s="1"/>
  <c r="V2734"/>
  <c r="X2734" s="1"/>
  <c r="Y2734" s="1"/>
  <c r="V2733"/>
  <c r="X2733" s="1"/>
  <c r="Y2733" s="1"/>
  <c r="V2732"/>
  <c r="X2732" s="1"/>
  <c r="Y2732" s="1"/>
  <c r="V2731"/>
  <c r="X2731" s="1"/>
  <c r="Y2731" s="1"/>
  <c r="V2730"/>
  <c r="X2730" s="1"/>
  <c r="Y2730" s="1"/>
  <c r="V2729"/>
  <c r="X2729" s="1"/>
  <c r="Y2729" s="1"/>
  <c r="V2728"/>
  <c r="X2728" s="1"/>
  <c r="Y2728" s="1"/>
  <c r="V2727"/>
  <c r="X2727" s="1"/>
  <c r="Y2727" s="1"/>
  <c r="V2726"/>
  <c r="X2726" s="1"/>
  <c r="Y2726" s="1"/>
  <c r="V2725"/>
  <c r="X2725" s="1"/>
  <c r="Y2725" s="1"/>
  <c r="V2724"/>
  <c r="X2724" s="1"/>
  <c r="Y2724" s="1"/>
  <c r="V2723"/>
  <c r="X2723" s="1"/>
  <c r="Y2723" s="1"/>
  <c r="V2722"/>
  <c r="X2722" s="1"/>
  <c r="Y2722" s="1"/>
  <c r="V2721"/>
  <c r="X2721" s="1"/>
  <c r="Y2721" s="1"/>
  <c r="V2720"/>
  <c r="X2720" s="1"/>
  <c r="Y2720" s="1"/>
  <c r="V2719"/>
  <c r="X2719" s="1"/>
  <c r="Y2719" s="1"/>
  <c r="V2718"/>
  <c r="X2718" s="1"/>
  <c r="Y2718" s="1"/>
  <c r="V2717"/>
  <c r="X2717" s="1"/>
  <c r="Y2717" s="1"/>
  <c r="V2716"/>
  <c r="X2716" s="1"/>
  <c r="Y2716" s="1"/>
  <c r="V2715"/>
  <c r="X2715" s="1"/>
  <c r="Y2715" s="1"/>
  <c r="V2714"/>
  <c r="X2714" s="1"/>
  <c r="Y2714" s="1"/>
  <c r="V2713"/>
  <c r="X2713" s="1"/>
  <c r="Y2713" s="1"/>
  <c r="V2712"/>
  <c r="X2712" s="1"/>
  <c r="Y2712" s="1"/>
  <c r="V2711"/>
  <c r="X2711" s="1"/>
  <c r="Y2711" s="1"/>
  <c r="V2710"/>
  <c r="X2710" s="1"/>
  <c r="Y2710" s="1"/>
  <c r="V2709"/>
  <c r="X2709" s="1"/>
  <c r="Y2709" s="1"/>
  <c r="V2708"/>
  <c r="X2708" s="1"/>
  <c r="Y2708" s="1"/>
  <c r="V2707"/>
  <c r="X2707" s="1"/>
  <c r="Y2707" s="1"/>
  <c r="V2706"/>
  <c r="X2706" s="1"/>
  <c r="Y2706" s="1"/>
  <c r="V2705"/>
  <c r="X2705" s="1"/>
  <c r="Y2705" s="1"/>
  <c r="V2704"/>
  <c r="X2704" s="1"/>
  <c r="Y2704" s="1"/>
  <c r="V2703"/>
  <c r="X2703" s="1"/>
  <c r="Y2703" s="1"/>
  <c r="V2702"/>
  <c r="X2702" s="1"/>
  <c r="Y2702" s="1"/>
  <c r="V2701"/>
  <c r="X2701" s="1"/>
  <c r="Y2701" s="1"/>
  <c r="V2700"/>
  <c r="X2700" s="1"/>
  <c r="Y2700" s="1"/>
  <c r="V2699"/>
  <c r="X2699" s="1"/>
  <c r="Y2699" s="1"/>
  <c r="V2698"/>
  <c r="X2698" s="1"/>
  <c r="Y2698" s="1"/>
  <c r="V2697"/>
  <c r="X2697" s="1"/>
  <c r="Y2697" s="1"/>
  <c r="V2696"/>
  <c r="X2696" s="1"/>
  <c r="Y2696" s="1"/>
  <c r="V2695"/>
  <c r="X2695" s="1"/>
  <c r="Y2695" s="1"/>
  <c r="V2694"/>
  <c r="X2694" s="1"/>
  <c r="Y2694" s="1"/>
  <c r="V2693"/>
  <c r="X2693" s="1"/>
  <c r="Y2693" s="1"/>
  <c r="V2692"/>
  <c r="X2692" s="1"/>
  <c r="Y2692" s="1"/>
  <c r="V2691"/>
  <c r="X2691" s="1"/>
  <c r="Y2691" s="1"/>
  <c r="V2690"/>
  <c r="X2690" s="1"/>
  <c r="Y2690" s="1"/>
  <c r="V2689"/>
  <c r="X2689" s="1"/>
  <c r="Y2689" s="1"/>
  <c r="V2688"/>
  <c r="X2688" s="1"/>
  <c r="Y2688" s="1"/>
  <c r="V2687"/>
  <c r="X2687" s="1"/>
  <c r="Y2687" s="1"/>
  <c r="V2686"/>
  <c r="X2686" s="1"/>
  <c r="Y2686" s="1"/>
  <c r="V2685"/>
  <c r="X2685" s="1"/>
  <c r="Y2685" s="1"/>
  <c r="V2684"/>
  <c r="X2684" s="1"/>
  <c r="Y2684" s="1"/>
  <c r="V2683"/>
  <c r="X2683" s="1"/>
  <c r="Y2683" s="1"/>
  <c r="V2682"/>
  <c r="X2682" s="1"/>
  <c r="Y2682" s="1"/>
  <c r="V2681"/>
  <c r="X2681" s="1"/>
  <c r="Y2681" s="1"/>
  <c r="V2680"/>
  <c r="X2680" s="1"/>
  <c r="Y2680" s="1"/>
  <c r="V2679"/>
  <c r="X2679" s="1"/>
  <c r="Y2679" s="1"/>
  <c r="V2678"/>
  <c r="X2678" s="1"/>
  <c r="Y2678" s="1"/>
  <c r="V2677"/>
  <c r="X2677" s="1"/>
  <c r="Y2677" s="1"/>
  <c r="V2676"/>
  <c r="X2676" s="1"/>
  <c r="Y2676" s="1"/>
  <c r="V2675"/>
  <c r="X2675" s="1"/>
  <c r="Y2675" s="1"/>
  <c r="V2674"/>
  <c r="X2674" s="1"/>
  <c r="Y2674" s="1"/>
  <c r="V2673"/>
  <c r="X2673" s="1"/>
  <c r="Y2673" s="1"/>
  <c r="V2672"/>
  <c r="X2672" s="1"/>
  <c r="Y2672" s="1"/>
  <c r="V2671"/>
  <c r="X2671" s="1"/>
  <c r="Y2671" s="1"/>
  <c r="V2670"/>
  <c r="X2670" s="1"/>
  <c r="Y2670" s="1"/>
  <c r="V2669"/>
  <c r="X2669" s="1"/>
  <c r="Y2669" s="1"/>
  <c r="V2668"/>
  <c r="X2668" s="1"/>
  <c r="Y2668" s="1"/>
  <c r="V2667"/>
  <c r="X2667" s="1"/>
  <c r="Y2667" s="1"/>
  <c r="V2666"/>
  <c r="X2666" s="1"/>
  <c r="Y2666" s="1"/>
  <c r="V2665"/>
  <c r="X2665" s="1"/>
  <c r="Y2665" s="1"/>
  <c r="V2664"/>
  <c r="X2664" s="1"/>
  <c r="Y2664" s="1"/>
  <c r="V2663"/>
  <c r="X2663" s="1"/>
  <c r="Y2663" s="1"/>
  <c r="V2662"/>
  <c r="X2662" s="1"/>
  <c r="Y2662" s="1"/>
  <c r="V2661"/>
  <c r="X2661" s="1"/>
  <c r="Y2661" s="1"/>
  <c r="V2660"/>
  <c r="X2660" s="1"/>
  <c r="Y2660" s="1"/>
  <c r="V2659"/>
  <c r="X2659" s="1"/>
  <c r="Y2659" s="1"/>
  <c r="V2658"/>
  <c r="X2658" s="1"/>
  <c r="Y2658" s="1"/>
  <c r="V2657"/>
  <c r="X2657" s="1"/>
  <c r="Y2657" s="1"/>
  <c r="V2656"/>
  <c r="X2656" s="1"/>
  <c r="Y2656" s="1"/>
  <c r="V2655"/>
  <c r="X2655" s="1"/>
  <c r="Y2655" s="1"/>
  <c r="V2654"/>
  <c r="X2654" s="1"/>
  <c r="Y2654" s="1"/>
  <c r="V2653"/>
  <c r="X2653" s="1"/>
  <c r="Y2653" s="1"/>
  <c r="V2652"/>
  <c r="X2652" s="1"/>
  <c r="Y2652" s="1"/>
  <c r="V2651"/>
  <c r="X2651" s="1"/>
  <c r="Y2651" s="1"/>
  <c r="V2650"/>
  <c r="X2650" s="1"/>
  <c r="Y2650" s="1"/>
  <c r="V2649"/>
  <c r="X2649" s="1"/>
  <c r="Y2649" s="1"/>
  <c r="V2648"/>
  <c r="X2648" s="1"/>
  <c r="Y2648" s="1"/>
  <c r="V2647"/>
  <c r="X2647" s="1"/>
  <c r="Y2647" s="1"/>
  <c r="V2646"/>
  <c r="X2646" s="1"/>
  <c r="Y2646" s="1"/>
  <c r="V2645"/>
  <c r="X2645" s="1"/>
  <c r="Y2645" s="1"/>
  <c r="V2644"/>
  <c r="X2644" s="1"/>
  <c r="Y2644" s="1"/>
  <c r="V2643"/>
  <c r="X2643" s="1"/>
  <c r="Y2643" s="1"/>
  <c r="V2642"/>
  <c r="X2642" s="1"/>
  <c r="Y2642" s="1"/>
  <c r="V2641"/>
  <c r="X2641" s="1"/>
  <c r="Y2641" s="1"/>
  <c r="V2640"/>
  <c r="X2640" s="1"/>
  <c r="Y2640" s="1"/>
  <c r="V2639"/>
  <c r="X2639" s="1"/>
  <c r="Y2639" s="1"/>
  <c r="V2638"/>
  <c r="X2638" s="1"/>
  <c r="Y2638" s="1"/>
  <c r="V2637"/>
  <c r="X2637" s="1"/>
  <c r="Y2637" s="1"/>
  <c r="V2636"/>
  <c r="X2636" s="1"/>
  <c r="Y2636" s="1"/>
  <c r="V2635"/>
  <c r="X2635" s="1"/>
  <c r="Y2635" s="1"/>
  <c r="V2634"/>
  <c r="X2634" s="1"/>
  <c r="Y2634" s="1"/>
  <c r="V2633"/>
  <c r="X2633" s="1"/>
  <c r="Y2633" s="1"/>
  <c r="V2632"/>
  <c r="X2632" s="1"/>
  <c r="Y2632" s="1"/>
  <c r="V2631"/>
  <c r="X2631" s="1"/>
  <c r="Y2631" s="1"/>
  <c r="V2630"/>
  <c r="X2630" s="1"/>
  <c r="Y2630" s="1"/>
  <c r="V2629"/>
  <c r="X2629" s="1"/>
  <c r="Y2629" s="1"/>
  <c r="V2628"/>
  <c r="X2628" s="1"/>
  <c r="Y2628" s="1"/>
  <c r="V2627"/>
  <c r="X2627" s="1"/>
  <c r="Y2627" s="1"/>
  <c r="V2626"/>
  <c r="X2626" s="1"/>
  <c r="Y2626" s="1"/>
  <c r="V2625"/>
  <c r="X2625" s="1"/>
  <c r="Y2625" s="1"/>
  <c r="V2624"/>
  <c r="X2624" s="1"/>
  <c r="Y2624" s="1"/>
  <c r="V2623"/>
  <c r="X2623" s="1"/>
  <c r="Y2623" s="1"/>
  <c r="V2622"/>
  <c r="X2622" s="1"/>
  <c r="Y2622" s="1"/>
  <c r="V2621"/>
  <c r="X2621" s="1"/>
  <c r="Y2621" s="1"/>
  <c r="V2620"/>
  <c r="X2620" s="1"/>
  <c r="Y2620" s="1"/>
  <c r="V2619"/>
  <c r="X2619" s="1"/>
  <c r="Y2619" s="1"/>
  <c r="V2618"/>
  <c r="X2618" s="1"/>
  <c r="Y2618" s="1"/>
  <c r="V2617"/>
  <c r="X2617" s="1"/>
  <c r="Y2617" s="1"/>
  <c r="V2616"/>
  <c r="X2616" s="1"/>
  <c r="Y2616" s="1"/>
  <c r="V2615"/>
  <c r="X2615" s="1"/>
  <c r="Y2615" s="1"/>
  <c r="V2614"/>
  <c r="X2614" s="1"/>
  <c r="Y2614" s="1"/>
  <c r="V2613"/>
  <c r="X2613" s="1"/>
  <c r="Y2613" s="1"/>
  <c r="V2612"/>
  <c r="X2612" s="1"/>
  <c r="Y2612" s="1"/>
  <c r="V2611"/>
  <c r="X2611" s="1"/>
  <c r="Y2611" s="1"/>
  <c r="V2610"/>
  <c r="X2610" s="1"/>
  <c r="Y2610" s="1"/>
  <c r="V2609"/>
  <c r="X2609" s="1"/>
  <c r="Y2609" s="1"/>
  <c r="V2608"/>
  <c r="X2608" s="1"/>
  <c r="Y2608" s="1"/>
  <c r="V2607"/>
  <c r="X2607" s="1"/>
  <c r="Y2607" s="1"/>
  <c r="V2606"/>
  <c r="X2606" s="1"/>
  <c r="Y2606" s="1"/>
  <c r="V2605"/>
  <c r="X2605" s="1"/>
  <c r="Y2605" s="1"/>
  <c r="V2604"/>
  <c r="X2604" s="1"/>
  <c r="Y2604" s="1"/>
  <c r="V2603"/>
  <c r="X2603" s="1"/>
  <c r="Y2603" s="1"/>
  <c r="V2602"/>
  <c r="X2602" s="1"/>
  <c r="Y2602" s="1"/>
  <c r="V2601"/>
  <c r="X2601" s="1"/>
  <c r="Y2601" s="1"/>
  <c r="V2600"/>
  <c r="X2600" s="1"/>
  <c r="Y2600" s="1"/>
  <c r="V2599"/>
  <c r="X2599" s="1"/>
  <c r="Y2599" s="1"/>
  <c r="V2598"/>
  <c r="X2598" s="1"/>
  <c r="Y2598" s="1"/>
  <c r="V2597"/>
  <c r="X2597" s="1"/>
  <c r="Y2597" s="1"/>
  <c r="V2596"/>
  <c r="X2596" s="1"/>
  <c r="Y2596" s="1"/>
  <c r="V2595"/>
  <c r="X2595" s="1"/>
  <c r="Y2595" s="1"/>
  <c r="V2594"/>
  <c r="X2594" s="1"/>
  <c r="Y2594" s="1"/>
  <c r="V2593"/>
  <c r="X2593" s="1"/>
  <c r="Y2593" s="1"/>
  <c r="V2592"/>
  <c r="X2592" s="1"/>
  <c r="Y2592" s="1"/>
  <c r="V2591"/>
  <c r="X2591" s="1"/>
  <c r="Y2591" s="1"/>
  <c r="V2590"/>
  <c r="X2590" s="1"/>
  <c r="Y2590" s="1"/>
  <c r="V2589"/>
  <c r="X2589" s="1"/>
  <c r="Y2589" s="1"/>
  <c r="V2588"/>
  <c r="X2588" s="1"/>
  <c r="Y2588" s="1"/>
  <c r="V2587"/>
  <c r="X2587" s="1"/>
  <c r="Y2587" s="1"/>
  <c r="V2586"/>
  <c r="X2586" s="1"/>
  <c r="Y2586" s="1"/>
  <c r="V2585"/>
  <c r="X2585" s="1"/>
  <c r="Y2585" s="1"/>
  <c r="V2584"/>
  <c r="X2584" s="1"/>
  <c r="Y2584" s="1"/>
  <c r="V2583"/>
  <c r="X2583" s="1"/>
  <c r="Y2583" s="1"/>
  <c r="V2582"/>
  <c r="X2582" s="1"/>
  <c r="Y2582" s="1"/>
  <c r="V2581"/>
  <c r="X2581" s="1"/>
  <c r="Y2581" s="1"/>
  <c r="V2580"/>
  <c r="X2580" s="1"/>
  <c r="Y2580" s="1"/>
  <c r="V2579"/>
  <c r="X2579" s="1"/>
  <c r="Y2579" s="1"/>
  <c r="V2578"/>
  <c r="X2578" s="1"/>
  <c r="Y2578" s="1"/>
  <c r="V2577"/>
  <c r="X2577" s="1"/>
  <c r="Y2577" s="1"/>
  <c r="V2576"/>
  <c r="X2576" s="1"/>
  <c r="Y2576" s="1"/>
  <c r="V2575"/>
  <c r="X2575" s="1"/>
  <c r="Y2575" s="1"/>
  <c r="V2574"/>
  <c r="X2574" s="1"/>
  <c r="Y2574" s="1"/>
  <c r="V2573"/>
  <c r="X2573" s="1"/>
  <c r="Y2573" s="1"/>
  <c r="V2572"/>
  <c r="X2572" s="1"/>
  <c r="Y2572" s="1"/>
  <c r="V2571"/>
  <c r="X2571" s="1"/>
  <c r="Y2571" s="1"/>
  <c r="V2570"/>
  <c r="X2570" s="1"/>
  <c r="Y2570" s="1"/>
  <c r="V2569"/>
  <c r="X2569" s="1"/>
  <c r="Y2569" s="1"/>
  <c r="V2568"/>
  <c r="X2568" s="1"/>
  <c r="Y2568" s="1"/>
  <c r="V2567"/>
  <c r="X2567" s="1"/>
  <c r="Y2567" s="1"/>
  <c r="V2566"/>
  <c r="X2566" s="1"/>
  <c r="Y2566" s="1"/>
  <c r="V2565"/>
  <c r="X2565" s="1"/>
  <c r="Y2565" s="1"/>
  <c r="V2564"/>
  <c r="X2564" s="1"/>
  <c r="Y2564" s="1"/>
  <c r="V2563"/>
  <c r="X2563" s="1"/>
  <c r="Y2563" s="1"/>
  <c r="V2562"/>
  <c r="X2562" s="1"/>
  <c r="Y2562" s="1"/>
  <c r="V2561"/>
  <c r="X2561" s="1"/>
  <c r="Y2561" s="1"/>
  <c r="V2560"/>
  <c r="X2560" s="1"/>
  <c r="Y2560" s="1"/>
  <c r="V2559"/>
  <c r="X2559" s="1"/>
  <c r="Y2559" s="1"/>
  <c r="V2558"/>
  <c r="X2558" s="1"/>
  <c r="Y2558" s="1"/>
  <c r="V2557"/>
  <c r="X2557" s="1"/>
  <c r="Y2557" s="1"/>
  <c r="V2556"/>
  <c r="X2556" s="1"/>
  <c r="Y2556" s="1"/>
  <c r="V2555"/>
  <c r="X2555" s="1"/>
  <c r="Y2555" s="1"/>
  <c r="V2554"/>
  <c r="X2554" s="1"/>
  <c r="Y2554" s="1"/>
  <c r="V2553"/>
  <c r="X2553" s="1"/>
  <c r="Y2553" s="1"/>
  <c r="V2552"/>
  <c r="X2552" s="1"/>
  <c r="Y2552" s="1"/>
  <c r="V2551"/>
  <c r="X2551" s="1"/>
  <c r="Y2551" s="1"/>
  <c r="V2550"/>
  <c r="X2550" s="1"/>
  <c r="Y2550" s="1"/>
  <c r="V2549"/>
  <c r="X2549" s="1"/>
  <c r="Y2549" s="1"/>
  <c r="V2548"/>
  <c r="X2548" s="1"/>
  <c r="Y2548" s="1"/>
  <c r="V2547"/>
  <c r="X2547" s="1"/>
  <c r="Y2547" s="1"/>
  <c r="V2546"/>
  <c r="X2546" s="1"/>
  <c r="Y2546" s="1"/>
  <c r="V2545"/>
  <c r="X2545" s="1"/>
  <c r="Y2545" s="1"/>
  <c r="V2544"/>
  <c r="X2544" s="1"/>
  <c r="Y2544" s="1"/>
  <c r="V2543"/>
  <c r="X2543" s="1"/>
  <c r="Y2543" s="1"/>
  <c r="V2542"/>
  <c r="X2542" s="1"/>
  <c r="Y2542" s="1"/>
  <c r="V2541"/>
  <c r="X2541" s="1"/>
  <c r="Y2541" s="1"/>
  <c r="V2540"/>
  <c r="X2540" s="1"/>
  <c r="Y2540" s="1"/>
  <c r="V2539"/>
  <c r="X2539" s="1"/>
  <c r="Y2539" s="1"/>
  <c r="V2538"/>
  <c r="X2538" s="1"/>
  <c r="Y2538" s="1"/>
  <c r="V2537"/>
  <c r="X2537" s="1"/>
  <c r="Y2537" s="1"/>
  <c r="V2536"/>
  <c r="X2536" s="1"/>
  <c r="Y2536" s="1"/>
  <c r="V2535"/>
  <c r="X2535" s="1"/>
  <c r="Y2535" s="1"/>
  <c r="V2534"/>
  <c r="X2534" s="1"/>
  <c r="Y2534" s="1"/>
  <c r="V2533"/>
  <c r="X2533" s="1"/>
  <c r="Y2533" s="1"/>
  <c r="V2532"/>
  <c r="X2532" s="1"/>
  <c r="Y2532" s="1"/>
  <c r="V2531"/>
  <c r="X2531" s="1"/>
  <c r="Y2531" s="1"/>
  <c r="V2530"/>
  <c r="X2530" s="1"/>
  <c r="Y2530" s="1"/>
  <c r="V2529"/>
  <c r="X2529" s="1"/>
  <c r="Y2529" s="1"/>
  <c r="V2528"/>
  <c r="X2528" s="1"/>
  <c r="Y2528" s="1"/>
  <c r="V2527"/>
  <c r="X2527" s="1"/>
  <c r="Y2527" s="1"/>
  <c r="V2526"/>
  <c r="X2526" s="1"/>
  <c r="Y2526" s="1"/>
  <c r="V2525"/>
  <c r="X2525" s="1"/>
  <c r="Y2525" s="1"/>
  <c r="V2524"/>
  <c r="X2524" s="1"/>
  <c r="Y2524" s="1"/>
  <c r="V2523"/>
  <c r="X2523" s="1"/>
  <c r="Y2523" s="1"/>
  <c r="V2522"/>
  <c r="X2522" s="1"/>
  <c r="Y2522" s="1"/>
  <c r="V2521"/>
  <c r="X2521" s="1"/>
  <c r="Y2521" s="1"/>
  <c r="V2520"/>
  <c r="X2520" s="1"/>
  <c r="Y2520" s="1"/>
  <c r="V2519"/>
  <c r="X2519" s="1"/>
  <c r="Y2519" s="1"/>
  <c r="V2518"/>
  <c r="X2518" s="1"/>
  <c r="Y2518" s="1"/>
  <c r="V2517"/>
  <c r="X2517" s="1"/>
  <c r="Y2517" s="1"/>
  <c r="V2516"/>
  <c r="X2516" s="1"/>
  <c r="Y2516" s="1"/>
  <c r="V2515"/>
  <c r="X2515" s="1"/>
  <c r="Y2515" s="1"/>
  <c r="V2514"/>
  <c r="X2514" s="1"/>
  <c r="Y2514" s="1"/>
  <c r="V2513"/>
  <c r="X2513" s="1"/>
  <c r="Y2513" s="1"/>
  <c r="V2512"/>
  <c r="X2512" s="1"/>
  <c r="Y2512" s="1"/>
  <c r="V2511"/>
  <c r="X2511" s="1"/>
  <c r="Y2511" s="1"/>
  <c r="V2510"/>
  <c r="X2510" s="1"/>
  <c r="Y2510" s="1"/>
  <c r="V2509"/>
  <c r="X2509" s="1"/>
  <c r="Y2509" s="1"/>
  <c r="V2508"/>
  <c r="X2508" s="1"/>
  <c r="Y2508" s="1"/>
  <c r="V2507"/>
  <c r="X2507" s="1"/>
  <c r="Y2507" s="1"/>
  <c r="V2506"/>
  <c r="X2506" s="1"/>
  <c r="Y2506" s="1"/>
  <c r="V2505"/>
  <c r="X2505" s="1"/>
  <c r="Y2505" s="1"/>
  <c r="V2504"/>
  <c r="X2504" s="1"/>
  <c r="Y2504" s="1"/>
  <c r="V2503"/>
  <c r="X2503" s="1"/>
  <c r="Y2503" s="1"/>
  <c r="V2502"/>
  <c r="X2502" s="1"/>
  <c r="Y2502" s="1"/>
  <c r="V2501"/>
  <c r="X2501" s="1"/>
  <c r="Y2501" s="1"/>
  <c r="V2500"/>
  <c r="X2500" s="1"/>
  <c r="Y2500" s="1"/>
  <c r="V2499"/>
  <c r="X2499" s="1"/>
  <c r="Y2499" s="1"/>
  <c r="V2498"/>
  <c r="X2498" s="1"/>
  <c r="Y2498" s="1"/>
  <c r="V2497"/>
  <c r="X2497" s="1"/>
  <c r="Y2497" s="1"/>
  <c r="V2496"/>
  <c r="X2496" s="1"/>
  <c r="Y2496" s="1"/>
  <c r="V2495"/>
  <c r="X2495" s="1"/>
  <c r="Y2495" s="1"/>
  <c r="V2494"/>
  <c r="X2494" s="1"/>
  <c r="Y2494" s="1"/>
  <c r="V2493"/>
  <c r="X2493" s="1"/>
  <c r="Y2493" s="1"/>
  <c r="V2492"/>
  <c r="X2492" s="1"/>
  <c r="Y2492" s="1"/>
  <c r="V2491"/>
  <c r="X2491" s="1"/>
  <c r="Y2491" s="1"/>
  <c r="V2490"/>
  <c r="X2490" s="1"/>
  <c r="Y2490" s="1"/>
  <c r="V2489"/>
  <c r="X2489" s="1"/>
  <c r="Y2489" s="1"/>
  <c r="V2488"/>
  <c r="X2488" s="1"/>
  <c r="Y2488" s="1"/>
  <c r="V2487"/>
  <c r="X2487" s="1"/>
  <c r="Y2487" s="1"/>
  <c r="V2486"/>
  <c r="X2486" s="1"/>
  <c r="Y2486" s="1"/>
  <c r="V2485"/>
  <c r="X2485" s="1"/>
  <c r="Y2485" s="1"/>
  <c r="V2484"/>
  <c r="X2484" s="1"/>
  <c r="Y2484" s="1"/>
  <c r="V2483"/>
  <c r="X2483" s="1"/>
  <c r="Y2483" s="1"/>
  <c r="V2482"/>
  <c r="X2482" s="1"/>
  <c r="Y2482" s="1"/>
  <c r="V2481"/>
  <c r="X2481" s="1"/>
  <c r="Y2481" s="1"/>
  <c r="V2480"/>
  <c r="X2480" s="1"/>
  <c r="Y2480" s="1"/>
  <c r="V2479"/>
  <c r="X2479" s="1"/>
  <c r="Y2479" s="1"/>
  <c r="V2478"/>
  <c r="X2478" s="1"/>
  <c r="Y2478" s="1"/>
  <c r="V2477"/>
  <c r="X2477" s="1"/>
  <c r="Y2477" s="1"/>
  <c r="V2476"/>
  <c r="X2476" s="1"/>
  <c r="Y2476" s="1"/>
  <c r="V2475"/>
  <c r="X2475" s="1"/>
  <c r="Y2475" s="1"/>
  <c r="V2474"/>
  <c r="X2474" s="1"/>
  <c r="Y2474" s="1"/>
  <c r="V2473"/>
  <c r="X2473" s="1"/>
  <c r="Y2473" s="1"/>
  <c r="V2472"/>
  <c r="X2472" s="1"/>
  <c r="Y2472" s="1"/>
  <c r="V2471"/>
  <c r="X2471" s="1"/>
  <c r="Y2471" s="1"/>
  <c r="V2470"/>
  <c r="X2470" s="1"/>
  <c r="Y2470" s="1"/>
  <c r="V2469"/>
  <c r="X2469" s="1"/>
  <c r="Y2469" s="1"/>
  <c r="V2468"/>
  <c r="X2468" s="1"/>
  <c r="Y2468" s="1"/>
  <c r="V2467"/>
  <c r="X2467" s="1"/>
  <c r="Y2467" s="1"/>
  <c r="V2466"/>
  <c r="X2466" s="1"/>
  <c r="Y2466" s="1"/>
  <c r="V2465"/>
  <c r="X2465" s="1"/>
  <c r="Y2465" s="1"/>
  <c r="V2464"/>
  <c r="X2464" s="1"/>
  <c r="Y2464" s="1"/>
  <c r="V2463"/>
  <c r="X2463" s="1"/>
  <c r="Y2463" s="1"/>
  <c r="V2462"/>
  <c r="X2462" s="1"/>
  <c r="Y2462" s="1"/>
  <c r="V2461"/>
  <c r="X2461" s="1"/>
  <c r="Y2461" s="1"/>
  <c r="V2460"/>
  <c r="X2460" s="1"/>
  <c r="Y2460" s="1"/>
  <c r="V2459"/>
  <c r="X2459" s="1"/>
  <c r="Y2459" s="1"/>
  <c r="V2458"/>
  <c r="X2458" s="1"/>
  <c r="Y2458" s="1"/>
  <c r="V2457"/>
  <c r="X2457" s="1"/>
  <c r="Y2457" s="1"/>
  <c r="V2456"/>
  <c r="X2456" s="1"/>
  <c r="Y2456" s="1"/>
  <c r="V2455"/>
  <c r="X2455" s="1"/>
  <c r="Y2455" s="1"/>
  <c r="V2454"/>
  <c r="X2454" s="1"/>
  <c r="Y2454" s="1"/>
  <c r="V2453"/>
  <c r="X2453" s="1"/>
  <c r="Y2453" s="1"/>
  <c r="V2452"/>
  <c r="X2452" s="1"/>
  <c r="Y2452" s="1"/>
  <c r="V2451"/>
  <c r="X2451" s="1"/>
  <c r="Y2451" s="1"/>
  <c r="V2450"/>
  <c r="X2450" s="1"/>
  <c r="Y2450" s="1"/>
  <c r="V2449"/>
  <c r="X2449" s="1"/>
  <c r="Y2449" s="1"/>
  <c r="V2448"/>
  <c r="X2448" s="1"/>
  <c r="Y2448" s="1"/>
  <c r="V2447"/>
  <c r="X2447" s="1"/>
  <c r="Y2447" s="1"/>
  <c r="V2446"/>
  <c r="X2446" s="1"/>
  <c r="Y2446" s="1"/>
  <c r="V2445"/>
  <c r="X2445" s="1"/>
  <c r="Y2445" s="1"/>
  <c r="V2444"/>
  <c r="X2444" s="1"/>
  <c r="Y2444" s="1"/>
  <c r="V2443"/>
  <c r="X2443" s="1"/>
  <c r="Y2443" s="1"/>
  <c r="V2442"/>
  <c r="X2442" s="1"/>
  <c r="Y2442" s="1"/>
  <c r="V2441"/>
  <c r="X2441" s="1"/>
  <c r="Y2441" s="1"/>
  <c r="V2440"/>
  <c r="X2440" s="1"/>
  <c r="Y2440" s="1"/>
  <c r="V2439"/>
  <c r="X2439" s="1"/>
  <c r="Y2439" s="1"/>
  <c r="V2438"/>
  <c r="X2438" s="1"/>
  <c r="Y2438" s="1"/>
  <c r="V2437"/>
  <c r="X2437" s="1"/>
  <c r="Y2437" s="1"/>
  <c r="V2436"/>
  <c r="X2436" s="1"/>
  <c r="Y2436" s="1"/>
  <c r="V2435"/>
  <c r="X2435" s="1"/>
  <c r="Y2435" s="1"/>
  <c r="V2434"/>
  <c r="X2434" s="1"/>
  <c r="Y2434" s="1"/>
  <c r="V2433"/>
  <c r="X2433" s="1"/>
  <c r="Y2433" s="1"/>
  <c r="V2432"/>
  <c r="X2432" s="1"/>
  <c r="Y2432" s="1"/>
  <c r="V2431"/>
  <c r="X2431" s="1"/>
  <c r="Y2431" s="1"/>
  <c r="V2430"/>
  <c r="X2430" s="1"/>
  <c r="Y2430" s="1"/>
  <c r="V2429"/>
  <c r="X2429" s="1"/>
  <c r="Y2429" s="1"/>
  <c r="V2428"/>
  <c r="X2428" s="1"/>
  <c r="Y2428" s="1"/>
  <c r="V2427"/>
  <c r="X2427" s="1"/>
  <c r="Y2427" s="1"/>
  <c r="V2426"/>
  <c r="X2426" s="1"/>
  <c r="Y2426" s="1"/>
  <c r="V2425"/>
  <c r="X2425" s="1"/>
  <c r="Y2425" s="1"/>
  <c r="V2424"/>
  <c r="X2424" s="1"/>
  <c r="Y2424" s="1"/>
  <c r="V2423"/>
  <c r="X2423" s="1"/>
  <c r="Y2423" s="1"/>
  <c r="V2422"/>
  <c r="X2422" s="1"/>
  <c r="Y2422" s="1"/>
  <c r="V2421"/>
  <c r="X2421" s="1"/>
  <c r="Y2421" s="1"/>
  <c r="V2420"/>
  <c r="X2420" s="1"/>
  <c r="Y2420" s="1"/>
  <c r="V2419"/>
  <c r="X2419" s="1"/>
  <c r="Y2419" s="1"/>
  <c r="V2418"/>
  <c r="X2418" s="1"/>
  <c r="Y2418" s="1"/>
  <c r="V2417"/>
  <c r="X2417" s="1"/>
  <c r="Y2417" s="1"/>
  <c r="V2416"/>
  <c r="X2416" s="1"/>
  <c r="Y2416" s="1"/>
  <c r="V2415"/>
  <c r="X2415" s="1"/>
  <c r="Y2415" s="1"/>
  <c r="V2414"/>
  <c r="X2414" s="1"/>
  <c r="Y2414" s="1"/>
  <c r="V2413"/>
  <c r="X2413" s="1"/>
  <c r="Y2413" s="1"/>
  <c r="V2412"/>
  <c r="X2412" s="1"/>
  <c r="Y2412" s="1"/>
  <c r="V2411"/>
  <c r="X2411" s="1"/>
  <c r="Y2411" s="1"/>
  <c r="V2410"/>
  <c r="X2410" s="1"/>
  <c r="Y2410" s="1"/>
  <c r="V2409"/>
  <c r="X2409" s="1"/>
  <c r="Y2409" s="1"/>
  <c r="V2408"/>
  <c r="X2408" s="1"/>
  <c r="Y2408" s="1"/>
  <c r="V2407"/>
  <c r="X2407" s="1"/>
  <c r="Y2407" s="1"/>
  <c r="V2406"/>
  <c r="X2406" s="1"/>
  <c r="Y2406" s="1"/>
  <c r="V2405"/>
  <c r="X2405" s="1"/>
  <c r="Y2405" s="1"/>
  <c r="V2404"/>
  <c r="X2404" s="1"/>
  <c r="Y2404" s="1"/>
  <c r="V2403"/>
  <c r="X2403" s="1"/>
  <c r="Y2403" s="1"/>
  <c r="V2402"/>
  <c r="X2402" s="1"/>
  <c r="Y2402" s="1"/>
  <c r="V2401"/>
  <c r="X2401" s="1"/>
  <c r="Y2401" s="1"/>
  <c r="V2400"/>
  <c r="X2400" s="1"/>
  <c r="Y2400" s="1"/>
  <c r="V2399"/>
  <c r="X2399" s="1"/>
  <c r="Y2399" s="1"/>
  <c r="V2398"/>
  <c r="X2398" s="1"/>
  <c r="Y2398" s="1"/>
  <c r="V2397"/>
  <c r="X2397" s="1"/>
  <c r="Y2397" s="1"/>
  <c r="V2396"/>
  <c r="X2396" s="1"/>
  <c r="Y2396" s="1"/>
  <c r="V2395"/>
  <c r="X2395" s="1"/>
  <c r="Y2395" s="1"/>
  <c r="V2394"/>
  <c r="X2394" s="1"/>
  <c r="Y2394" s="1"/>
  <c r="V2393"/>
  <c r="X2393" s="1"/>
  <c r="Y2393" s="1"/>
  <c r="V2392"/>
  <c r="X2392" s="1"/>
  <c r="Y2392" s="1"/>
  <c r="V2391"/>
  <c r="X2391" s="1"/>
  <c r="Y2391" s="1"/>
  <c r="V2390"/>
  <c r="X2390" s="1"/>
  <c r="Y2390" s="1"/>
  <c r="V2389"/>
  <c r="X2389" s="1"/>
  <c r="Y2389" s="1"/>
  <c r="V2388"/>
  <c r="X2388" s="1"/>
  <c r="Y2388" s="1"/>
  <c r="V2387"/>
  <c r="X2387" s="1"/>
  <c r="Y2387" s="1"/>
  <c r="V2386"/>
  <c r="X2386" s="1"/>
  <c r="Y2386" s="1"/>
  <c r="V2385"/>
  <c r="X2385" s="1"/>
  <c r="Y2385" s="1"/>
  <c r="V2384"/>
  <c r="X2384" s="1"/>
  <c r="Y2384" s="1"/>
  <c r="V2383"/>
  <c r="X2383" s="1"/>
  <c r="Y2383" s="1"/>
  <c r="V2382"/>
  <c r="X2382" s="1"/>
  <c r="Y2382" s="1"/>
  <c r="V2381"/>
  <c r="X2381" s="1"/>
  <c r="Y2381" s="1"/>
  <c r="V2380"/>
  <c r="X2380" s="1"/>
  <c r="Y2380" s="1"/>
  <c r="V2379"/>
  <c r="X2379" s="1"/>
  <c r="Y2379" s="1"/>
  <c r="V2378"/>
  <c r="X2378" s="1"/>
  <c r="Y2378" s="1"/>
  <c r="V2377"/>
  <c r="X2377" s="1"/>
  <c r="Y2377" s="1"/>
  <c r="V2376"/>
  <c r="X2376" s="1"/>
  <c r="Y2376" s="1"/>
  <c r="V2375"/>
  <c r="X2375" s="1"/>
  <c r="Y2375" s="1"/>
  <c r="V2374"/>
  <c r="X2374" s="1"/>
  <c r="Y2374" s="1"/>
  <c r="V2373"/>
  <c r="X2373" s="1"/>
  <c r="Y2373" s="1"/>
  <c r="V2372"/>
  <c r="X2372" s="1"/>
  <c r="Y2372" s="1"/>
  <c r="V2371"/>
  <c r="X2371" s="1"/>
  <c r="Y2371" s="1"/>
  <c r="V2370"/>
  <c r="X2370" s="1"/>
  <c r="Y2370" s="1"/>
  <c r="V2369"/>
  <c r="X2369" s="1"/>
  <c r="Y2369" s="1"/>
  <c r="V2368"/>
  <c r="X2368" s="1"/>
  <c r="Y2368" s="1"/>
  <c r="V2367"/>
  <c r="X2367" s="1"/>
  <c r="Y2367" s="1"/>
  <c r="V2366"/>
  <c r="X2366" s="1"/>
  <c r="Y2366" s="1"/>
  <c r="V2365"/>
  <c r="X2365" s="1"/>
  <c r="Y2365" s="1"/>
  <c r="V2364"/>
  <c r="X2364" s="1"/>
  <c r="Y2364" s="1"/>
  <c r="V2363"/>
  <c r="X2363" s="1"/>
  <c r="Y2363" s="1"/>
  <c r="V2362"/>
  <c r="X2362" s="1"/>
  <c r="Y2362" s="1"/>
  <c r="V2361"/>
  <c r="X2361" s="1"/>
  <c r="Y2361" s="1"/>
  <c r="V2360"/>
  <c r="X2360" s="1"/>
  <c r="Y2360" s="1"/>
  <c r="V2359"/>
  <c r="X2359" s="1"/>
  <c r="Y2359" s="1"/>
  <c r="V2358"/>
  <c r="X2358" s="1"/>
  <c r="Y2358" s="1"/>
  <c r="V2357"/>
  <c r="X2357" s="1"/>
  <c r="Y2357" s="1"/>
  <c r="V2356"/>
  <c r="X2356" s="1"/>
  <c r="Y2356" s="1"/>
  <c r="V2355"/>
  <c r="X2355" s="1"/>
  <c r="Y2355" s="1"/>
  <c r="V2354"/>
  <c r="X2354" s="1"/>
  <c r="Y2354" s="1"/>
  <c r="V2353"/>
  <c r="X2353" s="1"/>
  <c r="Y2353" s="1"/>
  <c r="V2352"/>
  <c r="X2352" s="1"/>
  <c r="Y2352" s="1"/>
  <c r="V2351"/>
  <c r="X2351" s="1"/>
  <c r="Y2351" s="1"/>
  <c r="V2350"/>
  <c r="X2350" s="1"/>
  <c r="Y2350" s="1"/>
  <c r="V2349"/>
  <c r="X2349" s="1"/>
  <c r="Y2349" s="1"/>
  <c r="V2348"/>
  <c r="X2348" s="1"/>
  <c r="Y2348" s="1"/>
  <c r="V2347"/>
  <c r="X2347" s="1"/>
  <c r="Y2347" s="1"/>
  <c r="V2346"/>
  <c r="X2346" s="1"/>
  <c r="Y2346" s="1"/>
  <c r="V2345"/>
  <c r="X2345" s="1"/>
  <c r="Y2345" s="1"/>
  <c r="V2344"/>
  <c r="X2344" s="1"/>
  <c r="Y2344" s="1"/>
  <c r="V2343"/>
  <c r="X2343" s="1"/>
  <c r="Y2343" s="1"/>
  <c r="V2342"/>
  <c r="X2342" s="1"/>
  <c r="Y2342" s="1"/>
  <c r="V2341"/>
  <c r="X2341" s="1"/>
  <c r="Y2341" s="1"/>
  <c r="V2340"/>
  <c r="X2340" s="1"/>
  <c r="Y2340" s="1"/>
  <c r="V2339"/>
  <c r="X2339" s="1"/>
  <c r="Y2339" s="1"/>
  <c r="V2338"/>
  <c r="X2338" s="1"/>
  <c r="Y2338" s="1"/>
  <c r="V2337"/>
  <c r="X2337" s="1"/>
  <c r="Y2337" s="1"/>
  <c r="V2336"/>
  <c r="X2336" s="1"/>
  <c r="Y2336" s="1"/>
  <c r="V2335"/>
  <c r="X2335" s="1"/>
  <c r="Y2335" s="1"/>
  <c r="V2334"/>
  <c r="X2334" s="1"/>
  <c r="Y2334" s="1"/>
  <c r="V2333"/>
  <c r="X2333" s="1"/>
  <c r="Y2333" s="1"/>
  <c r="V2332"/>
  <c r="X2332" s="1"/>
  <c r="Y2332" s="1"/>
  <c r="V2331"/>
  <c r="X2331" s="1"/>
  <c r="Y2331" s="1"/>
  <c r="V2330"/>
  <c r="X2330" s="1"/>
  <c r="Y2330" s="1"/>
  <c r="V2329"/>
  <c r="X2329" s="1"/>
  <c r="Y2329" s="1"/>
  <c r="V2328"/>
  <c r="X2328" s="1"/>
  <c r="Y2328" s="1"/>
  <c r="V2327"/>
  <c r="X2327" s="1"/>
  <c r="Y2327" s="1"/>
  <c r="V2326"/>
  <c r="X2326" s="1"/>
  <c r="Y2326" s="1"/>
  <c r="V2325"/>
  <c r="X2325" s="1"/>
  <c r="Y2325" s="1"/>
  <c r="V2324"/>
  <c r="X2324" s="1"/>
  <c r="Y2324" s="1"/>
  <c r="V2323"/>
  <c r="X2323" s="1"/>
  <c r="Y2323" s="1"/>
  <c r="V2322"/>
  <c r="X2322" s="1"/>
  <c r="Y2322" s="1"/>
  <c r="V2321"/>
  <c r="X2321" s="1"/>
  <c r="Y2321" s="1"/>
  <c r="V2320"/>
  <c r="X2320" s="1"/>
  <c r="Y2320" s="1"/>
  <c r="V2319"/>
  <c r="X2319" s="1"/>
  <c r="Y2319" s="1"/>
  <c r="V2318"/>
  <c r="X2318" s="1"/>
  <c r="Y2318" s="1"/>
  <c r="V2317"/>
  <c r="X2317" s="1"/>
  <c r="Y2317" s="1"/>
  <c r="V2316"/>
  <c r="X2316" s="1"/>
  <c r="Y2316" s="1"/>
  <c r="V2315"/>
  <c r="X2315" s="1"/>
  <c r="Y2315" s="1"/>
  <c r="V2314"/>
  <c r="X2314" s="1"/>
  <c r="Y2314" s="1"/>
  <c r="V2313"/>
  <c r="X2313" s="1"/>
  <c r="Y2313" s="1"/>
  <c r="V2312"/>
  <c r="X2312" s="1"/>
  <c r="Y2312" s="1"/>
  <c r="V2311"/>
  <c r="X2311" s="1"/>
  <c r="Y2311" s="1"/>
  <c r="V2310"/>
  <c r="X2310" s="1"/>
  <c r="Y2310" s="1"/>
  <c r="V2309"/>
  <c r="X2309" s="1"/>
  <c r="Y2309" s="1"/>
  <c r="V2308"/>
  <c r="X2308" s="1"/>
  <c r="Y2308" s="1"/>
  <c r="V2307"/>
  <c r="X2307" s="1"/>
  <c r="Y2307" s="1"/>
  <c r="V2306"/>
  <c r="X2306" s="1"/>
  <c r="Y2306" s="1"/>
  <c r="V2305"/>
  <c r="X2305" s="1"/>
  <c r="Y2305" s="1"/>
  <c r="V2304"/>
  <c r="X2304" s="1"/>
  <c r="Y2304" s="1"/>
  <c r="V2303"/>
  <c r="X2303" s="1"/>
  <c r="Y2303" s="1"/>
  <c r="V2302"/>
  <c r="X2302" s="1"/>
  <c r="Y2302" s="1"/>
  <c r="V2301"/>
  <c r="X2301" s="1"/>
  <c r="Y2301" s="1"/>
  <c r="V2300"/>
  <c r="X2300" s="1"/>
  <c r="Y2300" s="1"/>
  <c r="V2299"/>
  <c r="X2299" s="1"/>
  <c r="Y2299" s="1"/>
  <c r="V2298"/>
  <c r="X2298" s="1"/>
  <c r="Y2298" s="1"/>
  <c r="V2297"/>
  <c r="X2297" s="1"/>
  <c r="Y2297" s="1"/>
  <c r="V2296"/>
  <c r="X2296" s="1"/>
  <c r="Y2296" s="1"/>
  <c r="V2295"/>
  <c r="X2295" s="1"/>
  <c r="Y2295" s="1"/>
  <c r="V2294"/>
  <c r="X2294" s="1"/>
  <c r="Y2294" s="1"/>
  <c r="V2293"/>
  <c r="X2293" s="1"/>
  <c r="Y2293" s="1"/>
  <c r="V2292"/>
  <c r="X2292" s="1"/>
  <c r="Y2292" s="1"/>
  <c r="V2291"/>
  <c r="X2291" s="1"/>
  <c r="Y2291" s="1"/>
  <c r="V2290"/>
  <c r="X2290" s="1"/>
  <c r="Y2290" s="1"/>
  <c r="V2289"/>
  <c r="X2289" s="1"/>
  <c r="Y2289" s="1"/>
  <c r="V2288"/>
  <c r="X2288" s="1"/>
  <c r="Y2288" s="1"/>
  <c r="V2287"/>
  <c r="X2287" s="1"/>
  <c r="Y2287" s="1"/>
  <c r="V2286"/>
  <c r="X2286" s="1"/>
  <c r="Y2286" s="1"/>
  <c r="V2285"/>
  <c r="X2285" s="1"/>
  <c r="Y2285" s="1"/>
  <c r="V2284"/>
  <c r="X2284" s="1"/>
  <c r="Y2284" s="1"/>
  <c r="V2283"/>
  <c r="X2283" s="1"/>
  <c r="Y2283" s="1"/>
  <c r="V2282"/>
  <c r="X2282" s="1"/>
  <c r="Y2282" s="1"/>
  <c r="V2281"/>
  <c r="X2281" s="1"/>
  <c r="Y2281" s="1"/>
  <c r="V2280"/>
  <c r="X2280" s="1"/>
  <c r="Y2280" s="1"/>
  <c r="V2279"/>
  <c r="X2279" s="1"/>
  <c r="Y2279" s="1"/>
  <c r="V2278"/>
  <c r="X2278" s="1"/>
  <c r="Y2278" s="1"/>
  <c r="V2277"/>
  <c r="X2277" s="1"/>
  <c r="Y2277" s="1"/>
  <c r="V2276"/>
  <c r="X2276" s="1"/>
  <c r="Y2276" s="1"/>
  <c r="V2275"/>
  <c r="X2275" s="1"/>
  <c r="Y2275" s="1"/>
  <c r="V2274"/>
  <c r="X2274" s="1"/>
  <c r="Y2274" s="1"/>
  <c r="V2273"/>
  <c r="X2273" s="1"/>
  <c r="Y2273" s="1"/>
  <c r="V2272"/>
  <c r="X2272" s="1"/>
  <c r="Y2272" s="1"/>
  <c r="V2271"/>
  <c r="X2271" s="1"/>
  <c r="Y2271" s="1"/>
  <c r="V2270"/>
  <c r="X2270" s="1"/>
  <c r="Y2270" s="1"/>
  <c r="V2269"/>
  <c r="X2269" s="1"/>
  <c r="Y2269" s="1"/>
  <c r="V2268"/>
  <c r="X2268" s="1"/>
  <c r="Y2268" s="1"/>
  <c r="V2267"/>
  <c r="X2267" s="1"/>
  <c r="Y2267" s="1"/>
  <c r="V2266"/>
  <c r="X2266" s="1"/>
  <c r="Y2266" s="1"/>
  <c r="V2265"/>
  <c r="X2265" s="1"/>
  <c r="Y2265" s="1"/>
  <c r="V2264"/>
  <c r="X2264" s="1"/>
  <c r="Y2264" s="1"/>
  <c r="V2263"/>
  <c r="X2263" s="1"/>
  <c r="Y2263" s="1"/>
  <c r="V2262"/>
  <c r="X2262" s="1"/>
  <c r="Y2262" s="1"/>
  <c r="V2261"/>
  <c r="X2261" s="1"/>
  <c r="Y2261" s="1"/>
  <c r="V2260"/>
  <c r="X2260" s="1"/>
  <c r="Y2260" s="1"/>
  <c r="V2259"/>
  <c r="X2259" s="1"/>
  <c r="Y2259" s="1"/>
  <c r="V2258"/>
  <c r="X2258" s="1"/>
  <c r="Y2258" s="1"/>
  <c r="V2257"/>
  <c r="X2257" s="1"/>
  <c r="Y2257" s="1"/>
  <c r="V2256"/>
  <c r="X2256" s="1"/>
  <c r="Y2256" s="1"/>
  <c r="V2255"/>
  <c r="X2255" s="1"/>
  <c r="Y2255" s="1"/>
  <c r="V2254"/>
  <c r="X2254" s="1"/>
  <c r="Y2254" s="1"/>
  <c r="V2253"/>
  <c r="X2253" s="1"/>
  <c r="Y2253" s="1"/>
  <c r="V2252"/>
  <c r="X2252" s="1"/>
  <c r="Y2252" s="1"/>
  <c r="V2251"/>
  <c r="X2251" s="1"/>
  <c r="Y2251" s="1"/>
  <c r="V2250"/>
  <c r="X2250" s="1"/>
  <c r="Y2250" s="1"/>
  <c r="V2249"/>
  <c r="X2249" s="1"/>
  <c r="Y2249" s="1"/>
  <c r="V2248"/>
  <c r="X2248" s="1"/>
  <c r="Y2248" s="1"/>
  <c r="V2247"/>
  <c r="X2247" s="1"/>
  <c r="Y2247" s="1"/>
  <c r="V2246"/>
  <c r="X2246" s="1"/>
  <c r="Y2246" s="1"/>
  <c r="V2245"/>
  <c r="X2245" s="1"/>
  <c r="Y2245" s="1"/>
  <c r="V2244"/>
  <c r="X2244" s="1"/>
  <c r="Y2244" s="1"/>
  <c r="V2243"/>
  <c r="X2243" s="1"/>
  <c r="Y2243" s="1"/>
  <c r="V2242"/>
  <c r="X2242" s="1"/>
  <c r="Y2242" s="1"/>
  <c r="V2241"/>
  <c r="X2241" s="1"/>
  <c r="Y2241" s="1"/>
  <c r="V2240"/>
  <c r="X2240" s="1"/>
  <c r="Y2240" s="1"/>
  <c r="V2239"/>
  <c r="X2239" s="1"/>
  <c r="Y2239" s="1"/>
  <c r="V2238"/>
  <c r="X2238" s="1"/>
  <c r="Y2238" s="1"/>
  <c r="V2237"/>
  <c r="X2237" s="1"/>
  <c r="Y2237" s="1"/>
  <c r="V2236"/>
  <c r="X2236" s="1"/>
  <c r="Y2236" s="1"/>
  <c r="V2235"/>
  <c r="X2235" s="1"/>
  <c r="Y2235" s="1"/>
  <c r="V2234"/>
  <c r="X2234" s="1"/>
  <c r="Y2234" s="1"/>
  <c r="V2233"/>
  <c r="X2233" s="1"/>
  <c r="Y2233" s="1"/>
  <c r="V2232"/>
  <c r="X2232" s="1"/>
  <c r="Y2232" s="1"/>
  <c r="V2231"/>
  <c r="X2231" s="1"/>
  <c r="Y2231" s="1"/>
  <c r="V2230"/>
  <c r="X2230" s="1"/>
  <c r="Y2230" s="1"/>
  <c r="V2229"/>
  <c r="X2229" s="1"/>
  <c r="Y2229" s="1"/>
  <c r="V2228"/>
  <c r="X2228" s="1"/>
  <c r="Y2228" s="1"/>
  <c r="V2227"/>
  <c r="X2227" s="1"/>
  <c r="Y2227" s="1"/>
  <c r="V2226"/>
  <c r="X2226" s="1"/>
  <c r="Y2226" s="1"/>
  <c r="V2225"/>
  <c r="X2225" s="1"/>
  <c r="Y2225" s="1"/>
  <c r="V2224"/>
  <c r="X2224" s="1"/>
  <c r="Y2224" s="1"/>
  <c r="V2223"/>
  <c r="X2223" s="1"/>
  <c r="Y2223" s="1"/>
  <c r="V2222"/>
  <c r="X2222" s="1"/>
  <c r="Y2222" s="1"/>
  <c r="V2221"/>
  <c r="X2221" s="1"/>
  <c r="Y2221" s="1"/>
  <c r="V2220"/>
  <c r="X2220" s="1"/>
  <c r="Y2220" s="1"/>
  <c r="V2219"/>
  <c r="X2219" s="1"/>
  <c r="Y2219" s="1"/>
  <c r="V2218"/>
  <c r="X2218" s="1"/>
  <c r="Y2218" s="1"/>
  <c r="V2217"/>
  <c r="X2217" s="1"/>
  <c r="Y2217" s="1"/>
  <c r="V2216"/>
  <c r="X2216" s="1"/>
  <c r="Y2216" s="1"/>
  <c r="V2215"/>
  <c r="X2215" s="1"/>
  <c r="Y2215" s="1"/>
  <c r="V2214"/>
  <c r="X2214" s="1"/>
  <c r="Y2214" s="1"/>
  <c r="V2213"/>
  <c r="X2213" s="1"/>
  <c r="Y2213" s="1"/>
  <c r="V2212"/>
  <c r="X2212" s="1"/>
  <c r="Y2212" s="1"/>
  <c r="V2211"/>
  <c r="X2211" s="1"/>
  <c r="Y2211" s="1"/>
  <c r="V2210"/>
  <c r="X2210" s="1"/>
  <c r="Y2210" s="1"/>
  <c r="V2209"/>
  <c r="X2209" s="1"/>
  <c r="Y2209" s="1"/>
  <c r="V2208"/>
  <c r="X2208" s="1"/>
  <c r="Y2208" s="1"/>
  <c r="V2207"/>
  <c r="X2207" s="1"/>
  <c r="Y2207" s="1"/>
  <c r="V2206"/>
  <c r="X2206" s="1"/>
  <c r="Y2206" s="1"/>
  <c r="V2205"/>
  <c r="X2205" s="1"/>
  <c r="Y2205" s="1"/>
  <c r="V2204"/>
  <c r="X2204" s="1"/>
  <c r="Y2204" s="1"/>
  <c r="V2203"/>
  <c r="X2203" s="1"/>
  <c r="Y2203" s="1"/>
  <c r="V2202"/>
  <c r="X2202" s="1"/>
  <c r="Y2202" s="1"/>
  <c r="V2201"/>
  <c r="X2201" s="1"/>
  <c r="Y2201" s="1"/>
  <c r="V2200"/>
  <c r="X2200" s="1"/>
  <c r="Y2200" s="1"/>
  <c r="V2199"/>
  <c r="X2199" s="1"/>
  <c r="Y2199" s="1"/>
  <c r="V2198"/>
  <c r="X2198" s="1"/>
  <c r="Y2198" s="1"/>
  <c r="V2197"/>
  <c r="X2197" s="1"/>
  <c r="Y2197" s="1"/>
  <c r="V2196"/>
  <c r="X2196" s="1"/>
  <c r="Y2196" s="1"/>
  <c r="V2195"/>
  <c r="X2195" s="1"/>
  <c r="Y2195" s="1"/>
  <c r="V2194"/>
  <c r="X2194" s="1"/>
  <c r="Y2194" s="1"/>
  <c r="V2193"/>
  <c r="X2193" s="1"/>
  <c r="Y2193" s="1"/>
  <c r="V2192"/>
  <c r="X2192" s="1"/>
  <c r="Y2192" s="1"/>
  <c r="V2191"/>
  <c r="X2191" s="1"/>
  <c r="Y2191" s="1"/>
  <c r="V2190"/>
  <c r="X2190" s="1"/>
  <c r="Y2190" s="1"/>
  <c r="V2189"/>
  <c r="X2189" s="1"/>
  <c r="Y2189" s="1"/>
  <c r="V2188"/>
  <c r="X2188" s="1"/>
  <c r="Y2188" s="1"/>
  <c r="V2187"/>
  <c r="X2187" s="1"/>
  <c r="Y2187" s="1"/>
  <c r="V2186"/>
  <c r="X2186" s="1"/>
  <c r="Y2186" s="1"/>
  <c r="V2185"/>
  <c r="X2185" s="1"/>
  <c r="Y2185" s="1"/>
  <c r="V2184"/>
  <c r="X2184" s="1"/>
  <c r="Y2184" s="1"/>
  <c r="V2183"/>
  <c r="X2183" s="1"/>
  <c r="Y2183" s="1"/>
  <c r="V2182"/>
  <c r="X2182" s="1"/>
  <c r="Y2182" s="1"/>
  <c r="V2181"/>
  <c r="X2181" s="1"/>
  <c r="Y2181" s="1"/>
  <c r="V2180"/>
  <c r="X2180" s="1"/>
  <c r="Y2180" s="1"/>
  <c r="V2179"/>
  <c r="X2179" s="1"/>
  <c r="Y2179" s="1"/>
  <c r="V2178"/>
  <c r="X2178" s="1"/>
  <c r="Y2178" s="1"/>
  <c r="V2177"/>
  <c r="X2177" s="1"/>
  <c r="Y2177" s="1"/>
  <c r="V2176"/>
  <c r="X2176" s="1"/>
  <c r="Y2176" s="1"/>
  <c r="V2175"/>
  <c r="X2175" s="1"/>
  <c r="Y2175" s="1"/>
  <c r="V2174"/>
  <c r="X2174" s="1"/>
  <c r="Y2174" s="1"/>
  <c r="V2173"/>
  <c r="X2173" s="1"/>
  <c r="Y2173" s="1"/>
  <c r="V2172"/>
  <c r="X2172" s="1"/>
  <c r="Y2172" s="1"/>
  <c r="V2171"/>
  <c r="X2171" s="1"/>
  <c r="Y2171" s="1"/>
  <c r="V2170"/>
  <c r="X2170" s="1"/>
  <c r="Y2170" s="1"/>
  <c r="V2169"/>
  <c r="X2169" s="1"/>
  <c r="Y2169" s="1"/>
  <c r="V2168"/>
  <c r="X2168" s="1"/>
  <c r="Y2168" s="1"/>
  <c r="V2167"/>
  <c r="X2167" s="1"/>
  <c r="Y2167" s="1"/>
  <c r="V2166"/>
  <c r="X2166" s="1"/>
  <c r="Y2166" s="1"/>
  <c r="V2165"/>
  <c r="X2165" s="1"/>
  <c r="Y2165" s="1"/>
  <c r="V2164"/>
  <c r="X2164" s="1"/>
  <c r="Y2164" s="1"/>
  <c r="V2163"/>
  <c r="X2163" s="1"/>
  <c r="Y2163" s="1"/>
  <c r="V2162"/>
  <c r="X2162" s="1"/>
  <c r="Y2162" s="1"/>
  <c r="V2161"/>
  <c r="X2161" s="1"/>
  <c r="Y2161" s="1"/>
  <c r="V2160"/>
  <c r="X2160" s="1"/>
  <c r="Y2160" s="1"/>
  <c r="V2159"/>
  <c r="X2159" s="1"/>
  <c r="Y2159" s="1"/>
  <c r="V2158"/>
  <c r="X2158" s="1"/>
  <c r="Y2158" s="1"/>
  <c r="V2157"/>
  <c r="X2157" s="1"/>
  <c r="Y2157" s="1"/>
  <c r="V2156"/>
  <c r="X2156" s="1"/>
  <c r="Y2156" s="1"/>
  <c r="V2155"/>
  <c r="X2155" s="1"/>
  <c r="Y2155" s="1"/>
  <c r="V2154"/>
  <c r="X2154" s="1"/>
  <c r="Y2154" s="1"/>
  <c r="V2153"/>
  <c r="X2153" s="1"/>
  <c r="Y2153" s="1"/>
  <c r="V2152"/>
  <c r="X2152" s="1"/>
  <c r="Y2152" s="1"/>
  <c r="V2151"/>
  <c r="X2151" s="1"/>
  <c r="Y2151" s="1"/>
  <c r="V2150"/>
  <c r="X2150" s="1"/>
  <c r="Y2150" s="1"/>
  <c r="V2149"/>
  <c r="X2149" s="1"/>
  <c r="Y2149" s="1"/>
  <c r="V2148"/>
  <c r="X2148" s="1"/>
  <c r="Y2148" s="1"/>
  <c r="V2147"/>
  <c r="X2147" s="1"/>
  <c r="Y2147" s="1"/>
  <c r="V2146"/>
  <c r="X2146" s="1"/>
  <c r="Y2146" s="1"/>
  <c r="V2145"/>
  <c r="X2145" s="1"/>
  <c r="Y2145" s="1"/>
  <c r="V2144"/>
  <c r="X2144" s="1"/>
  <c r="Y2144" s="1"/>
  <c r="V2143"/>
  <c r="X2143" s="1"/>
  <c r="Y2143" s="1"/>
  <c r="V2142"/>
  <c r="X2142" s="1"/>
  <c r="Y2142" s="1"/>
  <c r="V2141"/>
  <c r="X2141" s="1"/>
  <c r="Y2141" s="1"/>
  <c r="V2140"/>
  <c r="X2140" s="1"/>
  <c r="Y2140" s="1"/>
  <c r="V2139"/>
  <c r="X2139" s="1"/>
  <c r="Y2139" s="1"/>
  <c r="V2138"/>
  <c r="X2138" s="1"/>
  <c r="Y2138" s="1"/>
  <c r="V2137"/>
  <c r="X2137" s="1"/>
  <c r="Y2137" s="1"/>
  <c r="V2136"/>
  <c r="X2136" s="1"/>
  <c r="Y2136" s="1"/>
  <c r="V2135"/>
  <c r="X2135" s="1"/>
  <c r="Y2135" s="1"/>
  <c r="V2134"/>
  <c r="X2134" s="1"/>
  <c r="Y2134" s="1"/>
  <c r="V2133"/>
  <c r="X2133" s="1"/>
  <c r="Y2133" s="1"/>
  <c r="V2132"/>
  <c r="X2132" s="1"/>
  <c r="Y2132" s="1"/>
  <c r="V2131"/>
  <c r="X2131" s="1"/>
  <c r="Y2131" s="1"/>
  <c r="V2130"/>
  <c r="X2130" s="1"/>
  <c r="Y2130" s="1"/>
  <c r="V2129"/>
  <c r="X2129" s="1"/>
  <c r="Y2129" s="1"/>
  <c r="V2128"/>
  <c r="X2128" s="1"/>
  <c r="Y2128" s="1"/>
  <c r="V2127"/>
  <c r="X2127" s="1"/>
  <c r="Y2127" s="1"/>
  <c r="V2126"/>
  <c r="X2126" s="1"/>
  <c r="Y2126" s="1"/>
  <c r="V2125"/>
  <c r="X2125" s="1"/>
  <c r="Y2125" s="1"/>
  <c r="V2124"/>
  <c r="X2124" s="1"/>
  <c r="Y2124" s="1"/>
  <c r="V2123"/>
  <c r="X2123" s="1"/>
  <c r="Y2123" s="1"/>
  <c r="V2122"/>
  <c r="X2122" s="1"/>
  <c r="Y2122" s="1"/>
  <c r="V2121"/>
  <c r="X2121" s="1"/>
  <c r="Y2121" s="1"/>
  <c r="V2120"/>
  <c r="X2120" s="1"/>
  <c r="Y2120" s="1"/>
  <c r="V2119"/>
  <c r="X2119" s="1"/>
  <c r="Y2119" s="1"/>
  <c r="V2118"/>
  <c r="X2118" s="1"/>
  <c r="Y2118" s="1"/>
  <c r="V2117"/>
  <c r="X2117" s="1"/>
  <c r="Y2117" s="1"/>
  <c r="V2116"/>
  <c r="X2116" s="1"/>
  <c r="Y2116" s="1"/>
  <c r="V2115"/>
  <c r="X2115" s="1"/>
  <c r="Y2115" s="1"/>
  <c r="V2114"/>
  <c r="X2114" s="1"/>
  <c r="Y2114" s="1"/>
  <c r="V2113"/>
  <c r="X2113" s="1"/>
  <c r="Y2113" s="1"/>
  <c r="V2112"/>
  <c r="X2112" s="1"/>
  <c r="Y2112" s="1"/>
  <c r="V2111"/>
  <c r="X2111" s="1"/>
  <c r="Y2111" s="1"/>
  <c r="V2110"/>
  <c r="X2110" s="1"/>
  <c r="Y2110" s="1"/>
  <c r="V2109"/>
  <c r="X2109" s="1"/>
  <c r="Y2109" s="1"/>
  <c r="V2108"/>
  <c r="X2108" s="1"/>
  <c r="Y2108" s="1"/>
  <c r="V2107"/>
  <c r="X2107" s="1"/>
  <c r="Y2107" s="1"/>
  <c r="V2106"/>
  <c r="X2106" s="1"/>
  <c r="Y2106" s="1"/>
  <c r="V2105"/>
  <c r="X2105" s="1"/>
  <c r="Y2105" s="1"/>
  <c r="V2104"/>
  <c r="X2104" s="1"/>
  <c r="Y2104" s="1"/>
  <c r="V2103"/>
  <c r="X2103" s="1"/>
  <c r="Y2103" s="1"/>
  <c r="V2102"/>
  <c r="X2102" s="1"/>
  <c r="Y2102" s="1"/>
  <c r="V2101"/>
  <c r="X2101" s="1"/>
  <c r="Y2101" s="1"/>
  <c r="V2100"/>
  <c r="X2100" s="1"/>
  <c r="Y2100" s="1"/>
  <c r="V2099"/>
  <c r="X2099" s="1"/>
  <c r="Y2099" s="1"/>
  <c r="V2098"/>
  <c r="X2098" s="1"/>
  <c r="Y2098" s="1"/>
  <c r="V2097"/>
  <c r="X2097" s="1"/>
  <c r="Y2097" s="1"/>
  <c r="V2096"/>
  <c r="X2096" s="1"/>
  <c r="Y2096" s="1"/>
  <c r="V2095"/>
  <c r="X2095" s="1"/>
  <c r="Y2095" s="1"/>
  <c r="V2094"/>
  <c r="X2094" s="1"/>
  <c r="Y2094" s="1"/>
  <c r="V2093"/>
  <c r="X2093" s="1"/>
  <c r="Y2093" s="1"/>
  <c r="V2092"/>
  <c r="X2092" s="1"/>
  <c r="Y2092" s="1"/>
  <c r="V2091"/>
  <c r="X2091" s="1"/>
  <c r="Y2091" s="1"/>
  <c r="V2090"/>
  <c r="X2090" s="1"/>
  <c r="Y2090" s="1"/>
  <c r="V2089"/>
  <c r="X2089" s="1"/>
  <c r="Y2089" s="1"/>
  <c r="V2088"/>
  <c r="X2088" s="1"/>
  <c r="Y2088" s="1"/>
  <c r="V2087"/>
  <c r="X2087" s="1"/>
  <c r="Y2087" s="1"/>
  <c r="V2086"/>
  <c r="X2086" s="1"/>
  <c r="Y2086" s="1"/>
  <c r="V2085"/>
  <c r="X2085" s="1"/>
  <c r="Y2085" s="1"/>
  <c r="V2084"/>
  <c r="X2084" s="1"/>
  <c r="Y2084" s="1"/>
  <c r="V2083"/>
  <c r="X2083" s="1"/>
  <c r="Y2083" s="1"/>
  <c r="V2082"/>
  <c r="X2082" s="1"/>
  <c r="Y2082" s="1"/>
  <c r="V2081"/>
  <c r="X2081" s="1"/>
  <c r="Y2081" s="1"/>
  <c r="V2080"/>
  <c r="X2080" s="1"/>
  <c r="Y2080" s="1"/>
  <c r="V2079"/>
  <c r="X2079" s="1"/>
  <c r="Y2079" s="1"/>
  <c r="V2078"/>
  <c r="X2078" s="1"/>
  <c r="Y2078" s="1"/>
  <c r="V2077"/>
  <c r="X2077" s="1"/>
  <c r="Y2077" s="1"/>
  <c r="V2076"/>
  <c r="X2076" s="1"/>
  <c r="Y2076" s="1"/>
  <c r="V2075"/>
  <c r="X2075" s="1"/>
  <c r="Y2075" s="1"/>
  <c r="V2074"/>
  <c r="X2074" s="1"/>
  <c r="Y2074" s="1"/>
  <c r="V2073"/>
  <c r="X2073" s="1"/>
  <c r="Y2073" s="1"/>
  <c r="V2072"/>
  <c r="X2072" s="1"/>
  <c r="Y2072" s="1"/>
  <c r="V2071"/>
  <c r="X2071" s="1"/>
  <c r="Y2071" s="1"/>
  <c r="V2070"/>
  <c r="X2070" s="1"/>
  <c r="Y2070" s="1"/>
  <c r="V2069"/>
  <c r="X2069" s="1"/>
  <c r="Y2069" s="1"/>
  <c r="V2068"/>
  <c r="X2068" s="1"/>
  <c r="Y2068" s="1"/>
  <c r="V2067"/>
  <c r="X2067" s="1"/>
  <c r="Y2067" s="1"/>
  <c r="V2066"/>
  <c r="X2066" s="1"/>
  <c r="Y2066" s="1"/>
  <c r="V2065"/>
  <c r="X2065" s="1"/>
  <c r="Y2065" s="1"/>
  <c r="V2064"/>
  <c r="X2064" s="1"/>
  <c r="Y2064" s="1"/>
  <c r="V2063"/>
  <c r="X2063" s="1"/>
  <c r="Y2063" s="1"/>
  <c r="V2062"/>
  <c r="X2062" s="1"/>
  <c r="Y2062" s="1"/>
  <c r="V2061"/>
  <c r="X2061" s="1"/>
  <c r="Y2061" s="1"/>
  <c r="V2060"/>
  <c r="X2060" s="1"/>
  <c r="Y2060" s="1"/>
  <c r="V2059"/>
  <c r="X2059" s="1"/>
  <c r="Y2059" s="1"/>
  <c r="V2058"/>
  <c r="X2058" s="1"/>
  <c r="Y2058" s="1"/>
  <c r="V2057"/>
  <c r="X2057" s="1"/>
  <c r="Y2057" s="1"/>
  <c r="V2056"/>
  <c r="X2056" s="1"/>
  <c r="Y2056" s="1"/>
  <c r="V2055"/>
  <c r="X2055" s="1"/>
  <c r="Y2055" s="1"/>
  <c r="V2054"/>
  <c r="X2054" s="1"/>
  <c r="Y2054" s="1"/>
  <c r="V2053"/>
  <c r="X2053" s="1"/>
  <c r="Y2053" s="1"/>
  <c r="V2052"/>
  <c r="X2052" s="1"/>
  <c r="Y2052" s="1"/>
  <c r="V2051"/>
  <c r="X2051" s="1"/>
  <c r="Y2051" s="1"/>
  <c r="V2050"/>
  <c r="X2050" s="1"/>
  <c r="Y2050" s="1"/>
  <c r="V2049"/>
  <c r="X2049" s="1"/>
  <c r="Y2049" s="1"/>
  <c r="V2048"/>
  <c r="X2048" s="1"/>
  <c r="Y2048" s="1"/>
  <c r="V2047"/>
  <c r="X2047" s="1"/>
  <c r="Y2047" s="1"/>
  <c r="V2046"/>
  <c r="X2046" s="1"/>
  <c r="Y2046" s="1"/>
  <c r="V2045"/>
  <c r="X2045" s="1"/>
  <c r="Y2045" s="1"/>
  <c r="V2044"/>
  <c r="X2044" s="1"/>
  <c r="Y2044" s="1"/>
  <c r="V2043"/>
  <c r="X2043" s="1"/>
  <c r="Y2043" s="1"/>
  <c r="V2042"/>
  <c r="X2042" s="1"/>
  <c r="Y2042" s="1"/>
  <c r="V2041"/>
  <c r="X2041" s="1"/>
  <c r="Y2041" s="1"/>
  <c r="V2040"/>
  <c r="X2040" s="1"/>
  <c r="Y2040" s="1"/>
  <c r="V2039"/>
  <c r="X2039" s="1"/>
  <c r="Y2039" s="1"/>
  <c r="V2038"/>
  <c r="X2038" s="1"/>
  <c r="Y2038" s="1"/>
  <c r="V2037"/>
  <c r="X2037" s="1"/>
  <c r="Y2037" s="1"/>
  <c r="V2036"/>
  <c r="X2036" s="1"/>
  <c r="Y2036" s="1"/>
  <c r="V2035"/>
  <c r="X2035" s="1"/>
  <c r="Y2035" s="1"/>
  <c r="V2034"/>
  <c r="X2034" s="1"/>
  <c r="Y2034" s="1"/>
  <c r="V2033"/>
  <c r="X2033" s="1"/>
  <c r="Y2033" s="1"/>
  <c r="V2032"/>
  <c r="X2032" s="1"/>
  <c r="Y2032" s="1"/>
  <c r="V2031"/>
  <c r="X2031" s="1"/>
  <c r="Y2031" s="1"/>
  <c r="V2030"/>
  <c r="X2030" s="1"/>
  <c r="Y2030" s="1"/>
  <c r="V2029"/>
  <c r="X2029" s="1"/>
  <c r="Y2029" s="1"/>
  <c r="V2028"/>
  <c r="X2028" s="1"/>
  <c r="Y2028" s="1"/>
  <c r="V2027"/>
  <c r="X2027" s="1"/>
  <c r="Y2027" s="1"/>
  <c r="V2026"/>
  <c r="X2026" s="1"/>
  <c r="Y2026" s="1"/>
  <c r="V2025"/>
  <c r="X2025" s="1"/>
  <c r="Y2025" s="1"/>
  <c r="V2024"/>
  <c r="X2024" s="1"/>
  <c r="Y2024" s="1"/>
  <c r="V2023"/>
  <c r="X2023" s="1"/>
  <c r="Y2023" s="1"/>
  <c r="V2022"/>
  <c r="X2022" s="1"/>
  <c r="Y2022" s="1"/>
  <c r="V2021"/>
  <c r="X2021" s="1"/>
  <c r="Y2021" s="1"/>
  <c r="V2020"/>
  <c r="X2020" s="1"/>
  <c r="Y2020" s="1"/>
  <c r="V2019"/>
  <c r="X2019" s="1"/>
  <c r="Y2019" s="1"/>
  <c r="V2018"/>
  <c r="X2018" s="1"/>
  <c r="Y2018" s="1"/>
  <c r="V2017"/>
  <c r="X2017" s="1"/>
  <c r="Y2017" s="1"/>
  <c r="V2016"/>
  <c r="X2016" s="1"/>
  <c r="Y2016" s="1"/>
  <c r="V2015"/>
  <c r="X2015" s="1"/>
  <c r="Y2015" s="1"/>
  <c r="V2014"/>
  <c r="X2014" s="1"/>
  <c r="Y2014" s="1"/>
  <c r="V2013"/>
  <c r="X2013" s="1"/>
  <c r="Y2013" s="1"/>
  <c r="V2012"/>
  <c r="X2012" s="1"/>
  <c r="Y2012" s="1"/>
  <c r="V2011"/>
  <c r="X2011" s="1"/>
  <c r="Y2011" s="1"/>
  <c r="V2010"/>
  <c r="X2010" s="1"/>
  <c r="Y2010" s="1"/>
  <c r="V2009"/>
  <c r="X2009" s="1"/>
  <c r="Y2009" s="1"/>
  <c r="V2008"/>
  <c r="X2008" s="1"/>
  <c r="Y2008" s="1"/>
  <c r="V2007"/>
  <c r="X2007" s="1"/>
  <c r="Y2007" s="1"/>
  <c r="V2006"/>
  <c r="X2006" s="1"/>
  <c r="Y2006" s="1"/>
  <c r="V2005"/>
  <c r="X2005" s="1"/>
  <c r="Y2005" s="1"/>
  <c r="V2004"/>
  <c r="X2004" s="1"/>
  <c r="Y2004" s="1"/>
  <c r="V2003"/>
  <c r="X2003" s="1"/>
  <c r="Y2003" s="1"/>
  <c r="V2002"/>
  <c r="X2002" s="1"/>
  <c r="Y2002" s="1"/>
  <c r="V2001"/>
  <c r="X2001" s="1"/>
  <c r="Y2001" s="1"/>
  <c r="V2000"/>
  <c r="X2000" s="1"/>
  <c r="Y2000" s="1"/>
  <c r="V1999"/>
  <c r="X1999" s="1"/>
  <c r="Y1999" s="1"/>
  <c r="V1998"/>
  <c r="X1998" s="1"/>
  <c r="Y1998" s="1"/>
  <c r="V1997"/>
  <c r="X1997" s="1"/>
  <c r="Y1997" s="1"/>
  <c r="V1996"/>
  <c r="X1996" s="1"/>
  <c r="Y1996" s="1"/>
  <c r="V1995"/>
  <c r="X1995" s="1"/>
  <c r="Y1995" s="1"/>
  <c r="V1994"/>
  <c r="X1994" s="1"/>
  <c r="Y1994" s="1"/>
  <c r="V1993"/>
  <c r="X1993" s="1"/>
  <c r="Y1993" s="1"/>
  <c r="V1992"/>
  <c r="X1992" s="1"/>
  <c r="Y1992" s="1"/>
  <c r="V1991"/>
  <c r="X1991" s="1"/>
  <c r="Y1991" s="1"/>
  <c r="V1990"/>
  <c r="X1990" s="1"/>
  <c r="Y1990" s="1"/>
  <c r="V1989"/>
  <c r="X1989" s="1"/>
  <c r="Y1989" s="1"/>
  <c r="V1988"/>
  <c r="X1988" s="1"/>
  <c r="Y1988" s="1"/>
  <c r="V1987"/>
  <c r="X1987" s="1"/>
  <c r="Y1987" s="1"/>
  <c r="V1986"/>
  <c r="X1986" s="1"/>
  <c r="Y1986" s="1"/>
  <c r="V1985"/>
  <c r="X1985" s="1"/>
  <c r="Y1985" s="1"/>
  <c r="V1984"/>
  <c r="X1984" s="1"/>
  <c r="Y1984" s="1"/>
  <c r="V1983"/>
  <c r="X1983" s="1"/>
  <c r="Y1983" s="1"/>
  <c r="V1982"/>
  <c r="X1982" s="1"/>
  <c r="Y1982" s="1"/>
  <c r="V1981"/>
  <c r="X1981" s="1"/>
  <c r="Y1981" s="1"/>
  <c r="V1980"/>
  <c r="X1980" s="1"/>
  <c r="Y1980" s="1"/>
  <c r="V1979"/>
  <c r="X1979" s="1"/>
  <c r="Y1979" s="1"/>
  <c r="V1978"/>
  <c r="X1978" s="1"/>
  <c r="Y1978" s="1"/>
  <c r="V1977"/>
  <c r="X1977" s="1"/>
  <c r="Y1977" s="1"/>
  <c r="V1976"/>
  <c r="X1976" s="1"/>
  <c r="Y1976" s="1"/>
  <c r="V1975"/>
  <c r="X1975" s="1"/>
  <c r="Y1975" s="1"/>
  <c r="V1974"/>
  <c r="X1974" s="1"/>
  <c r="Y1974" s="1"/>
  <c r="V1973"/>
  <c r="X1973" s="1"/>
  <c r="Y1973" s="1"/>
  <c r="V1972"/>
  <c r="X1972" s="1"/>
  <c r="Y1972" s="1"/>
  <c r="V1971"/>
  <c r="X1971" s="1"/>
  <c r="Y1971" s="1"/>
  <c r="V1970"/>
  <c r="X1970" s="1"/>
  <c r="Y1970" s="1"/>
  <c r="V1969"/>
  <c r="X1969" s="1"/>
  <c r="Y1969" s="1"/>
  <c r="V1968"/>
  <c r="X1968" s="1"/>
  <c r="Y1968" s="1"/>
  <c r="V1967"/>
  <c r="X1967" s="1"/>
  <c r="Y1967" s="1"/>
  <c r="V1966"/>
  <c r="X1966" s="1"/>
  <c r="Y1966" s="1"/>
  <c r="V1965"/>
  <c r="X1965" s="1"/>
  <c r="Y1965" s="1"/>
  <c r="V1964"/>
  <c r="X1964" s="1"/>
  <c r="Y1964" s="1"/>
  <c r="V1963"/>
  <c r="X1963" s="1"/>
  <c r="Y1963" s="1"/>
  <c r="V1962"/>
  <c r="X1962" s="1"/>
  <c r="Y1962" s="1"/>
  <c r="V1961"/>
  <c r="X1961" s="1"/>
  <c r="Y1961" s="1"/>
  <c r="V1960"/>
  <c r="X1960" s="1"/>
  <c r="Y1960" s="1"/>
  <c r="V1959"/>
  <c r="X1959" s="1"/>
  <c r="Y1959" s="1"/>
  <c r="V1958"/>
  <c r="X1958" s="1"/>
  <c r="Y1958" s="1"/>
  <c r="V1957"/>
  <c r="X1957" s="1"/>
  <c r="Y1957" s="1"/>
  <c r="V1956"/>
  <c r="X1956" s="1"/>
  <c r="Y1956" s="1"/>
  <c r="V1955"/>
  <c r="X1955" s="1"/>
  <c r="Y1955" s="1"/>
  <c r="V1954"/>
  <c r="X1954" s="1"/>
  <c r="Y1954" s="1"/>
  <c r="V1953"/>
  <c r="X1953" s="1"/>
  <c r="Y1953" s="1"/>
  <c r="V1952"/>
  <c r="X1952" s="1"/>
  <c r="Y1952" s="1"/>
  <c r="V1951"/>
  <c r="X1951" s="1"/>
  <c r="Y1951" s="1"/>
  <c r="V1950"/>
  <c r="X1950" s="1"/>
  <c r="Y1950" s="1"/>
  <c r="V1949"/>
  <c r="X1949" s="1"/>
  <c r="Y1949" s="1"/>
  <c r="V1948"/>
  <c r="X1948" s="1"/>
  <c r="Y1948" s="1"/>
  <c r="V1947"/>
  <c r="X1947" s="1"/>
  <c r="Y1947" s="1"/>
  <c r="V1946"/>
  <c r="X1946" s="1"/>
  <c r="Y1946" s="1"/>
  <c r="V1945"/>
  <c r="X1945" s="1"/>
  <c r="Y1945" s="1"/>
  <c r="V1944"/>
  <c r="X1944" s="1"/>
  <c r="Y1944" s="1"/>
  <c r="V1943"/>
  <c r="X1943" s="1"/>
  <c r="Y1943" s="1"/>
  <c r="V1942"/>
  <c r="X1942" s="1"/>
  <c r="Y1942" s="1"/>
  <c r="V1941"/>
  <c r="X1941" s="1"/>
  <c r="Y1941" s="1"/>
  <c r="V1940"/>
  <c r="X1940" s="1"/>
  <c r="Y1940" s="1"/>
  <c r="V1939"/>
  <c r="X1939" s="1"/>
  <c r="Y1939" s="1"/>
  <c r="V1938"/>
  <c r="X1938" s="1"/>
  <c r="Y1938" s="1"/>
  <c r="V1937"/>
  <c r="X1937" s="1"/>
  <c r="Y1937" s="1"/>
  <c r="V1936"/>
  <c r="X1936" s="1"/>
  <c r="Y1936" s="1"/>
  <c r="V1935"/>
  <c r="X1935" s="1"/>
  <c r="Y1935" s="1"/>
  <c r="V1934"/>
  <c r="X1934" s="1"/>
  <c r="Y1934" s="1"/>
  <c r="V1933"/>
  <c r="X1933" s="1"/>
  <c r="Y1933" s="1"/>
  <c r="V1932"/>
  <c r="X1932" s="1"/>
  <c r="Y1932" s="1"/>
  <c r="V1931"/>
  <c r="X1931" s="1"/>
  <c r="Y1931" s="1"/>
  <c r="V1930"/>
  <c r="X1930" s="1"/>
  <c r="Y1930" s="1"/>
  <c r="V1929"/>
  <c r="X1929" s="1"/>
  <c r="Y1929" s="1"/>
  <c r="V1928"/>
  <c r="X1928" s="1"/>
  <c r="Y1928" s="1"/>
  <c r="V1927"/>
  <c r="X1927" s="1"/>
  <c r="Y1927" s="1"/>
  <c r="V1926"/>
  <c r="X1926" s="1"/>
  <c r="Y1926" s="1"/>
  <c r="V1925"/>
  <c r="X1925" s="1"/>
  <c r="Y1925" s="1"/>
  <c r="V1924"/>
  <c r="X1924" s="1"/>
  <c r="Y1924" s="1"/>
  <c r="V1923"/>
  <c r="X1923" s="1"/>
  <c r="Y1923" s="1"/>
  <c r="V1922"/>
  <c r="X1922" s="1"/>
  <c r="Y1922" s="1"/>
  <c r="V1921"/>
  <c r="X1921" s="1"/>
  <c r="Y1921" s="1"/>
  <c r="V1920"/>
  <c r="X1920" s="1"/>
  <c r="Y1920" s="1"/>
  <c r="V1919"/>
  <c r="X1919" s="1"/>
  <c r="Y1919" s="1"/>
  <c r="V1918"/>
  <c r="X1918" s="1"/>
  <c r="Y1918" s="1"/>
  <c r="V1917"/>
  <c r="X1917" s="1"/>
  <c r="Y1917" s="1"/>
  <c r="V1916"/>
  <c r="X1916" s="1"/>
  <c r="Y1916" s="1"/>
  <c r="V1915"/>
  <c r="X1915" s="1"/>
  <c r="Y1915" s="1"/>
  <c r="V1914"/>
  <c r="X1914" s="1"/>
  <c r="Y1914" s="1"/>
  <c r="V1913"/>
  <c r="X1913" s="1"/>
  <c r="Y1913" s="1"/>
  <c r="V1912"/>
  <c r="X1912" s="1"/>
  <c r="Y1912" s="1"/>
  <c r="V1911"/>
  <c r="X1911" s="1"/>
  <c r="Y1911" s="1"/>
  <c r="V1910"/>
  <c r="X1910" s="1"/>
  <c r="Y1910" s="1"/>
  <c r="V1909"/>
  <c r="X1909" s="1"/>
  <c r="Y1909" s="1"/>
  <c r="V1908"/>
  <c r="X1908" s="1"/>
  <c r="Y1908" s="1"/>
  <c r="V1907"/>
  <c r="X1907" s="1"/>
  <c r="Y1907" s="1"/>
  <c r="V1906"/>
  <c r="X1906" s="1"/>
  <c r="Y1906" s="1"/>
  <c r="V1905"/>
  <c r="X1905" s="1"/>
  <c r="Y1905" s="1"/>
  <c r="V1904"/>
  <c r="X1904" s="1"/>
  <c r="Y1904" s="1"/>
  <c r="V1903"/>
  <c r="X1903" s="1"/>
  <c r="Y1903" s="1"/>
  <c r="V1902"/>
  <c r="X1902" s="1"/>
  <c r="Y1902" s="1"/>
  <c r="V1901"/>
  <c r="X1901" s="1"/>
  <c r="Y1901" s="1"/>
  <c r="V1900"/>
  <c r="X1900" s="1"/>
  <c r="Y1900" s="1"/>
  <c r="V1899"/>
  <c r="X1899" s="1"/>
  <c r="Y1899" s="1"/>
  <c r="V1898"/>
  <c r="X1898" s="1"/>
  <c r="Y1898" s="1"/>
  <c r="V1897"/>
  <c r="X1897" s="1"/>
  <c r="Y1897" s="1"/>
  <c r="V1896"/>
  <c r="X1896" s="1"/>
  <c r="Y1896" s="1"/>
  <c r="V1895"/>
  <c r="X1895" s="1"/>
  <c r="Y1895" s="1"/>
  <c r="V1894"/>
  <c r="X1894" s="1"/>
  <c r="Y1894" s="1"/>
  <c r="V1893"/>
  <c r="X1893" s="1"/>
  <c r="Y1893" s="1"/>
  <c r="V1892"/>
  <c r="X1892" s="1"/>
  <c r="Y1892" s="1"/>
  <c r="V1891"/>
  <c r="X1891" s="1"/>
  <c r="Y1891" s="1"/>
  <c r="V1890"/>
  <c r="X1890" s="1"/>
  <c r="Y1890" s="1"/>
  <c r="V1889"/>
  <c r="X1889" s="1"/>
  <c r="Y1889" s="1"/>
  <c r="V1888"/>
  <c r="X1888" s="1"/>
  <c r="Y1888" s="1"/>
  <c r="V1887"/>
  <c r="X1887" s="1"/>
  <c r="Y1887" s="1"/>
  <c r="V1886"/>
  <c r="X1886" s="1"/>
  <c r="Y1886" s="1"/>
  <c r="V1885"/>
  <c r="X1885" s="1"/>
  <c r="Y1885" s="1"/>
  <c r="V1884"/>
  <c r="X1884" s="1"/>
  <c r="Y1884" s="1"/>
  <c r="V1883"/>
  <c r="X1883" s="1"/>
  <c r="Y1883" s="1"/>
  <c r="V1882"/>
  <c r="X1882" s="1"/>
  <c r="Y1882" s="1"/>
  <c r="V1881"/>
  <c r="X1881" s="1"/>
  <c r="Y1881" s="1"/>
  <c r="V1880"/>
  <c r="X1880" s="1"/>
  <c r="Y1880" s="1"/>
  <c r="V1879"/>
  <c r="X1879" s="1"/>
  <c r="Y1879" s="1"/>
  <c r="V1878"/>
  <c r="X1878" s="1"/>
  <c r="Y1878" s="1"/>
  <c r="V1877"/>
  <c r="X1877" s="1"/>
  <c r="Y1877" s="1"/>
  <c r="V1876"/>
  <c r="X1876" s="1"/>
  <c r="Y1876" s="1"/>
  <c r="V1875"/>
  <c r="X1875" s="1"/>
  <c r="Y1875" s="1"/>
  <c r="V1874"/>
  <c r="X1874" s="1"/>
  <c r="Y1874" s="1"/>
  <c r="V1873"/>
  <c r="X1873" s="1"/>
  <c r="Y1873" s="1"/>
  <c r="V1872"/>
  <c r="X1872" s="1"/>
  <c r="Y1872" s="1"/>
  <c r="V1871"/>
  <c r="X1871" s="1"/>
  <c r="Y1871" s="1"/>
  <c r="V1870"/>
  <c r="X1870" s="1"/>
  <c r="Y1870" s="1"/>
  <c r="V1869"/>
  <c r="X1869" s="1"/>
  <c r="Y1869" s="1"/>
  <c r="V1868"/>
  <c r="X1868" s="1"/>
  <c r="Y1868" s="1"/>
  <c r="V1867"/>
  <c r="X1867" s="1"/>
  <c r="Y1867" s="1"/>
  <c r="V1866"/>
  <c r="X1866" s="1"/>
  <c r="Y1866" s="1"/>
  <c r="V1865"/>
  <c r="X1865" s="1"/>
  <c r="Y1865" s="1"/>
  <c r="V1864"/>
  <c r="X1864" s="1"/>
  <c r="Y1864" s="1"/>
  <c r="V1863"/>
  <c r="X1863" s="1"/>
  <c r="Y1863" s="1"/>
  <c r="V1862"/>
  <c r="X1862" s="1"/>
  <c r="Y1862" s="1"/>
  <c r="V1861"/>
  <c r="X1861" s="1"/>
  <c r="Y1861" s="1"/>
  <c r="V1860"/>
  <c r="X1860" s="1"/>
  <c r="Y1860" s="1"/>
  <c r="V1859"/>
  <c r="X1859" s="1"/>
  <c r="Y1859" s="1"/>
  <c r="V1858"/>
  <c r="X1858" s="1"/>
  <c r="Y1858" s="1"/>
  <c r="V1857"/>
  <c r="X1857" s="1"/>
  <c r="Y1857" s="1"/>
  <c r="V1856"/>
  <c r="X1856" s="1"/>
  <c r="Y1856" s="1"/>
  <c r="V1855"/>
  <c r="X1855" s="1"/>
  <c r="Y1855" s="1"/>
  <c r="V1854"/>
  <c r="X1854" s="1"/>
  <c r="Y1854" s="1"/>
  <c r="V1853"/>
  <c r="X1853" s="1"/>
  <c r="Y1853" s="1"/>
  <c r="V1852"/>
  <c r="X1852" s="1"/>
  <c r="Y1852" s="1"/>
  <c r="V1851"/>
  <c r="X1851" s="1"/>
  <c r="Y1851" s="1"/>
  <c r="V1850"/>
  <c r="X1850" s="1"/>
  <c r="Y1850" s="1"/>
  <c r="V1849"/>
  <c r="X1849" s="1"/>
  <c r="Y1849" s="1"/>
  <c r="V1848"/>
  <c r="X1848" s="1"/>
  <c r="Y1848" s="1"/>
  <c r="V1847"/>
  <c r="X1847" s="1"/>
  <c r="Y1847" s="1"/>
  <c r="V1846"/>
  <c r="X1846" s="1"/>
  <c r="Y1846" s="1"/>
  <c r="V1845"/>
  <c r="X1845" s="1"/>
  <c r="Y1845" s="1"/>
  <c r="V1844"/>
  <c r="X1844" s="1"/>
  <c r="Y1844" s="1"/>
  <c r="V1843"/>
  <c r="X1843" s="1"/>
  <c r="Y1843" s="1"/>
  <c r="V1842"/>
  <c r="X1842" s="1"/>
  <c r="Y1842" s="1"/>
  <c r="V1841"/>
  <c r="X1841" s="1"/>
  <c r="Y1841" s="1"/>
  <c r="V1840"/>
  <c r="X1840" s="1"/>
  <c r="Y1840" s="1"/>
  <c r="V1839"/>
  <c r="X1839" s="1"/>
  <c r="Y1839" s="1"/>
  <c r="V1838"/>
  <c r="X1838" s="1"/>
  <c r="Y1838" s="1"/>
  <c r="V1837"/>
  <c r="X1837" s="1"/>
  <c r="Y1837" s="1"/>
  <c r="V1836"/>
  <c r="X1836" s="1"/>
  <c r="Y1836" s="1"/>
  <c r="V1835"/>
  <c r="X1835" s="1"/>
  <c r="Y1835" s="1"/>
  <c r="V1834"/>
  <c r="X1834" s="1"/>
  <c r="Y1834" s="1"/>
  <c r="V1833"/>
  <c r="X1833" s="1"/>
  <c r="Y1833" s="1"/>
  <c r="V1832"/>
  <c r="X1832" s="1"/>
  <c r="Y1832" s="1"/>
  <c r="V1831"/>
  <c r="X1831" s="1"/>
  <c r="Y1831" s="1"/>
  <c r="V1830"/>
  <c r="X1830" s="1"/>
  <c r="Y1830" s="1"/>
  <c r="V1829"/>
  <c r="X1829" s="1"/>
  <c r="Y1829" s="1"/>
  <c r="V1828"/>
  <c r="X1828" s="1"/>
  <c r="Y1828" s="1"/>
  <c r="V1827"/>
  <c r="X1827" s="1"/>
  <c r="Y1827" s="1"/>
  <c r="V1826"/>
  <c r="X1826" s="1"/>
  <c r="Y1826" s="1"/>
  <c r="V1825"/>
  <c r="X1825" s="1"/>
  <c r="Y1825" s="1"/>
  <c r="V1824"/>
  <c r="X1824" s="1"/>
  <c r="Y1824" s="1"/>
  <c r="V1823"/>
  <c r="X1823" s="1"/>
  <c r="Y1823" s="1"/>
  <c r="V1822"/>
  <c r="X1822" s="1"/>
  <c r="Y1822" s="1"/>
  <c r="V1821"/>
  <c r="X1821" s="1"/>
  <c r="Y1821" s="1"/>
  <c r="V1820"/>
  <c r="X1820" s="1"/>
  <c r="Y1820" s="1"/>
  <c r="V1819"/>
  <c r="X1819" s="1"/>
  <c r="Y1819" s="1"/>
  <c r="V1818"/>
  <c r="X1818" s="1"/>
  <c r="Y1818" s="1"/>
  <c r="V1817"/>
  <c r="X1817" s="1"/>
  <c r="Y1817" s="1"/>
  <c r="V1816"/>
  <c r="X1816" s="1"/>
  <c r="Y1816" s="1"/>
  <c r="V1815"/>
  <c r="X1815" s="1"/>
  <c r="Y1815" s="1"/>
  <c r="V1814"/>
  <c r="X1814" s="1"/>
  <c r="Y1814" s="1"/>
  <c r="V1813"/>
  <c r="X1813" s="1"/>
  <c r="Y1813" s="1"/>
  <c r="V1812"/>
  <c r="X1812" s="1"/>
  <c r="Y1812" s="1"/>
  <c r="V1811"/>
  <c r="X1811" s="1"/>
  <c r="Y1811" s="1"/>
  <c r="V1810"/>
  <c r="X1810" s="1"/>
  <c r="Y1810" s="1"/>
  <c r="V1809"/>
  <c r="X1809" s="1"/>
  <c r="Y1809" s="1"/>
  <c r="V1808"/>
  <c r="X1808" s="1"/>
  <c r="Y1808" s="1"/>
  <c r="V1807"/>
  <c r="X1807" s="1"/>
  <c r="Y1807" s="1"/>
  <c r="V1806"/>
  <c r="X1806" s="1"/>
  <c r="Y1806" s="1"/>
  <c r="V1805"/>
  <c r="X1805" s="1"/>
  <c r="Y1805" s="1"/>
  <c r="V1804"/>
  <c r="X1804" s="1"/>
  <c r="Y1804" s="1"/>
  <c r="V1803"/>
  <c r="X1803" s="1"/>
  <c r="Y1803" s="1"/>
  <c r="V1802"/>
  <c r="X1802" s="1"/>
  <c r="Y1802" s="1"/>
  <c r="V1801"/>
  <c r="X1801" s="1"/>
  <c r="Y1801" s="1"/>
  <c r="V1800"/>
  <c r="X1800" s="1"/>
  <c r="Y1800" s="1"/>
  <c r="V1799"/>
  <c r="X1799" s="1"/>
  <c r="Y1799" s="1"/>
  <c r="V1798"/>
  <c r="X1798" s="1"/>
  <c r="Y1798" s="1"/>
  <c r="V1797"/>
  <c r="X1797" s="1"/>
  <c r="Y1797" s="1"/>
  <c r="V1796"/>
  <c r="X1796" s="1"/>
  <c r="Y1796" s="1"/>
  <c r="V1795"/>
  <c r="X1795" s="1"/>
  <c r="Y1795" s="1"/>
  <c r="V1794"/>
  <c r="X1794" s="1"/>
  <c r="Y1794" s="1"/>
  <c r="V1793"/>
  <c r="X1793" s="1"/>
  <c r="Y1793" s="1"/>
  <c r="V1792"/>
  <c r="X1792" s="1"/>
  <c r="Y1792" s="1"/>
  <c r="V1791"/>
  <c r="X1791" s="1"/>
  <c r="Y1791" s="1"/>
  <c r="V1790"/>
  <c r="X1790" s="1"/>
  <c r="Y1790" s="1"/>
  <c r="V1789"/>
  <c r="X1789" s="1"/>
  <c r="Y1789" s="1"/>
  <c r="V1788"/>
  <c r="X1788" s="1"/>
  <c r="Y1788" s="1"/>
  <c r="V1787"/>
  <c r="X1787" s="1"/>
  <c r="Y1787" s="1"/>
  <c r="V1786"/>
  <c r="X1786" s="1"/>
  <c r="Y1786" s="1"/>
  <c r="V1785"/>
  <c r="X1785" s="1"/>
  <c r="Y1785" s="1"/>
  <c r="V1784"/>
  <c r="X1784" s="1"/>
  <c r="Y1784" s="1"/>
  <c r="V1783"/>
  <c r="X1783" s="1"/>
  <c r="Y1783" s="1"/>
  <c r="V1782"/>
  <c r="X1782" s="1"/>
  <c r="Y1782" s="1"/>
  <c r="V1781"/>
  <c r="X1781" s="1"/>
  <c r="Y1781" s="1"/>
  <c r="V1780"/>
  <c r="X1780" s="1"/>
  <c r="Y1780" s="1"/>
  <c r="V1779"/>
  <c r="X1779" s="1"/>
  <c r="Y1779" s="1"/>
  <c r="V1778"/>
  <c r="X1778" s="1"/>
  <c r="Y1778" s="1"/>
  <c r="V1777"/>
  <c r="X1777" s="1"/>
  <c r="Y1777" s="1"/>
  <c r="V1776"/>
  <c r="X1776" s="1"/>
  <c r="Y1776" s="1"/>
  <c r="V1775"/>
  <c r="X1775" s="1"/>
  <c r="Y1775" s="1"/>
  <c r="V1774"/>
  <c r="X1774" s="1"/>
  <c r="Y1774" s="1"/>
  <c r="V1773"/>
  <c r="X1773" s="1"/>
  <c r="Y1773" s="1"/>
  <c r="V1772"/>
  <c r="X1772" s="1"/>
  <c r="Y1772" s="1"/>
  <c r="V1771"/>
  <c r="X1771" s="1"/>
  <c r="Y1771" s="1"/>
  <c r="V1770"/>
  <c r="X1770" s="1"/>
  <c r="Y1770" s="1"/>
  <c r="V1769"/>
  <c r="X1769" s="1"/>
  <c r="Y1769" s="1"/>
  <c r="V1768"/>
  <c r="X1768" s="1"/>
  <c r="Y1768" s="1"/>
  <c r="V1767"/>
  <c r="X1767" s="1"/>
  <c r="Y1767" s="1"/>
  <c r="V1766"/>
  <c r="X1766" s="1"/>
  <c r="Y1766" s="1"/>
  <c r="V1765"/>
  <c r="X1765" s="1"/>
  <c r="Y1765" s="1"/>
  <c r="V1764"/>
  <c r="X1764" s="1"/>
  <c r="Y1764" s="1"/>
  <c r="V1763"/>
  <c r="X1763" s="1"/>
  <c r="Y1763" s="1"/>
  <c r="V1762"/>
  <c r="X1762" s="1"/>
  <c r="Y1762" s="1"/>
  <c r="V1761"/>
  <c r="X1761" s="1"/>
  <c r="Y1761" s="1"/>
  <c r="V1760"/>
  <c r="X1760" s="1"/>
  <c r="Y1760" s="1"/>
  <c r="V1759"/>
  <c r="X1759" s="1"/>
  <c r="Y1759" s="1"/>
  <c r="V1758"/>
  <c r="X1758" s="1"/>
  <c r="Y1758" s="1"/>
  <c r="V1757"/>
  <c r="X1757" s="1"/>
  <c r="Y1757" s="1"/>
  <c r="V1756"/>
  <c r="X1756" s="1"/>
  <c r="Y1756" s="1"/>
  <c r="V1755"/>
  <c r="X1755" s="1"/>
  <c r="Y1755" s="1"/>
  <c r="V1754"/>
  <c r="X1754" s="1"/>
  <c r="Y1754" s="1"/>
  <c r="V1753"/>
  <c r="X1753" s="1"/>
  <c r="Y1753" s="1"/>
  <c r="V1752"/>
  <c r="X1752" s="1"/>
  <c r="Y1752" s="1"/>
  <c r="V1751"/>
  <c r="X1751" s="1"/>
  <c r="Y1751" s="1"/>
  <c r="V1750"/>
  <c r="X1750" s="1"/>
  <c r="Y1750" s="1"/>
  <c r="V1749"/>
  <c r="X1749" s="1"/>
  <c r="Y1749" s="1"/>
  <c r="V1748"/>
  <c r="X1748" s="1"/>
  <c r="Y1748" s="1"/>
  <c r="V1747"/>
  <c r="X1747" s="1"/>
  <c r="Y1747" s="1"/>
  <c r="V1746"/>
  <c r="X1746" s="1"/>
  <c r="Y1746" s="1"/>
  <c r="V1745"/>
  <c r="X1745" s="1"/>
  <c r="Y1745" s="1"/>
  <c r="V1744"/>
  <c r="X1744" s="1"/>
  <c r="Y1744" s="1"/>
  <c r="V1743"/>
  <c r="X1743" s="1"/>
  <c r="Y1743" s="1"/>
  <c r="V1742"/>
  <c r="X1742" s="1"/>
  <c r="Y1742" s="1"/>
  <c r="V1741"/>
  <c r="X1741" s="1"/>
  <c r="Y1741" s="1"/>
  <c r="V1740"/>
  <c r="X1740" s="1"/>
  <c r="Y1740" s="1"/>
  <c r="V1739"/>
  <c r="X1739" s="1"/>
  <c r="Y1739" s="1"/>
  <c r="V1738"/>
  <c r="X1738" s="1"/>
  <c r="Y1738" s="1"/>
  <c r="V1737"/>
  <c r="X1737" s="1"/>
  <c r="Y1737" s="1"/>
  <c r="V1736"/>
  <c r="X1736" s="1"/>
  <c r="Y1736" s="1"/>
  <c r="V1735"/>
  <c r="X1735" s="1"/>
  <c r="Y1735" s="1"/>
  <c r="V1734"/>
  <c r="X1734" s="1"/>
  <c r="Y1734" s="1"/>
  <c r="V1733"/>
  <c r="X1733" s="1"/>
  <c r="Y1733" s="1"/>
  <c r="V1732"/>
  <c r="X1732" s="1"/>
  <c r="Y1732" s="1"/>
  <c r="V1731"/>
  <c r="X1731" s="1"/>
  <c r="Y1731" s="1"/>
  <c r="V1730"/>
  <c r="X1730" s="1"/>
  <c r="Y1730" s="1"/>
  <c r="V1729"/>
  <c r="X1729" s="1"/>
  <c r="Y1729" s="1"/>
  <c r="V1728"/>
  <c r="X1728" s="1"/>
  <c r="Y1728" s="1"/>
  <c r="V1727"/>
  <c r="X1727" s="1"/>
  <c r="Y1727" s="1"/>
  <c r="V1726"/>
  <c r="X1726" s="1"/>
  <c r="Y1726" s="1"/>
  <c r="V1725"/>
  <c r="X1725" s="1"/>
  <c r="Y1725" s="1"/>
  <c r="V1724"/>
  <c r="X1724" s="1"/>
  <c r="Y1724" s="1"/>
  <c r="V1723"/>
  <c r="X1723" s="1"/>
  <c r="Y1723" s="1"/>
  <c r="V1722"/>
  <c r="X1722" s="1"/>
  <c r="Y1722" s="1"/>
  <c r="V1721"/>
  <c r="X1721" s="1"/>
  <c r="Y1721" s="1"/>
  <c r="V1720"/>
  <c r="X1720" s="1"/>
  <c r="Y1720" s="1"/>
  <c r="V1719"/>
  <c r="X1719" s="1"/>
  <c r="Y1719" s="1"/>
  <c r="V1718"/>
  <c r="X1718" s="1"/>
  <c r="Y1718" s="1"/>
  <c r="V1717"/>
  <c r="X1717" s="1"/>
  <c r="Y1717" s="1"/>
  <c r="V1716"/>
  <c r="X1716" s="1"/>
  <c r="Y1716" s="1"/>
  <c r="V1715"/>
  <c r="X1715" s="1"/>
  <c r="Y1715" s="1"/>
  <c r="V1714"/>
  <c r="X1714" s="1"/>
  <c r="Y1714" s="1"/>
  <c r="V1713"/>
  <c r="X1713" s="1"/>
  <c r="Y1713" s="1"/>
  <c r="V1712"/>
  <c r="X1712" s="1"/>
  <c r="Y1712" s="1"/>
  <c r="V1711"/>
  <c r="X1711" s="1"/>
  <c r="Y1711" s="1"/>
  <c r="V1710"/>
  <c r="X1710" s="1"/>
  <c r="Y1710" s="1"/>
  <c r="V1709"/>
  <c r="X1709" s="1"/>
  <c r="Y1709" s="1"/>
  <c r="V1708"/>
  <c r="X1708" s="1"/>
  <c r="Y1708" s="1"/>
  <c r="V1707"/>
  <c r="X1707" s="1"/>
  <c r="Y1707" s="1"/>
  <c r="V1706"/>
  <c r="X1706" s="1"/>
  <c r="Y1706" s="1"/>
  <c r="V1705"/>
  <c r="X1705" s="1"/>
  <c r="Y1705" s="1"/>
  <c r="V1704"/>
  <c r="X1704" s="1"/>
  <c r="Y1704" s="1"/>
  <c r="V1703"/>
  <c r="X1703" s="1"/>
  <c r="Y1703" s="1"/>
  <c r="V1702"/>
  <c r="X1702" s="1"/>
  <c r="Y1702" s="1"/>
  <c r="V1701"/>
  <c r="X1701" s="1"/>
  <c r="Y1701" s="1"/>
  <c r="V1700"/>
  <c r="X1700" s="1"/>
  <c r="Y1700" s="1"/>
  <c r="V1699"/>
  <c r="X1699" s="1"/>
  <c r="Y1699" s="1"/>
  <c r="V1698"/>
  <c r="X1698" s="1"/>
  <c r="Y1698" s="1"/>
  <c r="V1697"/>
  <c r="X1697" s="1"/>
  <c r="Y1697" s="1"/>
  <c r="V1696"/>
  <c r="X1696" s="1"/>
  <c r="Y1696" s="1"/>
  <c r="V1695"/>
  <c r="X1695" s="1"/>
  <c r="Y1695" s="1"/>
  <c r="V1694"/>
  <c r="X1694" s="1"/>
  <c r="Y1694" s="1"/>
  <c r="V1693"/>
  <c r="X1693" s="1"/>
  <c r="Y1693" s="1"/>
  <c r="V1692"/>
  <c r="X1692" s="1"/>
  <c r="Y1692" s="1"/>
  <c r="V1691"/>
  <c r="X1691" s="1"/>
  <c r="Y1691" s="1"/>
  <c r="V1690"/>
  <c r="X1690" s="1"/>
  <c r="Y1690" s="1"/>
  <c r="V1689"/>
  <c r="X1689" s="1"/>
  <c r="Y1689" s="1"/>
  <c r="V1688"/>
  <c r="X1688" s="1"/>
  <c r="Y1688" s="1"/>
  <c r="V1687"/>
  <c r="X1687" s="1"/>
  <c r="Y1687" s="1"/>
  <c r="V1686"/>
  <c r="X1686" s="1"/>
  <c r="Y1686" s="1"/>
  <c r="V1685"/>
  <c r="X1685" s="1"/>
  <c r="Y1685" s="1"/>
  <c r="V1684"/>
  <c r="X1684" s="1"/>
  <c r="Y1684" s="1"/>
  <c r="V1683"/>
  <c r="X1683" s="1"/>
  <c r="Y1683" s="1"/>
  <c r="V1682"/>
  <c r="X1682" s="1"/>
  <c r="Y1682" s="1"/>
  <c r="V1681"/>
  <c r="X1681" s="1"/>
  <c r="Y1681" s="1"/>
  <c r="V1680"/>
  <c r="X1680" s="1"/>
  <c r="Y1680" s="1"/>
  <c r="V1679"/>
  <c r="X1679" s="1"/>
  <c r="Y1679" s="1"/>
  <c r="V1678"/>
  <c r="X1678" s="1"/>
  <c r="Y1678" s="1"/>
  <c r="V1677"/>
  <c r="X1677" s="1"/>
  <c r="Y1677" s="1"/>
  <c r="V1676"/>
  <c r="X1676" s="1"/>
  <c r="Y1676" s="1"/>
  <c r="V1675"/>
  <c r="X1675" s="1"/>
  <c r="Y1675" s="1"/>
  <c r="V1674"/>
  <c r="X1674" s="1"/>
  <c r="Y1674" s="1"/>
  <c r="V1673"/>
  <c r="X1673" s="1"/>
  <c r="Y1673" s="1"/>
  <c r="V1672"/>
  <c r="X1672" s="1"/>
  <c r="Y1672" s="1"/>
  <c r="V1671"/>
  <c r="X1671" s="1"/>
  <c r="Y1671" s="1"/>
  <c r="V1670"/>
  <c r="X1670" s="1"/>
  <c r="Y1670" s="1"/>
  <c r="V1669"/>
  <c r="X1669" s="1"/>
  <c r="Y1669" s="1"/>
  <c r="V1668"/>
  <c r="X1668" s="1"/>
  <c r="Y1668" s="1"/>
  <c r="V1667"/>
  <c r="X1667" s="1"/>
  <c r="Y1667" s="1"/>
  <c r="V1666"/>
  <c r="X1666" s="1"/>
  <c r="Y1666" s="1"/>
  <c r="V1665"/>
  <c r="X1665" s="1"/>
  <c r="Y1665" s="1"/>
  <c r="V1664"/>
  <c r="X1664" s="1"/>
  <c r="Y1664" s="1"/>
  <c r="V1663"/>
  <c r="X1663" s="1"/>
  <c r="Y1663" s="1"/>
  <c r="V1662"/>
  <c r="X1662" s="1"/>
  <c r="Y1662" s="1"/>
  <c r="V1661"/>
  <c r="X1661" s="1"/>
  <c r="Y1661" s="1"/>
  <c r="V1660"/>
  <c r="X1660" s="1"/>
  <c r="Y1660" s="1"/>
  <c r="V1659"/>
  <c r="X1659" s="1"/>
  <c r="Y1659" s="1"/>
  <c r="V1658"/>
  <c r="X1658" s="1"/>
  <c r="Y1658" s="1"/>
  <c r="V1657"/>
  <c r="X1657" s="1"/>
  <c r="Y1657" s="1"/>
  <c r="V1656"/>
  <c r="X1656" s="1"/>
  <c r="Y1656" s="1"/>
  <c r="V1655"/>
  <c r="X1655" s="1"/>
  <c r="Y1655" s="1"/>
  <c r="V1654"/>
  <c r="X1654" s="1"/>
  <c r="Y1654" s="1"/>
  <c r="V1653"/>
  <c r="X1653" s="1"/>
  <c r="Y1653" s="1"/>
  <c r="V1652"/>
  <c r="X1652" s="1"/>
  <c r="Y1652" s="1"/>
  <c r="V1651"/>
  <c r="X1651" s="1"/>
  <c r="Y1651" s="1"/>
  <c r="V1650"/>
  <c r="X1650" s="1"/>
  <c r="Y1650" s="1"/>
  <c r="V1649"/>
  <c r="X1649" s="1"/>
  <c r="Y1649" s="1"/>
  <c r="V1648"/>
  <c r="X1648" s="1"/>
  <c r="Y1648" s="1"/>
  <c r="V1647"/>
  <c r="X1647" s="1"/>
  <c r="Y1647" s="1"/>
  <c r="V1646"/>
  <c r="X1646" s="1"/>
  <c r="Y1646" s="1"/>
  <c r="V1645"/>
  <c r="X1645" s="1"/>
  <c r="Y1645" s="1"/>
  <c r="V1644"/>
  <c r="X1644" s="1"/>
  <c r="Y1644" s="1"/>
  <c r="V1643"/>
  <c r="X1643" s="1"/>
  <c r="Y1643" s="1"/>
  <c r="V1642"/>
  <c r="X1642" s="1"/>
  <c r="Y1642" s="1"/>
  <c r="V1641"/>
  <c r="X1641" s="1"/>
  <c r="Y1641" s="1"/>
  <c r="V1640"/>
  <c r="X1640" s="1"/>
  <c r="Y1640" s="1"/>
  <c r="V1639"/>
  <c r="X1639" s="1"/>
  <c r="Y1639" s="1"/>
  <c r="V1638"/>
  <c r="X1638" s="1"/>
  <c r="Y1638" s="1"/>
  <c r="V1637"/>
  <c r="X1637" s="1"/>
  <c r="Y1637" s="1"/>
  <c r="V1636"/>
  <c r="X1636" s="1"/>
  <c r="Y1636" s="1"/>
  <c r="V1635"/>
  <c r="X1635" s="1"/>
  <c r="Y1635" s="1"/>
  <c r="V1634"/>
  <c r="X1634" s="1"/>
  <c r="Y1634" s="1"/>
  <c r="V1633"/>
  <c r="X1633" s="1"/>
  <c r="Y1633" s="1"/>
  <c r="V1632"/>
  <c r="X1632" s="1"/>
  <c r="Y1632" s="1"/>
  <c r="V1631"/>
  <c r="X1631" s="1"/>
  <c r="Y1631" s="1"/>
  <c r="V1630"/>
  <c r="X1630" s="1"/>
  <c r="Y1630" s="1"/>
  <c r="V1629"/>
  <c r="X1629" s="1"/>
  <c r="Y1629" s="1"/>
  <c r="V1628"/>
  <c r="X1628" s="1"/>
  <c r="Y1628" s="1"/>
  <c r="V1627"/>
  <c r="X1627" s="1"/>
  <c r="Y1627" s="1"/>
  <c r="V1626"/>
  <c r="X1626" s="1"/>
  <c r="Y1626" s="1"/>
  <c r="V1625"/>
  <c r="X1625" s="1"/>
  <c r="Y1625" s="1"/>
  <c r="V1624"/>
  <c r="X1624" s="1"/>
  <c r="Y1624" s="1"/>
  <c r="V1623"/>
  <c r="X1623" s="1"/>
  <c r="Y1623" s="1"/>
  <c r="V1622"/>
  <c r="X1622" s="1"/>
  <c r="Y1622" s="1"/>
  <c r="V1621"/>
  <c r="X1621" s="1"/>
  <c r="Y1621" s="1"/>
  <c r="V1620"/>
  <c r="X1620" s="1"/>
  <c r="Y1620" s="1"/>
  <c r="V1619"/>
  <c r="X1619" s="1"/>
  <c r="Y1619" s="1"/>
  <c r="V1618"/>
  <c r="X1618" s="1"/>
  <c r="Y1618" s="1"/>
  <c r="V1617"/>
  <c r="X1617" s="1"/>
  <c r="Y1617" s="1"/>
  <c r="V1616"/>
  <c r="X1616" s="1"/>
  <c r="Y1616" s="1"/>
  <c r="V1615"/>
  <c r="X1615" s="1"/>
  <c r="Y1615" s="1"/>
  <c r="V1614"/>
  <c r="X1614" s="1"/>
  <c r="Y1614" s="1"/>
  <c r="V1613"/>
  <c r="X1613" s="1"/>
  <c r="Y1613" s="1"/>
  <c r="V1612"/>
  <c r="X1612" s="1"/>
  <c r="Y1612" s="1"/>
  <c r="V1611"/>
  <c r="X1611" s="1"/>
  <c r="Y1611" s="1"/>
  <c r="V1610"/>
  <c r="X1610" s="1"/>
  <c r="Y1610" s="1"/>
  <c r="V1609"/>
  <c r="X1609" s="1"/>
  <c r="Y1609" s="1"/>
  <c r="V1608"/>
  <c r="X1608" s="1"/>
  <c r="Y1608" s="1"/>
  <c r="V1607"/>
  <c r="X1607" s="1"/>
  <c r="Y1607" s="1"/>
  <c r="V1606"/>
  <c r="X1606" s="1"/>
  <c r="Y1606" s="1"/>
  <c r="V1605"/>
  <c r="X1605" s="1"/>
  <c r="Y1605" s="1"/>
  <c r="V1604"/>
  <c r="X1604" s="1"/>
  <c r="Y1604" s="1"/>
  <c r="V1603"/>
  <c r="X1603" s="1"/>
  <c r="Y1603" s="1"/>
  <c r="V1602"/>
  <c r="X1602" s="1"/>
  <c r="Y1602" s="1"/>
  <c r="V1601"/>
  <c r="X1601" s="1"/>
  <c r="Y1601" s="1"/>
  <c r="V1600"/>
  <c r="X1600" s="1"/>
  <c r="Y1600" s="1"/>
  <c r="V1599"/>
  <c r="X1599" s="1"/>
  <c r="Y1599" s="1"/>
  <c r="V1598"/>
  <c r="X1598" s="1"/>
  <c r="Y1598" s="1"/>
  <c r="V1597"/>
  <c r="X1597" s="1"/>
  <c r="Y1597" s="1"/>
  <c r="V1596"/>
  <c r="X1596" s="1"/>
  <c r="Y1596" s="1"/>
  <c r="V1595"/>
  <c r="X1595" s="1"/>
  <c r="Y1595" s="1"/>
  <c r="V1594"/>
  <c r="X1594" s="1"/>
  <c r="Y1594" s="1"/>
  <c r="V1593"/>
  <c r="X1593" s="1"/>
  <c r="Y1593" s="1"/>
  <c r="V1592"/>
  <c r="X1592" s="1"/>
  <c r="Y1592" s="1"/>
  <c r="V1591"/>
  <c r="X1591" s="1"/>
  <c r="Y1591" s="1"/>
  <c r="V1590"/>
  <c r="X1590" s="1"/>
  <c r="Y1590" s="1"/>
  <c r="V1589"/>
  <c r="X1589" s="1"/>
  <c r="Y1589" s="1"/>
  <c r="V1588"/>
  <c r="X1588" s="1"/>
  <c r="Y1588" s="1"/>
  <c r="V1587"/>
  <c r="X1587" s="1"/>
  <c r="Y1587" s="1"/>
  <c r="V1586"/>
  <c r="X1586" s="1"/>
  <c r="Y1586" s="1"/>
  <c r="V1585"/>
  <c r="X1585" s="1"/>
  <c r="Y1585" s="1"/>
  <c r="V1584"/>
  <c r="X1584" s="1"/>
  <c r="Y1584" s="1"/>
  <c r="V1583"/>
  <c r="X1583" s="1"/>
  <c r="Y1583" s="1"/>
  <c r="V1582"/>
  <c r="X1582" s="1"/>
  <c r="Y1582" s="1"/>
  <c r="V1581"/>
  <c r="X1581" s="1"/>
  <c r="Y1581" s="1"/>
  <c r="V1580"/>
  <c r="X1580" s="1"/>
  <c r="Y1580" s="1"/>
  <c r="V1579"/>
  <c r="X1579" s="1"/>
  <c r="Y1579" s="1"/>
  <c r="V1578"/>
  <c r="X1578" s="1"/>
  <c r="Y1578" s="1"/>
  <c r="V1577"/>
  <c r="X1577" s="1"/>
  <c r="Y1577" s="1"/>
  <c r="V1576"/>
  <c r="X1576" s="1"/>
  <c r="Y1576" s="1"/>
  <c r="V1575"/>
  <c r="X1575" s="1"/>
  <c r="Y1575" s="1"/>
  <c r="V1574"/>
  <c r="X1574" s="1"/>
  <c r="Y1574" s="1"/>
  <c r="V1573"/>
  <c r="X1573" s="1"/>
  <c r="Y1573" s="1"/>
  <c r="V1572"/>
  <c r="X1572" s="1"/>
  <c r="Y1572" s="1"/>
  <c r="V1571"/>
  <c r="X1571" s="1"/>
  <c r="Y1571" s="1"/>
  <c r="V1570"/>
  <c r="X1570" s="1"/>
  <c r="Y1570" s="1"/>
  <c r="V1569"/>
  <c r="X1569" s="1"/>
  <c r="Y1569" s="1"/>
  <c r="V1568"/>
  <c r="X1568" s="1"/>
  <c r="Y1568" s="1"/>
  <c r="V1567"/>
  <c r="X1567" s="1"/>
  <c r="Y1567" s="1"/>
  <c r="V1566"/>
  <c r="X1566" s="1"/>
  <c r="Y1566" s="1"/>
  <c r="V1565"/>
  <c r="X1565" s="1"/>
  <c r="Y1565" s="1"/>
  <c r="V1564"/>
  <c r="X1564" s="1"/>
  <c r="Y1564" s="1"/>
  <c r="V1563"/>
  <c r="X1563" s="1"/>
  <c r="Y1563" s="1"/>
  <c r="V1562"/>
  <c r="X1562" s="1"/>
  <c r="Y1562" s="1"/>
  <c r="V1561"/>
  <c r="X1561" s="1"/>
  <c r="Y1561" s="1"/>
  <c r="V1560"/>
  <c r="X1560" s="1"/>
  <c r="Y1560" s="1"/>
  <c r="V1559"/>
  <c r="X1559" s="1"/>
  <c r="Y1559" s="1"/>
  <c r="V1558"/>
  <c r="X1558" s="1"/>
  <c r="Y1558" s="1"/>
  <c r="V1557"/>
  <c r="X1557" s="1"/>
  <c r="Y1557" s="1"/>
  <c r="V1556"/>
  <c r="X1556" s="1"/>
  <c r="Y1556" s="1"/>
  <c r="V1555"/>
  <c r="X1555" s="1"/>
  <c r="Y1555" s="1"/>
  <c r="V1554"/>
  <c r="X1554" s="1"/>
  <c r="Y1554" s="1"/>
  <c r="V1553"/>
  <c r="X1553" s="1"/>
  <c r="Y1553" s="1"/>
  <c r="V1552"/>
  <c r="X1552" s="1"/>
  <c r="Y1552" s="1"/>
  <c r="V1551"/>
  <c r="X1551" s="1"/>
  <c r="Y1551" s="1"/>
  <c r="V1550"/>
  <c r="X1550" s="1"/>
  <c r="Y1550" s="1"/>
  <c r="V1549"/>
  <c r="X1549" s="1"/>
  <c r="Y1549" s="1"/>
  <c r="V1548"/>
  <c r="X1548" s="1"/>
  <c r="Y1548" s="1"/>
  <c r="V1547"/>
  <c r="X1547" s="1"/>
  <c r="Y1547" s="1"/>
  <c r="V1546"/>
  <c r="X1546" s="1"/>
  <c r="Y1546" s="1"/>
  <c r="V1545"/>
  <c r="X1545" s="1"/>
  <c r="Y1545" s="1"/>
  <c r="V1544"/>
  <c r="X1544" s="1"/>
  <c r="Y1544" s="1"/>
  <c r="V1543"/>
  <c r="X1543" s="1"/>
  <c r="Y1543" s="1"/>
  <c r="V1542"/>
  <c r="X1542" s="1"/>
  <c r="Y1542" s="1"/>
  <c r="V1541"/>
  <c r="X1541" s="1"/>
  <c r="Y1541" s="1"/>
  <c r="V1540"/>
  <c r="X1540" s="1"/>
  <c r="Y1540" s="1"/>
  <c r="V1539"/>
  <c r="X1539" s="1"/>
  <c r="Y1539" s="1"/>
  <c r="V1538"/>
  <c r="X1538" s="1"/>
  <c r="Y1538" s="1"/>
  <c r="V1537"/>
  <c r="X1537" s="1"/>
  <c r="Y1537" s="1"/>
  <c r="V1536"/>
  <c r="X1536" s="1"/>
  <c r="Y1536" s="1"/>
  <c r="V1535"/>
  <c r="X1535" s="1"/>
  <c r="Y1535" s="1"/>
  <c r="V1534"/>
  <c r="X1534" s="1"/>
  <c r="Y1534" s="1"/>
  <c r="V1533"/>
  <c r="X1533" s="1"/>
  <c r="Y1533" s="1"/>
  <c r="V1532"/>
  <c r="X1532" s="1"/>
  <c r="Y1532" s="1"/>
  <c r="V1531"/>
  <c r="X1531" s="1"/>
  <c r="Y1531" s="1"/>
  <c r="V1530"/>
  <c r="X1530" s="1"/>
  <c r="Y1530" s="1"/>
  <c r="V1529"/>
  <c r="X1529" s="1"/>
  <c r="Y1529" s="1"/>
  <c r="V1528"/>
  <c r="X1528" s="1"/>
  <c r="Y1528" s="1"/>
  <c r="V1527"/>
  <c r="X1527" s="1"/>
  <c r="Y1527" s="1"/>
  <c r="V1526"/>
  <c r="X1526" s="1"/>
  <c r="Y1526" s="1"/>
  <c r="V1525"/>
  <c r="X1525" s="1"/>
  <c r="Y1525" s="1"/>
  <c r="V1524"/>
  <c r="X1524" s="1"/>
  <c r="Y1524" s="1"/>
  <c r="V1523"/>
  <c r="X1523" s="1"/>
  <c r="Y1523" s="1"/>
  <c r="V1522"/>
  <c r="X1522" s="1"/>
  <c r="Y1522" s="1"/>
  <c r="V1521"/>
  <c r="X1521" s="1"/>
  <c r="Y1521" s="1"/>
  <c r="V1520"/>
  <c r="X1520" s="1"/>
  <c r="Y1520" s="1"/>
  <c r="V1519"/>
  <c r="X1519" s="1"/>
  <c r="Y1519" s="1"/>
  <c r="V1518"/>
  <c r="X1518" s="1"/>
  <c r="Y1518" s="1"/>
  <c r="V1517"/>
  <c r="X1517" s="1"/>
  <c r="Y1517" s="1"/>
  <c r="V1516"/>
  <c r="X1516" s="1"/>
  <c r="Y1516" s="1"/>
  <c r="V1515"/>
  <c r="X1515" s="1"/>
  <c r="Y1515" s="1"/>
  <c r="V1514"/>
  <c r="X1514" s="1"/>
  <c r="Y1514" s="1"/>
  <c r="V1513"/>
  <c r="X1513" s="1"/>
  <c r="Y1513" s="1"/>
  <c r="V1512"/>
  <c r="X1512" s="1"/>
  <c r="Y1512" s="1"/>
  <c r="V1511"/>
  <c r="X1511" s="1"/>
  <c r="Y1511" s="1"/>
  <c r="V1510"/>
  <c r="X1510" s="1"/>
  <c r="Y1510" s="1"/>
  <c r="V1509"/>
  <c r="X1509" s="1"/>
  <c r="Y1509" s="1"/>
  <c r="V1508"/>
  <c r="X1508" s="1"/>
  <c r="Y1508" s="1"/>
  <c r="V1507"/>
  <c r="X1507" s="1"/>
  <c r="Y1507" s="1"/>
  <c r="V1506"/>
  <c r="X1506" s="1"/>
  <c r="Y1506" s="1"/>
  <c r="V1505"/>
  <c r="X1505" s="1"/>
  <c r="Y1505" s="1"/>
  <c r="V1504"/>
  <c r="X1504" s="1"/>
  <c r="Y1504" s="1"/>
  <c r="V1503"/>
  <c r="X1503" s="1"/>
  <c r="Y1503" s="1"/>
  <c r="V1502"/>
  <c r="X1502" s="1"/>
  <c r="Y1502" s="1"/>
  <c r="V1501"/>
  <c r="X1501" s="1"/>
  <c r="Y1501" s="1"/>
  <c r="V1500"/>
  <c r="X1500" s="1"/>
  <c r="Y1500" s="1"/>
  <c r="V1499"/>
  <c r="X1499" s="1"/>
  <c r="Y1499" s="1"/>
  <c r="V1498"/>
  <c r="X1498" s="1"/>
  <c r="Y1498" s="1"/>
  <c r="V1497"/>
  <c r="X1497" s="1"/>
  <c r="Y1497" s="1"/>
  <c r="V1496"/>
  <c r="X1496" s="1"/>
  <c r="Y1496" s="1"/>
  <c r="V1495"/>
  <c r="X1495" s="1"/>
  <c r="Y1495" s="1"/>
  <c r="V1494"/>
  <c r="X1494" s="1"/>
  <c r="Y1494" s="1"/>
  <c r="V1493"/>
  <c r="X1493" s="1"/>
  <c r="Y1493" s="1"/>
  <c r="V1492"/>
  <c r="X1492" s="1"/>
  <c r="Y1492" s="1"/>
  <c r="V1491"/>
  <c r="X1491" s="1"/>
  <c r="Y1491" s="1"/>
  <c r="V1490"/>
  <c r="X1490" s="1"/>
  <c r="Y1490" s="1"/>
  <c r="V1489"/>
  <c r="X1489" s="1"/>
  <c r="Y1489" s="1"/>
  <c r="V1488"/>
  <c r="X1488" s="1"/>
  <c r="Y1488" s="1"/>
  <c r="V1487"/>
  <c r="X1487" s="1"/>
  <c r="Y1487" s="1"/>
  <c r="V1486"/>
  <c r="X1486" s="1"/>
  <c r="Y1486" s="1"/>
  <c r="V1485"/>
  <c r="X1485" s="1"/>
  <c r="Y1485" s="1"/>
  <c r="V1484"/>
  <c r="X1484" s="1"/>
  <c r="Y1484" s="1"/>
  <c r="V1483"/>
  <c r="X1483" s="1"/>
  <c r="Y1483" s="1"/>
  <c r="V1482"/>
  <c r="X1482" s="1"/>
  <c r="Y1482" s="1"/>
  <c r="V1481"/>
  <c r="X1481" s="1"/>
  <c r="Y1481" s="1"/>
  <c r="V1480"/>
  <c r="X1480" s="1"/>
  <c r="Y1480" s="1"/>
  <c r="V1479"/>
  <c r="X1479" s="1"/>
  <c r="Y1479" s="1"/>
  <c r="V1478"/>
  <c r="X1478" s="1"/>
  <c r="Y1478" s="1"/>
  <c r="V1477"/>
  <c r="X1477" s="1"/>
  <c r="Y1477" s="1"/>
  <c r="V1476"/>
  <c r="X1476" s="1"/>
  <c r="Y1476" s="1"/>
  <c r="V1475"/>
  <c r="X1475" s="1"/>
  <c r="Y1475" s="1"/>
  <c r="V1474"/>
  <c r="X1474" s="1"/>
  <c r="Y1474" s="1"/>
  <c r="V1473"/>
  <c r="X1473" s="1"/>
  <c r="Y1473" s="1"/>
  <c r="V1472"/>
  <c r="X1472" s="1"/>
  <c r="Y1472" s="1"/>
  <c r="V1471"/>
  <c r="X1471" s="1"/>
  <c r="Y1471" s="1"/>
  <c r="V1470"/>
  <c r="X1470" s="1"/>
  <c r="Y1470" s="1"/>
  <c r="V1469"/>
  <c r="X1469" s="1"/>
  <c r="Y1469" s="1"/>
  <c r="V1468"/>
  <c r="X1468" s="1"/>
  <c r="Y1468" s="1"/>
  <c r="V1467"/>
  <c r="X1467" s="1"/>
  <c r="Y1467" s="1"/>
  <c r="V1466"/>
  <c r="X1466" s="1"/>
  <c r="Y1466" s="1"/>
  <c r="V1465"/>
  <c r="X1465" s="1"/>
  <c r="Y1465" s="1"/>
  <c r="V1464"/>
  <c r="X1464" s="1"/>
  <c r="Y1464" s="1"/>
  <c r="V1463"/>
  <c r="X1463" s="1"/>
  <c r="Y1463" s="1"/>
  <c r="V1462"/>
  <c r="X1462" s="1"/>
  <c r="Y1462" s="1"/>
  <c r="V1461"/>
  <c r="X1461" s="1"/>
  <c r="Y1461" s="1"/>
  <c r="V1460"/>
  <c r="X1460" s="1"/>
  <c r="Y1460" s="1"/>
  <c r="V1459"/>
  <c r="X1459" s="1"/>
  <c r="Y1459" s="1"/>
  <c r="V1458"/>
  <c r="X1458" s="1"/>
  <c r="Y1458" s="1"/>
  <c r="V1457"/>
  <c r="X1457" s="1"/>
  <c r="Y1457" s="1"/>
  <c r="V1456"/>
  <c r="X1456" s="1"/>
  <c r="Y1456" s="1"/>
  <c r="V1455"/>
  <c r="X1455" s="1"/>
  <c r="Y1455" s="1"/>
  <c r="V1454"/>
  <c r="X1454" s="1"/>
  <c r="Y1454" s="1"/>
  <c r="V1453"/>
  <c r="X1453" s="1"/>
  <c r="Y1453" s="1"/>
  <c r="V1452"/>
  <c r="X1452" s="1"/>
  <c r="Y1452" s="1"/>
  <c r="V1451"/>
  <c r="X1451" s="1"/>
  <c r="Y1451" s="1"/>
  <c r="V1450"/>
  <c r="X1450" s="1"/>
  <c r="Y1450" s="1"/>
  <c r="V1449"/>
  <c r="X1449" s="1"/>
  <c r="Y1449" s="1"/>
  <c r="V1448"/>
  <c r="X1448" s="1"/>
  <c r="Y1448" s="1"/>
  <c r="V1447"/>
  <c r="X1447" s="1"/>
  <c r="Y1447" s="1"/>
  <c r="V1446"/>
  <c r="X1446" s="1"/>
  <c r="Y1446" s="1"/>
  <c r="V1445"/>
  <c r="X1445" s="1"/>
  <c r="Y1445" s="1"/>
  <c r="V1444"/>
  <c r="X1444" s="1"/>
  <c r="Y1444" s="1"/>
  <c r="V1443"/>
  <c r="X1443" s="1"/>
  <c r="Y1443" s="1"/>
  <c r="V1442"/>
  <c r="X1442" s="1"/>
  <c r="Y1442" s="1"/>
  <c r="V1441"/>
  <c r="X1441" s="1"/>
  <c r="Y1441" s="1"/>
  <c r="V1440"/>
  <c r="X1440" s="1"/>
  <c r="Y1440" s="1"/>
  <c r="V1439"/>
  <c r="X1439" s="1"/>
  <c r="Y1439" s="1"/>
  <c r="V1438"/>
  <c r="X1438" s="1"/>
  <c r="Y1438" s="1"/>
  <c r="V1437"/>
  <c r="X1437" s="1"/>
  <c r="Y1437" s="1"/>
  <c r="V1436"/>
  <c r="X1436" s="1"/>
  <c r="Y1436" s="1"/>
  <c r="V1435"/>
  <c r="X1435" s="1"/>
  <c r="Y1435" s="1"/>
  <c r="V1434"/>
  <c r="X1434" s="1"/>
  <c r="Y1434" s="1"/>
  <c r="V1433"/>
  <c r="X1433" s="1"/>
  <c r="Y1433" s="1"/>
  <c r="V1432"/>
  <c r="X1432" s="1"/>
  <c r="Y1432" s="1"/>
  <c r="V1431"/>
  <c r="X1431" s="1"/>
  <c r="Y1431" s="1"/>
  <c r="V1430"/>
  <c r="X1430" s="1"/>
  <c r="Y1430" s="1"/>
  <c r="V1429"/>
  <c r="X1429" s="1"/>
  <c r="Y1429" s="1"/>
  <c r="V1428"/>
  <c r="X1428" s="1"/>
  <c r="Y1428" s="1"/>
  <c r="V1427"/>
  <c r="X1427" s="1"/>
  <c r="Y1427" s="1"/>
  <c r="V1426"/>
  <c r="X1426" s="1"/>
  <c r="Y1426" s="1"/>
  <c r="V1425"/>
  <c r="X1425" s="1"/>
  <c r="Y1425" s="1"/>
  <c r="V1424"/>
  <c r="X1424" s="1"/>
  <c r="Y1424" s="1"/>
  <c r="V1423"/>
  <c r="X1423" s="1"/>
  <c r="Y1423" s="1"/>
  <c r="V1422"/>
  <c r="X1422" s="1"/>
  <c r="Y1422" s="1"/>
  <c r="V1421"/>
  <c r="X1421" s="1"/>
  <c r="Y1421" s="1"/>
  <c r="V1420"/>
  <c r="X1420" s="1"/>
  <c r="Y1420" s="1"/>
  <c r="V1419"/>
  <c r="X1419" s="1"/>
  <c r="Y1419" s="1"/>
  <c r="V1418"/>
  <c r="X1418" s="1"/>
  <c r="Y1418" s="1"/>
  <c r="V1417"/>
  <c r="X1417" s="1"/>
  <c r="Y1417" s="1"/>
  <c r="V1416"/>
  <c r="X1416" s="1"/>
  <c r="Y1416" s="1"/>
  <c r="V1415"/>
  <c r="X1415" s="1"/>
  <c r="Y1415" s="1"/>
  <c r="V1414"/>
  <c r="X1414" s="1"/>
  <c r="Y1414" s="1"/>
  <c r="V1413"/>
  <c r="X1413" s="1"/>
  <c r="Y1413" s="1"/>
  <c r="V1412"/>
  <c r="X1412" s="1"/>
  <c r="Y1412" s="1"/>
  <c r="V1411"/>
  <c r="X1411" s="1"/>
  <c r="Y1411" s="1"/>
  <c r="V1410"/>
  <c r="X1410" s="1"/>
  <c r="Y1410" s="1"/>
  <c r="V1409"/>
  <c r="X1409" s="1"/>
  <c r="Y1409" s="1"/>
  <c r="V1408"/>
  <c r="X1408" s="1"/>
  <c r="Y1408" s="1"/>
  <c r="V1407"/>
  <c r="X1407" s="1"/>
  <c r="Y1407" s="1"/>
  <c r="V1406"/>
  <c r="X1406" s="1"/>
  <c r="Y1406" s="1"/>
  <c r="V1405"/>
  <c r="X1405" s="1"/>
  <c r="Y1405" s="1"/>
  <c r="V1404"/>
  <c r="X1404" s="1"/>
  <c r="Y1404" s="1"/>
  <c r="V1403"/>
  <c r="X1403" s="1"/>
  <c r="Y1403" s="1"/>
  <c r="V1402"/>
  <c r="X1402" s="1"/>
  <c r="Y1402" s="1"/>
  <c r="V1401"/>
  <c r="X1401" s="1"/>
  <c r="Y1401" s="1"/>
  <c r="V1400"/>
  <c r="X1400" s="1"/>
  <c r="Y1400" s="1"/>
  <c r="V1399"/>
  <c r="X1399" s="1"/>
  <c r="Y1399" s="1"/>
  <c r="V1398"/>
  <c r="X1398" s="1"/>
  <c r="Y1398" s="1"/>
  <c r="V1397"/>
  <c r="X1397" s="1"/>
  <c r="Y1397" s="1"/>
  <c r="V1396"/>
  <c r="X1396" s="1"/>
  <c r="Y1396" s="1"/>
  <c r="V1395"/>
  <c r="X1395" s="1"/>
  <c r="Y1395" s="1"/>
  <c r="V1394"/>
  <c r="X1394" s="1"/>
  <c r="Y1394" s="1"/>
  <c r="V1393"/>
  <c r="X1393" s="1"/>
  <c r="Y1393" s="1"/>
  <c r="V1392"/>
  <c r="X1392" s="1"/>
  <c r="Y1392" s="1"/>
  <c r="V1391"/>
  <c r="X1391" s="1"/>
  <c r="Y1391" s="1"/>
  <c r="V1390"/>
  <c r="X1390" s="1"/>
  <c r="Y1390" s="1"/>
  <c r="V1389"/>
  <c r="X1389" s="1"/>
  <c r="Y1389" s="1"/>
  <c r="V1388"/>
  <c r="X1388" s="1"/>
  <c r="Y1388" s="1"/>
  <c r="V1387"/>
  <c r="X1387" s="1"/>
  <c r="Y1387" s="1"/>
  <c r="V1386"/>
  <c r="X1386" s="1"/>
  <c r="Y1386" s="1"/>
  <c r="V1385"/>
  <c r="X1385" s="1"/>
  <c r="Y1385" s="1"/>
  <c r="V1384"/>
  <c r="X1384" s="1"/>
  <c r="Y1384" s="1"/>
  <c r="V1383"/>
  <c r="X1383" s="1"/>
  <c r="Y1383" s="1"/>
  <c r="V1382"/>
  <c r="X1382" s="1"/>
  <c r="Y1382" s="1"/>
  <c r="V1381"/>
  <c r="X1381" s="1"/>
  <c r="Y1381" s="1"/>
  <c r="V1380"/>
  <c r="X1380" s="1"/>
  <c r="Y1380" s="1"/>
  <c r="V1379"/>
  <c r="X1379" s="1"/>
  <c r="Y1379" s="1"/>
  <c r="V1378"/>
  <c r="X1378" s="1"/>
  <c r="Y1378" s="1"/>
  <c r="V1377"/>
  <c r="X1377" s="1"/>
  <c r="Y1377" s="1"/>
  <c r="V1376"/>
  <c r="X1376" s="1"/>
  <c r="Y1376" s="1"/>
  <c r="V1375"/>
  <c r="X1375" s="1"/>
  <c r="Y1375" s="1"/>
  <c r="V1374"/>
  <c r="X1374" s="1"/>
  <c r="Y1374" s="1"/>
  <c r="V1373"/>
  <c r="X1373" s="1"/>
  <c r="Y1373" s="1"/>
  <c r="V1372"/>
  <c r="X1372" s="1"/>
  <c r="Y1372" s="1"/>
  <c r="V1371"/>
  <c r="X1371" s="1"/>
  <c r="Y1371" s="1"/>
  <c r="V1370"/>
  <c r="X1370" s="1"/>
  <c r="Y1370" s="1"/>
  <c r="V1369"/>
  <c r="X1369" s="1"/>
  <c r="Y1369" s="1"/>
  <c r="V1368"/>
  <c r="X1368" s="1"/>
  <c r="Y1368" s="1"/>
  <c r="V1367"/>
  <c r="X1367" s="1"/>
  <c r="Y1367" s="1"/>
  <c r="V1366"/>
  <c r="X1366" s="1"/>
  <c r="Y1366" s="1"/>
  <c r="V1365"/>
  <c r="X1365" s="1"/>
  <c r="Y1365" s="1"/>
  <c r="V1364"/>
  <c r="X1364" s="1"/>
  <c r="Y1364" s="1"/>
  <c r="V1363"/>
  <c r="X1363" s="1"/>
  <c r="Y1363" s="1"/>
  <c r="V1362"/>
  <c r="X1362" s="1"/>
  <c r="Y1362" s="1"/>
  <c r="V1361"/>
  <c r="X1361" s="1"/>
  <c r="Y1361" s="1"/>
  <c r="V1360"/>
  <c r="X1360" s="1"/>
  <c r="Y1360" s="1"/>
  <c r="V1359"/>
  <c r="X1359" s="1"/>
  <c r="Y1359" s="1"/>
  <c r="V1358"/>
  <c r="X1358" s="1"/>
  <c r="Y1358" s="1"/>
  <c r="V1357"/>
  <c r="X1357" s="1"/>
  <c r="Y1357" s="1"/>
  <c r="V1356"/>
  <c r="X1356" s="1"/>
  <c r="Y1356" s="1"/>
  <c r="V1355"/>
  <c r="X1355" s="1"/>
  <c r="Y1355" s="1"/>
  <c r="V1354"/>
  <c r="X1354" s="1"/>
  <c r="Y1354" s="1"/>
  <c r="V1353"/>
  <c r="X1353" s="1"/>
  <c r="Y1353" s="1"/>
  <c r="V1352"/>
  <c r="X1352" s="1"/>
  <c r="Y1352" s="1"/>
  <c r="V1351"/>
  <c r="X1351" s="1"/>
  <c r="Y1351" s="1"/>
  <c r="V1350"/>
  <c r="X1350" s="1"/>
  <c r="Y1350" s="1"/>
  <c r="V1349"/>
  <c r="X1349" s="1"/>
  <c r="Y1349" s="1"/>
  <c r="V1348"/>
  <c r="X1348" s="1"/>
  <c r="Y1348" s="1"/>
  <c r="V1347"/>
  <c r="X1347" s="1"/>
  <c r="Y1347" s="1"/>
  <c r="V1346"/>
  <c r="X1346" s="1"/>
  <c r="Y1346" s="1"/>
  <c r="V1345"/>
  <c r="X1345" s="1"/>
  <c r="Y1345" s="1"/>
  <c r="V1344"/>
  <c r="X1344" s="1"/>
  <c r="Y1344" s="1"/>
  <c r="V1343"/>
  <c r="X1343" s="1"/>
  <c r="Y1343" s="1"/>
  <c r="V1342"/>
  <c r="X1342" s="1"/>
  <c r="Y1342" s="1"/>
  <c r="V1341"/>
  <c r="X1341" s="1"/>
  <c r="Y1341" s="1"/>
  <c r="V1340"/>
  <c r="X1340" s="1"/>
  <c r="Y1340" s="1"/>
  <c r="V1339"/>
  <c r="X1339" s="1"/>
  <c r="Y1339" s="1"/>
  <c r="V1338"/>
  <c r="X1338" s="1"/>
  <c r="Y1338" s="1"/>
  <c r="V1337"/>
  <c r="X1337" s="1"/>
  <c r="Y1337" s="1"/>
  <c r="V1336"/>
  <c r="X1336" s="1"/>
  <c r="Y1336" s="1"/>
  <c r="V1335"/>
  <c r="X1335" s="1"/>
  <c r="Y1335" s="1"/>
  <c r="V1334"/>
  <c r="X1334" s="1"/>
  <c r="Y1334" s="1"/>
  <c r="V1333"/>
  <c r="X1333" s="1"/>
  <c r="Y1333" s="1"/>
  <c r="V1332"/>
  <c r="X1332" s="1"/>
  <c r="Y1332" s="1"/>
  <c r="V1331"/>
  <c r="X1331" s="1"/>
  <c r="Y1331" s="1"/>
  <c r="V1330"/>
  <c r="X1330" s="1"/>
  <c r="Y1330" s="1"/>
  <c r="V1329"/>
  <c r="X1329" s="1"/>
  <c r="Y1329" s="1"/>
  <c r="V1328"/>
  <c r="X1328" s="1"/>
  <c r="Y1328" s="1"/>
  <c r="V1327"/>
  <c r="X1327" s="1"/>
  <c r="Y1327" s="1"/>
  <c r="V1326"/>
  <c r="X1326" s="1"/>
  <c r="Y1326" s="1"/>
  <c r="V1325"/>
  <c r="X1325" s="1"/>
  <c r="Y1325" s="1"/>
  <c r="V1324"/>
  <c r="X1324" s="1"/>
  <c r="Y1324" s="1"/>
  <c r="V1323"/>
  <c r="X1323" s="1"/>
  <c r="Y1323" s="1"/>
  <c r="V1322"/>
  <c r="X1322" s="1"/>
  <c r="Y1322" s="1"/>
  <c r="V1321"/>
  <c r="X1321" s="1"/>
  <c r="Y1321" s="1"/>
  <c r="V1320"/>
  <c r="X1320" s="1"/>
  <c r="Y1320" s="1"/>
  <c r="V1319"/>
  <c r="X1319" s="1"/>
  <c r="Y1319" s="1"/>
  <c r="V1318"/>
  <c r="X1318" s="1"/>
  <c r="Y1318" s="1"/>
  <c r="V1317"/>
  <c r="X1317" s="1"/>
  <c r="Y1317" s="1"/>
  <c r="V1316"/>
  <c r="X1316" s="1"/>
  <c r="Y1316" s="1"/>
  <c r="V1315"/>
  <c r="X1315" s="1"/>
  <c r="Y1315" s="1"/>
  <c r="V1314"/>
  <c r="X1314" s="1"/>
  <c r="Y1314" s="1"/>
  <c r="V1313"/>
  <c r="X1313" s="1"/>
  <c r="Y1313" s="1"/>
  <c r="V1312"/>
  <c r="X1312" s="1"/>
  <c r="Y1312" s="1"/>
  <c r="V1311"/>
  <c r="X1311" s="1"/>
  <c r="Y1311" s="1"/>
  <c r="V1310"/>
  <c r="X1310" s="1"/>
  <c r="Y1310" s="1"/>
  <c r="V1309"/>
  <c r="X1309" s="1"/>
  <c r="Y1309" s="1"/>
  <c r="V1308"/>
  <c r="X1308" s="1"/>
  <c r="Y1308" s="1"/>
  <c r="V1307"/>
  <c r="X1307" s="1"/>
  <c r="Y1307" s="1"/>
  <c r="V1306"/>
  <c r="X1306" s="1"/>
  <c r="Y1306" s="1"/>
  <c r="V1305"/>
  <c r="X1305" s="1"/>
  <c r="Y1305" s="1"/>
  <c r="V1304"/>
  <c r="X1304" s="1"/>
  <c r="Y1304" s="1"/>
  <c r="V1303"/>
  <c r="X1303" s="1"/>
  <c r="Y1303" s="1"/>
  <c r="V1302"/>
  <c r="X1302" s="1"/>
  <c r="Y1302" s="1"/>
  <c r="V1301"/>
  <c r="X1301" s="1"/>
  <c r="Y1301" s="1"/>
  <c r="V1300"/>
  <c r="X1300" s="1"/>
  <c r="Y1300" s="1"/>
  <c r="V1299"/>
  <c r="X1299" s="1"/>
  <c r="Y1299" s="1"/>
  <c r="V1298"/>
  <c r="X1298" s="1"/>
  <c r="Y1298" s="1"/>
  <c r="V1297"/>
  <c r="X1297" s="1"/>
  <c r="Y1297" s="1"/>
  <c r="V1296"/>
  <c r="X1296" s="1"/>
  <c r="Y1296" s="1"/>
  <c r="V1295"/>
  <c r="X1295" s="1"/>
  <c r="Y1295" s="1"/>
  <c r="V1294"/>
  <c r="X1294" s="1"/>
  <c r="Y1294" s="1"/>
  <c r="V1280"/>
  <c r="X1280" s="1"/>
  <c r="Y1280" s="1"/>
  <c r="V1279"/>
  <c r="X1279" s="1"/>
  <c r="Y1279" s="1"/>
  <c r="V1278"/>
  <c r="X1278" s="1"/>
  <c r="Y1278" s="1"/>
  <c r="V1277"/>
  <c r="X1277" s="1"/>
  <c r="Y1277" s="1"/>
  <c r="V1276"/>
  <c r="X1276" s="1"/>
  <c r="Y1276" s="1"/>
  <c r="V1275"/>
  <c r="X1275" s="1"/>
  <c r="Y1275" s="1"/>
  <c r="V1274"/>
  <c r="X1274" s="1"/>
  <c r="Y1274" s="1"/>
  <c r="V1273"/>
  <c r="X1273" s="1"/>
  <c r="Y1273" s="1"/>
  <c r="V1272"/>
  <c r="X1272" s="1"/>
  <c r="Y1272" s="1"/>
  <c r="V1271"/>
  <c r="X1271" s="1"/>
  <c r="Y1271" s="1"/>
  <c r="V1270"/>
  <c r="X1270" s="1"/>
  <c r="Y1270" s="1"/>
  <c r="V1269"/>
  <c r="X1269" s="1"/>
  <c r="Y1269" s="1"/>
  <c r="V1268"/>
  <c r="X1268" s="1"/>
  <c r="Y1268" s="1"/>
  <c r="V1267"/>
  <c r="X1267" s="1"/>
  <c r="Y1267" s="1"/>
  <c r="V1266"/>
  <c r="X1266" s="1"/>
  <c r="Y1266" s="1"/>
  <c r="V1265"/>
  <c r="X1265" s="1"/>
  <c r="Y1265" s="1"/>
  <c r="V1264"/>
  <c r="X1264" s="1"/>
  <c r="Y1264" s="1"/>
  <c r="V1263"/>
  <c r="X1263" s="1"/>
  <c r="Y1263" s="1"/>
  <c r="V1262"/>
  <c r="X1262" s="1"/>
  <c r="Y1262" s="1"/>
  <c r="V1261"/>
  <c r="X1261" s="1"/>
  <c r="Y1261" s="1"/>
  <c r="V1260"/>
  <c r="X1260" s="1"/>
  <c r="Y1260" s="1"/>
  <c r="V1259"/>
  <c r="X1259" s="1"/>
  <c r="Y1259" s="1"/>
  <c r="V1258"/>
  <c r="X1258" s="1"/>
  <c r="Y1258" s="1"/>
  <c r="V1257"/>
  <c r="X1257" s="1"/>
  <c r="Y1257" s="1"/>
  <c r="V1256"/>
  <c r="X1256" s="1"/>
  <c r="Y1256" s="1"/>
  <c r="V1255"/>
  <c r="X1255" s="1"/>
  <c r="Y1255" s="1"/>
  <c r="V1254"/>
  <c r="X1254" s="1"/>
  <c r="Y1254" s="1"/>
  <c r="V1253"/>
  <c r="X1253" s="1"/>
  <c r="Y1253" s="1"/>
  <c r="V1252"/>
  <c r="X1252" s="1"/>
  <c r="Y1252" s="1"/>
  <c r="V1251"/>
  <c r="X1251" s="1"/>
  <c r="Y1251" s="1"/>
  <c r="V1250"/>
  <c r="X1250" s="1"/>
  <c r="Y1250" s="1"/>
  <c r="V1249"/>
  <c r="X1249" s="1"/>
  <c r="Y1249" s="1"/>
  <c r="V1248"/>
  <c r="X1248" s="1"/>
  <c r="Y1248" s="1"/>
  <c r="V1247"/>
  <c r="X1247" s="1"/>
  <c r="Y1247" s="1"/>
  <c r="V1246"/>
  <c r="X1246" s="1"/>
  <c r="Y1246" s="1"/>
  <c r="V1245"/>
  <c r="X1245" s="1"/>
  <c r="Y1245" s="1"/>
  <c r="V1244"/>
  <c r="X1244" s="1"/>
  <c r="Y1244" s="1"/>
  <c r="V1243"/>
  <c r="X1243" s="1"/>
  <c r="Y1243" s="1"/>
  <c r="V1242"/>
  <c r="X1242" s="1"/>
  <c r="Y1242" s="1"/>
  <c r="V1241"/>
  <c r="X1241" s="1"/>
  <c r="Y1241" s="1"/>
  <c r="V1240"/>
  <c r="X1240" s="1"/>
  <c r="Y1240" s="1"/>
  <c r="V1239"/>
  <c r="X1239" s="1"/>
  <c r="Y1239" s="1"/>
  <c r="V1238"/>
  <c r="X1238" s="1"/>
  <c r="Y1238" s="1"/>
  <c r="V1237"/>
  <c r="X1237" s="1"/>
  <c r="Y1237" s="1"/>
  <c r="V1236"/>
  <c r="X1236" s="1"/>
  <c r="Y1236" s="1"/>
  <c r="V1235"/>
  <c r="X1235" s="1"/>
  <c r="Y1235" s="1"/>
  <c r="V1234"/>
  <c r="X1234" s="1"/>
  <c r="Y1234" s="1"/>
  <c r="V1233"/>
  <c r="X1233" s="1"/>
  <c r="Y1233" s="1"/>
  <c r="V1232"/>
  <c r="X1232" s="1"/>
  <c r="Y1232" s="1"/>
  <c r="V1231"/>
  <c r="X1231" s="1"/>
  <c r="Y1231" s="1"/>
  <c r="V1230"/>
  <c r="X1230" s="1"/>
  <c r="Y1230" s="1"/>
  <c r="V1229"/>
  <c r="X1229" s="1"/>
  <c r="Y1229" s="1"/>
  <c r="V1228"/>
  <c r="X1228" s="1"/>
  <c r="Y1228" s="1"/>
  <c r="V1227"/>
  <c r="X1227" s="1"/>
  <c r="Y1227" s="1"/>
  <c r="V1226"/>
  <c r="X1226" s="1"/>
  <c r="Y1226" s="1"/>
  <c r="V1225"/>
  <c r="X1225" s="1"/>
  <c r="Y1225" s="1"/>
  <c r="V1224"/>
  <c r="X1224" s="1"/>
  <c r="Y1224" s="1"/>
  <c r="V1223"/>
  <c r="X1223" s="1"/>
  <c r="Y1223" s="1"/>
  <c r="V1222"/>
  <c r="X1222" s="1"/>
  <c r="Y1222" s="1"/>
  <c r="V1221"/>
  <c r="X1221" s="1"/>
  <c r="Y1221" s="1"/>
  <c r="V1220"/>
  <c r="X1220" s="1"/>
  <c r="Y1220" s="1"/>
  <c r="V1219"/>
  <c r="X1219" s="1"/>
  <c r="Y1219" s="1"/>
  <c r="V1218"/>
  <c r="X1218" s="1"/>
  <c r="Y1218" s="1"/>
  <c r="V1217"/>
  <c r="X1217" s="1"/>
  <c r="Y1217" s="1"/>
  <c r="V1216"/>
  <c r="X1216" s="1"/>
  <c r="Y1216" s="1"/>
  <c r="V1215"/>
  <c r="X1215" s="1"/>
  <c r="Y1215" s="1"/>
  <c r="V1214"/>
  <c r="X1214" s="1"/>
  <c r="Y1214" s="1"/>
  <c r="V1213"/>
  <c r="X1213" s="1"/>
  <c r="Y1213" s="1"/>
  <c r="V1212"/>
  <c r="X1212" s="1"/>
  <c r="Y1212" s="1"/>
  <c r="V1211"/>
  <c r="X1211" s="1"/>
  <c r="Y1211" s="1"/>
  <c r="V1210"/>
  <c r="X1210" s="1"/>
  <c r="Y1210" s="1"/>
  <c r="V1209"/>
  <c r="X1209" s="1"/>
  <c r="Y1209" s="1"/>
  <c r="V1208"/>
  <c r="X1208" s="1"/>
  <c r="Y1208" s="1"/>
  <c r="V1207"/>
  <c r="X1207" s="1"/>
  <c r="Y1207" s="1"/>
  <c r="V1206"/>
  <c r="X1206" s="1"/>
  <c r="Y1206" s="1"/>
  <c r="V1205"/>
  <c r="X1205" s="1"/>
  <c r="Y1205" s="1"/>
  <c r="V1204"/>
  <c r="X1204" s="1"/>
  <c r="Y1204" s="1"/>
  <c r="V1203"/>
  <c r="X1203" s="1"/>
  <c r="Y1203" s="1"/>
  <c r="V1202"/>
  <c r="X1202" s="1"/>
  <c r="Y1202" s="1"/>
  <c r="V1201"/>
  <c r="X1201" s="1"/>
  <c r="Y1201" s="1"/>
  <c r="V1200"/>
  <c r="X1200" s="1"/>
  <c r="Y1200" s="1"/>
  <c r="V1199"/>
  <c r="X1199" s="1"/>
  <c r="Y1199" s="1"/>
  <c r="V1198"/>
  <c r="X1198" s="1"/>
  <c r="Y1198" s="1"/>
  <c r="V1197"/>
  <c r="X1197" s="1"/>
  <c r="Y1197" s="1"/>
  <c r="V1196"/>
  <c r="X1196" s="1"/>
  <c r="Y1196" s="1"/>
  <c r="V1195"/>
  <c r="X1195" s="1"/>
  <c r="Y1195" s="1"/>
  <c r="V1194"/>
  <c r="X1194" s="1"/>
  <c r="Y1194" s="1"/>
  <c r="V1193"/>
  <c r="X1193" s="1"/>
  <c r="Y1193" s="1"/>
  <c r="V1192"/>
  <c r="X1192" s="1"/>
  <c r="Y1192" s="1"/>
  <c r="V1191"/>
  <c r="X1191" s="1"/>
  <c r="Y1191" s="1"/>
  <c r="V1190"/>
  <c r="X1190" s="1"/>
  <c r="Y1190" s="1"/>
  <c r="V1189"/>
  <c r="X1189" s="1"/>
  <c r="Y1189" s="1"/>
  <c r="V1188"/>
  <c r="X1188" s="1"/>
  <c r="Y1188" s="1"/>
  <c r="V1187"/>
  <c r="X1187" s="1"/>
  <c r="Y1187" s="1"/>
  <c r="V1186"/>
  <c r="X1186" s="1"/>
  <c r="Y1186" s="1"/>
  <c r="V1185"/>
  <c r="X1185" s="1"/>
  <c r="Y1185" s="1"/>
  <c r="V1184"/>
  <c r="X1184" s="1"/>
  <c r="Y1184" s="1"/>
  <c r="V1183"/>
  <c r="X1183" s="1"/>
  <c r="Y1183" s="1"/>
  <c r="V1182"/>
  <c r="X1182" s="1"/>
  <c r="Y1182" s="1"/>
  <c r="V1181"/>
  <c r="X1181" s="1"/>
  <c r="Y1181" s="1"/>
  <c r="V1180"/>
  <c r="X1180" s="1"/>
  <c r="Y1180" s="1"/>
  <c r="V1179"/>
  <c r="X1179" s="1"/>
  <c r="Y1179" s="1"/>
  <c r="V1178"/>
  <c r="X1178" s="1"/>
  <c r="Y1178" s="1"/>
  <c r="V1177"/>
  <c r="X1177" s="1"/>
  <c r="Y1177" s="1"/>
  <c r="V1176"/>
  <c r="X1176" s="1"/>
  <c r="Y1176" s="1"/>
  <c r="V1175"/>
  <c r="X1175" s="1"/>
  <c r="Y1175" s="1"/>
  <c r="V1174"/>
  <c r="X1174" s="1"/>
  <c r="Y1174" s="1"/>
  <c r="V1173"/>
  <c r="X1173" s="1"/>
  <c r="Y1173" s="1"/>
  <c r="V1172"/>
  <c r="X1172" s="1"/>
  <c r="Y1172" s="1"/>
  <c r="V1171"/>
  <c r="X1171" s="1"/>
  <c r="Y1171" s="1"/>
  <c r="V1170"/>
  <c r="X1170" s="1"/>
  <c r="Y1170" s="1"/>
  <c r="V1169"/>
  <c r="X1169" s="1"/>
  <c r="Y1169" s="1"/>
  <c r="V1168"/>
  <c r="X1168" s="1"/>
  <c r="Y1168" s="1"/>
  <c r="V1167"/>
  <c r="X1167" s="1"/>
  <c r="Y1167" s="1"/>
  <c r="V1166"/>
  <c r="X1166" s="1"/>
  <c r="Y1166" s="1"/>
  <c r="V1165"/>
  <c r="X1165" s="1"/>
  <c r="Y1165" s="1"/>
  <c r="V1164"/>
  <c r="X1164" s="1"/>
  <c r="Y1164" s="1"/>
  <c r="V1163"/>
  <c r="X1163" s="1"/>
  <c r="Y1163" s="1"/>
  <c r="V1162"/>
  <c r="X1162" s="1"/>
  <c r="Y1162" s="1"/>
  <c r="V1161"/>
  <c r="X1161" s="1"/>
  <c r="Y1161" s="1"/>
  <c r="V1160"/>
  <c r="X1160" s="1"/>
  <c r="Y1160" s="1"/>
  <c r="V1159"/>
  <c r="X1159" s="1"/>
  <c r="Y1159" s="1"/>
  <c r="V1158"/>
  <c r="X1158" s="1"/>
  <c r="Y1158" s="1"/>
  <c r="V1157"/>
  <c r="X1157" s="1"/>
  <c r="Y1157" s="1"/>
  <c r="V1156"/>
  <c r="X1156" s="1"/>
  <c r="Y1156" s="1"/>
  <c r="V1155"/>
  <c r="X1155" s="1"/>
  <c r="Y1155" s="1"/>
  <c r="V1154"/>
  <c r="X1154" s="1"/>
  <c r="Y1154" s="1"/>
  <c r="V1153"/>
  <c r="X1153" s="1"/>
  <c r="Y1153" s="1"/>
  <c r="V1152"/>
  <c r="X1152" s="1"/>
  <c r="Y1152" s="1"/>
  <c r="V1151"/>
  <c r="X1151" s="1"/>
  <c r="Y1151" s="1"/>
  <c r="V1150"/>
  <c r="X1150" s="1"/>
  <c r="Y1150" s="1"/>
  <c r="V1149"/>
  <c r="X1149" s="1"/>
  <c r="Y1149" s="1"/>
  <c r="V1148"/>
  <c r="X1148" s="1"/>
  <c r="Y1148" s="1"/>
  <c r="V1147"/>
  <c r="X1147" s="1"/>
  <c r="Y1147" s="1"/>
  <c r="V1146"/>
  <c r="X1146" s="1"/>
  <c r="Y1146" s="1"/>
  <c r="V1145"/>
  <c r="X1145" s="1"/>
  <c r="Y1145" s="1"/>
  <c r="V1144"/>
  <c r="X1144" s="1"/>
  <c r="Y1144" s="1"/>
  <c r="V1143"/>
  <c r="X1143" s="1"/>
  <c r="Y1143" s="1"/>
  <c r="V1142"/>
  <c r="X1142" s="1"/>
  <c r="Y1142" s="1"/>
  <c r="V1141"/>
  <c r="X1141" s="1"/>
  <c r="Y1141" s="1"/>
  <c r="V1140"/>
  <c r="X1140" s="1"/>
  <c r="Y1140" s="1"/>
  <c r="V1139"/>
  <c r="X1139" s="1"/>
  <c r="Y1139" s="1"/>
  <c r="V1138"/>
  <c r="X1138" s="1"/>
  <c r="Y1138" s="1"/>
  <c r="V1137"/>
  <c r="X1137" s="1"/>
  <c r="Y1137" s="1"/>
  <c r="V1136"/>
  <c r="X1136" s="1"/>
  <c r="Y1136" s="1"/>
  <c r="V1135"/>
  <c r="X1135" s="1"/>
  <c r="Y1135" s="1"/>
  <c r="V1134"/>
  <c r="X1134" s="1"/>
  <c r="Y1134" s="1"/>
  <c r="V1133"/>
  <c r="X1133" s="1"/>
  <c r="Y1133" s="1"/>
  <c r="V1132"/>
  <c r="X1132" s="1"/>
  <c r="Y1132" s="1"/>
  <c r="V1131"/>
  <c r="X1131" s="1"/>
  <c r="Y1131" s="1"/>
  <c r="V1130"/>
  <c r="X1130" s="1"/>
  <c r="Y1130" s="1"/>
  <c r="V1129"/>
  <c r="X1129" s="1"/>
  <c r="Y1129" s="1"/>
  <c r="V1128"/>
  <c r="X1128" s="1"/>
  <c r="Y1128" s="1"/>
  <c r="V1127"/>
  <c r="X1127" s="1"/>
  <c r="Y1127" s="1"/>
  <c r="V1126"/>
  <c r="X1126" s="1"/>
  <c r="Y1126" s="1"/>
  <c r="V1125"/>
  <c r="X1125" s="1"/>
  <c r="Y1125" s="1"/>
  <c r="V1124"/>
  <c r="X1124" s="1"/>
  <c r="Y1124" s="1"/>
  <c r="V1123"/>
  <c r="X1123" s="1"/>
  <c r="Y1123" s="1"/>
  <c r="V1122"/>
  <c r="X1122" s="1"/>
  <c r="Y1122" s="1"/>
  <c r="V1121"/>
  <c r="X1121" s="1"/>
  <c r="Y1121" s="1"/>
  <c r="V1120"/>
  <c r="X1120" s="1"/>
  <c r="Y1120" s="1"/>
  <c r="V1119"/>
  <c r="X1119" s="1"/>
  <c r="Y1119" s="1"/>
  <c r="V1118"/>
  <c r="X1118" s="1"/>
  <c r="Y1118" s="1"/>
  <c r="V1117"/>
  <c r="X1117" s="1"/>
  <c r="Y1117" s="1"/>
  <c r="V1116"/>
  <c r="X1116" s="1"/>
  <c r="Y1116" s="1"/>
  <c r="V1115"/>
  <c r="X1115" s="1"/>
  <c r="Y1115" s="1"/>
  <c r="V1114"/>
  <c r="X1114" s="1"/>
  <c r="Y1114" s="1"/>
  <c r="V1113"/>
  <c r="X1113" s="1"/>
  <c r="Y1113" s="1"/>
  <c r="V1112"/>
  <c r="X1112" s="1"/>
  <c r="Y1112" s="1"/>
  <c r="V1111"/>
  <c r="X1111" s="1"/>
  <c r="Y1111" s="1"/>
  <c r="V1110"/>
  <c r="X1110" s="1"/>
  <c r="Y1110" s="1"/>
  <c r="V1109"/>
  <c r="X1109" s="1"/>
  <c r="Y1109" s="1"/>
  <c r="V1108"/>
  <c r="X1108" s="1"/>
  <c r="Y1108" s="1"/>
  <c r="V1107"/>
  <c r="X1107" s="1"/>
  <c r="Y1107" s="1"/>
  <c r="V1106"/>
  <c r="X1106" s="1"/>
  <c r="Y1106" s="1"/>
  <c r="V1105"/>
  <c r="X1105" s="1"/>
  <c r="Y1105" s="1"/>
  <c r="V1104"/>
  <c r="X1104" s="1"/>
  <c r="Y1104" s="1"/>
  <c r="V1103"/>
  <c r="X1103" s="1"/>
  <c r="Y1103" s="1"/>
  <c r="V1102"/>
  <c r="X1102" s="1"/>
  <c r="Y1102" s="1"/>
  <c r="V1101"/>
  <c r="X1101" s="1"/>
  <c r="Y1101" s="1"/>
  <c r="V1100"/>
  <c r="X1100" s="1"/>
  <c r="Y1100" s="1"/>
  <c r="V1099"/>
  <c r="X1099" s="1"/>
  <c r="Y1099" s="1"/>
  <c r="V1098"/>
  <c r="X1098" s="1"/>
  <c r="Y1098" s="1"/>
  <c r="V1097"/>
  <c r="X1097" s="1"/>
  <c r="Y1097" s="1"/>
  <c r="V1096"/>
  <c r="X1096" s="1"/>
  <c r="Y1096" s="1"/>
  <c r="V1095"/>
  <c r="X1095" s="1"/>
  <c r="Y1095" s="1"/>
  <c r="V1094"/>
  <c r="X1094" s="1"/>
  <c r="Y1094" s="1"/>
  <c r="V1093"/>
  <c r="X1093" s="1"/>
  <c r="Y1093" s="1"/>
  <c r="V1092"/>
  <c r="X1092" s="1"/>
  <c r="Y1092" s="1"/>
  <c r="V1091"/>
  <c r="X1091" s="1"/>
  <c r="Y1091" s="1"/>
  <c r="V1090"/>
  <c r="X1090" s="1"/>
  <c r="Y1090" s="1"/>
  <c r="V1089"/>
  <c r="X1089" s="1"/>
  <c r="Y1089" s="1"/>
  <c r="V1088"/>
  <c r="X1088" s="1"/>
  <c r="Y1088" s="1"/>
  <c r="V1087"/>
  <c r="X1087" s="1"/>
  <c r="Y1087" s="1"/>
  <c r="V1086"/>
  <c r="X1086" s="1"/>
  <c r="Y1086" s="1"/>
  <c r="V1085"/>
  <c r="X1085" s="1"/>
  <c r="Y1085" s="1"/>
  <c r="V1084"/>
  <c r="X1084" s="1"/>
  <c r="Y1084" s="1"/>
  <c r="V1083"/>
  <c r="X1083" s="1"/>
  <c r="Y1083" s="1"/>
  <c r="V1082"/>
  <c r="X1082" s="1"/>
  <c r="Y1082" s="1"/>
  <c r="V1081"/>
  <c r="X1081" s="1"/>
  <c r="Y1081" s="1"/>
  <c r="V1080"/>
  <c r="X1080" s="1"/>
  <c r="Y1080" s="1"/>
  <c r="V1079"/>
  <c r="X1079" s="1"/>
  <c r="Y1079" s="1"/>
  <c r="V1078"/>
  <c r="X1078" s="1"/>
  <c r="Y1078" s="1"/>
  <c r="V1077"/>
  <c r="X1077" s="1"/>
  <c r="Y1077" s="1"/>
  <c r="V1076"/>
  <c r="X1076" s="1"/>
  <c r="Y1076" s="1"/>
  <c r="V1075"/>
  <c r="X1075" s="1"/>
  <c r="Y1075" s="1"/>
  <c r="V1074"/>
  <c r="X1074" s="1"/>
  <c r="Y1074" s="1"/>
  <c r="V1073"/>
  <c r="X1073" s="1"/>
  <c r="Y1073" s="1"/>
  <c r="V1072"/>
  <c r="X1072" s="1"/>
  <c r="Y1072" s="1"/>
  <c r="V1071"/>
  <c r="X1071" s="1"/>
  <c r="Y1071" s="1"/>
  <c r="V1070"/>
  <c r="X1070" s="1"/>
  <c r="Y1070" s="1"/>
  <c r="V1069"/>
  <c r="X1069" s="1"/>
  <c r="Y1069" s="1"/>
  <c r="V1068"/>
  <c r="X1068" s="1"/>
  <c r="Y1068" s="1"/>
  <c r="V1067"/>
  <c r="X1067" s="1"/>
  <c r="Y1067" s="1"/>
  <c r="V1066"/>
  <c r="X1066" s="1"/>
  <c r="Y1066" s="1"/>
  <c r="V1065"/>
  <c r="X1065" s="1"/>
  <c r="Y1065" s="1"/>
  <c r="V1064"/>
  <c r="X1064" s="1"/>
  <c r="Y1064" s="1"/>
  <c r="V1063"/>
  <c r="X1063" s="1"/>
  <c r="Y1063" s="1"/>
  <c r="V1062"/>
  <c r="X1062" s="1"/>
  <c r="Y1062" s="1"/>
  <c r="V1061"/>
  <c r="X1061" s="1"/>
  <c r="Y1061" s="1"/>
  <c r="V1060"/>
  <c r="X1060" s="1"/>
  <c r="Y1060" s="1"/>
  <c r="V1059"/>
  <c r="X1059" s="1"/>
  <c r="Y1059" s="1"/>
  <c r="V1058"/>
  <c r="X1058" s="1"/>
  <c r="Y1058" s="1"/>
  <c r="V1057"/>
  <c r="X1057" s="1"/>
  <c r="Y1057" s="1"/>
  <c r="V1056"/>
  <c r="X1056" s="1"/>
  <c r="Y1056" s="1"/>
  <c r="V1055"/>
  <c r="X1055" s="1"/>
  <c r="Y1055" s="1"/>
  <c r="V1054"/>
  <c r="X1054" s="1"/>
  <c r="Y1054" s="1"/>
  <c r="V1053"/>
  <c r="X1053" s="1"/>
  <c r="Y1053" s="1"/>
  <c r="V1052"/>
  <c r="X1052" s="1"/>
  <c r="Y1052" s="1"/>
  <c r="V1051"/>
  <c r="X1051" s="1"/>
  <c r="Y1051" s="1"/>
  <c r="V1050"/>
  <c r="X1050" s="1"/>
  <c r="Y1050" s="1"/>
  <c r="V1049"/>
  <c r="X1049" s="1"/>
  <c r="Y1049" s="1"/>
  <c r="V1048"/>
  <c r="X1048" s="1"/>
  <c r="Y1048" s="1"/>
  <c r="V1047"/>
  <c r="X1047" s="1"/>
  <c r="Y1047" s="1"/>
  <c r="V1046"/>
  <c r="X1046" s="1"/>
  <c r="Y1046" s="1"/>
  <c r="V1045"/>
  <c r="X1045" s="1"/>
  <c r="Y1045" s="1"/>
  <c r="V1044"/>
  <c r="X1044" s="1"/>
  <c r="Y1044" s="1"/>
  <c r="V1043"/>
  <c r="X1043" s="1"/>
  <c r="Y1043" s="1"/>
  <c r="V1042"/>
  <c r="X1042" s="1"/>
  <c r="Y1042" s="1"/>
  <c r="V1041"/>
  <c r="X1041" s="1"/>
  <c r="Y1041" s="1"/>
  <c r="V1040"/>
  <c r="X1040" s="1"/>
  <c r="Y1040" s="1"/>
  <c r="V1039"/>
  <c r="X1039" s="1"/>
  <c r="Y1039" s="1"/>
  <c r="V1038"/>
  <c r="X1038" s="1"/>
  <c r="Y1038" s="1"/>
  <c r="V1037"/>
  <c r="X1037" s="1"/>
  <c r="Y1037" s="1"/>
  <c r="V1036"/>
  <c r="X1036" s="1"/>
  <c r="Y1036" s="1"/>
  <c r="V1035"/>
  <c r="X1035" s="1"/>
  <c r="Y1035" s="1"/>
  <c r="V1034"/>
  <c r="X1034" s="1"/>
  <c r="Y1034" s="1"/>
  <c r="V1033"/>
  <c r="X1033" s="1"/>
  <c r="Y1033" s="1"/>
  <c r="V1032"/>
  <c r="X1032" s="1"/>
  <c r="Y1032" s="1"/>
  <c r="V1031"/>
  <c r="X1031" s="1"/>
  <c r="Y1031" s="1"/>
  <c r="V1030"/>
  <c r="X1030" s="1"/>
  <c r="Y1030" s="1"/>
  <c r="V1029"/>
  <c r="X1029" s="1"/>
  <c r="Y1029" s="1"/>
  <c r="V1028"/>
  <c r="X1028" s="1"/>
  <c r="Y1028" s="1"/>
  <c r="V1027"/>
  <c r="X1027" s="1"/>
  <c r="Y1027" s="1"/>
  <c r="V1026"/>
  <c r="X1026" s="1"/>
  <c r="Y1026" s="1"/>
  <c r="V1025"/>
  <c r="X1025" s="1"/>
  <c r="Y1025" s="1"/>
  <c r="V1024"/>
  <c r="X1024" s="1"/>
  <c r="Y1024" s="1"/>
  <c r="V1023"/>
  <c r="X1023" s="1"/>
  <c r="Y1023" s="1"/>
  <c r="V1022"/>
  <c r="X1022" s="1"/>
  <c r="Y1022" s="1"/>
  <c r="V1021"/>
  <c r="X1021" s="1"/>
  <c r="Y1021" s="1"/>
  <c r="V1020"/>
  <c r="X1020" s="1"/>
  <c r="Y1020" s="1"/>
  <c r="V1019"/>
  <c r="X1019" s="1"/>
  <c r="Y1019" s="1"/>
  <c r="V1018"/>
  <c r="X1018" s="1"/>
  <c r="Y1018" s="1"/>
  <c r="V1017"/>
  <c r="X1017" s="1"/>
  <c r="Y1017" s="1"/>
  <c r="V1016"/>
  <c r="X1016" s="1"/>
  <c r="Y1016" s="1"/>
  <c r="V1015"/>
  <c r="X1015" s="1"/>
  <c r="Y1015" s="1"/>
  <c r="V1014"/>
  <c r="X1014" s="1"/>
  <c r="Y1014" s="1"/>
  <c r="V1013"/>
  <c r="X1013" s="1"/>
  <c r="Y1013" s="1"/>
  <c r="V1012"/>
  <c r="X1012" s="1"/>
  <c r="Y1012" s="1"/>
  <c r="V1011"/>
  <c r="X1011" s="1"/>
  <c r="Y1011" s="1"/>
  <c r="V1010"/>
  <c r="X1010" s="1"/>
  <c r="Y1010" s="1"/>
  <c r="V1009"/>
  <c r="X1009" s="1"/>
  <c r="Y1009" s="1"/>
  <c r="V1008"/>
  <c r="X1008" s="1"/>
  <c r="Y1008" s="1"/>
  <c r="V1007"/>
  <c r="X1007" s="1"/>
  <c r="Y1007" s="1"/>
  <c r="V1006"/>
  <c r="X1006" s="1"/>
  <c r="Y1006" s="1"/>
  <c r="V1005"/>
  <c r="X1005" s="1"/>
  <c r="Y1005" s="1"/>
  <c r="V1004"/>
  <c r="X1004" s="1"/>
  <c r="Y1004" s="1"/>
  <c r="V1003"/>
  <c r="X1003" s="1"/>
  <c r="Y1003" s="1"/>
  <c r="V1002"/>
  <c r="X1002" s="1"/>
  <c r="Y1002" s="1"/>
  <c r="V1001"/>
  <c r="X1001" s="1"/>
  <c r="Y1001" s="1"/>
  <c r="V1000"/>
  <c r="X1000" s="1"/>
  <c r="Y1000" s="1"/>
  <c r="V999"/>
  <c r="X999" s="1"/>
  <c r="Y999" s="1"/>
  <c r="V998"/>
  <c r="X998" s="1"/>
  <c r="Y998" s="1"/>
  <c r="V997"/>
  <c r="X997" s="1"/>
  <c r="Y997" s="1"/>
  <c r="V996"/>
  <c r="X996" s="1"/>
  <c r="Y996" s="1"/>
  <c r="V995"/>
  <c r="X995" s="1"/>
  <c r="Y995" s="1"/>
  <c r="V994"/>
  <c r="X994" s="1"/>
  <c r="Y994" s="1"/>
  <c r="V993"/>
  <c r="X993" s="1"/>
  <c r="Y993" s="1"/>
  <c r="V992"/>
  <c r="X992" s="1"/>
  <c r="Y992" s="1"/>
  <c r="V991"/>
  <c r="X991" s="1"/>
  <c r="Y991" s="1"/>
  <c r="V990"/>
  <c r="X990" s="1"/>
  <c r="Y990" s="1"/>
  <c r="V989"/>
  <c r="X989" s="1"/>
  <c r="Y989" s="1"/>
  <c r="V988"/>
  <c r="X988" s="1"/>
  <c r="Y988" s="1"/>
  <c r="V987"/>
  <c r="X987" s="1"/>
  <c r="Y987" s="1"/>
  <c r="V986"/>
  <c r="X986" s="1"/>
  <c r="Y986" s="1"/>
  <c r="V985"/>
  <c r="X985" s="1"/>
  <c r="Y985" s="1"/>
  <c r="V984"/>
  <c r="X984" s="1"/>
  <c r="Y984" s="1"/>
  <c r="V983"/>
  <c r="X983" s="1"/>
  <c r="Y983" s="1"/>
  <c r="V982"/>
  <c r="X982" s="1"/>
  <c r="Y982" s="1"/>
  <c r="V981"/>
  <c r="X981" s="1"/>
  <c r="Y981" s="1"/>
  <c r="V980"/>
  <c r="X980" s="1"/>
  <c r="Y980" s="1"/>
  <c r="V979"/>
  <c r="X979" s="1"/>
  <c r="Y979" s="1"/>
  <c r="V978"/>
  <c r="X978" s="1"/>
  <c r="Y978" s="1"/>
  <c r="V977"/>
  <c r="X977" s="1"/>
  <c r="Y977" s="1"/>
  <c r="V976"/>
  <c r="X976" s="1"/>
  <c r="Y976" s="1"/>
  <c r="V975"/>
  <c r="X975" s="1"/>
  <c r="Y975" s="1"/>
  <c r="V974"/>
  <c r="X974" s="1"/>
  <c r="Y974" s="1"/>
  <c r="V973"/>
  <c r="X973" s="1"/>
  <c r="Y973" s="1"/>
  <c r="V972"/>
  <c r="X972" s="1"/>
  <c r="Y972" s="1"/>
  <c r="V971"/>
  <c r="X971" s="1"/>
  <c r="Y971" s="1"/>
  <c r="V970"/>
  <c r="X970" s="1"/>
  <c r="Y970" s="1"/>
  <c r="V969"/>
  <c r="X969" s="1"/>
  <c r="Y969" s="1"/>
  <c r="V968"/>
  <c r="X968" s="1"/>
  <c r="Y968" s="1"/>
  <c r="V967"/>
  <c r="X967" s="1"/>
  <c r="Y967" s="1"/>
  <c r="V966"/>
  <c r="X966" s="1"/>
  <c r="Y966" s="1"/>
  <c r="V965"/>
  <c r="X965" s="1"/>
  <c r="Y965" s="1"/>
  <c r="V964"/>
  <c r="X964" s="1"/>
  <c r="Y964" s="1"/>
  <c r="V963"/>
  <c r="X963" s="1"/>
  <c r="Y963" s="1"/>
  <c r="V962"/>
  <c r="X962" s="1"/>
  <c r="Y962" s="1"/>
  <c r="V961"/>
  <c r="X961" s="1"/>
  <c r="Y961" s="1"/>
  <c r="V960"/>
  <c r="X960" s="1"/>
  <c r="Y960" s="1"/>
  <c r="V959"/>
  <c r="X959" s="1"/>
  <c r="Y959" s="1"/>
  <c r="V958"/>
  <c r="X958" s="1"/>
  <c r="Y958" s="1"/>
  <c r="V957"/>
  <c r="X957" s="1"/>
  <c r="Y957" s="1"/>
  <c r="V956"/>
  <c r="X956" s="1"/>
  <c r="Y956" s="1"/>
  <c r="V955"/>
  <c r="X955" s="1"/>
  <c r="Y955" s="1"/>
  <c r="V954"/>
  <c r="X954" s="1"/>
  <c r="Y954" s="1"/>
  <c r="V953"/>
  <c r="X953" s="1"/>
  <c r="Y953" s="1"/>
  <c r="V952"/>
  <c r="X952" s="1"/>
  <c r="Y952" s="1"/>
  <c r="V951"/>
  <c r="X951" s="1"/>
  <c r="Y951" s="1"/>
  <c r="V950"/>
  <c r="X950" s="1"/>
  <c r="Y950" s="1"/>
  <c r="V949"/>
  <c r="X949" s="1"/>
  <c r="Y949" s="1"/>
  <c r="V948"/>
  <c r="X948" s="1"/>
  <c r="Y948" s="1"/>
  <c r="V947"/>
  <c r="X947" s="1"/>
  <c r="Y947" s="1"/>
  <c r="V946"/>
  <c r="X946" s="1"/>
  <c r="Y946" s="1"/>
  <c r="V945"/>
  <c r="X945" s="1"/>
  <c r="Y945" s="1"/>
  <c r="V944"/>
  <c r="X944" s="1"/>
  <c r="Y944" s="1"/>
  <c r="V943"/>
  <c r="X943" s="1"/>
  <c r="Y943" s="1"/>
  <c r="V942"/>
  <c r="X942" s="1"/>
  <c r="Y942" s="1"/>
  <c r="V941"/>
  <c r="X941" s="1"/>
  <c r="Y941" s="1"/>
  <c r="V940"/>
  <c r="X940" s="1"/>
  <c r="Y940" s="1"/>
  <c r="V939"/>
  <c r="X939" s="1"/>
  <c r="Y939" s="1"/>
  <c r="V938"/>
  <c r="X938" s="1"/>
  <c r="Y938" s="1"/>
  <c r="V937"/>
  <c r="X937" s="1"/>
  <c r="Y937" s="1"/>
  <c r="V936"/>
  <c r="X936" s="1"/>
  <c r="Y936" s="1"/>
  <c r="V935"/>
  <c r="X935" s="1"/>
  <c r="Y935" s="1"/>
  <c r="V934"/>
  <c r="X934" s="1"/>
  <c r="Y934" s="1"/>
  <c r="V933"/>
  <c r="X933" s="1"/>
  <c r="Y933" s="1"/>
  <c r="V932"/>
  <c r="X932" s="1"/>
  <c r="Y932" s="1"/>
  <c r="V931"/>
  <c r="X931" s="1"/>
  <c r="Y931" s="1"/>
  <c r="V930"/>
  <c r="X930" s="1"/>
  <c r="Y930" s="1"/>
  <c r="V929"/>
  <c r="X929" s="1"/>
  <c r="Y929" s="1"/>
  <c r="V928"/>
  <c r="X928" s="1"/>
  <c r="Y928" s="1"/>
  <c r="V927"/>
  <c r="X927" s="1"/>
  <c r="Y927" s="1"/>
  <c r="V926"/>
  <c r="X926" s="1"/>
  <c r="Y926" s="1"/>
  <c r="V925"/>
  <c r="X925" s="1"/>
  <c r="Y925" s="1"/>
  <c r="V924"/>
  <c r="X924" s="1"/>
  <c r="Y924" s="1"/>
  <c r="V923"/>
  <c r="X923" s="1"/>
  <c r="Y923" s="1"/>
  <c r="V922"/>
  <c r="X922" s="1"/>
  <c r="Y922" s="1"/>
  <c r="V921"/>
  <c r="X921" s="1"/>
  <c r="Y921" s="1"/>
  <c r="V920"/>
  <c r="X920" s="1"/>
  <c r="Y920" s="1"/>
  <c r="V919"/>
  <c r="X919" s="1"/>
  <c r="Y919" s="1"/>
  <c r="V918"/>
  <c r="X918" s="1"/>
  <c r="Y918" s="1"/>
  <c r="V917"/>
  <c r="X917" s="1"/>
  <c r="Y917" s="1"/>
  <c r="V916"/>
  <c r="X916" s="1"/>
  <c r="Y916" s="1"/>
  <c r="V915"/>
  <c r="X915" s="1"/>
  <c r="Y915" s="1"/>
  <c r="V914"/>
  <c r="X914" s="1"/>
  <c r="Y914" s="1"/>
  <c r="V913"/>
  <c r="X913" s="1"/>
  <c r="Y913" s="1"/>
  <c r="V912"/>
  <c r="X912" s="1"/>
  <c r="Y912" s="1"/>
  <c r="V911"/>
  <c r="X911" s="1"/>
  <c r="Y911" s="1"/>
  <c r="V910"/>
  <c r="X910" s="1"/>
  <c r="Y910" s="1"/>
  <c r="V909"/>
  <c r="X909" s="1"/>
  <c r="Y909" s="1"/>
  <c r="V908"/>
  <c r="X908" s="1"/>
  <c r="Y908" s="1"/>
  <c r="V907"/>
  <c r="X907" s="1"/>
  <c r="Y907" s="1"/>
  <c r="V906"/>
  <c r="X906" s="1"/>
  <c r="Y906" s="1"/>
  <c r="V905"/>
  <c r="X905" s="1"/>
  <c r="Y905" s="1"/>
  <c r="V904"/>
  <c r="X904" s="1"/>
  <c r="Y904" s="1"/>
  <c r="V903"/>
  <c r="X903" s="1"/>
  <c r="Y903" s="1"/>
  <c r="V902"/>
  <c r="X902" s="1"/>
  <c r="Y902" s="1"/>
  <c r="V901"/>
  <c r="X901" s="1"/>
  <c r="Y901" s="1"/>
  <c r="V900"/>
  <c r="X900" s="1"/>
  <c r="Y900" s="1"/>
  <c r="V899"/>
  <c r="X899" s="1"/>
  <c r="Y899" s="1"/>
  <c r="V898"/>
  <c r="X898" s="1"/>
  <c r="Y898" s="1"/>
  <c r="V897"/>
  <c r="X897" s="1"/>
  <c r="Y897" s="1"/>
  <c r="V896"/>
  <c r="X896" s="1"/>
  <c r="Y896" s="1"/>
  <c r="V895"/>
  <c r="X895" s="1"/>
  <c r="Y895" s="1"/>
  <c r="V894"/>
  <c r="X894" s="1"/>
  <c r="Y894" s="1"/>
  <c r="V893"/>
  <c r="X893" s="1"/>
  <c r="Y893" s="1"/>
  <c r="V892"/>
  <c r="X892" s="1"/>
  <c r="Y892" s="1"/>
  <c r="V891"/>
  <c r="X891" s="1"/>
  <c r="Y891" s="1"/>
  <c r="V890"/>
  <c r="X890" s="1"/>
  <c r="Y890" s="1"/>
  <c r="V889"/>
  <c r="X889" s="1"/>
  <c r="Y889" s="1"/>
  <c r="V888"/>
  <c r="X888" s="1"/>
  <c r="Y888" s="1"/>
  <c r="V887"/>
  <c r="X887" s="1"/>
  <c r="Y887" s="1"/>
  <c r="V886"/>
  <c r="X886" s="1"/>
  <c r="Y886" s="1"/>
  <c r="V885"/>
  <c r="X885" s="1"/>
  <c r="Y885" s="1"/>
  <c r="V884"/>
  <c r="X884" s="1"/>
  <c r="Y884" s="1"/>
  <c r="V883"/>
  <c r="X883" s="1"/>
  <c r="Y883" s="1"/>
  <c r="V882"/>
  <c r="X882" s="1"/>
  <c r="Y882" s="1"/>
  <c r="V881"/>
  <c r="X881" s="1"/>
  <c r="Y881" s="1"/>
  <c r="V880"/>
  <c r="X880" s="1"/>
  <c r="Y880" s="1"/>
  <c r="V879"/>
  <c r="X879" s="1"/>
  <c r="Y879" s="1"/>
  <c r="V878"/>
  <c r="X878" s="1"/>
  <c r="Y878" s="1"/>
  <c r="V877"/>
  <c r="X877" s="1"/>
  <c r="Y877" s="1"/>
  <c r="V876"/>
  <c r="X876" s="1"/>
  <c r="Y876" s="1"/>
  <c r="V875"/>
  <c r="X875" s="1"/>
  <c r="Y875" s="1"/>
  <c r="V874"/>
  <c r="X874" s="1"/>
  <c r="Y874" s="1"/>
  <c r="V873"/>
  <c r="X873" s="1"/>
  <c r="Y873" s="1"/>
  <c r="V872"/>
  <c r="X872" s="1"/>
  <c r="Y872" s="1"/>
  <c r="V871"/>
  <c r="X871" s="1"/>
  <c r="Y871" s="1"/>
  <c r="V870"/>
  <c r="X870" s="1"/>
  <c r="Y870" s="1"/>
  <c r="V869"/>
  <c r="X869" s="1"/>
  <c r="Y869" s="1"/>
  <c r="V868"/>
  <c r="X868" s="1"/>
  <c r="Y868" s="1"/>
  <c r="V867"/>
  <c r="X867" s="1"/>
  <c r="Y867" s="1"/>
  <c r="V866"/>
  <c r="X866" s="1"/>
  <c r="Y866" s="1"/>
  <c r="V865"/>
  <c r="X865" s="1"/>
  <c r="Y865" s="1"/>
  <c r="V864"/>
  <c r="X864" s="1"/>
  <c r="Y864" s="1"/>
  <c r="V863"/>
  <c r="X863" s="1"/>
  <c r="Y863" s="1"/>
  <c r="V862"/>
  <c r="X862" s="1"/>
  <c r="Y862" s="1"/>
  <c r="V861"/>
  <c r="X861" s="1"/>
  <c r="Y861" s="1"/>
  <c r="V860"/>
  <c r="X860" s="1"/>
  <c r="Y860" s="1"/>
  <c r="V859"/>
  <c r="X859" s="1"/>
  <c r="Y859" s="1"/>
  <c r="V858"/>
  <c r="X858" s="1"/>
  <c r="Y858" s="1"/>
  <c r="V857"/>
  <c r="X857" s="1"/>
  <c r="Y857" s="1"/>
  <c r="V856"/>
  <c r="X856" s="1"/>
  <c r="Y856" s="1"/>
  <c r="V855"/>
  <c r="X855" s="1"/>
  <c r="Y855" s="1"/>
  <c r="V854"/>
  <c r="X854" s="1"/>
  <c r="Y854" s="1"/>
  <c r="V853"/>
  <c r="X853" s="1"/>
  <c r="Y853" s="1"/>
  <c r="V852"/>
  <c r="X852" s="1"/>
  <c r="Y852" s="1"/>
  <c r="V851"/>
  <c r="X851" s="1"/>
  <c r="Y851" s="1"/>
  <c r="V850"/>
  <c r="X850" s="1"/>
  <c r="Y850" s="1"/>
  <c r="V849"/>
  <c r="X849" s="1"/>
  <c r="Y849" s="1"/>
  <c r="V848"/>
  <c r="X848" s="1"/>
  <c r="Y848" s="1"/>
  <c r="V847"/>
  <c r="X847" s="1"/>
  <c r="Y847" s="1"/>
  <c r="V846"/>
  <c r="X846" s="1"/>
  <c r="Y846" s="1"/>
  <c r="V845"/>
  <c r="X845" s="1"/>
  <c r="Y845" s="1"/>
  <c r="V844"/>
  <c r="X844" s="1"/>
  <c r="Y844" s="1"/>
  <c r="V843"/>
  <c r="X843" s="1"/>
  <c r="Y843" s="1"/>
  <c r="V842"/>
  <c r="X842" s="1"/>
  <c r="Y842" s="1"/>
  <c r="V841"/>
  <c r="X841" s="1"/>
  <c r="Y841" s="1"/>
  <c r="V840"/>
  <c r="X840" s="1"/>
  <c r="Y840" s="1"/>
  <c r="V839"/>
  <c r="X839" s="1"/>
  <c r="Y839" s="1"/>
  <c r="V838"/>
  <c r="X838" s="1"/>
  <c r="Y838" s="1"/>
  <c r="V837"/>
  <c r="X837" s="1"/>
  <c r="Y837" s="1"/>
  <c r="V836"/>
  <c r="X836" s="1"/>
  <c r="Y836" s="1"/>
  <c r="V835"/>
  <c r="X835" s="1"/>
  <c r="Y835" s="1"/>
  <c r="V834"/>
  <c r="X834" s="1"/>
  <c r="Y834" s="1"/>
  <c r="V833"/>
  <c r="X833" s="1"/>
  <c r="Y833" s="1"/>
  <c r="V832"/>
  <c r="X832" s="1"/>
  <c r="Y832" s="1"/>
  <c r="V831"/>
  <c r="X831" s="1"/>
  <c r="Y831" s="1"/>
  <c r="V830"/>
  <c r="X830" s="1"/>
  <c r="Y830" s="1"/>
  <c r="V829"/>
  <c r="X829" s="1"/>
  <c r="Y829" s="1"/>
  <c r="V828"/>
  <c r="X828" s="1"/>
  <c r="Y828" s="1"/>
  <c r="V827"/>
  <c r="X827" s="1"/>
  <c r="Y827" s="1"/>
  <c r="V826"/>
  <c r="X826" s="1"/>
  <c r="Y826" s="1"/>
  <c r="V825"/>
  <c r="X825" s="1"/>
  <c r="Y825" s="1"/>
  <c r="V824"/>
  <c r="X824" s="1"/>
  <c r="Y824" s="1"/>
  <c r="V823"/>
  <c r="X823" s="1"/>
  <c r="Y823" s="1"/>
  <c r="V822"/>
  <c r="X822" s="1"/>
  <c r="Y822" s="1"/>
  <c r="V821"/>
  <c r="X821" s="1"/>
  <c r="Y821" s="1"/>
  <c r="V820"/>
  <c r="X820" s="1"/>
  <c r="Y820" s="1"/>
  <c r="V819"/>
  <c r="X819" s="1"/>
  <c r="Y819" s="1"/>
  <c r="V818"/>
  <c r="X818" s="1"/>
  <c r="Y818" s="1"/>
  <c r="V817"/>
  <c r="X817" s="1"/>
  <c r="Y817" s="1"/>
  <c r="V816"/>
  <c r="X816" s="1"/>
  <c r="Y816" s="1"/>
  <c r="V815"/>
  <c r="X815" s="1"/>
  <c r="Y815" s="1"/>
  <c r="V814"/>
  <c r="X814" s="1"/>
  <c r="Y814" s="1"/>
  <c r="V813"/>
  <c r="X813" s="1"/>
  <c r="Y813" s="1"/>
  <c r="V812"/>
  <c r="X812" s="1"/>
  <c r="Y812" s="1"/>
  <c r="V811"/>
  <c r="X811" s="1"/>
  <c r="Y811" s="1"/>
  <c r="V810"/>
  <c r="X810" s="1"/>
  <c r="Y810" s="1"/>
  <c r="V809"/>
  <c r="X809" s="1"/>
  <c r="Y809" s="1"/>
  <c r="V808"/>
  <c r="X808" s="1"/>
  <c r="Y808" s="1"/>
  <c r="V807"/>
  <c r="X807" s="1"/>
  <c r="Y807" s="1"/>
  <c r="V806"/>
  <c r="X806" s="1"/>
  <c r="Y806" s="1"/>
  <c r="V805"/>
  <c r="X805" s="1"/>
  <c r="Y805" s="1"/>
  <c r="V804"/>
  <c r="X804" s="1"/>
  <c r="Y804" s="1"/>
  <c r="V803"/>
  <c r="X803" s="1"/>
  <c r="Y803" s="1"/>
  <c r="V802"/>
  <c r="X802" s="1"/>
  <c r="Y802" s="1"/>
  <c r="V801"/>
  <c r="X801" s="1"/>
  <c r="Y801" s="1"/>
  <c r="V800"/>
  <c r="X800" s="1"/>
  <c r="Y800" s="1"/>
  <c r="V799"/>
  <c r="X799" s="1"/>
  <c r="Y799" s="1"/>
  <c r="V798"/>
  <c r="X798" s="1"/>
  <c r="Y798" s="1"/>
  <c r="V797"/>
  <c r="X797" s="1"/>
  <c r="Y797" s="1"/>
  <c r="V796"/>
  <c r="X796" s="1"/>
  <c r="Y796" s="1"/>
  <c r="V795"/>
  <c r="X795" s="1"/>
  <c r="Y795" s="1"/>
  <c r="V794"/>
  <c r="X794" s="1"/>
  <c r="Y794" s="1"/>
  <c r="V793"/>
  <c r="X793" s="1"/>
  <c r="Y793" s="1"/>
  <c r="V792"/>
  <c r="X792" s="1"/>
  <c r="Y792" s="1"/>
  <c r="V791"/>
  <c r="X791" s="1"/>
  <c r="Y791" s="1"/>
  <c r="V790"/>
  <c r="X790" s="1"/>
  <c r="Y790" s="1"/>
  <c r="V789"/>
  <c r="X789" s="1"/>
  <c r="Y789" s="1"/>
  <c r="V788"/>
  <c r="X788" s="1"/>
  <c r="Y788" s="1"/>
  <c r="V787"/>
  <c r="X787" s="1"/>
  <c r="Y787" s="1"/>
  <c r="V786"/>
  <c r="X786" s="1"/>
  <c r="Y786" s="1"/>
  <c r="V785"/>
  <c r="X785" s="1"/>
  <c r="Y785" s="1"/>
  <c r="V784"/>
  <c r="X784" s="1"/>
  <c r="Y784" s="1"/>
  <c r="V783"/>
  <c r="X783" s="1"/>
  <c r="Y783" s="1"/>
  <c r="V782"/>
  <c r="X782" s="1"/>
  <c r="Y782" s="1"/>
  <c r="V781"/>
  <c r="X781" s="1"/>
  <c r="Y781" s="1"/>
  <c r="V780"/>
  <c r="X780" s="1"/>
  <c r="Y780" s="1"/>
  <c r="V779"/>
  <c r="X779" s="1"/>
  <c r="Y779" s="1"/>
  <c r="V778"/>
  <c r="X778" s="1"/>
  <c r="Y778" s="1"/>
  <c r="V777"/>
  <c r="X777" s="1"/>
  <c r="Y777" s="1"/>
  <c r="V776"/>
  <c r="X776" s="1"/>
  <c r="Y776" s="1"/>
  <c r="V775"/>
  <c r="X775" s="1"/>
  <c r="Y775" s="1"/>
  <c r="V774"/>
  <c r="X774" s="1"/>
  <c r="Y774" s="1"/>
  <c r="V773"/>
  <c r="X773" s="1"/>
  <c r="Y773" s="1"/>
  <c r="V772"/>
  <c r="X772" s="1"/>
  <c r="Y772" s="1"/>
  <c r="V771"/>
  <c r="X771" s="1"/>
  <c r="Y771" s="1"/>
  <c r="V770"/>
  <c r="X770" s="1"/>
  <c r="Y770" s="1"/>
  <c r="V769"/>
  <c r="X769" s="1"/>
  <c r="Y769" s="1"/>
  <c r="V768"/>
  <c r="X768" s="1"/>
  <c r="Y768" s="1"/>
  <c r="V767"/>
  <c r="X767" s="1"/>
  <c r="Y767" s="1"/>
  <c r="V766"/>
  <c r="X766" s="1"/>
  <c r="Y766" s="1"/>
  <c r="V765"/>
  <c r="X765" s="1"/>
  <c r="Y765" s="1"/>
  <c r="V764"/>
  <c r="X764" s="1"/>
  <c r="Y764" s="1"/>
  <c r="V763"/>
  <c r="X763" s="1"/>
  <c r="Y763" s="1"/>
  <c r="V762"/>
  <c r="X762" s="1"/>
  <c r="Y762" s="1"/>
  <c r="V761"/>
  <c r="X761" s="1"/>
  <c r="Y761" s="1"/>
  <c r="V760"/>
  <c r="X760" s="1"/>
  <c r="Y760" s="1"/>
  <c r="V759"/>
  <c r="X759" s="1"/>
  <c r="Y759" s="1"/>
  <c r="V758"/>
  <c r="X758" s="1"/>
  <c r="Y758" s="1"/>
  <c r="V757"/>
  <c r="X757" s="1"/>
  <c r="Y757" s="1"/>
  <c r="V756"/>
  <c r="X756" s="1"/>
  <c r="Y756" s="1"/>
  <c r="V755"/>
  <c r="X755" s="1"/>
  <c r="Y755" s="1"/>
  <c r="V754"/>
  <c r="X754" s="1"/>
  <c r="Y754" s="1"/>
  <c r="V753"/>
  <c r="X753" s="1"/>
  <c r="Y753" s="1"/>
  <c r="V752"/>
  <c r="X752" s="1"/>
  <c r="Y752" s="1"/>
  <c r="V751"/>
  <c r="X751" s="1"/>
  <c r="Y751" s="1"/>
  <c r="V750"/>
  <c r="X750" s="1"/>
  <c r="Y750" s="1"/>
  <c r="V749"/>
  <c r="X749" s="1"/>
  <c r="Y749" s="1"/>
  <c r="V748"/>
  <c r="X748" s="1"/>
  <c r="Y748" s="1"/>
  <c r="V747"/>
  <c r="X747" s="1"/>
  <c r="Y747" s="1"/>
  <c r="V746"/>
  <c r="X746" s="1"/>
  <c r="Y746" s="1"/>
  <c r="V745"/>
  <c r="X745" s="1"/>
  <c r="Y745" s="1"/>
  <c r="V744"/>
  <c r="X744" s="1"/>
  <c r="Y744" s="1"/>
  <c r="V743"/>
  <c r="X743" s="1"/>
  <c r="Y743" s="1"/>
  <c r="V742"/>
  <c r="X742" s="1"/>
  <c r="Y742" s="1"/>
  <c r="V741"/>
  <c r="X741" s="1"/>
  <c r="Y741" s="1"/>
  <c r="V740"/>
  <c r="X740" s="1"/>
  <c r="Y740" s="1"/>
  <c r="V739"/>
  <c r="X739" s="1"/>
  <c r="Y739" s="1"/>
  <c r="V738"/>
  <c r="X738" s="1"/>
  <c r="Y738" s="1"/>
  <c r="V737"/>
  <c r="X737" s="1"/>
  <c r="Y737" s="1"/>
  <c r="V736"/>
  <c r="X736" s="1"/>
  <c r="Y736" s="1"/>
  <c r="V735"/>
  <c r="X735" s="1"/>
  <c r="Y735" s="1"/>
  <c r="V734"/>
  <c r="X734" s="1"/>
  <c r="Y734" s="1"/>
  <c r="V733"/>
  <c r="X733" s="1"/>
  <c r="Y733" s="1"/>
  <c r="V732"/>
  <c r="X732" s="1"/>
  <c r="Y732" s="1"/>
  <c r="V731"/>
  <c r="X731" s="1"/>
  <c r="Y731" s="1"/>
  <c r="V730"/>
  <c r="X730" s="1"/>
  <c r="Y730" s="1"/>
  <c r="V729"/>
  <c r="X729" s="1"/>
  <c r="Y729" s="1"/>
  <c r="V728"/>
  <c r="X728" s="1"/>
  <c r="Y728" s="1"/>
  <c r="V727"/>
  <c r="X727" s="1"/>
  <c r="Y727" s="1"/>
  <c r="V726"/>
  <c r="X726" s="1"/>
  <c r="Y726" s="1"/>
  <c r="V725"/>
  <c r="X725" s="1"/>
  <c r="Y725" s="1"/>
  <c r="V724"/>
  <c r="X724" s="1"/>
  <c r="Y724" s="1"/>
  <c r="V723"/>
  <c r="X723" s="1"/>
  <c r="Y723" s="1"/>
  <c r="V722"/>
  <c r="X722" s="1"/>
  <c r="Y722" s="1"/>
  <c r="V721"/>
  <c r="X721" s="1"/>
  <c r="Y721" s="1"/>
  <c r="V720"/>
  <c r="X720" s="1"/>
  <c r="Y720" s="1"/>
  <c r="V719"/>
  <c r="X719" s="1"/>
  <c r="Y719" s="1"/>
  <c r="V718"/>
  <c r="X718" s="1"/>
  <c r="Y718" s="1"/>
  <c r="V717"/>
  <c r="X717" s="1"/>
  <c r="Y717" s="1"/>
  <c r="V716"/>
  <c r="X716" s="1"/>
  <c r="Y716" s="1"/>
  <c r="V715"/>
  <c r="X715" s="1"/>
  <c r="Y715" s="1"/>
  <c r="V714"/>
  <c r="X714" s="1"/>
  <c r="Y714" s="1"/>
  <c r="V713"/>
  <c r="X713" s="1"/>
  <c r="Y713" s="1"/>
  <c r="V712"/>
  <c r="X712" s="1"/>
  <c r="Y712" s="1"/>
  <c r="V711"/>
  <c r="X711" s="1"/>
  <c r="Y711" s="1"/>
  <c r="V710"/>
  <c r="X710" s="1"/>
  <c r="Y710" s="1"/>
  <c r="V709"/>
  <c r="X709" s="1"/>
  <c r="Y709" s="1"/>
  <c r="V708"/>
  <c r="X708" s="1"/>
  <c r="Y708" s="1"/>
  <c r="V707"/>
  <c r="X707" s="1"/>
  <c r="Y707" s="1"/>
  <c r="V706"/>
  <c r="X706" s="1"/>
  <c r="Y706" s="1"/>
  <c r="V705"/>
  <c r="X705" s="1"/>
  <c r="Y705" s="1"/>
  <c r="V704"/>
  <c r="X704" s="1"/>
  <c r="Y704" s="1"/>
  <c r="V703"/>
  <c r="X703" s="1"/>
  <c r="Y703" s="1"/>
  <c r="V702"/>
  <c r="X702" s="1"/>
  <c r="Y702" s="1"/>
  <c r="V701"/>
  <c r="X701" s="1"/>
  <c r="Y701" s="1"/>
  <c r="V700"/>
  <c r="X700" s="1"/>
  <c r="Y700" s="1"/>
  <c r="V699"/>
  <c r="X699" s="1"/>
  <c r="Y699" s="1"/>
  <c r="V698"/>
  <c r="X698" s="1"/>
  <c r="Y698" s="1"/>
  <c r="V697"/>
  <c r="X697" s="1"/>
  <c r="Y697" s="1"/>
  <c r="V696"/>
  <c r="X696" s="1"/>
  <c r="Y696" s="1"/>
  <c r="V695"/>
  <c r="X695" s="1"/>
  <c r="Y695" s="1"/>
  <c r="V694"/>
  <c r="X694" s="1"/>
  <c r="Y694" s="1"/>
  <c r="V693"/>
  <c r="X693" s="1"/>
  <c r="Y693" s="1"/>
  <c r="V692"/>
  <c r="X692" s="1"/>
  <c r="Y692" s="1"/>
  <c r="V691"/>
  <c r="X691" s="1"/>
  <c r="Y691" s="1"/>
  <c r="V690"/>
  <c r="X690" s="1"/>
  <c r="Y690" s="1"/>
  <c r="V689"/>
  <c r="X689" s="1"/>
  <c r="Y689" s="1"/>
  <c r="V688"/>
  <c r="X688" s="1"/>
  <c r="Y688" s="1"/>
  <c r="V687"/>
  <c r="X687" s="1"/>
  <c r="Y687" s="1"/>
  <c r="V686"/>
  <c r="X686" s="1"/>
  <c r="Y686" s="1"/>
  <c r="V685"/>
  <c r="X685" s="1"/>
  <c r="Y685" s="1"/>
  <c r="V684"/>
  <c r="X684" s="1"/>
  <c r="Y684" s="1"/>
  <c r="V683"/>
  <c r="X683" s="1"/>
  <c r="Y683" s="1"/>
  <c r="V682"/>
  <c r="X682" s="1"/>
  <c r="Y682" s="1"/>
  <c r="V681"/>
  <c r="X681" s="1"/>
  <c r="Y681" s="1"/>
  <c r="V680"/>
  <c r="X680" s="1"/>
  <c r="Y680" s="1"/>
  <c r="V679"/>
  <c r="X679" s="1"/>
  <c r="Y679" s="1"/>
  <c r="V678"/>
  <c r="X678" s="1"/>
  <c r="Y678" s="1"/>
  <c r="V677"/>
  <c r="X677" s="1"/>
  <c r="Y677" s="1"/>
  <c r="V676"/>
  <c r="X676" s="1"/>
  <c r="Y676" s="1"/>
  <c r="V675"/>
  <c r="X675" s="1"/>
  <c r="Y675" s="1"/>
  <c r="V674"/>
  <c r="X674" s="1"/>
  <c r="Y674" s="1"/>
  <c r="V673"/>
  <c r="X673" s="1"/>
  <c r="Y673" s="1"/>
  <c r="V672"/>
  <c r="X672" s="1"/>
  <c r="Y672" s="1"/>
  <c r="V671"/>
  <c r="X671" s="1"/>
  <c r="Y671" s="1"/>
  <c r="V670"/>
  <c r="X670" s="1"/>
  <c r="Y670" s="1"/>
  <c r="V669"/>
  <c r="X669" s="1"/>
  <c r="Y669" s="1"/>
  <c r="V668"/>
  <c r="X668" s="1"/>
  <c r="Y668" s="1"/>
  <c r="V667"/>
  <c r="X667" s="1"/>
  <c r="Y667" s="1"/>
  <c r="V666"/>
  <c r="X666" s="1"/>
  <c r="Y666" s="1"/>
  <c r="V665"/>
  <c r="X665" s="1"/>
  <c r="Y665" s="1"/>
  <c r="V664"/>
  <c r="X664" s="1"/>
  <c r="Y664" s="1"/>
  <c r="V663"/>
  <c r="X663" s="1"/>
  <c r="Y663" s="1"/>
  <c r="V662"/>
  <c r="X662" s="1"/>
  <c r="Y662" s="1"/>
  <c r="V661"/>
  <c r="X661" s="1"/>
  <c r="Y661" s="1"/>
  <c r="V660"/>
  <c r="X660" s="1"/>
  <c r="Y660" s="1"/>
  <c r="V659"/>
  <c r="X659" s="1"/>
  <c r="Y659" s="1"/>
  <c r="V658"/>
  <c r="X658" s="1"/>
  <c r="Y658" s="1"/>
  <c r="V657"/>
  <c r="X657" s="1"/>
  <c r="Y657" s="1"/>
  <c r="V656"/>
  <c r="X656" s="1"/>
  <c r="Y656" s="1"/>
  <c r="V655"/>
  <c r="X655" s="1"/>
  <c r="Y655" s="1"/>
  <c r="V654"/>
  <c r="X654" s="1"/>
  <c r="Y654" s="1"/>
  <c r="V653"/>
  <c r="X653" s="1"/>
  <c r="Y653" s="1"/>
  <c r="V652"/>
  <c r="X652" s="1"/>
  <c r="Y652" s="1"/>
  <c r="V651"/>
  <c r="X651" s="1"/>
  <c r="Y651" s="1"/>
  <c r="V650"/>
  <c r="X650" s="1"/>
  <c r="Y650" s="1"/>
  <c r="V649"/>
  <c r="X649" s="1"/>
  <c r="Y649" s="1"/>
  <c r="V648"/>
  <c r="X648" s="1"/>
  <c r="Y648" s="1"/>
  <c r="V647"/>
  <c r="X647" s="1"/>
  <c r="Y647" s="1"/>
  <c r="V646"/>
  <c r="X646" s="1"/>
  <c r="Y646" s="1"/>
  <c r="V645"/>
  <c r="X645" s="1"/>
  <c r="Y645" s="1"/>
  <c r="V644"/>
  <c r="X644" s="1"/>
  <c r="Y644" s="1"/>
  <c r="V643"/>
  <c r="X643" s="1"/>
  <c r="Y643" s="1"/>
  <c r="V642"/>
  <c r="X642" s="1"/>
  <c r="Y642" s="1"/>
  <c r="V641"/>
  <c r="X641" s="1"/>
  <c r="Y641" s="1"/>
  <c r="V640"/>
  <c r="X640" s="1"/>
  <c r="Y640" s="1"/>
  <c r="V639"/>
  <c r="X639" s="1"/>
  <c r="Y639" s="1"/>
  <c r="V638"/>
  <c r="X638" s="1"/>
  <c r="Y638" s="1"/>
  <c r="V637"/>
  <c r="X637" s="1"/>
  <c r="Y637" s="1"/>
  <c r="V636"/>
  <c r="X636" s="1"/>
  <c r="Y636" s="1"/>
  <c r="V635"/>
  <c r="X635" s="1"/>
  <c r="Y635" s="1"/>
  <c r="V634"/>
  <c r="X634" s="1"/>
  <c r="Y634" s="1"/>
  <c r="V633"/>
  <c r="X633" s="1"/>
  <c r="Y633" s="1"/>
  <c r="V632"/>
  <c r="X632" s="1"/>
  <c r="Y632" s="1"/>
  <c r="V631"/>
  <c r="X631" s="1"/>
  <c r="Y631" s="1"/>
  <c r="V630"/>
  <c r="X630" s="1"/>
  <c r="Y630" s="1"/>
  <c r="V629"/>
  <c r="X629" s="1"/>
  <c r="Y629" s="1"/>
  <c r="V628"/>
  <c r="X628" s="1"/>
  <c r="Y628" s="1"/>
  <c r="V627"/>
  <c r="X627" s="1"/>
  <c r="Y627" s="1"/>
  <c r="V626"/>
  <c r="X626" s="1"/>
  <c r="Y626" s="1"/>
  <c r="V625"/>
  <c r="X625" s="1"/>
  <c r="Y625" s="1"/>
  <c r="V624"/>
  <c r="X624" s="1"/>
  <c r="Y624" s="1"/>
  <c r="V623"/>
  <c r="X623" s="1"/>
  <c r="Y623" s="1"/>
  <c r="V622"/>
  <c r="X622" s="1"/>
  <c r="Y622" s="1"/>
  <c r="V621"/>
  <c r="X621" s="1"/>
  <c r="Y621" s="1"/>
  <c r="V620"/>
  <c r="X620" s="1"/>
  <c r="Y620" s="1"/>
  <c r="V619"/>
  <c r="X619" s="1"/>
  <c r="Y619" s="1"/>
  <c r="V618"/>
  <c r="X618" s="1"/>
  <c r="Y618" s="1"/>
  <c r="V617"/>
  <c r="X617" s="1"/>
  <c r="Y617" s="1"/>
  <c r="V616"/>
  <c r="X616" s="1"/>
  <c r="Y616" s="1"/>
  <c r="V615"/>
  <c r="X615" s="1"/>
  <c r="Y615" s="1"/>
  <c r="V614"/>
  <c r="X614" s="1"/>
  <c r="Y614" s="1"/>
  <c r="V613"/>
  <c r="X613" s="1"/>
  <c r="Y613" s="1"/>
  <c r="V612"/>
  <c r="X612" s="1"/>
  <c r="Y612" s="1"/>
  <c r="V611"/>
  <c r="X611" s="1"/>
  <c r="Y611" s="1"/>
  <c r="V610"/>
  <c r="X610" s="1"/>
  <c r="Y610" s="1"/>
  <c r="V609"/>
  <c r="X609" s="1"/>
  <c r="Y609" s="1"/>
  <c r="V608"/>
  <c r="X608" s="1"/>
  <c r="Y608" s="1"/>
  <c r="V607"/>
  <c r="X607" s="1"/>
  <c r="Y607" s="1"/>
  <c r="V606"/>
  <c r="X606" s="1"/>
  <c r="Y606" s="1"/>
  <c r="V605"/>
  <c r="X605" s="1"/>
  <c r="Y605" s="1"/>
  <c r="V604"/>
  <c r="X604" s="1"/>
  <c r="Y604" s="1"/>
  <c r="V603"/>
  <c r="X603" s="1"/>
  <c r="Y603" s="1"/>
  <c r="V602"/>
  <c r="X602" s="1"/>
  <c r="Y602" s="1"/>
  <c r="V601"/>
  <c r="X601" s="1"/>
  <c r="Y601" s="1"/>
  <c r="V600"/>
  <c r="X600" s="1"/>
  <c r="Y600" s="1"/>
  <c r="V599"/>
  <c r="X599" s="1"/>
  <c r="Y599" s="1"/>
  <c r="V598"/>
  <c r="X598" s="1"/>
  <c r="Y598" s="1"/>
  <c r="V597"/>
  <c r="X597" s="1"/>
  <c r="Y597" s="1"/>
  <c r="V596"/>
  <c r="X596" s="1"/>
  <c r="Y596" s="1"/>
  <c r="V595"/>
  <c r="X595" s="1"/>
  <c r="Y595" s="1"/>
  <c r="V594"/>
  <c r="X594" s="1"/>
  <c r="Y594" s="1"/>
  <c r="V593"/>
  <c r="X593" s="1"/>
  <c r="Y593" s="1"/>
  <c r="V592"/>
  <c r="X592" s="1"/>
  <c r="Y592" s="1"/>
  <c r="V591"/>
  <c r="X591" s="1"/>
  <c r="Y591" s="1"/>
  <c r="V590"/>
  <c r="X590" s="1"/>
  <c r="Y590" s="1"/>
  <c r="V589"/>
  <c r="X589" s="1"/>
  <c r="Y589" s="1"/>
  <c r="V588"/>
  <c r="X588" s="1"/>
  <c r="Y588" s="1"/>
  <c r="V587"/>
  <c r="X587" s="1"/>
  <c r="Y587" s="1"/>
  <c r="V586"/>
  <c r="X586" s="1"/>
  <c r="Y586" s="1"/>
  <c r="V585"/>
  <c r="X585" s="1"/>
  <c r="Y585" s="1"/>
  <c r="V584"/>
  <c r="X584" s="1"/>
  <c r="Y584" s="1"/>
  <c r="V583"/>
  <c r="X583" s="1"/>
  <c r="Y583" s="1"/>
  <c r="V582"/>
  <c r="X582" s="1"/>
  <c r="Y582" s="1"/>
  <c r="V581"/>
  <c r="X581" s="1"/>
  <c r="Y581" s="1"/>
  <c r="V580"/>
  <c r="X580" s="1"/>
  <c r="Y580" s="1"/>
  <c r="V579"/>
  <c r="X579" s="1"/>
  <c r="Y579" s="1"/>
  <c r="V578"/>
  <c r="X578" s="1"/>
  <c r="Y578" s="1"/>
  <c r="V577"/>
  <c r="X577" s="1"/>
  <c r="Y577" s="1"/>
  <c r="V576"/>
  <c r="X576" s="1"/>
  <c r="Y576" s="1"/>
  <c r="V575"/>
  <c r="X575" s="1"/>
  <c r="Y575" s="1"/>
  <c r="V574"/>
  <c r="X574" s="1"/>
  <c r="Y574" s="1"/>
  <c r="V573"/>
  <c r="X573" s="1"/>
  <c r="Y573" s="1"/>
  <c r="V572"/>
  <c r="X572" s="1"/>
  <c r="Y572" s="1"/>
  <c r="V571"/>
  <c r="X571" s="1"/>
  <c r="Y571" s="1"/>
  <c r="V570"/>
  <c r="X570" s="1"/>
  <c r="Y570" s="1"/>
  <c r="V569"/>
  <c r="X569" s="1"/>
  <c r="Y569" s="1"/>
  <c r="V568"/>
  <c r="X568" s="1"/>
  <c r="Y568" s="1"/>
  <c r="V567"/>
  <c r="X567" s="1"/>
  <c r="Y567" s="1"/>
  <c r="V566"/>
  <c r="X566" s="1"/>
  <c r="Y566" s="1"/>
  <c r="V565"/>
  <c r="X565" s="1"/>
  <c r="Y565" s="1"/>
  <c r="V564"/>
  <c r="X564" s="1"/>
  <c r="Y564" s="1"/>
  <c r="V563"/>
  <c r="X563" s="1"/>
  <c r="Y563" s="1"/>
  <c r="V562"/>
  <c r="X562" s="1"/>
  <c r="Y562" s="1"/>
  <c r="V561"/>
  <c r="X561" s="1"/>
  <c r="Y561" s="1"/>
  <c r="V560"/>
  <c r="X560" s="1"/>
  <c r="Y560" s="1"/>
  <c r="V559"/>
  <c r="X559" s="1"/>
  <c r="Y559" s="1"/>
  <c r="V558"/>
  <c r="X558" s="1"/>
  <c r="Y558" s="1"/>
  <c r="V557"/>
  <c r="X557" s="1"/>
  <c r="Y557" s="1"/>
  <c r="V556"/>
  <c r="X556" s="1"/>
  <c r="Y556" s="1"/>
  <c r="V555"/>
  <c r="X555" s="1"/>
  <c r="Y555" s="1"/>
  <c r="V554"/>
  <c r="X554" s="1"/>
  <c r="Y554" s="1"/>
  <c r="V553"/>
  <c r="X553" s="1"/>
  <c r="Y553" s="1"/>
  <c r="V552"/>
  <c r="X552" s="1"/>
  <c r="Y552" s="1"/>
  <c r="V551"/>
  <c r="X551" s="1"/>
  <c r="Y551" s="1"/>
  <c r="V550"/>
  <c r="X550" s="1"/>
  <c r="Y550" s="1"/>
  <c r="V549"/>
  <c r="X549" s="1"/>
  <c r="Y549" s="1"/>
  <c r="V548"/>
  <c r="X548" s="1"/>
  <c r="Y548" s="1"/>
  <c r="V547"/>
  <c r="X547" s="1"/>
  <c r="Y547" s="1"/>
  <c r="V546"/>
  <c r="X546" s="1"/>
  <c r="Y546" s="1"/>
  <c r="V545"/>
  <c r="X545" s="1"/>
  <c r="Y545" s="1"/>
  <c r="V544"/>
  <c r="X544" s="1"/>
  <c r="Y544" s="1"/>
  <c r="V543"/>
  <c r="X543" s="1"/>
  <c r="Y543" s="1"/>
  <c r="V542"/>
  <c r="X542" s="1"/>
  <c r="Y542" s="1"/>
  <c r="V541"/>
  <c r="X541" s="1"/>
  <c r="Y541" s="1"/>
  <c r="V540"/>
  <c r="X540" s="1"/>
  <c r="Y540" s="1"/>
  <c r="V539"/>
  <c r="X539" s="1"/>
  <c r="Y539" s="1"/>
  <c r="V538"/>
  <c r="X538" s="1"/>
  <c r="Y538" s="1"/>
  <c r="V537"/>
  <c r="X537" s="1"/>
  <c r="Y537" s="1"/>
  <c r="V536"/>
  <c r="X536" s="1"/>
  <c r="Y536" s="1"/>
  <c r="V535"/>
  <c r="X535" s="1"/>
  <c r="Y535" s="1"/>
  <c r="V534"/>
  <c r="X534" s="1"/>
  <c r="Y534" s="1"/>
  <c r="V533"/>
  <c r="X533" s="1"/>
  <c r="Y533" s="1"/>
  <c r="V532"/>
  <c r="X532" s="1"/>
  <c r="Y532" s="1"/>
  <c r="V531"/>
  <c r="X531" s="1"/>
  <c r="Y531" s="1"/>
  <c r="V530"/>
  <c r="X530" s="1"/>
  <c r="Y530" s="1"/>
  <c r="V529"/>
  <c r="X529" s="1"/>
  <c r="Y529" s="1"/>
  <c r="V528"/>
  <c r="X528" s="1"/>
  <c r="Y528" s="1"/>
  <c r="V527"/>
  <c r="X527" s="1"/>
  <c r="Y527" s="1"/>
  <c r="V526"/>
  <c r="X526" s="1"/>
  <c r="Y526" s="1"/>
  <c r="V525"/>
  <c r="X525" s="1"/>
  <c r="Y525" s="1"/>
  <c r="V524"/>
  <c r="X524" s="1"/>
  <c r="Y524" s="1"/>
  <c r="V523"/>
  <c r="X523" s="1"/>
  <c r="Y523" s="1"/>
  <c r="V522"/>
  <c r="X522" s="1"/>
  <c r="Y522" s="1"/>
  <c r="V521"/>
  <c r="X521" s="1"/>
  <c r="Y521" s="1"/>
  <c r="V520"/>
  <c r="X520" s="1"/>
  <c r="Y520" s="1"/>
  <c r="V519"/>
  <c r="X519" s="1"/>
  <c r="Y519" s="1"/>
  <c r="V518"/>
  <c r="X518" s="1"/>
  <c r="Y518" s="1"/>
  <c r="V517"/>
  <c r="X517" s="1"/>
  <c r="Y517" s="1"/>
  <c r="V516"/>
  <c r="X516" s="1"/>
  <c r="Y516" s="1"/>
  <c r="V515"/>
  <c r="X515" s="1"/>
  <c r="Y515" s="1"/>
  <c r="V514"/>
  <c r="X514" s="1"/>
  <c r="Y514" s="1"/>
  <c r="V513"/>
  <c r="X513" s="1"/>
  <c r="Y513" s="1"/>
  <c r="V512"/>
  <c r="X512" s="1"/>
  <c r="Y512" s="1"/>
  <c r="V511"/>
  <c r="X511" s="1"/>
  <c r="Y511" s="1"/>
  <c r="V510"/>
  <c r="X510" s="1"/>
  <c r="Y510" s="1"/>
  <c r="V509"/>
  <c r="X509" s="1"/>
  <c r="Y509" s="1"/>
  <c r="V508"/>
  <c r="X508" s="1"/>
  <c r="Y508" s="1"/>
  <c r="V507"/>
  <c r="X507" s="1"/>
  <c r="Y507" s="1"/>
  <c r="V506"/>
  <c r="X506" s="1"/>
  <c r="Y506" s="1"/>
  <c r="V505"/>
  <c r="X505" s="1"/>
  <c r="Y505" s="1"/>
  <c r="V504"/>
  <c r="X504" s="1"/>
  <c r="Y504" s="1"/>
  <c r="V503"/>
  <c r="X503" s="1"/>
  <c r="Y503" s="1"/>
  <c r="V502"/>
  <c r="X502" s="1"/>
  <c r="Y502" s="1"/>
  <c r="V501"/>
  <c r="X501" s="1"/>
  <c r="Y501" s="1"/>
  <c r="V500"/>
  <c r="X500" s="1"/>
  <c r="Y500" s="1"/>
  <c r="V499"/>
  <c r="X499" s="1"/>
  <c r="Y499" s="1"/>
  <c r="V498"/>
  <c r="X498" s="1"/>
  <c r="Y498" s="1"/>
  <c r="V497"/>
  <c r="X497" s="1"/>
  <c r="Y497" s="1"/>
  <c r="V496"/>
  <c r="X496" s="1"/>
  <c r="Y496" s="1"/>
  <c r="V495"/>
  <c r="X495" s="1"/>
  <c r="Y495" s="1"/>
  <c r="V494"/>
  <c r="X494" s="1"/>
  <c r="Y494" s="1"/>
  <c r="V493"/>
  <c r="X493" s="1"/>
  <c r="Y493" s="1"/>
  <c r="V492"/>
  <c r="X492" s="1"/>
  <c r="Y492" s="1"/>
  <c r="V491"/>
  <c r="X491" s="1"/>
  <c r="Y491" s="1"/>
  <c r="V490"/>
  <c r="X490" s="1"/>
  <c r="Y490" s="1"/>
  <c r="V489"/>
  <c r="X489" s="1"/>
  <c r="Y489" s="1"/>
  <c r="V488"/>
  <c r="X488" s="1"/>
  <c r="Y488" s="1"/>
  <c r="V487"/>
  <c r="X487" s="1"/>
  <c r="Y487" s="1"/>
  <c r="V486"/>
  <c r="X486" s="1"/>
  <c r="Y486" s="1"/>
  <c r="V485"/>
  <c r="X485" s="1"/>
  <c r="Y485" s="1"/>
  <c r="V484"/>
  <c r="X484" s="1"/>
  <c r="Y484" s="1"/>
  <c r="V483"/>
  <c r="X483" s="1"/>
  <c r="Y483" s="1"/>
  <c r="V482"/>
  <c r="X482" s="1"/>
  <c r="Y482" s="1"/>
  <c r="V481"/>
  <c r="X481" s="1"/>
  <c r="Y481" s="1"/>
  <c r="V480"/>
  <c r="X480" s="1"/>
  <c r="Y480" s="1"/>
  <c r="V479"/>
  <c r="X479" s="1"/>
  <c r="Y479" s="1"/>
  <c r="V478"/>
  <c r="X478" s="1"/>
  <c r="Y478" s="1"/>
  <c r="V477"/>
  <c r="X477" s="1"/>
  <c r="Y477" s="1"/>
  <c r="V476"/>
  <c r="X476" s="1"/>
  <c r="Y476" s="1"/>
  <c r="V475"/>
  <c r="X475" s="1"/>
  <c r="Y475" s="1"/>
  <c r="V474"/>
  <c r="X474" s="1"/>
  <c r="Y474" s="1"/>
  <c r="V473"/>
  <c r="X473" s="1"/>
  <c r="Y473" s="1"/>
  <c r="V472"/>
  <c r="X472" s="1"/>
  <c r="Y472" s="1"/>
  <c r="V471"/>
  <c r="X471" s="1"/>
  <c r="Y471" s="1"/>
  <c r="V470"/>
  <c r="X470" s="1"/>
  <c r="Y470" s="1"/>
  <c r="V469"/>
  <c r="X469" s="1"/>
  <c r="Y469" s="1"/>
  <c r="V468"/>
  <c r="X468" s="1"/>
  <c r="Y468" s="1"/>
  <c r="V467"/>
  <c r="X467" s="1"/>
  <c r="Y467" s="1"/>
  <c r="V466"/>
  <c r="X466" s="1"/>
  <c r="Y466" s="1"/>
  <c r="V465"/>
  <c r="X465" s="1"/>
  <c r="Y465" s="1"/>
  <c r="V464"/>
  <c r="X464" s="1"/>
  <c r="Y464" s="1"/>
  <c r="V463"/>
  <c r="X463" s="1"/>
  <c r="Y463" s="1"/>
  <c r="V462"/>
  <c r="X462" s="1"/>
  <c r="Y462" s="1"/>
  <c r="V461"/>
  <c r="X461" s="1"/>
  <c r="Y461" s="1"/>
  <c r="V460"/>
  <c r="X460" s="1"/>
  <c r="Y460" s="1"/>
  <c r="V459"/>
  <c r="X459" s="1"/>
  <c r="Y459" s="1"/>
  <c r="V458"/>
  <c r="X458" s="1"/>
  <c r="Y458" s="1"/>
  <c r="V457"/>
  <c r="X457" s="1"/>
  <c r="Y457" s="1"/>
  <c r="V456"/>
  <c r="X456" s="1"/>
  <c r="Y456" s="1"/>
  <c r="V455"/>
  <c r="X455" s="1"/>
  <c r="Y455" s="1"/>
  <c r="V454"/>
  <c r="X454" s="1"/>
  <c r="Y454" s="1"/>
  <c r="V453"/>
  <c r="X453" s="1"/>
  <c r="Y453" s="1"/>
  <c r="V452"/>
  <c r="X452" s="1"/>
  <c r="Y452" s="1"/>
  <c r="V451"/>
  <c r="X451" s="1"/>
  <c r="Y451" s="1"/>
  <c r="V450"/>
  <c r="X450" s="1"/>
  <c r="Y450" s="1"/>
  <c r="V449"/>
  <c r="X449" s="1"/>
  <c r="Y449" s="1"/>
  <c r="V448"/>
  <c r="X448" s="1"/>
  <c r="Y448" s="1"/>
  <c r="V447"/>
  <c r="X447" s="1"/>
  <c r="Y447" s="1"/>
  <c r="V446"/>
  <c r="X446" s="1"/>
  <c r="Y446" s="1"/>
  <c r="V445"/>
  <c r="X445" s="1"/>
  <c r="Y445" s="1"/>
  <c r="V444"/>
  <c r="X444" s="1"/>
  <c r="Y444" s="1"/>
  <c r="V443"/>
  <c r="X443" s="1"/>
  <c r="Y443" s="1"/>
  <c r="V442"/>
  <c r="X442" s="1"/>
  <c r="Y442" s="1"/>
  <c r="V441"/>
  <c r="X441" s="1"/>
  <c r="Y441" s="1"/>
  <c r="V440"/>
  <c r="X440" s="1"/>
  <c r="Y440" s="1"/>
  <c r="V439"/>
  <c r="X439" s="1"/>
  <c r="Y439" s="1"/>
  <c r="V438"/>
  <c r="X438" s="1"/>
  <c r="Y438" s="1"/>
  <c r="V437"/>
  <c r="X437" s="1"/>
  <c r="Y437" s="1"/>
  <c r="V436"/>
  <c r="X436" s="1"/>
  <c r="Y436" s="1"/>
  <c r="V435"/>
  <c r="X435" s="1"/>
  <c r="Y435" s="1"/>
  <c r="V434"/>
  <c r="X434" s="1"/>
  <c r="Y434" s="1"/>
  <c r="V433"/>
  <c r="X433" s="1"/>
  <c r="Y433" s="1"/>
  <c r="V432"/>
  <c r="X432" s="1"/>
  <c r="Y432" s="1"/>
  <c r="V431"/>
  <c r="X431" s="1"/>
  <c r="Y431" s="1"/>
  <c r="V430"/>
  <c r="X430" s="1"/>
  <c r="Y430" s="1"/>
  <c r="V429"/>
  <c r="X429" s="1"/>
  <c r="Y429" s="1"/>
  <c r="V428"/>
  <c r="X428" s="1"/>
  <c r="Y428" s="1"/>
  <c r="V427"/>
  <c r="X427" s="1"/>
  <c r="Y427" s="1"/>
  <c r="V426"/>
  <c r="X426" s="1"/>
  <c r="Y426" s="1"/>
  <c r="V425"/>
  <c r="X425" s="1"/>
  <c r="Y425" s="1"/>
  <c r="V424"/>
  <c r="X424" s="1"/>
  <c r="Y424" s="1"/>
  <c r="V423"/>
  <c r="X423" s="1"/>
  <c r="Y423" s="1"/>
  <c r="V422"/>
  <c r="X422" s="1"/>
  <c r="Y422" s="1"/>
  <c r="V421"/>
  <c r="X421" s="1"/>
  <c r="Y421" s="1"/>
  <c r="V420"/>
  <c r="X420" s="1"/>
  <c r="Y420" s="1"/>
  <c r="V419"/>
  <c r="X419" s="1"/>
  <c r="Y419" s="1"/>
  <c r="V418"/>
  <c r="X418" s="1"/>
  <c r="Y418" s="1"/>
  <c r="V417"/>
  <c r="X417" s="1"/>
  <c r="Y417" s="1"/>
  <c r="V416"/>
  <c r="X416" s="1"/>
  <c r="Y416" s="1"/>
  <c r="V415"/>
  <c r="X415" s="1"/>
  <c r="Y415" s="1"/>
  <c r="V414"/>
  <c r="X414" s="1"/>
  <c r="Y414" s="1"/>
  <c r="V413"/>
  <c r="X413" s="1"/>
  <c r="Y413" s="1"/>
  <c r="V412"/>
  <c r="X412" s="1"/>
  <c r="Y412" s="1"/>
  <c r="V411"/>
  <c r="X411" s="1"/>
  <c r="Y411" s="1"/>
  <c r="V410"/>
  <c r="X410" s="1"/>
  <c r="Y410" s="1"/>
  <c r="V409"/>
  <c r="X409" s="1"/>
  <c r="Y409" s="1"/>
  <c r="V408"/>
  <c r="X408" s="1"/>
  <c r="Y408" s="1"/>
  <c r="V407"/>
  <c r="X407" s="1"/>
  <c r="Y407" s="1"/>
  <c r="V406"/>
  <c r="X406" s="1"/>
  <c r="Y406" s="1"/>
  <c r="V405"/>
  <c r="X405" s="1"/>
  <c r="Y405" s="1"/>
  <c r="V404"/>
  <c r="X404" s="1"/>
  <c r="Y404" s="1"/>
  <c r="V403"/>
  <c r="X403" s="1"/>
  <c r="Y403" s="1"/>
  <c r="V402"/>
  <c r="X402" s="1"/>
  <c r="Y402" s="1"/>
  <c r="V401"/>
  <c r="X401" s="1"/>
  <c r="Y401" s="1"/>
  <c r="V400"/>
  <c r="X400" s="1"/>
  <c r="Y400" s="1"/>
  <c r="V399"/>
  <c r="X399" s="1"/>
  <c r="Y399" s="1"/>
  <c r="V398"/>
  <c r="X398" s="1"/>
  <c r="Y398" s="1"/>
  <c r="V397"/>
  <c r="X397" s="1"/>
  <c r="Y397" s="1"/>
  <c r="V396"/>
  <c r="X396" s="1"/>
  <c r="Y396" s="1"/>
  <c r="V395"/>
  <c r="X395" s="1"/>
  <c r="Y395" s="1"/>
  <c r="V394"/>
  <c r="X394" s="1"/>
  <c r="Y394" s="1"/>
  <c r="V393"/>
  <c r="X393" s="1"/>
  <c r="Y393" s="1"/>
  <c r="V392"/>
  <c r="X392" s="1"/>
  <c r="Y392" s="1"/>
  <c r="V391"/>
  <c r="X391" s="1"/>
  <c r="Y391" s="1"/>
  <c r="V390"/>
  <c r="X390" s="1"/>
  <c r="Y390" s="1"/>
  <c r="V389"/>
  <c r="X389" s="1"/>
  <c r="Y389" s="1"/>
  <c r="V388"/>
  <c r="X388" s="1"/>
  <c r="Y388" s="1"/>
  <c r="V387"/>
  <c r="X387" s="1"/>
  <c r="Y387" s="1"/>
  <c r="V386"/>
  <c r="X386" s="1"/>
  <c r="Y386" s="1"/>
  <c r="V385"/>
  <c r="X385" s="1"/>
  <c r="Y385" s="1"/>
  <c r="V384"/>
  <c r="X384" s="1"/>
  <c r="Y384" s="1"/>
  <c r="V383"/>
  <c r="X383" s="1"/>
  <c r="Y383" s="1"/>
  <c r="V382"/>
  <c r="X382" s="1"/>
  <c r="Y382" s="1"/>
  <c r="V381"/>
  <c r="X381" s="1"/>
  <c r="Y381" s="1"/>
  <c r="V380"/>
  <c r="X380" s="1"/>
  <c r="Y380" s="1"/>
  <c r="V379"/>
  <c r="X379" s="1"/>
  <c r="Y379" s="1"/>
  <c r="V378"/>
  <c r="X378" s="1"/>
  <c r="Y378" s="1"/>
  <c r="V377"/>
  <c r="X377" s="1"/>
  <c r="Y377" s="1"/>
  <c r="V376"/>
  <c r="X376" s="1"/>
  <c r="Y376" s="1"/>
  <c r="V375"/>
  <c r="X375" s="1"/>
  <c r="Y375" s="1"/>
  <c r="V374"/>
  <c r="X374" s="1"/>
  <c r="Y374" s="1"/>
  <c r="V373"/>
  <c r="X373" s="1"/>
  <c r="Y373" s="1"/>
  <c r="V372"/>
  <c r="X372" s="1"/>
  <c r="Y372" s="1"/>
  <c r="V371"/>
  <c r="X371" s="1"/>
  <c r="Y371" s="1"/>
  <c r="V370"/>
  <c r="X370" s="1"/>
  <c r="Y370" s="1"/>
  <c r="V369"/>
  <c r="X369" s="1"/>
  <c r="Y369" s="1"/>
  <c r="V368"/>
  <c r="X368" s="1"/>
  <c r="Y368" s="1"/>
  <c r="V367"/>
  <c r="X367" s="1"/>
  <c r="Y367" s="1"/>
  <c r="V366"/>
  <c r="X366" s="1"/>
  <c r="Y366" s="1"/>
  <c r="V365"/>
  <c r="X365" s="1"/>
  <c r="Y365" s="1"/>
  <c r="V364"/>
  <c r="X364" s="1"/>
  <c r="Y364" s="1"/>
  <c r="V363"/>
  <c r="X363" s="1"/>
  <c r="Y363" s="1"/>
  <c r="V362"/>
  <c r="X362" s="1"/>
  <c r="Y362" s="1"/>
  <c r="V361"/>
  <c r="X361" s="1"/>
  <c r="Y361" s="1"/>
  <c r="V360"/>
  <c r="X360" s="1"/>
  <c r="Y360" s="1"/>
  <c r="V359"/>
  <c r="X359" s="1"/>
  <c r="Y359" s="1"/>
  <c r="V358"/>
  <c r="X358" s="1"/>
  <c r="Y358" s="1"/>
  <c r="V357"/>
  <c r="X357" s="1"/>
  <c r="Y357" s="1"/>
  <c r="V356"/>
  <c r="X356" s="1"/>
  <c r="Y356" s="1"/>
  <c r="V355"/>
  <c r="X355" s="1"/>
  <c r="Y355" s="1"/>
  <c r="V354"/>
  <c r="X354" s="1"/>
  <c r="Y354" s="1"/>
  <c r="V353"/>
  <c r="X353" s="1"/>
  <c r="Y353" s="1"/>
  <c r="V352"/>
  <c r="X352" s="1"/>
  <c r="Y352" s="1"/>
  <c r="V351"/>
  <c r="X351" s="1"/>
  <c r="Y351" s="1"/>
  <c r="V350"/>
  <c r="X350" s="1"/>
  <c r="Y350" s="1"/>
  <c r="V349"/>
  <c r="X349" s="1"/>
  <c r="Y349" s="1"/>
  <c r="V348"/>
  <c r="X348" s="1"/>
  <c r="Y348" s="1"/>
  <c r="V347"/>
  <c r="X347" s="1"/>
  <c r="Y347" s="1"/>
  <c r="V346"/>
  <c r="X346" s="1"/>
  <c r="Y346" s="1"/>
  <c r="V345"/>
  <c r="X345" s="1"/>
  <c r="Y345" s="1"/>
  <c r="V344"/>
  <c r="X344" s="1"/>
  <c r="Y344" s="1"/>
  <c r="V343"/>
  <c r="X343" s="1"/>
  <c r="Y343" s="1"/>
  <c r="V342"/>
  <c r="X342" s="1"/>
  <c r="Y342" s="1"/>
  <c r="V341"/>
  <c r="X341" s="1"/>
  <c r="Y341" s="1"/>
  <c r="V340"/>
  <c r="X340" s="1"/>
  <c r="Y340" s="1"/>
  <c r="V339"/>
  <c r="X339" s="1"/>
  <c r="Y339" s="1"/>
  <c r="V338"/>
  <c r="X338" s="1"/>
  <c r="Y338" s="1"/>
  <c r="V337"/>
  <c r="X337" s="1"/>
  <c r="Y337" s="1"/>
  <c r="V336"/>
  <c r="X336" s="1"/>
  <c r="Y336" s="1"/>
  <c r="V335"/>
  <c r="X335" s="1"/>
  <c r="Y335" s="1"/>
  <c r="V334"/>
  <c r="X334" s="1"/>
  <c r="Y334" s="1"/>
  <c r="V333"/>
  <c r="X333" s="1"/>
  <c r="Y333" s="1"/>
  <c r="V332"/>
  <c r="X332" s="1"/>
  <c r="Y332" s="1"/>
  <c r="V331"/>
  <c r="X331" s="1"/>
  <c r="Y331" s="1"/>
  <c r="V330"/>
  <c r="X330" s="1"/>
  <c r="Y330" s="1"/>
  <c r="V329"/>
  <c r="X329" s="1"/>
  <c r="Y329" s="1"/>
  <c r="V328"/>
  <c r="X328" s="1"/>
  <c r="Y328" s="1"/>
  <c r="V327"/>
  <c r="X327" s="1"/>
  <c r="Y327" s="1"/>
  <c r="V326"/>
  <c r="X326" s="1"/>
  <c r="Y326" s="1"/>
  <c r="V325"/>
  <c r="X325" s="1"/>
  <c r="Y325" s="1"/>
  <c r="V324"/>
  <c r="X324" s="1"/>
  <c r="Y324" s="1"/>
  <c r="V323"/>
  <c r="X323" s="1"/>
  <c r="Y323" s="1"/>
  <c r="V322"/>
  <c r="X322" s="1"/>
  <c r="Y322" s="1"/>
  <c r="V321"/>
  <c r="X321" s="1"/>
  <c r="Y321" s="1"/>
  <c r="V320"/>
  <c r="X320" s="1"/>
  <c r="Y320" s="1"/>
  <c r="V319"/>
  <c r="X319" s="1"/>
  <c r="Y319" s="1"/>
  <c r="V318"/>
  <c r="X318" s="1"/>
  <c r="Y318" s="1"/>
  <c r="V317"/>
  <c r="X317" s="1"/>
  <c r="Y317" s="1"/>
  <c r="V316"/>
  <c r="X316" s="1"/>
  <c r="Y316" s="1"/>
  <c r="V315"/>
  <c r="X315" s="1"/>
  <c r="Y315" s="1"/>
  <c r="V314"/>
  <c r="X314" s="1"/>
  <c r="Y314" s="1"/>
  <c r="V313"/>
  <c r="X313" s="1"/>
  <c r="Y313" s="1"/>
  <c r="V312"/>
  <c r="X312" s="1"/>
  <c r="Y312" s="1"/>
  <c r="V311"/>
  <c r="X311" s="1"/>
  <c r="Y311" s="1"/>
  <c r="V310"/>
  <c r="X310" s="1"/>
  <c r="Y310" s="1"/>
  <c r="V309"/>
  <c r="X309" s="1"/>
  <c r="Y309" s="1"/>
  <c r="V308"/>
  <c r="X308" s="1"/>
  <c r="Y308" s="1"/>
  <c r="V307"/>
  <c r="X307" s="1"/>
  <c r="Y307" s="1"/>
  <c r="V306"/>
  <c r="X306" s="1"/>
  <c r="Y306" s="1"/>
  <c r="V305"/>
  <c r="X305" s="1"/>
  <c r="Y305" s="1"/>
  <c r="V304"/>
  <c r="X304" s="1"/>
  <c r="Y304" s="1"/>
  <c r="V303"/>
  <c r="X303" s="1"/>
  <c r="Y303" s="1"/>
  <c r="V302"/>
  <c r="X302" s="1"/>
  <c r="Y302" s="1"/>
  <c r="V301"/>
  <c r="X301" s="1"/>
  <c r="Y301" s="1"/>
  <c r="V300"/>
  <c r="X300" s="1"/>
  <c r="Y300" s="1"/>
  <c r="V299"/>
  <c r="X299" s="1"/>
  <c r="Y299" s="1"/>
  <c r="V298"/>
  <c r="X298" s="1"/>
  <c r="Y298" s="1"/>
  <c r="V297"/>
  <c r="X297" s="1"/>
  <c r="Y297" s="1"/>
  <c r="V296"/>
  <c r="X296" s="1"/>
  <c r="Y296" s="1"/>
  <c r="V295"/>
  <c r="X295" s="1"/>
  <c r="Y295" s="1"/>
  <c r="V294"/>
  <c r="X294" s="1"/>
  <c r="Y294" s="1"/>
  <c r="V293"/>
  <c r="X293" s="1"/>
  <c r="Y293" s="1"/>
  <c r="V292"/>
  <c r="X292" s="1"/>
  <c r="Y292" s="1"/>
  <c r="V291"/>
  <c r="X291" s="1"/>
  <c r="Y291" s="1"/>
  <c r="V290"/>
  <c r="X290" s="1"/>
  <c r="Y290" s="1"/>
  <c r="V289"/>
  <c r="X289" s="1"/>
  <c r="Y289" s="1"/>
  <c r="V288"/>
  <c r="X288" s="1"/>
  <c r="Y288" s="1"/>
  <c r="V287"/>
  <c r="X287" s="1"/>
  <c r="Y287" s="1"/>
  <c r="V286"/>
  <c r="X286" s="1"/>
  <c r="Y286" s="1"/>
  <c r="V285"/>
  <c r="X285" s="1"/>
  <c r="Y285" s="1"/>
  <c r="V284"/>
  <c r="X284" s="1"/>
  <c r="Y284" s="1"/>
  <c r="V283"/>
  <c r="X283" s="1"/>
  <c r="Y283" s="1"/>
  <c r="V282"/>
  <c r="X282" s="1"/>
  <c r="Y282" s="1"/>
  <c r="V281"/>
  <c r="X281" s="1"/>
  <c r="Y281" s="1"/>
  <c r="V280"/>
  <c r="X280" s="1"/>
  <c r="Y280" s="1"/>
  <c r="V279"/>
  <c r="X279" s="1"/>
  <c r="Y279" s="1"/>
  <c r="V278"/>
  <c r="X278" s="1"/>
  <c r="Y278" s="1"/>
  <c r="V277"/>
  <c r="X277" s="1"/>
  <c r="Y277" s="1"/>
  <c r="V276"/>
  <c r="X276" s="1"/>
  <c r="Y276" s="1"/>
  <c r="V275"/>
  <c r="X275" s="1"/>
  <c r="Y275" s="1"/>
  <c r="V274"/>
  <c r="X274" s="1"/>
  <c r="Y274" s="1"/>
  <c r="V273"/>
  <c r="X273" s="1"/>
  <c r="Y273" s="1"/>
  <c r="V272"/>
  <c r="X272" s="1"/>
  <c r="Y272" s="1"/>
  <c r="V271"/>
  <c r="X271" s="1"/>
  <c r="Y271" s="1"/>
  <c r="V270"/>
  <c r="X270" s="1"/>
  <c r="Y270" s="1"/>
  <c r="V269"/>
  <c r="X269" s="1"/>
  <c r="Y269" s="1"/>
  <c r="V268"/>
  <c r="X268" s="1"/>
  <c r="Y268" s="1"/>
  <c r="V267"/>
  <c r="X267" s="1"/>
  <c r="Y267" s="1"/>
  <c r="V266"/>
  <c r="X266" s="1"/>
  <c r="Y266" s="1"/>
  <c r="V265"/>
  <c r="X265" s="1"/>
  <c r="Y265" s="1"/>
  <c r="V264"/>
  <c r="X264" s="1"/>
  <c r="Y264" s="1"/>
  <c r="V263"/>
  <c r="X263" s="1"/>
  <c r="Y263" s="1"/>
  <c r="V262"/>
  <c r="X262" s="1"/>
  <c r="Y262" s="1"/>
  <c r="V261"/>
  <c r="X261" s="1"/>
  <c r="Y261" s="1"/>
  <c r="V260"/>
  <c r="X260" s="1"/>
  <c r="Y260" s="1"/>
  <c r="V259"/>
  <c r="X259" s="1"/>
  <c r="Y259" s="1"/>
  <c r="V258"/>
  <c r="X258" s="1"/>
  <c r="Y258" s="1"/>
  <c r="V257"/>
  <c r="X257" s="1"/>
  <c r="Y257" s="1"/>
  <c r="V256"/>
  <c r="X256" s="1"/>
  <c r="Y256" s="1"/>
  <c r="V255"/>
  <c r="X255" s="1"/>
  <c r="Y255" s="1"/>
  <c r="V254"/>
  <c r="X254" s="1"/>
  <c r="Y254" s="1"/>
  <c r="V253"/>
  <c r="X253" s="1"/>
  <c r="Y253" s="1"/>
  <c r="V252"/>
  <c r="X252" s="1"/>
  <c r="Y252" s="1"/>
  <c r="V251"/>
  <c r="X251" s="1"/>
  <c r="Y251" s="1"/>
  <c r="V250"/>
  <c r="X250" s="1"/>
  <c r="Y250" s="1"/>
  <c r="V249"/>
  <c r="X249" s="1"/>
  <c r="Y249" s="1"/>
  <c r="V248"/>
  <c r="X248" s="1"/>
  <c r="Y248" s="1"/>
  <c r="V247"/>
  <c r="X247" s="1"/>
  <c r="Y247" s="1"/>
  <c r="V246"/>
  <c r="X246" s="1"/>
  <c r="Y246" s="1"/>
  <c r="V245"/>
  <c r="X245" s="1"/>
  <c r="Y245" s="1"/>
  <c r="V244"/>
  <c r="X244" s="1"/>
  <c r="Y244" s="1"/>
  <c r="V243"/>
  <c r="X243" s="1"/>
  <c r="Y243" s="1"/>
  <c r="V242"/>
  <c r="X242" s="1"/>
  <c r="Y242" s="1"/>
  <c r="V241"/>
  <c r="X241" s="1"/>
  <c r="Y241" s="1"/>
  <c r="V240"/>
  <c r="X240" s="1"/>
  <c r="Y240" s="1"/>
  <c r="V239"/>
  <c r="X239" s="1"/>
  <c r="Y239" s="1"/>
  <c r="V238"/>
  <c r="X238" s="1"/>
  <c r="Y238" s="1"/>
  <c r="V237"/>
  <c r="X237" s="1"/>
  <c r="Y237" s="1"/>
  <c r="V236"/>
  <c r="X236" s="1"/>
  <c r="Y236" s="1"/>
  <c r="V235"/>
  <c r="X235" s="1"/>
  <c r="Y235" s="1"/>
  <c r="V234"/>
  <c r="X234" s="1"/>
  <c r="Y234" s="1"/>
  <c r="V233"/>
  <c r="X233" s="1"/>
  <c r="Y233" s="1"/>
  <c r="V232"/>
  <c r="X232" s="1"/>
  <c r="Y232" s="1"/>
  <c r="V231"/>
  <c r="X231" s="1"/>
  <c r="Y231" s="1"/>
  <c r="V230"/>
  <c r="X230" s="1"/>
  <c r="Y230" s="1"/>
  <c r="V229"/>
  <c r="X229" s="1"/>
  <c r="Y229" s="1"/>
  <c r="V228"/>
  <c r="X228" s="1"/>
  <c r="Y228" s="1"/>
  <c r="V227"/>
  <c r="X227" s="1"/>
  <c r="Y227" s="1"/>
  <c r="V226"/>
  <c r="X226" s="1"/>
  <c r="Y226" s="1"/>
  <c r="V225"/>
  <c r="X225" s="1"/>
  <c r="Y225" s="1"/>
  <c r="V224"/>
  <c r="X224" s="1"/>
  <c r="Y224" s="1"/>
  <c r="V223"/>
  <c r="X223" s="1"/>
  <c r="Y223" s="1"/>
  <c r="V222"/>
  <c r="X222" s="1"/>
  <c r="Y222" s="1"/>
  <c r="V221"/>
  <c r="X221" s="1"/>
  <c r="Y221" s="1"/>
  <c r="V220"/>
  <c r="X220" s="1"/>
  <c r="Y220" s="1"/>
  <c r="V219"/>
  <c r="X219" s="1"/>
  <c r="Y219" s="1"/>
  <c r="V218"/>
  <c r="X218" s="1"/>
  <c r="Y218" s="1"/>
  <c r="V217"/>
  <c r="X217" s="1"/>
  <c r="Y217" s="1"/>
  <c r="V216"/>
  <c r="X216" s="1"/>
  <c r="Y216" s="1"/>
  <c r="V215"/>
  <c r="X215" s="1"/>
  <c r="Y215" s="1"/>
  <c r="V214"/>
  <c r="X214" s="1"/>
  <c r="Y214" s="1"/>
  <c r="V213"/>
  <c r="X213" s="1"/>
  <c r="Y213" s="1"/>
  <c r="V212"/>
  <c r="X212" s="1"/>
  <c r="Y212" s="1"/>
  <c r="V211"/>
  <c r="X211" s="1"/>
  <c r="Y211" s="1"/>
  <c r="V210"/>
  <c r="X210" s="1"/>
  <c r="Y210" s="1"/>
  <c r="V209"/>
  <c r="X209" s="1"/>
  <c r="Y209" s="1"/>
  <c r="V208"/>
  <c r="X208" s="1"/>
  <c r="Y208" s="1"/>
  <c r="V207"/>
  <c r="X207" s="1"/>
  <c r="Y207" s="1"/>
  <c r="V206"/>
  <c r="X206" s="1"/>
  <c r="Y206" s="1"/>
  <c r="V205"/>
  <c r="X205" s="1"/>
  <c r="Y205" s="1"/>
  <c r="V204"/>
  <c r="X204" s="1"/>
  <c r="Y204" s="1"/>
  <c r="V203"/>
  <c r="X203" s="1"/>
  <c r="Y203" s="1"/>
  <c r="V202"/>
  <c r="X202" s="1"/>
  <c r="Y202" s="1"/>
  <c r="V201"/>
  <c r="X201" s="1"/>
  <c r="Y201" s="1"/>
  <c r="V200"/>
  <c r="X200" s="1"/>
  <c r="Y200" s="1"/>
  <c r="V199"/>
  <c r="X199" s="1"/>
  <c r="Y199" s="1"/>
  <c r="V198"/>
  <c r="X198" s="1"/>
  <c r="Y198" s="1"/>
  <c r="V197"/>
  <c r="X197" s="1"/>
  <c r="Y197" s="1"/>
  <c r="V196"/>
  <c r="X196" s="1"/>
  <c r="Y196" s="1"/>
  <c r="V195"/>
  <c r="X195" s="1"/>
  <c r="Y195" s="1"/>
  <c r="V194"/>
  <c r="X194" s="1"/>
  <c r="Y194" s="1"/>
  <c r="V193"/>
  <c r="X193" s="1"/>
  <c r="Y193" s="1"/>
  <c r="V192"/>
  <c r="X192" s="1"/>
  <c r="Y192" s="1"/>
  <c r="V191"/>
  <c r="X191" s="1"/>
  <c r="Y191" s="1"/>
  <c r="V190"/>
  <c r="X190" s="1"/>
  <c r="Y190" s="1"/>
  <c r="V189"/>
  <c r="X189" s="1"/>
  <c r="Y189" s="1"/>
  <c r="V188"/>
  <c r="X188" s="1"/>
  <c r="Y188" s="1"/>
  <c r="V187"/>
  <c r="X187" s="1"/>
  <c r="Y187" s="1"/>
  <c r="V186"/>
  <c r="X186" s="1"/>
  <c r="Y186" s="1"/>
  <c r="V185"/>
  <c r="X185" s="1"/>
  <c r="Y185" s="1"/>
  <c r="V184"/>
  <c r="X184" s="1"/>
  <c r="Y184" s="1"/>
  <c r="V183"/>
  <c r="X183" s="1"/>
  <c r="Y183" s="1"/>
  <c r="V182"/>
  <c r="X182" s="1"/>
  <c r="Y182" s="1"/>
  <c r="V181"/>
  <c r="X181" s="1"/>
  <c r="Y181" s="1"/>
  <c r="V180"/>
  <c r="X180" s="1"/>
  <c r="Y180" s="1"/>
  <c r="V179"/>
  <c r="X179" s="1"/>
  <c r="Y179" s="1"/>
  <c r="V178"/>
  <c r="X178" s="1"/>
  <c r="Y178" s="1"/>
  <c r="V177"/>
  <c r="X177" s="1"/>
  <c r="Y177" s="1"/>
  <c r="V176"/>
  <c r="X176" s="1"/>
  <c r="Y176" s="1"/>
  <c r="V175"/>
  <c r="X175" s="1"/>
  <c r="Y175" s="1"/>
  <c r="V174"/>
  <c r="X174" s="1"/>
  <c r="Y174" s="1"/>
  <c r="V173"/>
  <c r="X173" s="1"/>
  <c r="Y173" s="1"/>
  <c r="V172"/>
  <c r="X172" s="1"/>
  <c r="Y172" s="1"/>
  <c r="V171"/>
  <c r="X171" s="1"/>
  <c r="Y171" s="1"/>
  <c r="V170"/>
  <c r="X170" s="1"/>
  <c r="Y170" s="1"/>
  <c r="V169"/>
  <c r="X169" s="1"/>
  <c r="Y169" s="1"/>
  <c r="V168"/>
  <c r="X168" s="1"/>
  <c r="Y168" s="1"/>
  <c r="V167"/>
  <c r="X167" s="1"/>
  <c r="Y167" s="1"/>
  <c r="V166"/>
  <c r="X166" s="1"/>
  <c r="Y166" s="1"/>
  <c r="V165"/>
  <c r="X165" s="1"/>
  <c r="Y165" s="1"/>
  <c r="V164"/>
  <c r="X164" s="1"/>
  <c r="Y164" s="1"/>
  <c r="V163"/>
  <c r="X163" s="1"/>
  <c r="Y163" s="1"/>
  <c r="V162"/>
  <c r="X162" s="1"/>
  <c r="Y162" s="1"/>
  <c r="V161"/>
  <c r="X161" s="1"/>
  <c r="Y161" s="1"/>
  <c r="V160"/>
  <c r="X160" s="1"/>
  <c r="Y160" s="1"/>
  <c r="V159"/>
  <c r="X159" s="1"/>
  <c r="Y159" s="1"/>
  <c r="V158"/>
  <c r="X158" s="1"/>
  <c r="Y158" s="1"/>
  <c r="V157"/>
  <c r="X157" s="1"/>
  <c r="Y157" s="1"/>
  <c r="V156"/>
  <c r="X156" s="1"/>
  <c r="Y156" s="1"/>
  <c r="V155"/>
  <c r="X155" s="1"/>
  <c r="Y155" s="1"/>
  <c r="V154"/>
  <c r="X154" s="1"/>
  <c r="Y154" s="1"/>
  <c r="V153"/>
  <c r="X153" s="1"/>
  <c r="Y153" s="1"/>
  <c r="V152"/>
  <c r="X152" s="1"/>
  <c r="Y152" s="1"/>
  <c r="V151"/>
  <c r="X151" s="1"/>
  <c r="Y151" s="1"/>
  <c r="V150"/>
  <c r="X150" s="1"/>
  <c r="Y150" s="1"/>
  <c r="V149"/>
  <c r="X149" s="1"/>
  <c r="Y149" s="1"/>
  <c r="V148"/>
  <c r="X148" s="1"/>
  <c r="Y148" s="1"/>
  <c r="V147"/>
  <c r="X147" s="1"/>
  <c r="Y147" s="1"/>
  <c r="V146"/>
  <c r="X146" s="1"/>
  <c r="Y146" s="1"/>
  <c r="V145"/>
  <c r="X145" s="1"/>
  <c r="Y145" s="1"/>
  <c r="V144"/>
  <c r="X144" s="1"/>
  <c r="Y144" s="1"/>
  <c r="V143"/>
  <c r="X143" s="1"/>
  <c r="Y143" s="1"/>
  <c r="V142"/>
  <c r="X142" s="1"/>
  <c r="Y142" s="1"/>
  <c r="V141"/>
  <c r="X141" s="1"/>
  <c r="Y141" s="1"/>
  <c r="V140"/>
  <c r="X140" s="1"/>
  <c r="Y140" s="1"/>
  <c r="V139"/>
  <c r="X139" s="1"/>
  <c r="Y139" s="1"/>
  <c r="V138"/>
  <c r="X138" s="1"/>
  <c r="Y138" s="1"/>
  <c r="V137"/>
  <c r="X137" s="1"/>
  <c r="Y137" s="1"/>
  <c r="V136"/>
  <c r="X136" s="1"/>
  <c r="Y136" s="1"/>
  <c r="V135"/>
  <c r="X135" s="1"/>
  <c r="Y135" s="1"/>
  <c r="V134"/>
  <c r="X134" s="1"/>
  <c r="Y134" s="1"/>
  <c r="V133"/>
  <c r="X133" s="1"/>
  <c r="Y133" s="1"/>
  <c r="V132"/>
  <c r="X132" s="1"/>
  <c r="Y132" s="1"/>
  <c r="V131"/>
  <c r="X131" s="1"/>
  <c r="Y131" s="1"/>
  <c r="V130"/>
  <c r="X130" s="1"/>
  <c r="Y130" s="1"/>
  <c r="V129"/>
  <c r="X129" s="1"/>
  <c r="Y129" s="1"/>
  <c r="V128"/>
  <c r="X128" s="1"/>
  <c r="Y128" s="1"/>
  <c r="V127"/>
  <c r="X127" s="1"/>
  <c r="Y127" s="1"/>
  <c r="V126"/>
  <c r="X126" s="1"/>
  <c r="Y126" s="1"/>
  <c r="V125"/>
  <c r="X125" s="1"/>
  <c r="Y125" s="1"/>
  <c r="V124"/>
  <c r="X124" s="1"/>
  <c r="Y124" s="1"/>
  <c r="V123"/>
  <c r="X123" s="1"/>
  <c r="Y123" s="1"/>
  <c r="V122"/>
  <c r="X122" s="1"/>
  <c r="Y122" s="1"/>
  <c r="V121"/>
  <c r="X121" s="1"/>
  <c r="Y121" s="1"/>
  <c r="V120"/>
  <c r="X120" s="1"/>
  <c r="Y120" s="1"/>
  <c r="V119"/>
  <c r="X119" s="1"/>
  <c r="Y119" s="1"/>
  <c r="V118"/>
  <c r="X118" s="1"/>
  <c r="Y118" s="1"/>
  <c r="V117"/>
  <c r="X117" s="1"/>
  <c r="Y117" s="1"/>
  <c r="V116"/>
  <c r="X116" s="1"/>
  <c r="Y116" s="1"/>
  <c r="V115"/>
  <c r="X115" s="1"/>
  <c r="Y115" s="1"/>
  <c r="V114"/>
  <c r="X114" s="1"/>
  <c r="Y114" s="1"/>
  <c r="V113"/>
  <c r="X113" s="1"/>
  <c r="Y113" s="1"/>
  <c r="V112"/>
  <c r="X112" s="1"/>
  <c r="Y112" s="1"/>
  <c r="V111"/>
  <c r="X111" s="1"/>
  <c r="Y111" s="1"/>
  <c r="V110"/>
  <c r="X110" s="1"/>
  <c r="Y110" s="1"/>
  <c r="V109"/>
  <c r="X109" s="1"/>
  <c r="Y109" s="1"/>
  <c r="V108"/>
  <c r="X108" s="1"/>
  <c r="Y108" s="1"/>
  <c r="V107"/>
  <c r="X107" s="1"/>
  <c r="Y107" s="1"/>
  <c r="V106"/>
  <c r="X106" s="1"/>
  <c r="Y106" s="1"/>
  <c r="V105"/>
  <c r="X105" s="1"/>
  <c r="Y105" s="1"/>
  <c r="V104"/>
  <c r="X104" s="1"/>
  <c r="Y104" s="1"/>
  <c r="V103"/>
  <c r="X103" s="1"/>
  <c r="Y103" s="1"/>
  <c r="V102"/>
  <c r="X102" s="1"/>
  <c r="Y102" s="1"/>
  <c r="V101"/>
  <c r="X101" s="1"/>
  <c r="Y101" s="1"/>
  <c r="V100"/>
  <c r="X100" s="1"/>
  <c r="Y100" s="1"/>
  <c r="V99"/>
  <c r="X99" s="1"/>
  <c r="Y99" s="1"/>
  <c r="V98"/>
  <c r="X98" s="1"/>
  <c r="Y98" s="1"/>
  <c r="V97"/>
  <c r="X97" s="1"/>
  <c r="Y97" s="1"/>
  <c r="V96"/>
  <c r="X96" s="1"/>
  <c r="Y96" s="1"/>
  <c r="V95"/>
  <c r="X95" s="1"/>
  <c r="Y95" s="1"/>
  <c r="V94"/>
  <c r="X94" s="1"/>
  <c r="Y94" s="1"/>
  <c r="V93"/>
  <c r="X93" s="1"/>
  <c r="Y93" s="1"/>
  <c r="V92"/>
  <c r="X92" s="1"/>
  <c r="Y92" s="1"/>
  <c r="V91"/>
  <c r="X91" s="1"/>
  <c r="Y91" s="1"/>
  <c r="V90"/>
  <c r="X90" s="1"/>
  <c r="Y90" s="1"/>
  <c r="V89"/>
  <c r="X89" s="1"/>
  <c r="Y89" s="1"/>
  <c r="V88"/>
  <c r="X88" s="1"/>
  <c r="Y88" s="1"/>
  <c r="V87"/>
  <c r="X87" s="1"/>
  <c r="Y87" s="1"/>
  <c r="V86"/>
  <c r="X86" s="1"/>
  <c r="Y86" s="1"/>
  <c r="V85"/>
  <c r="X85" s="1"/>
  <c r="Y85" s="1"/>
  <c r="V84"/>
  <c r="X84" s="1"/>
  <c r="Y84" s="1"/>
  <c r="V83"/>
  <c r="X83" s="1"/>
  <c r="Y83" s="1"/>
  <c r="V82"/>
  <c r="X82" s="1"/>
  <c r="Y82" s="1"/>
  <c r="V81"/>
  <c r="X81" s="1"/>
  <c r="Y81" s="1"/>
  <c r="V80"/>
  <c r="X80" s="1"/>
  <c r="Y80" s="1"/>
  <c r="V79"/>
  <c r="X79" s="1"/>
  <c r="Y79" s="1"/>
  <c r="V78"/>
  <c r="X78" s="1"/>
  <c r="Y78" s="1"/>
  <c r="V77"/>
  <c r="X77" s="1"/>
  <c r="Y77" s="1"/>
  <c r="V76"/>
  <c r="X76" s="1"/>
  <c r="Y76" s="1"/>
  <c r="V75"/>
  <c r="X75" s="1"/>
  <c r="Y75" s="1"/>
  <c r="V74"/>
  <c r="X74" s="1"/>
  <c r="Y74" s="1"/>
  <c r="V73"/>
  <c r="X73" s="1"/>
  <c r="Y73" s="1"/>
  <c r="V72"/>
  <c r="X72" s="1"/>
  <c r="Y72" s="1"/>
  <c r="V71"/>
  <c r="X71" s="1"/>
  <c r="Y71" s="1"/>
  <c r="V70"/>
  <c r="X70" s="1"/>
  <c r="Y70" s="1"/>
  <c r="V69"/>
  <c r="X69" s="1"/>
  <c r="Y69" s="1"/>
  <c r="V68"/>
  <c r="X68" s="1"/>
  <c r="Y68" s="1"/>
  <c r="V67"/>
  <c r="X67" s="1"/>
  <c r="Y67" s="1"/>
  <c r="V66"/>
  <c r="X66" s="1"/>
  <c r="Y66" s="1"/>
  <c r="V65"/>
  <c r="X65" s="1"/>
  <c r="Y65" s="1"/>
  <c r="V64"/>
  <c r="X64" s="1"/>
  <c r="Y64" s="1"/>
  <c r="V63"/>
  <c r="X63" s="1"/>
  <c r="Y63" s="1"/>
  <c r="V62"/>
  <c r="X62" s="1"/>
  <c r="Y62" s="1"/>
  <c r="V61"/>
  <c r="X61" s="1"/>
  <c r="Y61" s="1"/>
  <c r="V60"/>
  <c r="X60" s="1"/>
  <c r="Y60" s="1"/>
  <c r="V59"/>
  <c r="X59" s="1"/>
  <c r="Y59" s="1"/>
  <c r="V58"/>
  <c r="X58" s="1"/>
  <c r="Y58" s="1"/>
  <c r="V57"/>
  <c r="X57" s="1"/>
  <c r="Y57" s="1"/>
  <c r="V56"/>
  <c r="X56" s="1"/>
  <c r="Y56" s="1"/>
  <c r="V55"/>
  <c r="X55" s="1"/>
  <c r="Y55" s="1"/>
  <c r="V54"/>
  <c r="X54" s="1"/>
  <c r="Y54" s="1"/>
  <c r="V53"/>
  <c r="X53" s="1"/>
  <c r="Y53" s="1"/>
  <c r="V52"/>
  <c r="X52" s="1"/>
  <c r="Y52" s="1"/>
  <c r="V51"/>
  <c r="X51" s="1"/>
  <c r="Y51" s="1"/>
  <c r="V50"/>
  <c r="X50" s="1"/>
  <c r="Y50" s="1"/>
  <c r="V49"/>
  <c r="X49" s="1"/>
  <c r="Y49" s="1"/>
  <c r="V48"/>
  <c r="X48" s="1"/>
  <c r="Y48" s="1"/>
  <c r="V47"/>
  <c r="X47" s="1"/>
  <c r="Y47" s="1"/>
  <c r="V46"/>
  <c r="X46" s="1"/>
  <c r="Y46" s="1"/>
  <c r="V45"/>
  <c r="X45" s="1"/>
  <c r="Y45" s="1"/>
  <c r="V44"/>
  <c r="X44" s="1"/>
  <c r="Y44" s="1"/>
  <c r="V43"/>
  <c r="X43" s="1"/>
  <c r="Y43" s="1"/>
  <c r="V42"/>
  <c r="X42" s="1"/>
  <c r="Y42" s="1"/>
  <c r="V41"/>
  <c r="X41" s="1"/>
  <c r="Y41" s="1"/>
  <c r="V40"/>
  <c r="X40" s="1"/>
  <c r="Y40" s="1"/>
  <c r="V39"/>
  <c r="X39" s="1"/>
  <c r="Y39" s="1"/>
  <c r="V38"/>
  <c r="X38" s="1"/>
  <c r="Y38" s="1"/>
  <c r="V37"/>
  <c r="X37" s="1"/>
  <c r="Y37" s="1"/>
  <c r="V36"/>
  <c r="X36" s="1"/>
  <c r="Y36" s="1"/>
  <c r="V35"/>
  <c r="X35" s="1"/>
  <c r="Y35" s="1"/>
  <c r="V34"/>
  <c r="X34" s="1"/>
  <c r="Y34" s="1"/>
  <c r="V33"/>
  <c r="X33" s="1"/>
  <c r="Y33" s="1"/>
  <c r="V32"/>
  <c r="X32" s="1"/>
  <c r="Y32" s="1"/>
  <c r="V31"/>
  <c r="X31" s="1"/>
  <c r="Y31" s="1"/>
  <c r="V30"/>
  <c r="X30" s="1"/>
  <c r="Y30" s="1"/>
  <c r="V29"/>
  <c r="X29" s="1"/>
  <c r="Y29" s="1"/>
  <c r="V28"/>
  <c r="X28" s="1"/>
  <c r="Y28" s="1"/>
  <c r="V27"/>
  <c r="X27" s="1"/>
  <c r="Y27" s="1"/>
  <c r="V26"/>
  <c r="X26" s="1"/>
  <c r="Y26" s="1"/>
  <c r="V25"/>
  <c r="X25" s="1"/>
  <c r="Y25" s="1"/>
  <c r="V24"/>
  <c r="X24" s="1"/>
  <c r="Y24" s="1"/>
  <c r="V23"/>
  <c r="X23" s="1"/>
  <c r="Y23" s="1"/>
  <c r="V22"/>
  <c r="X22" s="1"/>
  <c r="Y22" s="1"/>
  <c r="V21"/>
  <c r="X21" s="1"/>
  <c r="Y21" s="1"/>
  <c r="V20"/>
  <c r="X20" s="1"/>
  <c r="Y20" s="1"/>
  <c r="V19"/>
  <c r="X19" s="1"/>
  <c r="Y19" s="1"/>
  <c r="H3" l="1"/>
  <c r="C3"/>
  <c r="N1292" l="1"/>
  <c r="V1292" s="1"/>
  <c r="X1292" s="1"/>
  <c r="Y1292" s="1"/>
  <c r="N1291"/>
  <c r="V1291" s="1"/>
  <c r="X1291" s="1"/>
  <c r="Y1291" s="1"/>
  <c r="N1290"/>
  <c r="N1289"/>
  <c r="N1288"/>
  <c r="V1288" s="1"/>
  <c r="X1288" s="1"/>
  <c r="Y1288" s="1"/>
  <c r="N1287"/>
  <c r="V1287" s="1"/>
  <c r="X1287" s="1"/>
  <c r="Y1287" s="1"/>
  <c r="N1286"/>
  <c r="N1285"/>
  <c r="V1285" s="1"/>
  <c r="X1285" s="1"/>
  <c r="Y1285" s="1"/>
  <c r="N1284"/>
  <c r="N1283"/>
  <c r="V1283" s="1"/>
  <c r="X1283" s="1"/>
  <c r="Y1283" s="1"/>
  <c r="N1282"/>
  <c r="N1281"/>
  <c r="N1293"/>
  <c r="V1293" s="1"/>
  <c r="X1293" s="1"/>
  <c r="Y1293" s="1"/>
  <c r="V1290" l="1"/>
  <c r="X1290" s="1"/>
  <c r="Y1290" s="1"/>
  <c r="V1289"/>
  <c r="X1289" s="1"/>
  <c r="Y1289" s="1"/>
  <c r="V1286"/>
  <c r="X1286" s="1"/>
  <c r="Y1286" s="1"/>
  <c r="V1284"/>
  <c r="X1284" s="1"/>
  <c r="Y1284" s="1"/>
  <c r="V1282"/>
  <c r="X1282" s="1"/>
  <c r="Y1282" s="1"/>
  <c r="V1281"/>
  <c r="X1281" s="1"/>
  <c r="Y1281" s="1"/>
  <c r="AA13" i="35" l="1"/>
  <c r="AB13" s="1"/>
  <c r="AC13"/>
  <c r="Z4" l="1"/>
  <c r="Y4"/>
  <c r="V4"/>
  <c r="U4"/>
  <c r="T4"/>
  <c r="S4"/>
  <c r="R4"/>
  <c r="Q4"/>
  <c r="P4"/>
  <c r="O4"/>
  <c r="N4"/>
  <c r="M4"/>
  <c r="L4"/>
  <c r="K4"/>
  <c r="J4"/>
  <c r="I4"/>
  <c r="H4"/>
  <c r="G4"/>
  <c r="F4"/>
  <c r="E4"/>
  <c r="D4"/>
  <c r="C4"/>
  <c r="B4"/>
  <c r="AA93"/>
  <c r="AB93" s="1"/>
  <c r="AA92"/>
  <c r="AB92" s="1"/>
  <c r="AA91"/>
  <c r="AB91" s="1"/>
  <c r="AA90"/>
  <c r="AB90" s="1"/>
  <c r="AA89"/>
  <c r="AB89" s="1"/>
  <c r="AA88"/>
  <c r="AB88" s="1"/>
  <c r="AA87"/>
  <c r="AB87" s="1"/>
  <c r="AA86"/>
  <c r="AB86" s="1"/>
  <c r="AA85"/>
  <c r="AB85" s="1"/>
  <c r="AA84"/>
  <c r="AB84" s="1"/>
  <c r="AA83"/>
  <c r="AB83" s="1"/>
  <c r="AA82"/>
  <c r="AB82" s="1"/>
  <c r="AA81"/>
  <c r="AB81" s="1"/>
  <c r="AA80"/>
  <c r="AB80" s="1"/>
  <c r="AA79"/>
  <c r="AB79" s="1"/>
  <c r="AA78"/>
  <c r="AB78" s="1"/>
  <c r="AA77"/>
  <c r="AB77" s="1"/>
  <c r="AA76"/>
  <c r="AB76" s="1"/>
  <c r="AA75"/>
  <c r="AB75" s="1"/>
  <c r="AA74"/>
  <c r="AB74" s="1"/>
  <c r="AA73"/>
  <c r="AB73" s="1"/>
  <c r="AA72"/>
  <c r="AB72" s="1"/>
  <c r="AA71"/>
  <c r="AB71" s="1"/>
  <c r="AA70"/>
  <c r="AB70" s="1"/>
  <c r="AA69"/>
  <c r="AB69" s="1"/>
  <c r="AA68"/>
  <c r="AB68" s="1"/>
  <c r="AA67"/>
  <c r="AB67" s="1"/>
  <c r="AA66"/>
  <c r="AB66" s="1"/>
  <c r="AA65"/>
  <c r="AB65" s="1"/>
  <c r="AA64"/>
  <c r="AB64" s="1"/>
  <c r="AA63"/>
  <c r="AB63" s="1"/>
  <c r="AA62"/>
  <c r="AB62" s="1"/>
  <c r="AA61"/>
  <c r="AB61" s="1"/>
  <c r="AA60"/>
  <c r="AB60" s="1"/>
  <c r="AA59"/>
  <c r="AB59" s="1"/>
  <c r="AA58"/>
  <c r="AB58" s="1"/>
  <c r="AA57"/>
  <c r="AB57" s="1"/>
  <c r="AA56"/>
  <c r="AB56" s="1"/>
  <c r="AA55"/>
  <c r="AB55" s="1"/>
  <c r="AA54"/>
  <c r="AB54" s="1"/>
  <c r="AA53"/>
  <c r="AB53" s="1"/>
  <c r="AA52"/>
  <c r="AB52" s="1"/>
  <c r="AA51"/>
  <c r="AB51" s="1"/>
  <c r="AA50"/>
  <c r="AB50" s="1"/>
  <c r="AA49"/>
  <c r="AB49" s="1"/>
  <c r="AA48"/>
  <c r="AB48" s="1"/>
  <c r="AA47"/>
  <c r="AB47" s="1"/>
  <c r="AA46"/>
  <c r="AB46" s="1"/>
  <c r="AA45"/>
  <c r="AB45" s="1"/>
  <c r="AA44"/>
  <c r="AB44" s="1"/>
  <c r="AA43"/>
  <c r="AB43" s="1"/>
  <c r="AA42"/>
  <c r="AB42" s="1"/>
  <c r="AA41"/>
  <c r="AB41" s="1"/>
  <c r="AA40"/>
  <c r="AB40" s="1"/>
  <c r="AA39"/>
  <c r="AB39" s="1"/>
  <c r="AA38"/>
  <c r="AB38" s="1"/>
  <c r="AA37"/>
  <c r="AB37" s="1"/>
  <c r="AA36"/>
  <c r="AB36" s="1"/>
  <c r="AA35"/>
  <c r="AB35" s="1"/>
  <c r="AA34"/>
  <c r="AB34" s="1"/>
  <c r="AA33"/>
  <c r="AB33" s="1"/>
  <c r="AA32"/>
  <c r="AB32" s="1"/>
  <c r="AA31"/>
  <c r="AB31" s="1"/>
  <c r="AA30"/>
  <c r="AB30" s="1"/>
  <c r="AA29"/>
  <c r="AB29" s="1"/>
  <c r="AA28"/>
  <c r="AB28" s="1"/>
  <c r="AA27"/>
  <c r="AB27" s="1"/>
  <c r="AA26"/>
  <c r="AB26" s="1"/>
  <c r="AA25"/>
  <c r="AB25" s="1"/>
  <c r="AA24"/>
  <c r="AB24" s="1"/>
  <c r="AA23"/>
  <c r="AB23" s="1"/>
  <c r="AA22"/>
  <c r="AB22" s="1"/>
  <c r="AA21"/>
  <c r="AB21" s="1"/>
  <c r="AA20"/>
  <c r="AB20" s="1"/>
  <c r="AA19"/>
  <c r="AB19" s="1"/>
  <c r="AA18"/>
  <c r="AB18" s="1"/>
  <c r="AA17"/>
  <c r="AB17" s="1"/>
  <c r="AA16"/>
  <c r="AB16" s="1"/>
  <c r="AA15"/>
  <c r="AB15" s="1"/>
  <c r="AA14"/>
  <c r="AB14" s="1"/>
  <c r="AA12"/>
  <c r="AB12" s="1"/>
  <c r="AA11"/>
  <c r="AB11" s="1"/>
  <c r="AC93"/>
  <c r="AC92"/>
  <c r="AC91"/>
  <c r="AC90"/>
  <c r="AC89"/>
  <c r="AC88"/>
  <c r="AC87"/>
  <c r="AC86"/>
  <c r="AC85"/>
  <c r="AC84"/>
  <c r="AC83"/>
  <c r="AC82"/>
  <c r="AC81"/>
  <c r="AC80"/>
  <c r="AC79"/>
  <c r="AC78"/>
  <c r="AC77"/>
  <c r="AC76"/>
  <c r="AC75"/>
  <c r="AC74"/>
  <c r="AC73"/>
  <c r="AC72"/>
  <c r="AC71"/>
  <c r="AC70"/>
  <c r="AC69"/>
  <c r="AC68"/>
  <c r="AC67"/>
  <c r="AC66"/>
  <c r="AC65"/>
  <c r="AC64"/>
  <c r="AC63"/>
  <c r="AC62"/>
  <c r="AC61"/>
  <c r="AC60"/>
  <c r="AC59"/>
  <c r="AC58"/>
  <c r="AC57"/>
  <c r="AC56"/>
  <c r="AC55"/>
  <c r="AC54"/>
  <c r="AC53"/>
  <c r="AC52"/>
  <c r="AC51"/>
  <c r="AC50"/>
  <c r="AC49"/>
  <c r="AC48"/>
  <c r="AC47"/>
  <c r="AC46"/>
  <c r="AC45"/>
  <c r="AC44"/>
  <c r="AC43"/>
  <c r="AC42"/>
  <c r="AC41"/>
  <c r="AC40"/>
  <c r="AC39"/>
  <c r="AC38"/>
  <c r="AC37"/>
  <c r="AC36"/>
  <c r="AC35"/>
  <c r="AC34"/>
  <c r="AC33"/>
  <c r="AC32"/>
  <c r="AC31"/>
  <c r="AC30"/>
  <c r="AC29"/>
  <c r="AC28"/>
  <c r="AC27"/>
  <c r="AC26"/>
  <c r="AC25"/>
  <c r="AC24"/>
  <c r="AC23"/>
  <c r="AC22"/>
  <c r="AC21"/>
  <c r="AC20"/>
  <c r="AC19"/>
  <c r="AC18"/>
  <c r="AC17"/>
  <c r="AC16"/>
  <c r="AC15"/>
  <c r="AC14"/>
  <c r="AC12"/>
  <c r="AC11"/>
  <c r="X91"/>
  <c r="W91"/>
  <c r="X90"/>
  <c r="W90"/>
  <c r="X89"/>
  <c r="W89"/>
  <c r="X88"/>
  <c r="W88"/>
  <c r="X87"/>
  <c r="W87"/>
  <c r="X86"/>
  <c r="W86"/>
  <c r="X85"/>
  <c r="W85"/>
  <c r="X84"/>
  <c r="W84"/>
  <c r="X83"/>
  <c r="W83"/>
  <c r="X82"/>
  <c r="W82"/>
  <c r="X81"/>
  <c r="W81"/>
  <c r="X80"/>
  <c r="W80"/>
  <c r="X79"/>
  <c r="W79"/>
  <c r="X78"/>
  <c r="W78"/>
  <c r="X77"/>
  <c r="W77"/>
  <c r="X76"/>
  <c r="W76"/>
  <c r="X75"/>
  <c r="W75"/>
  <c r="X74"/>
  <c r="W74"/>
  <c r="X73"/>
  <c r="W73"/>
  <c r="X72"/>
  <c r="W72"/>
  <c r="X71"/>
  <c r="W71"/>
  <c r="X70"/>
  <c r="W70"/>
  <c r="X69"/>
  <c r="W69"/>
  <c r="X68"/>
  <c r="W68"/>
  <c r="X67"/>
  <c r="W67"/>
  <c r="X66"/>
  <c r="W66"/>
  <c r="X65"/>
  <c r="W65"/>
  <c r="X64"/>
  <c r="W64"/>
  <c r="X63"/>
  <c r="W63"/>
  <c r="X62"/>
  <c r="W62"/>
  <c r="X61"/>
  <c r="W61"/>
  <c r="X60"/>
  <c r="W60"/>
  <c r="X59"/>
  <c r="W59"/>
  <c r="X58"/>
  <c r="W58"/>
  <c r="X57"/>
  <c r="W57"/>
  <c r="X56"/>
  <c r="W56"/>
  <c r="X55"/>
  <c r="W55"/>
  <c r="X54"/>
  <c r="W54"/>
  <c r="X53"/>
  <c r="W53"/>
  <c r="X52"/>
  <c r="W52"/>
  <c r="X51"/>
  <c r="W51"/>
  <c r="X50"/>
  <c r="W50"/>
  <c r="X49"/>
  <c r="W49"/>
  <c r="X48"/>
  <c r="W48"/>
  <c r="X47"/>
  <c r="W47"/>
  <c r="X46"/>
  <c r="W46"/>
  <c r="X45"/>
  <c r="W45"/>
  <c r="X44"/>
  <c r="W44"/>
  <c r="X43"/>
  <c r="W43"/>
  <c r="X42"/>
  <c r="W42"/>
  <c r="X41"/>
  <c r="W41"/>
  <c r="X40"/>
  <c r="W40"/>
  <c r="X39"/>
  <c r="W39"/>
  <c r="X38"/>
  <c r="W38"/>
  <c r="X37"/>
  <c r="W37"/>
  <c r="X36"/>
  <c r="W36"/>
  <c r="X35"/>
  <c r="W35"/>
  <c r="X34"/>
  <c r="W34"/>
  <c r="X33"/>
  <c r="W33"/>
  <c r="X32"/>
  <c r="W32"/>
  <c r="X31"/>
  <c r="W31"/>
  <c r="X30"/>
  <c r="W30"/>
  <c r="X29"/>
  <c r="W29"/>
  <c r="X28"/>
  <c r="W28"/>
  <c r="X27"/>
  <c r="W27"/>
  <c r="X26"/>
  <c r="W26"/>
  <c r="X25"/>
  <c r="W25"/>
  <c r="X24"/>
  <c r="W24"/>
  <c r="X23"/>
  <c r="W23"/>
  <c r="X22"/>
  <c r="W22"/>
  <c r="X21"/>
  <c r="W21"/>
  <c r="X20"/>
  <c r="W20"/>
  <c r="X19"/>
  <c r="W19"/>
  <c r="X18"/>
  <c r="W18"/>
  <c r="X17"/>
  <c r="W17"/>
  <c r="X16"/>
  <c r="W16"/>
  <c r="X15"/>
  <c r="W15"/>
  <c r="X14"/>
  <c r="W14"/>
  <c r="X13"/>
  <c r="W13"/>
  <c r="X12"/>
  <c r="W12"/>
  <c r="X11"/>
  <c r="W11"/>
  <c r="X10"/>
  <c r="W10"/>
  <c r="X4" l="1"/>
  <c r="W4"/>
  <c r="AA4"/>
  <c r="AC4"/>
  <c r="AJ3" i="4" l="1"/>
  <c r="F3" l="1"/>
  <c r="L3"/>
  <c r="M3"/>
  <c r="O3"/>
  <c r="T3"/>
  <c r="U3"/>
  <c r="W3"/>
  <c r="E3"/>
  <c r="I3"/>
  <c r="J3"/>
  <c r="K3"/>
  <c r="AJ84" i="35" l="1"/>
  <c r="AN84" s="1"/>
  <c r="AJ27"/>
  <c r="AN27" s="1"/>
  <c r="AJ35"/>
  <c r="AG35" s="1"/>
  <c r="AJ55"/>
  <c r="AG55" s="1"/>
  <c r="AJ74"/>
  <c r="AN74" s="1"/>
  <c r="AJ44"/>
  <c r="AJ23"/>
  <c r="AJ51"/>
  <c r="AJ19"/>
  <c r="AN19" s="1"/>
  <c r="AJ70"/>
  <c r="AJ78"/>
  <c r="AJ52"/>
  <c r="AJ93"/>
  <c r="AJ11"/>
  <c r="AN11" s="1"/>
  <c r="AJ36"/>
  <c r="AN36" s="1"/>
  <c r="AJ25"/>
  <c r="AJ28"/>
  <c r="AJ76"/>
  <c r="AN76" s="1"/>
  <c r="AJ56"/>
  <c r="AG56" s="1"/>
  <c r="AJ18"/>
  <c r="AJ32"/>
  <c r="AG32" s="1"/>
  <c r="AJ45"/>
  <c r="AG45" s="1"/>
  <c r="AJ53"/>
  <c r="AJ82"/>
  <c r="AN82" s="1"/>
  <c r="AJ57"/>
  <c r="AJ77"/>
  <c r="AJ85"/>
  <c r="AJ71"/>
  <c r="AN71" s="1"/>
  <c r="AJ83"/>
  <c r="AJ16"/>
  <c r="AG16" s="1"/>
  <c r="AJ37"/>
  <c r="AN37" s="1"/>
  <c r="AJ13"/>
  <c r="AJ26"/>
  <c r="AJ38"/>
  <c r="AG38" s="1"/>
  <c r="AJ41"/>
  <c r="AJ63"/>
  <c r="AN63" s="1"/>
  <c r="AJ20"/>
  <c r="AJ42"/>
  <c r="AG42" s="1"/>
  <c r="AJ73"/>
  <c r="AJ72"/>
  <c r="AJ43"/>
  <c r="AJ12"/>
  <c r="AJ40"/>
  <c r="AJ92"/>
  <c r="AJ79"/>
  <c r="AN79" s="1"/>
  <c r="AJ30"/>
  <c r="AJ14"/>
  <c r="AG14" s="1"/>
  <c r="AJ65"/>
  <c r="AJ91"/>
  <c r="AJ89"/>
  <c r="AJ29"/>
  <c r="AJ64"/>
  <c r="AJ60"/>
  <c r="AJ39"/>
  <c r="AJ80"/>
  <c r="AJ34"/>
  <c r="AJ75"/>
  <c r="AJ48"/>
  <c r="AJ86"/>
  <c r="AJ88"/>
  <c r="AJ24"/>
  <c r="AG24" s="1"/>
  <c r="AJ81"/>
  <c r="AJ54"/>
  <c r="AJ62"/>
  <c r="AJ87"/>
  <c r="AN87" s="1"/>
  <c r="AJ15"/>
  <c r="AJ22"/>
  <c r="AN22" s="1"/>
  <c r="AJ21"/>
  <c r="AJ49"/>
  <c r="AG49" s="1"/>
  <c r="AJ17"/>
  <c r="AJ33"/>
  <c r="AJ31"/>
  <c r="AJ46"/>
  <c r="AG46" s="1"/>
  <c r="AJ59"/>
  <c r="AN59" s="1"/>
  <c r="AJ47"/>
  <c r="AJ58"/>
  <c r="AG58" s="1"/>
  <c r="AJ68"/>
  <c r="AJ67"/>
  <c r="AJ50"/>
  <c r="AG50" s="1"/>
  <c r="AJ66"/>
  <c r="AN66" s="1"/>
  <c r="AJ90"/>
  <c r="AJ61"/>
  <c r="AN61" s="1"/>
  <c r="AJ69"/>
  <c r="AG52"/>
  <c r="AG47"/>
  <c r="AG78"/>
  <c r="AG60"/>
  <c r="AG83"/>
  <c r="AG64"/>
  <c r="AG59"/>
  <c r="AG29"/>
  <c r="AG71"/>
  <c r="AG57"/>
  <c r="AG91"/>
  <c r="AG85"/>
  <c r="AG70"/>
  <c r="AG77"/>
  <c r="AG19"/>
  <c r="AG33"/>
  <c r="AG31"/>
  <c r="AG51"/>
  <c r="AG65"/>
  <c r="AG82"/>
  <c r="AG74"/>
  <c r="AG23"/>
  <c r="AG44"/>
  <c r="AG53"/>
  <c r="AG40"/>
  <c r="AG30"/>
  <c r="AG79"/>
  <c r="AG92"/>
  <c r="AG18"/>
  <c r="AG73"/>
  <c r="AG62"/>
  <c r="AG12"/>
  <c r="AG43"/>
  <c r="AG72"/>
  <c r="AG89"/>
  <c r="AG93"/>
  <c r="AG26"/>
  <c r="AG54"/>
  <c r="AG81"/>
  <c r="AG20"/>
  <c r="AG63"/>
  <c r="AG76"/>
  <c r="AG28"/>
  <c r="AG86"/>
  <c r="AG88"/>
  <c r="AG61"/>
  <c r="AG36"/>
  <c r="AG13"/>
  <c r="AG37"/>
  <c r="AG69"/>
  <c r="AG25"/>
  <c r="AG48"/>
  <c r="AG90"/>
  <c r="AG11"/>
  <c r="AG66"/>
  <c r="AG39"/>
  <c r="AG34"/>
  <c r="AG67"/>
  <c r="AG80"/>
  <c r="AG75"/>
  <c r="AG68"/>
  <c r="AN60"/>
  <c r="AN52"/>
  <c r="AN83"/>
  <c r="AN64"/>
  <c r="AN78"/>
  <c r="AN58"/>
  <c r="AN29"/>
  <c r="AN46"/>
  <c r="AN47"/>
  <c r="AN31"/>
  <c r="AN70"/>
  <c r="AN77"/>
  <c r="AN51"/>
  <c r="AN85"/>
  <c r="AN57"/>
  <c r="AN91"/>
  <c r="AN33"/>
  <c r="AN21"/>
  <c r="AN53"/>
  <c r="AN45"/>
  <c r="AN23"/>
  <c r="AN44"/>
  <c r="AN65"/>
  <c r="AN49"/>
  <c r="AN14"/>
  <c r="AN35"/>
  <c r="AN32"/>
  <c r="AN55"/>
  <c r="AN40"/>
  <c r="AN30"/>
  <c r="AN92"/>
  <c r="AN18"/>
  <c r="AN12"/>
  <c r="AN43"/>
  <c r="AN72"/>
  <c r="AN42"/>
  <c r="AN56"/>
  <c r="AN73"/>
  <c r="AN62"/>
  <c r="AN20"/>
  <c r="AN93"/>
  <c r="AN28"/>
  <c r="AN54"/>
  <c r="AN89"/>
  <c r="AN41"/>
  <c r="AN81"/>
  <c r="AN13"/>
  <c r="AN24"/>
  <c r="AN69"/>
  <c r="AN86"/>
  <c r="AN25"/>
  <c r="AN48"/>
  <c r="AN90"/>
  <c r="AN88"/>
  <c r="AN34"/>
  <c r="AN80"/>
  <c r="AN67"/>
  <c r="AN39"/>
  <c r="AN75"/>
  <c r="AN68"/>
  <c r="AN50"/>
  <c r="AN16"/>
  <c r="DQ93"/>
  <c r="CK93"/>
  <c r="BA93"/>
  <c r="DM92"/>
  <c r="CG92"/>
  <c r="DD91"/>
  <c r="BX91"/>
  <c r="CX90"/>
  <c r="BR90"/>
  <c r="DR89"/>
  <c r="CL89"/>
  <c r="DG88"/>
  <c r="CA88"/>
  <c r="DB87"/>
  <c r="BV87"/>
  <c r="DV86"/>
  <c r="CP86"/>
  <c r="BJ86"/>
  <c r="DK85"/>
  <c r="CE85"/>
  <c r="DC84"/>
  <c r="BW84"/>
  <c r="DV83"/>
  <c r="CP83"/>
  <c r="BJ83"/>
  <c r="DQ82"/>
  <c r="CK82"/>
  <c r="AY82"/>
  <c r="DD81"/>
  <c r="BX81"/>
  <c r="DW80"/>
  <c r="CQ80"/>
  <c r="BK80"/>
  <c r="DM79"/>
  <c r="CG79"/>
  <c r="AL79"/>
  <c r="CZ78"/>
  <c r="BT78"/>
  <c r="DT77"/>
  <c r="CN77"/>
  <c r="DQ76"/>
  <c r="CK76"/>
  <c r="BA76"/>
  <c r="DH75"/>
  <c r="CB75"/>
  <c r="DB74"/>
  <c r="BV74"/>
  <c r="DZ73"/>
  <c r="CT73"/>
  <c r="BN73"/>
  <c r="DP72"/>
  <c r="CJ72"/>
  <c r="AX72"/>
  <c r="DG71"/>
  <c r="CA71"/>
  <c r="DZ70"/>
  <c r="CT70"/>
  <c r="BN70"/>
  <c r="DN69"/>
  <c r="CH69"/>
  <c r="AV69"/>
  <c r="DG68"/>
  <c r="CA68"/>
  <c r="CX67"/>
  <c r="BR67"/>
  <c r="DT66"/>
  <c r="CN66"/>
  <c r="DH65"/>
  <c r="CB65"/>
  <c r="CW64"/>
  <c r="BQ64"/>
  <c r="DS63"/>
  <c r="CM63"/>
  <c r="AZ63"/>
  <c r="DD62"/>
  <c r="BX62"/>
  <c r="DU61"/>
  <c r="CO61"/>
  <c r="BI61"/>
  <c r="DL60"/>
  <c r="CF60"/>
  <c r="CZ59"/>
  <c r="BT59"/>
  <c r="DR58"/>
  <c r="CL58"/>
  <c r="AZ58"/>
  <c r="DH57"/>
  <c r="CB57"/>
  <c r="DZ56"/>
  <c r="CT56"/>
  <c r="BN56"/>
  <c r="DN55"/>
  <c r="CH55"/>
  <c r="DB54"/>
  <c r="BV54"/>
  <c r="DW53"/>
  <c r="CQ53"/>
  <c r="BK53"/>
  <c r="DQ52"/>
  <c r="CK52"/>
  <c r="AX52"/>
  <c r="DC51"/>
  <c r="BW51"/>
  <c r="DX50"/>
  <c r="CR50"/>
  <c r="BL50"/>
  <c r="DL49"/>
  <c r="CF49"/>
  <c r="DA48"/>
  <c r="BU48"/>
  <c r="DV47"/>
  <c r="CP47"/>
  <c r="BJ47"/>
  <c r="DK46"/>
  <c r="CE46"/>
  <c r="CW45"/>
  <c r="BQ45"/>
  <c r="DU44"/>
  <c r="CO44"/>
  <c r="BI44"/>
  <c r="DL43"/>
  <c r="CF43"/>
  <c r="AL43"/>
  <c r="CZ42"/>
  <c r="BT42"/>
  <c r="DV41"/>
  <c r="CP41"/>
  <c r="BJ41"/>
  <c r="DI40"/>
  <c r="CC40"/>
  <c r="EA39"/>
  <c r="CU39"/>
  <c r="BO39"/>
  <c r="DX38"/>
  <c r="CR38"/>
  <c r="BL38"/>
  <c r="DO37"/>
  <c r="CI37"/>
  <c r="AV37"/>
  <c r="DF36"/>
  <c r="BZ36"/>
  <c r="DZ35"/>
  <c r="CT35"/>
  <c r="BN35"/>
  <c r="DN34"/>
  <c r="CH34"/>
  <c r="AV34"/>
  <c r="DH33"/>
  <c r="CB33"/>
  <c r="CV32"/>
  <c r="BP32"/>
  <c r="DU31"/>
  <c r="CO31"/>
  <c r="BI31"/>
  <c r="DG30"/>
  <c r="CA30"/>
  <c r="AK30"/>
  <c r="CZ29"/>
  <c r="BT29"/>
  <c r="DW28"/>
  <c r="CQ28"/>
  <c r="BK28"/>
  <c r="DP27"/>
  <c r="CJ27"/>
  <c r="AW27"/>
  <c r="DB26"/>
  <c r="BV26"/>
  <c r="DV25"/>
  <c r="DR93"/>
  <c r="CL93"/>
  <c r="DN92"/>
  <c r="CH92"/>
  <c r="AV92"/>
  <c r="DE91"/>
  <c r="BY91"/>
  <c r="CY90"/>
  <c r="BS90"/>
  <c r="DS89"/>
  <c r="CM89"/>
  <c r="DH88"/>
  <c r="CB88"/>
  <c r="DC87"/>
  <c r="BW87"/>
  <c r="DW86"/>
  <c r="CQ86"/>
  <c r="BK86"/>
  <c r="DL85"/>
  <c r="CF85"/>
  <c r="DD84"/>
  <c r="BX84"/>
  <c r="DW83"/>
  <c r="CQ83"/>
  <c r="BK83"/>
  <c r="DR82"/>
  <c r="CL82"/>
  <c r="AZ82"/>
  <c r="DE81"/>
  <c r="BY81"/>
  <c r="DX80"/>
  <c r="CR80"/>
  <c r="BL80"/>
  <c r="DN79"/>
  <c r="CH79"/>
  <c r="DA78"/>
  <c r="BU78"/>
  <c r="DU77"/>
  <c r="CO77"/>
  <c r="BI77"/>
  <c r="DR76"/>
  <c r="CL76"/>
  <c r="DI75"/>
  <c r="CC75"/>
  <c r="DC74"/>
  <c r="BW74"/>
  <c r="EA73"/>
  <c r="CU73"/>
  <c r="BO73"/>
  <c r="DQ72"/>
  <c r="CK72"/>
  <c r="AY72"/>
  <c r="DH71"/>
  <c r="CB71"/>
  <c r="EA70"/>
  <c r="CU70"/>
  <c r="BO70"/>
  <c r="DO69"/>
  <c r="CI69"/>
  <c r="AW69"/>
  <c r="DH68"/>
  <c r="CB68"/>
  <c r="AK68"/>
  <c r="AO68" s="1"/>
  <c r="CY67"/>
  <c r="BS67"/>
  <c r="DU66"/>
  <c r="CO66"/>
  <c r="BI66"/>
  <c r="DI65"/>
  <c r="CC65"/>
  <c r="CX64"/>
  <c r="BR64"/>
  <c r="DT63"/>
  <c r="CN63"/>
  <c r="BA63"/>
  <c r="DE62"/>
  <c r="BY62"/>
  <c r="DV61"/>
  <c r="CP61"/>
  <c r="BJ61"/>
  <c r="DM60"/>
  <c r="CG60"/>
  <c r="DA59"/>
  <c r="BU59"/>
  <c r="DS58"/>
  <c r="CM58"/>
  <c r="BA58"/>
  <c r="DI57"/>
  <c r="CC57"/>
  <c r="EA56"/>
  <c r="CU56"/>
  <c r="BO56"/>
  <c r="DO55"/>
  <c r="CI55"/>
  <c r="AV55"/>
  <c r="DC54"/>
  <c r="BW54"/>
  <c r="DX53"/>
  <c r="CR53"/>
  <c r="BL53"/>
  <c r="DR52"/>
  <c r="CL52"/>
  <c r="AY52"/>
  <c r="DD51"/>
  <c r="BX51"/>
  <c r="DY50"/>
  <c r="CS50"/>
  <c r="BM50"/>
  <c r="DM49"/>
  <c r="CG49"/>
  <c r="DB48"/>
  <c r="BV48"/>
  <c r="DW47"/>
  <c r="CQ47"/>
  <c r="BK47"/>
  <c r="DL46"/>
  <c r="CF46"/>
  <c r="AK46"/>
  <c r="AO46" s="1"/>
  <c r="CX45"/>
  <c r="BR45"/>
  <c r="DV44"/>
  <c r="CP44"/>
  <c r="BJ44"/>
  <c r="DM43"/>
  <c r="CG43"/>
  <c r="DA42"/>
  <c r="BU42"/>
  <c r="DW41"/>
  <c r="CQ41"/>
  <c r="BK41"/>
  <c r="DJ40"/>
  <c r="CD40"/>
  <c r="CV39"/>
  <c r="BP39"/>
  <c r="DY38"/>
  <c r="CS38"/>
  <c r="BM38"/>
  <c r="DP37"/>
  <c r="CJ37"/>
  <c r="AW37"/>
  <c r="DG36"/>
  <c r="CA36"/>
  <c r="EA35"/>
  <c r="CU35"/>
  <c r="BO35"/>
  <c r="DO34"/>
  <c r="CI34"/>
  <c r="AW34"/>
  <c r="DI33"/>
  <c r="CC33"/>
  <c r="AK33"/>
  <c r="AO33" s="1"/>
  <c r="CW32"/>
  <c r="BQ32"/>
  <c r="DV31"/>
  <c r="CP31"/>
  <c r="BJ31"/>
  <c r="DH30"/>
  <c r="CB30"/>
  <c r="AL30"/>
  <c r="DA29"/>
  <c r="BU29"/>
  <c r="DX28"/>
  <c r="CR28"/>
  <c r="BL28"/>
  <c r="DQ27"/>
  <c r="CK27"/>
  <c r="AX27"/>
  <c r="DC26"/>
  <c r="BW26"/>
  <c r="DW25"/>
  <c r="DS93"/>
  <c r="CM93"/>
  <c r="DO92"/>
  <c r="CI92"/>
  <c r="AW92"/>
  <c r="DF91"/>
  <c r="BZ91"/>
  <c r="AK91"/>
  <c r="AO91" s="1"/>
  <c r="CZ90"/>
  <c r="BT90"/>
  <c r="DT89"/>
  <c r="CN89"/>
  <c r="DI88"/>
  <c r="CC88"/>
  <c r="DD87"/>
  <c r="BX87"/>
  <c r="DX86"/>
  <c r="CR86"/>
  <c r="BL86"/>
  <c r="DM85"/>
  <c r="CG85"/>
  <c r="AV85"/>
  <c r="DE84"/>
  <c r="BY84"/>
  <c r="DX83"/>
  <c r="CR83"/>
  <c r="BL83"/>
  <c r="DS82"/>
  <c r="CM82"/>
  <c r="BA82"/>
  <c r="DF81"/>
  <c r="BZ81"/>
  <c r="DY80"/>
  <c r="CS80"/>
  <c r="BM80"/>
  <c r="DO79"/>
  <c r="CI79"/>
  <c r="AV79"/>
  <c r="DB78"/>
  <c r="BV78"/>
  <c r="DV77"/>
  <c r="CP77"/>
  <c r="BJ77"/>
  <c r="DS76"/>
  <c r="CM76"/>
  <c r="DJ75"/>
  <c r="CD75"/>
  <c r="DD74"/>
  <c r="BX74"/>
  <c r="CV73"/>
  <c r="BP73"/>
  <c r="DR72"/>
  <c r="CL72"/>
  <c r="AZ72"/>
  <c r="DI71"/>
  <c r="CC71"/>
  <c r="CV70"/>
  <c r="BP70"/>
  <c r="DP69"/>
  <c r="CJ69"/>
  <c r="AX69"/>
  <c r="DI68"/>
  <c r="CC68"/>
  <c r="AL68"/>
  <c r="CZ67"/>
  <c r="BT67"/>
  <c r="DV66"/>
  <c r="CP66"/>
  <c r="BJ66"/>
  <c r="DJ65"/>
  <c r="CD65"/>
  <c r="AK65"/>
  <c r="CY64"/>
  <c r="BS64"/>
  <c r="DU63"/>
  <c r="CO63"/>
  <c r="BI63"/>
  <c r="DF62"/>
  <c r="BZ62"/>
  <c r="DW61"/>
  <c r="CQ61"/>
  <c r="BK61"/>
  <c r="DN60"/>
  <c r="CH60"/>
  <c r="DB59"/>
  <c r="BV59"/>
  <c r="DT58"/>
  <c r="CN58"/>
  <c r="DJ57"/>
  <c r="CD57"/>
  <c r="CV56"/>
  <c r="BP56"/>
  <c r="DP55"/>
  <c r="CJ55"/>
  <c r="AW55"/>
  <c r="DD54"/>
  <c r="BX54"/>
  <c r="DY53"/>
  <c r="CS53"/>
  <c r="BM53"/>
  <c r="DS52"/>
  <c r="CM52"/>
  <c r="AZ52"/>
  <c r="DE51"/>
  <c r="BY51"/>
  <c r="DZ50"/>
  <c r="CT50"/>
  <c r="BN50"/>
  <c r="DN49"/>
  <c r="CH49"/>
  <c r="DC48"/>
  <c r="BW48"/>
  <c r="DX47"/>
  <c r="CR47"/>
  <c r="BL47"/>
  <c r="DM46"/>
  <c r="CG46"/>
  <c r="AL46"/>
  <c r="CY45"/>
  <c r="BS45"/>
  <c r="DW44"/>
  <c r="CQ44"/>
  <c r="BK44"/>
  <c r="DN43"/>
  <c r="CH43"/>
  <c r="AV43"/>
  <c r="DB42"/>
  <c r="BV42"/>
  <c r="DX41"/>
  <c r="CR41"/>
  <c r="BL41"/>
  <c r="DK40"/>
  <c r="CE40"/>
  <c r="AK40"/>
  <c r="AO40" s="1"/>
  <c r="CW39"/>
  <c r="BQ39"/>
  <c r="DZ38"/>
  <c r="CT38"/>
  <c r="BN38"/>
  <c r="DQ37"/>
  <c r="CK37"/>
  <c r="AX37"/>
  <c r="DH36"/>
  <c r="CB36"/>
  <c r="CV35"/>
  <c r="BP35"/>
  <c r="DP34"/>
  <c r="CJ34"/>
  <c r="AX34"/>
  <c r="DJ33"/>
  <c r="CD33"/>
  <c r="AL33"/>
  <c r="CX32"/>
  <c r="BR32"/>
  <c r="DW31"/>
  <c r="CQ31"/>
  <c r="BK31"/>
  <c r="DI30"/>
  <c r="CC30"/>
  <c r="DB29"/>
  <c r="BV29"/>
  <c r="DY28"/>
  <c r="CS28"/>
  <c r="BM28"/>
  <c r="DR27"/>
  <c r="CL27"/>
  <c r="AY27"/>
  <c r="DD26"/>
  <c r="BX26"/>
  <c r="DX25"/>
  <c r="CR25"/>
  <c r="BL25"/>
  <c r="DO24"/>
  <c r="CI24"/>
  <c r="AV24"/>
  <c r="DG23"/>
  <c r="CA23"/>
  <c r="DY22"/>
  <c r="DT93"/>
  <c r="CN93"/>
  <c r="DP92"/>
  <c r="CJ92"/>
  <c r="AX92"/>
  <c r="DG91"/>
  <c r="CA91"/>
  <c r="AL91"/>
  <c r="DA90"/>
  <c r="BU90"/>
  <c r="DU89"/>
  <c r="CO89"/>
  <c r="BI89"/>
  <c r="DJ88"/>
  <c r="CD88"/>
  <c r="DE87"/>
  <c r="BY87"/>
  <c r="DY86"/>
  <c r="CS86"/>
  <c r="BM86"/>
  <c r="DN85"/>
  <c r="CH85"/>
  <c r="AW85"/>
  <c r="DF84"/>
  <c r="BZ84"/>
  <c r="DY83"/>
  <c r="CS83"/>
  <c r="BM83"/>
  <c r="DT82"/>
  <c r="CN82"/>
  <c r="DG81"/>
  <c r="CA81"/>
  <c r="DZ80"/>
  <c r="CT80"/>
  <c r="BN80"/>
  <c r="DP79"/>
  <c r="CJ79"/>
  <c r="AW79"/>
  <c r="DC78"/>
  <c r="BW78"/>
  <c r="DW77"/>
  <c r="CQ77"/>
  <c r="BK77"/>
  <c r="DT76"/>
  <c r="CN76"/>
  <c r="DK75"/>
  <c r="CE75"/>
  <c r="DE74"/>
  <c r="BY74"/>
  <c r="CW73"/>
  <c r="BQ73"/>
  <c r="DS72"/>
  <c r="CM72"/>
  <c r="BA72"/>
  <c r="DJ71"/>
  <c r="CD71"/>
  <c r="AK71"/>
  <c r="AO71" s="1"/>
  <c r="CW70"/>
  <c r="BQ70"/>
  <c r="DQ69"/>
  <c r="CK69"/>
  <c r="AY69"/>
  <c r="DJ68"/>
  <c r="CD68"/>
  <c r="DA67"/>
  <c r="BU67"/>
  <c r="DW66"/>
  <c r="CQ66"/>
  <c r="BK66"/>
  <c r="DK65"/>
  <c r="CE65"/>
  <c r="AL65"/>
  <c r="CZ64"/>
  <c r="BT64"/>
  <c r="DV63"/>
  <c r="CP63"/>
  <c r="BJ63"/>
  <c r="DG62"/>
  <c r="CA62"/>
  <c r="DX61"/>
  <c r="CR61"/>
  <c r="BL61"/>
  <c r="DO60"/>
  <c r="CI60"/>
  <c r="AV60"/>
  <c r="DC59"/>
  <c r="BW59"/>
  <c r="DU58"/>
  <c r="CO58"/>
  <c r="BI58"/>
  <c r="DK57"/>
  <c r="CE57"/>
  <c r="AK57"/>
  <c r="AO57" s="1"/>
  <c r="CW56"/>
  <c r="BQ56"/>
  <c r="DQ55"/>
  <c r="CK55"/>
  <c r="AX55"/>
  <c r="DE54"/>
  <c r="BY54"/>
  <c r="DZ53"/>
  <c r="CT53"/>
  <c r="BN53"/>
  <c r="DT52"/>
  <c r="CN52"/>
  <c r="BA52"/>
  <c r="DF51"/>
  <c r="BZ51"/>
  <c r="EA50"/>
  <c r="CU50"/>
  <c r="BO50"/>
  <c r="DO49"/>
  <c r="CI49"/>
  <c r="AV49"/>
  <c r="DD48"/>
  <c r="BX48"/>
  <c r="DY47"/>
  <c r="CS47"/>
  <c r="BM47"/>
  <c r="DN46"/>
  <c r="CH46"/>
  <c r="CZ45"/>
  <c r="BT45"/>
  <c r="DX44"/>
  <c r="CR44"/>
  <c r="BL44"/>
  <c r="DO43"/>
  <c r="CI43"/>
  <c r="AW43"/>
  <c r="DC42"/>
  <c r="BW42"/>
  <c r="DY41"/>
  <c r="CS41"/>
  <c r="BM41"/>
  <c r="DL40"/>
  <c r="CF40"/>
  <c r="AL40"/>
  <c r="CX39"/>
  <c r="BR39"/>
  <c r="EA38"/>
  <c r="CU38"/>
  <c r="BO38"/>
  <c r="DR37"/>
  <c r="CL37"/>
  <c r="AY37"/>
  <c r="DI36"/>
  <c r="CC36"/>
  <c r="CW35"/>
  <c r="BQ35"/>
  <c r="DQ34"/>
  <c r="CK34"/>
  <c r="AY34"/>
  <c r="DK33"/>
  <c r="CE33"/>
  <c r="CY32"/>
  <c r="BS32"/>
  <c r="DX31"/>
  <c r="CR31"/>
  <c r="BL31"/>
  <c r="DJ30"/>
  <c r="CD30"/>
  <c r="DC29"/>
  <c r="BW29"/>
  <c r="DZ28"/>
  <c r="CT28"/>
  <c r="BN28"/>
  <c r="DS27"/>
  <c r="CM27"/>
  <c r="AZ27"/>
  <c r="DE26"/>
  <c r="BY26"/>
  <c r="DU93"/>
  <c r="CO93"/>
  <c r="BI93"/>
  <c r="DQ92"/>
  <c r="CK92"/>
  <c r="AY92"/>
  <c r="DH91"/>
  <c r="CB91"/>
  <c r="DB90"/>
  <c r="BV90"/>
  <c r="DV89"/>
  <c r="CP89"/>
  <c r="BJ89"/>
  <c r="DK88"/>
  <c r="CE88"/>
  <c r="DF87"/>
  <c r="BZ87"/>
  <c r="DZ86"/>
  <c r="CT86"/>
  <c r="BN86"/>
  <c r="DO85"/>
  <c r="CI85"/>
  <c r="AX85"/>
  <c r="DG84"/>
  <c r="CA84"/>
  <c r="DZ83"/>
  <c r="CT83"/>
  <c r="BN83"/>
  <c r="DU82"/>
  <c r="CO82"/>
  <c r="BI82"/>
  <c r="DH81"/>
  <c r="CB81"/>
  <c r="EA80"/>
  <c r="CU80"/>
  <c r="BO80"/>
  <c r="DQ79"/>
  <c r="CK79"/>
  <c r="AX79"/>
  <c r="DD78"/>
  <c r="BX78"/>
  <c r="DX77"/>
  <c r="CR77"/>
  <c r="BL77"/>
  <c r="DU76"/>
  <c r="CO76"/>
  <c r="BI76"/>
  <c r="DL75"/>
  <c r="CF75"/>
  <c r="DF74"/>
  <c r="BZ74"/>
  <c r="CX73"/>
  <c r="BR73"/>
  <c r="DT72"/>
  <c r="CN72"/>
  <c r="DK71"/>
  <c r="CE71"/>
  <c r="AL71"/>
  <c r="CX70"/>
  <c r="BR70"/>
  <c r="DR69"/>
  <c r="CL69"/>
  <c r="AZ69"/>
  <c r="BG69" s="1"/>
  <c r="DK68"/>
  <c r="CE68"/>
  <c r="DB67"/>
  <c r="BV67"/>
  <c r="DX66"/>
  <c r="CR66"/>
  <c r="BL66"/>
  <c r="DL65"/>
  <c r="CF65"/>
  <c r="DA64"/>
  <c r="BU64"/>
  <c r="DW63"/>
  <c r="CQ63"/>
  <c r="BK63"/>
  <c r="DH62"/>
  <c r="CB62"/>
  <c r="DY61"/>
  <c r="CS61"/>
  <c r="BM61"/>
  <c r="DP60"/>
  <c r="CJ60"/>
  <c r="AW60"/>
  <c r="DD59"/>
  <c r="BX59"/>
  <c r="DV58"/>
  <c r="CP58"/>
  <c r="BJ58"/>
  <c r="DL57"/>
  <c r="CF57"/>
  <c r="AL57"/>
  <c r="CX56"/>
  <c r="BR56"/>
  <c r="DR55"/>
  <c r="CL55"/>
  <c r="AY55"/>
  <c r="DF54"/>
  <c r="BZ54"/>
  <c r="EA53"/>
  <c r="CU53"/>
  <c r="BO53"/>
  <c r="DU52"/>
  <c r="CO52"/>
  <c r="BI52"/>
  <c r="DG51"/>
  <c r="CA51"/>
  <c r="CV50"/>
  <c r="BP50"/>
  <c r="DP49"/>
  <c r="CJ49"/>
  <c r="AW49"/>
  <c r="DE48"/>
  <c r="BY48"/>
  <c r="DZ47"/>
  <c r="CT47"/>
  <c r="BN47"/>
  <c r="DO46"/>
  <c r="CI46"/>
  <c r="AV46"/>
  <c r="DA45"/>
  <c r="BU45"/>
  <c r="DY44"/>
  <c r="CS44"/>
  <c r="BM44"/>
  <c r="DP43"/>
  <c r="CJ43"/>
  <c r="AX43"/>
  <c r="DD42"/>
  <c r="BX42"/>
  <c r="DZ41"/>
  <c r="CT41"/>
  <c r="BN41"/>
  <c r="DM40"/>
  <c r="CG40"/>
  <c r="CY39"/>
  <c r="BS39"/>
  <c r="CV38"/>
  <c r="BP38"/>
  <c r="DS37"/>
  <c r="CM37"/>
  <c r="AZ37"/>
  <c r="BG37" s="1"/>
  <c r="DJ36"/>
  <c r="CD36"/>
  <c r="AK36"/>
  <c r="AO36" s="1"/>
  <c r="CX35"/>
  <c r="BR35"/>
  <c r="DR34"/>
  <c r="CL34"/>
  <c r="AZ34"/>
  <c r="BG34" s="1"/>
  <c r="DL33"/>
  <c r="CF33"/>
  <c r="CZ32"/>
  <c r="BT32"/>
  <c r="DY31"/>
  <c r="CS31"/>
  <c r="BM31"/>
  <c r="DK30"/>
  <c r="CE30"/>
  <c r="DD29"/>
  <c r="BX29"/>
  <c r="EA28"/>
  <c r="CU28"/>
  <c r="BO28"/>
  <c r="DT27"/>
  <c r="CN27"/>
  <c r="BA27"/>
  <c r="DF26"/>
  <c r="BZ26"/>
  <c r="DV93"/>
  <c r="CP93"/>
  <c r="BJ93"/>
  <c r="DR92"/>
  <c r="CL92"/>
  <c r="AZ92"/>
  <c r="DI91"/>
  <c r="CC91"/>
  <c r="DC90"/>
  <c r="BW90"/>
  <c r="DW89"/>
  <c r="CQ89"/>
  <c r="BK89"/>
  <c r="DL88"/>
  <c r="CF88"/>
  <c r="AV88"/>
  <c r="DG87"/>
  <c r="CA87"/>
  <c r="EA86"/>
  <c r="CU86"/>
  <c r="BO86"/>
  <c r="DP85"/>
  <c r="CJ85"/>
  <c r="AY85"/>
  <c r="DH84"/>
  <c r="CB84"/>
  <c r="EA83"/>
  <c r="CU83"/>
  <c r="BO83"/>
  <c r="DV82"/>
  <c r="CP82"/>
  <c r="BJ82"/>
  <c r="DI81"/>
  <c r="CC81"/>
  <c r="CV80"/>
  <c r="BP80"/>
  <c r="DR79"/>
  <c r="CL79"/>
  <c r="AY79"/>
  <c r="DE78"/>
  <c r="BY78"/>
  <c r="DY77"/>
  <c r="CS77"/>
  <c r="BM77"/>
  <c r="DV76"/>
  <c r="CP76"/>
  <c r="BJ76"/>
  <c r="DM75"/>
  <c r="CG75"/>
  <c r="DG74"/>
  <c r="CA74"/>
  <c r="CY73"/>
  <c r="BS73"/>
  <c r="DU72"/>
  <c r="CO72"/>
  <c r="BI72"/>
  <c r="DL71"/>
  <c r="CF71"/>
  <c r="CY70"/>
  <c r="BS70"/>
  <c r="DS69"/>
  <c r="CM69"/>
  <c r="BA69"/>
  <c r="DL68"/>
  <c r="CF68"/>
  <c r="DC67"/>
  <c r="BW67"/>
  <c r="DY66"/>
  <c r="CS66"/>
  <c r="BM66"/>
  <c r="DM65"/>
  <c r="CG65"/>
  <c r="DB64"/>
  <c r="BV64"/>
  <c r="DX63"/>
  <c r="CR63"/>
  <c r="BL63"/>
  <c r="DI62"/>
  <c r="CC62"/>
  <c r="DZ61"/>
  <c r="CT61"/>
  <c r="BN61"/>
  <c r="DQ60"/>
  <c r="CK60"/>
  <c r="AX60"/>
  <c r="DE59"/>
  <c r="BY59"/>
  <c r="DW58"/>
  <c r="CQ58"/>
  <c r="BK58"/>
  <c r="DM57"/>
  <c r="CG57"/>
  <c r="CY56"/>
  <c r="BS56"/>
  <c r="DS55"/>
  <c r="CM55"/>
  <c r="AZ55"/>
  <c r="DG54"/>
  <c r="CA54"/>
  <c r="CV53"/>
  <c r="BP53"/>
  <c r="DV52"/>
  <c r="CP52"/>
  <c r="BJ52"/>
  <c r="DH51"/>
  <c r="CB51"/>
  <c r="AK51"/>
  <c r="AO51" s="1"/>
  <c r="CW50"/>
  <c r="BQ50"/>
  <c r="DQ49"/>
  <c r="CK49"/>
  <c r="AX49"/>
  <c r="DF48"/>
  <c r="BZ48"/>
  <c r="EA47"/>
  <c r="CU47"/>
  <c r="BO47"/>
  <c r="DP46"/>
  <c r="CJ46"/>
  <c r="AW46"/>
  <c r="DB45"/>
  <c r="BV45"/>
  <c r="DZ44"/>
  <c r="CT44"/>
  <c r="BN44"/>
  <c r="DQ43"/>
  <c r="CK43"/>
  <c r="AY43"/>
  <c r="DE42"/>
  <c r="BY42"/>
  <c r="EA41"/>
  <c r="CU41"/>
  <c r="BO41"/>
  <c r="DN40"/>
  <c r="CH40"/>
  <c r="CZ39"/>
  <c r="BT39"/>
  <c r="CW38"/>
  <c r="BQ38"/>
  <c r="DT37"/>
  <c r="CN37"/>
  <c r="BA37"/>
  <c r="DK36"/>
  <c r="CE36"/>
  <c r="AL36"/>
  <c r="CY35"/>
  <c r="BS35"/>
  <c r="DS34"/>
  <c r="CM34"/>
  <c r="BA34"/>
  <c r="DM33"/>
  <c r="CG33"/>
  <c r="DA32"/>
  <c r="BU32"/>
  <c r="DZ31"/>
  <c r="CT31"/>
  <c r="BN31"/>
  <c r="DL30"/>
  <c r="CF30"/>
  <c r="DE29"/>
  <c r="BY29"/>
  <c r="CV28"/>
  <c r="BP28"/>
  <c r="DU27"/>
  <c r="CO27"/>
  <c r="BI27"/>
  <c r="DG26"/>
  <c r="CA26"/>
  <c r="EA25"/>
  <c r="CU25"/>
  <c r="BO25"/>
  <c r="DR24"/>
  <c r="CL24"/>
  <c r="AY24"/>
  <c r="DJ23"/>
  <c r="CD23"/>
  <c r="CV22"/>
  <c r="BP22"/>
  <c r="DV21"/>
  <c r="CP21"/>
  <c r="BJ21"/>
  <c r="DM20"/>
  <c r="CG20"/>
  <c r="DF19"/>
  <c r="BZ19"/>
  <c r="DW18"/>
  <c r="CQ18"/>
  <c r="BK18"/>
  <c r="DK17"/>
  <c r="CE17"/>
  <c r="DB16"/>
  <c r="BV16"/>
  <c r="DZ15"/>
  <c r="CT15"/>
  <c r="BN15"/>
  <c r="DL14"/>
  <c r="CF14"/>
  <c r="AV14"/>
  <c r="DG13"/>
  <c r="DW93"/>
  <c r="CQ93"/>
  <c r="BK93"/>
  <c r="DS92"/>
  <c r="CM92"/>
  <c r="BA92"/>
  <c r="BH92" s="1"/>
  <c r="DJ91"/>
  <c r="CD91"/>
  <c r="DD90"/>
  <c r="BX90"/>
  <c r="DX89"/>
  <c r="CR89"/>
  <c r="BL89"/>
  <c r="DM88"/>
  <c r="CG88"/>
  <c r="AW88"/>
  <c r="DH87"/>
  <c r="CB87"/>
  <c r="CV86"/>
  <c r="BP86"/>
  <c r="DQ85"/>
  <c r="CK85"/>
  <c r="AZ85"/>
  <c r="DI84"/>
  <c r="CC84"/>
  <c r="CV83"/>
  <c r="BP83"/>
  <c r="DW82"/>
  <c r="CQ82"/>
  <c r="BK82"/>
  <c r="DJ81"/>
  <c r="CD81"/>
  <c r="CW80"/>
  <c r="BQ80"/>
  <c r="DS79"/>
  <c r="CM79"/>
  <c r="AZ79"/>
  <c r="BG79" s="1"/>
  <c r="DF78"/>
  <c r="BZ78"/>
  <c r="DZ77"/>
  <c r="CT77"/>
  <c r="BN77"/>
  <c r="DW76"/>
  <c r="CQ76"/>
  <c r="BK76"/>
  <c r="DN75"/>
  <c r="CH75"/>
  <c r="DH74"/>
  <c r="CB74"/>
  <c r="AK74"/>
  <c r="AO74" s="1"/>
  <c r="CZ73"/>
  <c r="BT73"/>
  <c r="DV72"/>
  <c r="CP72"/>
  <c r="BJ72"/>
  <c r="DM71"/>
  <c r="CG71"/>
  <c r="CZ70"/>
  <c r="BT70"/>
  <c r="DT69"/>
  <c r="CN69"/>
  <c r="DM68"/>
  <c r="CG68"/>
  <c r="AV68"/>
  <c r="DD67"/>
  <c r="BX67"/>
  <c r="DZ66"/>
  <c r="CT66"/>
  <c r="BN66"/>
  <c r="DN65"/>
  <c r="CH65"/>
  <c r="AV65"/>
  <c r="DC64"/>
  <c r="BW64"/>
  <c r="DY63"/>
  <c r="CS63"/>
  <c r="BM63"/>
  <c r="DJ62"/>
  <c r="CD62"/>
  <c r="EA61"/>
  <c r="CU61"/>
  <c r="BO61"/>
  <c r="DR60"/>
  <c r="CL60"/>
  <c r="AY60"/>
  <c r="DF59"/>
  <c r="BZ59"/>
  <c r="DX58"/>
  <c r="CR58"/>
  <c r="BL58"/>
  <c r="DN57"/>
  <c r="CH57"/>
  <c r="CZ56"/>
  <c r="BT56"/>
  <c r="DT55"/>
  <c r="CN55"/>
  <c r="BA55"/>
  <c r="BH55" s="1"/>
  <c r="DH54"/>
  <c r="CB54"/>
  <c r="CW53"/>
  <c r="BQ53"/>
  <c r="DW52"/>
  <c r="CQ52"/>
  <c r="BK52"/>
  <c r="DI51"/>
  <c r="CC51"/>
  <c r="AL51"/>
  <c r="CX50"/>
  <c r="BR50"/>
  <c r="DR49"/>
  <c r="CL49"/>
  <c r="AY49"/>
  <c r="DG48"/>
  <c r="CA48"/>
  <c r="CV47"/>
  <c r="BP47"/>
  <c r="DQ46"/>
  <c r="CK46"/>
  <c r="AX46"/>
  <c r="DC45"/>
  <c r="BW45"/>
  <c r="EA44"/>
  <c r="CU44"/>
  <c r="BO44"/>
  <c r="DR43"/>
  <c r="CL43"/>
  <c r="AZ43"/>
  <c r="BG43" s="1"/>
  <c r="DF42"/>
  <c r="BZ42"/>
  <c r="CV41"/>
  <c r="BP41"/>
  <c r="DO40"/>
  <c r="CI40"/>
  <c r="AV40"/>
  <c r="DA39"/>
  <c r="BU39"/>
  <c r="CX38"/>
  <c r="BR38"/>
  <c r="DU37"/>
  <c r="CO37"/>
  <c r="BI37"/>
  <c r="DL36"/>
  <c r="CF36"/>
  <c r="CZ35"/>
  <c r="BT35"/>
  <c r="DT34"/>
  <c r="CN34"/>
  <c r="DN33"/>
  <c r="CH33"/>
  <c r="AV33"/>
  <c r="DB32"/>
  <c r="BV32"/>
  <c r="EA31"/>
  <c r="CU31"/>
  <c r="BO31"/>
  <c r="DM30"/>
  <c r="CG30"/>
  <c r="DF29"/>
  <c r="BZ29"/>
  <c r="CW28"/>
  <c r="BQ28"/>
  <c r="DV27"/>
  <c r="CP27"/>
  <c r="BJ27"/>
  <c r="DH26"/>
  <c r="CB26"/>
  <c r="CV25"/>
  <c r="DX93"/>
  <c r="CR93"/>
  <c r="BL93"/>
  <c r="DT92"/>
  <c r="CN92"/>
  <c r="DK91"/>
  <c r="CE91"/>
  <c r="DE90"/>
  <c r="BY90"/>
  <c r="DY89"/>
  <c r="CS89"/>
  <c r="BM89"/>
  <c r="DN88"/>
  <c r="CH88"/>
  <c r="AX88"/>
  <c r="DI87"/>
  <c r="CC87"/>
  <c r="CW86"/>
  <c r="BQ86"/>
  <c r="DR85"/>
  <c r="CL85"/>
  <c r="BA85"/>
  <c r="BH85" s="1"/>
  <c r="DJ84"/>
  <c r="CD84"/>
  <c r="AK84"/>
  <c r="CW83"/>
  <c r="BQ83"/>
  <c r="DX82"/>
  <c r="CR82"/>
  <c r="BL82"/>
  <c r="DK81"/>
  <c r="CE81"/>
  <c r="AK81"/>
  <c r="AO81" s="1"/>
  <c r="CX80"/>
  <c r="BR80"/>
  <c r="DT79"/>
  <c r="CN79"/>
  <c r="BA79"/>
  <c r="DG78"/>
  <c r="CA78"/>
  <c r="EA77"/>
  <c r="CU77"/>
  <c r="BO77"/>
  <c r="DX76"/>
  <c r="CR76"/>
  <c r="BL76"/>
  <c r="DO75"/>
  <c r="CI75"/>
  <c r="AV75"/>
  <c r="DI74"/>
  <c r="CC74"/>
  <c r="AL74"/>
  <c r="DA73"/>
  <c r="BU73"/>
  <c r="DW72"/>
  <c r="CQ72"/>
  <c r="BK72"/>
  <c r="DN71"/>
  <c r="CH71"/>
  <c r="AV71"/>
  <c r="DA70"/>
  <c r="BU70"/>
  <c r="DU69"/>
  <c r="CO69"/>
  <c r="BI69"/>
  <c r="DN68"/>
  <c r="CH68"/>
  <c r="AW68"/>
  <c r="DE67"/>
  <c r="BY67"/>
  <c r="EA66"/>
  <c r="CU66"/>
  <c r="BO66"/>
  <c r="DO65"/>
  <c r="CI65"/>
  <c r="AW65"/>
  <c r="DD64"/>
  <c r="BX64"/>
  <c r="DZ63"/>
  <c r="CT63"/>
  <c r="BN63"/>
  <c r="DK62"/>
  <c r="CE62"/>
  <c r="CV61"/>
  <c r="BP61"/>
  <c r="DS60"/>
  <c r="CM60"/>
  <c r="AZ60"/>
  <c r="DG59"/>
  <c r="CA59"/>
  <c r="DY58"/>
  <c r="CS58"/>
  <c r="BM58"/>
  <c r="DO57"/>
  <c r="CI57"/>
  <c r="AV57"/>
  <c r="DA56"/>
  <c r="BU56"/>
  <c r="DU55"/>
  <c r="CO55"/>
  <c r="BI55"/>
  <c r="DI54"/>
  <c r="CC54"/>
  <c r="CX53"/>
  <c r="BR53"/>
  <c r="DX52"/>
  <c r="CR52"/>
  <c r="BL52"/>
  <c r="DJ51"/>
  <c r="CD51"/>
  <c r="CY50"/>
  <c r="BS50"/>
  <c r="DS49"/>
  <c r="CM49"/>
  <c r="AZ49"/>
  <c r="DH48"/>
  <c r="CB48"/>
  <c r="CW47"/>
  <c r="BQ47"/>
  <c r="DR46"/>
  <c r="CL46"/>
  <c r="AY46"/>
  <c r="DD45"/>
  <c r="BX45"/>
  <c r="CV44"/>
  <c r="BP44"/>
  <c r="DS43"/>
  <c r="CM43"/>
  <c r="BA43"/>
  <c r="DG42"/>
  <c r="CA42"/>
  <c r="CW41"/>
  <c r="BQ41"/>
  <c r="DP40"/>
  <c r="CJ40"/>
  <c r="AW40"/>
  <c r="DB39"/>
  <c r="BV39"/>
  <c r="CY38"/>
  <c r="BS38"/>
  <c r="DV37"/>
  <c r="CP37"/>
  <c r="BJ37"/>
  <c r="DM36"/>
  <c r="CG36"/>
  <c r="DA35"/>
  <c r="BU35"/>
  <c r="DU34"/>
  <c r="CO34"/>
  <c r="BI34"/>
  <c r="DO33"/>
  <c r="CI33"/>
  <c r="AW33"/>
  <c r="DC32"/>
  <c r="BW32"/>
  <c r="CV31"/>
  <c r="BP31"/>
  <c r="DN30"/>
  <c r="CH30"/>
  <c r="AV30"/>
  <c r="DG29"/>
  <c r="CA29"/>
  <c r="CX28"/>
  <c r="BR28"/>
  <c r="DW27"/>
  <c r="CQ27"/>
  <c r="BK27"/>
  <c r="DI26"/>
  <c r="CC26"/>
  <c r="CW25"/>
  <c r="BQ25"/>
  <c r="DT24"/>
  <c r="CN24"/>
  <c r="BA24"/>
  <c r="DL23"/>
  <c r="CF23"/>
  <c r="AK23"/>
  <c r="AO23" s="1"/>
  <c r="CX22"/>
  <c r="BR22"/>
  <c r="DX21"/>
  <c r="CR21"/>
  <c r="BL21"/>
  <c r="DO20"/>
  <c r="CI20"/>
  <c r="AW20"/>
  <c r="DH19"/>
  <c r="CB19"/>
  <c r="DY18"/>
  <c r="CS18"/>
  <c r="BM18"/>
  <c r="DM17"/>
  <c r="CG17"/>
  <c r="DD16"/>
  <c r="BX16"/>
  <c r="CV15"/>
  <c r="BP15"/>
  <c r="DN14"/>
  <c r="CH14"/>
  <c r="AX14"/>
  <c r="DI13"/>
  <c r="DY93"/>
  <c r="CS93"/>
  <c r="BM93"/>
  <c r="DU92"/>
  <c r="CO92"/>
  <c r="BI92"/>
  <c r="DL91"/>
  <c r="CF91"/>
  <c r="DF90"/>
  <c r="BZ90"/>
  <c r="DZ89"/>
  <c r="CT89"/>
  <c r="BN89"/>
  <c r="DO88"/>
  <c r="CI88"/>
  <c r="AY88"/>
  <c r="DJ87"/>
  <c r="CD87"/>
  <c r="AK87"/>
  <c r="AO87" s="1"/>
  <c r="CX86"/>
  <c r="BR86"/>
  <c r="DS85"/>
  <c r="CM85"/>
  <c r="DK84"/>
  <c r="CE84"/>
  <c r="AL84"/>
  <c r="CX83"/>
  <c r="BR83"/>
  <c r="DY82"/>
  <c r="CS82"/>
  <c r="BM82"/>
  <c r="DL81"/>
  <c r="CF81"/>
  <c r="AL81"/>
  <c r="CY80"/>
  <c r="BS80"/>
  <c r="DU79"/>
  <c r="CO79"/>
  <c r="BI79"/>
  <c r="DH78"/>
  <c r="CB78"/>
  <c r="CV77"/>
  <c r="BP77"/>
  <c r="DY76"/>
  <c r="CS76"/>
  <c r="BM76"/>
  <c r="DP75"/>
  <c r="CJ75"/>
  <c r="AW75"/>
  <c r="DJ74"/>
  <c r="CD74"/>
  <c r="DB73"/>
  <c r="BV73"/>
  <c r="DX72"/>
  <c r="CR72"/>
  <c r="BL72"/>
  <c r="DO71"/>
  <c r="CI71"/>
  <c r="AW71"/>
  <c r="DB70"/>
  <c r="BV70"/>
  <c r="DV69"/>
  <c r="CP69"/>
  <c r="BJ69"/>
  <c r="DO68"/>
  <c r="CI68"/>
  <c r="AX68"/>
  <c r="DF67"/>
  <c r="BZ67"/>
  <c r="CV66"/>
  <c r="BP66"/>
  <c r="DP65"/>
  <c r="CJ65"/>
  <c r="AX65"/>
  <c r="DE64"/>
  <c r="BY64"/>
  <c r="EA63"/>
  <c r="CU63"/>
  <c r="BO63"/>
  <c r="DL62"/>
  <c r="CF62"/>
  <c r="AK62"/>
  <c r="AO62" s="1"/>
  <c r="CW61"/>
  <c r="BQ61"/>
  <c r="DT60"/>
  <c r="CN60"/>
  <c r="BA60"/>
  <c r="DH59"/>
  <c r="CB59"/>
  <c r="DZ58"/>
  <c r="CT58"/>
  <c r="BN58"/>
  <c r="DP57"/>
  <c r="CJ57"/>
  <c r="AW57"/>
  <c r="DB56"/>
  <c r="BV56"/>
  <c r="DV55"/>
  <c r="CP55"/>
  <c r="BJ55"/>
  <c r="DJ54"/>
  <c r="CD54"/>
  <c r="AK54"/>
  <c r="AO54" s="1"/>
  <c r="CY53"/>
  <c r="BS53"/>
  <c r="DY52"/>
  <c r="CS52"/>
  <c r="BM52"/>
  <c r="DK51"/>
  <c r="CE51"/>
  <c r="CZ50"/>
  <c r="BT50"/>
  <c r="DT49"/>
  <c r="CN49"/>
  <c r="BA49"/>
  <c r="BH49" s="1"/>
  <c r="DI48"/>
  <c r="CC48"/>
  <c r="AK48"/>
  <c r="AO48" s="1"/>
  <c r="CX47"/>
  <c r="BR47"/>
  <c r="DS46"/>
  <c r="CM46"/>
  <c r="AZ46"/>
  <c r="DE45"/>
  <c r="BY45"/>
  <c r="CW44"/>
  <c r="BQ44"/>
  <c r="DT43"/>
  <c r="CN43"/>
  <c r="DH42"/>
  <c r="CB42"/>
  <c r="CX41"/>
  <c r="BR41"/>
  <c r="DQ40"/>
  <c r="CK40"/>
  <c r="AX40"/>
  <c r="DC39"/>
  <c r="BW39"/>
  <c r="AK39"/>
  <c r="AO39" s="1"/>
  <c r="CZ38"/>
  <c r="BT38"/>
  <c r="DW37"/>
  <c r="CQ37"/>
  <c r="BK37"/>
  <c r="DN36"/>
  <c r="CH36"/>
  <c r="DB35"/>
  <c r="BV35"/>
  <c r="DV34"/>
  <c r="CP34"/>
  <c r="BJ34"/>
  <c r="DP33"/>
  <c r="CJ33"/>
  <c r="AX33"/>
  <c r="DD32"/>
  <c r="BX32"/>
  <c r="CW31"/>
  <c r="BQ31"/>
  <c r="DO30"/>
  <c r="CI30"/>
  <c r="AW30"/>
  <c r="DH29"/>
  <c r="CB29"/>
  <c r="AK29"/>
  <c r="AO29" s="1"/>
  <c r="CY28"/>
  <c r="BS28"/>
  <c r="DX27"/>
  <c r="CR27"/>
  <c r="BL27"/>
  <c r="DJ26"/>
  <c r="CD26"/>
  <c r="CX25"/>
  <c r="DZ93"/>
  <c r="CT93"/>
  <c r="BN93"/>
  <c r="DV92"/>
  <c r="CP92"/>
  <c r="BJ92"/>
  <c r="DM91"/>
  <c r="CG91"/>
  <c r="DG90"/>
  <c r="CA90"/>
  <c r="EA89"/>
  <c r="CU89"/>
  <c r="BO89"/>
  <c r="DP88"/>
  <c r="CJ88"/>
  <c r="AZ88"/>
  <c r="DK87"/>
  <c r="CE87"/>
  <c r="AL87"/>
  <c r="CY86"/>
  <c r="BS86"/>
  <c r="DT85"/>
  <c r="CN85"/>
  <c r="DL84"/>
  <c r="CF84"/>
  <c r="CY83"/>
  <c r="BS83"/>
  <c r="DZ82"/>
  <c r="CT82"/>
  <c r="BN82"/>
  <c r="DM81"/>
  <c r="CG81"/>
  <c r="CZ80"/>
  <c r="BT80"/>
  <c r="DV79"/>
  <c r="CP79"/>
  <c r="BJ79"/>
  <c r="DI78"/>
  <c r="CC78"/>
  <c r="CW77"/>
  <c r="BQ77"/>
  <c r="DZ76"/>
  <c r="CT76"/>
  <c r="BN76"/>
  <c r="DQ75"/>
  <c r="CK75"/>
  <c r="AX75"/>
  <c r="DK74"/>
  <c r="CE74"/>
  <c r="DC73"/>
  <c r="BW73"/>
  <c r="DY72"/>
  <c r="CS72"/>
  <c r="BM72"/>
  <c r="DP71"/>
  <c r="CJ71"/>
  <c r="AX71"/>
  <c r="DC70"/>
  <c r="BW70"/>
  <c r="DW69"/>
  <c r="CQ69"/>
  <c r="BK69"/>
  <c r="DP68"/>
  <c r="CJ68"/>
  <c r="AY68"/>
  <c r="DG67"/>
  <c r="CA67"/>
  <c r="CW66"/>
  <c r="BQ66"/>
  <c r="DQ65"/>
  <c r="CK65"/>
  <c r="AY65"/>
  <c r="DF64"/>
  <c r="BZ64"/>
  <c r="CV63"/>
  <c r="BP63"/>
  <c r="DM62"/>
  <c r="CG62"/>
  <c r="AL62"/>
  <c r="CX61"/>
  <c r="BR61"/>
  <c r="DU60"/>
  <c r="CO60"/>
  <c r="BI60"/>
  <c r="DI59"/>
  <c r="CC59"/>
  <c r="EA58"/>
  <c r="CU58"/>
  <c r="BO58"/>
  <c r="DQ57"/>
  <c r="CK57"/>
  <c r="AX57"/>
  <c r="DC56"/>
  <c r="BW56"/>
  <c r="DW55"/>
  <c r="CQ55"/>
  <c r="BK55"/>
  <c r="DK54"/>
  <c r="CE54"/>
  <c r="AL54"/>
  <c r="CZ53"/>
  <c r="BT53"/>
  <c r="DZ52"/>
  <c r="CT52"/>
  <c r="BN52"/>
  <c r="DL51"/>
  <c r="CF51"/>
  <c r="DA50"/>
  <c r="BU50"/>
  <c r="DU49"/>
  <c r="CO49"/>
  <c r="BI49"/>
  <c r="DJ48"/>
  <c r="CD48"/>
  <c r="AL48"/>
  <c r="CY47"/>
  <c r="BS47"/>
  <c r="DT46"/>
  <c r="CN46"/>
  <c r="BA46"/>
  <c r="BH46" s="1"/>
  <c r="DF45"/>
  <c r="BZ45"/>
  <c r="CX44"/>
  <c r="BR44"/>
  <c r="DU43"/>
  <c r="CO43"/>
  <c r="BI43"/>
  <c r="DI42"/>
  <c r="CC42"/>
  <c r="AK42"/>
  <c r="AO42" s="1"/>
  <c r="CY41"/>
  <c r="BS41"/>
  <c r="DR40"/>
  <c r="CL40"/>
  <c r="AY40"/>
  <c r="DD39"/>
  <c r="BX39"/>
  <c r="AL39"/>
  <c r="DA38"/>
  <c r="BU38"/>
  <c r="DX37"/>
  <c r="CR37"/>
  <c r="BL37"/>
  <c r="DO36"/>
  <c r="CI36"/>
  <c r="AV36"/>
  <c r="DC35"/>
  <c r="BW35"/>
  <c r="DW34"/>
  <c r="CQ34"/>
  <c r="BK34"/>
  <c r="DQ33"/>
  <c r="CK33"/>
  <c r="AY33"/>
  <c r="DE32"/>
  <c r="BY32"/>
  <c r="CX31"/>
  <c r="BR31"/>
  <c r="DP30"/>
  <c r="CJ30"/>
  <c r="AX30"/>
  <c r="DI29"/>
  <c r="CC29"/>
  <c r="AL29"/>
  <c r="CZ28"/>
  <c r="BT28"/>
  <c r="DY27"/>
  <c r="CS27"/>
  <c r="BM27"/>
  <c r="DK26"/>
  <c r="CE26"/>
  <c r="AK26"/>
  <c r="AO26" s="1"/>
  <c r="CY25"/>
  <c r="EA93"/>
  <c r="CU93"/>
  <c r="BO93"/>
  <c r="DW92"/>
  <c r="CQ92"/>
  <c r="BK92"/>
  <c r="DN91"/>
  <c r="CH91"/>
  <c r="DH90"/>
  <c r="CB90"/>
  <c r="CV89"/>
  <c r="BP89"/>
  <c r="DQ88"/>
  <c r="CK88"/>
  <c r="BA88"/>
  <c r="BH88" s="1"/>
  <c r="DL87"/>
  <c r="CF87"/>
  <c r="AV87"/>
  <c r="CZ86"/>
  <c r="BT86"/>
  <c r="DU85"/>
  <c r="CO85"/>
  <c r="BI85"/>
  <c r="DM84"/>
  <c r="CG84"/>
  <c r="CZ83"/>
  <c r="BT83"/>
  <c r="EA82"/>
  <c r="CU82"/>
  <c r="BO82"/>
  <c r="DN81"/>
  <c r="CH81"/>
  <c r="DA80"/>
  <c r="BU80"/>
  <c r="DW79"/>
  <c r="CQ79"/>
  <c r="BK79"/>
  <c r="DJ78"/>
  <c r="CD78"/>
  <c r="CX77"/>
  <c r="BR77"/>
  <c r="EA76"/>
  <c r="CU76"/>
  <c r="BO76"/>
  <c r="DR75"/>
  <c r="CL75"/>
  <c r="AY75"/>
  <c r="DL74"/>
  <c r="CF74"/>
  <c r="DD73"/>
  <c r="BX73"/>
  <c r="DZ72"/>
  <c r="CT72"/>
  <c r="BN72"/>
  <c r="DQ71"/>
  <c r="CK71"/>
  <c r="AY71"/>
  <c r="DD70"/>
  <c r="BX70"/>
  <c r="DX69"/>
  <c r="CR69"/>
  <c r="BL69"/>
  <c r="DQ68"/>
  <c r="CK68"/>
  <c r="AZ68"/>
  <c r="BG68" s="1"/>
  <c r="DH67"/>
  <c r="CB67"/>
  <c r="CX66"/>
  <c r="BR66"/>
  <c r="DR65"/>
  <c r="CL65"/>
  <c r="AZ65"/>
  <c r="DG64"/>
  <c r="CA64"/>
  <c r="CW63"/>
  <c r="BQ63"/>
  <c r="DN62"/>
  <c r="CH62"/>
  <c r="CY61"/>
  <c r="BS61"/>
  <c r="DV60"/>
  <c r="CP60"/>
  <c r="BJ60"/>
  <c r="DJ59"/>
  <c r="CD59"/>
  <c r="CV58"/>
  <c r="BP58"/>
  <c r="DR57"/>
  <c r="CL57"/>
  <c r="AY57"/>
  <c r="DD56"/>
  <c r="BX56"/>
  <c r="DX55"/>
  <c r="CR55"/>
  <c r="BL55"/>
  <c r="DL54"/>
  <c r="CF54"/>
  <c r="DA53"/>
  <c r="BU53"/>
  <c r="EA52"/>
  <c r="CU52"/>
  <c r="BO52"/>
  <c r="DM51"/>
  <c r="CG51"/>
  <c r="DB50"/>
  <c r="BV50"/>
  <c r="DV49"/>
  <c r="CP49"/>
  <c r="BJ49"/>
  <c r="DK48"/>
  <c r="CE48"/>
  <c r="CZ47"/>
  <c r="BT47"/>
  <c r="DU46"/>
  <c r="CO46"/>
  <c r="BI46"/>
  <c r="DG45"/>
  <c r="CA45"/>
  <c r="AK45"/>
  <c r="AO45" s="1"/>
  <c r="CY44"/>
  <c r="BS44"/>
  <c r="DV43"/>
  <c r="CP43"/>
  <c r="BJ43"/>
  <c r="DJ42"/>
  <c r="CD42"/>
  <c r="AL42"/>
  <c r="CZ41"/>
  <c r="BT41"/>
  <c r="DS40"/>
  <c r="CM40"/>
  <c r="AZ40"/>
  <c r="DE39"/>
  <c r="BY39"/>
  <c r="DB38"/>
  <c r="BV38"/>
  <c r="DY37"/>
  <c r="CS37"/>
  <c r="BM37"/>
  <c r="DP36"/>
  <c r="CJ36"/>
  <c r="AW36"/>
  <c r="DD35"/>
  <c r="BX35"/>
  <c r="DX34"/>
  <c r="CR34"/>
  <c r="BL34"/>
  <c r="DR33"/>
  <c r="CL33"/>
  <c r="AZ33"/>
  <c r="DF32"/>
  <c r="BZ32"/>
  <c r="AK32"/>
  <c r="AO32" s="1"/>
  <c r="CY31"/>
  <c r="BS31"/>
  <c r="DQ30"/>
  <c r="CK30"/>
  <c r="AY30"/>
  <c r="DJ29"/>
  <c r="CD29"/>
  <c r="DA28"/>
  <c r="BU28"/>
  <c r="DZ27"/>
  <c r="CT27"/>
  <c r="BN27"/>
  <c r="DL26"/>
  <c r="CF26"/>
  <c r="AL26"/>
  <c r="CZ25"/>
  <c r="BT25"/>
  <c r="DW24"/>
  <c r="CQ24"/>
  <c r="BK24"/>
  <c r="DO23"/>
  <c r="CI23"/>
  <c r="AV23"/>
  <c r="DA22"/>
  <c r="BU22"/>
  <c r="EA21"/>
  <c r="CU21"/>
  <c r="BO21"/>
  <c r="DR20"/>
  <c r="CL20"/>
  <c r="AZ20"/>
  <c r="DK19"/>
  <c r="CE19"/>
  <c r="CV18"/>
  <c r="BP18"/>
  <c r="DP17"/>
  <c r="CJ17"/>
  <c r="AX17"/>
  <c r="DG16"/>
  <c r="CA16"/>
  <c r="AK16"/>
  <c r="AO16" s="1"/>
  <c r="CY15"/>
  <c r="BS15"/>
  <c r="DQ14"/>
  <c r="CK14"/>
  <c r="BA14"/>
  <c r="DL13"/>
  <c r="CV93"/>
  <c r="BP93"/>
  <c r="DX92"/>
  <c r="CR92"/>
  <c r="BL92"/>
  <c r="DO91"/>
  <c r="CI91"/>
  <c r="AV91"/>
  <c r="DI90"/>
  <c r="CC90"/>
  <c r="CW89"/>
  <c r="BQ89"/>
  <c r="DR88"/>
  <c r="CL88"/>
  <c r="DM87"/>
  <c r="CG87"/>
  <c r="AW87"/>
  <c r="DA86"/>
  <c r="BU86"/>
  <c r="DV85"/>
  <c r="CP85"/>
  <c r="BJ85"/>
  <c r="DN84"/>
  <c r="CH84"/>
  <c r="DA83"/>
  <c r="BU83"/>
  <c r="CV82"/>
  <c r="BP82"/>
  <c r="DO81"/>
  <c r="CI81"/>
  <c r="AV81"/>
  <c r="DB80"/>
  <c r="BV80"/>
  <c r="DX79"/>
  <c r="CR79"/>
  <c r="BL79"/>
  <c r="DK78"/>
  <c r="CE78"/>
  <c r="AK78"/>
  <c r="AO78" s="1"/>
  <c r="CY77"/>
  <c r="BS77"/>
  <c r="CV76"/>
  <c r="BP76"/>
  <c r="DS75"/>
  <c r="CM75"/>
  <c r="AZ75"/>
  <c r="DM74"/>
  <c r="CG74"/>
  <c r="DE73"/>
  <c r="BY73"/>
  <c r="EA72"/>
  <c r="CU72"/>
  <c r="BO72"/>
  <c r="DR71"/>
  <c r="CL71"/>
  <c r="AZ71"/>
  <c r="DE70"/>
  <c r="BY70"/>
  <c r="DY69"/>
  <c r="CS69"/>
  <c r="BM69"/>
  <c r="DR68"/>
  <c r="CL68"/>
  <c r="BA68"/>
  <c r="DI67"/>
  <c r="CC67"/>
  <c r="CY66"/>
  <c r="BS66"/>
  <c r="DS65"/>
  <c r="CM65"/>
  <c r="BA65"/>
  <c r="BH65" s="1"/>
  <c r="DH64"/>
  <c r="CB64"/>
  <c r="CX63"/>
  <c r="BR63"/>
  <c r="DO62"/>
  <c r="CI62"/>
  <c r="AV62"/>
  <c r="CZ61"/>
  <c r="BT61"/>
  <c r="DW60"/>
  <c r="CQ60"/>
  <c r="BK60"/>
  <c r="DK59"/>
  <c r="CE59"/>
  <c r="CW58"/>
  <c r="BQ58"/>
  <c r="DS57"/>
  <c r="CM57"/>
  <c r="AZ57"/>
  <c r="DE56"/>
  <c r="BY56"/>
  <c r="DY55"/>
  <c r="CS55"/>
  <c r="BM55"/>
  <c r="DM54"/>
  <c r="CG54"/>
  <c r="DB53"/>
  <c r="BV53"/>
  <c r="CV52"/>
  <c r="BP52"/>
  <c r="DN51"/>
  <c r="CH51"/>
  <c r="DC50"/>
  <c r="BW50"/>
  <c r="DW49"/>
  <c r="CQ49"/>
  <c r="BK49"/>
  <c r="DL48"/>
  <c r="CF48"/>
  <c r="DA47"/>
  <c r="BU47"/>
  <c r="DV46"/>
  <c r="CP46"/>
  <c r="BJ46"/>
  <c r="DH45"/>
  <c r="CB45"/>
  <c r="AL45"/>
  <c r="CZ44"/>
  <c r="BT44"/>
  <c r="DW43"/>
  <c r="CQ43"/>
  <c r="BK43"/>
  <c r="DK42"/>
  <c r="CE42"/>
  <c r="DA41"/>
  <c r="BU41"/>
  <c r="DT40"/>
  <c r="CN40"/>
  <c r="BA40"/>
  <c r="BH40" s="1"/>
  <c r="DF39"/>
  <c r="BZ39"/>
  <c r="DC38"/>
  <c r="BW38"/>
  <c r="DZ37"/>
  <c r="CT37"/>
  <c r="BN37"/>
  <c r="DQ36"/>
  <c r="CK36"/>
  <c r="AX36"/>
  <c r="DE35"/>
  <c r="BY35"/>
  <c r="DY34"/>
  <c r="CS34"/>
  <c r="BM34"/>
  <c r="DS33"/>
  <c r="CM33"/>
  <c r="BA33"/>
  <c r="BH33" s="1"/>
  <c r="DG32"/>
  <c r="CA32"/>
  <c r="AL32"/>
  <c r="CZ31"/>
  <c r="BT31"/>
  <c r="DR30"/>
  <c r="CL30"/>
  <c r="AZ30"/>
  <c r="DK29"/>
  <c r="CE29"/>
  <c r="DB28"/>
  <c r="BV28"/>
  <c r="EA27"/>
  <c r="CU27"/>
  <c r="BO27"/>
  <c r="DM26"/>
  <c r="CG26"/>
  <c r="DA25"/>
  <c r="CW93"/>
  <c r="BQ93"/>
  <c r="DY92"/>
  <c r="CS92"/>
  <c r="BM92"/>
  <c r="DP91"/>
  <c r="CJ91"/>
  <c r="AW91"/>
  <c r="DJ90"/>
  <c r="CD90"/>
  <c r="AK90"/>
  <c r="AO90" s="1"/>
  <c r="CX89"/>
  <c r="BR89"/>
  <c r="DS88"/>
  <c r="CM88"/>
  <c r="DN87"/>
  <c r="CH87"/>
  <c r="AX87"/>
  <c r="DB86"/>
  <c r="BV86"/>
  <c r="DW85"/>
  <c r="CQ85"/>
  <c r="BK85"/>
  <c r="DO84"/>
  <c r="CI84"/>
  <c r="AV84"/>
  <c r="DB83"/>
  <c r="BV83"/>
  <c r="CW82"/>
  <c r="BQ82"/>
  <c r="DP81"/>
  <c r="CJ81"/>
  <c r="AW81"/>
  <c r="DC80"/>
  <c r="BW80"/>
  <c r="DY79"/>
  <c r="CS79"/>
  <c r="BM79"/>
  <c r="DL78"/>
  <c r="CF78"/>
  <c r="AL78"/>
  <c r="CZ77"/>
  <c r="BT77"/>
  <c r="CW76"/>
  <c r="BQ76"/>
  <c r="DT75"/>
  <c r="CN75"/>
  <c r="BA75"/>
  <c r="BH75" s="1"/>
  <c r="DN74"/>
  <c r="CH74"/>
  <c r="DF73"/>
  <c r="BZ73"/>
  <c r="CV72"/>
  <c r="BP72"/>
  <c r="DS71"/>
  <c r="CM71"/>
  <c r="BA71"/>
  <c r="BH71" s="1"/>
  <c r="DF70"/>
  <c r="BZ70"/>
  <c r="DZ69"/>
  <c r="CT69"/>
  <c r="BN69"/>
  <c r="DS68"/>
  <c r="CM68"/>
  <c r="DJ67"/>
  <c r="CD67"/>
  <c r="AK67"/>
  <c r="AO67" s="1"/>
  <c r="CZ66"/>
  <c r="BT66"/>
  <c r="DT65"/>
  <c r="CN65"/>
  <c r="DI64"/>
  <c r="CC64"/>
  <c r="CY63"/>
  <c r="BS63"/>
  <c r="DP62"/>
  <c r="CJ62"/>
  <c r="AW62"/>
  <c r="DA61"/>
  <c r="BU61"/>
  <c r="DX60"/>
  <c r="CR60"/>
  <c r="BL60"/>
  <c r="DL59"/>
  <c r="CF59"/>
  <c r="AK59"/>
  <c r="AO59" s="1"/>
  <c r="CX58"/>
  <c r="BR58"/>
  <c r="DT57"/>
  <c r="CN57"/>
  <c r="BA57"/>
  <c r="BH57" s="1"/>
  <c r="DF56"/>
  <c r="BZ56"/>
  <c r="DZ55"/>
  <c r="CT55"/>
  <c r="BN55"/>
  <c r="DN54"/>
  <c r="CH54"/>
  <c r="DC53"/>
  <c r="BW53"/>
  <c r="CW52"/>
  <c r="BQ52"/>
  <c r="DO51"/>
  <c r="CI51"/>
  <c r="AV51"/>
  <c r="DD50"/>
  <c r="BX50"/>
  <c r="DX49"/>
  <c r="CR49"/>
  <c r="BL49"/>
  <c r="DM48"/>
  <c r="CG48"/>
  <c r="DB47"/>
  <c r="BV47"/>
  <c r="DW46"/>
  <c r="CQ46"/>
  <c r="BK46"/>
  <c r="DI45"/>
  <c r="CC45"/>
  <c r="DA44"/>
  <c r="BU44"/>
  <c r="DX43"/>
  <c r="CR43"/>
  <c r="BL43"/>
  <c r="DL42"/>
  <c r="CF42"/>
  <c r="DB41"/>
  <c r="BV41"/>
  <c r="DU40"/>
  <c r="CO40"/>
  <c r="BI40"/>
  <c r="DG39"/>
  <c r="CA39"/>
  <c r="DD38"/>
  <c r="BX38"/>
  <c r="EA37"/>
  <c r="CU37"/>
  <c r="BO37"/>
  <c r="DR36"/>
  <c r="CL36"/>
  <c r="AY36"/>
  <c r="DF35"/>
  <c r="BZ35"/>
  <c r="DZ34"/>
  <c r="CT34"/>
  <c r="BN34"/>
  <c r="DT33"/>
  <c r="CN33"/>
  <c r="DH32"/>
  <c r="CB32"/>
  <c r="DA31"/>
  <c r="BU31"/>
  <c r="DS30"/>
  <c r="CM30"/>
  <c r="BA30"/>
  <c r="BH30" s="1"/>
  <c r="DL29"/>
  <c r="CF29"/>
  <c r="AV29"/>
  <c r="DC28"/>
  <c r="BW28"/>
  <c r="CV27"/>
  <c r="BP27"/>
  <c r="DN26"/>
  <c r="CH26"/>
  <c r="DB25"/>
  <c r="BV25"/>
  <c r="DY24"/>
  <c r="CS24"/>
  <c r="CX93"/>
  <c r="BR93"/>
  <c r="DZ92"/>
  <c r="CT92"/>
  <c r="BN92"/>
  <c r="DQ91"/>
  <c r="CK91"/>
  <c r="AX91"/>
  <c r="DK90"/>
  <c r="CE90"/>
  <c r="AL90"/>
  <c r="CY89"/>
  <c r="BS89"/>
  <c r="DT88"/>
  <c r="CN88"/>
  <c r="DO87"/>
  <c r="CI87"/>
  <c r="AY87"/>
  <c r="DC86"/>
  <c r="BW86"/>
  <c r="DX85"/>
  <c r="CR85"/>
  <c r="BL85"/>
  <c r="DP84"/>
  <c r="CJ84"/>
  <c r="AW84"/>
  <c r="DC83"/>
  <c r="BW83"/>
  <c r="CX82"/>
  <c r="BR82"/>
  <c r="DQ81"/>
  <c r="CK81"/>
  <c r="AX81"/>
  <c r="DD80"/>
  <c r="BX80"/>
  <c r="DZ79"/>
  <c r="CT79"/>
  <c r="BN79"/>
  <c r="DM78"/>
  <c r="CG78"/>
  <c r="DA77"/>
  <c r="BU77"/>
  <c r="CX76"/>
  <c r="BR76"/>
  <c r="DU75"/>
  <c r="CO75"/>
  <c r="BI75"/>
  <c r="DO74"/>
  <c r="CI74"/>
  <c r="AV74"/>
  <c r="DG73"/>
  <c r="CA73"/>
  <c r="CW72"/>
  <c r="BQ72"/>
  <c r="DT71"/>
  <c r="CN71"/>
  <c r="DG70"/>
  <c r="CA70"/>
  <c r="EA69"/>
  <c r="CU69"/>
  <c r="BO69"/>
  <c r="DT68"/>
  <c r="CN68"/>
  <c r="DK67"/>
  <c r="CE67"/>
  <c r="AL67"/>
  <c r="DA66"/>
  <c r="BU66"/>
  <c r="DU65"/>
  <c r="CO65"/>
  <c r="BI65"/>
  <c r="DJ64"/>
  <c r="CD64"/>
  <c r="AK64"/>
  <c r="AO64" s="1"/>
  <c r="CZ63"/>
  <c r="BT63"/>
  <c r="DQ62"/>
  <c r="CK62"/>
  <c r="AX62"/>
  <c r="DB61"/>
  <c r="BV61"/>
  <c r="DY60"/>
  <c r="CS60"/>
  <c r="BM60"/>
  <c r="DM59"/>
  <c r="CG59"/>
  <c r="AL59"/>
  <c r="CY58"/>
  <c r="BS58"/>
  <c r="DU57"/>
  <c r="CO57"/>
  <c r="BI57"/>
  <c r="DG56"/>
  <c r="CA56"/>
  <c r="EA55"/>
  <c r="CU55"/>
  <c r="BO55"/>
  <c r="DO54"/>
  <c r="CI54"/>
  <c r="AV54"/>
  <c r="DD53"/>
  <c r="BX53"/>
  <c r="CX52"/>
  <c r="BR52"/>
  <c r="DP51"/>
  <c r="CJ51"/>
  <c r="AW51"/>
  <c r="DE50"/>
  <c r="BY50"/>
  <c r="DY49"/>
  <c r="CS49"/>
  <c r="BM49"/>
  <c r="DN48"/>
  <c r="CH48"/>
  <c r="DC47"/>
  <c r="BW47"/>
  <c r="DX46"/>
  <c r="CR46"/>
  <c r="BL46"/>
  <c r="DJ45"/>
  <c r="CD45"/>
  <c r="DB44"/>
  <c r="BV44"/>
  <c r="DY43"/>
  <c r="CS43"/>
  <c r="BM43"/>
  <c r="DM42"/>
  <c r="CG42"/>
  <c r="AV42"/>
  <c r="DC41"/>
  <c r="BW41"/>
  <c r="DV40"/>
  <c r="CP40"/>
  <c r="BJ40"/>
  <c r="DH39"/>
  <c r="CB39"/>
  <c r="DE38"/>
  <c r="BY38"/>
  <c r="CV37"/>
  <c r="BP37"/>
  <c r="DS36"/>
  <c r="CM36"/>
  <c r="AZ36"/>
  <c r="DG35"/>
  <c r="CA35"/>
  <c r="EA34"/>
  <c r="CU34"/>
  <c r="BO34"/>
  <c r="DU33"/>
  <c r="CO33"/>
  <c r="BI33"/>
  <c r="DI32"/>
  <c r="CC32"/>
  <c r="DB31"/>
  <c r="BV31"/>
  <c r="DT30"/>
  <c r="CN30"/>
  <c r="DM29"/>
  <c r="CG29"/>
  <c r="AW29"/>
  <c r="DD28"/>
  <c r="BX28"/>
  <c r="CW27"/>
  <c r="BQ27"/>
  <c r="DO26"/>
  <c r="CI26"/>
  <c r="AV26"/>
  <c r="DC25"/>
  <c r="BW25"/>
  <c r="DZ24"/>
  <c r="CT24"/>
  <c r="BN24"/>
  <c r="DR23"/>
  <c r="CL23"/>
  <c r="AY23"/>
  <c r="DD22"/>
  <c r="BX22"/>
  <c r="CX21"/>
  <c r="BR21"/>
  <c r="DU20"/>
  <c r="CO20"/>
  <c r="BI20"/>
  <c r="DN19"/>
  <c r="CH19"/>
  <c r="CY18"/>
  <c r="BS18"/>
  <c r="DS17"/>
  <c r="CM17"/>
  <c r="BA17"/>
  <c r="DJ16"/>
  <c r="CD16"/>
  <c r="DB15"/>
  <c r="BV15"/>
  <c r="DT14"/>
  <c r="CN14"/>
  <c r="DO13"/>
  <c r="CI13"/>
  <c r="CY93"/>
  <c r="BS93"/>
  <c r="EA92"/>
  <c r="CU92"/>
  <c r="BO92"/>
  <c r="DR91"/>
  <c r="CL91"/>
  <c r="AY91"/>
  <c r="DL90"/>
  <c r="CF90"/>
  <c r="CZ89"/>
  <c r="BT89"/>
  <c r="DU88"/>
  <c r="CO88"/>
  <c r="BI88"/>
  <c r="DP87"/>
  <c r="CJ87"/>
  <c r="AZ87"/>
  <c r="DD86"/>
  <c r="BX86"/>
  <c r="DY85"/>
  <c r="CS85"/>
  <c r="BM85"/>
  <c r="DQ84"/>
  <c r="CK84"/>
  <c r="AX84"/>
  <c r="DD83"/>
  <c r="BX83"/>
  <c r="CY82"/>
  <c r="BS82"/>
  <c r="DR81"/>
  <c r="CL81"/>
  <c r="AY81"/>
  <c r="DE80"/>
  <c r="BY80"/>
  <c r="EA79"/>
  <c r="CU79"/>
  <c r="BO79"/>
  <c r="DN78"/>
  <c r="CH78"/>
  <c r="DB77"/>
  <c r="BV77"/>
  <c r="CY76"/>
  <c r="BS76"/>
  <c r="DV75"/>
  <c r="CP75"/>
  <c r="BJ75"/>
  <c r="DP74"/>
  <c r="CJ74"/>
  <c r="AW74"/>
  <c r="DH73"/>
  <c r="CB73"/>
  <c r="AK73"/>
  <c r="AO73" s="1"/>
  <c r="CX72"/>
  <c r="BR72"/>
  <c r="DU71"/>
  <c r="CO71"/>
  <c r="BI71"/>
  <c r="DH70"/>
  <c r="CB70"/>
  <c r="CV69"/>
  <c r="BP69"/>
  <c r="DU68"/>
  <c r="CO68"/>
  <c r="BI68"/>
  <c r="DL67"/>
  <c r="CF67"/>
  <c r="DB66"/>
  <c r="BV66"/>
  <c r="DV65"/>
  <c r="CP65"/>
  <c r="BJ65"/>
  <c r="DK64"/>
  <c r="CE64"/>
  <c r="AL64"/>
  <c r="DA63"/>
  <c r="BU63"/>
  <c r="DR62"/>
  <c r="CL62"/>
  <c r="AY62"/>
  <c r="DC61"/>
  <c r="BW61"/>
  <c r="DZ60"/>
  <c r="CT60"/>
  <c r="BN60"/>
  <c r="DN59"/>
  <c r="CH59"/>
  <c r="CZ58"/>
  <c r="BT58"/>
  <c r="DV57"/>
  <c r="CP57"/>
  <c r="BJ57"/>
  <c r="DH56"/>
  <c r="CB56"/>
  <c r="CV55"/>
  <c r="BP55"/>
  <c r="DP54"/>
  <c r="CJ54"/>
  <c r="AW54"/>
  <c r="DE53"/>
  <c r="BY53"/>
  <c r="CY52"/>
  <c r="BS52"/>
  <c r="DQ51"/>
  <c r="CK51"/>
  <c r="AX51"/>
  <c r="DF50"/>
  <c r="BZ50"/>
  <c r="DZ49"/>
  <c r="CT49"/>
  <c r="BN49"/>
  <c r="DO48"/>
  <c r="CI48"/>
  <c r="AV48"/>
  <c r="DD47"/>
  <c r="BX47"/>
  <c r="DY46"/>
  <c r="CS46"/>
  <c r="BM46"/>
  <c r="DK45"/>
  <c r="CE45"/>
  <c r="DC44"/>
  <c r="BW44"/>
  <c r="DZ43"/>
  <c r="CT43"/>
  <c r="BN43"/>
  <c r="DN42"/>
  <c r="CH42"/>
  <c r="AW42"/>
  <c r="DD41"/>
  <c r="BX41"/>
  <c r="DW40"/>
  <c r="CQ40"/>
  <c r="BK40"/>
  <c r="DI39"/>
  <c r="CC39"/>
  <c r="DF38"/>
  <c r="BZ38"/>
  <c r="AK38"/>
  <c r="AO38" s="1"/>
  <c r="CW37"/>
  <c r="BQ37"/>
  <c r="DT36"/>
  <c r="CN36"/>
  <c r="BA36"/>
  <c r="BH36" s="1"/>
  <c r="DH35"/>
  <c r="CB35"/>
  <c r="CV34"/>
  <c r="BP34"/>
  <c r="DV33"/>
  <c r="CP33"/>
  <c r="BJ33"/>
  <c r="DJ32"/>
  <c r="CD32"/>
  <c r="DC31"/>
  <c r="BW31"/>
  <c r="DU30"/>
  <c r="CO30"/>
  <c r="BI30"/>
  <c r="DN29"/>
  <c r="CH29"/>
  <c r="AX29"/>
  <c r="DE28"/>
  <c r="BY28"/>
  <c r="CX27"/>
  <c r="BR27"/>
  <c r="DP26"/>
  <c r="CJ26"/>
  <c r="AW26"/>
  <c r="DD25"/>
  <c r="CZ93"/>
  <c r="BT93"/>
  <c r="CV92"/>
  <c r="BP92"/>
  <c r="DS91"/>
  <c r="CM91"/>
  <c r="AZ91"/>
  <c r="DM90"/>
  <c r="CG90"/>
  <c r="DA89"/>
  <c r="BU89"/>
  <c r="DV88"/>
  <c r="CP88"/>
  <c r="BJ88"/>
  <c r="DQ87"/>
  <c r="CK87"/>
  <c r="BA87"/>
  <c r="BH87" s="1"/>
  <c r="DE86"/>
  <c r="BY86"/>
  <c r="DZ85"/>
  <c r="CT85"/>
  <c r="BN85"/>
  <c r="DR84"/>
  <c r="CL84"/>
  <c r="AY84"/>
  <c r="DE83"/>
  <c r="BY83"/>
  <c r="AK83"/>
  <c r="AO83" s="1"/>
  <c r="CZ82"/>
  <c r="BT82"/>
  <c r="DS81"/>
  <c r="CM81"/>
  <c r="AZ81"/>
  <c r="DF80"/>
  <c r="BZ80"/>
  <c r="CV79"/>
  <c r="BP79"/>
  <c r="DO78"/>
  <c r="CI78"/>
  <c r="AV78"/>
  <c r="DC77"/>
  <c r="BW77"/>
  <c r="AK77"/>
  <c r="AO77" s="1"/>
  <c r="CZ76"/>
  <c r="BT76"/>
  <c r="DW75"/>
  <c r="CQ75"/>
  <c r="BK75"/>
  <c r="DQ74"/>
  <c r="CK74"/>
  <c r="AX74"/>
  <c r="DI73"/>
  <c r="CC73"/>
  <c r="AL73"/>
  <c r="CY72"/>
  <c r="BS72"/>
  <c r="DV71"/>
  <c r="CP71"/>
  <c r="BJ71"/>
  <c r="DI70"/>
  <c r="CC70"/>
  <c r="CW69"/>
  <c r="BQ69"/>
  <c r="DV68"/>
  <c r="CP68"/>
  <c r="BJ68"/>
  <c r="DM67"/>
  <c r="CG67"/>
  <c r="DC66"/>
  <c r="BW66"/>
  <c r="DW65"/>
  <c r="CQ65"/>
  <c r="BK65"/>
  <c r="DL64"/>
  <c r="CF64"/>
  <c r="DB63"/>
  <c r="BV63"/>
  <c r="DS62"/>
  <c r="CM62"/>
  <c r="AZ62"/>
  <c r="DD61"/>
  <c r="BX61"/>
  <c r="EA60"/>
  <c r="CU60"/>
  <c r="BO60"/>
  <c r="DO59"/>
  <c r="CI59"/>
  <c r="AV59"/>
  <c r="DA58"/>
  <c r="BU58"/>
  <c r="DW57"/>
  <c r="CQ57"/>
  <c r="BK57"/>
  <c r="DI56"/>
  <c r="CC56"/>
  <c r="CW55"/>
  <c r="BQ55"/>
  <c r="DQ54"/>
  <c r="CK54"/>
  <c r="AX54"/>
  <c r="DF53"/>
  <c r="BZ53"/>
  <c r="AK53"/>
  <c r="AO53" s="1"/>
  <c r="CZ52"/>
  <c r="BT52"/>
  <c r="DR51"/>
  <c r="CL51"/>
  <c r="AY51"/>
  <c r="DG50"/>
  <c r="CA50"/>
  <c r="EA49"/>
  <c r="CU49"/>
  <c r="BO49"/>
  <c r="DP48"/>
  <c r="CJ48"/>
  <c r="AW48"/>
  <c r="DE47"/>
  <c r="BY47"/>
  <c r="DZ46"/>
  <c r="CT46"/>
  <c r="BN46"/>
  <c r="DL45"/>
  <c r="CF45"/>
  <c r="DD44"/>
  <c r="BX44"/>
  <c r="EA43"/>
  <c r="CU43"/>
  <c r="BO43"/>
  <c r="DO42"/>
  <c r="CI42"/>
  <c r="AX42"/>
  <c r="DE41"/>
  <c r="BY41"/>
  <c r="DX40"/>
  <c r="CR40"/>
  <c r="BL40"/>
  <c r="DJ39"/>
  <c r="CD39"/>
  <c r="AV39"/>
  <c r="DG38"/>
  <c r="CA38"/>
  <c r="AL38"/>
  <c r="CX37"/>
  <c r="BR37"/>
  <c r="DU36"/>
  <c r="CO36"/>
  <c r="BI36"/>
  <c r="DI35"/>
  <c r="CC35"/>
  <c r="CW34"/>
  <c r="BQ34"/>
  <c r="DW33"/>
  <c r="CQ33"/>
  <c r="BK33"/>
  <c r="DK32"/>
  <c r="CE32"/>
  <c r="DD31"/>
  <c r="BX31"/>
  <c r="DV30"/>
  <c r="CP30"/>
  <c r="BJ30"/>
  <c r="DO29"/>
  <c r="CI29"/>
  <c r="AY29"/>
  <c r="DF28"/>
  <c r="BZ28"/>
  <c r="CY27"/>
  <c r="BS27"/>
  <c r="DQ26"/>
  <c r="CK26"/>
  <c r="AX26"/>
  <c r="DE25"/>
  <c r="BY25"/>
  <c r="CV24"/>
  <c r="BP24"/>
  <c r="DT23"/>
  <c r="CN23"/>
  <c r="BA23"/>
  <c r="DA93"/>
  <c r="BU93"/>
  <c r="CW92"/>
  <c r="BQ92"/>
  <c r="DT91"/>
  <c r="CN91"/>
  <c r="BA91"/>
  <c r="BH91" s="1"/>
  <c r="DN90"/>
  <c r="CH90"/>
  <c r="DB89"/>
  <c r="BV89"/>
  <c r="DW88"/>
  <c r="CQ88"/>
  <c r="BK88"/>
  <c r="DR87"/>
  <c r="CL87"/>
  <c r="DF86"/>
  <c r="BZ86"/>
  <c r="EA85"/>
  <c r="CU85"/>
  <c r="BO85"/>
  <c r="DS84"/>
  <c r="CM84"/>
  <c r="AZ84"/>
  <c r="DF83"/>
  <c r="BZ83"/>
  <c r="AL83"/>
  <c r="DA82"/>
  <c r="BU82"/>
  <c r="DT81"/>
  <c r="CN81"/>
  <c r="BA81"/>
  <c r="BH81" s="1"/>
  <c r="DG80"/>
  <c r="CA80"/>
  <c r="CW79"/>
  <c r="BQ79"/>
  <c r="DP78"/>
  <c r="CJ78"/>
  <c r="AW78"/>
  <c r="DD77"/>
  <c r="BX77"/>
  <c r="AL77"/>
  <c r="DA76"/>
  <c r="BU76"/>
  <c r="DX75"/>
  <c r="CR75"/>
  <c r="BL75"/>
  <c r="DR74"/>
  <c r="CL74"/>
  <c r="AY74"/>
  <c r="DJ73"/>
  <c r="CD73"/>
  <c r="CZ72"/>
  <c r="BT72"/>
  <c r="DW71"/>
  <c r="CQ71"/>
  <c r="BK71"/>
  <c r="DJ70"/>
  <c r="CD70"/>
  <c r="CX69"/>
  <c r="BR69"/>
  <c r="DW68"/>
  <c r="CQ68"/>
  <c r="BK68"/>
  <c r="DN67"/>
  <c r="CH67"/>
  <c r="AV67"/>
  <c r="DD66"/>
  <c r="BX66"/>
  <c r="DX65"/>
  <c r="CR65"/>
  <c r="BL65"/>
  <c r="DM64"/>
  <c r="CG64"/>
  <c r="DC63"/>
  <c r="BW63"/>
  <c r="DT62"/>
  <c r="CN62"/>
  <c r="BA62"/>
  <c r="BH62" s="1"/>
  <c r="DE61"/>
  <c r="BY61"/>
  <c r="CV60"/>
  <c r="BP60"/>
  <c r="DP59"/>
  <c r="CJ59"/>
  <c r="AW59"/>
  <c r="DB58"/>
  <c r="BV58"/>
  <c r="DX57"/>
  <c r="CR57"/>
  <c r="BL57"/>
  <c r="DJ56"/>
  <c r="CD56"/>
  <c r="AK56"/>
  <c r="AO56" s="1"/>
  <c r="CX55"/>
  <c r="BR55"/>
  <c r="DR54"/>
  <c r="CL54"/>
  <c r="AY54"/>
  <c r="DG53"/>
  <c r="CA53"/>
  <c r="AL53"/>
  <c r="DA52"/>
  <c r="BU52"/>
  <c r="DS51"/>
  <c r="CM51"/>
  <c r="AZ51"/>
  <c r="BG51" s="1"/>
  <c r="DH50"/>
  <c r="CB50"/>
  <c r="CV49"/>
  <c r="BP49"/>
  <c r="DQ48"/>
  <c r="CK48"/>
  <c r="AX48"/>
  <c r="DF47"/>
  <c r="BZ47"/>
  <c r="EA46"/>
  <c r="CU46"/>
  <c r="BO46"/>
  <c r="DM45"/>
  <c r="CG45"/>
  <c r="DE44"/>
  <c r="BY44"/>
  <c r="CV43"/>
  <c r="BP43"/>
  <c r="DP42"/>
  <c r="CJ42"/>
  <c r="AY42"/>
  <c r="DF41"/>
  <c r="BZ41"/>
  <c r="DY40"/>
  <c r="CS40"/>
  <c r="BM40"/>
  <c r="DK39"/>
  <c r="CE39"/>
  <c r="AW39"/>
  <c r="DH38"/>
  <c r="CB38"/>
  <c r="CY37"/>
  <c r="BS37"/>
  <c r="DV36"/>
  <c r="CP36"/>
  <c r="BJ36"/>
  <c r="DJ35"/>
  <c r="CD35"/>
  <c r="CX34"/>
  <c r="BR34"/>
  <c r="DX33"/>
  <c r="CR33"/>
  <c r="BL33"/>
  <c r="DL32"/>
  <c r="CF32"/>
  <c r="DE31"/>
  <c r="BY31"/>
  <c r="DW30"/>
  <c r="CQ30"/>
  <c r="BK30"/>
  <c r="DP29"/>
  <c r="CJ29"/>
  <c r="AZ29"/>
  <c r="DG28"/>
  <c r="CA28"/>
  <c r="AK28"/>
  <c r="AO28" s="1"/>
  <c r="CZ27"/>
  <c r="BT27"/>
  <c r="DR26"/>
  <c r="CL26"/>
  <c r="AY26"/>
  <c r="DF25"/>
  <c r="BZ25"/>
  <c r="AK25"/>
  <c r="AO25" s="1"/>
  <c r="CW24"/>
  <c r="BQ24"/>
  <c r="DU23"/>
  <c r="CO23"/>
  <c r="BI23"/>
  <c r="DG22"/>
  <c r="CA22"/>
  <c r="AL22"/>
  <c r="DA21"/>
  <c r="BU21"/>
  <c r="DX20"/>
  <c r="CR20"/>
  <c r="BL20"/>
  <c r="DQ19"/>
  <c r="CK19"/>
  <c r="AX19"/>
  <c r="DB18"/>
  <c r="BV18"/>
  <c r="DV17"/>
  <c r="CP17"/>
  <c r="BJ17"/>
  <c r="DM16"/>
  <c r="CG16"/>
  <c r="DE15"/>
  <c r="BY15"/>
  <c r="DW14"/>
  <c r="CQ14"/>
  <c r="BK14"/>
  <c r="DR13"/>
  <c r="DB93"/>
  <c r="BV93"/>
  <c r="CX92"/>
  <c r="BR92"/>
  <c r="DU91"/>
  <c r="CO91"/>
  <c r="BI91"/>
  <c r="DO90"/>
  <c r="CI90"/>
  <c r="AV90"/>
  <c r="DC89"/>
  <c r="BW89"/>
  <c r="DX88"/>
  <c r="CR88"/>
  <c r="BL88"/>
  <c r="DS87"/>
  <c r="CM87"/>
  <c r="DG86"/>
  <c r="CA86"/>
  <c r="CV85"/>
  <c r="BP85"/>
  <c r="DT84"/>
  <c r="CN84"/>
  <c r="BA84"/>
  <c r="BH84" s="1"/>
  <c r="DG83"/>
  <c r="CA83"/>
  <c r="DB82"/>
  <c r="BV82"/>
  <c r="DU81"/>
  <c r="CO81"/>
  <c r="BI81"/>
  <c r="DH80"/>
  <c r="CB80"/>
  <c r="CX79"/>
  <c r="BR79"/>
  <c r="DQ78"/>
  <c r="CK78"/>
  <c r="AX78"/>
  <c r="DE77"/>
  <c r="BY77"/>
  <c r="DB76"/>
  <c r="BV76"/>
  <c r="DY75"/>
  <c r="CS75"/>
  <c r="BM75"/>
  <c r="DS74"/>
  <c r="CM74"/>
  <c r="AZ74"/>
  <c r="DK73"/>
  <c r="CE73"/>
  <c r="DA72"/>
  <c r="BU72"/>
  <c r="DX71"/>
  <c r="CR71"/>
  <c r="BL71"/>
  <c r="DK70"/>
  <c r="CE70"/>
  <c r="AK70"/>
  <c r="AO70" s="1"/>
  <c r="CY69"/>
  <c r="BS69"/>
  <c r="DX68"/>
  <c r="CR68"/>
  <c r="BL68"/>
  <c r="DO67"/>
  <c r="CI67"/>
  <c r="AW67"/>
  <c r="DE66"/>
  <c r="BY66"/>
  <c r="DY65"/>
  <c r="CS65"/>
  <c r="BM65"/>
  <c r="DN64"/>
  <c r="CH64"/>
  <c r="DD63"/>
  <c r="BX63"/>
  <c r="DU62"/>
  <c r="CO62"/>
  <c r="BI62"/>
  <c r="DF61"/>
  <c r="BZ61"/>
  <c r="CW60"/>
  <c r="BQ60"/>
  <c r="DQ59"/>
  <c r="CK59"/>
  <c r="AX59"/>
  <c r="DC58"/>
  <c r="BW58"/>
  <c r="DY57"/>
  <c r="CS57"/>
  <c r="BM57"/>
  <c r="DK56"/>
  <c r="CE56"/>
  <c r="AL56"/>
  <c r="CY55"/>
  <c r="BS55"/>
  <c r="DS54"/>
  <c r="CM54"/>
  <c r="AZ54"/>
  <c r="DH53"/>
  <c r="CB53"/>
  <c r="DB52"/>
  <c r="BV52"/>
  <c r="DT51"/>
  <c r="CN51"/>
  <c r="BA51"/>
  <c r="DI50"/>
  <c r="CC50"/>
  <c r="CW49"/>
  <c r="BQ49"/>
  <c r="DR48"/>
  <c r="CL48"/>
  <c r="AY48"/>
  <c r="DG47"/>
  <c r="CA47"/>
  <c r="CV46"/>
  <c r="BP46"/>
  <c r="DN45"/>
  <c r="CH45"/>
  <c r="DF44"/>
  <c r="BZ44"/>
  <c r="AK44"/>
  <c r="AO44" s="1"/>
  <c r="CW43"/>
  <c r="BQ43"/>
  <c r="DQ42"/>
  <c r="CK42"/>
  <c r="AZ42"/>
  <c r="DG41"/>
  <c r="CA41"/>
  <c r="DZ40"/>
  <c r="CT40"/>
  <c r="BN40"/>
  <c r="DL39"/>
  <c r="CF39"/>
  <c r="AX39"/>
  <c r="DI38"/>
  <c r="CC38"/>
  <c r="CZ37"/>
  <c r="BT37"/>
  <c r="DW36"/>
  <c r="CQ36"/>
  <c r="BK36"/>
  <c r="DK35"/>
  <c r="CE35"/>
  <c r="AK35"/>
  <c r="AO35" s="1"/>
  <c r="CY34"/>
  <c r="BS34"/>
  <c r="DY33"/>
  <c r="CS33"/>
  <c r="BM33"/>
  <c r="DM32"/>
  <c r="CG32"/>
  <c r="DF31"/>
  <c r="BZ31"/>
  <c r="DX30"/>
  <c r="CR30"/>
  <c r="BL30"/>
  <c r="DQ29"/>
  <c r="CK29"/>
  <c r="BA29"/>
  <c r="BH29" s="1"/>
  <c r="DH28"/>
  <c r="CB28"/>
  <c r="AL28"/>
  <c r="DA27"/>
  <c r="BU27"/>
  <c r="DS26"/>
  <c r="CM26"/>
  <c r="AZ26"/>
  <c r="BG26" s="1"/>
  <c r="DG25"/>
  <c r="CA25"/>
  <c r="AL25"/>
  <c r="CX24"/>
  <c r="BR24"/>
  <c r="DV23"/>
  <c r="CP23"/>
  <c r="BJ23"/>
  <c r="DC93"/>
  <c r="BW93"/>
  <c r="AK93"/>
  <c r="AO93" s="1"/>
  <c r="CY92"/>
  <c r="BS92"/>
  <c r="DV91"/>
  <c r="CP91"/>
  <c r="BJ91"/>
  <c r="DP90"/>
  <c r="CJ90"/>
  <c r="AW90"/>
  <c r="DD89"/>
  <c r="BX89"/>
  <c r="DY88"/>
  <c r="CS88"/>
  <c r="BM88"/>
  <c r="DT87"/>
  <c r="CN87"/>
  <c r="DH86"/>
  <c r="CB86"/>
  <c r="CW85"/>
  <c r="BQ85"/>
  <c r="DU84"/>
  <c r="CO84"/>
  <c r="BI84"/>
  <c r="DH83"/>
  <c r="CB83"/>
  <c r="DC82"/>
  <c r="BW82"/>
  <c r="DV81"/>
  <c r="CP81"/>
  <c r="BJ81"/>
  <c r="DI80"/>
  <c r="CC80"/>
  <c r="CY79"/>
  <c r="BS79"/>
  <c r="DR78"/>
  <c r="CL78"/>
  <c r="AY78"/>
  <c r="DF77"/>
  <c r="BZ77"/>
  <c r="DC76"/>
  <c r="BW76"/>
  <c r="DZ75"/>
  <c r="CT75"/>
  <c r="BN75"/>
  <c r="DT74"/>
  <c r="CN74"/>
  <c r="BA74"/>
  <c r="BH74" s="1"/>
  <c r="DL73"/>
  <c r="CF73"/>
  <c r="DB72"/>
  <c r="BV72"/>
  <c r="DY71"/>
  <c r="CS71"/>
  <c r="BM71"/>
  <c r="DL70"/>
  <c r="CF70"/>
  <c r="AL70"/>
  <c r="CZ69"/>
  <c r="BT69"/>
  <c r="DY68"/>
  <c r="CS68"/>
  <c r="BM68"/>
  <c r="DP67"/>
  <c r="CJ67"/>
  <c r="AX67"/>
  <c r="DF66"/>
  <c r="BZ66"/>
  <c r="DZ65"/>
  <c r="CT65"/>
  <c r="BN65"/>
  <c r="DO64"/>
  <c r="CI64"/>
  <c r="AV64"/>
  <c r="DE63"/>
  <c r="BY63"/>
  <c r="DV62"/>
  <c r="CP62"/>
  <c r="BJ62"/>
  <c r="DG61"/>
  <c r="CA61"/>
  <c r="AK61"/>
  <c r="AO61" s="1"/>
  <c r="CX60"/>
  <c r="BR60"/>
  <c r="DR59"/>
  <c r="CL59"/>
  <c r="AY59"/>
  <c r="DD58"/>
  <c r="BX58"/>
  <c r="DZ57"/>
  <c r="CT57"/>
  <c r="BN57"/>
  <c r="DL56"/>
  <c r="CF56"/>
  <c r="CZ55"/>
  <c r="BT55"/>
  <c r="DT54"/>
  <c r="CN54"/>
  <c r="BA54"/>
  <c r="BH54" s="1"/>
  <c r="DI53"/>
  <c r="CC53"/>
  <c r="DC52"/>
  <c r="BW52"/>
  <c r="DU51"/>
  <c r="CO51"/>
  <c r="BI51"/>
  <c r="DJ50"/>
  <c r="CD50"/>
  <c r="AK50"/>
  <c r="AO50" s="1"/>
  <c r="CX49"/>
  <c r="BR49"/>
  <c r="DS48"/>
  <c r="CM48"/>
  <c r="AZ48"/>
  <c r="BG48" s="1"/>
  <c r="DH47"/>
  <c r="CB47"/>
  <c r="AK47"/>
  <c r="AO47" s="1"/>
  <c r="CW46"/>
  <c r="BQ46"/>
  <c r="DO45"/>
  <c r="CI45"/>
  <c r="AV45"/>
  <c r="DG44"/>
  <c r="CA44"/>
  <c r="AL44"/>
  <c r="CX43"/>
  <c r="BR43"/>
  <c r="DR42"/>
  <c r="CL42"/>
  <c r="BA42"/>
  <c r="DH41"/>
  <c r="CB41"/>
  <c r="EA40"/>
  <c r="CU40"/>
  <c r="BO40"/>
  <c r="DM39"/>
  <c r="CG39"/>
  <c r="AY39"/>
  <c r="DJ38"/>
  <c r="CD38"/>
  <c r="DA37"/>
  <c r="BU37"/>
  <c r="DX36"/>
  <c r="CR36"/>
  <c r="BL36"/>
  <c r="DL35"/>
  <c r="CF35"/>
  <c r="AL35"/>
  <c r="CZ34"/>
  <c r="BT34"/>
  <c r="DZ33"/>
  <c r="CT33"/>
  <c r="BN33"/>
  <c r="DN32"/>
  <c r="CH32"/>
  <c r="AV32"/>
  <c r="DG31"/>
  <c r="CA31"/>
  <c r="DY30"/>
  <c r="CS30"/>
  <c r="BM30"/>
  <c r="DR29"/>
  <c r="CL29"/>
  <c r="DI28"/>
  <c r="CC28"/>
  <c r="DB27"/>
  <c r="BV27"/>
  <c r="DT26"/>
  <c r="CN26"/>
  <c r="BA26"/>
  <c r="DH25"/>
  <c r="CB25"/>
  <c r="CY24"/>
  <c r="BS24"/>
  <c r="DW23"/>
  <c r="CQ23"/>
  <c r="BK23"/>
  <c r="DI22"/>
  <c r="CC22"/>
  <c r="DC21"/>
  <c r="BW21"/>
  <c r="DZ20"/>
  <c r="CT20"/>
  <c r="BN20"/>
  <c r="DS19"/>
  <c r="CM19"/>
  <c r="AZ19"/>
  <c r="DD18"/>
  <c r="BX18"/>
  <c r="DX17"/>
  <c r="CR17"/>
  <c r="BL17"/>
  <c r="DO16"/>
  <c r="CI16"/>
  <c r="AV16"/>
  <c r="DG15"/>
  <c r="CA15"/>
  <c r="DY14"/>
  <c r="CS14"/>
  <c r="BM14"/>
  <c r="DT13"/>
  <c r="CN13"/>
  <c r="DD93"/>
  <c r="BX93"/>
  <c r="AL93"/>
  <c r="CZ92"/>
  <c r="BT92"/>
  <c r="DW91"/>
  <c r="CQ91"/>
  <c r="BK91"/>
  <c r="DQ90"/>
  <c r="CK90"/>
  <c r="AX90"/>
  <c r="DE89"/>
  <c r="BY89"/>
  <c r="DZ88"/>
  <c r="CT88"/>
  <c r="BN88"/>
  <c r="DU87"/>
  <c r="CO87"/>
  <c r="BI87"/>
  <c r="DI86"/>
  <c r="CC86"/>
  <c r="AK86"/>
  <c r="AO86" s="1"/>
  <c r="CX85"/>
  <c r="BR85"/>
  <c r="DV84"/>
  <c r="CP84"/>
  <c r="BJ84"/>
  <c r="DI83"/>
  <c r="CC83"/>
  <c r="DD82"/>
  <c r="BX82"/>
  <c r="DW81"/>
  <c r="CQ81"/>
  <c r="BK81"/>
  <c r="DJ80"/>
  <c r="CD80"/>
  <c r="AK80"/>
  <c r="AO80" s="1"/>
  <c r="CZ79"/>
  <c r="BT79"/>
  <c r="DS78"/>
  <c r="CM78"/>
  <c r="AZ78"/>
  <c r="DG77"/>
  <c r="CA77"/>
  <c r="DD76"/>
  <c r="BX76"/>
  <c r="EA75"/>
  <c r="CU75"/>
  <c r="BO75"/>
  <c r="DU74"/>
  <c r="CO74"/>
  <c r="BI74"/>
  <c r="DM73"/>
  <c r="CG73"/>
  <c r="DC72"/>
  <c r="BW72"/>
  <c r="DZ71"/>
  <c r="CT71"/>
  <c r="BN71"/>
  <c r="DM70"/>
  <c r="CG70"/>
  <c r="DA69"/>
  <c r="BU69"/>
  <c r="DZ68"/>
  <c r="CT68"/>
  <c r="BN68"/>
  <c r="DQ67"/>
  <c r="CK67"/>
  <c r="AY67"/>
  <c r="DG66"/>
  <c r="CA66"/>
  <c r="EA65"/>
  <c r="CU65"/>
  <c r="BO65"/>
  <c r="DP64"/>
  <c r="CJ64"/>
  <c r="AW64"/>
  <c r="DF63"/>
  <c r="BZ63"/>
  <c r="DW62"/>
  <c r="CQ62"/>
  <c r="BK62"/>
  <c r="DH61"/>
  <c r="CB61"/>
  <c r="AL61"/>
  <c r="CY60"/>
  <c r="BS60"/>
  <c r="DS59"/>
  <c r="CM59"/>
  <c r="AZ59"/>
  <c r="DE58"/>
  <c r="BY58"/>
  <c r="EA57"/>
  <c r="CU57"/>
  <c r="BO57"/>
  <c r="DM56"/>
  <c r="CG56"/>
  <c r="DA55"/>
  <c r="BU55"/>
  <c r="DU54"/>
  <c r="CO54"/>
  <c r="BI54"/>
  <c r="DJ53"/>
  <c r="CD53"/>
  <c r="DD52"/>
  <c r="BX52"/>
  <c r="DV51"/>
  <c r="CP51"/>
  <c r="BJ51"/>
  <c r="DK50"/>
  <c r="CE50"/>
  <c r="AL50"/>
  <c r="CY49"/>
  <c r="BS49"/>
  <c r="DT48"/>
  <c r="CN48"/>
  <c r="BA48"/>
  <c r="DI47"/>
  <c r="CC47"/>
  <c r="AL47"/>
  <c r="CX46"/>
  <c r="BR46"/>
  <c r="DP45"/>
  <c r="CJ45"/>
  <c r="AW45"/>
  <c r="DH44"/>
  <c r="CB44"/>
  <c r="CY43"/>
  <c r="BS43"/>
  <c r="DS42"/>
  <c r="CM42"/>
  <c r="DI41"/>
  <c r="CC41"/>
  <c r="CV40"/>
  <c r="BP40"/>
  <c r="DN39"/>
  <c r="CH39"/>
  <c r="AZ39"/>
  <c r="DK38"/>
  <c r="CE38"/>
  <c r="DB37"/>
  <c r="BV37"/>
  <c r="DY36"/>
  <c r="CS36"/>
  <c r="BM36"/>
  <c r="DM35"/>
  <c r="CG35"/>
  <c r="DA34"/>
  <c r="BU34"/>
  <c r="EA33"/>
  <c r="CU33"/>
  <c r="BO33"/>
  <c r="DO32"/>
  <c r="CI32"/>
  <c r="AW32"/>
  <c r="DH31"/>
  <c r="CB31"/>
  <c r="DZ30"/>
  <c r="CT30"/>
  <c r="BN30"/>
  <c r="DS29"/>
  <c r="CM29"/>
  <c r="DJ28"/>
  <c r="CD28"/>
  <c r="DC27"/>
  <c r="BW27"/>
  <c r="DU26"/>
  <c r="CO26"/>
  <c r="BI26"/>
  <c r="DI25"/>
  <c r="DE93"/>
  <c r="BY93"/>
  <c r="DA92"/>
  <c r="BU92"/>
  <c r="DX91"/>
  <c r="CR91"/>
  <c r="BL91"/>
  <c r="DR90"/>
  <c r="CL90"/>
  <c r="AY90"/>
  <c r="DF89"/>
  <c r="BZ89"/>
  <c r="EA88"/>
  <c r="CU88"/>
  <c r="BO88"/>
  <c r="DV87"/>
  <c r="CP87"/>
  <c r="BJ87"/>
  <c r="DJ86"/>
  <c r="CD86"/>
  <c r="AL86"/>
  <c r="CY85"/>
  <c r="BS85"/>
  <c r="DW84"/>
  <c r="CQ84"/>
  <c r="BK84"/>
  <c r="DJ83"/>
  <c r="CD83"/>
  <c r="DE82"/>
  <c r="BY82"/>
  <c r="DX81"/>
  <c r="CR81"/>
  <c r="BL81"/>
  <c r="DK80"/>
  <c r="CE80"/>
  <c r="AL80"/>
  <c r="DA79"/>
  <c r="BU79"/>
  <c r="DT78"/>
  <c r="CN78"/>
  <c r="BA78"/>
  <c r="DH77"/>
  <c r="CB77"/>
  <c r="DE76"/>
  <c r="BY76"/>
  <c r="CV75"/>
  <c r="BP75"/>
  <c r="DV74"/>
  <c r="CP74"/>
  <c r="BJ74"/>
  <c r="DN73"/>
  <c r="CH73"/>
  <c r="DD72"/>
  <c r="BX72"/>
  <c r="EA71"/>
  <c r="CU71"/>
  <c r="BO71"/>
  <c r="DN70"/>
  <c r="CH70"/>
  <c r="AV70"/>
  <c r="DB69"/>
  <c r="BV69"/>
  <c r="EA68"/>
  <c r="CU68"/>
  <c r="BO68"/>
  <c r="DR67"/>
  <c r="CL67"/>
  <c r="AZ67"/>
  <c r="BG67" s="1"/>
  <c r="DH66"/>
  <c r="CB66"/>
  <c r="CV65"/>
  <c r="BP65"/>
  <c r="DQ64"/>
  <c r="CK64"/>
  <c r="AX64"/>
  <c r="DG63"/>
  <c r="CA63"/>
  <c r="DX62"/>
  <c r="CR62"/>
  <c r="BL62"/>
  <c r="DI61"/>
  <c r="CC61"/>
  <c r="CZ60"/>
  <c r="BT60"/>
  <c r="DT59"/>
  <c r="CN59"/>
  <c r="BA59"/>
  <c r="DF58"/>
  <c r="BZ58"/>
  <c r="CV57"/>
  <c r="BP57"/>
  <c r="DN56"/>
  <c r="CH56"/>
  <c r="DB55"/>
  <c r="BV55"/>
  <c r="DV54"/>
  <c r="CP54"/>
  <c r="BJ54"/>
  <c r="DK53"/>
  <c r="CE53"/>
  <c r="DE52"/>
  <c r="BY52"/>
  <c r="DW51"/>
  <c r="CQ51"/>
  <c r="BK51"/>
  <c r="DL50"/>
  <c r="CF50"/>
  <c r="CZ49"/>
  <c r="BT49"/>
  <c r="DU48"/>
  <c r="CO48"/>
  <c r="BI48"/>
  <c r="DJ47"/>
  <c r="CD47"/>
  <c r="CY46"/>
  <c r="BS46"/>
  <c r="DQ45"/>
  <c r="CK45"/>
  <c r="AX45"/>
  <c r="DI44"/>
  <c r="CC44"/>
  <c r="CZ43"/>
  <c r="BT43"/>
  <c r="DT42"/>
  <c r="CN42"/>
  <c r="DJ41"/>
  <c r="CD41"/>
  <c r="AK41"/>
  <c r="AO41" s="1"/>
  <c r="CW40"/>
  <c r="BQ40"/>
  <c r="DO39"/>
  <c r="CI39"/>
  <c r="BA39"/>
  <c r="BH39" s="1"/>
  <c r="DL38"/>
  <c r="CF38"/>
  <c r="DC37"/>
  <c r="BW37"/>
  <c r="DZ36"/>
  <c r="CT36"/>
  <c r="BN36"/>
  <c r="DN35"/>
  <c r="CH35"/>
  <c r="DB34"/>
  <c r="BV34"/>
  <c r="CV33"/>
  <c r="BP33"/>
  <c r="DP32"/>
  <c r="CJ32"/>
  <c r="DF93"/>
  <c r="BZ93"/>
  <c r="DB92"/>
  <c r="BV92"/>
  <c r="DY91"/>
  <c r="CS91"/>
  <c r="BM91"/>
  <c r="DS90"/>
  <c r="CM90"/>
  <c r="AZ90"/>
  <c r="BG90" s="1"/>
  <c r="DG89"/>
  <c r="CA89"/>
  <c r="CV88"/>
  <c r="BP88"/>
  <c r="DW87"/>
  <c r="CQ87"/>
  <c r="BK87"/>
  <c r="DK86"/>
  <c r="CE86"/>
  <c r="CZ85"/>
  <c r="BT85"/>
  <c r="DX84"/>
  <c r="CR84"/>
  <c r="BL84"/>
  <c r="DK83"/>
  <c r="CE83"/>
  <c r="DF82"/>
  <c r="BZ82"/>
  <c r="DY81"/>
  <c r="CS81"/>
  <c r="BM81"/>
  <c r="DL80"/>
  <c r="CF80"/>
  <c r="DB79"/>
  <c r="BV79"/>
  <c r="DU78"/>
  <c r="CO78"/>
  <c r="BI78"/>
  <c r="DI77"/>
  <c r="CC77"/>
  <c r="DF76"/>
  <c r="BZ76"/>
  <c r="AK76"/>
  <c r="AO76" s="1"/>
  <c r="CW75"/>
  <c r="BQ75"/>
  <c r="DW74"/>
  <c r="CQ74"/>
  <c r="BK74"/>
  <c r="DO73"/>
  <c r="CI73"/>
  <c r="AV73"/>
  <c r="DE72"/>
  <c r="BY72"/>
  <c r="CV71"/>
  <c r="BP71"/>
  <c r="DO70"/>
  <c r="CI70"/>
  <c r="AW70"/>
  <c r="DC69"/>
  <c r="BW69"/>
  <c r="CV68"/>
  <c r="BP68"/>
  <c r="DS67"/>
  <c r="CM67"/>
  <c r="BA67"/>
  <c r="DI66"/>
  <c r="CC66"/>
  <c r="CW65"/>
  <c r="BQ65"/>
  <c r="DR64"/>
  <c r="CL64"/>
  <c r="AY64"/>
  <c r="DH63"/>
  <c r="CB63"/>
  <c r="DY62"/>
  <c r="CS62"/>
  <c r="BM62"/>
  <c r="DJ61"/>
  <c r="CD61"/>
  <c r="DA60"/>
  <c r="BU60"/>
  <c r="DU59"/>
  <c r="CO59"/>
  <c r="BI59"/>
  <c r="DG58"/>
  <c r="CA58"/>
  <c r="CW57"/>
  <c r="BQ57"/>
  <c r="DO56"/>
  <c r="CI56"/>
  <c r="AV56"/>
  <c r="DC55"/>
  <c r="BW55"/>
  <c r="DW54"/>
  <c r="CQ54"/>
  <c r="BK54"/>
  <c r="DL53"/>
  <c r="CF53"/>
  <c r="DF52"/>
  <c r="BZ52"/>
  <c r="DX51"/>
  <c r="CR51"/>
  <c r="BL51"/>
  <c r="DM50"/>
  <c r="CG50"/>
  <c r="DA49"/>
  <c r="BU49"/>
  <c r="DV48"/>
  <c r="CP48"/>
  <c r="BJ48"/>
  <c r="DK47"/>
  <c r="CE47"/>
  <c r="CZ46"/>
  <c r="BT46"/>
  <c r="DR45"/>
  <c r="CL45"/>
  <c r="AY45"/>
  <c r="DJ44"/>
  <c r="CD44"/>
  <c r="DA43"/>
  <c r="BU43"/>
  <c r="DU42"/>
  <c r="CO42"/>
  <c r="BI42"/>
  <c r="DK41"/>
  <c r="CE41"/>
  <c r="AL41"/>
  <c r="CX40"/>
  <c r="BR40"/>
  <c r="DP39"/>
  <c r="CJ39"/>
  <c r="DM38"/>
  <c r="CG38"/>
  <c r="DD37"/>
  <c r="BX37"/>
  <c r="EA36"/>
  <c r="CU36"/>
  <c r="BO36"/>
  <c r="DO35"/>
  <c r="CI35"/>
  <c r="AV35"/>
  <c r="DC34"/>
  <c r="BW34"/>
  <c r="CW33"/>
  <c r="BQ33"/>
  <c r="DQ32"/>
  <c r="CK32"/>
  <c r="AY32"/>
  <c r="DJ31"/>
  <c r="CD31"/>
  <c r="CV30"/>
  <c r="BP30"/>
  <c r="DU29"/>
  <c r="CO29"/>
  <c r="BI29"/>
  <c r="DL28"/>
  <c r="CF28"/>
  <c r="DE27"/>
  <c r="BY27"/>
  <c r="DW26"/>
  <c r="CQ26"/>
  <c r="BK26"/>
  <c r="DK25"/>
  <c r="CE25"/>
  <c r="DG93"/>
  <c r="CA93"/>
  <c r="DC92"/>
  <c r="BW92"/>
  <c r="DZ91"/>
  <c r="CT91"/>
  <c r="BN91"/>
  <c r="DT90"/>
  <c r="CN90"/>
  <c r="BA90"/>
  <c r="DH89"/>
  <c r="CB89"/>
  <c r="CW88"/>
  <c r="BQ88"/>
  <c r="DX87"/>
  <c r="CR87"/>
  <c r="BL87"/>
  <c r="DL86"/>
  <c r="CF86"/>
  <c r="DA85"/>
  <c r="BU85"/>
  <c r="DY84"/>
  <c r="CS84"/>
  <c r="BM84"/>
  <c r="DL83"/>
  <c r="CF83"/>
  <c r="DG82"/>
  <c r="CA82"/>
  <c r="DZ81"/>
  <c r="CT81"/>
  <c r="BN81"/>
  <c r="DM80"/>
  <c r="CG80"/>
  <c r="DC79"/>
  <c r="BW79"/>
  <c r="DV78"/>
  <c r="CP78"/>
  <c r="BJ78"/>
  <c r="DJ77"/>
  <c r="CD77"/>
  <c r="DG76"/>
  <c r="CA76"/>
  <c r="AL76"/>
  <c r="CX75"/>
  <c r="BR75"/>
  <c r="DX74"/>
  <c r="CR74"/>
  <c r="BL74"/>
  <c r="DP73"/>
  <c r="CJ73"/>
  <c r="AW73"/>
  <c r="DF72"/>
  <c r="BZ72"/>
  <c r="CW71"/>
  <c r="BQ71"/>
  <c r="DP70"/>
  <c r="CJ70"/>
  <c r="AX70"/>
  <c r="DD69"/>
  <c r="BX69"/>
  <c r="CW68"/>
  <c r="BQ68"/>
  <c r="DT67"/>
  <c r="CN67"/>
  <c r="DJ66"/>
  <c r="CD66"/>
  <c r="CX65"/>
  <c r="BR65"/>
  <c r="DS64"/>
  <c r="CM64"/>
  <c r="AZ64"/>
  <c r="DI63"/>
  <c r="CC63"/>
  <c r="DZ62"/>
  <c r="CT62"/>
  <c r="BN62"/>
  <c r="DK61"/>
  <c r="CE61"/>
  <c r="DB60"/>
  <c r="BV60"/>
  <c r="DV59"/>
  <c r="CP59"/>
  <c r="BJ59"/>
  <c r="DH58"/>
  <c r="CB58"/>
  <c r="CX57"/>
  <c r="BR57"/>
  <c r="DP56"/>
  <c r="CJ56"/>
  <c r="AW56"/>
  <c r="DD55"/>
  <c r="BX55"/>
  <c r="DX54"/>
  <c r="CR54"/>
  <c r="BL54"/>
  <c r="DM53"/>
  <c r="CG53"/>
  <c r="DG52"/>
  <c r="CA52"/>
  <c r="DY51"/>
  <c r="CS51"/>
  <c r="BM51"/>
  <c r="DN50"/>
  <c r="CH50"/>
  <c r="DB49"/>
  <c r="BV49"/>
  <c r="DW48"/>
  <c r="CQ48"/>
  <c r="BK48"/>
  <c r="DL47"/>
  <c r="CF47"/>
  <c r="DA46"/>
  <c r="BU46"/>
  <c r="DS45"/>
  <c r="CM45"/>
  <c r="AZ45"/>
  <c r="BG45" s="1"/>
  <c r="DK44"/>
  <c r="CE44"/>
  <c r="DB43"/>
  <c r="BV43"/>
  <c r="DV42"/>
  <c r="CP42"/>
  <c r="BJ42"/>
  <c r="DL41"/>
  <c r="CF41"/>
  <c r="CY40"/>
  <c r="BS40"/>
  <c r="DQ39"/>
  <c r="CK39"/>
  <c r="DN38"/>
  <c r="CH38"/>
  <c r="DE37"/>
  <c r="BY37"/>
  <c r="CV36"/>
  <c r="BP36"/>
  <c r="DP35"/>
  <c r="CJ35"/>
  <c r="AW35"/>
  <c r="DD34"/>
  <c r="BX34"/>
  <c r="CX33"/>
  <c r="BR33"/>
  <c r="DR32"/>
  <c r="CL32"/>
  <c r="AZ32"/>
  <c r="DK31"/>
  <c r="CE31"/>
  <c r="CW30"/>
  <c r="BQ30"/>
  <c r="DV29"/>
  <c r="CP29"/>
  <c r="BJ29"/>
  <c r="DM28"/>
  <c r="CG28"/>
  <c r="DF27"/>
  <c r="BZ27"/>
  <c r="DX26"/>
  <c r="CR26"/>
  <c r="BL26"/>
  <c r="DL25"/>
  <c r="CF25"/>
  <c r="DC24"/>
  <c r="BW24"/>
  <c r="EA23"/>
  <c r="CU23"/>
  <c r="BO23"/>
  <c r="DM22"/>
  <c r="CG22"/>
  <c r="AV22"/>
  <c r="DG21"/>
  <c r="CA21"/>
  <c r="CX20"/>
  <c r="BR20"/>
  <c r="DW19"/>
  <c r="CQ19"/>
  <c r="BK19"/>
  <c r="DH18"/>
  <c r="CB18"/>
  <c r="CV17"/>
  <c r="BP17"/>
  <c r="DS16"/>
  <c r="CM16"/>
  <c r="AZ16"/>
  <c r="DK15"/>
  <c r="CE15"/>
  <c r="CW14"/>
  <c r="BQ14"/>
  <c r="DX13"/>
  <c r="DH93"/>
  <c r="CB93"/>
  <c r="DD92"/>
  <c r="BX92"/>
  <c r="EA91"/>
  <c r="CU91"/>
  <c r="BO91"/>
  <c r="DU90"/>
  <c r="CO90"/>
  <c r="BI90"/>
  <c r="DI89"/>
  <c r="CC89"/>
  <c r="AK89"/>
  <c r="AO89" s="1"/>
  <c r="CX88"/>
  <c r="BR88"/>
  <c r="DY87"/>
  <c r="CS87"/>
  <c r="BM87"/>
  <c r="DM86"/>
  <c r="CG86"/>
  <c r="DB85"/>
  <c r="BV85"/>
  <c r="DZ84"/>
  <c r="CT84"/>
  <c r="BN84"/>
  <c r="DM83"/>
  <c r="CG83"/>
  <c r="DH82"/>
  <c r="CB82"/>
  <c r="EA81"/>
  <c r="CU81"/>
  <c r="BO81"/>
  <c r="DN80"/>
  <c r="CH80"/>
  <c r="DD79"/>
  <c r="BX79"/>
  <c r="DW78"/>
  <c r="CQ78"/>
  <c r="BK78"/>
  <c r="DK77"/>
  <c r="CE77"/>
  <c r="AV77"/>
  <c r="DH76"/>
  <c r="CB76"/>
  <c r="CY75"/>
  <c r="BS75"/>
  <c r="DY74"/>
  <c r="CS74"/>
  <c r="BM74"/>
  <c r="DQ73"/>
  <c r="CK73"/>
  <c r="AX73"/>
  <c r="DG72"/>
  <c r="CA72"/>
  <c r="CX71"/>
  <c r="BR71"/>
  <c r="DQ70"/>
  <c r="CK70"/>
  <c r="AY70"/>
  <c r="DE69"/>
  <c r="BY69"/>
  <c r="AK69"/>
  <c r="AO69" s="1"/>
  <c r="CX68"/>
  <c r="BR68"/>
  <c r="DU67"/>
  <c r="CO67"/>
  <c r="BI67"/>
  <c r="DK66"/>
  <c r="CE66"/>
  <c r="AK66"/>
  <c r="AO66" s="1"/>
  <c r="CY65"/>
  <c r="BS65"/>
  <c r="DT64"/>
  <c r="CN64"/>
  <c r="BA64"/>
  <c r="BH64" s="1"/>
  <c r="DJ63"/>
  <c r="CD63"/>
  <c r="EA62"/>
  <c r="CU62"/>
  <c r="BO62"/>
  <c r="DL61"/>
  <c r="CF61"/>
  <c r="DC60"/>
  <c r="BW60"/>
  <c r="DW59"/>
  <c r="CQ59"/>
  <c r="BK59"/>
  <c r="DI58"/>
  <c r="CC58"/>
  <c r="AK58"/>
  <c r="AO58" s="1"/>
  <c r="CY57"/>
  <c r="BS57"/>
  <c r="DQ56"/>
  <c r="CK56"/>
  <c r="AX56"/>
  <c r="DE55"/>
  <c r="BY55"/>
  <c r="DY54"/>
  <c r="CS54"/>
  <c r="BM54"/>
  <c r="DN53"/>
  <c r="CH53"/>
  <c r="DH52"/>
  <c r="CB52"/>
  <c r="DZ51"/>
  <c r="CT51"/>
  <c r="BN51"/>
  <c r="DO50"/>
  <c r="CI50"/>
  <c r="AV50"/>
  <c r="DC49"/>
  <c r="BW49"/>
  <c r="DX48"/>
  <c r="CR48"/>
  <c r="BL48"/>
  <c r="DM47"/>
  <c r="CG47"/>
  <c r="DB46"/>
  <c r="BV46"/>
  <c r="DT45"/>
  <c r="CN45"/>
  <c r="BA45"/>
  <c r="DL44"/>
  <c r="CF44"/>
  <c r="DC43"/>
  <c r="BW43"/>
  <c r="DW42"/>
  <c r="CQ42"/>
  <c r="BK42"/>
  <c r="DM41"/>
  <c r="CG41"/>
  <c r="CZ40"/>
  <c r="BT40"/>
  <c r="DR39"/>
  <c r="CL39"/>
  <c r="DO38"/>
  <c r="CI38"/>
  <c r="AV38"/>
  <c r="DF37"/>
  <c r="BZ37"/>
  <c r="CW36"/>
  <c r="BQ36"/>
  <c r="DQ35"/>
  <c r="CK35"/>
  <c r="AX35"/>
  <c r="DE34"/>
  <c r="BY34"/>
  <c r="CY33"/>
  <c r="BS33"/>
  <c r="DS32"/>
  <c r="CM32"/>
  <c r="BA32"/>
  <c r="DL31"/>
  <c r="CF31"/>
  <c r="AK31"/>
  <c r="AO31" s="1"/>
  <c r="CX30"/>
  <c r="BR30"/>
  <c r="DW29"/>
  <c r="CQ29"/>
  <c r="BK29"/>
  <c r="DN28"/>
  <c r="CH28"/>
  <c r="AV28"/>
  <c r="DG27"/>
  <c r="CA27"/>
  <c r="DY26"/>
  <c r="CS26"/>
  <c r="BM26"/>
  <c r="DM25"/>
  <c r="DI93"/>
  <c r="CC93"/>
  <c r="DE92"/>
  <c r="BY92"/>
  <c r="CV91"/>
  <c r="BP91"/>
  <c r="DV90"/>
  <c r="CP90"/>
  <c r="BJ90"/>
  <c r="DJ89"/>
  <c r="CD89"/>
  <c r="AL89"/>
  <c r="CY88"/>
  <c r="BS88"/>
  <c r="DZ87"/>
  <c r="CT87"/>
  <c r="BN87"/>
  <c r="DN86"/>
  <c r="CH86"/>
  <c r="DC85"/>
  <c r="BW85"/>
  <c r="EA84"/>
  <c r="CU84"/>
  <c r="BO84"/>
  <c r="DN83"/>
  <c r="CH83"/>
  <c r="AV83"/>
  <c r="DI82"/>
  <c r="CC82"/>
  <c r="CV81"/>
  <c r="BP81"/>
  <c r="DO80"/>
  <c r="CI80"/>
  <c r="AV80"/>
  <c r="DE79"/>
  <c r="BY79"/>
  <c r="DX78"/>
  <c r="CR78"/>
  <c r="BL78"/>
  <c r="DL77"/>
  <c r="CF77"/>
  <c r="AW77"/>
  <c r="DI76"/>
  <c r="CC76"/>
  <c r="CZ75"/>
  <c r="BT75"/>
  <c r="DZ74"/>
  <c r="CT74"/>
  <c r="BN74"/>
  <c r="DR73"/>
  <c r="CL73"/>
  <c r="AY73"/>
  <c r="DH72"/>
  <c r="CB72"/>
  <c r="CY71"/>
  <c r="BS71"/>
  <c r="DR70"/>
  <c r="CL70"/>
  <c r="AZ70"/>
  <c r="DF69"/>
  <c r="BZ69"/>
  <c r="AL69"/>
  <c r="CY68"/>
  <c r="BS68"/>
  <c r="DV67"/>
  <c r="CP67"/>
  <c r="BJ67"/>
  <c r="DL66"/>
  <c r="CF66"/>
  <c r="AL66"/>
  <c r="CZ65"/>
  <c r="BT65"/>
  <c r="DU64"/>
  <c r="CO64"/>
  <c r="BI64"/>
  <c r="DK63"/>
  <c r="CE63"/>
  <c r="CV62"/>
  <c r="BP62"/>
  <c r="DM61"/>
  <c r="CG61"/>
  <c r="DD60"/>
  <c r="BX60"/>
  <c r="DX59"/>
  <c r="CR59"/>
  <c r="BL59"/>
  <c r="DJ58"/>
  <c r="CD58"/>
  <c r="AL58"/>
  <c r="CZ57"/>
  <c r="BT57"/>
  <c r="DR56"/>
  <c r="CL56"/>
  <c r="AY56"/>
  <c r="DF55"/>
  <c r="BZ55"/>
  <c r="DZ54"/>
  <c r="CT54"/>
  <c r="BN54"/>
  <c r="DO53"/>
  <c r="CI53"/>
  <c r="AV53"/>
  <c r="DI52"/>
  <c r="CC52"/>
  <c r="EA51"/>
  <c r="CU51"/>
  <c r="BO51"/>
  <c r="DP50"/>
  <c r="CJ50"/>
  <c r="AW50"/>
  <c r="DD49"/>
  <c r="BX49"/>
  <c r="DY48"/>
  <c r="CS48"/>
  <c r="BM48"/>
  <c r="DN47"/>
  <c r="CH47"/>
  <c r="DC46"/>
  <c r="BW46"/>
  <c r="DU45"/>
  <c r="CO45"/>
  <c r="BI45"/>
  <c r="DM44"/>
  <c r="CG44"/>
  <c r="DD43"/>
  <c r="BX43"/>
  <c r="DX42"/>
  <c r="CR42"/>
  <c r="BL42"/>
  <c r="DN41"/>
  <c r="CH41"/>
  <c r="AV41"/>
  <c r="DA40"/>
  <c r="BU40"/>
  <c r="DS39"/>
  <c r="CM39"/>
  <c r="DP38"/>
  <c r="CJ38"/>
  <c r="AW38"/>
  <c r="DG37"/>
  <c r="CA37"/>
  <c r="CX36"/>
  <c r="BR36"/>
  <c r="DR35"/>
  <c r="CL35"/>
  <c r="AY35"/>
  <c r="DF34"/>
  <c r="BZ34"/>
  <c r="AK34"/>
  <c r="AO34" s="1"/>
  <c r="CZ33"/>
  <c r="BT33"/>
  <c r="DT32"/>
  <c r="CN32"/>
  <c r="DM31"/>
  <c r="CG31"/>
  <c r="AL31"/>
  <c r="CY30"/>
  <c r="BS30"/>
  <c r="DX29"/>
  <c r="CR29"/>
  <c r="BL29"/>
  <c r="DO28"/>
  <c r="CI28"/>
  <c r="AW28"/>
  <c r="DH27"/>
  <c r="CB27"/>
  <c r="DZ26"/>
  <c r="CT26"/>
  <c r="BN26"/>
  <c r="DN25"/>
  <c r="DJ93"/>
  <c r="CD93"/>
  <c r="DF92"/>
  <c r="BZ92"/>
  <c r="AK92"/>
  <c r="AO92" s="1"/>
  <c r="CW91"/>
  <c r="BQ91"/>
  <c r="DW90"/>
  <c r="CQ90"/>
  <c r="BK90"/>
  <c r="DK89"/>
  <c r="CE89"/>
  <c r="CZ88"/>
  <c r="BT88"/>
  <c r="EA87"/>
  <c r="CU87"/>
  <c r="BO87"/>
  <c r="DO86"/>
  <c r="CI86"/>
  <c r="AV86"/>
  <c r="DD85"/>
  <c r="BX85"/>
  <c r="CV84"/>
  <c r="BP84"/>
  <c r="DO83"/>
  <c r="CI83"/>
  <c r="AW83"/>
  <c r="DJ82"/>
  <c r="CD82"/>
  <c r="CW81"/>
  <c r="BQ81"/>
  <c r="DP80"/>
  <c r="CJ80"/>
  <c r="AW80"/>
  <c r="DF79"/>
  <c r="BZ79"/>
  <c r="DY78"/>
  <c r="CS78"/>
  <c r="BM78"/>
  <c r="DM77"/>
  <c r="CG77"/>
  <c r="AX77"/>
  <c r="DJ76"/>
  <c r="CD76"/>
  <c r="DA75"/>
  <c r="BU75"/>
  <c r="EA74"/>
  <c r="CU74"/>
  <c r="BO74"/>
  <c r="DS73"/>
  <c r="CM73"/>
  <c r="AZ73"/>
  <c r="DI72"/>
  <c r="CC72"/>
  <c r="AK72"/>
  <c r="AO72" s="1"/>
  <c r="CZ71"/>
  <c r="BT71"/>
  <c r="DS70"/>
  <c r="CM70"/>
  <c r="BA70"/>
  <c r="BH70" s="1"/>
  <c r="DG69"/>
  <c r="CA69"/>
  <c r="CZ68"/>
  <c r="BT68"/>
  <c r="DW67"/>
  <c r="CQ67"/>
  <c r="BK67"/>
  <c r="DM66"/>
  <c r="CG66"/>
  <c r="DA65"/>
  <c r="BU65"/>
  <c r="DV64"/>
  <c r="CP64"/>
  <c r="BJ64"/>
  <c r="DL63"/>
  <c r="CF63"/>
  <c r="AK63"/>
  <c r="AO63" s="1"/>
  <c r="CW62"/>
  <c r="BQ62"/>
  <c r="DN61"/>
  <c r="CH61"/>
  <c r="AV61"/>
  <c r="DE60"/>
  <c r="BY60"/>
  <c r="DY59"/>
  <c r="CS59"/>
  <c r="BM59"/>
  <c r="DK58"/>
  <c r="CE58"/>
  <c r="DA57"/>
  <c r="BU57"/>
  <c r="DS56"/>
  <c r="CM56"/>
  <c r="AZ56"/>
  <c r="DG55"/>
  <c r="CA55"/>
  <c r="EA54"/>
  <c r="CU54"/>
  <c r="BO54"/>
  <c r="DP53"/>
  <c r="CJ53"/>
  <c r="AW53"/>
  <c r="DJ52"/>
  <c r="CD52"/>
  <c r="CV51"/>
  <c r="BP51"/>
  <c r="DQ50"/>
  <c r="CK50"/>
  <c r="AX50"/>
  <c r="BE50" s="1"/>
  <c r="DE49"/>
  <c r="BY49"/>
  <c r="DZ48"/>
  <c r="CT48"/>
  <c r="BN48"/>
  <c r="DO47"/>
  <c r="CI47"/>
  <c r="AV47"/>
  <c r="DD46"/>
  <c r="BX46"/>
  <c r="DV45"/>
  <c r="CP45"/>
  <c r="BJ45"/>
  <c r="DN44"/>
  <c r="CH44"/>
  <c r="AV44"/>
  <c r="DE43"/>
  <c r="BY43"/>
  <c r="DY42"/>
  <c r="CS42"/>
  <c r="BM42"/>
  <c r="DO41"/>
  <c r="CI41"/>
  <c r="AW41"/>
  <c r="DB40"/>
  <c r="BV40"/>
  <c r="DT39"/>
  <c r="CN39"/>
  <c r="DQ38"/>
  <c r="CK38"/>
  <c r="AX38"/>
  <c r="DH37"/>
  <c r="CB37"/>
  <c r="AK37"/>
  <c r="AO37" s="1"/>
  <c r="CY36"/>
  <c r="BS36"/>
  <c r="DS35"/>
  <c r="CM35"/>
  <c r="AZ35"/>
  <c r="DG34"/>
  <c r="CA34"/>
  <c r="AL34"/>
  <c r="DA33"/>
  <c r="BU33"/>
  <c r="DU32"/>
  <c r="CO32"/>
  <c r="BI32"/>
  <c r="DN31"/>
  <c r="CH31"/>
  <c r="CZ30"/>
  <c r="BT30"/>
  <c r="DY29"/>
  <c r="CS29"/>
  <c r="BM29"/>
  <c r="DP28"/>
  <c r="CJ28"/>
  <c r="AX28"/>
  <c r="DI27"/>
  <c r="CC27"/>
  <c r="EA26"/>
  <c r="CU26"/>
  <c r="BO26"/>
  <c r="DO25"/>
  <c r="DK93"/>
  <c r="CE93"/>
  <c r="DG92"/>
  <c r="CA92"/>
  <c r="AL92"/>
  <c r="CX91"/>
  <c r="BR91"/>
  <c r="DX90"/>
  <c r="CR90"/>
  <c r="BL90"/>
  <c r="DL89"/>
  <c r="CF89"/>
  <c r="AV89"/>
  <c r="DA88"/>
  <c r="BU88"/>
  <c r="CV87"/>
  <c r="BP87"/>
  <c r="DP86"/>
  <c r="CJ86"/>
  <c r="AW86"/>
  <c r="DE85"/>
  <c r="BY85"/>
  <c r="AK85"/>
  <c r="AO85" s="1"/>
  <c r="CW84"/>
  <c r="BQ84"/>
  <c r="DP83"/>
  <c r="CJ83"/>
  <c r="AX83"/>
  <c r="DK82"/>
  <c r="CE82"/>
  <c r="AK82"/>
  <c r="AO82" s="1"/>
  <c r="CX81"/>
  <c r="BR81"/>
  <c r="DQ80"/>
  <c r="CK80"/>
  <c r="AX80"/>
  <c r="DG79"/>
  <c r="CA79"/>
  <c r="DZ78"/>
  <c r="CT78"/>
  <c r="BN78"/>
  <c r="DN77"/>
  <c r="CH77"/>
  <c r="AY77"/>
  <c r="DK76"/>
  <c r="CE76"/>
  <c r="DB75"/>
  <c r="BV75"/>
  <c r="CV74"/>
  <c r="BP74"/>
  <c r="DT73"/>
  <c r="CN73"/>
  <c r="BA73"/>
  <c r="BH73" s="1"/>
  <c r="DJ72"/>
  <c r="CD72"/>
  <c r="AL72"/>
  <c r="DA71"/>
  <c r="BU71"/>
  <c r="DT70"/>
  <c r="CN70"/>
  <c r="DH69"/>
  <c r="CB69"/>
  <c r="DA68"/>
  <c r="BU68"/>
  <c r="DX67"/>
  <c r="CR67"/>
  <c r="BL67"/>
  <c r="DN66"/>
  <c r="CH66"/>
  <c r="AV66"/>
  <c r="DB65"/>
  <c r="BV65"/>
  <c r="DW64"/>
  <c r="CQ64"/>
  <c r="BK64"/>
  <c r="DM63"/>
  <c r="CG63"/>
  <c r="AL63"/>
  <c r="CX62"/>
  <c r="BR62"/>
  <c r="DO61"/>
  <c r="CI61"/>
  <c r="AW61"/>
  <c r="DF60"/>
  <c r="BZ60"/>
  <c r="DZ59"/>
  <c r="CT59"/>
  <c r="BN59"/>
  <c r="DL58"/>
  <c r="CF58"/>
  <c r="DB57"/>
  <c r="BV57"/>
  <c r="DT56"/>
  <c r="CN56"/>
  <c r="BA56"/>
  <c r="BH56" s="1"/>
  <c r="DH55"/>
  <c r="CB55"/>
  <c r="CV54"/>
  <c r="BP54"/>
  <c r="DQ53"/>
  <c r="CK53"/>
  <c r="AX53"/>
  <c r="DK52"/>
  <c r="CE52"/>
  <c r="CW51"/>
  <c r="BQ51"/>
  <c r="DR50"/>
  <c r="CL50"/>
  <c r="AY50"/>
  <c r="DF49"/>
  <c r="BZ49"/>
  <c r="EA48"/>
  <c r="CU48"/>
  <c r="BO48"/>
  <c r="DP47"/>
  <c r="CJ47"/>
  <c r="AW47"/>
  <c r="DE46"/>
  <c r="BY46"/>
  <c r="DW45"/>
  <c r="CQ45"/>
  <c r="BK45"/>
  <c r="DO44"/>
  <c r="CI44"/>
  <c r="AW44"/>
  <c r="DF43"/>
  <c r="BZ43"/>
  <c r="DZ42"/>
  <c r="CT42"/>
  <c r="BN42"/>
  <c r="DP41"/>
  <c r="CJ41"/>
  <c r="AX41"/>
  <c r="DC40"/>
  <c r="BW40"/>
  <c r="DU39"/>
  <c r="CO39"/>
  <c r="BI39"/>
  <c r="DR38"/>
  <c r="CL38"/>
  <c r="AY38"/>
  <c r="DI37"/>
  <c r="CC37"/>
  <c r="AL37"/>
  <c r="CZ36"/>
  <c r="BT36"/>
  <c r="DT35"/>
  <c r="CN35"/>
  <c r="BA35"/>
  <c r="BH35" s="1"/>
  <c r="DH34"/>
  <c r="CB34"/>
  <c r="DB33"/>
  <c r="BV33"/>
  <c r="DV32"/>
  <c r="CP32"/>
  <c r="BJ32"/>
  <c r="DO31"/>
  <c r="CI31"/>
  <c r="AV31"/>
  <c r="DA30"/>
  <c r="BU30"/>
  <c r="DZ29"/>
  <c r="CT29"/>
  <c r="BN29"/>
  <c r="DQ28"/>
  <c r="CK28"/>
  <c r="AY28"/>
  <c r="DJ27"/>
  <c r="CD27"/>
  <c r="CV26"/>
  <c r="BP26"/>
  <c r="DP25"/>
  <c r="CJ25"/>
  <c r="DL93"/>
  <c r="CF93"/>
  <c r="AV93"/>
  <c r="DH92"/>
  <c r="CB92"/>
  <c r="CY91"/>
  <c r="BS91"/>
  <c r="DY90"/>
  <c r="CS90"/>
  <c r="BM90"/>
  <c r="DM89"/>
  <c r="CG89"/>
  <c r="AW89"/>
  <c r="DB88"/>
  <c r="BV88"/>
  <c r="CW87"/>
  <c r="BQ87"/>
  <c r="DQ86"/>
  <c r="CK86"/>
  <c r="AX86"/>
  <c r="DF85"/>
  <c r="BZ85"/>
  <c r="AL85"/>
  <c r="CX84"/>
  <c r="BR84"/>
  <c r="DQ83"/>
  <c r="CK83"/>
  <c r="AY83"/>
  <c r="BF83" s="1"/>
  <c r="DL82"/>
  <c r="CF82"/>
  <c r="AL82"/>
  <c r="CY81"/>
  <c r="BS81"/>
  <c r="DR80"/>
  <c r="CL80"/>
  <c r="AY80"/>
  <c r="BF80" s="1"/>
  <c r="DH79"/>
  <c r="CB79"/>
  <c r="EA78"/>
  <c r="CU78"/>
  <c r="BO78"/>
  <c r="DO77"/>
  <c r="CI77"/>
  <c r="AZ77"/>
  <c r="DL76"/>
  <c r="CF76"/>
  <c r="AV76"/>
  <c r="DC75"/>
  <c r="BW75"/>
  <c r="CW74"/>
  <c r="BQ74"/>
  <c r="DU73"/>
  <c r="CO73"/>
  <c r="BI73"/>
  <c r="DK72"/>
  <c r="CE72"/>
  <c r="DB71"/>
  <c r="BV71"/>
  <c r="DU70"/>
  <c r="CO70"/>
  <c r="BI70"/>
  <c r="DI69"/>
  <c r="CC69"/>
  <c r="DB68"/>
  <c r="BV68"/>
  <c r="DY67"/>
  <c r="CS67"/>
  <c r="BM67"/>
  <c r="DO66"/>
  <c r="CI66"/>
  <c r="AW66"/>
  <c r="DC65"/>
  <c r="BW65"/>
  <c r="DX64"/>
  <c r="CR64"/>
  <c r="BL64"/>
  <c r="DN63"/>
  <c r="CH63"/>
  <c r="CY62"/>
  <c r="BS62"/>
  <c r="DP61"/>
  <c r="CJ61"/>
  <c r="AX61"/>
  <c r="DG60"/>
  <c r="CA60"/>
  <c r="EA59"/>
  <c r="CU59"/>
  <c r="BO59"/>
  <c r="DM58"/>
  <c r="CG58"/>
  <c r="DC57"/>
  <c r="BW57"/>
  <c r="DU56"/>
  <c r="CO56"/>
  <c r="BI56"/>
  <c r="DI55"/>
  <c r="CC55"/>
  <c r="CW54"/>
  <c r="BQ54"/>
  <c r="DR53"/>
  <c r="CL53"/>
  <c r="AY53"/>
  <c r="DL52"/>
  <c r="CF52"/>
  <c r="AK52"/>
  <c r="AO52" s="1"/>
  <c r="CX51"/>
  <c r="BR51"/>
  <c r="DS50"/>
  <c r="CM50"/>
  <c r="AZ50"/>
  <c r="DG49"/>
  <c r="CA49"/>
  <c r="CV48"/>
  <c r="BP48"/>
  <c r="DQ47"/>
  <c r="CK47"/>
  <c r="AX47"/>
  <c r="DF46"/>
  <c r="BZ46"/>
  <c r="DX45"/>
  <c r="CR45"/>
  <c r="BL45"/>
  <c r="DP44"/>
  <c r="CJ44"/>
  <c r="AX44"/>
  <c r="DG43"/>
  <c r="CA43"/>
  <c r="EA42"/>
  <c r="CU42"/>
  <c r="BO42"/>
  <c r="DQ41"/>
  <c r="CK41"/>
  <c r="AY41"/>
  <c r="DD40"/>
  <c r="BX40"/>
  <c r="DV39"/>
  <c r="CP39"/>
  <c r="BJ39"/>
  <c r="DS38"/>
  <c r="CM38"/>
  <c r="AZ38"/>
  <c r="DJ37"/>
  <c r="CD37"/>
  <c r="DA36"/>
  <c r="BU36"/>
  <c r="DU35"/>
  <c r="CO35"/>
  <c r="BI35"/>
  <c r="DI34"/>
  <c r="CC34"/>
  <c r="DC33"/>
  <c r="BW33"/>
  <c r="DW32"/>
  <c r="CQ32"/>
  <c r="BK32"/>
  <c r="DP31"/>
  <c r="CJ31"/>
  <c r="AW31"/>
  <c r="DB30"/>
  <c r="BV30"/>
  <c r="EA29"/>
  <c r="CU29"/>
  <c r="BO29"/>
  <c r="DR28"/>
  <c r="CL28"/>
  <c r="AZ28"/>
  <c r="DK27"/>
  <c r="CE27"/>
  <c r="CW26"/>
  <c r="BQ26"/>
  <c r="DQ25"/>
  <c r="CK25"/>
  <c r="AY25"/>
  <c r="DH24"/>
  <c r="CB24"/>
  <c r="AL24"/>
  <c r="CZ23"/>
  <c r="BT23"/>
  <c r="DR22"/>
  <c r="DM93"/>
  <c r="CG93"/>
  <c r="AW93"/>
  <c r="DI92"/>
  <c r="CC92"/>
  <c r="CZ91"/>
  <c r="BT91"/>
  <c r="DZ90"/>
  <c r="CT90"/>
  <c r="BN90"/>
  <c r="DN89"/>
  <c r="CH89"/>
  <c r="AX89"/>
  <c r="DC88"/>
  <c r="BW88"/>
  <c r="CX87"/>
  <c r="BR87"/>
  <c r="DR86"/>
  <c r="CL86"/>
  <c r="AY86"/>
  <c r="DG85"/>
  <c r="CA85"/>
  <c r="CY84"/>
  <c r="BS84"/>
  <c r="DR83"/>
  <c r="CL83"/>
  <c r="AZ83"/>
  <c r="DM82"/>
  <c r="CG82"/>
  <c r="CZ81"/>
  <c r="BT81"/>
  <c r="DS80"/>
  <c r="CM80"/>
  <c r="AZ80"/>
  <c r="DI79"/>
  <c r="CC79"/>
  <c r="CV78"/>
  <c r="BP78"/>
  <c r="DP77"/>
  <c r="CJ77"/>
  <c r="BA77"/>
  <c r="BH77" s="1"/>
  <c r="DM76"/>
  <c r="CG76"/>
  <c r="AW76"/>
  <c r="DD75"/>
  <c r="BX75"/>
  <c r="CX74"/>
  <c r="BR74"/>
  <c r="DV73"/>
  <c r="CP73"/>
  <c r="BJ73"/>
  <c r="DL72"/>
  <c r="CF72"/>
  <c r="DC71"/>
  <c r="BW71"/>
  <c r="DV70"/>
  <c r="CP70"/>
  <c r="BJ70"/>
  <c r="DJ69"/>
  <c r="CD69"/>
  <c r="DC68"/>
  <c r="BW68"/>
  <c r="DZ67"/>
  <c r="CT67"/>
  <c r="BN67"/>
  <c r="DP66"/>
  <c r="CJ66"/>
  <c r="AX66"/>
  <c r="DD65"/>
  <c r="BX65"/>
  <c r="DY64"/>
  <c r="CS64"/>
  <c r="BM64"/>
  <c r="DO63"/>
  <c r="CI63"/>
  <c r="AV63"/>
  <c r="CZ62"/>
  <c r="BT62"/>
  <c r="DQ61"/>
  <c r="CK61"/>
  <c r="AY61"/>
  <c r="BF61" s="1"/>
  <c r="DH60"/>
  <c r="CB60"/>
  <c r="CV59"/>
  <c r="BP59"/>
  <c r="DN58"/>
  <c r="CH58"/>
  <c r="AV58"/>
  <c r="DD57"/>
  <c r="BX57"/>
  <c r="DV56"/>
  <c r="CP56"/>
  <c r="BJ56"/>
  <c r="DJ55"/>
  <c r="CD55"/>
  <c r="AK55"/>
  <c r="AO55" s="1"/>
  <c r="CX54"/>
  <c r="BR54"/>
  <c r="DS53"/>
  <c r="CM53"/>
  <c r="AZ53"/>
  <c r="BG53" s="1"/>
  <c r="DM52"/>
  <c r="CG52"/>
  <c r="AL52"/>
  <c r="CY51"/>
  <c r="BS51"/>
  <c r="DT50"/>
  <c r="CN50"/>
  <c r="BA50"/>
  <c r="DH49"/>
  <c r="CB49"/>
  <c r="CW48"/>
  <c r="BQ48"/>
  <c r="DR47"/>
  <c r="CL47"/>
  <c r="AY47"/>
  <c r="DG46"/>
  <c r="CA46"/>
  <c r="DY45"/>
  <c r="CS45"/>
  <c r="BM45"/>
  <c r="DQ44"/>
  <c r="CK44"/>
  <c r="AY44"/>
  <c r="DH43"/>
  <c r="CB43"/>
  <c r="CV42"/>
  <c r="BP42"/>
  <c r="DR41"/>
  <c r="CL41"/>
  <c r="AZ41"/>
  <c r="DE40"/>
  <c r="BY40"/>
  <c r="DW39"/>
  <c r="CQ39"/>
  <c r="BK39"/>
  <c r="DT38"/>
  <c r="CN38"/>
  <c r="BA38"/>
  <c r="BH38" s="1"/>
  <c r="DK37"/>
  <c r="CE37"/>
  <c r="DB36"/>
  <c r="BV36"/>
  <c r="DV35"/>
  <c r="CP35"/>
  <c r="BJ35"/>
  <c r="DJ34"/>
  <c r="CD34"/>
  <c r="DD33"/>
  <c r="BX33"/>
  <c r="DX32"/>
  <c r="CR32"/>
  <c r="BL32"/>
  <c r="DQ31"/>
  <c r="CK31"/>
  <c r="AX31"/>
  <c r="DC30"/>
  <c r="BW30"/>
  <c r="CV29"/>
  <c r="BP29"/>
  <c r="DS28"/>
  <c r="CM28"/>
  <c r="BA28"/>
  <c r="DL27"/>
  <c r="CF27"/>
  <c r="AK27"/>
  <c r="AO27" s="1"/>
  <c r="CX26"/>
  <c r="BR26"/>
  <c r="DR25"/>
  <c r="CL25"/>
  <c r="AZ25"/>
  <c r="DI24"/>
  <c r="CC24"/>
  <c r="DA23"/>
  <c r="BU23"/>
  <c r="DS22"/>
  <c r="DN93"/>
  <c r="CH93"/>
  <c r="AX93"/>
  <c r="DJ92"/>
  <c r="CD92"/>
  <c r="DA91"/>
  <c r="BU91"/>
  <c r="EA90"/>
  <c r="CU90"/>
  <c r="BO90"/>
  <c r="DO89"/>
  <c r="CI89"/>
  <c r="AY89"/>
  <c r="DD88"/>
  <c r="BX88"/>
  <c r="CY87"/>
  <c r="BS87"/>
  <c r="DS86"/>
  <c r="CM86"/>
  <c r="AZ86"/>
  <c r="BG86" s="1"/>
  <c r="DH85"/>
  <c r="CB85"/>
  <c r="CZ84"/>
  <c r="BT84"/>
  <c r="DS83"/>
  <c r="CM83"/>
  <c r="BA83"/>
  <c r="DN82"/>
  <c r="CH82"/>
  <c r="AV82"/>
  <c r="DA81"/>
  <c r="BU81"/>
  <c r="DT80"/>
  <c r="CN80"/>
  <c r="BA80"/>
  <c r="DJ79"/>
  <c r="CD79"/>
  <c r="CW78"/>
  <c r="BQ78"/>
  <c r="DQ77"/>
  <c r="CK77"/>
  <c r="DN76"/>
  <c r="CH76"/>
  <c r="AX76"/>
  <c r="DE75"/>
  <c r="BY75"/>
  <c r="CY74"/>
  <c r="BS74"/>
  <c r="DW73"/>
  <c r="CQ73"/>
  <c r="BK73"/>
  <c r="DM72"/>
  <c r="CG72"/>
  <c r="DD71"/>
  <c r="BX71"/>
  <c r="DW70"/>
  <c r="CQ70"/>
  <c r="BK70"/>
  <c r="DK69"/>
  <c r="CE69"/>
  <c r="DD68"/>
  <c r="BX68"/>
  <c r="EA67"/>
  <c r="CU67"/>
  <c r="BO67"/>
  <c r="DQ66"/>
  <c r="CK66"/>
  <c r="AY66"/>
  <c r="DE65"/>
  <c r="BY65"/>
  <c r="DZ64"/>
  <c r="CT64"/>
  <c r="BN64"/>
  <c r="DP63"/>
  <c r="CJ63"/>
  <c r="AW63"/>
  <c r="DA62"/>
  <c r="BU62"/>
  <c r="DR61"/>
  <c r="CL61"/>
  <c r="AZ61"/>
  <c r="DI60"/>
  <c r="CC60"/>
  <c r="CW59"/>
  <c r="BQ59"/>
  <c r="DO58"/>
  <c r="CI58"/>
  <c r="AW58"/>
  <c r="DE57"/>
  <c r="BY57"/>
  <c r="DW56"/>
  <c r="CQ56"/>
  <c r="BK56"/>
  <c r="DK55"/>
  <c r="CE55"/>
  <c r="AL55"/>
  <c r="CY54"/>
  <c r="BS54"/>
  <c r="DT53"/>
  <c r="CN53"/>
  <c r="BA53"/>
  <c r="DN52"/>
  <c r="CH52"/>
  <c r="CZ51"/>
  <c r="BT51"/>
  <c r="DU50"/>
  <c r="CO50"/>
  <c r="BI50"/>
  <c r="DI49"/>
  <c r="CC49"/>
  <c r="AK49"/>
  <c r="AO49" s="1"/>
  <c r="CX48"/>
  <c r="BR48"/>
  <c r="DS47"/>
  <c r="CM47"/>
  <c r="AZ47"/>
  <c r="BG47" s="1"/>
  <c r="DH46"/>
  <c r="CB46"/>
  <c r="DZ45"/>
  <c r="CT45"/>
  <c r="BN45"/>
  <c r="DR44"/>
  <c r="CL44"/>
  <c r="AZ44"/>
  <c r="DI43"/>
  <c r="CC43"/>
  <c r="CW42"/>
  <c r="BQ42"/>
  <c r="DS41"/>
  <c r="CM41"/>
  <c r="BA41"/>
  <c r="BH41" s="1"/>
  <c r="DF40"/>
  <c r="BZ40"/>
  <c r="DX39"/>
  <c r="CR39"/>
  <c r="BL39"/>
  <c r="DU38"/>
  <c r="CO38"/>
  <c r="BI38"/>
  <c r="DL37"/>
  <c r="CF37"/>
  <c r="DC36"/>
  <c r="BW36"/>
  <c r="DW35"/>
  <c r="CQ35"/>
  <c r="BK35"/>
  <c r="DK34"/>
  <c r="CE34"/>
  <c r="DE33"/>
  <c r="BY33"/>
  <c r="DY32"/>
  <c r="CS32"/>
  <c r="BM32"/>
  <c r="DR31"/>
  <c r="CL31"/>
  <c r="AY31"/>
  <c r="DD30"/>
  <c r="BX30"/>
  <c r="CW29"/>
  <c r="BQ29"/>
  <c r="DT28"/>
  <c r="CN28"/>
  <c r="DM27"/>
  <c r="CG27"/>
  <c r="AL27"/>
  <c r="CY26"/>
  <c r="BS26"/>
  <c r="DS25"/>
  <c r="CM25"/>
  <c r="DO93"/>
  <c r="CI93"/>
  <c r="AY93"/>
  <c r="DK92"/>
  <c r="CE92"/>
  <c r="DB91"/>
  <c r="BV91"/>
  <c r="CV90"/>
  <c r="BP90"/>
  <c r="DP89"/>
  <c r="CJ89"/>
  <c r="AZ89"/>
  <c r="DE88"/>
  <c r="BY88"/>
  <c r="AK88"/>
  <c r="AO88" s="1"/>
  <c r="CZ87"/>
  <c r="BT87"/>
  <c r="DT86"/>
  <c r="CN86"/>
  <c r="BA86"/>
  <c r="DI85"/>
  <c r="CC85"/>
  <c r="DA84"/>
  <c r="BU84"/>
  <c r="DT83"/>
  <c r="CN83"/>
  <c r="DO82"/>
  <c r="CI82"/>
  <c r="AW82"/>
  <c r="DB81"/>
  <c r="BV81"/>
  <c r="DU80"/>
  <c r="CO80"/>
  <c r="BI80"/>
  <c r="DK79"/>
  <c r="CE79"/>
  <c r="CX78"/>
  <c r="BR78"/>
  <c r="DR77"/>
  <c r="CL77"/>
  <c r="DO76"/>
  <c r="CI76"/>
  <c r="AY76"/>
  <c r="DF75"/>
  <c r="BZ75"/>
  <c r="AK75"/>
  <c r="AO75" s="1"/>
  <c r="CZ74"/>
  <c r="BT74"/>
  <c r="DX73"/>
  <c r="CR73"/>
  <c r="BL73"/>
  <c r="DN72"/>
  <c r="CH72"/>
  <c r="AV72"/>
  <c r="DE71"/>
  <c r="BY71"/>
  <c r="DX70"/>
  <c r="CR70"/>
  <c r="BL70"/>
  <c r="DL69"/>
  <c r="CF69"/>
  <c r="DE68"/>
  <c r="BY68"/>
  <c r="CV67"/>
  <c r="BP67"/>
  <c r="DR66"/>
  <c r="CL66"/>
  <c r="AZ66"/>
  <c r="DF65"/>
  <c r="BZ65"/>
  <c r="EA64"/>
  <c r="CU64"/>
  <c r="BO64"/>
  <c r="DQ63"/>
  <c r="CK63"/>
  <c r="AX63"/>
  <c r="BE63" s="1"/>
  <c r="DB62"/>
  <c r="BV62"/>
  <c r="DS61"/>
  <c r="CM61"/>
  <c r="BA61"/>
  <c r="DJ60"/>
  <c r="CD60"/>
  <c r="AK60"/>
  <c r="AO60" s="1"/>
  <c r="CX59"/>
  <c r="BR59"/>
  <c r="DP58"/>
  <c r="CJ58"/>
  <c r="AX58"/>
  <c r="DF57"/>
  <c r="BZ57"/>
  <c r="DX56"/>
  <c r="CR56"/>
  <c r="BL56"/>
  <c r="DL55"/>
  <c r="CF55"/>
  <c r="CZ54"/>
  <c r="BT54"/>
  <c r="DU53"/>
  <c r="CO53"/>
  <c r="BI53"/>
  <c r="DO52"/>
  <c r="CI52"/>
  <c r="AV52"/>
  <c r="DA51"/>
  <c r="BU51"/>
  <c r="DV50"/>
  <c r="CP50"/>
  <c r="BJ50"/>
  <c r="DJ49"/>
  <c r="CD49"/>
  <c r="AL49"/>
  <c r="CY48"/>
  <c r="BS48"/>
  <c r="DT47"/>
  <c r="CN47"/>
  <c r="BA47"/>
  <c r="DI46"/>
  <c r="CC46"/>
  <c r="EA45"/>
  <c r="CU45"/>
  <c r="BO45"/>
  <c r="DS44"/>
  <c r="CM44"/>
  <c r="BA44"/>
  <c r="BH44" s="1"/>
  <c r="DJ43"/>
  <c r="CD43"/>
  <c r="CX42"/>
  <c r="BR42"/>
  <c r="DT41"/>
  <c r="CN41"/>
  <c r="DG40"/>
  <c r="CA40"/>
  <c r="DY39"/>
  <c r="CS39"/>
  <c r="BM39"/>
  <c r="DV38"/>
  <c r="CP38"/>
  <c r="BJ38"/>
  <c r="DM37"/>
  <c r="CG37"/>
  <c r="DD36"/>
  <c r="BX36"/>
  <c r="DX35"/>
  <c r="CR35"/>
  <c r="BL35"/>
  <c r="DL34"/>
  <c r="CF34"/>
  <c r="DF33"/>
  <c r="BZ33"/>
  <c r="DZ32"/>
  <c r="CT32"/>
  <c r="BN32"/>
  <c r="DS31"/>
  <c r="CM31"/>
  <c r="AZ31"/>
  <c r="DE30"/>
  <c r="BY30"/>
  <c r="CX29"/>
  <c r="BR29"/>
  <c r="DU28"/>
  <c r="CO28"/>
  <c r="BI28"/>
  <c r="DN27"/>
  <c r="CH27"/>
  <c r="CZ26"/>
  <c r="BT26"/>
  <c r="DT25"/>
  <c r="CN25"/>
  <c r="DJ85"/>
  <c r="DY73"/>
  <c r="DT61"/>
  <c r="DK49"/>
  <c r="DN37"/>
  <c r="BU25"/>
  <c r="DE24"/>
  <c r="CM23"/>
  <c r="DT22"/>
  <c r="CD22"/>
  <c r="DY21"/>
  <c r="CJ21"/>
  <c r="AL21"/>
  <c r="CP20"/>
  <c r="CW19"/>
  <c r="BI19"/>
  <c r="CU18"/>
  <c r="AY18"/>
  <c r="CY17"/>
  <c r="BI17"/>
  <c r="DA16"/>
  <c r="BN16"/>
  <c r="DJ15"/>
  <c r="BT15"/>
  <c r="DH14"/>
  <c r="BU14"/>
  <c r="DS13"/>
  <c r="CF13"/>
  <c r="AV13"/>
  <c r="DB12"/>
  <c r="BV12"/>
  <c r="DZ11"/>
  <c r="CT11"/>
  <c r="BN11"/>
  <c r="BI86"/>
  <c r="BU74"/>
  <c r="BW62"/>
  <c r="BK50"/>
  <c r="BK38"/>
  <c r="BS29"/>
  <c r="BX25"/>
  <c r="DF24"/>
  <c r="AW24"/>
  <c r="CR23"/>
  <c r="DU22"/>
  <c r="CE22"/>
  <c r="DZ21"/>
  <c r="CK21"/>
  <c r="CQ20"/>
  <c r="CX19"/>
  <c r="BJ19"/>
  <c r="CW18"/>
  <c r="AZ18"/>
  <c r="CZ17"/>
  <c r="BK17"/>
  <c r="DC16"/>
  <c r="BO16"/>
  <c r="DL15"/>
  <c r="BU15"/>
  <c r="DI14"/>
  <c r="BV14"/>
  <c r="DU13"/>
  <c r="CG13"/>
  <c r="AW13"/>
  <c r="DC12"/>
  <c r="BW12"/>
  <c r="EA11"/>
  <c r="CU11"/>
  <c r="BO11"/>
  <c r="CO86"/>
  <c r="DA74"/>
  <c r="DC62"/>
  <c r="CQ50"/>
  <c r="CQ38"/>
  <c r="CN29"/>
  <c r="CC25"/>
  <c r="DG24"/>
  <c r="AX24"/>
  <c r="BE24" s="1"/>
  <c r="CS23"/>
  <c r="DV22"/>
  <c r="CF22"/>
  <c r="CL21"/>
  <c r="CS20"/>
  <c r="AV20"/>
  <c r="CY19"/>
  <c r="BL19"/>
  <c r="CX18"/>
  <c r="BA18"/>
  <c r="DA17"/>
  <c r="BM17"/>
  <c r="DE16"/>
  <c r="BP16"/>
  <c r="DM15"/>
  <c r="BW15"/>
  <c r="DJ14"/>
  <c r="BW14"/>
  <c r="DV13"/>
  <c r="CH13"/>
  <c r="AX13"/>
  <c r="BE13" s="1"/>
  <c r="DD12"/>
  <c r="BX12"/>
  <c r="CV11"/>
  <c r="BP11"/>
  <c r="DU86"/>
  <c r="AL75"/>
  <c r="AY63"/>
  <c r="DW50"/>
  <c r="DW38"/>
  <c r="CY29"/>
  <c r="CD25"/>
  <c r="DJ24"/>
  <c r="AZ24"/>
  <c r="CT23"/>
  <c r="DW22"/>
  <c r="CH22"/>
  <c r="CM21"/>
  <c r="AV21"/>
  <c r="CU20"/>
  <c r="AX20"/>
  <c r="CZ19"/>
  <c r="BM19"/>
  <c r="CZ18"/>
  <c r="BI18"/>
  <c r="DB17"/>
  <c r="BN17"/>
  <c r="DF16"/>
  <c r="BQ16"/>
  <c r="DN15"/>
  <c r="BX15"/>
  <c r="DK14"/>
  <c r="BX14"/>
  <c r="DW13"/>
  <c r="CJ13"/>
  <c r="AY13"/>
  <c r="DE12"/>
  <c r="BY12"/>
  <c r="CW11"/>
  <c r="BQ11"/>
  <c r="BU87"/>
  <c r="CA75"/>
  <c r="CL63"/>
  <c r="BV51"/>
  <c r="BN39"/>
  <c r="DT29"/>
  <c r="CG25"/>
  <c r="DK24"/>
  <c r="BI24"/>
  <c r="CV23"/>
  <c r="DX22"/>
  <c r="CI22"/>
  <c r="CN21"/>
  <c r="AW21"/>
  <c r="CV20"/>
  <c r="AY20"/>
  <c r="DA19"/>
  <c r="BN19"/>
  <c r="DA18"/>
  <c r="BJ18"/>
  <c r="DC17"/>
  <c r="BO17"/>
  <c r="DH16"/>
  <c r="BR16"/>
  <c r="DO15"/>
  <c r="BZ15"/>
  <c r="DM14"/>
  <c r="BY14"/>
  <c r="DY13"/>
  <c r="CK13"/>
  <c r="AZ13"/>
  <c r="DF12"/>
  <c r="BZ12"/>
  <c r="CX11"/>
  <c r="BR11"/>
  <c r="DA87"/>
  <c r="DG75"/>
  <c r="DR63"/>
  <c r="DB51"/>
  <c r="CT39"/>
  <c r="CH25"/>
  <c r="DL24"/>
  <c r="BJ24"/>
  <c r="CW23"/>
  <c r="DZ22"/>
  <c r="CJ22"/>
  <c r="AK22"/>
  <c r="CO21"/>
  <c r="AX21"/>
  <c r="CW20"/>
  <c r="BA20"/>
  <c r="DB19"/>
  <c r="BO19"/>
  <c r="DC18"/>
  <c r="BL18"/>
  <c r="DD17"/>
  <c r="BQ17"/>
  <c r="DI16"/>
  <c r="BS16"/>
  <c r="DP15"/>
  <c r="CB15"/>
  <c r="DO14"/>
  <c r="BZ14"/>
  <c r="DZ13"/>
  <c r="CL13"/>
  <c r="BA13"/>
  <c r="DG12"/>
  <c r="CA12"/>
  <c r="CY11"/>
  <c r="BS11"/>
  <c r="AL88"/>
  <c r="AZ76"/>
  <c r="BG76" s="1"/>
  <c r="BP64"/>
  <c r="AW52"/>
  <c r="DZ39"/>
  <c r="BO30"/>
  <c r="CI25"/>
  <c r="DM24"/>
  <c r="BL24"/>
  <c r="CX23"/>
  <c r="EA22"/>
  <c r="CK22"/>
  <c r="CQ21"/>
  <c r="AY21"/>
  <c r="CY20"/>
  <c r="DC19"/>
  <c r="BP19"/>
  <c r="DE18"/>
  <c r="BN18"/>
  <c r="DE17"/>
  <c r="BR17"/>
  <c r="DK16"/>
  <c r="BT16"/>
  <c r="DQ15"/>
  <c r="CC15"/>
  <c r="DP14"/>
  <c r="CA14"/>
  <c r="EA13"/>
  <c r="CM13"/>
  <c r="DH12"/>
  <c r="CB12"/>
  <c r="AK12"/>
  <c r="AO12" s="1"/>
  <c r="CZ11"/>
  <c r="BT11"/>
  <c r="BZ88"/>
  <c r="CJ76"/>
  <c r="CV64"/>
  <c r="CJ52"/>
  <c r="CB40"/>
  <c r="BZ30"/>
  <c r="CO25"/>
  <c r="DN24"/>
  <c r="BM24"/>
  <c r="CY23"/>
  <c r="CL22"/>
  <c r="CS21"/>
  <c r="AZ21"/>
  <c r="BG21" s="1"/>
  <c r="CZ20"/>
  <c r="BJ20"/>
  <c r="DD19"/>
  <c r="BQ19"/>
  <c r="DF18"/>
  <c r="BO18"/>
  <c r="DF17"/>
  <c r="BS17"/>
  <c r="DL16"/>
  <c r="BU16"/>
  <c r="DR15"/>
  <c r="CD15"/>
  <c r="DR14"/>
  <c r="CB14"/>
  <c r="CO13"/>
  <c r="DI12"/>
  <c r="CC12"/>
  <c r="AL12"/>
  <c r="DA11"/>
  <c r="BU11"/>
  <c r="DF88"/>
  <c r="DP76"/>
  <c r="DP52"/>
  <c r="DH40"/>
  <c r="CU30"/>
  <c r="CP25"/>
  <c r="DP24"/>
  <c r="BO24"/>
  <c r="DB23"/>
  <c r="AL23"/>
  <c r="CM22"/>
  <c r="CT21"/>
  <c r="BA21"/>
  <c r="DA20"/>
  <c r="BK20"/>
  <c r="DE19"/>
  <c r="BR19"/>
  <c r="DG18"/>
  <c r="BQ18"/>
  <c r="DG17"/>
  <c r="BT17"/>
  <c r="DN16"/>
  <c r="BW16"/>
  <c r="DS15"/>
  <c r="CF15"/>
  <c r="DS14"/>
  <c r="CC14"/>
  <c r="CP13"/>
  <c r="DJ12"/>
  <c r="CD12"/>
  <c r="DB11"/>
  <c r="BV11"/>
  <c r="BA89"/>
  <c r="BH89" s="1"/>
  <c r="CA65"/>
  <c r="BJ53"/>
  <c r="BI41"/>
  <c r="DF30"/>
  <c r="CQ25"/>
  <c r="DQ24"/>
  <c r="BT24"/>
  <c r="DC23"/>
  <c r="CN22"/>
  <c r="CV21"/>
  <c r="DB20"/>
  <c r="BM20"/>
  <c r="DG19"/>
  <c r="BS19"/>
  <c r="DI18"/>
  <c r="BR18"/>
  <c r="DH17"/>
  <c r="BU17"/>
  <c r="DP16"/>
  <c r="BY16"/>
  <c r="DT15"/>
  <c r="CG15"/>
  <c r="DU14"/>
  <c r="CD14"/>
  <c r="CQ13"/>
  <c r="BI13"/>
  <c r="DK12"/>
  <c r="CE12"/>
  <c r="DC11"/>
  <c r="BW11"/>
  <c r="CK89"/>
  <c r="CM77"/>
  <c r="DG65"/>
  <c r="CP53"/>
  <c r="CO41"/>
  <c r="EA30"/>
  <c r="CS25"/>
  <c r="DS24"/>
  <c r="BU24"/>
  <c r="DD23"/>
  <c r="AW23"/>
  <c r="CO22"/>
  <c r="AW22"/>
  <c r="CW21"/>
  <c r="DC20"/>
  <c r="BO20"/>
  <c r="DI19"/>
  <c r="BT19"/>
  <c r="DJ18"/>
  <c r="BT18"/>
  <c r="DI17"/>
  <c r="BV17"/>
  <c r="DQ16"/>
  <c r="BZ16"/>
  <c r="DU15"/>
  <c r="CH15"/>
  <c r="DV14"/>
  <c r="CE14"/>
  <c r="CR13"/>
  <c r="BJ13"/>
  <c r="DL12"/>
  <c r="CF12"/>
  <c r="DD11"/>
  <c r="BX11"/>
  <c r="DQ89"/>
  <c r="DS77"/>
  <c r="BA66"/>
  <c r="BH66" s="1"/>
  <c r="DV53"/>
  <c r="DU41"/>
  <c r="BA31"/>
  <c r="BH31" s="1"/>
  <c r="CT25"/>
  <c r="DU24"/>
  <c r="BV24"/>
  <c r="DE23"/>
  <c r="AX23"/>
  <c r="CP22"/>
  <c r="AX22"/>
  <c r="CY21"/>
  <c r="DD20"/>
  <c r="BP20"/>
  <c r="DJ19"/>
  <c r="BU19"/>
  <c r="DK18"/>
  <c r="BU18"/>
  <c r="DJ17"/>
  <c r="BW17"/>
  <c r="DR16"/>
  <c r="CB16"/>
  <c r="DV15"/>
  <c r="CI15"/>
  <c r="DX14"/>
  <c r="CG14"/>
  <c r="AK14"/>
  <c r="CS13"/>
  <c r="BK13"/>
  <c r="DM12"/>
  <c r="CG12"/>
  <c r="DE11"/>
  <c r="BY11"/>
  <c r="BQ90"/>
  <c r="BS78"/>
  <c r="CM66"/>
  <c r="BU54"/>
  <c r="BS42"/>
  <c r="CC31"/>
  <c r="DJ25"/>
  <c r="DV24"/>
  <c r="BX24"/>
  <c r="DF23"/>
  <c r="AZ23"/>
  <c r="BG23" s="1"/>
  <c r="CQ22"/>
  <c r="AY22"/>
  <c r="BF22" s="1"/>
  <c r="CZ21"/>
  <c r="BI21"/>
  <c r="DE20"/>
  <c r="BQ20"/>
  <c r="DL19"/>
  <c r="BV19"/>
  <c r="DL18"/>
  <c r="BW18"/>
  <c r="DL17"/>
  <c r="BX17"/>
  <c r="DT16"/>
  <c r="CC16"/>
  <c r="DW15"/>
  <c r="CJ15"/>
  <c r="DZ14"/>
  <c r="CI14"/>
  <c r="AL14"/>
  <c r="CT13"/>
  <c r="BL13"/>
  <c r="DN12"/>
  <c r="CH12"/>
  <c r="DF11"/>
  <c r="BZ11"/>
  <c r="CW90"/>
  <c r="CY78"/>
  <c r="DS66"/>
  <c r="DA54"/>
  <c r="CY42"/>
  <c r="CN31"/>
  <c r="DU25"/>
  <c r="DX24"/>
  <c r="BY24"/>
  <c r="DH23"/>
  <c r="BL23"/>
  <c r="CR22"/>
  <c r="AZ22"/>
  <c r="DB21"/>
  <c r="BK21"/>
  <c r="DF20"/>
  <c r="BS20"/>
  <c r="DM19"/>
  <c r="BW19"/>
  <c r="DM18"/>
  <c r="BY18"/>
  <c r="DN17"/>
  <c r="BY17"/>
  <c r="DU16"/>
  <c r="CE16"/>
  <c r="DX15"/>
  <c r="CK15"/>
  <c r="EA14"/>
  <c r="CJ14"/>
  <c r="CU13"/>
  <c r="BM13"/>
  <c r="DO12"/>
  <c r="CI12"/>
  <c r="AV12"/>
  <c r="DG11"/>
  <c r="CA11"/>
  <c r="AK79"/>
  <c r="AO79" s="1"/>
  <c r="BQ67"/>
  <c r="AK43"/>
  <c r="AO43" s="1"/>
  <c r="DI31"/>
  <c r="DY25"/>
  <c r="EA24"/>
  <c r="BZ24"/>
  <c r="DI23"/>
  <c r="BM23"/>
  <c r="CS22"/>
  <c r="BA22"/>
  <c r="DD21"/>
  <c r="BM21"/>
  <c r="DG20"/>
  <c r="BT20"/>
  <c r="DO19"/>
  <c r="BX19"/>
  <c r="DN18"/>
  <c r="BZ18"/>
  <c r="DO17"/>
  <c r="BZ17"/>
  <c r="DV16"/>
  <c r="CF16"/>
  <c r="DY15"/>
  <c r="CL15"/>
  <c r="CL14"/>
  <c r="CV13"/>
  <c r="BN13"/>
  <c r="DP12"/>
  <c r="CJ12"/>
  <c r="AW12"/>
  <c r="DH11"/>
  <c r="CB11"/>
  <c r="BW91"/>
  <c r="CF79"/>
  <c r="CW67"/>
  <c r="CG55"/>
  <c r="CE43"/>
  <c r="DT31"/>
  <c r="DZ25"/>
  <c r="CA24"/>
  <c r="DK23"/>
  <c r="BN23"/>
  <c r="CT22"/>
  <c r="DE21"/>
  <c r="BN21"/>
  <c r="DH20"/>
  <c r="BU20"/>
  <c r="DP19"/>
  <c r="BY19"/>
  <c r="DO18"/>
  <c r="CA18"/>
  <c r="DQ17"/>
  <c r="CA17"/>
  <c r="DW16"/>
  <c r="CH16"/>
  <c r="EA15"/>
  <c r="CM15"/>
  <c r="AK15"/>
  <c r="AO15" s="1"/>
  <c r="CM14"/>
  <c r="CW13"/>
  <c r="BO13"/>
  <c r="DQ12"/>
  <c r="CK12"/>
  <c r="AX12"/>
  <c r="DI11"/>
  <c r="CC11"/>
  <c r="DC91"/>
  <c r="DL79"/>
  <c r="DM55"/>
  <c r="DK43"/>
  <c r="AX32"/>
  <c r="BE32" s="1"/>
  <c r="BJ26"/>
  <c r="CD24"/>
  <c r="DM23"/>
  <c r="BP23"/>
  <c r="CU22"/>
  <c r="DF21"/>
  <c r="BP21"/>
  <c r="DI20"/>
  <c r="BV20"/>
  <c r="DR19"/>
  <c r="CA19"/>
  <c r="DP18"/>
  <c r="CC18"/>
  <c r="DR17"/>
  <c r="CB17"/>
  <c r="DX16"/>
  <c r="CJ16"/>
  <c r="CN15"/>
  <c r="AL15"/>
  <c r="CO14"/>
  <c r="CX13"/>
  <c r="BP13"/>
  <c r="DR12"/>
  <c r="CL12"/>
  <c r="AY12"/>
  <c r="DJ11"/>
  <c r="CD11"/>
  <c r="BJ80"/>
  <c r="BZ68"/>
  <c r="BM56"/>
  <c r="BO32"/>
  <c r="BU26"/>
  <c r="CE24"/>
  <c r="DN23"/>
  <c r="BQ23"/>
  <c r="CW22"/>
  <c r="BI22"/>
  <c r="DH21"/>
  <c r="BQ21"/>
  <c r="DJ20"/>
  <c r="BW20"/>
  <c r="DT19"/>
  <c r="CC19"/>
  <c r="DQ18"/>
  <c r="CD18"/>
  <c r="DT17"/>
  <c r="CC17"/>
  <c r="DY16"/>
  <c r="CK16"/>
  <c r="CO15"/>
  <c r="CP14"/>
  <c r="CY13"/>
  <c r="BQ13"/>
  <c r="DS12"/>
  <c r="CM12"/>
  <c r="AZ12"/>
  <c r="DK11"/>
  <c r="CE11"/>
  <c r="CF92"/>
  <c r="CP80"/>
  <c r="DF68"/>
  <c r="CS56"/>
  <c r="CN44"/>
  <c r="CU32"/>
  <c r="CP26"/>
  <c r="CF24"/>
  <c r="DP23"/>
  <c r="BR23"/>
  <c r="CY22"/>
  <c r="BJ22"/>
  <c r="DI21"/>
  <c r="BS21"/>
  <c r="DK20"/>
  <c r="BX20"/>
  <c r="DU19"/>
  <c r="CD19"/>
  <c r="DR18"/>
  <c r="CE18"/>
  <c r="DU17"/>
  <c r="CD17"/>
  <c r="DZ16"/>
  <c r="CL16"/>
  <c r="AL16"/>
  <c r="CP15"/>
  <c r="AV15"/>
  <c r="CR14"/>
  <c r="AW14"/>
  <c r="CZ13"/>
  <c r="BR13"/>
  <c r="DT12"/>
  <c r="CN12"/>
  <c r="BA12"/>
  <c r="BH12" s="1"/>
  <c r="DL11"/>
  <c r="CF11"/>
  <c r="DL92"/>
  <c r="DV80"/>
  <c r="DY56"/>
  <c r="DT44"/>
  <c r="EA32"/>
  <c r="DA26"/>
  <c r="AV25"/>
  <c r="CG24"/>
  <c r="DQ23"/>
  <c r="BS23"/>
  <c r="CZ22"/>
  <c r="BK22"/>
  <c r="DJ21"/>
  <c r="BT21"/>
  <c r="DL20"/>
  <c r="BY20"/>
  <c r="DV19"/>
  <c r="CF19"/>
  <c r="DS18"/>
  <c r="CF18"/>
  <c r="DW17"/>
  <c r="CF17"/>
  <c r="EA16"/>
  <c r="CN16"/>
  <c r="CQ15"/>
  <c r="AW15"/>
  <c r="CT14"/>
  <c r="AY14"/>
  <c r="DA13"/>
  <c r="BS13"/>
  <c r="DU12"/>
  <c r="CO12"/>
  <c r="BI12"/>
  <c r="DM11"/>
  <c r="CG11"/>
  <c r="AK11"/>
  <c r="AO11" s="1"/>
  <c r="AZ93"/>
  <c r="BG93" s="1"/>
  <c r="BW81"/>
  <c r="CG69"/>
  <c r="CA57"/>
  <c r="BP45"/>
  <c r="CA33"/>
  <c r="DV26"/>
  <c r="AW25"/>
  <c r="CH24"/>
  <c r="DS23"/>
  <c r="BV23"/>
  <c r="DB22"/>
  <c r="BL22"/>
  <c r="DK21"/>
  <c r="BV21"/>
  <c r="DN20"/>
  <c r="BZ20"/>
  <c r="DX19"/>
  <c r="CG19"/>
  <c r="DT18"/>
  <c r="CG18"/>
  <c r="DY17"/>
  <c r="CH17"/>
  <c r="CO16"/>
  <c r="CR15"/>
  <c r="AX15"/>
  <c r="CU14"/>
  <c r="AZ14"/>
  <c r="BG14" s="1"/>
  <c r="DB13"/>
  <c r="BT13"/>
  <c r="DV12"/>
  <c r="CP12"/>
  <c r="BJ12"/>
  <c r="DN11"/>
  <c r="CH11"/>
  <c r="AL11"/>
  <c r="CJ93"/>
  <c r="DC81"/>
  <c r="DM69"/>
  <c r="DG57"/>
  <c r="CV45"/>
  <c r="DG33"/>
  <c r="AV27"/>
  <c r="BC27" s="1"/>
  <c r="AX25"/>
  <c r="CJ24"/>
  <c r="DX23"/>
  <c r="BW23"/>
  <c r="DC22"/>
  <c r="BM22"/>
  <c r="DL21"/>
  <c r="BX21"/>
  <c r="DP20"/>
  <c r="CA20"/>
  <c r="DY19"/>
  <c r="CI19"/>
  <c r="DU18"/>
  <c r="CH18"/>
  <c r="DZ17"/>
  <c r="CI17"/>
  <c r="AK17"/>
  <c r="AO17" s="1"/>
  <c r="CP16"/>
  <c r="CS15"/>
  <c r="AY15"/>
  <c r="CV14"/>
  <c r="DC13"/>
  <c r="BU13"/>
  <c r="DW12"/>
  <c r="CQ12"/>
  <c r="BK12"/>
  <c r="DO11"/>
  <c r="CI11"/>
  <c r="AV11"/>
  <c r="DP93"/>
  <c r="AX82"/>
  <c r="BM70"/>
  <c r="AY58"/>
  <c r="BF58" s="1"/>
  <c r="BX27"/>
  <c r="BA25"/>
  <c r="BH25" s="1"/>
  <c r="CK24"/>
  <c r="DY23"/>
  <c r="BX23"/>
  <c r="DE22"/>
  <c r="BN22"/>
  <c r="DM21"/>
  <c r="BY21"/>
  <c r="DQ20"/>
  <c r="CB20"/>
  <c r="DZ19"/>
  <c r="CJ19"/>
  <c r="DV18"/>
  <c r="CI18"/>
  <c r="EA17"/>
  <c r="CK17"/>
  <c r="AL17"/>
  <c r="CQ16"/>
  <c r="CU15"/>
  <c r="AZ15"/>
  <c r="CX14"/>
  <c r="DD13"/>
  <c r="BV13"/>
  <c r="DX12"/>
  <c r="CR12"/>
  <c r="BL12"/>
  <c r="DP11"/>
  <c r="CJ11"/>
  <c r="AW11"/>
  <c r="BD11" s="1"/>
  <c r="CJ82"/>
  <c r="CS70"/>
  <c r="CK58"/>
  <c r="CD46"/>
  <c r="CG34"/>
  <c r="CI27"/>
  <c r="CM24"/>
  <c r="DZ23"/>
  <c r="BY23"/>
  <c r="DF22"/>
  <c r="BO22"/>
  <c r="DN21"/>
  <c r="BZ21"/>
  <c r="DS20"/>
  <c r="CC20"/>
  <c r="EA19"/>
  <c r="CL19"/>
  <c r="DX18"/>
  <c r="CJ18"/>
  <c r="CL17"/>
  <c r="CR16"/>
  <c r="AW16"/>
  <c r="CW15"/>
  <c r="BA15"/>
  <c r="CY14"/>
  <c r="BI14"/>
  <c r="DE13"/>
  <c r="BW13"/>
  <c r="DY12"/>
  <c r="CS12"/>
  <c r="BM12"/>
  <c r="DQ11"/>
  <c r="CK11"/>
  <c r="AX11"/>
  <c r="DP82"/>
  <c r="DY70"/>
  <c r="DQ58"/>
  <c r="DJ46"/>
  <c r="DM34"/>
  <c r="DD27"/>
  <c r="BI25"/>
  <c r="CO24"/>
  <c r="BZ23"/>
  <c r="DH22"/>
  <c r="BQ22"/>
  <c r="DO21"/>
  <c r="CB21"/>
  <c r="DT20"/>
  <c r="CD20"/>
  <c r="CN19"/>
  <c r="DZ18"/>
  <c r="CK18"/>
  <c r="CN17"/>
  <c r="CS16"/>
  <c r="AX16"/>
  <c r="BE16" s="1"/>
  <c r="CX15"/>
  <c r="BI15"/>
  <c r="CZ14"/>
  <c r="BJ14"/>
  <c r="DF13"/>
  <c r="BX13"/>
  <c r="DZ12"/>
  <c r="CT12"/>
  <c r="BN12"/>
  <c r="DR11"/>
  <c r="CL11"/>
  <c r="AY11"/>
  <c r="BI83"/>
  <c r="BZ71"/>
  <c r="BS59"/>
  <c r="BI47"/>
  <c r="BM35"/>
  <c r="DO27"/>
  <c r="BJ25"/>
  <c r="CP24"/>
  <c r="CB23"/>
  <c r="DJ22"/>
  <c r="BS22"/>
  <c r="DP21"/>
  <c r="CC21"/>
  <c r="DV20"/>
  <c r="CE20"/>
  <c r="CO19"/>
  <c r="EA18"/>
  <c r="CL18"/>
  <c r="AK18"/>
  <c r="AO18" s="1"/>
  <c r="CO17"/>
  <c r="CT16"/>
  <c r="AY16"/>
  <c r="CZ15"/>
  <c r="BJ15"/>
  <c r="DA14"/>
  <c r="BL14"/>
  <c r="DH13"/>
  <c r="BY13"/>
  <c r="EA12"/>
  <c r="CU12"/>
  <c r="BO12"/>
  <c r="DS11"/>
  <c r="CM11"/>
  <c r="AZ11"/>
  <c r="CO83"/>
  <c r="DF71"/>
  <c r="CY59"/>
  <c r="CO47"/>
  <c r="CS35"/>
  <c r="BK25"/>
  <c r="CR24"/>
  <c r="CC23"/>
  <c r="DK22"/>
  <c r="BT22"/>
  <c r="DQ21"/>
  <c r="CD21"/>
  <c r="DW20"/>
  <c r="CF20"/>
  <c r="CP19"/>
  <c r="AK19"/>
  <c r="AO19" s="1"/>
  <c r="CM18"/>
  <c r="AL18"/>
  <c r="CQ17"/>
  <c r="CU16"/>
  <c r="BA16"/>
  <c r="DA15"/>
  <c r="BK15"/>
  <c r="DB14"/>
  <c r="BN14"/>
  <c r="DJ13"/>
  <c r="BZ13"/>
  <c r="CV12"/>
  <c r="BP12"/>
  <c r="DT11"/>
  <c r="CN11"/>
  <c r="BA11"/>
  <c r="DU83"/>
  <c r="AW72"/>
  <c r="BD72" s="1"/>
  <c r="AL60"/>
  <c r="DU47"/>
  <c r="DY35"/>
  <c r="BJ28"/>
  <c r="BM25"/>
  <c r="CU24"/>
  <c r="AK24"/>
  <c r="AO24" s="1"/>
  <c r="CE23"/>
  <c r="DL22"/>
  <c r="BV22"/>
  <c r="DR21"/>
  <c r="CE21"/>
  <c r="DY20"/>
  <c r="CH20"/>
  <c r="CR19"/>
  <c r="AL19"/>
  <c r="CN18"/>
  <c r="CS17"/>
  <c r="AV17"/>
  <c r="CV16"/>
  <c r="BI16"/>
  <c r="DC15"/>
  <c r="BL15"/>
  <c r="DC14"/>
  <c r="BO14"/>
  <c r="DK13"/>
  <c r="CA13"/>
  <c r="CW12"/>
  <c r="BQ12"/>
  <c r="DU11"/>
  <c r="CO11"/>
  <c r="BI11"/>
  <c r="BV84"/>
  <c r="CI72"/>
  <c r="CE60"/>
  <c r="BT48"/>
  <c r="BY36"/>
  <c r="CE28"/>
  <c r="BN25"/>
  <c r="CZ24"/>
  <c r="CG23"/>
  <c r="DN22"/>
  <c r="BW22"/>
  <c r="DS21"/>
  <c r="CF21"/>
  <c r="EA20"/>
  <c r="CJ20"/>
  <c r="AK20"/>
  <c r="AO20" s="1"/>
  <c r="CS19"/>
  <c r="AV19"/>
  <c r="CO18"/>
  <c r="CT17"/>
  <c r="AW17"/>
  <c r="CW16"/>
  <c r="BJ16"/>
  <c r="DD15"/>
  <c r="BM15"/>
  <c r="DD14"/>
  <c r="BP14"/>
  <c r="DM13"/>
  <c r="CB13"/>
  <c r="AK13"/>
  <c r="AO13" s="1"/>
  <c r="CX12"/>
  <c r="BR12"/>
  <c r="DV11"/>
  <c r="CP11"/>
  <c r="BJ11"/>
  <c r="DB84"/>
  <c r="DO72"/>
  <c r="DK60"/>
  <c r="CZ48"/>
  <c r="DE36"/>
  <c r="CP28"/>
  <c r="BP25"/>
  <c r="DA24"/>
  <c r="CH23"/>
  <c r="DO22"/>
  <c r="BY22"/>
  <c r="DT21"/>
  <c r="CG21"/>
  <c r="CK20"/>
  <c r="AL20"/>
  <c r="CT19"/>
  <c r="AW19"/>
  <c r="BD19" s="1"/>
  <c r="CP18"/>
  <c r="AV18"/>
  <c r="CU17"/>
  <c r="AY17"/>
  <c r="CX16"/>
  <c r="BK16"/>
  <c r="DF15"/>
  <c r="BO15"/>
  <c r="DE14"/>
  <c r="BR14"/>
  <c r="DN13"/>
  <c r="CC13"/>
  <c r="AL13"/>
  <c r="CY12"/>
  <c r="BS12"/>
  <c r="DW11"/>
  <c r="CQ11"/>
  <c r="BK11"/>
  <c r="BM73"/>
  <c r="DK28"/>
  <c r="BR25"/>
  <c r="DB24"/>
  <c r="CJ23"/>
  <c r="DP22"/>
  <c r="BZ22"/>
  <c r="DU21"/>
  <c r="CH21"/>
  <c r="CM20"/>
  <c r="CU19"/>
  <c r="AY19"/>
  <c r="CR18"/>
  <c r="AW18"/>
  <c r="CW17"/>
  <c r="AZ17"/>
  <c r="CY16"/>
  <c r="BL16"/>
  <c r="DH15"/>
  <c r="BQ15"/>
  <c r="DF14"/>
  <c r="BS14"/>
  <c r="DP13"/>
  <c r="CD13"/>
  <c r="CZ12"/>
  <c r="BT12"/>
  <c r="DX11"/>
  <c r="CR11"/>
  <c r="BL11"/>
  <c r="CX17"/>
  <c r="AX18"/>
  <c r="BE18" s="1"/>
  <c r="CT18"/>
  <c r="BA19"/>
  <c r="CV19"/>
  <c r="CN20"/>
  <c r="AK21"/>
  <c r="AO21" s="1"/>
  <c r="CI21"/>
  <c r="DW21"/>
  <c r="CB22"/>
  <c r="DQ22"/>
  <c r="CK23"/>
  <c r="DD24"/>
  <c r="BS25"/>
  <c r="DV28"/>
  <c r="CH37"/>
  <c r="BM11"/>
  <c r="CE49"/>
  <c r="CS11"/>
  <c r="CN61"/>
  <c r="DY11"/>
  <c r="CS73"/>
  <c r="BU12"/>
  <c r="CD85"/>
  <c r="DA12"/>
  <c r="CE13"/>
  <c r="DQ13"/>
  <c r="BT14"/>
  <c r="DG14"/>
  <c r="BR15"/>
  <c r="DI15"/>
  <c r="BM16"/>
  <c r="CZ16"/>
  <c r="AJ24" i="17"/>
  <c r="AI24"/>
  <c r="AH24"/>
  <c r="BJ23"/>
  <c r="BI23"/>
  <c r="BH23"/>
  <c r="BG23"/>
  <c r="BJ24"/>
  <c r="BF23"/>
  <c r="BI24"/>
  <c r="BE23"/>
  <c r="BH24"/>
  <c r="BD23"/>
  <c r="BG24"/>
  <c r="BC23"/>
  <c r="BF24"/>
  <c r="BB23"/>
  <c r="BE24"/>
  <c r="BA23"/>
  <c r="BD24"/>
  <c r="AZ23"/>
  <c r="BC24"/>
  <c r="AY23"/>
  <c r="BB24"/>
  <c r="AX23"/>
  <c r="BA24"/>
  <c r="AW23"/>
  <c r="AZ24"/>
  <c r="AV23"/>
  <c r="AY24"/>
  <c r="AU23"/>
  <c r="AX24"/>
  <c r="AT23"/>
  <c r="AW24"/>
  <c r="AS23"/>
  <c r="AV24"/>
  <c r="AR23"/>
  <c r="AU24"/>
  <c r="AQ23"/>
  <c r="AT24"/>
  <c r="AP23"/>
  <c r="AS24"/>
  <c r="AO23"/>
  <c r="AR24"/>
  <c r="AN23"/>
  <c r="AQ24"/>
  <c r="AM23"/>
  <c r="AP24"/>
  <c r="AL23"/>
  <c r="AO24"/>
  <c r="AK23"/>
  <c r="AN24"/>
  <c r="AJ23"/>
  <c r="AM24"/>
  <c r="AI23"/>
  <c r="AL24"/>
  <c r="AH23"/>
  <c r="AK24"/>
  <c r="AP25"/>
  <c r="AS21"/>
  <c r="AO25"/>
  <c r="AR21"/>
  <c r="AN25"/>
  <c r="AQ21"/>
  <c r="AM25"/>
  <c r="AP21"/>
  <c r="AL25"/>
  <c r="AO21"/>
  <c r="AK25"/>
  <c r="AN21"/>
  <c r="AJ25"/>
  <c r="AM21"/>
  <c r="AI25"/>
  <c r="AL21"/>
  <c r="AH25"/>
  <c r="AK21"/>
  <c r="AJ21"/>
  <c r="AI21"/>
  <c r="AH21"/>
  <c r="BJ25"/>
  <c r="BI25"/>
  <c r="BH25"/>
  <c r="BG25"/>
  <c r="BJ21"/>
  <c r="BF25"/>
  <c r="BI21"/>
  <c r="BE25"/>
  <c r="BH21"/>
  <c r="BD25"/>
  <c r="BG21"/>
  <c r="BC25"/>
  <c r="BF21"/>
  <c r="BB25"/>
  <c r="BE21"/>
  <c r="BA25"/>
  <c r="BD21"/>
  <c r="AZ25"/>
  <c r="BC21"/>
  <c r="AY25"/>
  <c r="BB21"/>
  <c r="AX25"/>
  <c r="BA21"/>
  <c r="AW25"/>
  <c r="AZ21"/>
  <c r="AV25"/>
  <c r="AY21"/>
  <c r="AU25"/>
  <c r="AX21"/>
  <c r="AT25"/>
  <c r="AW21"/>
  <c r="AS25"/>
  <c r="AV21"/>
  <c r="AR25"/>
  <c r="AU21"/>
  <c r="AQ25"/>
  <c r="AT21"/>
  <c r="BJ10"/>
  <c r="BI10"/>
  <c r="BH10"/>
  <c r="BF10"/>
  <c r="BE10"/>
  <c r="BG10"/>
  <c r="BD10"/>
  <c r="BC10"/>
  <c r="BB10"/>
  <c r="BA10"/>
  <c r="AZ10"/>
  <c r="AY10"/>
  <c r="AX10"/>
  <c r="AW10"/>
  <c r="AV10"/>
  <c r="AU10"/>
  <c r="AT10"/>
  <c r="AS10"/>
  <c r="AR10"/>
  <c r="AQ10"/>
  <c r="AP10"/>
  <c r="AO10"/>
  <c r="AN10"/>
  <c r="AM10"/>
  <c r="AL10"/>
  <c r="AK10"/>
  <c r="AJ10"/>
  <c r="AI10"/>
  <c r="AH10"/>
  <c r="AZ26"/>
  <c r="AY26"/>
  <c r="AX26"/>
  <c r="AW26"/>
  <c r="AV26"/>
  <c r="AU26"/>
  <c r="AT26"/>
  <c r="AS26"/>
  <c r="AR26"/>
  <c r="AQ26"/>
  <c r="AP26"/>
  <c r="AO26"/>
  <c r="AN26"/>
  <c r="AM26"/>
  <c r="AL26"/>
  <c r="AK26"/>
  <c r="AJ26"/>
  <c r="AI26"/>
  <c r="AH26"/>
  <c r="BJ26"/>
  <c r="BI26"/>
  <c r="BH26"/>
  <c r="BG26"/>
  <c r="BF26"/>
  <c r="BE26"/>
  <c r="BD26"/>
  <c r="BC26"/>
  <c r="BB26"/>
  <c r="BA26"/>
  <c r="AX22"/>
  <c r="AW22"/>
  <c r="AV22"/>
  <c r="AU22"/>
  <c r="AT22"/>
  <c r="AS22"/>
  <c r="AR22"/>
  <c r="AQ22"/>
  <c r="AP22"/>
  <c r="AO22"/>
  <c r="AN22"/>
  <c r="AM22"/>
  <c r="AL22"/>
  <c r="AK22"/>
  <c r="AJ22"/>
  <c r="AI22"/>
  <c r="AH22"/>
  <c r="BJ22"/>
  <c r="BI22"/>
  <c r="BH22"/>
  <c r="BG22"/>
  <c r="BF22"/>
  <c r="BE22"/>
  <c r="BD22"/>
  <c r="BC22"/>
  <c r="BB22"/>
  <c r="BA22"/>
  <c r="AZ22"/>
  <c r="AY22"/>
  <c r="W35" i="14"/>
  <c r="U27"/>
  <c r="T23"/>
  <c r="R15"/>
  <c r="Q11"/>
  <c r="O35"/>
  <c r="N31"/>
  <c r="L23"/>
  <c r="K19"/>
  <c r="I11"/>
  <c r="K21"/>
  <c r="I13"/>
  <c r="I14"/>
  <c r="L31"/>
  <c r="I27"/>
  <c r="H32"/>
  <c r="L19"/>
  <c r="I10"/>
  <c r="W36"/>
  <c r="U28"/>
  <c r="T24"/>
  <c r="R16"/>
  <c r="Q12"/>
  <c r="O36"/>
  <c r="N32"/>
  <c r="L24"/>
  <c r="K20"/>
  <c r="I12"/>
  <c r="L25"/>
  <c r="K27"/>
  <c r="O30"/>
  <c r="L22"/>
  <c r="X9"/>
  <c r="U29"/>
  <c r="T25"/>
  <c r="R17"/>
  <c r="Q13"/>
  <c r="N33"/>
  <c r="I19"/>
  <c r="R10"/>
  <c r="X10"/>
  <c r="U30"/>
  <c r="T26"/>
  <c r="R18"/>
  <c r="Q14"/>
  <c r="N34"/>
  <c r="L26"/>
  <c r="K22"/>
  <c r="L34"/>
  <c r="K12"/>
  <c r="H35"/>
  <c r="K18"/>
  <c r="X11"/>
  <c r="U31"/>
  <c r="T27"/>
  <c r="R19"/>
  <c r="Q15"/>
  <c r="N35"/>
  <c r="L27"/>
  <c r="K23"/>
  <c r="I15"/>
  <c r="I16"/>
  <c r="I18"/>
  <c r="H23"/>
  <c r="L17"/>
  <c r="L21"/>
  <c r="X12"/>
  <c r="U32"/>
  <c r="T28"/>
  <c r="R20"/>
  <c r="Q16"/>
  <c r="N36"/>
  <c r="L28"/>
  <c r="K24"/>
  <c r="K30"/>
  <c r="H29"/>
  <c r="K14"/>
  <c r="Q9"/>
  <c r="X13"/>
  <c r="W9"/>
  <c r="U33"/>
  <c r="T29"/>
  <c r="R21"/>
  <c r="Q17"/>
  <c r="O9"/>
  <c r="L29"/>
  <c r="K25"/>
  <c r="I17"/>
  <c r="Q18"/>
  <c r="L30"/>
  <c r="H15"/>
  <c r="I22"/>
  <c r="L13"/>
  <c r="K15"/>
  <c r="X14"/>
  <c r="W10"/>
  <c r="U34"/>
  <c r="T30"/>
  <c r="R22"/>
  <c r="O10"/>
  <c r="K26"/>
  <c r="H33"/>
  <c r="X15"/>
  <c r="W11"/>
  <c r="U35"/>
  <c r="T31"/>
  <c r="R23"/>
  <c r="Q19"/>
  <c r="O11"/>
  <c r="I9"/>
  <c r="X16"/>
  <c r="W12"/>
  <c r="U36"/>
  <c r="T32"/>
  <c r="R24"/>
  <c r="Q20"/>
  <c r="O12"/>
  <c r="L32"/>
  <c r="K28"/>
  <c r="I20"/>
  <c r="H16"/>
  <c r="I26"/>
  <c r="K13"/>
  <c r="X17"/>
  <c r="W13"/>
  <c r="T33"/>
  <c r="R25"/>
  <c r="Q21"/>
  <c r="O13"/>
  <c r="N9"/>
  <c r="L33"/>
  <c r="K29"/>
  <c r="I21"/>
  <c r="H17"/>
  <c r="N10"/>
  <c r="O28"/>
  <c r="X18"/>
  <c r="W14"/>
  <c r="T34"/>
  <c r="R26"/>
  <c r="Q22"/>
  <c r="O14"/>
  <c r="H18"/>
  <c r="N30"/>
  <c r="X19"/>
  <c r="W15"/>
  <c r="T35"/>
  <c r="R27"/>
  <c r="Q23"/>
  <c r="O15"/>
  <c r="N11"/>
  <c r="L35"/>
  <c r="K31"/>
  <c r="I23"/>
  <c r="H19"/>
  <c r="H20"/>
  <c r="N24"/>
  <c r="L20"/>
  <c r="X20"/>
  <c r="W16"/>
  <c r="T36"/>
  <c r="R28"/>
  <c r="Q24"/>
  <c r="O16"/>
  <c r="N12"/>
  <c r="L36"/>
  <c r="K32"/>
  <c r="I24"/>
  <c r="H31"/>
  <c r="X21"/>
  <c r="W17"/>
  <c r="U9"/>
  <c r="R29"/>
  <c r="Q25"/>
  <c r="O17"/>
  <c r="N13"/>
  <c r="K33"/>
  <c r="I25"/>
  <c r="H21"/>
  <c r="K9"/>
  <c r="H34"/>
  <c r="H36"/>
  <c r="X22"/>
  <c r="W18"/>
  <c r="U10"/>
  <c r="R30"/>
  <c r="Q26"/>
  <c r="O18"/>
  <c r="N14"/>
  <c r="K34"/>
  <c r="H22"/>
  <c r="N27"/>
  <c r="X23"/>
  <c r="W19"/>
  <c r="U11"/>
  <c r="R31"/>
  <c r="Q27"/>
  <c r="O19"/>
  <c r="N15"/>
  <c r="K35"/>
  <c r="N26"/>
  <c r="X24"/>
  <c r="W20"/>
  <c r="U12"/>
  <c r="R32"/>
  <c r="Q28"/>
  <c r="O20"/>
  <c r="N16"/>
  <c r="K36"/>
  <c r="I28"/>
  <c r="H24"/>
  <c r="I30"/>
  <c r="H26"/>
  <c r="I33"/>
  <c r="L18"/>
  <c r="O33"/>
  <c r="X25"/>
  <c r="W21"/>
  <c r="U13"/>
  <c r="T9"/>
  <c r="R33"/>
  <c r="Q29"/>
  <c r="O21"/>
  <c r="N17"/>
  <c r="L9"/>
  <c r="I29"/>
  <c r="H25"/>
  <c r="L10"/>
  <c r="I34"/>
  <c r="K16"/>
  <c r="X26"/>
  <c r="W22"/>
  <c r="U14"/>
  <c r="T10"/>
  <c r="R34"/>
  <c r="Q30"/>
  <c r="O22"/>
  <c r="N18"/>
  <c r="X27"/>
  <c r="W23"/>
  <c r="U15"/>
  <c r="T11"/>
  <c r="R35"/>
  <c r="Q31"/>
  <c r="O23"/>
  <c r="N19"/>
  <c r="L11"/>
  <c r="I31"/>
  <c r="H27"/>
  <c r="H28"/>
  <c r="H30"/>
  <c r="O34"/>
  <c r="X28"/>
  <c r="W24"/>
  <c r="U16"/>
  <c r="T12"/>
  <c r="R36"/>
  <c r="Q32"/>
  <c r="O24"/>
  <c r="N20"/>
  <c r="L12"/>
  <c r="I32"/>
  <c r="N21"/>
  <c r="O31"/>
  <c r="X29"/>
  <c r="W25"/>
  <c r="U17"/>
  <c r="T13"/>
  <c r="Q33"/>
  <c r="O25"/>
  <c r="N29"/>
  <c r="X30"/>
  <c r="W26"/>
  <c r="U18"/>
  <c r="T14"/>
  <c r="Q34"/>
  <c r="O26"/>
  <c r="N22"/>
  <c r="L14"/>
  <c r="K10"/>
  <c r="L16"/>
  <c r="R12"/>
  <c r="X31"/>
  <c r="W27"/>
  <c r="U19"/>
  <c r="T15"/>
  <c r="Q35"/>
  <c r="O27"/>
  <c r="N23"/>
  <c r="L15"/>
  <c r="K11"/>
  <c r="I35"/>
  <c r="I36"/>
  <c r="X32"/>
  <c r="W28"/>
  <c r="U20"/>
  <c r="T16"/>
  <c r="Q36"/>
  <c r="N28"/>
  <c r="H9"/>
  <c r="X33"/>
  <c r="W29"/>
  <c r="U21"/>
  <c r="T17"/>
  <c r="R9"/>
  <c r="O29"/>
  <c r="N25"/>
  <c r="O32"/>
  <c r="H10"/>
  <c r="X34"/>
  <c r="W30"/>
  <c r="U22"/>
  <c r="T18"/>
  <c r="R13"/>
  <c r="H11"/>
  <c r="X35"/>
  <c r="W31"/>
  <c r="U23"/>
  <c r="T19"/>
  <c r="R11"/>
  <c r="K17"/>
  <c r="H12"/>
  <c r="X36"/>
  <c r="W32"/>
  <c r="U24"/>
  <c r="T20"/>
  <c r="H13"/>
  <c r="W33"/>
  <c r="U25"/>
  <c r="T21"/>
  <c r="H14"/>
  <c r="W34"/>
  <c r="U26"/>
  <c r="T22"/>
  <c r="R14"/>
  <c r="Q10"/>
  <c r="BC11" i="17"/>
  <c r="AS12"/>
  <c r="BB11"/>
  <c r="AR12"/>
  <c r="BA11"/>
  <c r="AQ12"/>
  <c r="AZ11"/>
  <c r="AP12"/>
  <c r="AY11"/>
  <c r="AO12"/>
  <c r="AX11"/>
  <c r="AN12"/>
  <c r="AW11"/>
  <c r="AM12"/>
  <c r="AV11"/>
  <c r="AL12"/>
  <c r="AU11"/>
  <c r="AK12"/>
  <c r="AT11"/>
  <c r="AJ12"/>
  <c r="AS11"/>
  <c r="AI12"/>
  <c r="AR11"/>
  <c r="AH12"/>
  <c r="AQ11"/>
  <c r="AP11"/>
  <c r="AO11"/>
  <c r="AN11"/>
  <c r="BJ12"/>
  <c r="AM11"/>
  <c r="BI12"/>
  <c r="AL11"/>
  <c r="BH12"/>
  <c r="AK11"/>
  <c r="BG12"/>
  <c r="AJ11"/>
  <c r="BF12"/>
  <c r="AI11"/>
  <c r="BE12"/>
  <c r="AH11"/>
  <c r="BD12"/>
  <c r="BC12"/>
  <c r="BB12"/>
  <c r="BA12"/>
  <c r="BJ11"/>
  <c r="AZ12"/>
  <c r="BI11"/>
  <c r="AY12"/>
  <c r="BH11"/>
  <c r="AX12"/>
  <c r="BG11"/>
  <c r="AW12"/>
  <c r="BF11"/>
  <c r="AV12"/>
  <c r="BE11"/>
  <c r="AU12"/>
  <c r="BD11"/>
  <c r="AT12"/>
  <c r="S23" i="14"/>
  <c r="M36"/>
  <c r="J14"/>
  <c r="M15"/>
  <c r="P33"/>
  <c r="V35"/>
  <c r="P16"/>
  <c r="J30"/>
  <c r="P27"/>
  <c r="S13"/>
  <c r="G15"/>
  <c r="S28"/>
  <c r="J29"/>
  <c r="V19"/>
  <c r="V25"/>
  <c r="M30"/>
  <c r="G20"/>
  <c r="M9"/>
  <c r="G31"/>
  <c r="M20"/>
  <c r="P10"/>
  <c r="J11"/>
  <c r="P21"/>
  <c r="S14"/>
  <c r="P32"/>
  <c r="S22"/>
  <c r="J23"/>
  <c r="S33"/>
  <c r="J34"/>
  <c r="S12"/>
  <c r="V34"/>
  <c r="M35"/>
  <c r="V13"/>
  <c r="M14"/>
  <c r="V24"/>
  <c r="G14"/>
  <c r="P15"/>
  <c r="G25"/>
  <c r="P26"/>
  <c r="G36"/>
  <c r="J31"/>
  <c r="S27"/>
  <c r="P34"/>
  <c r="V18"/>
  <c r="S16"/>
  <c r="J17"/>
  <c r="G19"/>
  <c r="P20"/>
  <c r="G30"/>
  <c r="M19"/>
  <c r="M29"/>
  <c r="P36"/>
  <c r="S32"/>
  <c r="J9"/>
  <c r="P31"/>
  <c r="P9"/>
  <c r="P14"/>
  <c r="V12"/>
  <c r="J33"/>
  <c r="S11"/>
  <c r="S21"/>
  <c r="S26"/>
  <c r="G24"/>
  <c r="M13"/>
  <c r="V23"/>
  <c r="V33"/>
  <c r="G18"/>
  <c r="J28"/>
  <c r="P25"/>
  <c r="G35"/>
  <c r="G13"/>
  <c r="J13"/>
  <c r="J27"/>
  <c r="V17"/>
  <c r="M18"/>
  <c r="M11"/>
  <c r="J21"/>
  <c r="P19"/>
  <c r="G29"/>
  <c r="P30"/>
  <c r="J18"/>
  <c r="M33"/>
  <c r="S31"/>
  <c r="J32"/>
  <c r="S10"/>
  <c r="J16"/>
  <c r="P13"/>
  <c r="V11"/>
  <c r="M12"/>
  <c r="V22"/>
  <c r="M28"/>
  <c r="S25"/>
  <c r="G23"/>
  <c r="P24"/>
  <c r="G34"/>
  <c r="S20"/>
  <c r="G17"/>
  <c r="M23"/>
  <c r="S36"/>
  <c r="J10"/>
  <c r="S18"/>
  <c r="V32"/>
  <c r="J22"/>
  <c r="P18"/>
  <c r="V16"/>
  <c r="M17"/>
  <c r="V30"/>
  <c r="G12"/>
  <c r="M32"/>
  <c r="S30"/>
  <c r="G28"/>
  <c r="P29"/>
  <c r="G10"/>
  <c r="J15"/>
  <c r="P12"/>
  <c r="V10"/>
  <c r="M26"/>
  <c r="S9"/>
  <c r="M25"/>
  <c r="M27"/>
  <c r="S24"/>
  <c r="G22"/>
  <c r="P23"/>
  <c r="V21"/>
  <c r="S17"/>
  <c r="S19"/>
  <c r="V36"/>
  <c r="J12"/>
  <c r="S35"/>
  <c r="G33"/>
  <c r="V29"/>
  <c r="V31"/>
  <c r="G16"/>
  <c r="J25"/>
  <c r="V15"/>
  <c r="M16"/>
  <c r="G9"/>
  <c r="G11"/>
  <c r="J26"/>
  <c r="P17"/>
  <c r="G27"/>
  <c r="P28"/>
  <c r="V28"/>
  <c r="M34"/>
  <c r="S29"/>
  <c r="M10"/>
  <c r="V20"/>
  <c r="P35"/>
  <c r="J20"/>
  <c r="V9"/>
  <c r="P22"/>
  <c r="G32"/>
  <c r="S15"/>
  <c r="J19"/>
  <c r="G21"/>
  <c r="S34"/>
  <c r="M22"/>
  <c r="V27"/>
  <c r="M31"/>
  <c r="M24"/>
  <c r="V14"/>
  <c r="J36"/>
  <c r="V26"/>
  <c r="P11"/>
  <c r="J24"/>
  <c r="G26"/>
  <c r="J35"/>
  <c r="M21"/>
  <c r="Q3" i="4"/>
  <c r="N3"/>
  <c r="R3"/>
  <c r="P3"/>
  <c r="S3"/>
  <c r="BD58" i="35" l="1"/>
  <c r="BG35"/>
  <c r="BG73"/>
  <c r="BC86"/>
  <c r="BF56"/>
  <c r="BF67"/>
  <c r="BD78"/>
  <c r="BF84"/>
  <c r="BC26"/>
  <c r="BD43"/>
  <c r="BD27"/>
  <c r="BE52"/>
  <c r="AH26"/>
  <c r="BF64"/>
  <c r="BD39"/>
  <c r="BD54"/>
  <c r="BE91"/>
  <c r="BC40"/>
  <c r="BE55"/>
  <c r="BF15"/>
  <c r="BG22"/>
  <c r="BH61"/>
  <c r="BE44"/>
  <c r="BE17"/>
  <c r="BC57"/>
  <c r="BF24"/>
  <c r="BH37"/>
  <c r="BE34"/>
  <c r="BD16"/>
  <c r="BH83"/>
  <c r="BG25"/>
  <c r="BD31"/>
  <c r="BC38"/>
  <c r="BC77"/>
  <c r="BG54"/>
  <c r="BD67"/>
  <c r="BE87"/>
  <c r="BG71"/>
  <c r="BH43"/>
  <c r="BC65"/>
  <c r="BC46"/>
  <c r="BG72"/>
  <c r="BC85"/>
  <c r="BG15"/>
  <c r="BH22"/>
  <c r="BF31"/>
  <c r="BG44"/>
  <c r="BC63"/>
  <c r="BD76"/>
  <c r="BF77"/>
  <c r="BC80"/>
  <c r="BG64"/>
  <c r="BD51"/>
  <c r="BE33"/>
  <c r="BE49"/>
  <c r="BC88"/>
  <c r="BE92"/>
  <c r="BH15"/>
  <c r="BD24"/>
  <c r="BH86"/>
  <c r="BH50"/>
  <c r="BE89"/>
  <c r="BF38"/>
  <c r="BF50"/>
  <c r="BC89"/>
  <c r="BG78"/>
  <c r="BG57"/>
  <c r="BE75"/>
  <c r="BG46"/>
  <c r="BD71"/>
  <c r="BD79"/>
  <c r="BG63"/>
  <c r="BF19"/>
  <c r="BC19"/>
  <c r="BF16"/>
  <c r="BH13"/>
  <c r="BH47"/>
  <c r="BD28"/>
  <c r="BC41"/>
  <c r="BC35"/>
  <c r="BE90"/>
  <c r="BD26"/>
  <c r="BF91"/>
  <c r="BG88"/>
  <c r="BD68"/>
  <c r="BC37"/>
  <c r="BH76"/>
  <c r="AN38"/>
  <c r="BH16"/>
  <c r="BD83"/>
  <c r="BC50"/>
  <c r="BD35"/>
  <c r="BH90"/>
  <c r="BE39"/>
  <c r="BE78"/>
  <c r="BG30"/>
  <c r="BG40"/>
  <c r="AN26"/>
  <c r="BD18"/>
  <c r="BC93"/>
  <c r="BG81"/>
  <c r="BE51"/>
  <c r="BF23"/>
  <c r="BE62"/>
  <c r="BH79"/>
  <c r="BG27"/>
  <c r="AG17"/>
  <c r="BD57"/>
  <c r="BE60"/>
  <c r="BH52"/>
  <c r="AH70"/>
  <c r="BG17"/>
  <c r="BC18"/>
  <c r="BG24"/>
  <c r="BE58"/>
  <c r="BF41"/>
  <c r="BG56"/>
  <c r="BE35"/>
  <c r="BH51"/>
  <c r="BE42"/>
  <c r="BH14"/>
  <c r="BH34"/>
  <c r="BE27"/>
  <c r="BF52"/>
  <c r="AG21"/>
  <c r="AH78"/>
  <c r="BC11"/>
  <c r="BH80"/>
  <c r="BG28"/>
  <c r="BF53"/>
  <c r="BD61"/>
  <c r="BE48"/>
  <c r="BF74"/>
  <c r="BE54"/>
  <c r="BC84"/>
  <c r="BH68"/>
  <c r="BG65"/>
  <c r="BD88"/>
  <c r="BC43"/>
  <c r="BH82"/>
  <c r="BF66"/>
  <c r="BF47"/>
  <c r="BF86"/>
  <c r="BD66"/>
  <c r="BD86"/>
  <c r="BD77"/>
  <c r="BC73"/>
  <c r="BG19"/>
  <c r="BD46"/>
  <c r="BF85"/>
  <c r="BF55"/>
  <c r="BD55"/>
  <c r="AH93"/>
  <c r="BG31"/>
  <c r="BH53"/>
  <c r="BD47"/>
  <c r="BD38"/>
  <c r="BE73"/>
  <c r="BF32"/>
  <c r="BC32"/>
  <c r="BE68"/>
  <c r="AN17"/>
  <c r="BD82"/>
  <c r="BD80"/>
  <c r="BG32"/>
  <c r="BG91"/>
  <c r="BF62"/>
  <c r="BD65"/>
  <c r="BC34"/>
  <c r="BE11"/>
  <c r="BE25"/>
  <c r="BC21"/>
  <c r="BG18"/>
  <c r="BF90"/>
  <c r="BD59"/>
  <c r="BC78"/>
  <c r="BC29"/>
  <c r="BE71"/>
  <c r="AG22"/>
  <c r="BF11"/>
  <c r="BC58"/>
  <c r="BD73"/>
  <c r="BE64"/>
  <c r="BH48"/>
  <c r="BC48"/>
  <c r="BD74"/>
  <c r="BG87"/>
  <c r="BF33"/>
  <c r="BH24"/>
  <c r="BF92"/>
  <c r="BF37"/>
  <c r="BG77"/>
  <c r="BD41"/>
  <c r="BH32"/>
  <c r="BG74"/>
  <c r="BG84"/>
  <c r="BD36"/>
  <c r="BE88"/>
  <c r="BC33"/>
  <c r="BG58"/>
  <c r="BH11"/>
  <c r="BG11"/>
  <c r="BG38"/>
  <c r="BD89"/>
  <c r="BE26"/>
  <c r="BD81"/>
  <c r="BF75"/>
  <c r="BE57"/>
  <c r="BE40"/>
  <c r="BE46"/>
  <c r="BG85"/>
  <c r="BH27"/>
  <c r="BD92"/>
  <c r="BG83"/>
  <c r="BG50"/>
  <c r="BH45"/>
  <c r="BD70"/>
  <c r="BE67"/>
  <c r="BF51"/>
  <c r="BD84"/>
  <c r="BC23"/>
  <c r="BC75"/>
  <c r="BH69"/>
  <c r="BC79"/>
  <c r="AG15"/>
  <c r="AH18"/>
  <c r="BF93"/>
  <c r="BD63"/>
  <c r="BE76"/>
  <c r="BF44"/>
  <c r="BE83"/>
  <c r="BF35"/>
  <c r="BF70"/>
  <c r="BG16"/>
  <c r="BC56"/>
  <c r="BC16"/>
  <c r="BE19"/>
  <c r="BE65"/>
  <c r="BF27"/>
  <c r="AG87"/>
  <c r="BE21"/>
  <c r="BG66"/>
  <c r="BF89"/>
  <c r="BG59"/>
  <c r="BG49"/>
  <c r="BG55"/>
  <c r="BH72"/>
  <c r="AG27"/>
  <c r="BC15"/>
  <c r="BE77"/>
  <c r="BF73"/>
  <c r="BH17"/>
  <c r="BD85"/>
  <c r="BD23"/>
  <c r="BH20"/>
  <c r="BC13"/>
  <c r="BC31"/>
  <c r="BD56"/>
  <c r="BG62"/>
  <c r="BF68"/>
  <c r="BF34"/>
  <c r="BD34"/>
  <c r="BF72"/>
  <c r="BF82"/>
  <c r="AN15"/>
  <c r="BD14"/>
  <c r="BD12"/>
  <c r="BE61"/>
  <c r="BE38"/>
  <c r="BE56"/>
  <c r="BE84"/>
  <c r="BC69"/>
  <c r="BD15"/>
  <c r="BG12"/>
  <c r="BD22"/>
  <c r="BC52"/>
  <c r="BG61"/>
  <c r="BE86"/>
  <c r="BG29"/>
  <c r="BF42"/>
  <c r="BH23"/>
  <c r="BD91"/>
  <c r="BC62"/>
  <c r="BG75"/>
  <c r="BG33"/>
  <c r="AH77"/>
  <c r="BH21"/>
  <c r="BG80"/>
  <c r="BE47"/>
  <c r="BH67"/>
  <c r="BE74"/>
  <c r="BC42"/>
  <c r="BF88"/>
  <c r="BG92"/>
  <c r="BH58"/>
  <c r="AH86"/>
  <c r="AH85"/>
  <c r="BH19"/>
  <c r="BF14"/>
  <c r="BH28"/>
  <c r="BG41"/>
  <c r="BF39"/>
  <c r="BB48"/>
  <c r="BG20"/>
  <c r="BD75"/>
  <c r="BD20"/>
  <c r="BD33"/>
  <c r="BC68"/>
  <c r="BF79"/>
  <c r="BD49"/>
  <c r="BE37"/>
  <c r="BF76"/>
  <c r="BE66"/>
  <c r="BE80"/>
  <c r="BE45"/>
  <c r="BF54"/>
  <c r="BC67"/>
  <c r="BD87"/>
  <c r="BF71"/>
  <c r="BF46"/>
  <c r="BC24"/>
  <c r="AG84"/>
  <c r="BG89"/>
  <c r="BE41"/>
  <c r="BG70"/>
  <c r="BC54"/>
  <c r="BF57"/>
  <c r="BF40"/>
  <c r="BF69"/>
  <c r="BC66"/>
  <c r="BF65"/>
  <c r="BH93"/>
  <c r="AG41"/>
  <c r="AH54"/>
  <c r="BE29"/>
  <c r="BD42"/>
  <c r="BF81"/>
  <c r="BD62"/>
  <c r="BD60"/>
  <c r="BD69"/>
  <c r="BG82"/>
  <c r="AH62"/>
  <c r="AH58"/>
  <c r="AH47"/>
  <c r="AH29"/>
  <c r="AH46"/>
  <c r="AH60"/>
  <c r="AH83"/>
  <c r="AH64"/>
  <c r="AH59"/>
  <c r="AH71"/>
  <c r="AH52"/>
  <c r="AH19"/>
  <c r="AH33"/>
  <c r="AH31"/>
  <c r="AH51"/>
  <c r="AH57"/>
  <c r="AH91"/>
  <c r="AH17"/>
  <c r="AH23"/>
  <c r="AH49"/>
  <c r="AH82"/>
  <c r="AH44"/>
  <c r="AH74"/>
  <c r="AH21"/>
  <c r="AH53"/>
  <c r="AH45"/>
  <c r="AH65"/>
  <c r="AH30"/>
  <c r="AH55"/>
  <c r="AH92"/>
  <c r="AH15"/>
  <c r="AH14"/>
  <c r="AH79"/>
  <c r="AH35"/>
  <c r="AH32"/>
  <c r="AH87"/>
  <c r="AH40"/>
  <c r="AH22"/>
  <c r="AH56"/>
  <c r="AH84"/>
  <c r="AH12"/>
  <c r="AH43"/>
  <c r="AH72"/>
  <c r="AH42"/>
  <c r="AH27"/>
  <c r="AH73"/>
  <c r="AH63"/>
  <c r="AH76"/>
  <c r="AH20"/>
  <c r="AH41"/>
  <c r="AH28"/>
  <c r="AH38"/>
  <c r="AH89"/>
  <c r="AH81"/>
  <c r="AH88"/>
  <c r="AH69"/>
  <c r="AH25"/>
  <c r="AH90"/>
  <c r="AH48"/>
  <c r="AH36"/>
  <c r="AH13"/>
  <c r="AH24"/>
  <c r="AH37"/>
  <c r="AH61"/>
  <c r="AH16"/>
  <c r="AH75"/>
  <c r="AH50"/>
  <c r="AH68"/>
  <c r="AH39"/>
  <c r="AH66"/>
  <c r="AH34"/>
  <c r="AH67"/>
  <c r="AH11"/>
  <c r="AH80"/>
  <c r="AM13"/>
  <c r="BB13"/>
  <c r="AP13"/>
  <c r="BB17"/>
  <c r="BF17"/>
  <c r="AI20"/>
  <c r="AP20"/>
  <c r="AM20"/>
  <c r="BC17"/>
  <c r="BD17"/>
  <c r="AM19"/>
  <c r="AP19"/>
  <c r="AI19"/>
  <c r="BB19"/>
  <c r="AM60"/>
  <c r="AI60"/>
  <c r="AP60"/>
  <c r="BB60"/>
  <c r="AP18"/>
  <c r="AM18"/>
  <c r="AI18"/>
  <c r="BB18"/>
  <c r="AM17"/>
  <c r="AP17"/>
  <c r="AI17"/>
  <c r="AM11"/>
  <c r="AP11"/>
  <c r="AI11"/>
  <c r="BB11"/>
  <c r="BB15"/>
  <c r="BE15"/>
  <c r="BC25"/>
  <c r="BD25"/>
  <c r="BB16"/>
  <c r="AM16"/>
  <c r="AI16"/>
  <c r="AP16"/>
  <c r="AI15"/>
  <c r="AM15"/>
  <c r="AP15"/>
  <c r="BB12"/>
  <c r="BE12"/>
  <c r="BF12"/>
  <c r="BC12"/>
  <c r="AP14"/>
  <c r="BB14"/>
  <c r="AI14"/>
  <c r="AM14"/>
  <c r="AO14"/>
  <c r="BB23"/>
  <c r="BE23"/>
  <c r="AI23"/>
  <c r="AM23"/>
  <c r="AP23"/>
  <c r="AI12"/>
  <c r="AM12"/>
  <c r="AP12"/>
  <c r="BD21"/>
  <c r="BF21"/>
  <c r="AP88"/>
  <c r="AM88"/>
  <c r="AI88"/>
  <c r="BB88"/>
  <c r="AM22"/>
  <c r="AO22"/>
  <c r="AI13"/>
  <c r="BG13"/>
  <c r="BD13"/>
  <c r="BF13"/>
  <c r="BB20"/>
  <c r="BE20"/>
  <c r="AM75"/>
  <c r="AP75"/>
  <c r="AI75"/>
  <c r="BB75"/>
  <c r="BF18"/>
  <c r="BH18"/>
  <c r="BF20"/>
  <c r="BC20"/>
  <c r="AM21"/>
  <c r="AI21"/>
  <c r="BB21"/>
  <c r="AP21"/>
  <c r="AP49"/>
  <c r="AM49"/>
  <c r="AI49"/>
  <c r="BB49"/>
  <c r="AM27"/>
  <c r="AI27"/>
  <c r="BB27"/>
  <c r="AP27"/>
  <c r="AP55"/>
  <c r="AM55"/>
  <c r="AI55"/>
  <c r="BE82"/>
  <c r="BC82"/>
  <c r="BD93"/>
  <c r="BE93"/>
  <c r="BB31"/>
  <c r="BE31"/>
  <c r="AM52"/>
  <c r="AP52"/>
  <c r="BB52"/>
  <c r="AI52"/>
  <c r="BB24"/>
  <c r="AM24"/>
  <c r="AI24"/>
  <c r="AP24"/>
  <c r="BB25"/>
  <c r="BF25"/>
  <c r="BB76"/>
  <c r="BC76"/>
  <c r="AI82"/>
  <c r="AM82"/>
  <c r="AP82"/>
  <c r="BB82"/>
  <c r="AM85"/>
  <c r="AP85"/>
  <c r="AI85"/>
  <c r="AP37"/>
  <c r="AM37"/>
  <c r="BB37"/>
  <c r="BD53"/>
  <c r="BE53"/>
  <c r="AP63"/>
  <c r="BB63"/>
  <c r="AM63"/>
  <c r="AI63"/>
  <c r="AP72"/>
  <c r="BB72"/>
  <c r="AM72"/>
  <c r="AI72"/>
  <c r="AP92"/>
  <c r="AM92"/>
  <c r="AI92"/>
  <c r="BB28"/>
  <c r="BE28"/>
  <c r="AP34"/>
  <c r="AM34"/>
  <c r="AI34"/>
  <c r="BB34"/>
  <c r="BD44"/>
  <c r="BC44"/>
  <c r="BB47"/>
  <c r="BC47"/>
  <c r="BB61"/>
  <c r="BC61"/>
  <c r="AI31"/>
  <c r="AM31"/>
  <c r="AP31"/>
  <c r="BB50"/>
  <c r="BD50"/>
  <c r="BB53"/>
  <c r="BC53"/>
  <c r="AP58"/>
  <c r="AI58"/>
  <c r="AM58"/>
  <c r="BB58"/>
  <c r="BB66"/>
  <c r="AM66"/>
  <c r="AP66"/>
  <c r="AI66"/>
  <c r="AP69"/>
  <c r="AI69"/>
  <c r="AM69"/>
  <c r="BB83"/>
  <c r="BC83"/>
  <c r="AM89"/>
  <c r="AP89"/>
  <c r="AI89"/>
  <c r="BB89"/>
  <c r="BF28"/>
  <c r="BC28"/>
  <c r="BE22"/>
  <c r="BC22"/>
  <c r="AM76"/>
  <c r="AP76"/>
  <c r="AI76"/>
  <c r="AM41"/>
  <c r="AP41"/>
  <c r="BB41"/>
  <c r="AI41"/>
  <c r="BE70"/>
  <c r="BC70"/>
  <c r="AP80"/>
  <c r="AM80"/>
  <c r="AI80"/>
  <c r="BB80"/>
  <c r="AP86"/>
  <c r="AM86"/>
  <c r="AI86"/>
  <c r="BB86"/>
  <c r="BB32"/>
  <c r="BD32"/>
  <c r="BB45"/>
  <c r="BD45"/>
  <c r="AM47"/>
  <c r="AP47"/>
  <c r="AI47"/>
  <c r="AM50"/>
  <c r="AP50"/>
  <c r="AI50"/>
  <c r="AM61"/>
  <c r="AP61"/>
  <c r="AI61"/>
  <c r="BC64"/>
  <c r="BD64"/>
  <c r="BB93"/>
  <c r="AP93"/>
  <c r="AM93"/>
  <c r="AI93"/>
  <c r="BF26"/>
  <c r="BH26"/>
  <c r="AI35"/>
  <c r="AP35"/>
  <c r="BB35"/>
  <c r="AM35"/>
  <c r="AM44"/>
  <c r="BB44"/>
  <c r="AI44"/>
  <c r="AP44"/>
  <c r="BF45"/>
  <c r="BC45"/>
  <c r="BE59"/>
  <c r="BF59"/>
  <c r="AM70"/>
  <c r="AI70"/>
  <c r="BB70"/>
  <c r="AP70"/>
  <c r="BH78"/>
  <c r="BF78"/>
  <c r="BB90"/>
  <c r="BD90"/>
  <c r="AM25"/>
  <c r="AP25"/>
  <c r="AI25"/>
  <c r="AI28"/>
  <c r="AM28"/>
  <c r="AP28"/>
  <c r="BH42"/>
  <c r="BG42"/>
  <c r="BD48"/>
  <c r="BF48"/>
  <c r="AP56"/>
  <c r="AI56"/>
  <c r="AM56"/>
  <c r="BB56"/>
  <c r="AI90"/>
  <c r="BC90"/>
  <c r="AP22"/>
  <c r="BB22"/>
  <c r="AI22"/>
  <c r="AP53"/>
  <c r="AI53"/>
  <c r="AM53"/>
  <c r="AM77"/>
  <c r="AI77"/>
  <c r="AP77"/>
  <c r="BB77"/>
  <c r="AM83"/>
  <c r="AP83"/>
  <c r="AI83"/>
  <c r="BD29"/>
  <c r="BF29"/>
  <c r="AM38"/>
  <c r="AP38"/>
  <c r="AI38"/>
  <c r="BB38"/>
  <c r="BG39"/>
  <c r="BC39"/>
  <c r="BH59"/>
  <c r="BC59"/>
  <c r="AM73"/>
  <c r="AP73"/>
  <c r="BB73"/>
  <c r="AI73"/>
  <c r="AP64"/>
  <c r="AM64"/>
  <c r="AI64"/>
  <c r="BB64"/>
  <c r="AM59"/>
  <c r="AP59"/>
  <c r="BB59"/>
  <c r="AI59"/>
  <c r="AM67"/>
  <c r="AP67"/>
  <c r="AI67"/>
  <c r="BB67"/>
  <c r="BB74"/>
  <c r="BC74"/>
  <c r="AP90"/>
  <c r="AM90"/>
  <c r="BE36"/>
  <c r="BF36"/>
  <c r="BB51"/>
  <c r="BC51"/>
  <c r="AM78"/>
  <c r="AP78"/>
  <c r="BB78"/>
  <c r="AI78"/>
  <c r="AI32"/>
  <c r="AM32"/>
  <c r="AP32"/>
  <c r="AP45"/>
  <c r="AM45"/>
  <c r="AI45"/>
  <c r="BE81"/>
  <c r="BC81"/>
  <c r="BB91"/>
  <c r="BC91"/>
  <c r="AP26"/>
  <c r="AM26"/>
  <c r="AI26"/>
  <c r="BB26"/>
  <c r="BD30"/>
  <c r="BF30"/>
  <c r="AP42"/>
  <c r="BB42"/>
  <c r="AI42"/>
  <c r="AM42"/>
  <c r="BF87"/>
  <c r="BC87"/>
  <c r="AM29"/>
  <c r="AI29"/>
  <c r="AP29"/>
  <c r="BB29"/>
  <c r="BG36"/>
  <c r="BC36"/>
  <c r="AM39"/>
  <c r="AP39"/>
  <c r="AI39"/>
  <c r="BB39"/>
  <c r="AM48"/>
  <c r="AP48"/>
  <c r="AI48"/>
  <c r="AM54"/>
  <c r="AP54"/>
  <c r="BB54"/>
  <c r="AI54"/>
  <c r="AM62"/>
  <c r="BB62"/>
  <c r="AP62"/>
  <c r="AI62"/>
  <c r="AP87"/>
  <c r="AI87"/>
  <c r="AM87"/>
  <c r="BB87"/>
  <c r="AM81"/>
  <c r="AP81"/>
  <c r="AI81"/>
  <c r="BB81"/>
  <c r="AP84"/>
  <c r="BB84"/>
  <c r="AI84"/>
  <c r="BE30"/>
  <c r="BC30"/>
  <c r="BB40"/>
  <c r="BD40"/>
  <c r="BF60"/>
  <c r="BG60"/>
  <c r="BB71"/>
  <c r="BC71"/>
  <c r="AM74"/>
  <c r="AI74"/>
  <c r="AP74"/>
  <c r="AM84"/>
  <c r="AO84"/>
  <c r="AM51"/>
  <c r="AP51"/>
  <c r="AI51"/>
  <c r="BE14"/>
  <c r="BC14"/>
  <c r="AM36"/>
  <c r="AP36"/>
  <c r="BB36"/>
  <c r="AI36"/>
  <c r="BF43"/>
  <c r="BE43"/>
  <c r="AM57"/>
  <c r="AP57"/>
  <c r="AI57"/>
  <c r="BB57"/>
  <c r="AP71"/>
  <c r="AM71"/>
  <c r="AI71"/>
  <c r="AI79"/>
  <c r="BE79"/>
  <c r="BB85"/>
  <c r="BE85"/>
  <c r="AM40"/>
  <c r="AP40"/>
  <c r="AI40"/>
  <c r="BF49"/>
  <c r="BC49"/>
  <c r="BH60"/>
  <c r="BC60"/>
  <c r="AI65"/>
  <c r="BB65"/>
  <c r="AP65"/>
  <c r="AM91"/>
  <c r="AP91"/>
  <c r="AI91"/>
  <c r="AI33"/>
  <c r="AP33"/>
  <c r="AM33"/>
  <c r="BB33"/>
  <c r="AM46"/>
  <c r="AP46"/>
  <c r="BB46"/>
  <c r="AI46"/>
  <c r="BD52"/>
  <c r="BG52"/>
  <c r="AM65"/>
  <c r="AO65"/>
  <c r="AM68"/>
  <c r="BB68"/>
  <c r="AI68"/>
  <c r="AP68"/>
  <c r="BB69"/>
  <c r="BE69"/>
  <c r="AP30"/>
  <c r="BB30"/>
  <c r="AI30"/>
  <c r="AI37"/>
  <c r="BD37"/>
  <c r="BB55"/>
  <c r="BC55"/>
  <c r="BF63"/>
  <c r="BH63"/>
  <c r="BB92"/>
  <c r="BC92"/>
  <c r="AM30"/>
  <c r="AO30"/>
  <c r="AM43"/>
  <c r="AI43"/>
  <c r="AP43"/>
  <c r="BB43"/>
  <c r="BC72"/>
  <c r="BE72"/>
  <c r="AP79"/>
  <c r="BB79"/>
  <c r="AM79"/>
  <c r="X37" i="14"/>
  <c r="X4" s="1"/>
  <c r="N37"/>
  <c r="N4" s="1"/>
  <c r="W37"/>
  <c r="W4" s="1"/>
  <c r="H37"/>
  <c r="H4" s="1"/>
  <c r="K37"/>
  <c r="K4" s="1"/>
  <c r="I37"/>
  <c r="I4" s="1"/>
  <c r="T37"/>
  <c r="T4" s="1"/>
  <c r="M37"/>
  <c r="M4" s="1"/>
  <c r="J37"/>
  <c r="J4" s="1"/>
  <c r="V37"/>
  <c r="V4" s="1"/>
  <c r="G37"/>
  <c r="G4" s="1"/>
  <c r="S37"/>
  <c r="S4" s="1"/>
  <c r="P37"/>
  <c r="P4" s="1"/>
  <c r="R37"/>
  <c r="R4" s="1"/>
  <c r="L37"/>
  <c r="L4" s="1"/>
  <c r="U37"/>
  <c r="U4" s="1"/>
  <c r="O37"/>
  <c r="O4" s="1"/>
  <c r="Q37"/>
  <c r="Q4" s="1"/>
  <c r="V3" i="4"/>
  <c r="DA4" i="35"/>
  <c r="DB4"/>
  <c r="DN4"/>
  <c r="AK4"/>
  <c r="BA4"/>
  <c r="AV4"/>
  <c r="DO4"/>
  <c r="DG4"/>
  <c r="EA4"/>
  <c r="DD4"/>
  <c r="DW4"/>
  <c r="DK4"/>
  <c r="CZ4"/>
  <c r="DS4"/>
  <c r="AZ4"/>
  <c r="DC4"/>
  <c r="DZ4"/>
  <c r="DV4"/>
  <c r="DJ4"/>
  <c r="DP4"/>
  <c r="DF4"/>
  <c r="AW4"/>
  <c r="DY4"/>
  <c r="DU4"/>
  <c r="DM4"/>
  <c r="DI4"/>
  <c r="DQ4"/>
  <c r="AX4"/>
  <c r="DE4"/>
  <c r="DX4"/>
  <c r="DT4"/>
  <c r="DL4"/>
  <c r="CY4"/>
  <c r="DH4"/>
  <c r="DR4"/>
  <c r="AY4"/>
  <c r="BB4" l="1"/>
  <c r="BF4"/>
  <c r="BH4"/>
  <c r="BD4"/>
  <c r="BG4"/>
  <c r="BE4"/>
  <c r="BC4"/>
  <c r="Y3" i="4"/>
  <c r="X3"/>
  <c r="AF3" l="1"/>
  <c r="Z3" l="1"/>
  <c r="AA3"/>
  <c r="AE3" l="1"/>
  <c r="AB3" l="1"/>
  <c r="D3"/>
  <c r="AI3"/>
  <c r="AH3"/>
  <c r="AG3"/>
  <c r="AD3"/>
  <c r="AC3"/>
  <c r="AF23" i="35" l="1"/>
  <c r="AF41"/>
  <c r="AF33"/>
  <c r="AF52"/>
  <c r="AF89"/>
  <c r="AF43"/>
  <c r="AF15"/>
  <c r="AF48"/>
  <c r="AF21"/>
  <c r="AF44"/>
  <c r="AF13"/>
  <c r="AF17"/>
  <c r="AF51"/>
  <c r="AF31"/>
  <c r="AF40"/>
  <c r="AF47"/>
  <c r="AF29"/>
  <c r="AF69"/>
  <c r="AF68"/>
  <c r="AF57"/>
  <c r="AF60"/>
  <c r="AF25"/>
  <c r="AF65"/>
  <c r="AS85"/>
  <c r="AT92"/>
  <c r="AS56"/>
  <c r="AR64"/>
  <c r="AT26"/>
  <c r="AQ48"/>
  <c r="AS81"/>
  <c r="AQ51"/>
  <c r="AR18"/>
  <c r="AS15"/>
  <c r="AT12"/>
  <c r="AT21"/>
  <c r="AQ56"/>
  <c r="AT64"/>
  <c r="AS54"/>
  <c r="AT36"/>
  <c r="AS32"/>
  <c r="AQ84"/>
  <c r="AQ18"/>
  <c r="AQ12"/>
  <c r="AR55"/>
  <c r="AT82"/>
  <c r="AQ72"/>
  <c r="AR31"/>
  <c r="AR89"/>
  <c r="AR61"/>
  <c r="AT77"/>
  <c r="AQ64"/>
  <c r="AQ71"/>
  <c r="AT55"/>
  <c r="AQ31"/>
  <c r="AS89"/>
  <c r="AR80"/>
  <c r="AQ61"/>
  <c r="AQ26"/>
  <c r="AT39"/>
  <c r="AQ87"/>
  <c r="AS74"/>
  <c r="AS71"/>
  <c r="AS91"/>
  <c r="AQ30"/>
  <c r="AQ79"/>
  <c r="AQ82"/>
  <c r="AR74"/>
  <c r="AS68"/>
  <c r="AS63"/>
  <c r="AT69"/>
  <c r="AT50"/>
  <c r="AQ28"/>
  <c r="AT62"/>
  <c r="AQ57"/>
  <c r="AS13"/>
  <c r="AS18"/>
  <c r="AS77"/>
  <c r="AS44"/>
  <c r="AR90"/>
  <c r="AQ39"/>
  <c r="AR87"/>
  <c r="AQ75"/>
  <c r="AR13"/>
  <c r="AT18"/>
  <c r="AS16"/>
  <c r="AS55"/>
  <c r="AS82"/>
  <c r="AU82" s="1"/>
  <c r="AT31"/>
  <c r="AQ80"/>
  <c r="AR77"/>
  <c r="AS26"/>
  <c r="AR39"/>
  <c r="AT87"/>
  <c r="AT74"/>
  <c r="AR71"/>
  <c r="AR91"/>
  <c r="AR79"/>
  <c r="AQ13"/>
  <c r="AT80"/>
  <c r="AT28"/>
  <c r="AQ77"/>
  <c r="AU77" s="1"/>
  <c r="AQ73"/>
  <c r="AT90"/>
  <c r="AQ91"/>
  <c r="AT79"/>
  <c r="AT13"/>
  <c r="AT16"/>
  <c r="AR23"/>
  <c r="AS72"/>
  <c r="AS31"/>
  <c r="AS80"/>
  <c r="AQ50"/>
  <c r="AT44"/>
  <c r="AR28"/>
  <c r="AT91"/>
  <c r="AQ68"/>
  <c r="AU68" s="1"/>
  <c r="AR73"/>
  <c r="AS90"/>
  <c r="AS87"/>
  <c r="AQ74"/>
  <c r="AR57"/>
  <c r="AQ16"/>
  <c r="AQ23"/>
  <c r="AS75"/>
  <c r="AR82"/>
  <c r="AS79"/>
  <c r="AQ60"/>
  <c r="AT23"/>
  <c r="AR75"/>
  <c r="AQ55"/>
  <c r="AR50"/>
  <c r="AR44"/>
  <c r="AS28"/>
  <c r="AT73"/>
  <c r="AQ90"/>
  <c r="AR16"/>
  <c r="AT60"/>
  <c r="AS23"/>
  <c r="AR60"/>
  <c r="AQ63"/>
  <c r="AR69"/>
  <c r="AS41"/>
  <c r="AT35"/>
  <c r="AT53"/>
  <c r="AS73"/>
  <c r="AS65"/>
  <c r="AT68"/>
  <c r="AR43"/>
  <c r="AQ43"/>
  <c r="AT47"/>
  <c r="AT75"/>
  <c r="AR27"/>
  <c r="AT63"/>
  <c r="AQ69"/>
  <c r="AR35"/>
  <c r="AS53"/>
  <c r="AT45"/>
  <c r="AQ62"/>
  <c r="AT57"/>
  <c r="AR68"/>
  <c r="AS11"/>
  <c r="AQ27"/>
  <c r="AR24"/>
  <c r="AT66"/>
  <c r="AS60"/>
  <c r="AT27"/>
  <c r="AS24"/>
  <c r="AR63"/>
  <c r="AQ41"/>
  <c r="AT25"/>
  <c r="AR53"/>
  <c r="AQ67"/>
  <c r="AS45"/>
  <c r="AR29"/>
  <c r="AS62"/>
  <c r="AS43"/>
  <c r="AS19"/>
  <c r="AR66"/>
  <c r="AS47"/>
  <c r="AR25"/>
  <c r="AQ53"/>
  <c r="AS67"/>
  <c r="AR45"/>
  <c r="AQ29"/>
  <c r="AQ65"/>
  <c r="AQ25"/>
  <c r="AT67"/>
  <c r="AQ45"/>
  <c r="AT29"/>
  <c r="AR65"/>
  <c r="AT43"/>
  <c r="AR19"/>
  <c r="AQ24"/>
  <c r="AR47"/>
  <c r="AQ35"/>
  <c r="AU35" s="1"/>
  <c r="AR36"/>
  <c r="AR41"/>
  <c r="AT19"/>
  <c r="AR11"/>
  <c r="AT24"/>
  <c r="AT34"/>
  <c r="AT11"/>
  <c r="AS66"/>
  <c r="AT22"/>
  <c r="AT38"/>
  <c r="AQ19"/>
  <c r="AT14"/>
  <c r="AQ49"/>
  <c r="AS34"/>
  <c r="AQ47"/>
  <c r="AS22"/>
  <c r="AS38"/>
  <c r="AT32"/>
  <c r="AQ54"/>
  <c r="AR46"/>
  <c r="AQ38"/>
  <c r="AT59"/>
  <c r="AQ32"/>
  <c r="AQ42"/>
  <c r="AT54"/>
  <c r="AT84"/>
  <c r="AQ46"/>
  <c r="AT61"/>
  <c r="AR26"/>
  <c r="AR33"/>
  <c r="AS30"/>
  <c r="AS14"/>
  <c r="AS49"/>
  <c r="AS52"/>
  <c r="AT37"/>
  <c r="AR34"/>
  <c r="AQ66"/>
  <c r="AQ76"/>
  <c r="AR22"/>
  <c r="AR38"/>
  <c r="AQ59"/>
  <c r="AR32"/>
  <c r="AR42"/>
  <c r="AS36"/>
  <c r="AS40"/>
  <c r="AQ11"/>
  <c r="AR14"/>
  <c r="AR88"/>
  <c r="AS37"/>
  <c r="AQ34"/>
  <c r="AT76"/>
  <c r="AT70"/>
  <c r="AT56"/>
  <c r="AS83"/>
  <c r="AS78"/>
  <c r="AQ33"/>
  <c r="AR30"/>
  <c r="AS27"/>
  <c r="AS69"/>
  <c r="AT41"/>
  <c r="AS50"/>
  <c r="AQ44"/>
  <c r="AU44" s="1"/>
  <c r="AS29"/>
  <c r="AR62"/>
  <c r="AS57"/>
  <c r="AT65"/>
  <c r="AS35"/>
  <c r="AS25"/>
  <c r="AR67"/>
  <c r="AT49"/>
  <c r="AR37"/>
  <c r="AS76"/>
  <c r="AQ22"/>
  <c r="AU22" s="1"/>
  <c r="AR54"/>
  <c r="AS84"/>
  <c r="AR40"/>
  <c r="AT46"/>
  <c r="AQ14"/>
  <c r="AT52"/>
  <c r="AQ37"/>
  <c r="AR58"/>
  <c r="AT93"/>
  <c r="AQ70"/>
  <c r="AR84"/>
  <c r="AQ36"/>
  <c r="AT83"/>
  <c r="AT71"/>
  <c r="AR15"/>
  <c r="AS12"/>
  <c r="AT20"/>
  <c r="AS17"/>
  <c r="AR49"/>
  <c r="AR52"/>
  <c r="AT58"/>
  <c r="AR76"/>
  <c r="AS93"/>
  <c r="AS42"/>
  <c r="AT40"/>
  <c r="AS46"/>
  <c r="AQ20"/>
  <c r="AS20"/>
  <c r="AR17"/>
  <c r="AT15"/>
  <c r="AQ21"/>
  <c r="AT85"/>
  <c r="AR20"/>
  <c r="AQ17"/>
  <c r="AT88"/>
  <c r="AQ92"/>
  <c r="AR93"/>
  <c r="AR70"/>
  <c r="AS59"/>
  <c r="AQ78"/>
  <c r="AU78" s="1"/>
  <c r="AR48"/>
  <c r="AT81"/>
  <c r="AQ40"/>
  <c r="AS88"/>
  <c r="AS21"/>
  <c r="AQ52"/>
  <c r="AU52" s="1"/>
  <c r="AR85"/>
  <c r="AS58"/>
  <c r="AQ86"/>
  <c r="AQ93"/>
  <c r="AS70"/>
  <c r="AR56"/>
  <c r="AR59"/>
  <c r="AR78"/>
  <c r="AT42"/>
  <c r="AT51"/>
  <c r="AU51" s="1"/>
  <c r="AT89"/>
  <c r="AT86"/>
  <c r="AQ83"/>
  <c r="AU83" s="1"/>
  <c r="AT48"/>
  <c r="AR81"/>
  <c r="AR51"/>
  <c r="AS33"/>
  <c r="AT33"/>
  <c r="AT30"/>
  <c r="AR12"/>
  <c r="AU12" s="1"/>
  <c r="AT72"/>
  <c r="AQ85"/>
  <c r="AU85" s="1"/>
  <c r="AS92"/>
  <c r="AQ58"/>
  <c r="AR86"/>
  <c r="AT17"/>
  <c r="AQ15"/>
  <c r="AU15" s="1"/>
  <c r="AQ88"/>
  <c r="AR21"/>
  <c r="AR92"/>
  <c r="AS86"/>
  <c r="AR83"/>
  <c r="AT78"/>
  <c r="AS48"/>
  <c r="AQ81"/>
  <c r="AS51"/>
  <c r="AR72"/>
  <c r="AQ89"/>
  <c r="AS61"/>
  <c r="AS64"/>
  <c r="AS39"/>
  <c r="AU39" s="1"/>
  <c r="AF59"/>
  <c r="AF71"/>
  <c r="AF58"/>
  <c r="AF78"/>
  <c r="AF46"/>
  <c r="AF83"/>
  <c r="AF64"/>
  <c r="AF85"/>
  <c r="AF91"/>
  <c r="AF70"/>
  <c r="AF77"/>
  <c r="AF19"/>
  <c r="AF49"/>
  <c r="AF82"/>
  <c r="AF45"/>
  <c r="AF74"/>
  <c r="AF53"/>
  <c r="AF79"/>
  <c r="AF87"/>
  <c r="AF92"/>
  <c r="AF30"/>
  <c r="AF22"/>
  <c r="AF55"/>
  <c r="AF35"/>
  <c r="AF32"/>
  <c r="AF14"/>
  <c r="AF73"/>
  <c r="AF62"/>
  <c r="AF27"/>
  <c r="AF84"/>
  <c r="AF18"/>
  <c r="AF56"/>
  <c r="AF42"/>
  <c r="AF12"/>
  <c r="AF72"/>
  <c r="AF81"/>
  <c r="AF63"/>
  <c r="AF76"/>
  <c r="AF93"/>
  <c r="AF38"/>
  <c r="AF26"/>
  <c r="AF54"/>
  <c r="AF20"/>
  <c r="AF28"/>
  <c r="AF37"/>
  <c r="AF61"/>
  <c r="AF90"/>
  <c r="AF24"/>
  <c r="AF88"/>
  <c r="AF86"/>
  <c r="AF36"/>
  <c r="AF11"/>
  <c r="AF66"/>
  <c r="AF39"/>
  <c r="AF34"/>
  <c r="AF80"/>
  <c r="AF67"/>
  <c r="AF75"/>
  <c r="AF50"/>
  <c r="AF16"/>
  <c r="AJ13" i="17"/>
  <c r="AK13"/>
  <c r="AL13"/>
  <c r="AM13"/>
  <c r="AN13"/>
  <c r="AO13"/>
  <c r="AP13"/>
  <c r="AQ13"/>
  <c r="AR13"/>
  <c r="AS13"/>
  <c r="AT13"/>
  <c r="AU13"/>
  <c r="AV13"/>
  <c r="AW13"/>
  <c r="AX13"/>
  <c r="AY13"/>
  <c r="AZ13"/>
  <c r="BA13"/>
  <c r="BB13"/>
  <c r="BC13"/>
  <c r="BD13"/>
  <c r="BE13"/>
  <c r="BF13"/>
  <c r="BG13"/>
  <c r="BH13"/>
  <c r="BI13"/>
  <c r="AH13"/>
  <c r="BJ13"/>
  <c r="AI13"/>
  <c r="AR17"/>
  <c r="AQ17"/>
  <c r="AP17"/>
  <c r="AO17"/>
  <c r="AN17"/>
  <c r="AM17"/>
  <c r="BH15"/>
  <c r="AL17"/>
  <c r="BG15"/>
  <c r="AK17"/>
  <c r="BF15"/>
  <c r="AJ17"/>
  <c r="BE15"/>
  <c r="AI17"/>
  <c r="BJ17"/>
  <c r="BD15"/>
  <c r="AH17"/>
  <c r="BI17"/>
  <c r="BC15"/>
  <c r="BB15"/>
  <c r="BA15"/>
  <c r="AZ15"/>
  <c r="AY15"/>
  <c r="AX15"/>
  <c r="BH17"/>
  <c r="AW15"/>
  <c r="BG17"/>
  <c r="AV15"/>
  <c r="BF17"/>
  <c r="AU15"/>
  <c r="BE17"/>
  <c r="AT15"/>
  <c r="BD17"/>
  <c r="AS15"/>
  <c r="BC17"/>
  <c r="AR15"/>
  <c r="BB17"/>
  <c r="AQ15"/>
  <c r="BA17"/>
  <c r="AP15"/>
  <c r="AZ17"/>
  <c r="AO15"/>
  <c r="AY17"/>
  <c r="AN15"/>
  <c r="AX17"/>
  <c r="AM15"/>
  <c r="AW17"/>
  <c r="AL15"/>
  <c r="AV17"/>
  <c r="AK15"/>
  <c r="AU17"/>
  <c r="AJ15"/>
  <c r="AT17"/>
  <c r="AI15"/>
  <c r="BJ15"/>
  <c r="AS17"/>
  <c r="AH15"/>
  <c r="BI15"/>
  <c r="BD18"/>
  <c r="AV18"/>
  <c r="AN18"/>
  <c r="BD19"/>
  <c r="AV19"/>
  <c r="AN19"/>
  <c r="BD20"/>
  <c r="BC16"/>
  <c r="AV20"/>
  <c r="AU16"/>
  <c r="AN20"/>
  <c r="AM16"/>
  <c r="BB14"/>
  <c r="AT14"/>
  <c r="AL14"/>
  <c r="BC18"/>
  <c r="AU18"/>
  <c r="AM18"/>
  <c r="BC19"/>
  <c r="AU19"/>
  <c r="AM19"/>
  <c r="BC20"/>
  <c r="BB16"/>
  <c r="AU20"/>
  <c r="AT16"/>
  <c r="AM20"/>
  <c r="AL16"/>
  <c r="BA14"/>
  <c r="AS14"/>
  <c r="AK14"/>
  <c r="BB18"/>
  <c r="AT18"/>
  <c r="AL18"/>
  <c r="BB19"/>
  <c r="AT19"/>
  <c r="AL19"/>
  <c r="BB20"/>
  <c r="BA16"/>
  <c r="AT20"/>
  <c r="AS16"/>
  <c r="AL20"/>
  <c r="AK16"/>
  <c r="BH14"/>
  <c r="AZ14"/>
  <c r="AR14"/>
  <c r="AJ14"/>
  <c r="BA18"/>
  <c r="AS18"/>
  <c r="AK18"/>
  <c r="BA19"/>
  <c r="AS19"/>
  <c r="AK19"/>
  <c r="BH16"/>
  <c r="BA20"/>
  <c r="AZ16"/>
  <c r="AS20"/>
  <c r="AR16"/>
  <c r="AK20"/>
  <c r="AJ16"/>
  <c r="BJ14"/>
  <c r="BG14"/>
  <c r="AY14"/>
  <c r="AQ14"/>
  <c r="AI14"/>
  <c r="BH18"/>
  <c r="AZ18"/>
  <c r="AR18"/>
  <c r="AJ18"/>
  <c r="BH19"/>
  <c r="AZ19"/>
  <c r="AR19"/>
  <c r="AJ19"/>
  <c r="BJ16"/>
  <c r="BH20"/>
  <c r="BG16"/>
  <c r="AZ20"/>
  <c r="AY16"/>
  <c r="AR20"/>
  <c r="AQ16"/>
  <c r="AJ20"/>
  <c r="AI16"/>
  <c r="BI14"/>
  <c r="BF14"/>
  <c r="AX14"/>
  <c r="AP14"/>
  <c r="AH14"/>
  <c r="BJ18"/>
  <c r="BG18"/>
  <c r="AY18"/>
  <c r="AQ18"/>
  <c r="AI18"/>
  <c r="BJ19"/>
  <c r="BG19"/>
  <c r="AY19"/>
  <c r="AQ19"/>
  <c r="AI19"/>
  <c r="BJ20"/>
  <c r="BI16"/>
  <c r="BG20"/>
  <c r="BF16"/>
  <c r="AY20"/>
  <c r="AX16"/>
  <c r="AQ20"/>
  <c r="AP16"/>
  <c r="AI20"/>
  <c r="AH16"/>
  <c r="BE14"/>
  <c r="AW14"/>
  <c r="AO14"/>
  <c r="BI18"/>
  <c r="BF18"/>
  <c r="AX18"/>
  <c r="AP18"/>
  <c r="AH18"/>
  <c r="BI19"/>
  <c r="BF19"/>
  <c r="AX19"/>
  <c r="AP19"/>
  <c r="AH19"/>
  <c r="BI20"/>
  <c r="BF20"/>
  <c r="BE16"/>
  <c r="AX20"/>
  <c r="AW16"/>
  <c r="AP20"/>
  <c r="AO16"/>
  <c r="AH20"/>
  <c r="BD14"/>
  <c r="AV14"/>
  <c r="AN14"/>
  <c r="BE18"/>
  <c r="AW18"/>
  <c r="AO18"/>
  <c r="BE19"/>
  <c r="AW19"/>
  <c r="AO19"/>
  <c r="BE20"/>
  <c r="BD16"/>
  <c r="AW20"/>
  <c r="AV16"/>
  <c r="AO20"/>
  <c r="AN16"/>
  <c r="BC14"/>
  <c r="AU14"/>
  <c r="AM14"/>
  <c r="AU79" i="35" l="1"/>
  <c r="AU27"/>
  <c r="AU13"/>
  <c r="AU56"/>
  <c r="AU73"/>
  <c r="AU24"/>
  <c r="AU90"/>
  <c r="AU91"/>
  <c r="AU76"/>
  <c r="AU34"/>
  <c r="AU41"/>
  <c r="AU84"/>
  <c r="AU57"/>
  <c r="AU18"/>
  <c r="AU21"/>
  <c r="AU59"/>
  <c r="AU67"/>
  <c r="AU63"/>
  <c r="AU55"/>
  <c r="AU20"/>
  <c r="AU45"/>
  <c r="AU17"/>
  <c r="AU19"/>
  <c r="AU72"/>
  <c r="AU40"/>
  <c r="AU92"/>
  <c r="AU49"/>
  <c r="AU50"/>
  <c r="AU14"/>
  <c r="AU11"/>
  <c r="AU66"/>
  <c r="AU28"/>
  <c r="AU75"/>
  <c r="AU37"/>
  <c r="AU88"/>
  <c r="AU47"/>
  <c r="AU58"/>
  <c r="AU71"/>
  <c r="AU53"/>
  <c r="AU43"/>
  <c r="AU16"/>
  <c r="AU70"/>
  <c r="AU54"/>
  <c r="AU31"/>
  <c r="AU36"/>
  <c r="AU38"/>
  <c r="AU29"/>
  <c r="AU65"/>
  <c r="AU80"/>
  <c r="AU61"/>
  <c r="AU32"/>
  <c r="AU25"/>
  <c r="AU69"/>
  <c r="AU26"/>
  <c r="AU33"/>
  <c r="AU42"/>
  <c r="AU23"/>
  <c r="AU64"/>
  <c r="AU87"/>
  <c r="AU81"/>
  <c r="AU86"/>
  <c r="AU74"/>
  <c r="AU48"/>
  <c r="AU93"/>
  <c r="AU46"/>
  <c r="AU62"/>
  <c r="AU60"/>
  <c r="AU89"/>
  <c r="AU30"/>
  <c r="AV27" i="17"/>
  <c r="AN27"/>
  <c r="BC27"/>
  <c r="AI27"/>
  <c r="BG27"/>
  <c r="BJ27"/>
  <c r="BA27"/>
  <c r="AZ27"/>
  <c r="AY27"/>
  <c r="AR27"/>
  <c r="BB27"/>
  <c r="AH27"/>
  <c r="AQ27"/>
  <c r="BI27"/>
  <c r="AX27"/>
  <c r="AP27"/>
  <c r="BH27"/>
  <c r="AW27"/>
  <c r="AO27"/>
  <c r="AM27"/>
  <c r="BF27"/>
  <c r="AU27"/>
  <c r="AK27"/>
  <c r="BD27"/>
  <c r="BE27"/>
  <c r="AL27"/>
  <c r="AT27"/>
  <c r="AS27"/>
  <c r="AJ27"/>
  <c r="AJ4" i="35"/>
  <c r="AL4" l="1"/>
  <c r="AM4" s="1"/>
  <c r="AF4"/>
  <c r="AG4"/>
  <c r="AH4"/>
  <c r="AI4" l="1"/>
  <c r="B3" i="4" l="1"/>
  <c r="G3" l="1"/>
  <c r="Y24" i="17" l="1"/>
  <c r="W24"/>
  <c r="X24"/>
  <c r="V24"/>
  <c r="U24"/>
  <c r="T24"/>
  <c r="S24"/>
  <c r="Y23"/>
  <c r="G24"/>
  <c r="Q24" s="1"/>
  <c r="X23"/>
  <c r="F24"/>
  <c r="L24" s="1"/>
  <c r="W23"/>
  <c r="E24"/>
  <c r="K24" s="1"/>
  <c r="V23"/>
  <c r="U23"/>
  <c r="T23"/>
  <c r="S23"/>
  <c r="G23"/>
  <c r="O23" s="1"/>
  <c r="F23"/>
  <c r="L23" s="1"/>
  <c r="E23"/>
  <c r="I23" s="1"/>
  <c r="G25"/>
  <c r="M25" s="1"/>
  <c r="F25"/>
  <c r="L25" s="1"/>
  <c r="E25"/>
  <c r="H25" s="1"/>
  <c r="Y21"/>
  <c r="X21"/>
  <c r="W21"/>
  <c r="T21"/>
  <c r="V21"/>
  <c r="U25"/>
  <c r="U21"/>
  <c r="S21"/>
  <c r="Y25"/>
  <c r="G21"/>
  <c r="Q21" s="1"/>
  <c r="X25"/>
  <c r="F21"/>
  <c r="L21" s="1"/>
  <c r="W25"/>
  <c r="E21"/>
  <c r="K21" s="1"/>
  <c r="V25"/>
  <c r="T25"/>
  <c r="S25"/>
  <c r="Y10"/>
  <c r="X10"/>
  <c r="W10"/>
  <c r="V10"/>
  <c r="U10"/>
  <c r="T10"/>
  <c r="S10"/>
  <c r="G10"/>
  <c r="P10" s="1"/>
  <c r="F10"/>
  <c r="L10" s="1"/>
  <c r="E10"/>
  <c r="I10" s="1"/>
  <c r="Y26"/>
  <c r="X26"/>
  <c r="W26"/>
  <c r="V26"/>
  <c r="U26"/>
  <c r="T26"/>
  <c r="S26"/>
  <c r="G26"/>
  <c r="P26" s="1"/>
  <c r="F26"/>
  <c r="L26" s="1"/>
  <c r="E26"/>
  <c r="I26" s="1"/>
  <c r="Y22"/>
  <c r="X22"/>
  <c r="W22"/>
  <c r="V22"/>
  <c r="U22"/>
  <c r="T22"/>
  <c r="S22"/>
  <c r="G22"/>
  <c r="P22" s="1"/>
  <c r="F22"/>
  <c r="L22" s="1"/>
  <c r="E22"/>
  <c r="H22" s="1"/>
  <c r="Y12"/>
  <c r="X12"/>
  <c r="W12"/>
  <c r="V12"/>
  <c r="U12"/>
  <c r="T12"/>
  <c r="S12"/>
  <c r="Y11"/>
  <c r="G12"/>
  <c r="Q12" s="1"/>
  <c r="X11"/>
  <c r="F12"/>
  <c r="L12" s="1"/>
  <c r="W11"/>
  <c r="V11"/>
  <c r="U11"/>
  <c r="T11"/>
  <c r="S11"/>
  <c r="G11"/>
  <c r="N11" s="1"/>
  <c r="F11"/>
  <c r="L11" s="1"/>
  <c r="E11"/>
  <c r="E12"/>
  <c r="F16"/>
  <c r="L16" s="1"/>
  <c r="G13"/>
  <c r="G19"/>
  <c r="G18"/>
  <c r="Q18" s="1"/>
  <c r="E13"/>
  <c r="H13" s="1"/>
  <c r="F13"/>
  <c r="L13" s="1"/>
  <c r="S13"/>
  <c r="T13"/>
  <c r="U13"/>
  <c r="V13"/>
  <c r="W13"/>
  <c r="X13"/>
  <c r="Y13"/>
  <c r="E15"/>
  <c r="H15" s="1"/>
  <c r="E17"/>
  <c r="H17" s="1"/>
  <c r="Y15"/>
  <c r="X15"/>
  <c r="W15"/>
  <c r="V15"/>
  <c r="U15"/>
  <c r="T15"/>
  <c r="S15"/>
  <c r="G15"/>
  <c r="Q15" s="1"/>
  <c r="F15"/>
  <c r="L15" s="1"/>
  <c r="Y17"/>
  <c r="X17"/>
  <c r="W17"/>
  <c r="V17"/>
  <c r="U17"/>
  <c r="T17"/>
  <c r="S17"/>
  <c r="G17"/>
  <c r="Q17" s="1"/>
  <c r="F17"/>
  <c r="L17" s="1"/>
  <c r="X14"/>
  <c r="Y14"/>
  <c r="X16"/>
  <c r="Y16"/>
  <c r="X18"/>
  <c r="Y18"/>
  <c r="X19"/>
  <c r="Y19"/>
  <c r="X20"/>
  <c r="Y20"/>
  <c r="E20"/>
  <c r="H20" s="1"/>
  <c r="E19"/>
  <c r="H19" s="1"/>
  <c r="E18"/>
  <c r="H18" s="1"/>
  <c r="E16"/>
  <c r="H16" s="1"/>
  <c r="E14"/>
  <c r="H14" s="1"/>
  <c r="F19"/>
  <c r="L19" s="1"/>
  <c r="F20"/>
  <c r="L20" s="1"/>
  <c r="W14"/>
  <c r="W16"/>
  <c r="V14"/>
  <c r="W18"/>
  <c r="W19"/>
  <c r="W20"/>
  <c r="V16"/>
  <c r="U14"/>
  <c r="V18"/>
  <c r="V19"/>
  <c r="V20"/>
  <c r="U16"/>
  <c r="T14"/>
  <c r="U18"/>
  <c r="U19"/>
  <c r="U20"/>
  <c r="T16"/>
  <c r="S14"/>
  <c r="F18"/>
  <c r="L18" s="1"/>
  <c r="T18"/>
  <c r="T19"/>
  <c r="T20"/>
  <c r="S16"/>
  <c r="G14"/>
  <c r="Q14" s="1"/>
  <c r="S18"/>
  <c r="S19"/>
  <c r="G16"/>
  <c r="Q16" s="1"/>
  <c r="S20"/>
  <c r="F14"/>
  <c r="L14" s="1"/>
  <c r="G20"/>
  <c r="O24" l="1"/>
  <c r="N24"/>
  <c r="AC23"/>
  <c r="P24"/>
  <c r="M24"/>
  <c r="AF24"/>
  <c r="AF23"/>
  <c r="AD23"/>
  <c r="N23"/>
  <c r="P23"/>
  <c r="M23"/>
  <c r="AE24"/>
  <c r="AD24"/>
  <c r="AC24"/>
  <c r="AB24"/>
  <c r="Z24"/>
  <c r="J24" s="1"/>
  <c r="AG23"/>
  <c r="AE23"/>
  <c r="AB23"/>
  <c r="AA23"/>
  <c r="Q23"/>
  <c r="K23"/>
  <c r="H23"/>
  <c r="Z23"/>
  <c r="J23" s="1"/>
  <c r="I24"/>
  <c r="H24"/>
  <c r="AA24"/>
  <c r="AG24"/>
  <c r="Q25"/>
  <c r="P25"/>
  <c r="O25"/>
  <c r="N25"/>
  <c r="AC21"/>
  <c r="P21"/>
  <c r="M21"/>
  <c r="AG25"/>
  <c r="K25"/>
  <c r="I25"/>
  <c r="AF25"/>
  <c r="AE25"/>
  <c r="AD25"/>
  <c r="AG21"/>
  <c r="AF21"/>
  <c r="AB25"/>
  <c r="AA25"/>
  <c r="AE21"/>
  <c r="AB21"/>
  <c r="N21"/>
  <c r="AC25"/>
  <c r="I21"/>
  <c r="H21"/>
  <c r="O21"/>
  <c r="Z21"/>
  <c r="J21" s="1"/>
  <c r="AD21"/>
  <c r="AA21"/>
  <c r="Z25"/>
  <c r="J25" s="1"/>
  <c r="AC10"/>
  <c r="AD11"/>
  <c r="AD13"/>
  <c r="AD20"/>
  <c r="AD15"/>
  <c r="AF12"/>
  <c r="AF26"/>
  <c r="AG22"/>
  <c r="AC17"/>
  <c r="AC19"/>
  <c r="AG16"/>
  <c r="AB18"/>
  <c r="AG15"/>
  <c r="AF20"/>
  <c r="AF15"/>
  <c r="AG12"/>
  <c r="AB20"/>
  <c r="AA20"/>
  <c r="AE15"/>
  <c r="AA18"/>
  <c r="AA19"/>
  <c r="AC15"/>
  <c r="AE16"/>
  <c r="AB15"/>
  <c r="AE12"/>
  <c r="AE18"/>
  <c r="AA15"/>
  <c r="AD12"/>
  <c r="AC12"/>
  <c r="AB12"/>
  <c r="AG26"/>
  <c r="AD16"/>
  <c r="AG17"/>
  <c r="AA12"/>
  <c r="AG20"/>
  <c r="AE19"/>
  <c r="AE20"/>
  <c r="AF17"/>
  <c r="AE26"/>
  <c r="AG10"/>
  <c r="AE17"/>
  <c r="AD26"/>
  <c r="AF10"/>
  <c r="AD18"/>
  <c r="AD19"/>
  <c r="AD17"/>
  <c r="AG11"/>
  <c r="AC26"/>
  <c r="AE10"/>
  <c r="AB26"/>
  <c r="AD10"/>
  <c r="AC16"/>
  <c r="AB17"/>
  <c r="AF11"/>
  <c r="AA26"/>
  <c r="AA17"/>
  <c r="AB10"/>
  <c r="AC18"/>
  <c r="AE11"/>
  <c r="AA10"/>
  <c r="AC20"/>
  <c r="AC11"/>
  <c r="AB16"/>
  <c r="AB11"/>
  <c r="AF22"/>
  <c r="AF16"/>
  <c r="AA11"/>
  <c r="AE22"/>
  <c r="AD22"/>
  <c r="AF18"/>
  <c r="AC22"/>
  <c r="AB19"/>
  <c r="AG18"/>
  <c r="AA13"/>
  <c r="AB22"/>
  <c r="AF19"/>
  <c r="AB13"/>
  <c r="AA22"/>
  <c r="AA16"/>
  <c r="AG19"/>
  <c r="AC13"/>
  <c r="AE13"/>
  <c r="AF13"/>
  <c r="AG13"/>
  <c r="AA14"/>
  <c r="AE14"/>
  <c r="AD14"/>
  <c r="AC14"/>
  <c r="AB14"/>
  <c r="AF14"/>
  <c r="AG14"/>
  <c r="N10"/>
  <c r="M10"/>
  <c r="O10"/>
  <c r="K10"/>
  <c r="H10"/>
  <c r="Q10"/>
  <c r="Z10"/>
  <c r="J10" s="1"/>
  <c r="M26"/>
  <c r="Q26"/>
  <c r="O26"/>
  <c r="N26"/>
  <c r="K26"/>
  <c r="H26"/>
  <c r="Z26"/>
  <c r="J26" s="1"/>
  <c r="M22"/>
  <c r="O22"/>
  <c r="N22"/>
  <c r="K22"/>
  <c r="I22"/>
  <c r="Q22"/>
  <c r="Z22"/>
  <c r="J22" s="1"/>
  <c r="N12"/>
  <c r="O11"/>
  <c r="O12"/>
  <c r="K11"/>
  <c r="I11"/>
  <c r="H11"/>
  <c r="K12"/>
  <c r="I12"/>
  <c r="H12"/>
  <c r="Q11"/>
  <c r="P11"/>
  <c r="M11"/>
  <c r="Z11"/>
  <c r="J11" s="1"/>
  <c r="P12"/>
  <c r="M12"/>
  <c r="Z12"/>
  <c r="J12" s="1"/>
  <c r="Y27"/>
  <c r="X27"/>
  <c r="W27"/>
  <c r="V27"/>
  <c r="T27"/>
  <c r="S27"/>
  <c r="U27"/>
  <c r="F27"/>
  <c r="L27" s="1"/>
  <c r="G27"/>
  <c r="Q27" s="1"/>
  <c r="E27"/>
  <c r="O17"/>
  <c r="P13"/>
  <c r="Q13"/>
  <c r="P18"/>
  <c r="N19"/>
  <c r="Q19"/>
  <c r="N17"/>
  <c r="O14"/>
  <c r="P16"/>
  <c r="M20"/>
  <c r="Q20"/>
  <c r="I13"/>
  <c r="K13"/>
  <c r="M13"/>
  <c r="N13"/>
  <c r="O13"/>
  <c r="Z13"/>
  <c r="J13" s="1"/>
  <c r="K15"/>
  <c r="K17"/>
  <c r="Z17"/>
  <c r="J17" s="1"/>
  <c r="Z15"/>
  <c r="J15" s="1"/>
  <c r="P15"/>
  <c r="M17"/>
  <c r="O15"/>
  <c r="N15"/>
  <c r="M15"/>
  <c r="I17"/>
  <c r="I15"/>
  <c r="P17"/>
  <c r="I19"/>
  <c r="I20"/>
  <c r="I16"/>
  <c r="I14"/>
  <c r="I18"/>
  <c r="K14"/>
  <c r="Z16"/>
  <c r="J16" s="1"/>
  <c r="K16"/>
  <c r="P19"/>
  <c r="Z14"/>
  <c r="J14" s="1"/>
  <c r="Z18"/>
  <c r="J18" s="1"/>
  <c r="K18"/>
  <c r="K19"/>
  <c r="O18"/>
  <c r="O16"/>
  <c r="Z19"/>
  <c r="J19" s="1"/>
  <c r="M14"/>
  <c r="O19"/>
  <c r="M18"/>
  <c r="Z20"/>
  <c r="J20" s="1"/>
  <c r="N20"/>
  <c r="M16"/>
  <c r="P14"/>
  <c r="P20"/>
  <c r="N18"/>
  <c r="N14"/>
  <c r="O20"/>
  <c r="N16"/>
  <c r="K20"/>
  <c r="M19"/>
  <c r="R24" l="1"/>
  <c r="R23"/>
  <c r="R25"/>
  <c r="R21"/>
  <c r="R10"/>
  <c r="R26"/>
  <c r="R22"/>
  <c r="R12"/>
  <c r="R11"/>
  <c r="Z27"/>
  <c r="J27" s="1"/>
  <c r="AG27"/>
  <c r="R18"/>
  <c r="R14"/>
  <c r="R16"/>
  <c r="R19"/>
  <c r="R17"/>
  <c r="R15"/>
  <c r="R20"/>
  <c r="R13"/>
  <c r="AE27"/>
  <c r="AF27"/>
  <c r="AC27"/>
  <c r="AD27"/>
  <c r="H27"/>
  <c r="I27"/>
  <c r="K27"/>
  <c r="O27"/>
  <c r="N27"/>
  <c r="P27"/>
  <c r="M27"/>
  <c r="AA27"/>
  <c r="AB27"/>
  <c r="R27" l="1"/>
</calcChain>
</file>

<file path=xl/sharedStrings.xml><?xml version="1.0" encoding="utf-8"?>
<sst xmlns="http://schemas.openxmlformats.org/spreadsheetml/2006/main" count="50199" uniqueCount="5810">
  <si>
    <t>D</t>
  </si>
  <si>
    <t xml:space="preserve"> garsoniere</t>
  </si>
  <si>
    <t>Baza de date a blocurilor din România</t>
  </si>
  <si>
    <t>nu</t>
  </si>
  <si>
    <t>?</t>
  </si>
  <si>
    <t>cărămidă cu stâlpi de beton</t>
  </si>
  <si>
    <t>cărămidă fără stâlpi de beton</t>
  </si>
  <si>
    <t>beton</t>
  </si>
  <si>
    <t>beton (cofraje glisante)</t>
  </si>
  <si>
    <t>-</t>
  </si>
  <si>
    <t>panouri prefabricate</t>
  </si>
  <si>
    <t>demolat</t>
  </si>
  <si>
    <t>beton (cofraje metalice plane)</t>
  </si>
  <si>
    <t>1A</t>
  </si>
  <si>
    <t>1B</t>
  </si>
  <si>
    <t>3A</t>
  </si>
  <si>
    <t>5A</t>
  </si>
  <si>
    <t>2A</t>
  </si>
  <si>
    <t>2B</t>
  </si>
  <si>
    <t>2D</t>
  </si>
  <si>
    <t>2F</t>
  </si>
  <si>
    <t>6A</t>
  </si>
  <si>
    <t>B3</t>
  </si>
  <si>
    <t>B2</t>
  </si>
  <si>
    <t>3C</t>
  </si>
  <si>
    <t>garsoniere</t>
  </si>
  <si>
    <t>A</t>
  </si>
  <si>
    <t>A3</t>
  </si>
  <si>
    <t>B</t>
  </si>
  <si>
    <t>A4</t>
  </si>
  <si>
    <t>P+2</t>
  </si>
  <si>
    <t>A5</t>
  </si>
  <si>
    <t>B1</t>
  </si>
  <si>
    <t>B4</t>
  </si>
  <si>
    <t>P+4</t>
  </si>
  <si>
    <t>P2</t>
  </si>
  <si>
    <t>C</t>
  </si>
  <si>
    <t>L1</t>
  </si>
  <si>
    <t>L14</t>
  </si>
  <si>
    <t>H1</t>
  </si>
  <si>
    <t>H2</t>
  </si>
  <si>
    <t>H3</t>
  </si>
  <si>
    <t>L4</t>
  </si>
  <si>
    <t>L6</t>
  </si>
  <si>
    <t>M1</t>
  </si>
  <si>
    <t>X1</t>
  </si>
  <si>
    <t>8A</t>
  </si>
  <si>
    <t>A7</t>
  </si>
  <si>
    <t>A9</t>
  </si>
  <si>
    <t>B5</t>
  </si>
  <si>
    <t>B6</t>
  </si>
  <si>
    <t>B7</t>
  </si>
  <si>
    <t>C8</t>
  </si>
  <si>
    <t>D4</t>
  </si>
  <si>
    <t>O2</t>
  </si>
  <si>
    <t>U2</t>
  </si>
  <si>
    <t>I3</t>
  </si>
  <si>
    <t>J4</t>
  </si>
  <si>
    <t>M3</t>
  </si>
  <si>
    <t>Q6</t>
  </si>
  <si>
    <t>L3</t>
  </si>
  <si>
    <t>N3</t>
  </si>
  <si>
    <t>O1</t>
  </si>
  <si>
    <t>O3</t>
  </si>
  <si>
    <t>T1</t>
  </si>
  <si>
    <t>E</t>
  </si>
  <si>
    <t>V1</t>
  </si>
  <si>
    <t>V2</t>
  </si>
  <si>
    <t>V3</t>
  </si>
  <si>
    <t>V4</t>
  </si>
  <si>
    <t>A20</t>
  </si>
  <si>
    <t>G5</t>
  </si>
  <si>
    <t>G6</t>
  </si>
  <si>
    <t>G1</t>
  </si>
  <si>
    <t>G3</t>
  </si>
  <si>
    <t>K1</t>
  </si>
  <si>
    <t>A10</t>
  </si>
  <si>
    <t>A11</t>
  </si>
  <si>
    <t>A6</t>
  </si>
  <si>
    <t>B8</t>
  </si>
  <si>
    <t>B9</t>
  </si>
  <si>
    <t>D1</t>
  </si>
  <si>
    <t>D2</t>
  </si>
  <si>
    <t>K2</t>
  </si>
  <si>
    <t>K3</t>
  </si>
  <si>
    <t>K4</t>
  </si>
  <si>
    <t>L2</t>
  </si>
  <si>
    <t>U1</t>
  </si>
  <si>
    <t>Z1</t>
  </si>
  <si>
    <t>Z2</t>
  </si>
  <si>
    <t>A1</t>
  </si>
  <si>
    <t>P+11</t>
  </si>
  <si>
    <t>T7</t>
  </si>
  <si>
    <t>C1</t>
  </si>
  <si>
    <t>C2</t>
  </si>
  <si>
    <t>C3</t>
  </si>
  <si>
    <t>D3</t>
  </si>
  <si>
    <t>D5</t>
  </si>
  <si>
    <t>H</t>
  </si>
  <si>
    <t>I</t>
  </si>
  <si>
    <t>J</t>
  </si>
  <si>
    <t>F4</t>
  </si>
  <si>
    <t>E2</t>
  </si>
  <si>
    <t>F1</t>
  </si>
  <si>
    <t>Y1</t>
  </si>
  <si>
    <t>P3</t>
  </si>
  <si>
    <t>P1</t>
  </si>
  <si>
    <t>C4</t>
  </si>
  <si>
    <t>C5</t>
  </si>
  <si>
    <t>R4</t>
  </si>
  <si>
    <t>Y2</t>
  </si>
  <si>
    <t>T2</t>
  </si>
  <si>
    <t>E5</t>
  </si>
  <si>
    <t>F5</t>
  </si>
  <si>
    <t>F6</t>
  </si>
  <si>
    <t>B10</t>
  </si>
  <si>
    <t>B15</t>
  </si>
  <si>
    <t>B17</t>
  </si>
  <si>
    <t>B18</t>
  </si>
  <si>
    <t>A2</t>
  </si>
  <si>
    <t>E1</t>
  </si>
  <si>
    <t>E3</t>
  </si>
  <si>
    <t>G2</t>
  </si>
  <si>
    <t>F2</t>
  </si>
  <si>
    <t>L5</t>
  </si>
  <si>
    <t>B12</t>
  </si>
  <si>
    <t>B13</t>
  </si>
  <si>
    <t>B14</t>
  </si>
  <si>
    <t>G4</t>
  </si>
  <si>
    <t>H4</t>
  </si>
  <si>
    <t>H5</t>
  </si>
  <si>
    <t>M</t>
  </si>
  <si>
    <t>C16</t>
  </si>
  <si>
    <t>G8</t>
  </si>
  <si>
    <t>A16</t>
  </si>
  <si>
    <t>A21</t>
  </si>
  <si>
    <t>4A</t>
  </si>
  <si>
    <t>R1</t>
  </si>
  <si>
    <t>R2</t>
  </si>
  <si>
    <t>R3</t>
  </si>
  <si>
    <t>R5</t>
  </si>
  <si>
    <t>R6</t>
  </si>
  <si>
    <t>R7</t>
  </si>
  <si>
    <t>N1</t>
  </si>
  <si>
    <t>N2</t>
  </si>
  <si>
    <t>F3</t>
  </si>
  <si>
    <t>F7</t>
  </si>
  <si>
    <t>F8</t>
  </si>
  <si>
    <t>S1</t>
  </si>
  <si>
    <t>S3</t>
  </si>
  <si>
    <t>A12</t>
  </si>
  <si>
    <t>C14</t>
  </si>
  <si>
    <t>C15</t>
  </si>
  <si>
    <t>J1</t>
  </si>
  <si>
    <t>A8</t>
  </si>
  <si>
    <t>A17</t>
  </si>
  <si>
    <t>I1</t>
  </si>
  <si>
    <t>I2</t>
  </si>
  <si>
    <t>P</t>
  </si>
  <si>
    <t>G2A</t>
  </si>
  <si>
    <t>F</t>
  </si>
  <si>
    <t>B11</t>
  </si>
  <si>
    <t>B28</t>
  </si>
  <si>
    <t>L</t>
  </si>
  <si>
    <t>N</t>
  </si>
  <si>
    <t>C7</t>
  </si>
  <si>
    <t>C9</t>
  </si>
  <si>
    <t>J2</t>
  </si>
  <si>
    <t>C6</t>
  </si>
  <si>
    <t>E4</t>
  </si>
  <si>
    <t>M2</t>
  </si>
  <si>
    <t>T5</t>
  </si>
  <si>
    <t>A19</t>
  </si>
  <si>
    <t>1C</t>
  </si>
  <si>
    <t>I4</t>
  </si>
  <si>
    <t>T</t>
  </si>
  <si>
    <t>T6</t>
  </si>
  <si>
    <t>12A</t>
  </si>
  <si>
    <t>1D</t>
  </si>
  <si>
    <t>Z</t>
  </si>
  <si>
    <t>Scări</t>
  </si>
  <si>
    <t>Apartamente</t>
  </si>
  <si>
    <t>C2B</t>
  </si>
  <si>
    <t>G</t>
  </si>
  <si>
    <t>K</t>
  </si>
  <si>
    <t>P8</t>
  </si>
  <si>
    <t>C10</t>
  </si>
  <si>
    <t>C11</t>
  </si>
  <si>
    <t>C12</t>
  </si>
  <si>
    <t>C13</t>
  </si>
  <si>
    <t>C17</t>
  </si>
  <si>
    <t>C18</t>
  </si>
  <si>
    <t>C19</t>
  </si>
  <si>
    <t>C20</t>
  </si>
  <si>
    <t>C32</t>
  </si>
  <si>
    <t>E6</t>
  </si>
  <si>
    <t>E7</t>
  </si>
  <si>
    <t>3F</t>
  </si>
  <si>
    <t>4D</t>
  </si>
  <si>
    <t>4F</t>
  </si>
  <si>
    <t>7G</t>
  </si>
  <si>
    <t>V</t>
  </si>
  <si>
    <t>O</t>
  </si>
  <si>
    <t>R</t>
  </si>
  <si>
    <t>U</t>
  </si>
  <si>
    <t>Aurel Vlaicu</t>
  </si>
  <si>
    <t>Cluj</t>
  </si>
  <si>
    <t>Categorie</t>
  </si>
  <si>
    <t>Total</t>
  </si>
  <si>
    <t>Blocuri</t>
  </si>
  <si>
    <t>% ap cu nr camere</t>
  </si>
  <si>
    <t>Cămine</t>
  </si>
  <si>
    <t>1 cameră</t>
  </si>
  <si>
    <t>2 camere</t>
  </si>
  <si>
    <t>3 camere</t>
  </si>
  <si>
    <t>4 camere</t>
  </si>
  <si>
    <t>5 camere</t>
  </si>
  <si>
    <t>Marjă de eroare</t>
  </si>
  <si>
    <t>S+P+4</t>
  </si>
  <si>
    <t>1978-1986</t>
  </si>
  <si>
    <t>Bloc fără număr</t>
  </si>
  <si>
    <t>Bloc A</t>
  </si>
  <si>
    <t>Bloc B1</t>
  </si>
  <si>
    <t>Bloc B2</t>
  </si>
  <si>
    <t>Bloc B3</t>
  </si>
  <si>
    <t>Bloc B4</t>
  </si>
  <si>
    <t>Bloc C1</t>
  </si>
  <si>
    <t>Bloc C2</t>
  </si>
  <si>
    <t>Bloc C3</t>
  </si>
  <si>
    <t>Bloc C4</t>
  </si>
  <si>
    <t>Bloc C</t>
  </si>
  <si>
    <t>Bloc D</t>
  </si>
  <si>
    <t>Bloc E</t>
  </si>
  <si>
    <t>Bloc F</t>
  </si>
  <si>
    <t>Bloc G</t>
  </si>
  <si>
    <t>Bloc H</t>
  </si>
  <si>
    <t>Bloc I</t>
  </si>
  <si>
    <t>Bloc A1</t>
  </si>
  <si>
    <t>Bloc A2</t>
  </si>
  <si>
    <t>Bloc A3</t>
  </si>
  <si>
    <t>Bloc A4</t>
  </si>
  <si>
    <t>Bloc A5</t>
  </si>
  <si>
    <t>Bloc A6</t>
  </si>
  <si>
    <t>Bloc A7</t>
  </si>
  <si>
    <t>Bloc A8</t>
  </si>
  <si>
    <t>Bloc D4</t>
  </si>
  <si>
    <t>Bloc D5</t>
  </si>
  <si>
    <t>Bloc D6</t>
  </si>
  <si>
    <t>Bloc D7</t>
  </si>
  <si>
    <t>Bloc D9</t>
  </si>
  <si>
    <t>Bloc D10</t>
  </si>
  <si>
    <t>Bloc D11</t>
  </si>
  <si>
    <t>Bloc F1</t>
  </si>
  <si>
    <t>Bloc J3</t>
  </si>
  <si>
    <t>Bloc J4</t>
  </si>
  <si>
    <t>Bloc J5</t>
  </si>
  <si>
    <t>Bloc J6</t>
  </si>
  <si>
    <t>Bloc K1</t>
  </si>
  <si>
    <t>Bloc K2</t>
  </si>
  <si>
    <t>Bloc K3</t>
  </si>
  <si>
    <t>Bloc K4</t>
  </si>
  <si>
    <t>Bloc K5</t>
  </si>
  <si>
    <t>Bloc K6</t>
  </si>
  <si>
    <t>Bloc K7</t>
  </si>
  <si>
    <t>Bloc K8</t>
  </si>
  <si>
    <t>Bloc K9</t>
  </si>
  <si>
    <t>Bloc K10</t>
  </si>
  <si>
    <t>Bloc K11</t>
  </si>
  <si>
    <t>Bloc L1</t>
  </si>
  <si>
    <t>Bloc L2</t>
  </si>
  <si>
    <t>Bloc L3</t>
  </si>
  <si>
    <t>Bloc L4</t>
  </si>
  <si>
    <t>Bloc P</t>
  </si>
  <si>
    <t>Bloc R</t>
  </si>
  <si>
    <t>Bloc 1</t>
  </si>
  <si>
    <t>Bloc 2</t>
  </si>
  <si>
    <t>Bloc 3</t>
  </si>
  <si>
    <t>Bloc 4</t>
  </si>
  <si>
    <t>Bloc 5</t>
  </si>
  <si>
    <t>Bloc 6</t>
  </si>
  <si>
    <t>Bloc 7</t>
  </si>
  <si>
    <t>Bloc 8</t>
  </si>
  <si>
    <t>Bloc 9</t>
  </si>
  <si>
    <t>Bloc 10</t>
  </si>
  <si>
    <t>Bloc B</t>
  </si>
  <si>
    <t>Bloc B5</t>
  </si>
  <si>
    <t>Bloc B6</t>
  </si>
  <si>
    <t>Bloc B7</t>
  </si>
  <si>
    <t>Bloc B8</t>
  </si>
  <si>
    <t>Bloc B9</t>
  </si>
  <si>
    <t>Bloc B10</t>
  </si>
  <si>
    <t>Bloc B11</t>
  </si>
  <si>
    <t>Bloc F2</t>
  </si>
  <si>
    <t>Bloc F3</t>
  </si>
  <si>
    <t>Bloc F4</t>
  </si>
  <si>
    <t>Bloc G1</t>
  </si>
  <si>
    <t>Bloc G2</t>
  </si>
  <si>
    <t>Bloc G3</t>
  </si>
  <si>
    <t>Bloc G4</t>
  </si>
  <si>
    <t>Bloc H1</t>
  </si>
  <si>
    <t>Bloc H2</t>
  </si>
  <si>
    <t>Bloc H3</t>
  </si>
  <si>
    <t>Bloc H4</t>
  </si>
  <si>
    <t>Bloc H5</t>
  </si>
  <si>
    <t>Bloc H6</t>
  </si>
  <si>
    <t>Bloc H7</t>
  </si>
  <si>
    <t>Bloc H8</t>
  </si>
  <si>
    <t>Bloc H9</t>
  </si>
  <si>
    <t>Bloc H10</t>
  </si>
  <si>
    <t>Bloc H11</t>
  </si>
  <si>
    <t>Bloc H12</t>
  </si>
  <si>
    <t>Bloc H13</t>
  </si>
  <si>
    <t>Bloc H14</t>
  </si>
  <si>
    <t>Bloc M2</t>
  </si>
  <si>
    <t>Bloc M3</t>
  </si>
  <si>
    <t>Bloc M4</t>
  </si>
  <si>
    <t>Bloc M5</t>
  </si>
  <si>
    <t>Bloc M6</t>
  </si>
  <si>
    <t>Bloc M7</t>
  </si>
  <si>
    <t>Bloc M8</t>
  </si>
  <si>
    <t>Bloc M9</t>
  </si>
  <si>
    <t>Bloc N5</t>
  </si>
  <si>
    <t>Bloc N6</t>
  </si>
  <si>
    <t>Bloc N7</t>
  </si>
  <si>
    <t>Bloc O1</t>
  </si>
  <si>
    <t>Bloc O2</t>
  </si>
  <si>
    <t>Bloc O3</t>
  </si>
  <si>
    <t>Bloc O7</t>
  </si>
  <si>
    <t>Bloc 11</t>
  </si>
  <si>
    <t>Bloc 12</t>
  </si>
  <si>
    <t>Bloc 15</t>
  </si>
  <si>
    <t>Bloc A9</t>
  </si>
  <si>
    <t>Bloc A10</t>
  </si>
  <si>
    <t>Bloc A11</t>
  </si>
  <si>
    <t>Bloc A12</t>
  </si>
  <si>
    <t>Bloc A14</t>
  </si>
  <si>
    <t>Bloc D3</t>
  </si>
  <si>
    <t>Bloc E5</t>
  </si>
  <si>
    <t>Bloc E6</t>
  </si>
  <si>
    <t>Bloc E8</t>
  </si>
  <si>
    <t>Bloc R1</t>
  </si>
  <si>
    <t>Bloc R2</t>
  </si>
  <si>
    <t>Bloc R3</t>
  </si>
  <si>
    <t>Bloc R4</t>
  </si>
  <si>
    <t>Bloc R5</t>
  </si>
  <si>
    <t>Bloc R6</t>
  </si>
  <si>
    <t>Bloc M1</t>
  </si>
  <si>
    <t>Bloc G5</t>
  </si>
  <si>
    <t>Bloc G6</t>
  </si>
  <si>
    <t>Bloc G7</t>
  </si>
  <si>
    <t>Bloc G10</t>
  </si>
  <si>
    <t>Bloc G11</t>
  </si>
  <si>
    <t>Bloc G12</t>
  </si>
  <si>
    <t>Bloc G13</t>
  </si>
  <si>
    <t>Bloc G14</t>
  </si>
  <si>
    <t>Bloc G15</t>
  </si>
  <si>
    <t>Bloc G16</t>
  </si>
  <si>
    <t>Bloc G17</t>
  </si>
  <si>
    <t>Bloc G18</t>
  </si>
  <si>
    <t>Bloc 4A</t>
  </si>
  <si>
    <t>Bloc 9A</t>
  </si>
  <si>
    <t>Bloc 11A</t>
  </si>
  <si>
    <t>Bloc 16</t>
  </si>
  <si>
    <t>Bloc 17</t>
  </si>
  <si>
    <t>Bloc 18</t>
  </si>
  <si>
    <t>Bloc 19</t>
  </si>
  <si>
    <t>Bloc 20</t>
  </si>
  <si>
    <t>Bloc 21</t>
  </si>
  <si>
    <t>Bloc 22</t>
  </si>
  <si>
    <t>Bloc 24</t>
  </si>
  <si>
    <t>Bloc 25</t>
  </si>
  <si>
    <t>Bloc 26</t>
  </si>
  <si>
    <t>Bloc 27</t>
  </si>
  <si>
    <t>Bloc 28</t>
  </si>
  <si>
    <t>Bloc 29</t>
  </si>
  <si>
    <t>Bloc 30</t>
  </si>
  <si>
    <t>Bloc 31</t>
  </si>
  <si>
    <t>Bloc 93</t>
  </si>
  <si>
    <t>Bloc I1</t>
  </si>
  <si>
    <t>Bloc I2</t>
  </si>
  <si>
    <t>Bloc I3</t>
  </si>
  <si>
    <t>Bloc M10</t>
  </si>
  <si>
    <t>Bloc M11</t>
  </si>
  <si>
    <t>Bloc M12</t>
  </si>
  <si>
    <t>Bloc M13</t>
  </si>
  <si>
    <t>Bloc M14</t>
  </si>
  <si>
    <t>Bloc M16</t>
  </si>
  <si>
    <t>Bloc 5B</t>
  </si>
  <si>
    <t>Bloc 8F</t>
  </si>
  <si>
    <t>Bloc 8G</t>
  </si>
  <si>
    <t>Bloc 8H</t>
  </si>
  <si>
    <t>Bloc 3A</t>
  </si>
  <si>
    <t>Bloc 1A</t>
  </si>
  <si>
    <t>Bloc 1B</t>
  </si>
  <si>
    <t>Bloc 1C</t>
  </si>
  <si>
    <t>Bloc 1D</t>
  </si>
  <si>
    <t>Bloc 1E</t>
  </si>
  <si>
    <t>Bloc 2B</t>
  </si>
  <si>
    <t>Bloc 2C</t>
  </si>
  <si>
    <t>Bloc 2D</t>
  </si>
  <si>
    <t>Bloc 2F</t>
  </si>
  <si>
    <t>Bloc 2G</t>
  </si>
  <si>
    <t>Bloc C5</t>
  </si>
  <si>
    <t>Bloc P7</t>
  </si>
  <si>
    <t>Bloc număr necunoscut</t>
  </si>
  <si>
    <t>Bloc 20A</t>
  </si>
  <si>
    <t>Bloc N1</t>
  </si>
  <si>
    <t>Bloc N2</t>
  </si>
  <si>
    <t>Bloc N3</t>
  </si>
  <si>
    <t>Bloc R12</t>
  </si>
  <si>
    <t>Bloc R13</t>
  </si>
  <si>
    <t>Bloc R10</t>
  </si>
  <si>
    <t>Bloc P1</t>
  </si>
  <si>
    <t>Bloc P2</t>
  </si>
  <si>
    <t>Bloc P3</t>
  </si>
  <si>
    <t>Bloc P4</t>
  </si>
  <si>
    <t>Bloc E1</t>
  </si>
  <si>
    <t>Bloc E2</t>
  </si>
  <si>
    <t>Bloc E3</t>
  </si>
  <si>
    <t>Bloc E4</t>
  </si>
  <si>
    <t>Bloc E7</t>
  </si>
  <si>
    <t>Bloc E11</t>
  </si>
  <si>
    <t>Bloc E12</t>
  </si>
  <si>
    <t>Bloc E13</t>
  </si>
  <si>
    <t>Bloc B18</t>
  </si>
  <si>
    <t>Bloc D1</t>
  </si>
  <si>
    <t>Bloc D2</t>
  </si>
  <si>
    <t>Bloc 2A</t>
  </si>
  <si>
    <t>Bloc 2E</t>
  </si>
  <si>
    <t>Bloc C6</t>
  </si>
  <si>
    <t>Bloc C7</t>
  </si>
  <si>
    <t>Bloc C8</t>
  </si>
  <si>
    <t>Bloc C9</t>
  </si>
  <si>
    <t>Bloc C10</t>
  </si>
  <si>
    <t>Bloc C11</t>
  </si>
  <si>
    <t>Bloc C12</t>
  </si>
  <si>
    <t>Bloc C13</t>
  </si>
  <si>
    <t>Bloc C14</t>
  </si>
  <si>
    <t>Bloc C15</t>
  </si>
  <si>
    <t>Bloc V4</t>
  </si>
  <si>
    <t>Bloc V5</t>
  </si>
  <si>
    <t>Bloc V6</t>
  </si>
  <si>
    <t>Bloc V7</t>
  </si>
  <si>
    <t>Bloc V8</t>
  </si>
  <si>
    <t>Bloc B12</t>
  </si>
  <si>
    <t>Bloc P5</t>
  </si>
  <si>
    <t>Bloc P6</t>
  </si>
  <si>
    <t>Bloc P8</t>
  </si>
  <si>
    <t>Bloc P9</t>
  </si>
  <si>
    <t>Bloc E9</t>
  </si>
  <si>
    <t>Bloc E10</t>
  </si>
  <si>
    <t>Bloc D8</t>
  </si>
  <si>
    <t>Bloc D12</t>
  </si>
  <si>
    <t>Bloc D13</t>
  </si>
  <si>
    <t>Bloc K</t>
  </si>
  <si>
    <t>Bloc O4</t>
  </si>
  <si>
    <t>Bloc X1</t>
  </si>
  <si>
    <t>Bloc G8</t>
  </si>
  <si>
    <t>Bloc G9</t>
  </si>
  <si>
    <t>Bloc M18</t>
  </si>
  <si>
    <t>Bloc M20</t>
  </si>
  <si>
    <t>Bloc F5</t>
  </si>
  <si>
    <t>Bloc F6</t>
  </si>
  <si>
    <t>Bloc J2</t>
  </si>
  <si>
    <t>Bloc J1</t>
  </si>
  <si>
    <t>Bloc V1</t>
  </si>
  <si>
    <t>Bloc V2</t>
  </si>
  <si>
    <t>Bloc V3</t>
  </si>
  <si>
    <t>Bloc V9</t>
  </si>
  <si>
    <t>Bloc V10</t>
  </si>
  <si>
    <t>Bloc V11</t>
  </si>
  <si>
    <t>Bloc V12</t>
  </si>
  <si>
    <t>Bloc V13</t>
  </si>
  <si>
    <t>Bloc V14</t>
  </si>
  <si>
    <t>Bloc V15</t>
  </si>
  <si>
    <t>Bloc V16</t>
  </si>
  <si>
    <t>Bloc V17</t>
  </si>
  <si>
    <t>Bloc V18</t>
  </si>
  <si>
    <t>Bloc D14</t>
  </si>
  <si>
    <t>Bloc D15</t>
  </si>
  <si>
    <t>Bloc D16</t>
  </si>
  <si>
    <t>Bloc D17</t>
  </si>
  <si>
    <t>Bloc D18</t>
  </si>
  <si>
    <t>Bloc D20</t>
  </si>
  <si>
    <t>Bloc D21</t>
  </si>
  <si>
    <t>Bloc D22</t>
  </si>
  <si>
    <t>Bloc D23</t>
  </si>
  <si>
    <t>Bloc D24</t>
  </si>
  <si>
    <t>Bloc S1</t>
  </si>
  <si>
    <t>Bloc S2</t>
  </si>
  <si>
    <t>Bloc S3</t>
  </si>
  <si>
    <t>Bloc S4</t>
  </si>
  <si>
    <t>Bloc S5</t>
  </si>
  <si>
    <t>Bloc S6</t>
  </si>
  <si>
    <t>Bloc S7</t>
  </si>
  <si>
    <t>Bloc S8</t>
  </si>
  <si>
    <t>Bloc S9</t>
  </si>
  <si>
    <t>Bloc S10</t>
  </si>
  <si>
    <t>Bloc S11</t>
  </si>
  <si>
    <t>Bloc S12</t>
  </si>
  <si>
    <t>Bloc S13</t>
  </si>
  <si>
    <t>Bloc S14</t>
  </si>
  <si>
    <t>Bloc S15</t>
  </si>
  <si>
    <t>Bloc S16</t>
  </si>
  <si>
    <t>Bloc S17</t>
  </si>
  <si>
    <t>Bloc S19</t>
  </si>
  <si>
    <t>Bloc S22</t>
  </si>
  <si>
    <t>Bloc S23</t>
  </si>
  <si>
    <t>Bloc P10</t>
  </si>
  <si>
    <t>Bloc P11</t>
  </si>
  <si>
    <t>Bloc P12</t>
  </si>
  <si>
    <t>Bloc P13</t>
  </si>
  <si>
    <t>Bloc P14</t>
  </si>
  <si>
    <t>Bloc P15</t>
  </si>
  <si>
    <t>Bloc P16</t>
  </si>
  <si>
    <t>Bloc P17</t>
  </si>
  <si>
    <t>Bloc P18</t>
  </si>
  <si>
    <t>Bloc P19</t>
  </si>
  <si>
    <t>Bloc P40</t>
  </si>
  <si>
    <t>Bloc T3</t>
  </si>
  <si>
    <t>Bloc T4</t>
  </si>
  <si>
    <t>Bloc T5</t>
  </si>
  <si>
    <t>Bloc T6</t>
  </si>
  <si>
    <t>Bloc J</t>
  </si>
  <si>
    <t>Bloc S</t>
  </si>
  <si>
    <t>Bloc O</t>
  </si>
  <si>
    <t>Bloc N</t>
  </si>
  <si>
    <t>Bloc M</t>
  </si>
  <si>
    <t>Bloc 2I</t>
  </si>
  <si>
    <t>Bloc 2J</t>
  </si>
  <si>
    <t>Bloc 2K</t>
  </si>
  <si>
    <t>Bloc 8I</t>
  </si>
  <si>
    <t>Bloc L5</t>
  </si>
  <si>
    <t>Bloc R11</t>
  </si>
  <si>
    <t>Bloc R14</t>
  </si>
  <si>
    <t>Bloc R15</t>
  </si>
  <si>
    <t>Bloc T1</t>
  </si>
  <si>
    <t>Bloc T2</t>
  </si>
  <si>
    <t>Bloc T10</t>
  </si>
  <si>
    <t>Bloc T11</t>
  </si>
  <si>
    <t>Bloc T13</t>
  </si>
  <si>
    <t>Bloc T14</t>
  </si>
  <si>
    <t>Bloc T57</t>
  </si>
  <si>
    <t>Bloc D19</t>
  </si>
  <si>
    <t>Bloc D25</t>
  </si>
  <si>
    <t>Bloc D26</t>
  </si>
  <si>
    <t>Bloc D27</t>
  </si>
  <si>
    <t>Bloc D28</t>
  </si>
  <si>
    <t>Bloc U1</t>
  </si>
  <si>
    <t>Bloc D29</t>
  </si>
  <si>
    <t>Bloc D30</t>
  </si>
  <si>
    <t>Bloc X3</t>
  </si>
  <si>
    <t>Bloc X4</t>
  </si>
  <si>
    <t>Bloc Y2</t>
  </si>
  <si>
    <t>Bloc O5</t>
  </si>
  <si>
    <t>Bloc O6</t>
  </si>
  <si>
    <t>Bloc L7</t>
  </si>
  <si>
    <t>Bloc L8</t>
  </si>
  <si>
    <t>Bloc L9</t>
  </si>
  <si>
    <t>Bloc L10</t>
  </si>
  <si>
    <t>Bloc L11</t>
  </si>
  <si>
    <t>Bloc L12</t>
  </si>
  <si>
    <t>Bloc L13</t>
  </si>
  <si>
    <t>Bloc L20</t>
  </si>
  <si>
    <t>Bloc L22</t>
  </si>
  <si>
    <t>Bloc L23</t>
  </si>
  <si>
    <t>Bloc L24</t>
  </si>
  <si>
    <t>Bloc L25</t>
  </si>
  <si>
    <t>Bloc L26</t>
  </si>
  <si>
    <t>Bloc L27</t>
  </si>
  <si>
    <t>Bloc L6</t>
  </si>
  <si>
    <t>Bloc Y1</t>
  </si>
  <si>
    <t>Bloc 2T</t>
  </si>
  <si>
    <t>Bloc Y7</t>
  </si>
  <si>
    <t>Bloc Y4</t>
  </si>
  <si>
    <t>Bloc Y5</t>
  </si>
  <si>
    <t>Bloc Y8</t>
  </si>
  <si>
    <t>Bloc Y9</t>
  </si>
  <si>
    <t>Bloc Y10</t>
  </si>
  <si>
    <t>Bloc Y12</t>
  </si>
  <si>
    <t>Bloc Y13</t>
  </si>
  <si>
    <t>Bloc N20</t>
  </si>
  <si>
    <t>Bloc Y6</t>
  </si>
  <si>
    <t>Bloc Y11</t>
  </si>
  <si>
    <t>Bloc Z1</t>
  </si>
  <si>
    <t>Bloc Z2</t>
  </si>
  <si>
    <t>Bloc U2</t>
  </si>
  <si>
    <t>Bloc U3</t>
  </si>
  <si>
    <t>Bloc U4</t>
  </si>
  <si>
    <t>Bloc F7</t>
  </si>
  <si>
    <t>Bloc F8</t>
  </si>
  <si>
    <t>Bloc F9</t>
  </si>
  <si>
    <t>Bloc F10</t>
  </si>
  <si>
    <t>Bloc F11</t>
  </si>
  <si>
    <t>Bloc I18</t>
  </si>
  <si>
    <t>Bloc L14</t>
  </si>
  <si>
    <t>Bloc L16</t>
  </si>
  <si>
    <t>Bloc L17</t>
  </si>
  <si>
    <t>Bloc L18</t>
  </si>
  <si>
    <t>Bloc L19</t>
  </si>
  <si>
    <t>Bloc L21</t>
  </si>
  <si>
    <t>Bloc X5</t>
  </si>
  <si>
    <t>Bloc G19</t>
  </si>
  <si>
    <t>Bloc R7</t>
  </si>
  <si>
    <t>Bloc R8</t>
  </si>
  <si>
    <t>Bloc R9</t>
  </si>
  <si>
    <t>Bloc R16</t>
  </si>
  <si>
    <t>Bloc L</t>
  </si>
  <si>
    <t>Bloc V21</t>
  </si>
  <si>
    <t>Bloc V23</t>
  </si>
  <si>
    <t>Bloc T8</t>
  </si>
  <si>
    <t>Bloc T9</t>
  </si>
  <si>
    <t>Bloc T7</t>
  </si>
  <si>
    <t>Bloc D31</t>
  </si>
  <si>
    <t>Bloc D35</t>
  </si>
  <si>
    <t>Bloc D36</t>
  </si>
  <si>
    <t>Bloc D39</t>
  </si>
  <si>
    <t>Bloc D40</t>
  </si>
  <si>
    <t>Bloc C48</t>
  </si>
  <si>
    <t>Bloc C52</t>
  </si>
  <si>
    <t>Bloc C76</t>
  </si>
  <si>
    <t>Bloc T</t>
  </si>
  <si>
    <t>Bloc U</t>
  </si>
  <si>
    <t>Bloc V</t>
  </si>
  <si>
    <t>DE ADĂUGAT</t>
  </si>
  <si>
    <t>4 sau 5</t>
  </si>
  <si>
    <t>Fără nr camere</t>
  </si>
  <si>
    <t>prefabricate</t>
  </si>
  <si>
    <t>S+P+3E</t>
  </si>
  <si>
    <t>S+P+4E</t>
  </si>
  <si>
    <t>P+2E</t>
  </si>
  <si>
    <t>structura din beton armat cu închideri din cărămidă</t>
  </si>
  <si>
    <t>P+1E</t>
  </si>
  <si>
    <t>P+8E</t>
  </si>
  <si>
    <t>P+7E</t>
  </si>
  <si>
    <t>S+P+10E</t>
  </si>
  <si>
    <t>2S+P+4E</t>
  </si>
  <si>
    <t>P+4E</t>
  </si>
  <si>
    <t>S+P+3E+M</t>
  </si>
  <si>
    <t>P+6E</t>
  </si>
  <si>
    <t>12B</t>
  </si>
  <si>
    <t>Bloc Z</t>
  </si>
  <si>
    <t>??</t>
  </si>
  <si>
    <t>D+P+7E</t>
  </si>
  <si>
    <t>parter + 7 etaje</t>
  </si>
  <si>
    <t>P+1E+P</t>
  </si>
  <si>
    <t>P+10E</t>
  </si>
  <si>
    <t>1974-1978</t>
  </si>
  <si>
    <r>
      <t xml:space="preserve">Compusă de Teoalida © </t>
    </r>
    <r>
      <rPr>
        <b/>
        <u/>
        <sz val="14"/>
        <color rgb="FF0000FF"/>
        <rFont val="Arial"/>
        <family val="2"/>
      </rPr>
      <t>www.teoalida.ro</t>
    </r>
  </si>
  <si>
    <t>Cluj-Napoca</t>
  </si>
  <si>
    <t>CJ</t>
  </si>
  <si>
    <t>Turda</t>
  </si>
  <si>
    <t>Dej</t>
  </si>
  <si>
    <t>Aprox</t>
  </si>
  <si>
    <t xml:space="preserve">aproximativ </t>
  </si>
  <si>
    <t>parter magazine + 8/9 etaje</t>
  </si>
  <si>
    <t>parter magazine + 8 etaje</t>
  </si>
  <si>
    <t>parter+mezanin magazine + 6 etaje</t>
  </si>
  <si>
    <t>parter + 6 etaje</t>
  </si>
  <si>
    <t>parter + 6/7 etaje</t>
  </si>
  <si>
    <t>parter+mezanin magazine + 7 etaje</t>
  </si>
  <si>
    <t>parter + 8 etaje</t>
  </si>
  <si>
    <t>parter magazine + 8/9/10 etaje</t>
  </si>
  <si>
    <t>parter+mezanin magazine + 5/6 etaje</t>
  </si>
  <si>
    <t>parter magazine + 5/7 etaje</t>
  </si>
  <si>
    <t>parter magazine + 4/6/7 etaje</t>
  </si>
  <si>
    <t>parter magazine + 7/8/9/10 etaje</t>
  </si>
  <si>
    <t>parter magazine + 4/5 etaje</t>
  </si>
  <si>
    <t>parter magazine + 10 etaje</t>
  </si>
  <si>
    <t>parter+mezanin magazine + 8 etaje</t>
  </si>
  <si>
    <t>parter magazine + 5 etaje</t>
  </si>
  <si>
    <t>parter + 5/6 etaje</t>
  </si>
  <si>
    <t>parter + 7/8 etaje</t>
  </si>
  <si>
    <t>parter + 3 etaje</t>
  </si>
  <si>
    <t>parter magazine + 9 etaje</t>
  </si>
  <si>
    <t>parter magazine + 6/7 etaje</t>
  </si>
  <si>
    <t>parter magazine + 6 etaje</t>
  </si>
  <si>
    <t>parter+mezanin magazine + 6/7/8 etaje</t>
  </si>
  <si>
    <t>parter + 3/4 etaje (split-level)</t>
  </si>
  <si>
    <t>parter+mezanin magazine + 9 etaje</t>
  </si>
  <si>
    <t>parter magazine + 7 etaje</t>
  </si>
  <si>
    <t>parter + 4 etaje</t>
  </si>
  <si>
    <t>parter magazine + 7/9 etaje</t>
  </si>
  <si>
    <t>parter + 10 etaje</t>
  </si>
  <si>
    <t>parter + 3 etaje + pod</t>
  </si>
  <si>
    <t>parter + 2 etaje + pod</t>
  </si>
  <si>
    <t>parter + 4 etaje + pod</t>
  </si>
  <si>
    <t>parter + 2 etaje</t>
  </si>
  <si>
    <t>parter magazine + 7/8 etaje</t>
  </si>
  <si>
    <t>parter+mezanin magazine + 7/8 etaje</t>
  </si>
  <si>
    <t>parter magazine + 5/6 etaje</t>
  </si>
  <si>
    <t>parter + 9 etaje</t>
  </si>
  <si>
    <t>parter + 8/9 etaje</t>
  </si>
  <si>
    <t>parter + 3/4 etaje</t>
  </si>
  <si>
    <t>parter magazine + 9/10 etaje</t>
  </si>
  <si>
    <t>parter magazine + 4 etaje</t>
  </si>
  <si>
    <t>parter magazine + 4/5 etaje + pod</t>
  </si>
  <si>
    <t>parter magazine + 4 etaje + pod</t>
  </si>
  <si>
    <t>parter magazine + 3/4 etaje + pod</t>
  </si>
  <si>
    <t>parter + 4/5 etaje</t>
  </si>
  <si>
    <t>parter magazine + 10/11 etaje</t>
  </si>
  <si>
    <t>parter + 6/7/8 etaje</t>
  </si>
  <si>
    <t>parter magazine + 5/6/7 etaje</t>
  </si>
  <si>
    <t>parter magazine + 12 etaje</t>
  </si>
  <si>
    <t>parter + 4 etaje (split-level)</t>
  </si>
  <si>
    <t>parter + 3/4 etaje + pod</t>
  </si>
  <si>
    <t>parter + 2/3 etaje + pod</t>
  </si>
  <si>
    <t>parter magazine + 3 etaje + pod</t>
  </si>
  <si>
    <t>parter + 1 etaj + pod</t>
  </si>
  <si>
    <t>parter + pod</t>
  </si>
  <si>
    <t>parter + 1 etaj</t>
  </si>
  <si>
    <t>parter + 9/10 etaje</t>
  </si>
  <si>
    <t>parter + 8/9/10 etaje</t>
  </si>
  <si>
    <t>parter magazine + 11 etaje</t>
  </si>
  <si>
    <t>parter magazine + 9/10/11 etaje</t>
  </si>
  <si>
    <t>parter + 10/11 etaje</t>
  </si>
  <si>
    <t>parter + 8/10 etaje</t>
  </si>
  <si>
    <t>parter magazine + 3/4/5 etaje</t>
  </si>
  <si>
    <t>parter magazine + 3/4 etaje</t>
  </si>
  <si>
    <t>parter magazine + 3 etaje</t>
  </si>
  <si>
    <t>parter + 2 etaje + mansardă</t>
  </si>
  <si>
    <t>parter + 3 etaje + mansardă</t>
  </si>
  <si>
    <t>parter magazine + 4/6 etaje</t>
  </si>
  <si>
    <t>parter + 8/10/11 etaje</t>
  </si>
  <si>
    <t>parter magazine + 8/9/10/11 etaje</t>
  </si>
  <si>
    <t>parter magazine + 3/5 etaje</t>
  </si>
  <si>
    <t>parter + 5 etaje + mansardă</t>
  </si>
  <si>
    <t>parter magazine + 6 etaje + mansardă</t>
  </si>
  <si>
    <t>parter magazine + 2 etaje</t>
  </si>
  <si>
    <t>parter + 3/4/5 etaje</t>
  </si>
  <si>
    <t>parter magazine + 3 etaje + mansardă</t>
  </si>
  <si>
    <t>parter + 2/3 etaje</t>
  </si>
  <si>
    <t>parter+mezanin magazine + 5 etaje</t>
  </si>
  <si>
    <t>parter garaje + 4 etaje</t>
  </si>
  <si>
    <t>parter+mezanin magazine + 4 etaje</t>
  </si>
  <si>
    <t>subsol + parter + 4 etaje</t>
  </si>
  <si>
    <t>subsol + parter + 4 etaje + mansardă</t>
  </si>
  <si>
    <t>subsol garaje + parter + 4 etaje</t>
  </si>
  <si>
    <t>subsol garaje + parter + 3 etaje + pod</t>
  </si>
  <si>
    <t>subsol + parter magazine + 5/6 etaje</t>
  </si>
  <si>
    <t>subsol + parter + 4/5 etaje</t>
  </si>
  <si>
    <t>subsol parcare + parter + 5 etaje + mansardă</t>
  </si>
  <si>
    <t>subsol garaje + parter + 4 etaje + mansardă</t>
  </si>
  <si>
    <t>subsol garaje + parter + 2 etaje</t>
  </si>
  <si>
    <t>demisol + parter + 3 etaje</t>
  </si>
  <si>
    <t>demisol + parter + 3 etaje + mansardă</t>
  </si>
  <si>
    <t>demisol + parter + 2 etaje + pod</t>
  </si>
  <si>
    <t>demisol + parter + 1 etaj + pod</t>
  </si>
  <si>
    <t>demisol + parter + 4 etaje</t>
  </si>
  <si>
    <t>demisol + parter + 5 etaje</t>
  </si>
  <si>
    <t xml:space="preserve">probabil </t>
  </si>
  <si>
    <t>da, 1/scară</t>
  </si>
  <si>
    <t>da, 2/scară</t>
  </si>
  <si>
    <t>subsol + parter + 4 etaje + pod</t>
  </si>
  <si>
    <t>Recensământ 19 dec 1912</t>
  </si>
  <si>
    <t>Recensământ 29 dec 1930</t>
  </si>
  <si>
    <t>Recensământ 6 apr 1941</t>
  </si>
  <si>
    <t>Recensământ 25 ian 1948</t>
  </si>
  <si>
    <t>Recensământ 21 feb 1956</t>
  </si>
  <si>
    <t>Recensământ 15 mar 1966</t>
  </si>
  <si>
    <t>Recensământ 5 ian 1977</t>
  </si>
  <si>
    <t>Recensământ 7 ian 1992</t>
  </si>
  <si>
    <t>Recensământ 18 mar 2002</t>
  </si>
  <si>
    <t>Recensământ 20 oct 2011</t>
  </si>
  <si>
    <t>Culorile cifrelelor</t>
  </si>
  <si>
    <t>Locuitori la bloc 1992</t>
  </si>
  <si>
    <t>Procentaj la bloc 1992</t>
  </si>
  <si>
    <t>Procent apartamente cu</t>
  </si>
  <si>
    <t>Număr apartamente cu</t>
  </si>
  <si>
    <t xml:space="preserve">peste </t>
  </si>
  <si>
    <t>da, 3 lifturi</t>
  </si>
  <si>
    <t>Locuitori / apart 1992</t>
  </si>
  <si>
    <t>demisol + parter + 3/4 etaje</t>
  </si>
  <si>
    <t>parter magazine + 2 etaje + pod</t>
  </si>
  <si>
    <t>parter garaje + 9 etaje</t>
  </si>
  <si>
    <t>1F</t>
  </si>
  <si>
    <t>% blocuri cu plan</t>
  </si>
  <si>
    <t>nespecificat pe korter.ro</t>
  </si>
  <si>
    <t>demisol + parter + 4 etaje + pod</t>
  </si>
  <si>
    <t>demisol + parter + 3 etaje + pod</t>
  </si>
  <si>
    <t>subsol parcare + parter + 4 etaje + mansardă</t>
  </si>
  <si>
    <t>subsol parcare + parter + 3 etaje</t>
  </si>
  <si>
    <t>subsol parcare + parter magazine + 4 etaje</t>
  </si>
  <si>
    <t>parter+mezanin magazine + 4/5 etaje</t>
  </si>
  <si>
    <t>parter + 5 etaje + pod</t>
  </si>
  <si>
    <t>aproximativ 30-</t>
  </si>
  <si>
    <t xml:space="preserve">6 sau </t>
  </si>
  <si>
    <t>G7</t>
  </si>
  <si>
    <t>parter magazine + 5 etaje + pod</t>
  </si>
  <si>
    <t>Camere cămin</t>
  </si>
  <si>
    <t>Despre mine</t>
  </si>
  <si>
    <t>parter + 6 etaje + mansardă</t>
  </si>
  <si>
    <t>demisol + parter + 2 etaje</t>
  </si>
  <si>
    <t>parter magazine + 4 etaje + mansardă</t>
  </si>
  <si>
    <t>parter magazine + 2 etaje + mansardă</t>
  </si>
  <si>
    <t>subsol garaje + parter + 3 etaje + mansardă</t>
  </si>
  <si>
    <t>parter + 5/7 etaje</t>
  </si>
  <si>
    <t xml:space="preserve">16 sau </t>
  </si>
  <si>
    <t>1990-private</t>
  </si>
  <si>
    <t>1990-ANL</t>
  </si>
  <si>
    <t>parter + 4 etaje + mansardă</t>
  </si>
  <si>
    <t>parter garaje + 4 etaje + mansardă</t>
  </si>
  <si>
    <t>Cf1</t>
  </si>
  <si>
    <t>Cf2</t>
  </si>
  <si>
    <t>Cf3</t>
  </si>
  <si>
    <t>parter magazine + 6/8 etaje</t>
  </si>
  <si>
    <t>parter+mezanin magazine + 5/6/7 etaje</t>
  </si>
  <si>
    <t>Procentaj cu lift</t>
  </si>
  <si>
    <t>Procentaj confort</t>
  </si>
  <si>
    <t>Ap / scară</t>
  </si>
  <si>
    <t>Cf necunoscut</t>
  </si>
  <si>
    <t>1977-1982</t>
  </si>
  <si>
    <t>AR3</t>
  </si>
  <si>
    <t>F9</t>
  </si>
  <si>
    <t>H8</t>
  </si>
  <si>
    <t>H9</t>
  </si>
  <si>
    <t>J3</t>
  </si>
  <si>
    <t>L20</t>
  </si>
  <si>
    <t>L22</t>
  </si>
  <si>
    <t>L40</t>
  </si>
  <si>
    <t>Q</t>
  </si>
  <si>
    <t>S</t>
  </si>
  <si>
    <t>X</t>
  </si>
  <si>
    <t>City</t>
  </si>
  <si>
    <t>cub</t>
  </si>
  <si>
    <t>da (câte?)</t>
  </si>
  <si>
    <t>subsol garaje + parter + 2 etaje + mansardă</t>
  </si>
  <si>
    <t>demisol + parter + 2 etaje + mansardă</t>
  </si>
  <si>
    <t>STERGE</t>
  </si>
  <si>
    <t>1970-1976</t>
  </si>
  <si>
    <t>Bloc X9</t>
  </si>
  <si>
    <t>Bloc Y3</t>
  </si>
  <si>
    <t>Bloc II</t>
  </si>
  <si>
    <t>Bloc H2A</t>
  </si>
  <si>
    <t>Bloc III</t>
  </si>
  <si>
    <t>Bloc T12</t>
  </si>
  <si>
    <t>subsol garaje + parter + 2 etaje + pod</t>
  </si>
  <si>
    <t>parter+mezanin magazine + 4/7 etaje</t>
  </si>
  <si>
    <t>D+P+6E</t>
  </si>
  <si>
    <t>ANL</t>
  </si>
  <si>
    <t>necunoscut</t>
  </si>
  <si>
    <t>D20</t>
  </si>
  <si>
    <t>A22</t>
  </si>
  <si>
    <t>A23</t>
  </si>
  <si>
    <t>5E</t>
  </si>
  <si>
    <t>8H</t>
  </si>
  <si>
    <t>13M</t>
  </si>
  <si>
    <t>B16</t>
  </si>
  <si>
    <t>A18</t>
  </si>
  <si>
    <t>M28</t>
  </si>
  <si>
    <t>V32</t>
  </si>
  <si>
    <t>A32</t>
  </si>
  <si>
    <t>G40</t>
  </si>
  <si>
    <t>A24</t>
  </si>
  <si>
    <t>F15</t>
  </si>
  <si>
    <t>A25</t>
  </si>
  <si>
    <t>A46</t>
  </si>
  <si>
    <t>D42</t>
  </si>
  <si>
    <t>C48</t>
  </si>
  <si>
    <t>probabil 1</t>
  </si>
  <si>
    <t>subsol parcare + parter + 5 etaje</t>
  </si>
  <si>
    <t>subsol parcare + parter + 5 etaje + pod</t>
  </si>
  <si>
    <t>subsol parcare + parter + 2/3 etaje</t>
  </si>
  <si>
    <t>subsol parcare + parter + 4 etaje + pod</t>
  </si>
  <si>
    <t>parter + 4/5/6 etaje</t>
  </si>
  <si>
    <t>subsol parcare + parter + 3 etaje + pod</t>
  </si>
  <si>
    <t>demisol + parter + 3/4/5 etaje</t>
  </si>
  <si>
    <t>demisol + parter + 5 etaje + pod</t>
  </si>
  <si>
    <t>demisol + parter + 2/3 etaje + pod</t>
  </si>
  <si>
    <t>parter + 3 etaje (split-level)</t>
  </si>
  <si>
    <t>subsol parcare + parter + 3/4 etaje</t>
  </si>
  <si>
    <t>subsol parcare + parter + 3/5 etaje</t>
  </si>
  <si>
    <t>parter parcare + 5/6 etaje</t>
  </si>
  <si>
    <t>parter parcare + 11 etaje</t>
  </si>
  <si>
    <t>subsol parcare + parter + 4 etaje</t>
  </si>
  <si>
    <t>subsol parcare + parter + 3 etaje + mansardă</t>
  </si>
  <si>
    <t>subsol parcare + parter + 4/5 etaje</t>
  </si>
  <si>
    <t>subsol parcare + parter + 3/4 etaje + pod</t>
  </si>
  <si>
    <t>subsol parcare + parter + 2 etaje + mansardă</t>
  </si>
  <si>
    <t>subsol garaje + parter + 3/4/5 etaje</t>
  </si>
  <si>
    <t>parter+mezanin magazine + 10/11 etaje</t>
  </si>
  <si>
    <t>subsol parcare + parter magazine + 5/6 etaje</t>
  </si>
  <si>
    <t>subsol garaje + parter + 4 etaje + pod</t>
  </si>
  <si>
    <t>subsol parcare + parter + 6 etaje + mansardă</t>
  </si>
  <si>
    <t xml:space="preserve"> două camere</t>
  </si>
  <si>
    <t xml:space="preserve"> trei camere</t>
  </si>
  <si>
    <t xml:space="preserve"> patru camere</t>
  </si>
  <si>
    <t xml:space="preserve"> cinci camere</t>
  </si>
  <si>
    <t>parter magazine + 2/3 etaje</t>
  </si>
  <si>
    <t>cub H</t>
  </si>
  <si>
    <t>aproximativ 20-</t>
  </si>
  <si>
    <t>City &gt; neighborhood</t>
  </si>
  <si>
    <t xml:space="preserve"> hostel rooms</t>
  </si>
  <si>
    <t xml:space="preserve"> one room</t>
  </si>
  <si>
    <t xml:space="preserve"> two rooms</t>
  </si>
  <si>
    <t xml:space="preserve"> three rooms</t>
  </si>
  <si>
    <t xml:space="preserve"> four rooms</t>
  </si>
  <si>
    <t xml:space="preserve"> five rooms</t>
  </si>
  <si>
    <t>six rooms</t>
  </si>
  <si>
    <t xml:space="preserve"> unknown number of rooms</t>
  </si>
  <si>
    <t>altfel de cub</t>
  </si>
  <si>
    <t>demisol + parter + 4 etaje (split-level)</t>
  </si>
  <si>
    <t>Y</t>
  </si>
  <si>
    <t>parter magazine + 4/5/6/7/8 etaje</t>
  </si>
  <si>
    <t>parter magazine + 3/4/5/6 etaje</t>
  </si>
  <si>
    <t>parter parcare + 4 etaje + pod</t>
  </si>
  <si>
    <t>demisol + parter + 3/4 etaje + pod</t>
  </si>
  <si>
    <t>bloc unicat cf1</t>
  </si>
  <si>
    <t>bloc unicat</t>
  </si>
  <si>
    <t>subsol garaje + parter + 7/8 etaje</t>
  </si>
  <si>
    <t>parter garaje + 6 etaje</t>
  </si>
  <si>
    <t>da, 2 lifturi</t>
  </si>
  <si>
    <t>subsol garaje + parter + 5 etaje + pod</t>
  </si>
  <si>
    <t>parter magazine + 4/6 etaje + pod</t>
  </si>
  <si>
    <t>Planuri</t>
  </si>
  <si>
    <t>subsol parcare + parter + 2/3/4 etaje</t>
  </si>
  <si>
    <t>Elite Residence</t>
  </si>
  <si>
    <t>Bloc PX3</t>
  </si>
  <si>
    <t>Bloc PX4</t>
  </si>
  <si>
    <t>subsol parcare + parter + 14/15 etaje</t>
  </si>
  <si>
    <t>H40</t>
  </si>
  <si>
    <t>Bonjour Residence</t>
  </si>
  <si>
    <t>icon</t>
  </si>
  <si>
    <t>Lift</t>
  </si>
  <si>
    <t>Risc seismic</t>
  </si>
  <si>
    <t>lat</t>
  </si>
  <si>
    <t>lng</t>
  </si>
  <si>
    <t>1968-1972</t>
  </si>
  <si>
    <t>1945-1960</t>
  </si>
  <si>
    <t>1963-1970</t>
  </si>
  <si>
    <t>1985-1990</t>
  </si>
  <si>
    <t>Icon</t>
  </si>
  <si>
    <t>Structură</t>
  </si>
  <si>
    <t>Culoare</t>
  </si>
  <si>
    <t>IAS</t>
  </si>
  <si>
    <t>A58</t>
  </si>
  <si>
    <t>D51</t>
  </si>
  <si>
    <t>PS2</t>
  </si>
  <si>
    <t>PB2</t>
  </si>
  <si>
    <t>Vila</t>
  </si>
  <si>
    <t>G120</t>
  </si>
  <si>
    <t>G80</t>
  </si>
  <si>
    <t>LAMA F</t>
  </si>
  <si>
    <t>DV</t>
  </si>
  <si>
    <t>GRI</t>
  </si>
  <si>
    <t>VERDE</t>
  </si>
  <si>
    <t>J64</t>
  </si>
  <si>
    <t>6f</t>
  </si>
  <si>
    <t>14N</t>
  </si>
  <si>
    <t>11K</t>
  </si>
  <si>
    <t>Villa</t>
  </si>
  <si>
    <t>PS1</t>
  </si>
  <si>
    <t>F44</t>
  </si>
  <si>
    <t>P120</t>
  </si>
  <si>
    <t>K60</t>
  </si>
  <si>
    <t>Tx1-2</t>
  </si>
  <si>
    <t>AR-1</t>
  </si>
  <si>
    <t>AR-2</t>
  </si>
  <si>
    <t>L140</t>
  </si>
  <si>
    <t>E125</t>
  </si>
  <si>
    <t>zB3</t>
  </si>
  <si>
    <t>G2PRIM</t>
  </si>
  <si>
    <t>AR4</t>
  </si>
  <si>
    <t>AR5</t>
  </si>
  <si>
    <t>B58</t>
  </si>
  <si>
    <t>F30</t>
  </si>
  <si>
    <t>Tx1</t>
  </si>
  <si>
    <t>Tx</t>
  </si>
  <si>
    <t>A83</t>
  </si>
  <si>
    <t>OP</t>
  </si>
  <si>
    <t>E56</t>
  </si>
  <si>
    <t>Sticlă</t>
  </si>
  <si>
    <t>OC1</t>
  </si>
  <si>
    <t>IMC</t>
  </si>
  <si>
    <t>1000-1950</t>
  </si>
  <si>
    <t>neexpertizat</t>
  </si>
  <si>
    <t>% blocuri cu nr apart</t>
  </si>
  <si>
    <t>% blocuri cu nr scări</t>
  </si>
  <si>
    <t>Latitude</t>
  </si>
  <si>
    <t>Longitude</t>
  </si>
  <si>
    <t>Adresă</t>
  </si>
  <si>
    <t>Niveluri</t>
  </si>
  <si>
    <t>Niveluri locuite</t>
  </si>
  <si>
    <t>Camere</t>
  </si>
  <si>
    <t>Anul finalizării</t>
  </si>
  <si>
    <t>Street address</t>
  </si>
  <si>
    <t>Height</t>
  </si>
  <si>
    <t>Entrances</t>
  </si>
  <si>
    <t>Floors</t>
  </si>
  <si>
    <t>Residential floors</t>
  </si>
  <si>
    <t>Apartments</t>
  </si>
  <si>
    <t xml:space="preserve">Rooms </t>
  </si>
  <si>
    <t>Earthquake class</t>
  </si>
  <si>
    <t>Year completed</t>
  </si>
  <si>
    <t>Floor plans</t>
  </si>
  <si>
    <t>Icon year</t>
  </si>
  <si>
    <t>Category</t>
  </si>
  <si>
    <t>Câmpia Turzii</t>
  </si>
  <si>
    <t>Gherla</t>
  </si>
  <si>
    <t>Huedin</t>
  </si>
  <si>
    <t>County</t>
  </si>
  <si>
    <t>subsol + parter magazine + 3/4 etaje</t>
  </si>
  <si>
    <t>parter + 1/2 etaje + pod</t>
  </si>
  <si>
    <t>Procentaj completat</t>
  </si>
  <si>
    <t>sunt 36 geamuri, unele bai/bucatarii comune</t>
  </si>
  <si>
    <t>parter garaje + 3 etaje + pod</t>
  </si>
  <si>
    <t>structura din beton armat</t>
  </si>
  <si>
    <t>UAT</t>
  </si>
  <si>
    <t>Mihai Viteazu</t>
  </si>
  <si>
    <t>demisol + parter + 4 etaje + pod (split-level)</t>
  </si>
  <si>
    <t>cărămidă și beton armat</t>
  </si>
  <si>
    <t>ziduri cărămidă</t>
  </si>
  <si>
    <t>beton armat, ziduri cărămidă</t>
  </si>
  <si>
    <t>parter magazine + 4/8/11 etaje</t>
  </si>
  <si>
    <t>Wallberg Properties</t>
  </si>
  <si>
    <t>cadru monolit, ziduri cărămidă</t>
  </si>
  <si>
    <t>beton, ziduri cărămidă</t>
  </si>
  <si>
    <t>beton armat cu închideri din cărămidă</t>
  </si>
  <si>
    <t>Maurer Imobiliare</t>
  </si>
  <si>
    <t>beton armat și cărămidă</t>
  </si>
  <si>
    <t>Developer</t>
  </si>
  <si>
    <t>Dezvoltator</t>
  </si>
  <si>
    <t>Fără nume</t>
  </si>
  <si>
    <t>Project name (year estimated by Teoalida)</t>
  </si>
  <si>
    <t>parter + 4/5 etaje + pod</t>
  </si>
  <si>
    <t>parter + 2/3/4 etaje + pod</t>
  </si>
  <si>
    <t>Numărul de blocuri pe număr niveluri</t>
  </si>
  <si>
    <t>Estimare comunism</t>
  </si>
  <si>
    <t>imobile interbelice/antebelice</t>
  </si>
  <si>
    <t>anii '30 (Art Deco)</t>
  </si>
  <si>
    <t>parter+mezanin magazine + 8/10 etaje</t>
  </si>
  <si>
    <t>Cadre din beton armat, ziduri cărămidă</t>
  </si>
  <si>
    <t>cadre din beton armat, ziduri cărămidă</t>
  </si>
  <si>
    <t>1986 conform unui vizitator (Bogdan)</t>
  </si>
  <si>
    <t>parter magazine + 2/3/4/5 etaje</t>
  </si>
  <si>
    <t>parter + 2/3/4/5/6/7 etaje</t>
  </si>
  <si>
    <t>Maiacasa</t>
  </si>
  <si>
    <t>Blocuri cu nr ap</t>
  </si>
  <si>
    <t>Blocuri cu plan</t>
  </si>
  <si>
    <t>Apart cu nr camere</t>
  </si>
  <si>
    <t>parter + 2 etaje + pod (split-level)</t>
  </si>
  <si>
    <t>necunoscute</t>
  </si>
  <si>
    <t xml:space="preserve">4 sau </t>
  </si>
  <si>
    <t>an necunoscut</t>
  </si>
  <si>
    <t>interbelic/antebelic</t>
  </si>
  <si>
    <t>an necunoscut (T)</t>
  </si>
  <si>
    <t>6 camere</t>
  </si>
  <si>
    <t>demisol + parter + 4 etaje + mansardă</t>
  </si>
  <si>
    <t>Cod</t>
  </si>
  <si>
    <t>Localitate</t>
  </si>
  <si>
    <t>Tip localitate</t>
  </si>
  <si>
    <t>Recensământ 1 dec 2021</t>
  </si>
  <si>
    <r>
      <t xml:space="preserve">Tabel Excel compus de Teoalida © </t>
    </r>
    <r>
      <rPr>
        <b/>
        <u/>
        <sz val="14"/>
        <color rgb="FF0000FF"/>
        <rFont val="Arial"/>
        <family val="2"/>
      </rPr>
      <t>www.teoalida.ro</t>
    </r>
  </si>
  <si>
    <t>municipiu</t>
  </si>
  <si>
    <t>comună</t>
  </si>
  <si>
    <t>Vultureni</t>
  </si>
  <si>
    <t>Cătina</t>
  </si>
  <si>
    <t>Aiton</t>
  </si>
  <si>
    <t>Apahida</t>
  </si>
  <si>
    <t>Baciu</t>
  </si>
  <si>
    <t>Bobâlna</t>
  </si>
  <si>
    <t>Buza</t>
  </si>
  <si>
    <t>Căianu</t>
  </si>
  <si>
    <t>Ceanu Mare</t>
  </si>
  <si>
    <t>Chinteni</t>
  </si>
  <si>
    <t>Ciucea</t>
  </si>
  <si>
    <t>Ciurila</t>
  </si>
  <si>
    <t>Cojocna</t>
  </si>
  <si>
    <t>Cuzdrioara</t>
  </si>
  <si>
    <t>Dăbâca</t>
  </si>
  <si>
    <t>Feleacu</t>
  </si>
  <si>
    <t>Frata</t>
  </si>
  <si>
    <t>Gârbău</t>
  </si>
  <si>
    <t>Geaca</t>
  </si>
  <si>
    <t>Gilău</t>
  </si>
  <si>
    <t>Iara</t>
  </si>
  <si>
    <t>Iclod</t>
  </si>
  <si>
    <t>Jucu</t>
  </si>
  <si>
    <t>Luna</t>
  </si>
  <si>
    <t>Măguri-Răcătău</t>
  </si>
  <si>
    <t>Mănăstireni</t>
  </si>
  <si>
    <t>Mărgău</t>
  </si>
  <si>
    <t>Mica</t>
  </si>
  <si>
    <t>Mintiu Gherlii</t>
  </si>
  <si>
    <t>Mociu</t>
  </si>
  <si>
    <t>Negreni</t>
  </si>
  <si>
    <t>Pălatca</t>
  </si>
  <si>
    <t>Panticeu</t>
  </si>
  <si>
    <t>Poieni</t>
  </si>
  <si>
    <t>Recea-Cristur</t>
  </si>
  <si>
    <t>Săcuieu</t>
  </si>
  <si>
    <t>Sâncraiu</t>
  </si>
  <si>
    <t>Sânmărtin</t>
  </si>
  <si>
    <t>Sânpaul</t>
  </si>
  <si>
    <t>Săvădisla</t>
  </si>
  <si>
    <t>Sic</t>
  </si>
  <si>
    <t>Suatu</t>
  </si>
  <si>
    <t>Tritenii de Jos</t>
  </si>
  <si>
    <t>Tureni</t>
  </si>
  <si>
    <t>Vad</t>
  </si>
  <si>
    <t>Valea Ierii</t>
  </si>
  <si>
    <r>
      <rPr>
        <b/>
        <sz val="10"/>
        <color rgb="FF0000FF"/>
        <rFont val="Arial"/>
        <family val="2"/>
      </rPr>
      <t>Cifre albastre:</t>
    </r>
    <r>
      <rPr>
        <b/>
        <sz val="10"/>
        <color theme="1"/>
        <rFont val="Arial"/>
        <family val="2"/>
      </rPr>
      <t xml:space="preserve"> datele culese de pe Wikipedia în trecut iar în prezent nu mai sunt indicate.</t>
    </r>
  </si>
  <si>
    <r>
      <rPr>
        <b/>
        <sz val="10"/>
        <color rgb="FFFF00FF"/>
        <rFont val="Arial"/>
        <family val="2"/>
      </rPr>
      <t>Cifre mov:</t>
    </r>
    <r>
      <rPr>
        <b/>
        <sz val="10"/>
        <color theme="1"/>
        <rFont val="Arial"/>
        <family val="2"/>
      </rPr>
      <t xml:space="preserve"> date culese din https://sas.unibuc.ro/storage/downloads/analize-regionale-9/AG48a.RECENSAMANT48.pdf</t>
    </r>
  </si>
  <si>
    <t>1960-1964</t>
  </si>
  <si>
    <t>1958-1962</t>
  </si>
  <si>
    <t>cămine</t>
  </si>
  <si>
    <t>finisate complet</t>
  </si>
  <si>
    <t>complet finisate</t>
  </si>
  <si>
    <t>Finisaje</t>
  </si>
  <si>
    <t>finisaje premium</t>
  </si>
  <si>
    <t>la alb</t>
  </si>
  <si>
    <t>la cheie</t>
  </si>
  <si>
    <t>finisaje moderne</t>
  </si>
  <si>
    <t>semifinisat</t>
  </si>
  <si>
    <t>ziduri cărămidă și beton armat</t>
  </si>
  <si>
    <t>necunoscut pe korter.ro</t>
  </si>
  <si>
    <t>semifinisate</t>
  </si>
  <si>
    <t>finisat complet</t>
  </si>
  <si>
    <t>beton armat, ziduri cărămidă și beton armat</t>
  </si>
  <si>
    <t>Revolution Residence</t>
  </si>
  <si>
    <t>Campeador Construct</t>
  </si>
  <si>
    <t>Alber Holding Group</t>
  </si>
  <si>
    <t>Hexagon Developments</t>
  </si>
  <si>
    <t>complet finisate, materiale de cea mai inalta calitate</t>
  </si>
  <si>
    <t>Speedwell</t>
  </si>
  <si>
    <t>4 etaje</t>
  </si>
  <si>
    <t>finalizat 2018 conform korter.ro</t>
  </si>
  <si>
    <t>finalizat 2019 conform korter.ro</t>
  </si>
  <si>
    <t>finalizat 2020 conform korter.ro</t>
  </si>
  <si>
    <t>finalizat 2016 conform korter.ro</t>
  </si>
  <si>
    <t>finalizat 2017 conform korter.ro</t>
  </si>
  <si>
    <t>Riverside Residence</t>
  </si>
  <si>
    <t>Tellus Invest</t>
  </si>
  <si>
    <t>subsol parcare + parter magazine + 6 etaje + pod</t>
  </si>
  <si>
    <t>bara cu coridor exterior</t>
  </si>
  <si>
    <t>Bloc XII</t>
  </si>
  <si>
    <t>Grand Hill Residence</t>
  </si>
  <si>
    <t>parter magazine + 6/9 etaje</t>
  </si>
  <si>
    <t xml:space="preserve">19 sau </t>
  </si>
  <si>
    <t>Prodvinalco</t>
  </si>
  <si>
    <t>demisol + parter + 5 etaje + mansardă</t>
  </si>
  <si>
    <t>altfel de bara garsoniere</t>
  </si>
  <si>
    <t>subsol parcare + parter magazine + 3/4 etaje</t>
  </si>
  <si>
    <t>Poze</t>
  </si>
  <si>
    <t>Photos</t>
  </si>
  <si>
    <t>West City Tower</t>
  </si>
  <si>
    <t>parter magazine + 2/3/4 etaje</t>
  </si>
  <si>
    <t>Other details</t>
  </si>
  <si>
    <t>Alte detalii</t>
  </si>
  <si>
    <t xml:space="preserve">7 sau </t>
  </si>
  <si>
    <t>cub 2223</t>
  </si>
  <si>
    <t>parter garaje + 4 etaje + pod</t>
  </si>
  <si>
    <t xml:space="preserve">cel putin </t>
  </si>
  <si>
    <t>Nume</t>
  </si>
  <si>
    <t>structura din beton armat, ziduri cărămidă</t>
  </si>
  <si>
    <t>comunist 1977-1990</t>
  </si>
  <si>
    <t>post-1990</t>
  </si>
  <si>
    <t>Bloc X</t>
  </si>
  <si>
    <t>Bloc Y</t>
  </si>
  <si>
    <t>posibil GREȘIT 1978 conform primaria-constanta.ro/transparenta/risc-seismic</t>
  </si>
  <si>
    <t>FOARTE GREȘIT 1969 conform primaria-constanta.ro/transparenta/risc-seismic</t>
  </si>
  <si>
    <t>Țaga</t>
  </si>
  <si>
    <t>Florești</t>
  </si>
  <si>
    <t>Călărași</t>
  </si>
  <si>
    <t xml:space="preserve"> camere cu băi și bucătării comune</t>
  </si>
  <si>
    <t xml:space="preserve"> șase camere</t>
  </si>
  <si>
    <t>1968-1978 cămin nefamiliști Z 21x14m (6 travee, 9 geamuri)</t>
  </si>
  <si>
    <t>1968-1978 cămin nefamiliști 25x14m (7 travee, 13 geamuri)</t>
  </si>
  <si>
    <t>cămin nefamiliști</t>
  </si>
  <si>
    <t>cadru monolit, ziduri cărămidă și beton armat</t>
  </si>
  <si>
    <t>diafragme beton armat + planșee b.a. prefabricat</t>
  </si>
  <si>
    <t>În total sunt 100 geamuri, aproximativ 80-90 sunt camere de locuit iar restul bucătării și băi comune</t>
  </si>
  <si>
    <t>În total sunt 110 geamuri, aproximativ 90-100 sunt camere de locuit iar restul bucătării și băi comune</t>
  </si>
  <si>
    <t>Oraș</t>
  </si>
  <si>
    <t>Numărul de blocuri și apartamente</t>
  </si>
  <si>
    <t>Lista orașelor și comunelor</t>
  </si>
  <si>
    <t>Actualizat ianuarie 2022 cu coordonate GPS mai precise și o poză reprezentativă pentru fiecare oraș.</t>
  </si>
  <si>
    <t>Numărul de orașe și municipii</t>
  </si>
  <si>
    <t>48 orașe create pe 1 august 1968 și 1 oraș creat în 1981.</t>
  </si>
  <si>
    <t>22 orașe create în 1987-1989.</t>
  </si>
  <si>
    <t>71 orașe create în 1994-2006.</t>
  </si>
  <si>
    <t>2 orașe declarate municipii pe 1 august 1968.</t>
  </si>
  <si>
    <t>9 orașe declarate municipii în 1979.</t>
  </si>
  <si>
    <t>47 orașe declarate municipii în 1990-2003.</t>
  </si>
  <si>
    <t>România a ajuns în 2006 la 320 orașe din care 103 municipii. Orașul Băneasa a fost retrogradat la rangul de comună în 2019.</t>
  </si>
  <si>
    <t>Numărul de blocuri și apartamente estimate de Teoalida</t>
  </si>
  <si>
    <t>Fiecare oraș are niste blocuri unicat, non-standard, în cazul lor mi-e greu să îmi dau seama câte apartamente sunt în fiecare bloc, așa că o plimbare prin oraș e necesară pentru a micșora marja de eroare sub 1%. De când cu Google Streetview nu mai e necesară plimbarea prin oras, am reverificat și orașele studiate în 2007-2008 pentru a reduce marja de eroare.</t>
  </si>
  <si>
    <t>Viișoara</t>
  </si>
  <si>
    <t>Aghireșu</t>
  </si>
  <si>
    <t>Aluniș</t>
  </si>
  <si>
    <t>Așchileu</t>
  </si>
  <si>
    <t>Băișoara</t>
  </si>
  <si>
    <t>Beliș</t>
  </si>
  <si>
    <t>Borșa</t>
  </si>
  <si>
    <t>Cămărașu</t>
  </si>
  <si>
    <t>Căpușu Mare</t>
  </si>
  <si>
    <t>Cășeiu</t>
  </si>
  <si>
    <t>Chiuiești</t>
  </si>
  <si>
    <t>Cornești</t>
  </si>
  <si>
    <t>Fizeșu Gherlii</t>
  </si>
  <si>
    <t>Izvoru Crișului</t>
  </si>
  <si>
    <t>Jichișu de Jos</t>
  </si>
  <si>
    <t>Mărișel</t>
  </si>
  <si>
    <t>Moldovenești</t>
  </si>
  <si>
    <t>Petreștii de Jos</t>
  </si>
  <si>
    <t>Ploscoș</t>
  </si>
  <si>
    <t>Rișca</t>
  </si>
  <si>
    <t>Săndulești</t>
  </si>
  <si>
    <t>Unguraș</t>
  </si>
  <si>
    <t>oraș</t>
  </si>
  <si>
    <t>SURSA: pagina Wikipedia a fiecărui oraș (date culese 2018)</t>
  </si>
  <si>
    <t>Regim înălțime</t>
  </si>
  <si>
    <t>parter + 4 etaje, supraînălțat cu mansardă</t>
  </si>
  <si>
    <t>parter + 3 etaje, supraînălțat la 4 etaje + mansardă</t>
  </si>
  <si>
    <t>parter + 3 etaje, supraînălțat cu mansardă</t>
  </si>
  <si>
    <t xml:space="preserve"> număr camere necunoscut &lt;span style="color: red;"&gt;(spuneți-mi sau trimiteți tabel întreținere)&lt;/span&gt;</t>
  </si>
  <si>
    <t>pereți structurali + cadre din beton armat</t>
  </si>
  <si>
    <t>pereți structurali din beton armat (conform reabilitaretermica.eu) / pereți cărămidă cu stâlpi de beton (conform unui locatar)</t>
  </si>
  <si>
    <t>panouri prefabricate exterior, beton la unii pereți interiori</t>
  </si>
  <si>
    <t>cadre (stâlpi și grinzi din beton + pereți BCA)</t>
  </si>
  <si>
    <t>&lt;span style="color: red;"&gt;DE CONFIRMAT distribuția apartamentelor pe numărul de camere?&lt;/span&gt; (posibil incorectă)</t>
  </si>
  <si>
    <t>Baza de date este destinată folosirii în firma care o cumpără. Vă rog să nu revindeți sau distribuiți baza de date la alte persoane sau firme.</t>
  </si>
  <si>
    <t xml:space="preserve"> Din 2005 studiez arhitectura comunistă și pot identifica modelele blocurilor, estima anul construcției și afla numărul de apartamente și camere la 90% din blocuri folosind pozele din satelit + Google Street View.</t>
  </si>
  <si>
    <t>Interesul meu inițial a fost să obțin numărul de blocuri și apartamente, pe orașe, cartiere și modele de bloc, am observat că interesul majorității populației este pentru anul construcției, care la majoritatea blocurilor e imposibil de aflat cu exactitate, dar eu studiind listele parțiale (imobile expertizate seismic și reabilitare termică) din mai multe orașe, plus informațiile furnizate de vizitatorii site-ului, am estimat intervalele de ani pentru fiecare proiect de bloc.</t>
  </si>
  <si>
    <t>Județul Cluj</t>
  </si>
  <si>
    <t>Județ</t>
  </si>
  <si>
    <t>Înălțime</t>
  </si>
  <si>
    <t>Distribuția pe număr camere</t>
  </si>
  <si>
    <t>Scrieți orașul în celula B6 și Excel va calcula numărul de blocuri, scări, apartamente și camere.</t>
  </si>
  <si>
    <t>Evoluție comunistă 1948-1992</t>
  </si>
  <si>
    <t>Evoluție capitalistă 1992-2021</t>
  </si>
  <si>
    <t>Lista orașelor și comunelor din România cu populația pe ani</t>
  </si>
  <si>
    <t>Tabelul Excel l-am compus în 2006 (la scurt timp după ce m-am conectat la internet), copiind populația la recensămintele din 1912, 1930, 1948, 1956, 1966, 1977, 1992, 2002 de pe pagina Wikipedia a fiecăruia din cele 236-237 orașe din perioada 1968-1989.</t>
  </si>
  <si>
    <t>L-am actualizat în 2015 adăugând orașele înființate după 1989 (total 320 orașe) și anul înființării fiecarui oraș / municipiu. Am luat populația la recensămintele din 2002 și 2011 de pe pagina Lista orașelor din România unde apar alte cifre față de cea indicată în 2002 în paginile individuale ale orașelor.</t>
  </si>
  <si>
    <t>În 2018 am reverificat paginile individuale ale fiecărui oraș, corectând tabelul, observând că unele cifre de pe Wikipedia au fost modifcate, în special la recensământul din 1977 am găsit câteva zeci de orașe care indică altă populație acum față de 2006. Tot atunci am adăugat lista comunelor (2861 comune) fără populație, am adăugat coordonate GPS la toate orașele și comunele pentru afișarea ca hartă interactivă.</t>
  </si>
  <si>
    <t>În noiembrie 2020 o persoana era dispusă să îmi dea bani în plus dacă adaug și populația comunelor. Populația e disponibilă gratuit pe http://www.recensamantromania.ro/rezultate-2/ dar fără coordonate GPS, clientul respectiv voia să mă plătească să combin populația cu coordonatele pe care le aveam, ar fi luat câteva ore și nu am avut timp la momentul respectiv (o fac dacă sunt multe persoane interesate).</t>
  </si>
  <si>
    <t>Actualizat februarie 2022 după ce un robot de pe Wikipedia a adăugat lista comunelor cu populația (doar 2011) pe paginile fiecărui județ, permițându-mi să adaug populația comunelor în tabelul meu împreună cu coordonatele, mai repede decât dacă aș fi făcut-o mai de mult.</t>
  </si>
  <si>
    <t>Nu uitați că Wikipedia este scrisă de voluntari și este în continuă schimbare, probabil nu este și nu va fi niciodată 100% corectă.</t>
  </si>
  <si>
    <t>Rezultatele provizorii ale recensământului 2021 au fost publicate pe insse.ro pe 31 ianuarie 2023 (nu am adăugat în tabelul meu rezultate provizorii fiindcă la recensământul anterior au fost diferențe de 5-10% la populația unor orașe între rezultatele provizorii și cele finale). Am așteptat rezultatele finale, care au fost publicate in iunie 2023.</t>
  </si>
  <si>
    <t>188 orașe inițiale de la reorganizarea administrativă în județe de pe 16 februarie 1968 (minus 45 municipii).</t>
  </si>
  <si>
    <t>45 municipii inițiale de la reorganizarea administrativă în județe de pe 16 februarie 1968.</t>
  </si>
  <si>
    <t>Conform Legii 351/2001, populația minimă pentru a deveni oraș era de 5.000 locuitori, iar pentru municipiu 25.000 locuitori, și totuși orașe cu doar 12.000 locuitori au primit rang de municipiu în 2003 (exemplu Beiuș). Legea a fost modificată în 2007, ridicând populația minimă la 10.000 pentru oraș și 40.000 pentru municipiu iar de atunci nu s-au mai înființat noi orașe sau municipii. Dacă legea s-ar aplica retroactiv, jumătate din municipii ar deveni orase iar jumătate din orașe ar deveni comune.</t>
  </si>
  <si>
    <t>Evoluția în perioada comunistă</t>
  </si>
  <si>
    <t>În 1930 Baia Mare era mai mic decât Sighetu Marmației, iar Suceava mai mic decât Rădăuți, toate cele 4 orașe fiind reședința unor județe. Regimul comunist Dej a reorganizat România în regiuni și raioane în 1950 și a dezvoltat masiv „orașele regionale”. Nicolae Ceaușescu a reorganizat România în județe în 1968 și a ales ca reședință un oraș amplasat cât mai central pe teritoriul județului, nu neapărat orașul cel mai mare, iar dezvoltarea s-a concentrat pe aceste reședințe. Rădăuți și Sighetul Marmației pierzând statutul de resedință, s-au dezvoltat lent.</t>
  </si>
  <si>
    <t>Suceava a crescut la 1131% iar Rădăuți la 214% între 1948 și 1992. Recordul e deținut de Hunedoara, 1159% între 1948 și 1992, din care 984% între 1948 și 1966, în 1966 era de 2,6 ori mai mare ca Deva (ambele fiind orașe regionale, în ciuda faptului că Deva era reședința regiunii), dar după ce Deva a devenit reședință de județ în 1968, populația s-a triplat iar în 1992 ajuns aproape la populația Hunedoara.</t>
  </si>
  <si>
    <t>Miercurea Ciuc și Slobozia de asemenea NU erau cele mai mari orașe din județele cărora le-au primit resedința în 1968. La recensământul din 2011 mai există 1 oraș resedință care nu este pe primul loc ca populație în județ: Vaslui.</t>
  </si>
  <si>
    <t>Cifre roșii: date posibil gresite, unele orașe au specificată populația în 1968 când nu a fost nici un recensământ, fie e vorba de recensământul din 1966, fie e vorba de o estimare pentru 1968. Sau Wikipedia indică cifre diferite în textul articolului și în grafic.</t>
  </si>
  <si>
    <t>Realizând statistica aproximativă în 2005-2008 pentru Prahova, Dâmbovița, Buzău, București, Hunedoara, plus baza de date cu blocuri individuale din 2018 încoace pentru Prahova și Dâmbovița, și comparând numărul de apartamente obținut cu populația orașului, am ajuns la concluzia că în majoritatea orașelor reședință de judet, numărul de persoane per apartament era în jur de 2,9 la momentul revoluției, aproximativ 70-80% locuiau la bloc (86% în București și 60% în unele orașe din Transilvania unde nu s-a demolat mult).</t>
  </si>
  <si>
    <t>Experiența acumulată îmi permite aproximez numărul de scări de bloc și apartamente comuniste din orice oraș din România în 1 minut cu marja de eroare +/- 10%. Compar suprafața ocupată de blocuri vs case din satelit pentru a estima procentajul de locuitori la bloc din recensământul din 1992 (la recensămintele ulterioare populația a crescut sau scăzut în timp ce numărul de blocuri a rămas același), numărul de apartamente îl estimez împarțind numărul de locuitori la bloc la 3, numărul de scări îl estimez împărțind numărul de apartamente la 20-22 în cazul reședițelor de județ și 15-20 în cazul orașelor ne-reședință cu peste 40,000 locuitori.</t>
  </si>
  <si>
    <t>O numărare aproximativă durează 1 oră pentru fiecare 20.000 locuitori și are marja de eroare +/- 2% (+/- 5% înainte de lansarea Google Streetview), salvez imaginea din satelit în Paint și pun puncte de diferite culori pe fiecare model de bloc, folosind Google Street View pentru a identifica modelele blocurilor, apoi scriu în Excel modelele blocurilor, număr punctele de fiecare culoare și înmultesc cu numărul de apartamente din bloc. Am făcut asta în 2005-2007 la Ploiești, Târgoviște și restul orașelor din Prahova în 2007, București în 2008, Buzău și toate orașele din Hunedoara în 2016, restul orașelor din Dâmbovița în 2017.</t>
  </si>
  <si>
    <t>În ianuarie 2018 început o bază de date pentru Ploiești detaliată la nivel de bloc, cu numărul de etaje și apartamente, anul estimat al proiectului, coordonate GPS (plus adresa stradală unde e posibil), și să ofer datele GRATUIT pe hartă interactivă și în format Excel contra cost. Din august 2019 extind proiectul către alte orașe, adăugând blocurile noi și riscul seismic (la cererea vizitatorilor) plus distribuția pe numărul de camere și planurile blocurilor.</t>
  </si>
  <si>
    <t>Aceasta a ajuns la marjă de eroare ZERO în cazul orașelor mici, dar la orașele mari există blocuri non-standard la care va lua ceva timp să îmi dau seama câte apartamente are din Google Streetview, ocazional primesc informații de la vizitatorii site-ului și astfel creste acuratețea bazei de date.</t>
  </si>
  <si>
    <t>Bonțida</t>
  </si>
  <si>
    <t>Călățele</t>
  </si>
  <si>
    <t>Câțcău</t>
  </si>
  <si>
    <t>municipiu reședință</t>
  </si>
  <si>
    <t>An înființare oraș</t>
  </si>
  <si>
    <t>An înființare municipiu</t>
  </si>
  <si>
    <t>în construcție (2024); LIPSĂ pe korter</t>
  </si>
  <si>
    <t>Maia Zorilor 2</t>
  </si>
  <si>
    <t>2 subsoluri parcare + parter magazine + 3/4 etaje</t>
  </si>
  <si>
    <t>parter parcare + 25 etaje</t>
  </si>
  <si>
    <t>2022 conform Wikipedia</t>
  </si>
  <si>
    <t>parter+mezanin magazine + 20/21 etaje</t>
  </si>
  <si>
    <t>Maurer Panoramic</t>
  </si>
  <si>
    <t>proiect: parter+mezanin magazine + 18 etaje</t>
  </si>
  <si>
    <t>2024 conform Wikipedia</t>
  </si>
  <si>
    <t>Oxygen Residence</t>
  </si>
  <si>
    <t>Eră</t>
  </si>
  <si>
    <t>&lt;img src=/i/c00.png width=16&gt; 1 niveluri</t>
  </si>
  <si>
    <t>&lt;img src=/i/c02.png width=16&gt; 2 niveluri</t>
  </si>
  <si>
    <t>&lt;img src=/i/c04.png width=16&gt; 3 niveluri</t>
  </si>
  <si>
    <t>&lt;img src=/i/c06.png width=16&gt; 4 niveluri</t>
  </si>
  <si>
    <t>&lt;img src=/i/c08.png width=16&gt; 5 niveluri</t>
  </si>
  <si>
    <t>&lt;img src=/i/c10.png width=16&gt; 6 niveluri</t>
  </si>
  <si>
    <t>&lt;img src=/i/c12.png width=16&gt; 7 niveluri</t>
  </si>
  <si>
    <t>&lt;img src=/i/c14.png width=16&gt; 8 niveluri</t>
  </si>
  <si>
    <t>&lt;img src=/i/c16.png width=16&gt; 9 niveluri</t>
  </si>
  <si>
    <t>&lt;img src=/i/c18.png width=16&gt; 10 niveluri</t>
  </si>
  <si>
    <t>&lt;img src=/i/c20.png width=16&gt; 11 niveluri</t>
  </si>
  <si>
    <t>&lt;img src=/i/c22.png width=16&gt; 12 niveluri</t>
  </si>
  <si>
    <t>&lt;img src=/i/c24.png width=16&gt; 13 niveluri</t>
  </si>
  <si>
    <t>&lt;img src=/i/c26.png width=16&gt; 14 niveluri</t>
  </si>
  <si>
    <t>&lt;img src=/i/c28.png width=16&gt; 15 niveluri</t>
  </si>
  <si>
    <t>&lt;img src=/i/c29.png width=16&gt; 16 niveluri</t>
  </si>
  <si>
    <t>&lt;img src=/i/c30.png width=16&gt; 17 niveluri</t>
  </si>
  <si>
    <t>&lt;img src=/i/c31.png width=16&gt; 18 niveluri</t>
  </si>
  <si>
    <t>&lt;img src=/i/c32.png width=16&gt; 19 niveluri</t>
  </si>
  <si>
    <t>&lt;img src=/i/c33.png width=16&gt; 20 niveluri</t>
  </si>
  <si>
    <t>&lt;img src=/i/c34.png width=16&gt; 21 niveluri</t>
  </si>
  <si>
    <t>&lt;img src=/i/c35.png width=16&gt; 22 niveluri</t>
  </si>
  <si>
    <t>&lt;img src=/i/c36.png width=16&gt; 23 niveluri</t>
  </si>
  <si>
    <t>&lt;img src=/i/c37.png width=16&gt; 24 niveluri</t>
  </si>
  <si>
    <t>&lt;img src=/i/c38.png width=16&gt; 25 niveluri</t>
  </si>
  <si>
    <t>&lt;img src=/i/c39.png width=16&gt; 26 niveluri</t>
  </si>
  <si>
    <t>&lt;img src=/i/c40.png width=16&gt; 27 niveluri</t>
  </si>
  <si>
    <t>//www.hartablocuri.ro/i/d08.png</t>
  </si>
  <si>
    <t>//www.hartablocuri.ro/i/d02.png</t>
  </si>
  <si>
    <t>//www.hartablocuri.ro/i/s00.png</t>
  </si>
  <si>
    <t>//www.hartablocuri.ro/i/s02.png</t>
  </si>
  <si>
    <t>//www.hartablocuri.ro/i/s04.png</t>
  </si>
  <si>
    <t>//www.hartablocuri.ro/i/s06.png</t>
  </si>
  <si>
    <t>//www.hartablocuri.ro/i/s08.png</t>
  </si>
  <si>
    <t>//www.hartablocuri.ro/i/s12.png</t>
  </si>
  <si>
    <t>//www.hartablocuri.ro/i/s16.png</t>
  </si>
  <si>
    <t>//www.hartablocuri.ro/i/s20.png</t>
  </si>
  <si>
    <t>//www.hartablocuri.ro/i/s24.png</t>
  </si>
  <si>
    <t>//www.hartablocuri.ro/i/s26.png</t>
  </si>
  <si>
    <t>//www.hartablocuri.ro/i/s28.png</t>
  </si>
  <si>
    <t>//www.hartablocuri.ro/i/s32.png</t>
  </si>
  <si>
    <t>//www.hartablocuri.ro/i/s40.png</t>
  </si>
  <si>
    <t>//www.hartablocuri.ro/i/d00.png</t>
  </si>
  <si>
    <t>//www.hartablocuri.ro/i/d12.png</t>
  </si>
  <si>
    <t>//www.hartablocuri.ro/i/d16.png</t>
  </si>
  <si>
    <t>//www.hartablocuri.ro/i/d28.png</t>
  </si>
  <si>
    <t>//www.hartablocuri.ro/i/d.png</t>
  </si>
  <si>
    <t>//www.hartablocuri.ro/i/s40-k.png</t>
  </si>
  <si>
    <t>*s.*</t>
  </si>
  <si>
    <t>//www.hartablocuri.ro/i/s.png</t>
  </si>
  <si>
    <t>*02*</t>
  </si>
  <si>
    <t>*04*</t>
  </si>
  <si>
    <t>*06*</t>
  </si>
  <si>
    <t>*08*</t>
  </si>
  <si>
    <t>*12*</t>
  </si>
  <si>
    <t>*16*</t>
  </si>
  <si>
    <t>*20*</t>
  </si>
  <si>
    <t>*24*</t>
  </si>
  <si>
    <t>*26*</t>
  </si>
  <si>
    <t>*28*</t>
  </si>
  <si>
    <t>*32*</t>
  </si>
  <si>
    <t>*40*</t>
  </si>
  <si>
    <t>*00*</t>
  </si>
  <si>
    <t>//www.hartablocuri.ro/i/d40.png</t>
  </si>
  <si>
    <t>//www.hartablocuri.ro/i/d06.png</t>
  </si>
  <si>
    <t>RGB</t>
  </si>
  <si>
    <t>255,255,64</t>
  </si>
  <si>
    <t>255,64,64</t>
  </si>
  <si>
    <t>255,112,64</t>
  </si>
  <si>
    <t>255,160,64</t>
  </si>
  <si>
    <t>255,208,64</t>
  </si>
  <si>
    <t>208,255,64</t>
  </si>
  <si>
    <t>160,255,64</t>
  </si>
  <si>
    <t>112,255,64</t>
  </si>
  <si>
    <t>64,255,64</t>
  </si>
  <si>
    <t>64,88,255</t>
  </si>
  <si>
    <t>64,64,255</t>
  </si>
  <si>
    <t>88,64,255</t>
  </si>
  <si>
    <t>112,64,255</t>
  </si>
  <si>
    <t>136,64,255</t>
  </si>
  <si>
    <t>160,64,255</t>
  </si>
  <si>
    <t>184,64,255</t>
  </si>
  <si>
    <t>208,64,255</t>
  </si>
  <si>
    <t>232,64,255</t>
  </si>
  <si>
    <t>255,64,255</t>
  </si>
  <si>
    <t>Px</t>
  </si>
  <si>
    <t>parter+mezanin gradinita + 3 etaje</t>
  </si>
  <si>
    <t>&lt;img src=/i/c.png width=16&gt; ? niveluri</t>
  </si>
  <si>
    <t>1968-1972 bloc bară cf3nd 18x10m</t>
  </si>
  <si>
    <t>1978-1986 bloc cruce/drept cf1d (Pb2222)</t>
  </si>
  <si>
    <t>1978-1986 bloc cruce/drept cf1d (Pb2222 Pb2222)</t>
  </si>
  <si>
    <t>1978-1986 bloc cruce/drept cf1d (Pb3333)</t>
  </si>
  <si>
    <t>1978-1986 bloc cruce/drept cf1d (Pc33 Pc33)</t>
  </si>
  <si>
    <t>1978-1986 bloc cruce/drept cf1d (Pc33 Pc33 Pc33)</t>
  </si>
  <si>
    <t>1978-1986 bloc cruce/drept cf1d (Pc33)</t>
  </si>
  <si>
    <t>1978-1986 bloc cruce/drept cf1d (Pc33 Pc33 Pc33 Pc33)</t>
  </si>
  <si>
    <t>1978-1986 bloc cruce/drept cf1d (Pa34 Pa34)</t>
  </si>
  <si>
    <t>1978-1986 bloc drept/colț înalt cf1d (2334 2334)</t>
  </si>
  <si>
    <t>1978-1986 bloc drept/colț înalt cf1d (2334)</t>
  </si>
  <si>
    <t>1978-1986 bloc drept/colț înalt cf1d (3333 2334 2334)</t>
  </si>
  <si>
    <t>1985-1990 bloc îndoit scund cf1d (I224)</t>
  </si>
  <si>
    <t>1985-1990 bloc îndoit scund cf1d (L1223 L1223)</t>
  </si>
  <si>
    <t>1985-1990 bloc îndoit scund cf1d (I224 I224)</t>
  </si>
  <si>
    <t>1985-1990 bloc îndoit scund cf1d (I224 L1223)</t>
  </si>
  <si>
    <t>1985-1990 bloc îndoit scund cf1d (L1223)</t>
  </si>
  <si>
    <t>1985-1990 bloc îndoit scund cf1d (I224 L333)</t>
  </si>
  <si>
    <t>1985-1990 bloc îndoit înalt cf1d (L234 L333)</t>
  </si>
  <si>
    <t>1985-1990 bloc îndoit scund cf1d (I224 I224 L1223)</t>
  </si>
  <si>
    <t>1985-1990 bloc îndoit scund cf1d (L333 L333)</t>
  </si>
  <si>
    <t>1985-1990 bloc îndoit scund cf1d (I224 L1223 L333)</t>
  </si>
  <si>
    <t>1985-1990 bloc îndoit scund cf1d (I224 I224 I224 L1223)</t>
  </si>
  <si>
    <t>1985-1990 bloc îndoit înalt cf1 (I1233)</t>
  </si>
  <si>
    <t>1978-1986 bloc cruce/drept cf1? cu balcoane (Pa34 Pa34 Pa34 Pa34 Pa34)</t>
  </si>
  <si>
    <t>1978-1986 bloc cruce/drept cf2d (Pb3333 Pb3333)</t>
  </si>
  <si>
    <t>1978-1986 bloc cruce/drept cf1? cu balcoane (Pa34 Pa34 Pa34 Pa34)</t>
  </si>
  <si>
    <t>1978-1986 bloc cruce/drept cf1? cu logii (Pa34)</t>
  </si>
  <si>
    <t>1978-1986 bloc cruce/drept cf1? cu balcoane (Pa34)</t>
  </si>
  <si>
    <t>1978-1986 bloc cruce/drept cf1? cu balcoane (Pc33)</t>
  </si>
  <si>
    <t>1978-1986 bloc cruce/drept cf1? cu logii (Pa222)</t>
  </si>
  <si>
    <t>1978-1986 bloc cruce/drept cf1? cu logii (Pa34 Pa34 Pa34)</t>
  </si>
  <si>
    <t>1978-1986 bloc cruce/drept cf1? cu logii (Pa34 Pa34)</t>
  </si>
  <si>
    <t>1978-1986 bloc cruce/drept cf1? cu balcoane (Pa222 Pc33)</t>
  </si>
  <si>
    <t>1978-1986 bloc cruce/drept cf1? cu logii (Pa222 Pa222)</t>
  </si>
  <si>
    <t>1978-1986 bloc cruce/drept cf1? cu balcoane (Pa222 Pa222)</t>
  </si>
  <si>
    <t>1978-1986 bloc cruce/drept cf1? cu balcoane (Pa222)</t>
  </si>
  <si>
    <t>1978-1986 bloc cruce/drept cf1? cu balcoane (Pa222 Pa222 Pc33)</t>
  </si>
  <si>
    <t>1978-1986 bloc cruce/drept cf1? cu balcoane (Pa222 Pa222 Pa222 Pc33)</t>
  </si>
  <si>
    <t>1978-1986 bloc cruce/drept cf1? cu balcoane (Pa222 Pa222 Pa222 Pa222 Pa222 Pc33 Pc33)</t>
  </si>
  <si>
    <t>1978-1986 bloc cruce/drept cf1? cu balcoane (Pa222 Pa222 Pa34 Pc33)</t>
  </si>
  <si>
    <t>1978-1986 bloc cruce/drept cf1? cu balcoane (Pa222 Pa34 Pc33)</t>
  </si>
  <si>
    <t>1978-1986 bloc cruce/drept cf1? cu balcoane (Pa34 Pa34)</t>
  </si>
  <si>
    <t>1978-1986 bloc cruce/drept cf1? cu balcoane (Pa222 Pa222 Pa34 Pc33 Pc33)</t>
  </si>
  <si>
    <t>1978-1986 bloc cruce/drept cf1? cu logii (Pa222 Pa34 Pa34)</t>
  </si>
  <si>
    <t>1978-1986 bloc cruce/drept cf1? cu balcoane (Pa222 Pa34 Pa34)</t>
  </si>
  <si>
    <t>1978-1986 bloc cruce/drept cf1? cu logii (Pa34 Pa34 Pa34 Pa34 Pa34)</t>
  </si>
  <si>
    <t>1978-1986 bloc cruce/drept cf1? cu logii (Pa222 Pa222 Pa222)</t>
  </si>
  <si>
    <t>1978-1986 bloc cruce/drept cf1? cu balcoane (Pa222 Pa222 Pa222 Pa34 Pc33)</t>
  </si>
  <si>
    <t>1978-1986 bloc cruce/drept cf1? cu balcoane (Pa222 Pa222 Pa222)</t>
  </si>
  <si>
    <t>1978-1986 bloc cruce/drept cf1? cu balcoane (Pa222 Pa222 Pa222 Pa222)</t>
  </si>
  <si>
    <t>1978-1986 bloc cruce/drept cf1? cu balcoane (Pa222 Pa34 Pa34 Pc33)</t>
  </si>
  <si>
    <t>1978-1986 bloc cruce/drept cf1? cu balcoane (Pa222 Pa34)</t>
  </si>
  <si>
    <t>1978-1986 bloc cruce/drept cf1? cu balcoane (Pa222 Pa222 Pa222 Pc33 Pc33)</t>
  </si>
  <si>
    <t>1978-1986 bloc cruce/drept cf1? cu balcoane (Pa222 Pa222 Pa34)</t>
  </si>
  <si>
    <t>1978-1986 bloc cruce/drept cf1? cu balcoane (Pa222 Pa34 Pc33 Pc33)</t>
  </si>
  <si>
    <t>1978-1986 bloc cruce/drept cf1? cu logii (Pa222 Pa34 Pc24)</t>
  </si>
  <si>
    <t>1978-1986 bloc cruce/drept cf1? cu logii (Pa222 Pa222 Pc24)</t>
  </si>
  <si>
    <t>1978-1986 bloc cruce/drept cf1? cu logii (Pa222 Pa222 Pc24 Pc24)</t>
  </si>
  <si>
    <t>1978-1986 bloc cruce/drept cf1? cu logii (Pa34 Pa34 Pc24)</t>
  </si>
  <si>
    <t>1978-1986 bloc cruce/drept cf1? cu balcoane (Pa34 Pa34 Pa34)</t>
  </si>
  <si>
    <t>1978-1986 bloc cruce/drept cf1? cu logii (Pa222 Pa34 Pa34 Pc24)</t>
  </si>
  <si>
    <t>1978-1986 bloc cruce/drept cf1? cu logii (Pa222 Pa34 Pc24 Pc24)</t>
  </si>
  <si>
    <t>1978-1986 bloc cruce/drept cf1? cu logii (Pa34 Pa34 Pa34 Pc33 Pc33)</t>
  </si>
  <si>
    <t>1978-1986 bloc cruce/drept cf1? cu balcoane (Pa34 Pc33)</t>
  </si>
  <si>
    <t>1978-1986 bloc cruce/drept cf1? cu balcoane (Pa222 Pa222 Pc33 Pc33)</t>
  </si>
  <si>
    <t>1978-1986 bloc cruce/drept cf1? cu balcoane (Pa222 Pa34 Pa34 Pc33 Pc33)</t>
  </si>
  <si>
    <t>1978-1986 bloc cruce/drept cf1? cu logii (Pa34 Pa34 Pa34 Pc24)</t>
  </si>
  <si>
    <t>1978-1986 bloc cruce/drept cf1? cu logii (Pa34 Pa34 Pa34 Pc24 Pc24)</t>
  </si>
  <si>
    <t>1978-1986 bloc cruce/drept cf1? cu logii (Pa34 Pa34 Pc33 Pc33)</t>
  </si>
  <si>
    <t>1978-1986 bloc cruce/drept cf1? cu balcoane (Pa222 Pc33 Pc33)</t>
  </si>
  <si>
    <t>1978-1986 bloc cruce/drept cf1? cu logii (Pa222 Pa222 Pa34 Pc24)</t>
  </si>
  <si>
    <t>1978-1986 bloc cruce/drept cf1? cu logii (Pa222 Pa222 Pa222 Pa222 Pc24 Pc24)</t>
  </si>
  <si>
    <t>1978-1986 bloc cruce/drept cf1? cu balcoane (Pa34 Pa34 Pc33)</t>
  </si>
  <si>
    <t>1978-1986 bloc cruce/drept cf1? cu logii (Pa222 Pa222 Pc24 Pc24 Pc24)</t>
  </si>
  <si>
    <t>1978-1986 bloc cruce/drept cf1? cu logii (Pa222 Pa222 Pa34 Pa34 Pc24)</t>
  </si>
  <si>
    <t>1978-1986 bloc cruce/drept cf1? cu logii (Pa222 Pa34 Pa34 Pa34 Pa34 Pa34 Pc24 Pc24)</t>
  </si>
  <si>
    <t>1978-1986 bloc cruce/drept cf1? cu logii (Pa34 Pc33 Pc33)</t>
  </si>
  <si>
    <t>1978-1986 bloc cruce/drept cf1? cu balcoane (Pa34 Pa34 Pc33 Pc33)</t>
  </si>
  <si>
    <t>1978-1986 bloc cruce/drept cf1? cu balcoane (Pa34 Pc33 Pc33)</t>
  </si>
  <si>
    <t>1978-1986 bloc cruce/drept cf1? cu balcoane (Pa34 Pa34 Pa34 Pc33)</t>
  </si>
  <si>
    <t>1978-1986 bloc cruce/drept cf1? cu logii (Pa34 Pc24)</t>
  </si>
  <si>
    <t>1978-1986 bloc cruce/drept cf1? cu logii (Pa222 Pc24)</t>
  </si>
  <si>
    <t>1958-1962 bloc bară cărămidă cf1sd scară față 24x10m</t>
  </si>
  <si>
    <t>1985-1990 bloc garsoniere turn cf1d (38x17m)</t>
  </si>
  <si>
    <t>1978-1986 bloc drept cf1d 14x11m</t>
  </si>
  <si>
    <t>1978-1986 bloc drept cf1d 24x14m înalt (2333)</t>
  </si>
  <si>
    <t>1978-1986 bloc drept cf1d 24x13m scund (2233)</t>
  </si>
  <si>
    <t>1978-1986 bloc drept cf1d 24x13m scund (3333)</t>
  </si>
  <si>
    <t>1978-1986 bloc drept scund cf1d (3333)</t>
  </si>
  <si>
    <t>1978-1986 bloc drept cf1d 24x14m înalt (3333)</t>
  </si>
  <si>
    <t>1978-1986 bloc drept cf1d 24x13m scund (2233 2233 3333)</t>
  </si>
  <si>
    <t>1978-1986 bloc drept cf1d 24x13m scund (2233 3333 3333)</t>
  </si>
  <si>
    <t>1978-1986 bloc drept cf1d 24x13m scund (2233 2233)</t>
  </si>
  <si>
    <t>1978-1986 bloc drept cf1d 24x13m scund (2233 3333)</t>
  </si>
  <si>
    <t>1978-1986 bloc drept cf1d 24x13m scund (2233 2233 2233)</t>
  </si>
  <si>
    <t>1978-1986 bloc drept scund cf1d (2222 2222 2222 2233 2233)</t>
  </si>
  <si>
    <t>1978-1986 bloc drept scund cf1d (2222 2222 2233 2233)</t>
  </si>
  <si>
    <t>1978-1986 bloc drept scund cf1d (1222)</t>
  </si>
  <si>
    <t>1982-1990 bloc drept cf1d 19x11m (I222)</t>
  </si>
  <si>
    <t>1982-1990 bloc drept cf1d 19x11m (I222 L223)</t>
  </si>
  <si>
    <t>1982-1990 bloc drept cf1d 19x11m (I34 L223)</t>
  </si>
  <si>
    <t>1982-1990 bloc drept cf1d 19x11m (I34 I222 L223)</t>
  </si>
  <si>
    <t>1982-1990 bloc drept cf1d 19x11m (I34 I34 L223)</t>
  </si>
  <si>
    <t>1982-1990 bloc drept cf1d 19x11m (I34 I34 I34 L223)</t>
  </si>
  <si>
    <t>1982-1990 bloc drept cf1d 19x11m (I34 I222 I222)</t>
  </si>
  <si>
    <t>1982-1990 bloc drept cf1d 19x11m (I34 I34 L223 L223)</t>
  </si>
  <si>
    <t>1970-1976 bloc cub cf2d 15x15m</t>
  </si>
  <si>
    <t>1966-1970 bloc cub cf1c 18x14m</t>
  </si>
  <si>
    <t>1966-1970 bloc cub decalat cf1c 25x18m</t>
  </si>
  <si>
    <t>1963-1970 bloc bară cărămidă cf1sd 22x12m (2223 2223 2223)</t>
  </si>
  <si>
    <t>1960-1964 bloc bară turn cf1sd 22x11m</t>
  </si>
  <si>
    <t>1960-1964 bloc bară cărămidă cf1sd scară față 22x12m (2223)</t>
  </si>
  <si>
    <t>1960-1964 bloc bară cărămidă cf1sd scară față 22x12m (2223 2223 2223)</t>
  </si>
  <si>
    <t>1960-1964 bloc bară cărămidă cf1sd scară față 22x12m (2223 2223)</t>
  </si>
  <si>
    <t>1960-1964 bloc bară cărămidă cf1sd scară față 19x12m (233)</t>
  </si>
  <si>
    <t>1960-1964 bloc bară cărămidă cf1sd scară față 19x12m (233 233)</t>
  </si>
  <si>
    <t>1960-1964 bloc bară cărămidă cf1sd scară spate 22x12m (2223 2223)</t>
  </si>
  <si>
    <t>1960-1964 bloc bară cărămidă cf1sd scară față 19x12m (233 233 34)</t>
  </si>
  <si>
    <t>1968-1972 bloc bară cf2sd 19x10m (2223 2223 2223)</t>
  </si>
  <si>
    <t>1968-1972 bloc bară cf2sd 19x10m (2223 2223)</t>
  </si>
  <si>
    <t>1978-1986 bloc colț teșit cf1 19x19m (2222)</t>
  </si>
  <si>
    <t>1978-1982 bloc colț cf1d 17x17m (L333)</t>
  </si>
  <si>
    <t>1978-1982 bloc colț cf1d 17x17m (L333 L333)</t>
  </si>
  <si>
    <t>1978-1982 bloc cruce cf1d 23x14m (2233)</t>
  </si>
  <si>
    <t>1978-1982 bloc cruce cf1d 23x14m (2223 2223)</t>
  </si>
  <si>
    <t>1978-1982 bloc cruce cf1d 23x14m (2223 2233)</t>
  </si>
  <si>
    <t>1978-1982 bloc cruce cf1d 23x14m (2223 2223 2233 2233)</t>
  </si>
  <si>
    <t>1950-1960 bloc bară cf1 15x12m</t>
  </si>
  <si>
    <t>1970-1976 bloc turn rotit cf1c 22x18m</t>
  </si>
  <si>
    <t>1972-1978 bloc bară cf2sd 21/24/27x10m (2223 2223 2223 2223)</t>
  </si>
  <si>
    <t>1972-1978 bloc bară cf2sd 21/24/27x10m (2223 2223 2223 2223 2223 2223)</t>
  </si>
  <si>
    <t>1972-1978 bloc bară cf2sd 21/24/27x10m (2223 2223)</t>
  </si>
  <si>
    <t>1972-1978 bloc bară cf1d 18x10m 2ap/et</t>
  </si>
  <si>
    <t>1972-1978 bloc bară cf2sd 21/24/27x10m (2223 2223 2223)</t>
  </si>
  <si>
    <t>1972-1978 bloc bară cf2sd 21/24/27x10m (2333 2333)</t>
  </si>
  <si>
    <t xml:space="preserve">1972-1978 bloc bară cf2sd 21/24/27x10m (3334 3334 3334)
</t>
  </si>
  <si>
    <t>1972-1978 bloc bară cf2sd 21/24/27x10m (2223)</t>
  </si>
  <si>
    <t>1972-1978 bloc bară cf2sd 21/24/27x10m (2333 2333 2333)</t>
  </si>
  <si>
    <t>1972-1978 bloc bară cf2sd 21/24/27x10m (2333)</t>
  </si>
  <si>
    <t>1972-1978 bloc bară cf2sd 21/24/27x10m (3334 3334 3334 3334)</t>
  </si>
  <si>
    <t>1980-1990 bloc bară cu balcoane pe 3 camere centrale cf1 (34 34)</t>
  </si>
  <si>
    <t>1958-1962 bloc bară cf1 14x10m</t>
  </si>
  <si>
    <t>ansambluri noi</t>
  </si>
  <si>
    <t>Latitudine</t>
  </si>
  <si>
    <t>Longitudine</t>
  </si>
  <si>
    <t>urmează</t>
  </si>
  <si>
    <t>SURSA: recensamantromania.ro</t>
  </si>
  <si>
    <t>Calculat cu formule Excel</t>
  </si>
  <si>
    <t>Notă</t>
  </si>
  <si>
    <t>Do not post this file on other websites!</t>
  </si>
  <si>
    <t>inițial</t>
  </si>
  <si>
    <t>din 2000</t>
  </si>
  <si>
    <t>Wikipedia indică populația și în alți ani anteriori 1912</t>
  </si>
  <si>
    <t>Conform Wikipedia: 103840 in 1930, 114984 in 1941</t>
  </si>
  <si>
    <t>din 1998</t>
  </si>
  <si>
    <t>15ap 2002 conform recepție ANL</t>
  </si>
  <si>
    <t>40ap 2003 conform recepție ANL</t>
  </si>
  <si>
    <t>//www.hartablocuri.ro/i/d26.png</t>
  </si>
  <si>
    <t>bai centrale 222 222</t>
  </si>
  <si>
    <t>LIPSĂ Google Street View</t>
  </si>
  <si>
    <t>1972-1978 cămin nefamiliști 40x14m (11 travee, 20 geamuri)</t>
  </si>
  <si>
    <t>1972-1978 cămin nefamiliști 44x14m (12 travee, 22 geamuri)</t>
  </si>
  <si>
    <t>1963-1970 bloc bară cărămidă băi fațadă cf1 (222 222)</t>
  </si>
  <si>
    <t>1963-1970 bloc bară cărămidă băi fațadă cf1 (222 222 222)</t>
  </si>
  <si>
    <t>1963-1970 bloc bară cărămidă băi fațadă cf1 (2223 2223 2223)</t>
  </si>
  <si>
    <t>1963-1970 bloc bară cărămidă băi fațadă cf1 (233 233)</t>
  </si>
  <si>
    <t>1963-1970 bloc bară cărămidă băi fațadă cf1 (2223)</t>
  </si>
  <si>
    <t>1963-1970 bloc bară cărămidă băi fațadă cf1 (2223 2223)</t>
  </si>
  <si>
    <t>parter partial magazine + 3/4 etaje + pod</t>
  </si>
  <si>
    <t>//www.hartablocuri.ro/i/d10.png</t>
  </si>
  <si>
    <t>//www.hartablocuri.ro/i/d18.png</t>
  </si>
  <si>
    <t>//www.hartablocuri.ro/i/d20.png</t>
  </si>
  <si>
    <t>//www.hartablocuri.ro/i/d22.png</t>
  </si>
  <si>
    <t>//www.hartablocuri.ro/i/d04.png</t>
  </si>
  <si>
    <t>//www.hartablocuri.ro/i/d14.png</t>
  </si>
  <si>
    <t>//www.hartablocuri.ro/i/d24.png</t>
  </si>
  <si>
    <t>2 cladiri</t>
  </si>
  <si>
    <t>uscatorie la parter</t>
  </si>
  <si>
    <t>//www.hartablocuri.ro/i/d29.png</t>
  </si>
  <si>
    <t>//www.hartablocuri.ro/i/d30.png</t>
  </si>
  <si>
    <t>//www.hartablocuri.ro/i/d31.png</t>
  </si>
  <si>
    <t>//www.hartablocuri.ro/i/d32.png</t>
  </si>
  <si>
    <t>//www.hartablocuri.ro/i/d33.png</t>
  </si>
  <si>
    <t>//www.hartablocuri.ro/i/d34.png</t>
  </si>
  <si>
    <t>//www.hartablocuri.ro/i/d35.png</t>
  </si>
  <si>
    <t>//www.hartablocuri.ro/i/d36.png</t>
  </si>
  <si>
    <t>//www.hartablocuri.ro/i/d37.png</t>
  </si>
  <si>
    <t>//www.hartablocuri.ro/i/d38.png</t>
  </si>
  <si>
    <t>//www.hartablocuri.ro/i/d39.png</t>
  </si>
  <si>
    <t>comunist 1968-1979</t>
  </si>
  <si>
    <t>comunist 1950-1969</t>
  </si>
  <si>
    <t>finalizat 2022 conform korter.ro</t>
  </si>
  <si>
    <t>parter partial magazine + 4 etaje</t>
  </si>
  <si>
    <t>1970-1978 bloc bară cf2nd fără balcon 20x10m (2223 2223)</t>
  </si>
  <si>
    <t>1978-1986 bloc drept cf1d 24x14m înalt (2333 2333)</t>
  </si>
  <si>
    <t xml:space="preserve">40 sau </t>
  </si>
  <si>
    <t>parter + 4/5/6/7 etaje</t>
  </si>
  <si>
    <t>Unicat bai la fațadă 34</t>
  </si>
  <si>
    <t>bloc unicat decalat 233</t>
  </si>
  <si>
    <t>bloc unicat 3 aripi 333</t>
  </si>
  <si>
    <t>1958-1962 bară cărămidă 25x10</t>
  </si>
  <si>
    <t>Blocul Republica</t>
  </si>
  <si>
    <t>FG II 2</t>
  </si>
  <si>
    <t>1963-1966 turn garsoniere cf1sd 40x19m</t>
  </si>
  <si>
    <t>1968-1972 bară cf2sd 19x10m 2223</t>
  </si>
  <si>
    <t>223+2x34 +333</t>
  </si>
  <si>
    <t>1958-1962 bară cărămidă 25x10 2223</t>
  </si>
  <si>
    <t>1960-1964-bara-25x11m</t>
  </si>
  <si>
    <t>19x17m, decomandare circulara, lift in mijloc, scarile pe margine</t>
  </si>
  <si>
    <t>IV 2</t>
  </si>
  <si>
    <t>1958-1962 bară cărămidă 19x10m 233 223 223</t>
  </si>
  <si>
    <t>1958-1962 bară cărămidă cf1sd scară față 2223</t>
  </si>
  <si>
    <t>bara turn 22x10m 12222 12222</t>
  </si>
  <si>
    <t>Unicat Grigorescu 2-4</t>
  </si>
  <si>
    <t>Pa34</t>
  </si>
  <si>
    <t>parter + 7-9 etaje</t>
  </si>
  <si>
    <t>tronsone etaj retras 7-8-9 3 ap/nivel + tronson 9 3/ap nivel + tronson etaj retras 8-9 + tronson etaj retras 7-8</t>
  </si>
  <si>
    <t>parter + 8-10 etaje</t>
  </si>
  <si>
    <t>tronson etaj retras 7-8-9 3 ap/nivel +2x tronson etaj retras 8-9 3 ap/nivel + tronson drept 2cam 4 ap/nivel tronson etaj retras 7-8 3 ap/nivel</t>
  </si>
  <si>
    <t>Blocurile „M” din Grigorescu, cu parcari la demisol si logii cu decoratii metalice</t>
  </si>
  <si>
    <t>similar cu 1968-1972 bloc bară turn cf1sd 28x11m (tip OD)</t>
  </si>
  <si>
    <t xml:space="preserve"> sc1(2 camere x9 et + 2 cam x 8 et + 3 cam x 7 et) + sc2, sc3, sc4 (3 cam 10 etaje  2 cam 10 etaje  2 cam 9 et) + sc 5, sc 6 (4x2 cam / 10 etaje) + sc 7 (2 cam/11 etaje, 3 cam 10 etaje, 2 cam 10 etaje) + sc8(2 cam 10 etaje 2 cam 9 etaje, 3 cam 9 etaje)</t>
  </si>
  <si>
    <t>Cub H 2233</t>
  </si>
  <si>
    <t>1957 cub 19x16m split 2344</t>
  </si>
  <si>
    <t>cruce cf2g</t>
  </si>
  <si>
    <t>trebuie facut tot migdalului</t>
  </si>
  <si>
    <t>Magazine + 4 etaje</t>
  </si>
  <si>
    <t>1985-1990 bloc îndoit înalt cf1 (I1233 I1233)</t>
  </si>
  <si>
    <t>3x Drept CF1 18x10m  34</t>
  </si>
  <si>
    <t>1978-1982-drept-cf1-18x10m</t>
  </si>
  <si>
    <t>Cub H Cf2 3344</t>
  </si>
  <si>
    <t>Colt Unic 22234</t>
  </si>
  <si>
    <t>1985-1990 bloc îndoit înalt cf1 (I1233 I1233 L333 L333)</t>
  </si>
  <si>
    <t>Cub3333</t>
  </si>
  <si>
    <t>Cub H 2234</t>
  </si>
  <si>
    <t>Cub 3333</t>
  </si>
  <si>
    <t>Magazine + 8 etaje</t>
  </si>
  <si>
    <t>1985-1990 îndoit înalt CF1 L333 I2234</t>
  </si>
  <si>
    <t>Blocul bucătarilor (din cauza geamului si a formei bucatariei), similar cu Pa34</t>
  </si>
  <si>
    <t>7 tronsoane etaj retras 3 ap/nivel 223 2x25 2x26 1x29 1x30</t>
  </si>
  <si>
    <t>4 tronsoane etaj retras 4 ap/nivel + uscatorie 2x31 2x27</t>
  </si>
  <si>
    <t>4 tronsoane 223 11 etaje + tronson 2223 10 etaje</t>
  </si>
  <si>
    <t>3x colt 3 camere + 2 x 333</t>
  </si>
  <si>
    <t>Magazine P+1 + 9 etaje</t>
  </si>
  <si>
    <t>Magazine P + 10 etaje</t>
  </si>
  <si>
    <t>1985-1990 îndoit înalt CF1 3xL333 I2234</t>
  </si>
  <si>
    <t>Magazine + 7 etaje</t>
  </si>
  <si>
    <t>Necunoscut 234</t>
  </si>
  <si>
    <t>camin UTCN</t>
  </si>
  <si>
    <t>parter + 7-8 etaje</t>
  </si>
  <si>
    <t>1985-1990 indoit inalt cf1 L333 L333 + 1985-1990 decalat inalt cf1 24x16m 334 334</t>
  </si>
  <si>
    <t>Sc1 6 apt 34 sc2 7 apt 34 sc3 8 apt 34 sc 4 9 apt 23</t>
  </si>
  <si>
    <t>PB3 + PB2</t>
  </si>
  <si>
    <t>Spital + 7 etaje</t>
  </si>
  <si>
    <t>1978-1982 bloc cruce cf1d 23x14m (2223 2223 2233)</t>
  </si>
  <si>
    <t>1950 cub H</t>
  </si>
  <si>
    <t>1978-1986 bloc drept cf1d 24x14m înalt (2333 2333 3333)</t>
  </si>
  <si>
    <t>parter magazine + 7-8 etaje</t>
  </si>
  <si>
    <t>1978-1986 bloc drept cf1d 24x14m înalt (2333 2333 3333 3333 3333)</t>
  </si>
  <si>
    <t>1978-1986 bloc drept cf1d 24x14m înalt (2333 3333 3333)</t>
  </si>
  <si>
    <t>1978-1986 bloc drept cf1d 24x14m înalt (2333 2333 2333)</t>
  </si>
  <si>
    <t>demisol magazine + parter magazine + 8 etaje</t>
  </si>
  <si>
    <t>bara garsoniere 33x19m</t>
  </si>
  <si>
    <t>bara garsoniere 25x19m</t>
  </si>
  <si>
    <t>garsonier3</t>
  </si>
  <si>
    <t>1978-1986 bloc drept 3ap/et cf1d înalt (234 234 234)</t>
  </si>
  <si>
    <t>BARA CF3</t>
  </si>
  <si>
    <t>1978-1986 bloc drept cf1d 24x13m scund (3333 3333)</t>
  </si>
  <si>
    <t>1985-1990 bloc îndoit înalt cf1d (L234 L333 L333)</t>
  </si>
  <si>
    <t>1985-1990 bloc îndoit înalt cf1d (I1233 I1233 L234 L333 L333)</t>
  </si>
  <si>
    <t>1978-1986 bloc drept cf1d 24x14m înalt (2333 2333 2333 2333)</t>
  </si>
  <si>
    <t>1978-1986 bloc cruce/drept cf1? cu balcoane (Pa34 Pa34 Pa34 Pc33 Pc33)</t>
  </si>
  <si>
    <t>1978-1986 bloc cruce/drept cf1d cu balcoane (Pc33 Pc33)</t>
  </si>
  <si>
    <t>1978-1986 bloc cruce/drept cf1d cu balcoane (Pa34 Pc33 Pc33)</t>
  </si>
  <si>
    <t>1978-1986 bloc cruce/drept cf1d cu balcoane (Pa34 Pa34 Pc33 Pc33)</t>
  </si>
  <si>
    <t>1978-1986 bloc cruce/drept cf1d cu balcoane (Pa222 Pa222 Pa34 Pc33 Pc33)</t>
  </si>
  <si>
    <t>1978-1986 bloc cruce/drept cf1? cu balcoane (Pa222 Pa222 Pa222 Pa222 Pc33 Pc33)</t>
  </si>
  <si>
    <t>1978-1986 bloc cruce/drept cf1? cu balcoane (Pa222 Pa222 Pa34 Pa34 Pc33 Pc33)</t>
  </si>
  <si>
    <t>1978-1986 bloc cruce/drept cf1? cu balcoane (Pa222 Pa222 Pa222 Pa222 Pa34 Pa34 Pc33 Pc33)</t>
  </si>
  <si>
    <t>1978-1986 bloc cruce/drept cf1? cu balcoane (Pa222 Pa222 Pa34 Pa34 Pc33)</t>
  </si>
  <si>
    <t>bara garsoniere 39x13m</t>
  </si>
  <si>
    <t>1978-1986 bloc cruce/drept cf1? cu balcoane (Pa222 Pa222 Pa34 Pa34 Pa34)</t>
  </si>
  <si>
    <t>1978-1986 bloc cruce/drept cf1? cu balcoane (Pc24)</t>
  </si>
  <si>
    <t>1985-1990 îndoit înalt CF1 I2234 L333 L333</t>
  </si>
  <si>
    <t>1985-1990 îndoit înalt CF1 I2234 L234 L333</t>
  </si>
  <si>
    <t>bara garsoniere 17x19m</t>
  </si>
  <si>
    <t>CuB</t>
  </si>
  <si>
    <t>Florești &gt; ansambluri noi</t>
  </si>
  <si>
    <t>altfel de bara 15x12m</t>
  </si>
  <si>
    <t>parter+mezanin magazine + 6/7 etaje + pod</t>
  </si>
  <si>
    <t>cub split-level 17x14m</t>
  </si>
  <si>
    <t>1978-1986 bloc cruce/drept cf1? cu logii (Pa222 Pa34 Pc33 Pc33)</t>
  </si>
  <si>
    <t>1978-1986 bloc cruce/drept cf1? cu logii (Pa222 Pa222 Pc24?)</t>
  </si>
  <si>
    <t>1978-1986 bloc cruce/drept cf1? cu logii (Pa34 Pc24 Pc24 Pc24 Pc24?)</t>
  </si>
  <si>
    <t>1978-1986 bloc cruce/drept cf1? cu logii (Pa34 Pc33 Pc33 sau Pc24)</t>
  </si>
  <si>
    <t>1978-1986 bloc cruce/drept cf1? cu logii (Pa34 Pa34 Pa34 Pa34 Pc33 Pc33 Pc24 Pc24?)</t>
  </si>
  <si>
    <t>1978-1986 bloc cruce/drept cf1? cu logii (Pa34 Pa34 Pa34 Pa34 Pc24 Pc24?)</t>
  </si>
  <si>
    <t>1978-1986 bloc cruce/drept cf1? cu logii (Pa34 Pa34 Pa34 Pa34)</t>
  </si>
  <si>
    <t>1978-1986 bloc cruce/drept cf1? cu balcoane (Pa222 Pa222 Pa34 Pc24 Pc24 Pc24)</t>
  </si>
  <si>
    <t>1978-1986 bloc cruce/drept cf1? cu balcoane (Pa222 Pa222 Pa34 Pa34 Pa34 Pc33)</t>
  </si>
  <si>
    <t>1978-1986 bloc cruce/drept cf1? cu logii (Pa34 Pa34 Pc33 Pc24?)</t>
  </si>
  <si>
    <t>1964 estimare Andrei</t>
  </si>
  <si>
    <t>1955 estimare Andrei</t>
  </si>
  <si>
    <t>1968 estimare Andrei</t>
  </si>
  <si>
    <t>1966 estimare Andrei</t>
  </si>
  <si>
    <t>1970 estimare Andrei</t>
  </si>
  <si>
    <t>1963 estimare Andrei</t>
  </si>
  <si>
    <t>1984 estimare Andrei</t>
  </si>
  <si>
    <t>1985 estimare Andrei</t>
  </si>
  <si>
    <t>1986 estimare Andrei</t>
  </si>
  <si>
    <t>1987 estimare Andrei</t>
  </si>
  <si>
    <t>1967 estimare Andrei</t>
  </si>
  <si>
    <t>1971 estimare Andrei</t>
  </si>
  <si>
    <t>1972 estimare Andrei</t>
  </si>
  <si>
    <t>1983 estimare Andrei</t>
  </si>
  <si>
    <t>1980 estimare Andrei</t>
  </si>
  <si>
    <t>1988 estimare Andrei</t>
  </si>
  <si>
    <t>1989 estimare Andrei</t>
  </si>
  <si>
    <t>1990 estimare Andrei</t>
  </si>
  <si>
    <t>1982 estimare Andrei</t>
  </si>
  <si>
    <t>1976 estimare Andrei</t>
  </si>
  <si>
    <t>1959 estimare Andrei</t>
  </si>
  <si>
    <t>1965 estimare Andrei</t>
  </si>
  <si>
    <t>1969 estimare Andrei</t>
  </si>
  <si>
    <t>1977 estimare Andrei</t>
  </si>
  <si>
    <t>1975 estimare Andrei</t>
  </si>
  <si>
    <t>1960 estimare Andrei</t>
  </si>
  <si>
    <t>1995 estimare Andrei</t>
  </si>
  <si>
    <t>1962 estimare Andrei</t>
  </si>
  <si>
    <t>1961 estimare Andrei</t>
  </si>
  <si>
    <t>1973 estimare Andrei</t>
  </si>
  <si>
    <t>2011 estimare Andrei</t>
  </si>
  <si>
    <t>1985-1990 turn patrat unic in Cluj 21x21m</t>
  </si>
  <si>
    <t>2 demisoluri + parter magazine + 6/7/8 etaje</t>
  </si>
  <si>
    <t>1978-1986 bloc cruce/drept cf1? cu logii (Pa34 Pa34 Pa34 Pc33 Pc24?)</t>
  </si>
  <si>
    <t>1978-1986 bloc cruce/drept cf1? cu logii (Pa34 Pc33 Pc24?)</t>
  </si>
  <si>
    <t>1978-1986 bloc cruce/drept cf1? cu logii (Pa34 Pa34 Pa34 Pc24? Pc24?)</t>
  </si>
  <si>
    <t>1978-1986 bloc cruce/drept cf1? cu balcoane (Pa34 Pa34 Pa34 Pa34 Pc33 Pc33)</t>
  </si>
  <si>
    <t>1978-1986 bloc cruce/drept cf1? cu logii (Pa34 Pa34 Pa34 Pa34 Pc24? Pc24?)</t>
  </si>
  <si>
    <t>1978-1986 bloc cruce/drept cf1? cu logii (Pa34 Pa34 Pa34 Pa34 Pc24? Pc24? Pc24)</t>
  </si>
  <si>
    <t>1978-1986 bloc cruce/drept cf1? cu balcoane (Pa222 Pa222 Pa222 Pa34 Pc24? Pc24? Pc24?)</t>
  </si>
  <si>
    <t>bloc unicat cf1 trifoi</t>
  </si>
  <si>
    <t>cub rotit cf1 split-level 26x23m</t>
  </si>
  <si>
    <t>cub cf1 split-level 21x20m</t>
  </si>
  <si>
    <t>1960, 1964 estimare Andrei</t>
  </si>
  <si>
    <t>1950 bara 123 123 222</t>
  </si>
  <si>
    <t>1985-1990 bloc îndoit înalt cf1d (I1233 I1233 L234 L333)</t>
  </si>
  <si>
    <t>1978-1986 bloc cruce/drept cf1d cu balcoane (Pa222 Pa222 Pa222)</t>
  </si>
  <si>
    <t>1968-1972 cub H cf1 21x21 (2234 2234 3334 3334)</t>
  </si>
  <si>
    <t>1968-1972 cub H cf1 21x21 (3334 3334)</t>
  </si>
  <si>
    <t>1978-1986 bloc cruce/drept cf1d cu logii (Pa222 Pa222 Pc33 Pc33)</t>
  </si>
  <si>
    <t>Cub 2233 cf 2</t>
  </si>
  <si>
    <t>Andrei scrie 99 garsoniere</t>
  </si>
  <si>
    <t>1978-1986 bloc cruce/drept cf1? cu balcoane (Pa222 Pa222 Pa34 Pa34 Pa34 Pc33 Pc33 Pc33)</t>
  </si>
  <si>
    <t>1978 estimare Andrei</t>
  </si>
  <si>
    <t>1979 estimare Andrei</t>
  </si>
  <si>
    <t>1981 estimare Andrei</t>
  </si>
  <si>
    <t>1978-1986 bloc drept/colț înalt cf1d (2334 2334 2334)</t>
  </si>
  <si>
    <t>1960-1964 bloc turn pătrat cf1 17x16m</t>
  </si>
  <si>
    <t>1968-1972 bloc bară cf3nd 19x9m cu geam mic bucătărie</t>
  </si>
  <si>
    <t>parter partial magazine + 5 etaje</t>
  </si>
  <si>
    <t>1978-1986 bloc cruce/drept cf1? cu logii (Pa34 Pa34 Pa34 Pa34 Pa34 Pa34 Pa34 Pc24 Pc24 Pc24?)</t>
  </si>
  <si>
    <t>1978-1986 bloc cruce/drept cf1? cu logii (Pa34 Pa34 Pa34 Pa34 Pa34 Pc24 Pc24 Pc24)</t>
  </si>
  <si>
    <t>1978-1986 bloc cruce/drept cf1? cu logii (Pa34 Pa34 Pa34 Pa34 Pa34 Pa34 Pc24 Pc24 Pc24 Pc24?)</t>
  </si>
  <si>
    <t>1978-1986 bloc cruce/drept cf1? cu logii (Pa34 Pa34 Pa34 Pa34 Pa34 Pa34 Pc24 Pc24?) + Colt Unicat 22234 (25 apt)</t>
  </si>
  <si>
    <t>1978-1986 bloc cruce/drept cf1? cu logii (Pa34 Pa34 Pa34 Pa34 Pa34 Pa34 Pa34 Pc33 Pc33 Pc33 Pc33 Pc33)</t>
  </si>
  <si>
    <t>1968-1972 bloc bară cf3nd 18x9m cu geam mic bucătărie</t>
  </si>
  <si>
    <t>ce e la etajul 5?</t>
  </si>
  <si>
    <t>suprainaltat recent</t>
  </si>
  <si>
    <t>1 scara Pa34 are un etaj mai putin</t>
  </si>
  <si>
    <t>1 scara Pc33 are un etaj mai putin</t>
  </si>
  <si>
    <t>parter + 9-10 etaje</t>
  </si>
  <si>
    <t>parter + 3 E + M</t>
  </si>
  <si>
    <t>parter + 7-10 etaje</t>
  </si>
  <si>
    <t>parter + 6-8 etaje</t>
  </si>
  <si>
    <t>parter + 3 /4 etaje</t>
  </si>
  <si>
    <t>1957 cub split-level 21x19m split 2344</t>
  </si>
  <si>
    <t>bara garsoniere 33x19m x2</t>
  </si>
  <si>
    <t>cub rotit 21x19</t>
  </si>
  <si>
    <t>1966-1972 bloc rural bară decalată 18x11m</t>
  </si>
  <si>
    <t>View by Donath Park</t>
  </si>
  <si>
    <t>7 cladiri, 2‑camere, 3‑camere, 57–80 m²</t>
  </si>
  <si>
    <t>Donath Park</t>
  </si>
  <si>
    <t>Donath West Residence</t>
  </si>
  <si>
    <t>1 cladire, 2‑camere, 3‑camere, 50 – 87 m²</t>
  </si>
  <si>
    <t>La Donna Imobile</t>
  </si>
  <si>
    <t>Vista Residence</t>
  </si>
  <si>
    <t>6 vile duplex, 4‑camere, 148–172 m²</t>
  </si>
  <si>
    <t>CH Transbeton</t>
  </si>
  <si>
    <t>2 cladiri, 2‑camere, 3‑camere, 54 – 112 m²</t>
  </si>
  <si>
    <t>finisaje cu materiale de lux din import</t>
  </si>
  <si>
    <t>Grigorescu (coordonate incorecte)</t>
  </si>
  <si>
    <t>Ceconi Residence</t>
  </si>
  <si>
    <t>Ceconi</t>
  </si>
  <si>
    <t>1 cladiri, 1‑cameră, 2‑camere, 3‑camere, 31–71 m²</t>
  </si>
  <si>
    <t>S2+S1+P+2+R</t>
  </si>
  <si>
    <t>Baciu Hills</t>
  </si>
  <si>
    <t>RDCons Invest</t>
  </si>
  <si>
    <t>2S + P + 3E + Er</t>
  </si>
  <si>
    <t>8 cladiri, 39–80 m²</t>
  </si>
  <si>
    <t>Solaris Eden</t>
  </si>
  <si>
    <t>Solaris Real Estate Development</t>
  </si>
  <si>
    <t>1 cladiri, 1‑camere, 3‑camere, 4‑camere, 5‑camere, 45–101 m²</t>
  </si>
  <si>
    <t>Solaris Astoria</t>
  </si>
  <si>
    <t>1 cladiri, 2‑camere, 3‑camere, 52–97 m²</t>
  </si>
  <si>
    <t>Belle Residence</t>
  </si>
  <si>
    <t>EBS Real Estate Investment</t>
  </si>
  <si>
    <t>1 cladiri, 1‑cameră, 2‑camere, 3‑camere, 31–88 m²</t>
  </si>
  <si>
    <t>Solaris City</t>
  </si>
  <si>
    <t>1 cladiri, 2‑camere, 3‑camere, 4‑camere, 44–103 m²</t>
  </si>
  <si>
    <t>Traian Residence</t>
  </si>
  <si>
    <t>1 cladire, 1‑cameră, 2‑camere, 47–64 m²</t>
  </si>
  <si>
    <t>Solaris 10</t>
  </si>
  <si>
    <t>1 cladire, 2‑camere, 3‑camere, 49 – 84 m²</t>
  </si>
  <si>
    <t>Decebal 72</t>
  </si>
  <si>
    <t>Harshad International</t>
  </si>
  <si>
    <t>1 cladire, 2‑camere, 3‑camere, 52–84 m²</t>
  </si>
  <si>
    <t>Solaris Atrium</t>
  </si>
  <si>
    <t>S+P+5+ ER</t>
  </si>
  <si>
    <t>1 cladire, 2‑camere, 3‑camere, 4‑camere, 52–100 m²</t>
  </si>
  <si>
    <t>Finisaje și instalații “de top”</t>
  </si>
  <si>
    <t>SC SDC Imobiliare</t>
  </si>
  <si>
    <t>Proiect Burebista</t>
  </si>
  <si>
    <t>2 cladiri, 1‑camera, 2‑camere, 3‑camere, 40–90 m²</t>
  </si>
  <si>
    <t>North Side Residence</t>
  </si>
  <si>
    <t>1 cladiri, 1‑cameră, 2‑camere, 3‑camere, 45–115 m²</t>
  </si>
  <si>
    <t>Welt Imobiliare</t>
  </si>
  <si>
    <t>Sunny Hill Residence</t>
  </si>
  <si>
    <t>Doralex Com</t>
  </si>
  <si>
    <t>7 cladiri, 1‑cameră, 2‑camere, 3‑camere, 42–108 m²</t>
  </si>
  <si>
    <t>P+6E, P+4</t>
  </si>
  <si>
    <t>Solaris Prisma</t>
  </si>
  <si>
    <t>1 cladire, 2‑camere, 3‑camere si 4‑camere, 51–90 m²</t>
  </si>
  <si>
    <t>Urbano 57</t>
  </si>
  <si>
    <t>Urbano57</t>
  </si>
  <si>
    <t>1 cladire, 1‑cameră, 2‑camere, 3‑camere, 42–86 m²</t>
  </si>
  <si>
    <t>ziduri cărămidă 30 cm</t>
  </si>
  <si>
    <t>North Plaza Apartments</t>
  </si>
  <si>
    <t>? Cladiri, 1‑cameră, 2‑camere, 3‑camere, 37–94 m²</t>
  </si>
  <si>
    <t>North Plaza</t>
  </si>
  <si>
    <t>Junior Residence</t>
  </si>
  <si>
    <t>8 cladiri, 1‑cameră, 2‑camere, 3‑camere, 48.83–120.06 m²</t>
  </si>
  <si>
    <t>Sky Properties</t>
  </si>
  <si>
    <t>1 cladiri, 54.08–93.93 m²</t>
  </si>
  <si>
    <t>Sky Boulevard</t>
  </si>
  <si>
    <t>Arcdom Residence</t>
  </si>
  <si>
    <t>House Luxury Investment</t>
  </si>
  <si>
    <t>1 triplex, 4‑camere, 120 m²</t>
  </si>
  <si>
    <t>Sbs Beraca Solution</t>
  </si>
  <si>
    <t>4 cladiri, 1‑camere, 2‑camere, 3‑camere, 38.71 – 57.41 m²</t>
  </si>
  <si>
    <t>P+3E+M</t>
  </si>
  <si>
    <t>House Luxury Residence Sesul de Sus</t>
  </si>
  <si>
    <t>Bye Residence Tineretului</t>
  </si>
  <si>
    <t>3 cladiri, 2‑camere, 3‑camere, 50–103 m²</t>
  </si>
  <si>
    <t>Cluj Rezidential</t>
  </si>
  <si>
    <t>1 cladire</t>
  </si>
  <si>
    <t>Arcdome Residence - Catanelor</t>
  </si>
  <si>
    <t>House Luxury Residence Teilor</t>
  </si>
  <si>
    <t>5 cladiri, 2‑camere, 3‑camere, 45–100 m²</t>
  </si>
  <si>
    <t>structura din beton armat, ziduri beton</t>
  </si>
  <si>
    <t>Complex Side Park Florești</t>
  </si>
  <si>
    <t>Alfa Residence Floresti</t>
  </si>
  <si>
    <t>S+P+1E+Er</t>
  </si>
  <si>
    <t>1 cladire, 2‑camere, 3‑camere, 53–75 m², tavan 2.7 m</t>
  </si>
  <si>
    <t>Alfa Imobiliare</t>
  </si>
  <si>
    <t>House Luxury Residence Cluj</t>
  </si>
  <si>
    <t>3 cladiri, 2‑camere, 3‑camere</t>
  </si>
  <si>
    <t>Columna Residence</t>
  </si>
  <si>
    <t>4 cladiri, 2‑camere, 3‑camere, 4‑camere, 54–102 m²</t>
  </si>
  <si>
    <t>D+P+7E+ER / D+P+3+ER</t>
  </si>
  <si>
    <t>Campeador Residence West</t>
  </si>
  <si>
    <t>1 cladiri, 1‑cameră, 2‑camere, 3‑camere, 30–70 m²</t>
  </si>
  <si>
    <t>2S+D+P+5E</t>
  </si>
  <si>
    <t>City Comfort Residence</t>
  </si>
  <si>
    <t>15 vine înșiruite, 4‑camere, 110 m²</t>
  </si>
  <si>
    <t>Tribeka Vivo</t>
  </si>
  <si>
    <t>Tribeka Premium Residence</t>
  </si>
  <si>
    <t>S+D+P+3E+Er ; S+P+3E+Er ; P+E</t>
  </si>
  <si>
    <t>1 cladire, 1‑camere, 2‑camere, 3‑camere, 4‑camere, 36.09–111.49 m²</t>
  </si>
  <si>
    <t>Fontana Residence</t>
  </si>
  <si>
    <t>1 cladire, 2‑camere, 3‑camere, 55–80 m²</t>
  </si>
  <si>
    <t>Platinum Development</t>
  </si>
  <si>
    <t>Valley Residence</t>
  </si>
  <si>
    <t>D1+D2+P+4E+Et.Retras</t>
  </si>
  <si>
    <t>la stadiul de semifinisat</t>
  </si>
  <si>
    <t>1 cladire, 2‑camere, 3‑camere, 45–115 m²</t>
  </si>
  <si>
    <t>Ardeal Construct</t>
  </si>
  <si>
    <t>1 cladire, garsoniere, 2‑camere, 3‑camere, penthouse, 50.90 – 229.87 m²</t>
  </si>
  <si>
    <t>demisol magazine + parter + 5/6 etaje</t>
  </si>
  <si>
    <t>subsol parcare + parter partial magazine + 3/4 etaje</t>
  </si>
  <si>
    <t>Zenia</t>
  </si>
  <si>
    <t>? Cladiri, 1‑camere, 2‑camere, 3‑camere, 4‑camere, 5‑camere, 37–100 m²</t>
  </si>
  <si>
    <t>structura din beton armat, ziduri beton armat şi cărămidă</t>
  </si>
  <si>
    <t>Imobil Parc Rozelor</t>
  </si>
  <si>
    <t>Somesul Cald Producție</t>
  </si>
  <si>
    <t>? Cladiri, 2‑camere, 3‑camere,4‑camere, 54.43 – 99.79 m²</t>
  </si>
  <si>
    <t>Solaris Arena</t>
  </si>
  <si>
    <t>1 cladire, 2‑camere, 3‑camere, 52–73 m²</t>
  </si>
  <si>
    <t>1 cladire, 2‑camere, 3‑camere si 4‑camere, 48–90 m²</t>
  </si>
  <si>
    <t>Solaris Elite</t>
  </si>
  <si>
    <t>Contemporano Cluj</t>
  </si>
  <si>
    <t>Blocul bucătarilor (din cauza geamului si a formei bucatariei)</t>
  </si>
  <si>
    <t>Manastur Forest</t>
  </si>
  <si>
    <t>4 cladiri, 2‑camere, 3‑camere, 54–72 m²</t>
  </si>
  <si>
    <t>Citadela Residence</t>
  </si>
  <si>
    <t>10 cladiri</t>
  </si>
  <si>
    <t>beton armat, cărămidă și beton armat</t>
  </si>
  <si>
    <t>3 cladiri, 3‑camere, 4‑camere</t>
  </si>
  <si>
    <t>str. Campului, 251</t>
  </si>
  <si>
    <t>3 etaje</t>
  </si>
  <si>
    <t>1 cladiri</t>
  </si>
  <si>
    <t>Scala Frunzișului</t>
  </si>
  <si>
    <t>Scala Development</t>
  </si>
  <si>
    <t>cadre de beton armat cu plăci dală</t>
  </si>
  <si>
    <t>1 cladire, 1‑camere,2‑camere, 3‑camere, 48 – 133 m²</t>
  </si>
  <si>
    <t>Pereți interiori apartament: tencuială mecanizată BAUMIT,măşti ghips-carton dublu placate cu vata Knauf Decibel</t>
  </si>
  <si>
    <t>Seasons</t>
  </si>
  <si>
    <t>Studium Green</t>
  </si>
  <si>
    <t>1 cladire, 1‑cameră, 2‑camere, 3‑camere, 39–113 m²</t>
  </si>
  <si>
    <t>Azoria</t>
  </si>
  <si>
    <t>2 cladiri, 1‑camera, 2‑camere, 3‑camere, 4‑camere, 42–127 m²</t>
  </si>
  <si>
    <t>Wings</t>
  </si>
  <si>
    <t>2 cladiri, 1‑cameră, 2‑camere, duplex, 41.40–112.02 m²</t>
  </si>
  <si>
    <t>? Cladire, studio, 2‑camere, 4‑camere, penthouse</t>
  </si>
  <si>
    <t>Maia Zorilor 1</t>
  </si>
  <si>
    <t>Alfa Residence Zorilor</t>
  </si>
  <si>
    <t>1 cladire, 1‑cameră, 2‑camere, 44–71 m², tavan 2.7 m</t>
  </si>
  <si>
    <t>D+P+2E+2R</t>
  </si>
  <si>
    <t>Belle Ville Cluj-Napoca</t>
  </si>
  <si>
    <t>Long Bridge Romania</t>
  </si>
  <si>
    <t>Family Park</t>
  </si>
  <si>
    <t>5 cladiri, 2‑camere, 3‑camere, 4‑camere, 52–82 m²</t>
  </si>
  <si>
    <t>Aci Residence</t>
  </si>
  <si>
    <t>Aci Cluj Sa</t>
  </si>
  <si>
    <t>3 cladiri, 1‑cameră, 2‑camere, 3‑camere, 4‑camere, 31.05–118.88 m²</t>
  </si>
  <si>
    <t>ziduri cărămidă Cemacon</t>
  </si>
  <si>
    <t>D+P+3E+4–7ER</t>
  </si>
  <si>
    <t>parter partial magazine magazine + 5/6 etaje</t>
  </si>
  <si>
    <t>parter magazine + 3/4/6 etaje</t>
  </si>
  <si>
    <t>Sunny Prime Residence</t>
  </si>
  <si>
    <t>1 cladire, 2‑camere, 3‑camere, 51–85 m²</t>
  </si>
  <si>
    <t>Scala Center</t>
  </si>
  <si>
    <t>Napochim Imobiliare SA</t>
  </si>
  <si>
    <t>1 cladire, 2‑camere, 3‑camere, 53–80 m²</t>
  </si>
  <si>
    <t>P+6E+ER</t>
  </si>
  <si>
    <t>Solaris Central</t>
  </si>
  <si>
    <t>1 cladire, 1‑cameră, 2‑camere, 3‑camere, 4‑camere, penthouse, 45 –95 m²</t>
  </si>
  <si>
    <t>Solaris Park</t>
  </si>
  <si>
    <t>1 cladiri, 2‑camere, 3‑camere, penthouse, 41–82 m²</t>
  </si>
  <si>
    <t>Proiect Anton Pann</t>
  </si>
  <si>
    <t>3 cladiri, 1‑camera, 2‑camere, 3‑camere, 42–80 m²</t>
  </si>
  <si>
    <t>Beauciel</t>
  </si>
  <si>
    <t>2 cladiri, 1‑cameră, 2‑camere, 3‑camere, 32–88 m²</t>
  </si>
  <si>
    <t>1 cladire, 2‑camere, 3‑camere, 4‑camere, 61.92–150.38 m²</t>
  </si>
  <si>
    <t>2023 conform Wikipedia, nespecificat pe korter.ro</t>
  </si>
  <si>
    <t>River Side Residence</t>
  </si>
  <si>
    <t>1 cladire, 1‑cameră, 2‑camere, 3‑camere, 4‑camere, 37.90–116.5 m²</t>
  </si>
  <si>
    <t>Albiei Residence</t>
  </si>
  <si>
    <t>1 cladire, 1‑cameră, 2‑camere,3‑camere, 38–78 m²</t>
  </si>
  <si>
    <t>Fabricii Panoramic</t>
  </si>
  <si>
    <t>Nordum Residence</t>
  </si>
  <si>
    <t>GPA Real Estate Invest</t>
  </si>
  <si>
    <t>1 cladiri, 1‑cameră, 2‑camere, 3‑camere, 4‑camere, 43–99 m²</t>
  </si>
  <si>
    <t>Alfa Residence Cosasilor</t>
  </si>
  <si>
    <t>1 cladire, 1‑cameră, 2‑camere, 3‑camere, 22–86 m²</t>
  </si>
  <si>
    <t>stalpi de sustinere si placi de tip “dală”</t>
  </si>
  <si>
    <t>Solaris Vila</t>
  </si>
  <si>
    <t>1 cladire, 2‑camere, 3‑camere, 46–75 m²</t>
  </si>
  <si>
    <t>The Nest</t>
  </si>
  <si>
    <t>Bina Real Estate</t>
  </si>
  <si>
    <t>3 cladiri, 2‑camere, 3‑camere, 4‑camere, 50.4–74.7 m²</t>
  </si>
  <si>
    <t>Avella</t>
  </si>
  <si>
    <t>1 cladire, 1‑cameră, 2‑camere, 3‑camere, 55–90 m²</t>
  </si>
  <si>
    <t>Record Park</t>
  </si>
  <si>
    <t>3 cladiri, 2‑camere, 3‑camere, 4‑camere, 67–110 m²</t>
  </si>
  <si>
    <t>Vision</t>
  </si>
  <si>
    <t>1 cladiri, 2‑camere, 3‑camere</t>
  </si>
  <si>
    <t>AC QUATRO</t>
  </si>
  <si>
    <t>1 cladire, 2‑camere, 47–54 m²</t>
  </si>
  <si>
    <t>Ceconi Residence Petofi Sandor</t>
  </si>
  <si>
    <t>1 cladire, 1‑cameră, 2‑camere, 3‑camere, 37–80 m²</t>
  </si>
  <si>
    <t>1 cladiri, 2‑camere, 3‑camere, 49–74 mp utili</t>
  </si>
  <si>
    <t>Dorobanților Residence</t>
  </si>
  <si>
    <t>Luca Prest, Transilvania Construcţii</t>
  </si>
  <si>
    <t>Rhodium Residence Dorobantilor</t>
  </si>
  <si>
    <t>Rhodium Properties</t>
  </si>
  <si>
    <t>1 cladiri, 1‑camere,2‑camere, 3‑camere, 34–72 m²</t>
  </si>
  <si>
    <t>Vivido</t>
  </si>
  <si>
    <t>? Cladiri, 1‑cameră, 2‑camere, 3‑camere, 4‑camere, 37.07–104.15 m²</t>
  </si>
  <si>
    <t>M-Avenue</t>
  </si>
  <si>
    <t>beton, ziduri caramid</t>
  </si>
  <si>
    <t>1 cladire, 2‑camere, 3‑camere, 54.57 – 80.46 m²</t>
  </si>
  <si>
    <t>beton armat, ziduri cărămidă Cemacon Evoceramic</t>
  </si>
  <si>
    <t>1 cladire, 1‑cameră, 2‑camere, 3‑camere, 4‑camere, 62–103 m²</t>
  </si>
  <si>
    <t>North Gate</t>
  </si>
  <si>
    <t>Avira Residence</t>
  </si>
  <si>
    <t>North Gate Apartments</t>
  </si>
  <si>
    <t>1 cladire, 2-camere, 48–68 m²</t>
  </si>
  <si>
    <t>1 cladire, 2‑camere, 3‑camere, 4‑camere, 48–86 m²</t>
  </si>
  <si>
    <t>P+8E+2M</t>
  </si>
  <si>
    <t>Campeador Someseni</t>
  </si>
  <si>
    <t>Dunarii Park Apartments</t>
  </si>
  <si>
    <t>pereții gletuiti cu un singur strat de glet</t>
  </si>
  <si>
    <t>1 cladire, 2‑camere, 3‑camere, 4‑camere, 51– 92 m²</t>
  </si>
  <si>
    <t>Hidden Residence</t>
  </si>
  <si>
    <t>1 cladire, 1‑camera, 2‑camere, 3‑camere, 37 – 99 m²</t>
  </si>
  <si>
    <t>D1+P+3E</t>
  </si>
  <si>
    <t>The Colorist</t>
  </si>
  <si>
    <t>Economica II</t>
  </si>
  <si>
    <t>MEB Apartments</t>
  </si>
  <si>
    <t>Residence II Lago</t>
  </si>
  <si>
    <t>Gala Water Side Residence</t>
  </si>
  <si>
    <t>1 cladire, 2‑camere, 3‑camere, 43–75 m²</t>
  </si>
  <si>
    <t>Viva City Residence</t>
  </si>
  <si>
    <t>Viva City</t>
  </si>
  <si>
    <t>stâlpi, diafragme și plăci din beton armat</t>
  </si>
  <si>
    <t>4 cladiri, 1‑cameră, 2‑camere, 3‑camere, 62.27–90.76 m²</t>
  </si>
  <si>
    <t>West Side Park</t>
  </si>
  <si>
    <t>3 cladiri, 1‑cameră, 2‑camere, 3‑camere</t>
  </si>
  <si>
    <t>Riviera Park</t>
  </si>
  <si>
    <t>I&amp;C Transilvania Construcţii &amp; Transilvania Impact</t>
  </si>
  <si>
    <t>1 cladire, 1‑cameră, 2‑camere, 3‑camere, 4‑camere, 40–173 m²</t>
  </si>
  <si>
    <t>10 etaje</t>
  </si>
  <si>
    <t>East Side Residence</t>
  </si>
  <si>
    <t>Mon Jardin Residence</t>
  </si>
  <si>
    <t>Japit Real Estate, Ag Con Invest</t>
  </si>
  <si>
    <t>2 cladiri, 1‑cameră, 2‑camere, 3‑camere, 4‑camere, 37 – 99 m²</t>
  </si>
  <si>
    <t>S1+S2+P+6E+Er</t>
  </si>
  <si>
    <t>Grand Park Residence</t>
  </si>
  <si>
    <t>fundatii de beton armat, stalpi, diafragme, plansee, atice si scari din beton armat monolit</t>
  </si>
  <si>
    <t>5 cladiri, 1‑cameră, 2‑camere, 3‑camere, 4‑camere,44–138 m²</t>
  </si>
  <si>
    <t>Albini 140</t>
  </si>
  <si>
    <t>Luxury City Life</t>
  </si>
  <si>
    <t>1 cladire, studio 2‑camere, 3‑camere, 4‑camere, 38–160 m²</t>
  </si>
  <si>
    <t>subsol parcare + parter magazine + 2/5/6 etaje</t>
  </si>
  <si>
    <t>Brancusi Residence</t>
  </si>
  <si>
    <t>1 cladire, 1‑cameră, 2‑camere, 3‑camere, 35–163 m²</t>
  </si>
  <si>
    <t>subsol garaje + parter magazine + 9 etaje</t>
  </si>
  <si>
    <t>subsol garaje + parter + 10/11/12 etaje</t>
  </si>
  <si>
    <t>Romul Ladea</t>
  </si>
  <si>
    <t>Complex Romul Ladea</t>
  </si>
  <si>
    <t>3 cladiri, 2‑camere, 3‑camere, 74–94 m²</t>
  </si>
  <si>
    <t>Erich Bergel Residence</t>
  </si>
  <si>
    <t>Vector Capital</t>
  </si>
  <si>
    <t>? Cladiri, 2‑camere, 3‑camere, 56–100 m²</t>
  </si>
  <si>
    <t>Borhanciului</t>
  </si>
  <si>
    <t>S+P+2E+ER</t>
  </si>
  <si>
    <t>1 cladiri, 2‑camere, 3‑camere, 52–75 m²</t>
  </si>
  <si>
    <t>Gardenia Residence</t>
  </si>
  <si>
    <t>Gross &amp; Gross Construct</t>
  </si>
  <si>
    <t>4 cladiri, 2‑camere, 3‑camere, 4‑camere, 61.57 – 105.28 m²</t>
  </si>
  <si>
    <t>Campeador Borhanci</t>
  </si>
  <si>
    <t>case duplex, 120 m²</t>
  </si>
  <si>
    <t>Sol Residence</t>
  </si>
  <si>
    <t>Biobuilds</t>
  </si>
  <si>
    <t>la cheie, parțial mobilate</t>
  </si>
  <si>
    <t>8 cladiri, configurabile: 3‑camere, 4‑camere, 5‑camere, 230 – 240 m²</t>
  </si>
  <si>
    <t>Cluj Sky Residence</t>
  </si>
  <si>
    <t>Ceconi Residence Predeal</t>
  </si>
  <si>
    <t>1 cladire, 130.4–205.76 m²</t>
  </si>
  <si>
    <t>S+P+1E+M</t>
  </si>
  <si>
    <t>Arcadia Residence</t>
  </si>
  <si>
    <t>cadre din beton armat, ziduri cărămidă și beton armat</t>
  </si>
  <si>
    <t>1 cladire, 1‑cameră, 2‑camere, 3‑camere, 40–72 m²</t>
  </si>
  <si>
    <t>Luca Prest</t>
  </si>
  <si>
    <t>1 cladire, 1‑camere, 2‑camere, 3‑camere, 41 – 76 m²</t>
  </si>
  <si>
    <t>Sophia Residence</t>
  </si>
  <si>
    <t>Adalgo Mirus, Luca Prest</t>
  </si>
  <si>
    <t>în stadiul finisat</t>
  </si>
  <si>
    <t>5 cladiri, 1‑cameră, 2‑camere, 3‑camere, 4‑camere, 54.7–100 m²</t>
  </si>
  <si>
    <t>P+2E si P+8E+R</t>
  </si>
  <si>
    <t>7 cladiri, 1‑cameră, 2‑camere, 3‑camere, 4‑camere, penthouse</t>
  </si>
  <si>
    <t>Bella Vista</t>
  </si>
  <si>
    <t>S+P+3E+ET</t>
  </si>
  <si>
    <t>4 cladiri, 2‑camere, 3‑camere, 54.45–82.35 m²</t>
  </si>
  <si>
    <t>Bella Park</t>
  </si>
  <si>
    <t>Grand Park Sud Residence</t>
  </si>
  <si>
    <t>8 cladiri, 1‑cameră, 2‑camere, 3‑camere, 4‑camere, 53–134 m²</t>
  </si>
  <si>
    <t>S+P+2E/ S+ P+5E</t>
  </si>
  <si>
    <t>Clar Residence Park</t>
  </si>
  <si>
    <t>Clar Construct</t>
  </si>
  <si>
    <t>2 cladiri, 2‑camere, 3‑camere, 49.8–148 m²</t>
  </si>
  <si>
    <t>Diandra Residence</t>
  </si>
  <si>
    <t>subsol parcare + parter + 15/16 etaje</t>
  </si>
  <si>
    <t>The Chiwedor Residence</t>
  </si>
  <si>
    <t>parter magazine + 17 etaje (P+15E pe korter)</t>
  </si>
  <si>
    <t>2 subsoluri parcare + parter + 10 etaje</t>
  </si>
  <si>
    <t>2 subsoluri parcare + parter + 8/10 etaje</t>
  </si>
  <si>
    <t>subsol parcare + parter parcare + 6/7 etaje</t>
  </si>
  <si>
    <t>parter + 2/4/6/7 etaje</t>
  </si>
  <si>
    <t>subsol garaje + parter magazine + 3/4/5 etaje</t>
  </si>
  <si>
    <t>parter + 5/9/11 etaje</t>
  </si>
  <si>
    <t>subsol parcare + parter magazine + 7/8 etaje</t>
  </si>
  <si>
    <t>Estimo Residence</t>
  </si>
  <si>
    <t xml:space="preserve">1966-1972 bloc rural bară T cu 2 scări 41x15m </t>
  </si>
  <si>
    <t>subsol parcare + parter parcare + 6 etaje</t>
  </si>
  <si>
    <t>bara 334 334 34 34</t>
  </si>
  <si>
    <t>1970-1976 turn cf1 26x17m 3344</t>
  </si>
  <si>
    <t>1963-1970 bloc bară cărămidă cf1sd 22x12m (233 233 233)</t>
  </si>
  <si>
    <t>1963-1970 bloc bară cărămidă cf1sd 22x12m (233 233 233 34)</t>
  </si>
  <si>
    <t>bloc unicat cf2</t>
  </si>
  <si>
    <t>1978-1986 bloc drept 3ap/et cf1d înalt (234 245 245)</t>
  </si>
  <si>
    <t>Andrei scrie 50 trei camere (GREȘIT?)</t>
  </si>
  <si>
    <t>LAMA G ?</t>
  </si>
  <si>
    <t>parter magazine + 4/5/7/8/10 etaje</t>
  </si>
  <si>
    <t>Rozelor Residence</t>
  </si>
  <si>
    <t>cub 18x16m</t>
  </si>
  <si>
    <t>cub 18x18m</t>
  </si>
  <si>
    <t>Cub rotit Cf1 2223</t>
  </si>
  <si>
    <t>demisol + parter + 5 etaje + 2 mansarde</t>
  </si>
  <si>
    <t>subsol parcare + parter + 1/2 etaje</t>
  </si>
  <si>
    <t>cub split-level 21x19m</t>
  </si>
  <si>
    <t>Lara</t>
  </si>
  <si>
    <t>Ţaga</t>
  </si>
  <si>
    <t>1978-1986 bloc cruce/drept cf1? cu logii (Pa34 Pa34 Pa34 Pa34 Pc33 Pc33 Pc33) + inca 1 scara</t>
  </si>
  <si>
    <t>1978-1986 bloc cruce/drept cf1d (Pa222 Pc33 Pc33)</t>
  </si>
  <si>
    <t>1968-1978 cămin nefamiliști 21x13m (7 travee, 12 geamuri)</t>
  </si>
  <si>
    <t/>
  </si>
  <si>
    <t>1960-1964 bloc bară cărămidă cf1sd scară spate 22x12m (233 233 34 34 34)</t>
  </si>
  <si>
    <t>parter garaje + 7/8 etaje</t>
  </si>
  <si>
    <t>demisol + parter + 3/5 etaje + mansardă</t>
  </si>
  <si>
    <t>Proiectul "baza de date a blocurilor" a luat naștere din interesul meu pentru studiat arhitectura comunistă, mai exact pentru programele de locuințe în masă, plus pasiunea de colecționat și analizat date. Un proiect original "Made by Teoalida" realizat în premieră națională pentru a vă oferi ceea ce primăriile NU oferă oficial.</t>
  </si>
  <si>
    <t>bloc unicat 2ap/et</t>
  </si>
  <si>
    <t>173ap pe usa</t>
  </si>
  <si>
    <t>226ap scrie pe usa</t>
  </si>
  <si>
    <t>288ap scrie pe usa</t>
  </si>
  <si>
    <t>scara 4 ap 87-110</t>
  </si>
  <si>
    <t>Andrei scrie ca toate 112 apartamentele au 3 camere, MA INDOIESC</t>
  </si>
  <si>
    <t>bara Plopilor</t>
  </si>
  <si>
    <t>parter magazine + 11/12/13 etaje</t>
  </si>
  <si>
    <t>magazine partial pe etaj 1/2</t>
  </si>
  <si>
    <t>bloc unicat cf1 giratoriu</t>
  </si>
  <si>
    <t>parter magazine + 3 etaje / demisol + parter + 3 etaje</t>
  </si>
  <si>
    <t>Structura din beton armat si cărămidă</t>
  </si>
  <si>
    <t>beton armat și cărămidă, ziduri cărămidă</t>
  </si>
  <si>
    <t>structura din beton armat si cărămidă</t>
  </si>
  <si>
    <t>ne</t>
  </si>
  <si>
    <t>parter magazine + 7/9/10/11 etaje</t>
  </si>
  <si>
    <t>parter magazine 9/10/11/12</t>
  </si>
  <si>
    <t>parter+mezanin magazine + 3/5/6 etaje</t>
  </si>
  <si>
    <t>drept 24x14m</t>
  </si>
  <si>
    <t>parter+mezanin magazine + 9 etaje, parter magazine + 6 etaje</t>
  </si>
  <si>
    <t>parter + 4/5/7/8 etaje</t>
  </si>
  <si>
    <t>1978-1986 bloc cruce/drept cf1d (Pa34 Pb3333 Pb3333 Pc24 Pc24)</t>
  </si>
  <si>
    <t>1978-1986 bloc cruce/drept cf1? cu logii (Pa34 Pa34 Pa34 Pa34 Pc24)</t>
  </si>
  <si>
    <t>1978-1986 bloc cruce/drept cf1? cu logii (Pa34 Pa34 Pc24 Pc24 Pc24 Pb2222 Pb2222)</t>
  </si>
  <si>
    <t>parter+mezanin magazine + 8/9 etaje + pod</t>
  </si>
  <si>
    <t>parter partial garaje + 3 etaje + pod</t>
  </si>
  <si>
    <t>scara 1 ap 1-23, scara 2 ap 24-47, scara 3 ap 48-70</t>
  </si>
  <si>
    <t>parter + 4/5/6 etaje (split-level)</t>
  </si>
  <si>
    <t>panouri prefabricate, posibil cadre la interior</t>
  </si>
  <si>
    <t>1978-1986 bloc drept înalt cf1d = drept 2222 + colt 1233 + Trapez Ascutit 23322 + Trapez Obtuz 34322</t>
  </si>
  <si>
    <t>1978-1986 bloc drept înalt cf1d = drept 11122 + colt 1233</t>
  </si>
  <si>
    <t>1978-1986 bloc drept înalt cf1d = drept 11122 + colt 1233 + Trapez Ascutit 23322</t>
  </si>
  <si>
    <t>1978-1986 bloc drept înalt cf1d = drept 2222 + Trapez Ascutit 23322</t>
  </si>
  <si>
    <t>1978-1986 bloc drept înalt cf1d (1222 1222 2222)</t>
  </si>
  <si>
    <t>1978-1986 bloc drept înalt cf1d = Colt 1233 34 apt + Drept 2222 35 apt</t>
  </si>
  <si>
    <t>1978-1986 bloc drept înalt cf1d = Colt 1233 34 apt + Drept 2222 35 apt + L224</t>
  </si>
  <si>
    <t>1978-1986 bloc drept înalt cf1d (2222 2222 2222) + inca 2 scari</t>
  </si>
  <si>
    <t>1978-1986 bloc drept 3ap/et cf1d înalt (234) + drept inalt L224</t>
  </si>
  <si>
    <t>1978-1986 bloc drept înalt cf1d = drept 2222 + colt 1233 + Trapez Ascutit 2434</t>
  </si>
  <si>
    <t>&lt;span style="color: red;"&gt;DE CONFIRMAT distribuția apartamentelor pe numărul de camere?&lt;/span&gt; (posibil incorectă, pusă de Andrei)</t>
  </si>
  <si>
    <t>bloc unic in Cluj 20x11m</t>
  </si>
  <si>
    <t>bloc unic in Cluj 20x11m x3 + pc?</t>
  </si>
  <si>
    <t>bloc unic in Cluj 20x11m x6</t>
  </si>
  <si>
    <t>subsol + parter magazine + 3/4/5 etaj</t>
  </si>
  <si>
    <t>parter parcare + 12 etaje (P+11E pe korter)</t>
  </si>
  <si>
    <t>1960-1964 bară Gheorgheni 233 233 34 34 = 2x34 + 2x233</t>
  </si>
  <si>
    <t>1960-1964 bară Gheorgheni 233 233 34 = 34 + 2x233</t>
  </si>
  <si>
    <t>1960-1964 bară Gheorgheni 233 233 34 34 = 223+2x34 +333</t>
  </si>
  <si>
    <t>1960-1964 bară Gheorgheni 233 233 34 34 34 34 = 223+4x34 +333</t>
  </si>
  <si>
    <t>1960-1964 bară Gheorgheni 233 233 34 = 223+2x34 +333</t>
  </si>
  <si>
    <t>1960-1964 bară Gheorgheni 233 233 34 = bai la fațadă 223 si 34 model vechi</t>
  </si>
  <si>
    <t>1960-1964 bară Gheorgheni 233 233 34 34 = bai la fațadă 223 si 34 model vechi</t>
  </si>
  <si>
    <t>1960-1964 bară Gheorgheni 233 233 34 34 34 34 = bai la fațadă 223 si 34 model vechi</t>
  </si>
  <si>
    <t>1960-1964 bară Gheorgheni 233 233 34 = 233 34 233</t>
  </si>
  <si>
    <t>1960-1964 bară Gheorgheni 233 233 34 34 34 34 = 1958-1962 bară cărămidă 22x10 233</t>
  </si>
  <si>
    <t>1960-1964 bară Gheorgheni 233 233 34 34 = bară cărămidă 20x10 233</t>
  </si>
  <si>
    <t>1960-1964 bară Gheorgheni 233 233 34 34 = bară cărămidă 22x10 233</t>
  </si>
  <si>
    <t>bloc unic in Cluj 20x11m + 1978-1986 bloc colț teșit cf1 19x19m (2222)</t>
  </si>
  <si>
    <t>1978-1986 colț teșit 22x22</t>
  </si>
  <si>
    <t>1963-1960 bloc turn patrat cf1 18x17m</t>
  </si>
  <si>
    <t>parter+mezanin magazine + 8/10/11 etaje, alte blocuri mai scunde</t>
  </si>
  <si>
    <t>1978-1986 bloc cruce/drept cf1? cu logii (Pa34 Pa34 Pa34 Pa34 Pa34 Pc24 Pc24)</t>
  </si>
  <si>
    <t>1972-1978 bloc bară cf2sd 21/24/27x10m (3334 3334 3334 3334 3334)</t>
  </si>
  <si>
    <t>1972-1978 bloc bară cf2sd 21/24/27x10m (2333 2333 2333 2333 2333 2333)</t>
  </si>
  <si>
    <t>1972-1978 bloc bară cf2sd 21/24/27x10m T (2223 2333)</t>
  </si>
  <si>
    <t>1972-1978 bloc bară cf2sd 21/24/27x10m T (2223 2223 2333 2333)</t>
  </si>
  <si>
    <t>1972-1978 bloc bară cf2sd 21/24/27x10m T (2223 2333 2333)</t>
  </si>
  <si>
    <t>1972-1978 bloc bară cf2sd 21/24/27x10m T (2223 2223 2223 2223 2333 2333)</t>
  </si>
  <si>
    <t>1972-1978 bloc bară cf2sd 21/24/27x10m T (2223 2223 2223 2333 2333)</t>
  </si>
  <si>
    <t>turn patrat 18x18m</t>
  </si>
  <si>
    <t>1970-1978 bloc bară lată cf2d 14x16m (2223 2223)</t>
  </si>
  <si>
    <t>1970-1978 bloc bară lată cf2d 14x16m (2222 2222 2223 2223)</t>
  </si>
  <si>
    <t>1970-1978 bloc bară lată cf2d 14x16m (2222 2222 2223 2223 2233)</t>
  </si>
  <si>
    <t>1970-1978 bloc bară lată cf2d 14x16m (2222 2222 2222 2223 2223)</t>
  </si>
  <si>
    <t>1978-1986 bloc cruce/drept cf1? cu balcoane (Pa34 Pc33 Pc33 Pc33)</t>
  </si>
  <si>
    <t>cub 3344</t>
  </si>
  <si>
    <t>parter magazine + 3/4/5/6/7 etaje</t>
  </si>
  <si>
    <t>1978-1986 bloc drept logie colț cf1 21x14m (2222 2222 3333)</t>
  </si>
  <si>
    <t>Andrei scrie 68 apartamente din care 2 garsoniere, 4 două camere, 60 trei camere, 2 patru camere,</t>
  </si>
  <si>
    <t>1978-1986 bloc cu fatade inegale</t>
  </si>
  <si>
    <t>1963-1972 bloc bară prefabricate cf1d/sd logii 19x10m (34 34 34 34)</t>
  </si>
  <si>
    <t>1963-1972 bloc bară prefabricate cf1d/sd logii 27x10m (334 334)</t>
  </si>
  <si>
    <t>1963-1972 bloc bară prefabricate cf1d/sd logii 27x10m (334)</t>
  </si>
  <si>
    <t>1963-1972 bloc bară prefabricate cf1d/sd logii 19/27x10m (334 334 34)</t>
  </si>
  <si>
    <t>1963-1972 bloc bară prefabricate cf1d/sd logii 19/29x10m (2223 34)</t>
  </si>
  <si>
    <t>1963-1972 bloc bară prefabricate cf1d/sd logii (2223)</t>
  </si>
  <si>
    <t>1963-1972 bloc bară prefabricate cf1d/sd logii (2223 2223)</t>
  </si>
  <si>
    <t>1963-1972 bloc bară prefabricate cf1d/sd logii 19/27/29x10m (2223 2223 2223 334 334 34 34)</t>
  </si>
  <si>
    <t>1963-1972 bloc bară prefabricate cf1d/sd logii 19/27/29x10m (2223 334 34 34 34 34 34)</t>
  </si>
  <si>
    <t>1963-1972 bloc bară prefabricate cf1d/sd logii 19/29x10m (2223 2223 34)</t>
  </si>
  <si>
    <t>1963-1972 bloc bară prefabricate cf1d/sd logii 19/27/29x10m (2223 2223 334 334 334 334 334 34)</t>
  </si>
  <si>
    <t>1963-1972 bloc bară prefabricate cf1d/sd logii 27x10m (334 334 334)</t>
  </si>
  <si>
    <t>1963-1972 bloc bară prefabricate cf1d/sd logii (2223 2223 2223)</t>
  </si>
  <si>
    <t>1963-1972 bloc bară prefabricate cf1d/sd logii 19x10m (34 34 34 34 34 45)</t>
  </si>
  <si>
    <t>1963-1972 bloc bară prefabricate cf1d/sd logii 19x10m (34 34 34 34 34 34)</t>
  </si>
  <si>
    <t>1963-1972 bloc bară prefabricate cf1d/sd logii 19x10m (34 34)</t>
  </si>
  <si>
    <t>1963-1972 bloc bară prefabricate cf1d/sd logii 19x10m (34 34 34 334)</t>
  </si>
  <si>
    <t>1963-1972 bloc bară prefabricate cf1d/sd logii 19x10m (34 34 34)</t>
  </si>
  <si>
    <t>1963-1972 bloc bară prefabricate cf1d/sd logii 19/27x10m (334 334 34 34 34)</t>
  </si>
  <si>
    <t>1963-1972 bloc bară prefabricate cf1d/sd logii 19/27x10m (334 34)</t>
  </si>
  <si>
    <t>1963-1972 bloc bară prefabricate cf1d/sd logii (334 334 34)</t>
  </si>
  <si>
    <t>1963-1972 bloc bară prefabricate cf1d/sd logii 19/27x10m (334 34 34 34)</t>
  </si>
  <si>
    <t>1963-1972 bloc bară prefabricate cf1d/sd logii 19/27x10m (334 34 34 34 34)</t>
  </si>
  <si>
    <t>1963-1972 bloc bară prefabricate cf1d/sd logii 19x10m (34 34 34 34 34)</t>
  </si>
  <si>
    <t>1963-1972 bloc bară prefabricate cf1d/sd logii 19x10m (34 34 34 34 34 34 34)</t>
  </si>
  <si>
    <t>1978-1986 bloc cruce/drept cf1d cu balcoane (Pc33)</t>
  </si>
  <si>
    <t>1978-1986 bloc cruce/drept cf1? cu logii (Pc24)</t>
  </si>
  <si>
    <t>1978-1986 bloc cruce/drept cf1? cu logii (Pc24 Pc24) + bloc unic in Cluj 20x11m</t>
  </si>
  <si>
    <t>1978-1986 bloc cruce/drept cf1? cu logii (Pa34 Pc24) + bloc unic in Cluj 20x11m</t>
  </si>
  <si>
    <t>1978-1986 bloc cruce/drept cf1? cu logii (Pa222 Pa222 Pa222 Pa34 Pc24)</t>
  </si>
  <si>
    <t>1978-1986 bloc cruce/drept cf1? cu logii (Pa222 Pa222 Pa222 Pc24)</t>
  </si>
  <si>
    <t>cf3sd 18x9m</t>
  </si>
  <si>
    <t>1978-1986 bloc cruce/drept cf1? cu balcoane (Pa222 Pa222 Pa34 Pa34 Pc33) + colt</t>
  </si>
  <si>
    <t>parter partial magazine + 8/9 etaje</t>
  </si>
  <si>
    <t>1978-1986 bloc drept cf1d 24x13m scund (2233 2233 2233 3333)</t>
  </si>
  <si>
    <t>&lt;span style="color: red;"&gt;DE CONFIRMAT distribuția apartamentelor pe numărul de camere?&lt;/span&gt; (posibil incorectă, 2 scari au o camera in plus sau e doar balcon?)</t>
  </si>
  <si>
    <t>1978-1986 bloc cruce/drept cf1? cu logii (Pa222 Pc24 Pc24)</t>
  </si>
  <si>
    <t>1978-1986 bloc cruce/drept cf1? cu logii (Pa222 Pa222 Pa222 Pa34 Pc24 Pc24)</t>
  </si>
  <si>
    <t>cub cf1 21x21m</t>
  </si>
  <si>
    <t>cub cf1 21x18m</t>
  </si>
  <si>
    <t>cel putin 2</t>
  </si>
  <si>
    <t>1970-1978 bloc bară cf2nd fără balcon 20x10m (2223)</t>
  </si>
  <si>
    <t>cub x2</t>
  </si>
  <si>
    <t>18x11m cf3nd</t>
  </si>
  <si>
    <t>1982-1990 bloc drept cf1d 19x11m (I34 I222 L223 L223)</t>
  </si>
  <si>
    <t>bloc 30x11m</t>
  </si>
  <si>
    <t>1978-1986 bloc cruce/drept cf1? cu logii (Pa222 Pa222 Pa222 Pa34 Pc33 Pc33)</t>
  </si>
  <si>
    <t>cub cu balcoane pe colt interior</t>
  </si>
  <si>
    <t>cub H cu o latura mai lunga</t>
  </si>
  <si>
    <t>1978-1986 bloc cruce/drept cf1? cu logii (Pa34 Pa34 Pa34 Pc24 Pc24 Pc24)</t>
  </si>
  <si>
    <t>1960-1964 bloc bară cărămidă cf1sd scară față 22x12m (233 233)</t>
  </si>
  <si>
    <t>1978-1986 bloc cruce/drept cf1? cu logii (Pa222 Pa34 Pa34 Pa34 Pa34 Pc24)</t>
  </si>
  <si>
    <t>G40-V9</t>
  </si>
  <si>
    <t>1978-1986 bloc cruce/drept cf1? cu logii (Pa34 Pa34 Pa34 Pa34 Pc24 Pc24)</t>
  </si>
  <si>
    <t>1978-1986 bloc cruce/drept cf1? cu logii (Pa34 Pa34 Pc24 Pc24)</t>
  </si>
  <si>
    <t>cruce 23x14 2233</t>
  </si>
  <si>
    <t>cruce 23x14 2233 2233 2233 2233</t>
  </si>
  <si>
    <t>1978-1986 bloc cruce/drept cf1? cu logii (Pa34 Pa34 Pa34 Pa34 Pa34 Pa34 Pc24)</t>
  </si>
  <si>
    <t>1978-1986 bloc cruce/drept cf1? cu logii (Pa222 Pa222 Pa222 Pa34 Pa34 Pc24)</t>
  </si>
  <si>
    <t>1978-1986 bloc cruce/drept cf1? cu logii (Pa222 Pa222 Pa34 Pa34 Pc24 Pc24)</t>
  </si>
  <si>
    <t>bai centrale 2223 2223 2223 34</t>
  </si>
  <si>
    <t>bai centrale 2223 2223</t>
  </si>
  <si>
    <t>1978-1986 bloc cruce/drept cf1? cu balcoane (Pa222 Pa222 Pc33) + bara 40 garsoniere</t>
  </si>
  <si>
    <t>1978-1986 bloc cruce/drept cf1? cu logii (Pa222 Pa34 Pa34 Pa34 Pc24)</t>
  </si>
  <si>
    <t>1978-1986 bloc cruce/drept cf1? cu balcoane (Pa34 Pa34 Pa34 Pc33 Pc33 Pc33)</t>
  </si>
  <si>
    <t>cub T split level</t>
  </si>
  <si>
    <t>1978-1986 bloc cruce/drept cf1? cu logii (Pa222 Pa34 Pc?)</t>
  </si>
  <si>
    <t>nu am, trimiteți-mi planuri</t>
  </si>
  <si>
    <t>Bloc T100</t>
  </si>
  <si>
    <t>Bloc VO2</t>
  </si>
  <si>
    <t>Bloc V01</t>
  </si>
  <si>
    <t>Bloc l12</t>
  </si>
  <si>
    <t>Bloc l1-12</t>
  </si>
  <si>
    <t>Bloc L1-13</t>
  </si>
  <si>
    <t>Bloc l13</t>
  </si>
  <si>
    <t>Bloc l2</t>
  </si>
  <si>
    <t>Bloc L1-8</t>
  </si>
  <si>
    <t>Bloc R1-2</t>
  </si>
  <si>
    <t>Bloc R1-5</t>
  </si>
  <si>
    <t>Bloc l14</t>
  </si>
  <si>
    <t>Bloc l15</t>
  </si>
  <si>
    <t>Bloc l16</t>
  </si>
  <si>
    <t>Bloc E1-5</t>
  </si>
  <si>
    <t>Bloc b8</t>
  </si>
  <si>
    <t>Bloc J80</t>
  </si>
  <si>
    <t>Bloc Y1-Y2</t>
  </si>
  <si>
    <t>Bloc E1-4</t>
  </si>
  <si>
    <t>Bloc E1-6</t>
  </si>
  <si>
    <t>Bloc S1-1</t>
  </si>
  <si>
    <t>Bloc S1-2</t>
  </si>
  <si>
    <t>Bloc I60</t>
  </si>
  <si>
    <t>Bloc B60</t>
  </si>
  <si>
    <t>Bloc G2-40</t>
  </si>
  <si>
    <t>Bloc l</t>
  </si>
  <si>
    <t>Bloc J64</t>
  </si>
  <si>
    <t>MAI E 1 SCARA Pa34</t>
  </si>
  <si>
    <t>altfel de bara 34</t>
  </si>
  <si>
    <t>E81 scara A, B, C, D, E, F, G, H</t>
  </si>
  <si>
    <t>bloc mic 34</t>
  </si>
  <si>
    <t>C11 ?</t>
  </si>
  <si>
    <t>K1 scara A, B, C, D, E, F, G, H</t>
  </si>
  <si>
    <t>cruce 23x14m 2233 2233 cu garsoniera</t>
  </si>
  <si>
    <t>1978-1982 bloc cruce cf1d 23x14m (2223 2233 2233)</t>
  </si>
  <si>
    <t>bloc 28x11</t>
  </si>
  <si>
    <t>F14 scara A, B, C</t>
  </si>
  <si>
    <t>F16 scara A, B, C</t>
  </si>
  <si>
    <t>bara unicat cf1 334 334 34</t>
  </si>
  <si>
    <t>1950 băi fațadă 222 222</t>
  </si>
  <si>
    <t>1963-1970 bloc bară cărămidă băi fațadă cf1 (222 222 222 222 222 222)</t>
  </si>
  <si>
    <t>1963-1970 bloc bară cărămidă băi fațadă cf1 (233 233 34)</t>
  </si>
  <si>
    <t>1963-1970 bloc bară cărămidă băi fațadă cf1 (233 233 233 233)</t>
  </si>
  <si>
    <t>1963-1970 bloc bară cărămidă băi fațadă cf1 (233 233 233)</t>
  </si>
  <si>
    <t>1978-1986 bloc cruce/drept cf1d cu balcoane (Pc33) + 1985-1990 bloc îndoit scund cf1d (I224)</t>
  </si>
  <si>
    <t>1963-1970 bloc bară cărămidă băi fațadă cf1 (233 233 34 34)</t>
  </si>
  <si>
    <t>la parter lipsesc 2 apartamente datorita gangului</t>
  </si>
  <si>
    <t>F12 / F7 (mapdata)</t>
  </si>
  <si>
    <t>F11 scara A, B / F7 (mapdata)</t>
  </si>
  <si>
    <t>bara 60 garsoniere</t>
  </si>
  <si>
    <t>Proiect (an estimat de Teoalida)</t>
  </si>
  <si>
    <t>bara bombata</t>
  </si>
  <si>
    <t>1978-1986 bloc cruce/drept cf1? cu logii (Pa34 Pa34 Pa34 Pa34 Pa34 Pa34 Pc24 Pc24)</t>
  </si>
  <si>
    <t>1978-1986 bloc cruce/drept cf1? cu balcoane (Pa34 Pa34 Pa34 Pc24)</t>
  </si>
  <si>
    <t>1978-1986 bloc cruce/drept cf1? cu balcoane (Pa222 Pa222 Pa34 Pc24)</t>
  </si>
  <si>
    <t>1974-1978 bloc turn oval cf1d 30x18m (222233)</t>
  </si>
  <si>
    <t>1974-1978 bloc turn oval cf1d 24x16m (222222)</t>
  </si>
  <si>
    <t>1974-1978 bloc turn oval cf1d 23x17m (3344 3344)</t>
  </si>
  <si>
    <t>1974-1978 bloc turn oval cf1d 30x18m (22334)</t>
  </si>
  <si>
    <t>*/d.*</t>
  </si>
  <si>
    <t>*/s.*</t>
  </si>
  <si>
    <t>Pa24 Pa24 + bloc unic in Cluj 20x11m x3</t>
  </si>
  <si>
    <t>1978-1986 bloc cruce/drept cf1? cu logii (Pa222 Pa222 Pa222 Pa222 Pa222 Pa34 Pc24 Pc24 Pc24 Pc24)</t>
  </si>
  <si>
    <t>1974-1982 bloc bară tip Q cf2sd 18/23x10m (2223 34 34 34) + 1978-1986 bloc colț teșit cf1 19x19m (2222 2222)</t>
  </si>
  <si>
    <t>1974-1982 bloc bară tip Q cf2sd 18/23x10m (2223 2223)</t>
  </si>
  <si>
    <t>1974-1982 bloc bară tip Q cf2sd 18/23x10m (2223) + colt 19x19</t>
  </si>
  <si>
    <t>1974-1982 bloc bară tip Q cf2sd 18/23x10m (2223) + 1978-1982 bloc colț cf1d 17x17m (L333)</t>
  </si>
  <si>
    <t>1974-1982 bloc bară tip Q cf2sd 18/23x10m (2223)</t>
  </si>
  <si>
    <t>1974-1982 bloc bară tip Q cf2sd 18/23x10m (2223 2223 2223 2223)</t>
  </si>
  <si>
    <t>1974-1982 bloc bară tip Q cf2sd 18/23x10m (2223 2223 2223 2223 34 34)</t>
  </si>
  <si>
    <t>1974-1982 bloc bară tip Q cf2sd 18/23x10m (2223 2223 2223 2223 2223 2223)</t>
  </si>
  <si>
    <t>1974-1982 bloc bară tip Q cf1sd 19/28x10m (34 34)</t>
  </si>
  <si>
    <t>1974-1982 bloc bară tip Q cf1sd 19/28x10m (2223 2223 2223)</t>
  </si>
  <si>
    <t>1974-1982 bloc bară tip Q cf1sd 19/28x10m (2223 2223)</t>
  </si>
  <si>
    <t>1974-1982 bloc bară tip Q cf1sd 19/28x10m (2223 2223 2223 34)</t>
  </si>
  <si>
    <t>1974-1982 bloc bară tip Q cf1sd 19/28x10m (34 34 34)</t>
  </si>
  <si>
    <t>1974-1982 bloc bară tip Q cf1sd 19/28x10m (34 34 34 34 34 34)</t>
  </si>
  <si>
    <t>1974-1982 bloc bară tip Q cf1sd 19/28x10m (34 34 34 34)</t>
  </si>
  <si>
    <t>1974-1982 bloc bară tip Q cf1sd 19/28x10m (34 34) + 1978-1982 bloc colț cf1d 17x17m (L333)</t>
  </si>
  <si>
    <t>1974-1982 bloc bară tip Q cf1sd 19/28x10m (34) + 1978-1982 bloc colț cf1d 17x17m (L333)</t>
  </si>
  <si>
    <t>1974-1982 bloc bară tip Q cf1sd 19/28x10m (34 34 34 34) + 1978-1982 bloc colț cf1d 17x17m (L333 L333)</t>
  </si>
  <si>
    <t>1974-1982 bloc bară tip Q cf1sd 19/28x10m (2223 34)</t>
  </si>
  <si>
    <t>1974-1982 bloc bară tip Q cf1sd 19/28x10m (2223 2223 34)</t>
  </si>
  <si>
    <t>1974-1982 bloc bară tip Q cf1sd 19/28x10m (2223)</t>
  </si>
  <si>
    <t>1974-1982 bloc bară tip Q cf1sd 19/28x10m (34 34 34 34) + 1978-1986 bloc colț teșit cf1 19x19m (2222)</t>
  </si>
  <si>
    <t>1974-1982 bloc bară tip Q cf1sd 19/28x10m (34) + 1978-1986 bloc colț teșit cf1 19x19m (2222)</t>
  </si>
  <si>
    <t>1974-1982 bloc bară tip Q cf1sd 19/28x10m (34) + 1978-1986 bloc colț teșit cf1 19x19m (2222 2222)</t>
  </si>
  <si>
    <t>1974-1982 bloc bară tip Q cf1sd 19/28x10m (34)</t>
  </si>
  <si>
    <t>1974-1982 bloc bară tip Q cf1sd 19/28x10m (34 34 34 34 34)</t>
  </si>
  <si>
    <t>1974-1982 bloc bară tip Q cf1sd 19/28x10m (2223 34 34)</t>
  </si>
  <si>
    <t>1974-1982 bloc bară tip Q cf1sd 19/28x10m (2223 2223 34) + 1978-1986 bloc colț teșit cf1 19x19m (2222)</t>
  </si>
  <si>
    <t>1974-1982 bloc bară tip Q cf2sd 18/23x10m (2223) + 1974-1982 bloc bară tip Q cf1sd 19/28x10m (34 34) + 1978-1986 bloc colț teșit cf1 19x19m (2222)</t>
  </si>
  <si>
    <t>1974-1982 bloc bară tip Q cf1sd 19/28x10m (34 34 34) + 1978-1986 bloc colț teșit cf1 19x19m (2222)</t>
  </si>
  <si>
    <t>1974-1982 bloc bară tip Q cf1sd 19/28x10m (34 34) + 1978-1986 bloc colț teșit cf1 19x19m (2222 2222)</t>
  </si>
  <si>
    <t>1974-1982 bloc bară tip Q cf2sd 18/23x10m (2223) + 1974-1982 bloc bară tip Q cf1sd 19/28x10m (34 34)</t>
  </si>
  <si>
    <t>1974-1982 bloc bară tip Q cf1sd 19/28x10m (34 34) + 1978-1986 bloc colț teșit cf1 19x19m (2222)</t>
  </si>
  <si>
    <t>1974-1982 bloc bară tip Q cf1sd 19/28x10m (2223 34 34 34 34)</t>
  </si>
  <si>
    <t>1974-1982 bloc bară tip Q cf1sd 19/28x10m (34 34) + 1978-1986 colț teșit cf1 19x19m (2222)</t>
  </si>
  <si>
    <t>1974-1982 bloc bară tip Q cf1sd 19/28x10m (34) + 1978-1982 bloc colț cf1d 17x17m (L333) + 1978-1986 bloc colț teșit cf1 19x19m (2222)</t>
  </si>
  <si>
    <t>1974-1982 bloc bară tip Q cf1sd 19/28x10m (34) + 1978-1986 bloc cruce/drept cf1? cu logii (Pc24)</t>
  </si>
  <si>
    <t>1974-1982 bloc bară tip Q cf1sd 19/28x10m (34 34 34) + 1978-1986 bloc colț teșit cf1 19x19m (2222 2222 2222)</t>
  </si>
  <si>
    <t>1974-1982 bloc bară tip Q cf1sd 19/28x10m (34 34) + 1978-1982 bloc colț cf1d 17x17m (L333 L333 L333)</t>
  </si>
  <si>
    <t>1974-1982 bloc bară tip Q cf1sd 19/28x10m (34 34 34) + 1978-1982 bloc colț cf1d 17x17m (L333 L333 L333) + 1978-1986 bloc colț teșit cf1 19x19m (2222)</t>
  </si>
  <si>
    <t>1974-1982 bloc bară tip Q cf1sd 19/28x10m (34 34 34) + 1978-1982 bloc colț cf1d 17x17m (L333) + 1978-1986 bloc colț teșit cf1 19x19m (2222)</t>
  </si>
  <si>
    <t>1974-1982 bloc bară tip Q cf1sd 19/28x10m (34 34) + 1978-1982 bloc colț cf1d 17x17m (L333) + 1978-1986 bloc colț teșit cf1 19x19m (2222 2222)</t>
  </si>
  <si>
    <t>1974-1982 bloc bară tip Q cf1sd 19/28x10m (34 34 34 34) + 1978-1982 bloc colț cf1d 17x17m (L333 L333 L333)</t>
  </si>
  <si>
    <t>1974-1982 bloc bară tip Q cf1sd 19/28x10m (34 34 34 34) + 1978-1986 bloc colț teșit cf1 19x19m (2222 2222 2222 2222)</t>
  </si>
  <si>
    <t>1974-1982 bloc bară tip Q cf1sd 19/28x10m (2223 34 34 34 34 34 34)</t>
  </si>
  <si>
    <t>1974-1982 bloc bară tip Q cf1sd 19/28x10m (2223 2223 2223 34 34)</t>
  </si>
  <si>
    <t>1974-1982 bloc bară tip Q cf1sd 19/28x10m (2223 2223 2223 34) + colt L333</t>
  </si>
  <si>
    <t>1974-1982 bloc bară tip Q cf1sd 19/28x10m (34 34) + Pa24 Pa24 + bloc unic in Cluj 20x11m x2</t>
  </si>
  <si>
    <t>1978-1986 bloc cruce/drept cf1? cu logii (Pa222 Pa34 Pc24 Pc24 Pc24)</t>
  </si>
  <si>
    <t>drept-colt unic in Cluj</t>
  </si>
  <si>
    <t>1978-1986 bloc cruce/drept cf1? cu logii (Pa222 Pa222 Pa222 Pa34 Pa34 Pa34 Pa34 Pc24 Pc24 Pc24 Pc24 Pc24 Pb2222 Pb3333)</t>
  </si>
  <si>
    <t>1978-1986 bloc cruce/drept cf1? cu logii (Pa34 Pc24 Pc24 Pc24 Pc24 Pc24 Pc24)</t>
  </si>
  <si>
    <t>subsol garaje + parter + 2/3 etaje + pod (split-level)</t>
  </si>
  <si>
    <t>1974-1978 bloc turn oval cf1d 24x16m (222222 222222)</t>
  </si>
  <si>
    <t>1974-1978 bloc turn oval cf1d 30x18m (222233 222233)</t>
  </si>
  <si>
    <t>1960-1964 bloc bară cărămidă cf1sd scară spate 19x12m (233)</t>
  </si>
  <si>
    <t>Bloc XI</t>
  </si>
  <si>
    <t>Bloc VI</t>
  </si>
  <si>
    <t>1972-1978 bloc bară cf2sd cu logii 20x12m (2333 2333)</t>
  </si>
  <si>
    <t>1972-1978 bloc bară cf2sd cu logii 20x12m (2223 2223)</t>
  </si>
  <si>
    <t>1972-1978 bloc bară cf2sd cu logii 20x12m (2223 2223 2223)</t>
  </si>
  <si>
    <t>1972-1978 bloc bară cf2sd cu logii 20x12m (2223 2223 2223 2223)</t>
  </si>
  <si>
    <t>1974-1978 bloc bară cf1sd cu logii 25x13m (3344 3344)</t>
  </si>
  <si>
    <t>1974-1978 bloc bară cf1sd cu logii 25x13m (3333 3333 3333)</t>
  </si>
  <si>
    <t>1974-1978 bloc bară cf1sd cu logii 22x13m (2233)</t>
  </si>
  <si>
    <t>1974-1978 bloc bară cf1sd cu logii 22x13m (3333 3333)</t>
  </si>
  <si>
    <t>1974-1978 bloc bară cf1sd cu logii 22x13m (2233 3344)</t>
  </si>
  <si>
    <t>1974-1978 bloc bară cf1sd cu logii 22x13m (2233 2233 2233)</t>
  </si>
  <si>
    <t>1974-1978 bloc bară cf1sd cu logii 22x13m (2233 2233)</t>
  </si>
  <si>
    <t>1974-1982 bloc bară tip Q cf1sd 19/28x10m (2223 34 34 34) + 1978-1986 bloc colț teșit cf1 19x19m (2222)</t>
  </si>
  <si>
    <t>1974-1978 bloc bară cf1sd cu logii 22x13m (2233) + 1978-1986 bloc colț teșit cf1 19x19m (2222)</t>
  </si>
  <si>
    <t>1974-1978 bloc bară cf1sd cu logii 22x13m (3344) + 1978-1986 bloc colț teșit cf1 19x19m (2222)</t>
  </si>
  <si>
    <t>1978-1986 bloc cruce/drept cf1? cu logii (Pa222 Pa34 Pa34 Pa34 Pc24 Pc24)</t>
  </si>
  <si>
    <t>parter+mezanin magazine + 6 sau 7 etaje</t>
  </si>
  <si>
    <t>24 sau</t>
  </si>
  <si>
    <t>1978-1986 bloc cruce/drept cf1? cu balcoane (Pa34 Pa34 Pa34 Pa34 Pc33 Pc33 Pc33)</t>
  </si>
  <si>
    <t>1978-1986 bloc cruce/drept cf1? cu balcoane (Pa222 Pa34 Pa34 Pa34 Pc33 Pc33)</t>
  </si>
  <si>
    <t>1974-1978 bloc bară cf1sd cu logii 22x13m (2233 2233 3344)</t>
  </si>
  <si>
    <t>1974-1978 bloc bară cf1sd cu logii 22x13m (2233 3333 3344)</t>
  </si>
  <si>
    <t>1974-1978 bloc bară cf1sd cu logii 22x13m (2233 2233 2233 3333 3333)</t>
  </si>
  <si>
    <t>1978-1986 bloc cruce/drept cf1? cu logii (Pa222 Pa222 Pa34 Pc24 Pc24)</t>
  </si>
  <si>
    <t>1978-1986 bloc cruce/drept cf1? cu logii (Pa222 Pa34 Pa34 Pc24 Pc24)</t>
  </si>
  <si>
    <t>1974-1982 bloc bară tip Q cf1sd 19/28x10m (34 34 34 34) + pc33 balcoane</t>
  </si>
  <si>
    <t>1978-1986 bloc cruce/drept cf1? cu logii (Pa222 Pa222 Pa222 Pa34 Pa34) + inca 1 scara</t>
  </si>
  <si>
    <t>1978-1986 bloc cruce/drept cf1? cu logii (Pa222 Pa34 Pa34 Pc24 Pb2222 Pb3333)</t>
  </si>
  <si>
    <t>1978-1986 bloc cruce/drept cf1? cu logii (Pa34 Pa34 Ps34 Pa34 Pc24 Pb2222 Pb2222 Pb2222 Pb3333)</t>
  </si>
  <si>
    <t>1978-1986 bloc cruce/drept cf1? cu logii (Pa34 Pc24 Pb3333 Pb3333)</t>
  </si>
  <si>
    <t>1978-1986 bloc cruce/drept cf1d cu logii (Pa222 Pa222 Pa222 Pa34 Pc24 Pc24)</t>
  </si>
  <si>
    <t>1978-1986 bloc cruce/drept cf1? cu logii (Pa222 Pa222 Pc24 Pc24 Pc24 Pc24 Pc24)</t>
  </si>
  <si>
    <t>1978-1986 bloc cruce/drept cf1d cu logii (Pa222 Pa222 Pa34 Pc24 Pc24)</t>
  </si>
  <si>
    <t>1978-1986 bloc cruce/drept cf1d cu logii (Pa34 Pa34 Pa34 Pc24 Pc24)</t>
  </si>
  <si>
    <t>1978-1986 bloc cruce/drept cf1d cu logii (Pc24 Pc24)</t>
  </si>
  <si>
    <t>1978-1986 bloc cruce/drept cf1? cu logii (Pa34 Pc24 Pc24 Pc24)</t>
  </si>
  <si>
    <t>1978-1986 bloc cruce/drept cf1? cu logii (Pa222 Pa222 Pa34 Pc24 Pc24 Pc24)</t>
  </si>
  <si>
    <t>1978-1986 bloc cruce/drept cf1? cu logii (Pa222 Pc24 Pc24 Pc24)</t>
  </si>
  <si>
    <t>1978-1986 bloc cruce/drept cf1d cu logii (Pa222 Pa222 Pc24 Pc24)</t>
  </si>
  <si>
    <t>1978-1986 bloc cruce/drept cf1d cu logii (Pa34 Pc24 Pc24)</t>
  </si>
  <si>
    <t>1 scara Pc24 are un etaj mai putin</t>
  </si>
  <si>
    <t>1978-1986 bloc cruce/drept cf1? cu logii (Pa222 Pa34 Pa34 Pa34 Pc24 Pc24 Pc24)</t>
  </si>
  <si>
    <t>1978-1986 bloc cruce/drept cf1? cu logii (Pa222 Pa222 Pa222 Pa34 Pc24 Pc24 Pc24)</t>
  </si>
  <si>
    <t>1978-1986 bloc cruce/drept cf1? cu logii (Pb2222 Pc24)</t>
  </si>
  <si>
    <t>1950-1960 bloc 21x12m</t>
  </si>
  <si>
    <t>*</t>
  </si>
  <si>
    <t>Scari</t>
  </si>
  <si>
    <t>Name</t>
  </si>
  <si>
    <t>*99*</t>
  </si>
  <si>
    <t>finalizat 2021 conform korter.ro</t>
  </si>
  <si>
    <t>2023 estimare Andrei; LIPSĂ pe korter</t>
  </si>
  <si>
    <t>corp A finalizat 2018, corp B finalizat 2019, corp C, D1, D2 finalizat 2020 conform korter.ro</t>
  </si>
  <si>
    <t>bloc B1-B4 finalizat 2023 conform korter.ro</t>
  </si>
  <si>
    <t>inceput 2021-tr3, finalizare 2024-tr4 conform korter.ro</t>
  </si>
  <si>
    <t>bloc 1-2 finalizat 2020, bloc 3 necunoscut, bloc 4-7 finalizat 2022 conform korter.ro</t>
  </si>
  <si>
    <t>bloc J1-J7 necunoscut, bloc J8 finalizat 2019 conform korter.ro</t>
  </si>
  <si>
    <t>bloc 1 finalizat 2021, bloc 2 si 3 necunoscut conform korter.ro</t>
  </si>
  <si>
    <t>bloc 1 finalizat 2020, bloc 2 si 3 finalizat 2021 conform korter.ro</t>
  </si>
  <si>
    <t>bloc A1 necunoscut, bloc A2 finalizat 2017, bloc B1 finalizat 2019, bloc B2 finalizat 2018, bloc C finalizat 2018 conform korter.ro</t>
  </si>
  <si>
    <t>bloc M6 finalizat 2019, bloc M3, M4, M5, M7 necunoscut conform korter.ro</t>
  </si>
  <si>
    <t>corp A, B, C, D, E, F, G finalizat 2020, corp H finalizat 2021 conform korter.ro</t>
  </si>
  <si>
    <t>bloc 1-4 finalizat 2018, faza 2 (28 case) urmeaza conform korter.ro</t>
  </si>
  <si>
    <t>1970-1976 bloc cub cf2d 15x15m cu logii</t>
  </si>
  <si>
    <t>1978-1986 bloc cruce/drept cf1? cu logii (Pa34 Pa34 Pa34 Pa34 Pc24 Pc24 Pc24 Pc24)</t>
  </si>
  <si>
    <t>1974-1978 bloc bară cf1sd cu logii 22x13m (2233 2233 2233 2233 2233)</t>
  </si>
  <si>
    <t>Florești &gt; ansambluri noi ANL</t>
  </si>
  <si>
    <t>Cartier Cetatea Fetei etapa 1</t>
  </si>
  <si>
    <t>Cartier Cetatea Fetei etapa 2</t>
  </si>
  <si>
    <t>Huedin &gt; ansambluri noi ANL</t>
  </si>
  <si>
    <t>Gherla &gt; ansambluri noi ANL</t>
  </si>
  <si>
    <t>Dej &gt; ansambluri noi ANL</t>
  </si>
  <si>
    <t>Jucu &gt; ansambluri noi ANL</t>
  </si>
  <si>
    <t>Turda &gt; ansambluri noi ANL</t>
  </si>
  <si>
    <t>Câmpia Turzii &gt; ansambluri noi ANL</t>
  </si>
  <si>
    <t>Cartier Oprișani</t>
  </si>
  <si>
    <t>parter partial magazine + 8/9/10 etaje</t>
  </si>
  <si>
    <t>bara cf2nd fatada bombata</t>
  </si>
  <si>
    <t>bara cf2sd</t>
  </si>
  <si>
    <t>bara cu logii colt</t>
  </si>
  <si>
    <t>1970-1976 bloc cub cf2sd 20x12m 2334</t>
  </si>
  <si>
    <t>1970-1976 bloc cub cf2sd 20x12m 2334?</t>
  </si>
  <si>
    <t>114ap 2003 conform recepție ANL</t>
  </si>
  <si>
    <t>26ap 2003 conform recepție ANL</t>
  </si>
  <si>
    <t>54ap 2006 conform recepție ANL</t>
  </si>
  <si>
    <t>12ap 2010 conform recepție ANL</t>
  </si>
  <si>
    <t>50ap 2004, 50ap 2005 conform recepție ANL</t>
  </si>
  <si>
    <t>60ap 2004, 40ap 2005 conform recepție ANL</t>
  </si>
  <si>
    <t>9ap 2010 conform recepție ANL</t>
  </si>
  <si>
    <t>44ap 2011 conform recepție ANL</t>
  </si>
  <si>
    <t>20ap 2010 conform recepție ANL</t>
  </si>
  <si>
    <t>72ap 2022 conform recepție ANL</t>
  </si>
  <si>
    <t>30ap 2008 conform recepție ANL</t>
  </si>
  <si>
    <t>60ap 2024 conform recepție ANL</t>
  </si>
  <si>
    <t>22ap 2024 conform recepție ANL</t>
  </si>
  <si>
    <t>64ap 2004 conform recepție ANL</t>
  </si>
  <si>
    <t>parter partial magazine + 3/4 etaje</t>
  </si>
  <si>
    <t>1974-1978 bloc bară cf1sd cu logii 22x13m (2223 2223)</t>
  </si>
  <si>
    <t>pc33 balc</t>
  </si>
  <si>
    <t>subsol garaje + parter + 4 etaje, parter magazine + 4 etaje</t>
  </si>
  <si>
    <t>1978-1986 bloc cruce/drept cf1? cu balcoane (Pa34 Pa34 Pa34) + L223</t>
  </si>
  <si>
    <t>1978-1982 bloc cruce cf1d 23x14m (2233 2233) + 1978-1982 bloc colț cf1d 17x17m (L333 L333)</t>
  </si>
  <si>
    <t>1974-1982 bloc bară tip Q cf1sd 19/28x10m (2223 34) + 1978-1986 bloc colț cf1 (2344)</t>
  </si>
  <si>
    <t>1978-1986 bloc drept cf1d 24x13m scund (2233 2233 3333 3333) + pc33 pc33</t>
  </si>
  <si>
    <t>&lt;span style="color: red;"&gt;DE CONFIRMAT distribuția apartamentelor pe numărul de camere?&lt;/span&gt; (incorectă) 1 scara are o camera in plus</t>
  </si>
  <si>
    <t>&lt;span style="color: red;"&gt;DE CONFIRMAT distribuția apartamentelor pe numărul de camere?&lt;/span&gt; (incorectă) 1 scara are o extensie cu 3 etaje</t>
  </si>
  <si>
    <t>parter + 2 etaje + pod, supraînălțat la 2 etaje + pod</t>
  </si>
  <si>
    <t>bara cu bucatarii in afara</t>
  </si>
  <si>
    <t>1974-1982 bloc bară tip Q cf1sd 19/28x10m (2223) + pc24</t>
  </si>
  <si>
    <t>1974-1978 bloc bară cf1sd cu logii 22x13m (2233 2233 2233 3344)</t>
  </si>
  <si>
    <t>parter partial magazine + 4 etaje + pod</t>
  </si>
  <si>
    <t>1978-1982 bloc cruce cf1d 23x14m (2223) + bloc unicat cf1</t>
  </si>
  <si>
    <t>1974-1978 bloc bară cf1sd cu logii 22x13m (2233 2223)</t>
  </si>
  <si>
    <t>1974-1978 bloc bară cf1sd cu logii 22x13m (2233 2223 2223)</t>
  </si>
  <si>
    <t>1966-1972 cămin nefamiliști cu balcon 54x14m (15 travee, 27 geamuri)</t>
  </si>
  <si>
    <t>adresa GREȘITA + comuna baciu si nu Cluj-Napoca</t>
  </si>
  <si>
    <t>&lt;img src="/i/d.png" width="16"&gt; urmează</t>
  </si>
  <si>
    <t>&lt;img src="/i/s00.png" width="16"&gt; 1000-1950</t>
  </si>
  <si>
    <t>&lt;img src="/i/s02.png" width="16"&gt; 1945-1960</t>
  </si>
  <si>
    <t>&lt;img src="/i/s04.png" width="16"&gt; 1958-1962</t>
  </si>
  <si>
    <t>&lt;img src="/i/s06.png" width="16"&gt; 1960-1964</t>
  </si>
  <si>
    <t>&lt;img src="/i/s08.png" width="16"&gt; 1963-1970</t>
  </si>
  <si>
    <t>&lt;img src="/i/s12.png" width="16"&gt; 1968-1972</t>
  </si>
  <si>
    <t>&lt;img src="/i/s16.png" width="16"&gt; 1970-1976</t>
  </si>
  <si>
    <t>&lt;img src="/i/s20.png" width="16"&gt; 1974-1978</t>
  </si>
  <si>
    <t>&lt;img src="/i/s24.png" width="16"&gt; 1977-1982</t>
  </si>
  <si>
    <t>&lt;img src="/i/s26.png" width="16"&gt; 1978-1986</t>
  </si>
  <si>
    <t>&lt;img src="/i/s28.png" width="16"&gt; 1985-1990</t>
  </si>
  <si>
    <t>&lt;img src="/i/s32.png" width="16"&gt; 1990-ANL</t>
  </si>
  <si>
    <t>&lt;img src="/i/s40.png" width="16"&gt; 1990-private</t>
  </si>
  <si>
    <t>&lt;img src="/i/s.png" width="16"&gt; necunoscute</t>
  </si>
  <si>
    <t>&lt;img src="/i/s99.png" width="16"&gt; necunoscute</t>
  </si>
  <si>
    <t>Apartamente 1992</t>
  </si>
  <si>
    <t>Scări 1992</t>
  </si>
  <si>
    <t>*36*</t>
  </si>
  <si>
    <t>1974-1982 bloc bară tip Q cf2sd 18/23x10m (2223 34)</t>
  </si>
  <si>
    <t>1974-1982 bloc bară tip Q cf2sd 18/23x10m (2223 34 34)</t>
  </si>
  <si>
    <t>1978-1986 garsoniere cu balcon cf2 32x12m</t>
  </si>
  <si>
    <t>1978-1986 garsoniere cu balcon cf2 52x12m</t>
  </si>
  <si>
    <t>bara garsoniere 40x19m</t>
  </si>
  <si>
    <t>bara garsoniere 29x19m</t>
  </si>
  <si>
    <t>bara garsoniere 49x13m</t>
  </si>
  <si>
    <t>bara garsoniere 56x19m</t>
  </si>
  <si>
    <t>1960-1964 bloc bară cărămidă băi fațadă cf1 (233 233 34 34 34) = 3x10 2x15</t>
  </si>
  <si>
    <t>1960-1964 bloc bară cărămidă băi fațadă cf1 (222 222 222 233 233) = 2x15 3x14</t>
  </si>
  <si>
    <t>1960-1964 bloc bară cărămidă băi fațadă cf1 (222 222 233 233) = 2x15 2x14</t>
  </si>
  <si>
    <t>cub-cruce 2234</t>
  </si>
  <si>
    <t>cub-cruce 2233</t>
  </si>
  <si>
    <t>cămin nefamiliști 14 travee, 27 geamuri</t>
  </si>
  <si>
    <t>garsoniere cu logii 36x12m</t>
  </si>
  <si>
    <t>garsoniere cu balcon 32x</t>
  </si>
  <si>
    <t>1974-1978 bloc bară cf1sd cu logii 25x13m (3344)</t>
  </si>
  <si>
    <t>&lt;span style="color: red;"&gt;DE CONFIRMAT distribuția apartamentelor pe numărul de camere?&lt;/span&gt;, nu sunt sigur daca toate sunt garsoniere, ce e camera de vizavi de scara?</t>
  </si>
  <si>
    <t>1974-1978 bara 2233 + inca 1 scara</t>
  </si>
  <si>
    <t>parter + 6/8 etaje + mansardă</t>
  </si>
  <si>
    <t>1980-1986 bloc drept cf2g cu logii 14x11m</t>
  </si>
  <si>
    <t>cămin nefamiliști decalat 32x10m</t>
  </si>
  <si>
    <t>cămin nefamiliști decalat 44x16m</t>
  </si>
  <si>
    <t>cămin nefamiliști 32x10m</t>
  </si>
  <si>
    <t>cămin nefamiliști 25x14m</t>
  </si>
  <si>
    <t>cămin nefamiliști decalat 33x12m</t>
  </si>
  <si>
    <t>cămin nefamiliști decalat 40x12m</t>
  </si>
  <si>
    <t>cămin nefamiliști (15 travee, 28 geamuri)</t>
  </si>
  <si>
    <t>cămin nefamiliști 8 travee+scara</t>
  </si>
  <si>
    <t>1978-1982 bară cu sufragerie pe colț cf1d (2233)</t>
  </si>
  <si>
    <t>comuna Florești</t>
  </si>
  <si>
    <t>municipiu Turda</t>
  </si>
  <si>
    <t>municipiu Turda &gt; centru</t>
  </si>
  <si>
    <t>municipiu Turda &gt; Oprisani</t>
  </si>
  <si>
    <t>municipiu Turda &gt; sud</t>
  </si>
  <si>
    <t>municipiu Turda &gt; nord</t>
  </si>
  <si>
    <t>municipiu Gherla &gt; zona est</t>
  </si>
  <si>
    <t>municipiu Gherla &gt; zona vest</t>
  </si>
  <si>
    <t>municipiu Dej &gt; cartier Florilor &gt; etapa initiala</t>
  </si>
  <si>
    <t>municipiu Dej &gt; cartier Florilor &gt; extensie sud</t>
  </si>
  <si>
    <t>municipiu Dej &gt; cartier Florilor &gt; extensie vest</t>
  </si>
  <si>
    <t>municipiu Dej &gt; cartier Florilor &gt; zona Mărășești</t>
  </si>
  <si>
    <t>municipiu Dej &gt; zona judecatorie</t>
  </si>
  <si>
    <t>municipiu Dej &gt; zona sinagoga</t>
  </si>
  <si>
    <t>municipiu Dej &gt; zzona DE ADĂUGAT</t>
  </si>
  <si>
    <t>municipiu Câmpia Turzii &gt; nord</t>
  </si>
  <si>
    <t>municipiu Câmpia Turzii &gt; sud</t>
  </si>
  <si>
    <t>comuna Ţaga</t>
  </si>
  <si>
    <t>comuna Săndulești &gt; sat Copăceni</t>
  </si>
  <si>
    <t>comuna Poieni</t>
  </si>
  <si>
    <t>comuna Mociu</t>
  </si>
  <si>
    <t>comuna Măguri-Răcătău</t>
  </si>
  <si>
    <t>comuna Lara</t>
  </si>
  <si>
    <t>comuna Gilău</t>
  </si>
  <si>
    <t>comuna Fizeșu Gherlii</t>
  </si>
  <si>
    <t>comuna Cămărașu</t>
  </si>
  <si>
    <t>comuna Buza</t>
  </si>
  <si>
    <t>comuna Aghireșu</t>
  </si>
  <si>
    <t>comuna Apahida</t>
  </si>
  <si>
    <t>comuna Baciu &gt; sat Suceagu</t>
  </si>
  <si>
    <t>oraș Huedin &gt; zona centrală</t>
  </si>
  <si>
    <t>oraș Huedin &gt; zona sud</t>
  </si>
  <si>
    <t>oraș Huedin &gt; zona vest</t>
  </si>
  <si>
    <t>https://actualdecluj.ro/istoria-unui-bloc-unic-in-romania-construit-de-o-fabrica-la-cluj-arhitectul-care-l-a-proiectat-dupa-40-de-ani-nu-cred-ca-s-a-mai-facut-asa-ceva-undeva/</t>
  </si>
  <si>
    <t>parter partial magazine + 9/10 etaje</t>
  </si>
  <si>
    <t>parter+mezanin magazine +4 etaje</t>
  </si>
  <si>
    <t>municipiu Turda &gt; zona nord</t>
  </si>
  <si>
    <t>cărămidă (nu știu dacă are stâlpi de beton)</t>
  </si>
  <si>
    <t>explozie de gaz la etajul 2</t>
  </si>
  <si>
    <t>balcoane colt 2233</t>
  </si>
  <si>
    <t>bloc unic in Cluj 20x11m x2</t>
  </si>
  <si>
    <t>bloc unic in Cluj 20x11m x5 + 1978-1986 colț teșit 22x22m</t>
  </si>
  <si>
    <t>bloc unic in Cluj 20x11m x3 + 1978-1986 colț teșit 22x22m</t>
  </si>
  <si>
    <t>bloc unic in Cluj 20x11m x2 + 3x1978-1986 colț teșit 22x22m x3</t>
  </si>
  <si>
    <t>aproximativ 2004-2009 conform pozelor satelit</t>
  </si>
  <si>
    <t>demisol + parter + pod</t>
  </si>
  <si>
    <t>1974-1982 bloc bară tip Q cf1sd 19/28x10m (2223 2223 2223) + inca 4 scari</t>
  </si>
  <si>
    <t xml:space="preserve">desenat (pot exista diferențe)&lt;br&gt;&lt;a href="//www.hartablocuri.ro/planuri/1960-1964-bara-22x11m.png" target="blank"&gt;&lt;img src="//www.hartablocuri.ro/planuri/1960-1964-bara-22x11m.png" width="100%"&gt;&lt;/a&gt; &lt;a href="//www.hartablocuri.ro/planuri-apartamente/1960-1964-bara-22x11m.jfif" target="blank"&gt;&lt;img src="//www.hartablocuri.ro/planuri-apartamente/1960-1964-bara-22x11m.jfif" width="49%"&gt;&lt;/a&gt; </t>
  </si>
  <si>
    <t>desenat (pot exista diferențe)&lt;br&gt;&lt;a href="//www.hartablocuri.ro/planuri/1960-1964-bara-19x12m-22x12m.png" target="blank"&gt;&lt;img src="//www.hartablocuri.ro/planuri/1960-1964-bara-19x12m-22x12m.png" width="100%"&gt;&lt;/a&gt;</t>
  </si>
  <si>
    <t>desenat (pot exista diferențe)&lt;br&gt;&lt;a href="//www.hartablocuri.ro/planuri/1963-1970-bara-22x12m-29x12m.png" target="blank"&gt;&lt;img src="//www.hartablocuri.ro/planuri/1963-1970-bara-22x12m-29x12m.png" width="100%"&gt;&lt;/a&gt;</t>
  </si>
  <si>
    <t>desenat (pot exista diferențe)&lt;br&gt;&lt;a href="//www.hartablocuri.ro/planuri/1985-1990-garsoniere.png" target="blank"&gt;&lt;img src="//www.hartablocuri.ro/planuri/1985-1990-garsoniere.png" width="100%"&gt;&lt;/a&gt;</t>
  </si>
  <si>
    <t>desenat (pot exista diferențe)&lt;br&gt;&lt;a href="//www.hartablocuri.ro/planuri/1978-1986-drept-colt-cf1.png" target="blank"&gt;&lt;img src="//www.hartablocuri.ro/planuri/1978-1986-drept-colt-cf1.png" width="100%"&gt;&lt;/a&gt;</t>
  </si>
  <si>
    <t xml:space="preserve">desenat (pot exista diferențe)&lt;br&gt;&lt;a href="//www.hartablocuri.ro/planuri/1974-1982-turn-garsoniere-cf1.png" target="blank"&gt;&lt;img src="//www.hartablocuri.ro/planuri/1974-1982-turn-garsoniere-cf1.png" width="100%"&gt;&lt;/a&gt; </t>
  </si>
  <si>
    <t>desenat (pot exista diferențe)&lt;br&gt;&lt;a href="//www.hartablocuri.ro/planuri/1966-1972-camin-54x14m.png" target="blank"&gt;&lt;img src="//www.hartablocuri.ro/planuri/1966-1972-camin-54x14m.png" width="100%"&gt;&lt;/a&gt;</t>
  </si>
  <si>
    <t>desenat (pot exista diferențe)&lt;br&gt;&lt;a href="//www.hartablocuri.ro/planuri/1978-1986-cruce-cf1.png" target="blank"&gt;&lt;img src="//www.hartablocuri.ro/planuri/1978-1986-cruce-cf1.png" width="100%"&gt;&lt;/a&gt;</t>
  </si>
  <si>
    <t>desenat (pot exista diferențe)&lt;br&gt;&lt;a href="//www.hartablocuri.ro/planuri/1985-1990-indoit-cf1.png" target="blank"&gt;&lt;img src="//www.hartablocuri.ro/planuri/1985-1990-indoit-cf1.png" width="100%"&gt;&lt;/a&gt;</t>
  </si>
  <si>
    <t>desenat (schiță provizorie)&lt;br&gt;&lt;a href="//www.hartablocuri.ro/planuri/1978-1986-drept-cf1-26x11m.png" target="blank"&gt;&lt;img src="//www.hartablocuri.ro/planuri/1978-1986-drept-cf1-26x11m.png" width="100%"&gt;&lt;/a&gt;</t>
  </si>
  <si>
    <t>desenat (pot exista diferențe)&lt;br&gt;&lt;a href="//www.hartablocuri.ro/planuri/1985-1990-indoit-inalt-cf1.png" target="blank"&gt;&lt;img src="//www.hartablocuri.ro/planuri/1985-1990-indoit-inalt-cf1.png" width="100%"&gt;&lt;/a&gt;</t>
  </si>
  <si>
    <t>desenat (pot exista diferențe)&lt;br&gt;&lt;a href="//www.hartablocuri.ro/planuri/1958-1962-bara-19x10m-20x10m-24x10m.png" target="blank"&gt;&lt;img src="//www.hartablocuri.ro/planuri/1958-1962-bara-19x10m-20x10m-24x10m.png" width="100%"&gt;&lt;/a&gt;</t>
  </si>
  <si>
    <t>desenat (pot exista diferențe)&lt;br&gt;&lt;a href="//www.hartablocuri.ro/planuri/1972-1978-camin-25x14m.png" target="blank"&gt;&lt;img src="//www.hartablocuri.ro/planuri/1972-1978-camin-25x14m.png" width="100%"&gt;&lt;/a&gt;</t>
  </si>
  <si>
    <t>desenat (pot exista diferențe)&lt;br&gt;&lt;a href="//www.hartablocuri.ro/planuri/1963-1970-bara-prefabricate-cf1.png" target="blank"&gt;&lt;img src="//www.hartablocuri.ro/planuri/1963-1970-bara-prefabricate-cf1.png" width="100%"&gt;&lt;/a&gt;</t>
  </si>
  <si>
    <t xml:space="preserve">desenat (pot exista diferențe)&lt;br&gt;&lt;a href="//www.hartablocuri.ro/planuri/1964-1972-bara-garsoniere.png" target="blank"&gt;&lt;img src="//www.hartablocuri.ro/planuri/1964-1972-bara-garsoniere.png" width="100%"&gt;&lt;/a&gt; </t>
  </si>
  <si>
    <t>desenat (pot exista diferențe)&lt;br&gt;&lt;a href="//www.hartablocuri.ro/planuri/1972-1978-camin-40x15m.png" target="blank"&gt;&lt;img src="//www.hartablocuri.ro/planuri/1972-1978-camin-40x15m.png" width="100%"&gt;&lt;/a&gt;</t>
  </si>
  <si>
    <t>desenat (pot exista diferențe)&lt;br&gt;&lt;a href="//www.hartablocuri.ro/planuri/1966-1970-cub-cf1c-18x14m.png" target="blank"&gt;&lt;img src="//www.hartablocuri.ro/planuri/1966-1970-cub-cf1c-18x14m.png" width="100%"&gt;&lt;/a&gt;</t>
  </si>
  <si>
    <t>desenat (pot exista diferențe)&lt;br&gt;&lt;a href="//www.hartablocuri.ro/planuri/1968-1972-bara-cf3-16x9m-21x9m.png" target="blank"&gt;&lt;img src="//www.hartablocuri.ro/planuri/1968-1972-bara-cf3-16x9m-21x9m.png" width="100%"&gt;&lt;/a&gt;</t>
  </si>
  <si>
    <t>desenat (pot exista diferențe)&lt;br&gt;&lt;a href="//www.hartablocuri.ro/planuri/1968-1972-bara-cf3-18x10m.png" target="blank"&gt;&lt;img src="//www.hartablocuri.ro/planuri/1968-1972-bara-cf3-18x10m.png" width="100%"&gt;&lt;/a&gt;</t>
  </si>
  <si>
    <t>desenat (pot exista diferențe)&lt;br&gt;&lt;a href="//www.hartablocuri.ro/planuri/1972-1978-bara-cf2-20x12m.png" target="blank"&gt;&lt;img src="//www.hartablocuri.ro/planuri/1972-1978-bara-cf2-20x12m.png" width="100%"&gt;&lt;/a&gt;</t>
  </si>
  <si>
    <t>desenat (schiță provizorie)&lt;br&gt;&lt;a href="//www.hartablocuri.ro/planuri/1978-1986-garsoniere-32x12m.png" target="blank"&gt;&lt;img src="//www.hartablocuri.ro/planuri/1978-1986-garsoniere-32x12m.png" width="100%"&gt;&lt;/a&gt;</t>
  </si>
  <si>
    <t>desenat (pot exista diferențe)&lt;br&gt;&lt;a href="//www.hartablocuri.ro/planuri/1970-1978-bara-cf2-20x10m.png" target="blank"&gt;&lt;img src="//www.hartablocuri.ro/planuri/1970-1978-bara-cf2-20x10m.png" width="100%"&gt;&lt;/a&gt;</t>
  </si>
  <si>
    <t>desenat (schiță provizorie)&lt;br&gt;&lt;a href="//www.hartablocuri.ro/planuri/1963-1970-bara-18x10m-25x10m-32x10m.png" target="blank"&gt;&lt;img src="//www.hartablocuri.ro/planuri/1963-1970-bara-18x10m-25x10m-32x10m.png" width="100%"&gt;&lt;/a&gt; găsit de mine / trimis de vizitatori&lt;br&gt;&lt;a href="//www.hartablocuri.ro/planuri-apartamente/1963-1970-bara-caramida-bai-fatada-2-camere.webp" target="blank"&gt;&lt;img src="//www.hartablocuri.ro/planuri-apartamente/1963-1970-bara-caramida-bai-fatada-2-camere.webp" width="49%"&gt;&lt;/a&gt;</t>
  </si>
  <si>
    <t>desenat (schiță provizorie)&lt;br&gt;&lt;a href="//www.hartablocuri.ro/planuri/1980-1990-drept-cf1-3-balcoane-centrale.png" target="blank"&gt;&lt;img src="//www.hartablocuri.ro/planuri/1980-1990-drept-cf1-3-balcoane-centrale.png" width="100%"&gt;&lt;/a&gt;</t>
  </si>
  <si>
    <t>desenat (pot exista diferențe)&lt;br&gt;&lt;a href="//www.hartablocuri.ro/planuri/1972-1978-bara-cf2sd-21x10m-24x10m-27x10m.png" target="blank"&gt;&lt;img src="//www.hartablocuri.ro/planuri/1972-1978-bara-cf2sd-21x10m-24x10m-27x10m.png" width="100%"&gt;&lt;/a&gt;</t>
  </si>
  <si>
    <t>desenat (pot exista diferențe)&lt;br&gt;&lt;a href="//www.hartablocuri.ro/planuri/1968-1978-camin-21x14m.png" target="blank"&gt;&lt;img src="//www.hartablocuri.ro/planuri/1968-1978-camin-21x14m.png" width="100%"&gt;&lt;/a&gt;</t>
  </si>
  <si>
    <t>desenat (schiță provizorie)&lt;br&gt;&lt;a href="//www.hartablocuri.ro/planuri/1974-1978-bara-cf1-22x13m.png" target="blank"&gt;&lt;img src="//www.hartablocuri.ro/planuri/1974-1978-bara-cf1-22x13m.png" width="100%"&gt;&lt;/a&gt;</t>
  </si>
  <si>
    <t>desenat (pot exista diferențe)&lt;br&gt;&lt;a href="//www.hartablocuri.ro/planuri/1978-1986-drept-14x11m-18x11m.png" target="blank"&gt;&lt;img src="//www.hartablocuri.ro/planuri/1978-1986-drept-14x11m-18x11m.png" width="100%"&gt;&lt;/a&gt;</t>
  </si>
  <si>
    <t>găsit de mine / trimis de vizitatori&lt;br&gt;&lt;a href="//www.hartablocuri.ro/planuri-apartamente/Valea-Calugareasca-Aleea-Rovit.jpg" target="blank"&gt;&lt;img src="//www.hartablocuri.ro/planuri-apartamente/Valea-Calugareasca-Aleea-Rovit.jpg" width="49%"&gt;&lt;/a&gt;</t>
  </si>
  <si>
    <t>desenat (pot exista diferențe)&lt;br&gt;&lt;a href="//www.hartablocuri.ro/planuri/1978-1982-drept-cf1-28x10m.png" target="blank"&gt;&lt;img src="//www.hartablocuri.ro/planuri/1978-1982-drept-cf1-28x10m.png" width="100%"&gt;&lt;/a&gt; &lt;a href="//www.hartablocuri.ro/planuri/1978-1986-colt-tesit-cf1-19x19m.png" target="blank"&gt;&lt;img src="//www.hartablocuri.ro/planuri/1978-1986-colt-tesit-cf1-19x19m.png" width="100%"&gt;&lt;/a&gt;</t>
  </si>
  <si>
    <t>desenat (pot exista diferențe)&lt;br&gt;&lt;a href="//www.hartablocuri.ro/planuri/1978-1982-cruce-cf1-23x14m.png" target="blank"&gt;&lt;img src="//www.hartablocuri.ro/planuri/1978-1982-cruce-cf1-23x14m.png" width="100%"&gt;&lt;/a&gt;</t>
  </si>
  <si>
    <t>desenat (schiță provizorie)&lt;br&gt;&lt;a href="//www.hartablocuri.ro/planuri/1978-1986-drept-cf1.png" target="blank"&gt;&lt;img src="//www.hartablocuri.ro/planuri/1978-1986-drept-cf1.png" width="100%"&gt;&lt;/a&gt;</t>
  </si>
  <si>
    <t>desenat (pot exista diferențe)&lt;br&gt;&lt;a href="//www.hartablocuri.ro/planuri/1978-1982-drept-cf1-28x10m.png" target="blank"&gt;&lt;img src="//www.hartablocuri.ro/planuri/1978-1982-drept-cf1-28x10m.png" width="100%"&gt;&lt;/a&gt;</t>
  </si>
  <si>
    <t>desenat (pot exista diferențe)&lt;br&gt;&lt;a href="//www.hartablocuri.ro/planuri/1978-1986-cruce-cf2.png" target="blank"&gt;&lt;img src="//www.hartablocuri.ro/planuri/1978-1986-cruce-cf2.png" width="100%"&gt;&lt;/a&gt;</t>
  </si>
  <si>
    <t>desenat (schiță provizorie)&lt;br&gt;&lt;a href="//www.hartablocuri.ro/planuri/1978-1982-colt-cf1-17x17m.png" target="blank"&gt;&lt;img src="//www.hartablocuri.ro/planuri/1978-1982-colt-cf1-17x17m.png" width="100%"&gt;&lt;/a&gt;</t>
  </si>
  <si>
    <t>desenat (pot exista diferențe)&lt;br&gt;&lt;a href="//www.hartablocuri.ro/planuri/1978-1982-drept-cf1-28x10m.png" target="blank"&gt;&lt;img src="//www.hartablocuri.ro/planuri/1978-1982-drept-cf1-28x10m.png" width="100%"&gt;&lt;/a&gt; &lt;a href="//www.hartablocuri.ro/planuri/1978-1982-colt-cf1-17x17m.png" target="blank"&gt;&lt;img src="//www.hartablocuri.ro/planuri/1978-1982-colt-cf1-17x17m.png" width="100%"&gt;&lt;/a&gt;</t>
  </si>
  <si>
    <t>desenat (pot exista diferențe)&lt;br&gt;&lt;a href="//www.hartablocuri.ro/planuri/1978-1986-garsoniere-cf2-14x11m.png" target="blank"&gt;&lt;img src="//www.hartablocuri.ro/planuri/1978-1986-garsoniere-cf2-14x11m.png" width="100%"&gt;&lt;/a&gt;</t>
  </si>
  <si>
    <t>desenat (schiță provizorie)&lt;br&gt;&lt;a href="//www.hartablocuri.ro/planuri/1974-1978-turn-oval-30x18m.png" target="blank"&gt;&lt;img src="//www.hartablocuri.ro/planuri/1974-1978-turn-oval-30x18m.png" width="100%"&gt;&lt;/a&gt; găsit de mine / trimis de vizitatori&lt;br&gt;&lt;a href="//www.hartablocuri.ro/planuri-apartamente/1974-1978-turn-oval-2cam.jpg" target="blank"&gt;&lt;img src="//www.hartablocuri.ro/planuri-apartamente/1974-1978-turn-oval-2cam.jpg" width="49%"&gt;&lt;/a&gt; &lt;a href="//www.hartablocuri.ro/planuri-apartamente/1974-1978-turn-oval-3cam.jpg" target="blank"&gt;&lt;img src="//www.hartablocuri.ro/planuri-apartamente/1974-1978-turn-oval-3cam.jpg" width="49%"&gt;&lt;/a&gt;</t>
  </si>
  <si>
    <t>desenat (pot exista diferențe)&lt;br&gt;&lt;a href="//www.hartablocuri.ro/planuri/1978-1982-cruce-cf1-23x14m.png" target="blank"&gt;&lt;img src="//www.hartablocuri.ro/planuri/1978-1982-cruce-cf1-23x14m.png" width="100%"&gt;&lt;/a&gt; &lt;a href="//www.hartablocuri.ro/planuri/1978-1982-colt-cf1-17x17m.png" target="blank"&gt;&lt;img src="//www.hartablocuri.ro/planuri/1978-1982-colt-cf1-17x17m.png" width="100%"&gt;&lt;/a&gt;</t>
  </si>
  <si>
    <t>desenat (schiță provizorie)&lt;br&gt;&lt;a href="//www.hartablocuri.ro/planuri/1978-1986-drept-Pa-Pc.png" target="blank"&gt;&lt;img src="//www.hartablocuri.ro/planuri/1978-1986-drept-Pa-Pc.png" width="100%"&gt;&lt;/a&gt;</t>
  </si>
  <si>
    <t>desenat (pot exista diferențe)&lt;br&gt;&lt;a href="//www.hartablocuri.ro/planuri/1978-1982-drept-cf1-28x10m.png" target="blank"&gt;&lt;img src="//www.hartablocuri.ro/planuri/1978-1982-drept-cf1-28x10m.png" width="100%"&gt;&lt;/a&gt; &lt;a href="//www.hartablocuri.ro/planuri/1978-1986-cruce-cf1.png" target="blank"&gt;&lt;img src="//www.hartablocuri.ro/planuri/1978-1986-cruce-cf1.png" width="100%"&gt;&lt;/a&gt;</t>
  </si>
  <si>
    <t>desenat (pot exista diferențe)&lt;br&gt;&lt;a href="//www.hartablocuri.ro/planuri/1978-1982-drept-cf2-23x10m.png" target="blank"&gt;&lt;img src="//www.hartablocuri.ro/planuri/1978-1982-drept-cf2-23x10m.png" width="100%"&gt;&lt;/a&gt;</t>
  </si>
  <si>
    <t>desenat (schiță provizorie)&lt;br&gt;&lt;a href="//www.hartablocuri.ro/planuri/1960-1964-bara-18x10m.png" target="blank"&gt;&lt;img src="//www.hartablocuri.ro/planuri/1960-1964-bara-18x10m.png" width="100%"&gt;&lt;/a&gt; găsit de mine / trimis de vizitatori&lt;br&gt;&lt;a href="//www.hartablocuri.ro/planuri-apartamente/1963-1970-bara-caramida-bai-fatada-2-camere.webp" target="blank"&gt;&lt;img src="//www.hartablocuri.ro/planuri-apartamente/1963-1970-bara-caramida-bai-fatada-2-camere.webp" width="49%"&gt;&lt;/a&gt;</t>
  </si>
  <si>
    <t>desenat (schiță provizorie)&lt;br&gt;&lt;a href="//www.hartablocuri.ro/planuri/1978-1986-colt-tesit-cf1-19x19m.png" target="blank"&gt;&lt;img src="//www.hartablocuri.ro/planuri/1978-1986-colt-tesit-cf1-19x19m.png" width="100%"&gt;&lt;/a&gt; găsit de mine / trimis de vizitatori&lt;br&gt;&lt;a href="//www.hartablocuri.ro/planuri-apartamente/1978-1986-colt-tesit-cf1-19x19m.webp" target="blank"&gt;&lt;img src="//www.hartablocuri.ro/planuri-apartamente/1978-1986-colt-tesit-cf1-19x19m.webp" width="49%"&gt;&lt;/a&gt;</t>
  </si>
  <si>
    <t>desenat (schiță provizorie)&lt;br&gt;&lt;a href="//www.hartablocuri.ro/planuri/1978-1986-drept-cf1.png" target="blank"&gt;&lt;img src="//www.hartablocuri.ro/planuri/1978-1986-drept-cf1.png" width="100%" /&gt;&lt;/a&gt;</t>
  </si>
  <si>
    <t>desenat (pot exista diferențe)&lt;br&gt;&lt;a href="//www.hartablocuri.ro/planuri/1970-1976-cub-cf2-15x15m.png" target="blank"&gt;&lt;img src="//www.hartablocuri.ro/planuri/1970-1976-cub-cf2-15x15m.png" width="100%"&gt;&lt;/a&gt;</t>
  </si>
  <si>
    <t>desenat (pot exista diferențe)&lt;br&gt;&lt;a href="//www.hartablocuri.ro/planuri/1972-1978-bara-cf1-18x10m.png" target="blank"&gt;&lt;img src="//www.hartablocuri.ro/planuri/1972-1978-bara-cf1-18x10m.png" width="100%"&gt;&lt;/a&gt;</t>
  </si>
  <si>
    <t>desenat (schiță provizorie)&lt;br&gt;&lt;a href="//www.hartablocuri.ro/planuri/1985-1990-drept-cf1-19x11m.png" target="blank"&gt;&lt;img src="//www.hartablocuri.ro/planuri/1985-1990-drept-cf1-19x11m.png" width="100%"&gt;&lt;/a&gt; găsit de mine / trimis de vizitatori&lt;br&gt;&lt;a href="//www.hartablocuri.ro/planuri-apartamente/1985-1990-drept-cf1-19x11m.jpg" target="blank"&gt;&lt;img src="//www.hartablocuri.ro/planuri-apartamente/1985-1990-drept-cf1-19x11m.jpg" width="49%"&gt;&lt;/a&gt;</t>
  </si>
  <si>
    <t>desenat (schiță provizorie)&lt;br&gt;&lt;a href="//www.hartablocuri.ro/planuri/1974-1978-bara-cf1-20x14m.png" target="blank"&gt;&lt;img src="//www.hartablocuri.ro/planuri/1974-1978-bara-cf1-20x14m.png" width="100%"&gt;&lt;/a&gt;</t>
  </si>
  <si>
    <t>desenat (pot exista diferențe)&lt;br&gt;&lt;a href="//www.hartablocuri.ro/planuri/1970-1976-turn-rotit-cf1-22x18m.png" target="blank"&gt;&lt;img src="//www.hartablocuri.ro/planuri/1970-1976-turn-rotit-cf1-22x18m.png" width="100%"&gt;&lt;/a&gt;</t>
  </si>
  <si>
    <t>desenat (schiță provizorie)&lt;br&gt;&lt;a href="//www.hartablocuri.ro/planuri/1974-1978-turn-oval-23x16m.png" target="blank"&gt;&lt;img src="//www.hartablocuri.ro/planuri/1974-1978-turn-oval-23x16m.png" width="100%"&gt;&lt;/a&gt; găsit de mine / trimis de vizitatori&lt;br&gt;&lt;a href="//www.hartablocuri.ro/planuri-apartamente/1974-1978-turn-oval-23x16m.jpg" target="blank"&gt;&lt;img src="//www.hartablocuri.ro/planuri-apartamente/1974-1978-turn-oval-23x16m.jpg" width="49%"&gt;&lt;/a&gt;</t>
  </si>
  <si>
    <t>desenat (schiță provizorie)&lt;br&gt;&lt;a href="//www.hartablocuri.ro/planuri/1978-1986-drept-cf1-24x13m.png" target="blank"&gt;&lt;img src="//www.hartablocuri.ro/planuri/1978-1986-drept-cf1-24x13m.png" width="100%"&gt;&lt;/a&gt;</t>
  </si>
  <si>
    <t>găsit de mine / trimis de vizitatori&lt;br&gt;&lt;a href="//www.hartablocuri.ro/planuri-apartamente/Cluj-Aleea-Muscel-3camere.jpg" target="blank"&gt;&lt;img src="//www.hartablocuri.ro/planuri-apartamente/Cluj-Aleea-Muscel-3camere.jpg" width="49%"&gt;&lt;/a&gt;</t>
  </si>
  <si>
    <t>desenat (schiță provizorie)&lt;br&gt;&lt;a href="//www.hartablocuri.ro/planuri/1960-1964-turn-patrat-17x16m.png" target="blank"&gt;&lt;img src="//www.hartablocuri.ro/planuri/1960-1964-turn-patrat-17x16m.png" width="100%"&gt;&lt;/a&gt;</t>
  </si>
  <si>
    <t>desenat (schiță provizorie)&lt;br&gt;&lt;a href="//www.hartablocuri.ro/planuri/1978-1982-drept-cf1-Cluj-20x11m.png" target="blank"&gt;&lt;img src="//www.hartablocuri.ro/planuri/1978-1982-drept-cf1-Cluj-20x11m.png" width="100%"&gt;&lt;/a&gt;</t>
  </si>
  <si>
    <t>desenat (schiță provizorie)&lt;br&gt;&lt;a href="//www.hartablocuri.ro/planuri/1970-1976-bara-lata-15x15m.png" target="blank"&gt;&lt;img src="//www.hartablocuri.ro/planuri/1970-1976-bara-lata-15x15m.png" width="100%"&gt;&lt;/a&gt; găsit de mine / trimis de vizitatori&lt;br&gt;&lt;a href="//www.hartablocuri.ro/planuri-apartamente/1970-1976-bara-lata-cf2-15x15m.jpg" target="blank"&gt;&lt;img src="//www.hartablocuri.ro/planuri-apartamente/1970-1976-bara-lata-cf2-15x15m.jpg" width="49%"&gt;&lt;/a&gt;</t>
  </si>
  <si>
    <t>desenat (schiță provizorie)&lt;br&gt;&lt;a href="//www.hartablocuri.ro/planuri/1978-1982-Cluj-drept-colt.png" target="blank"&gt;&lt;img src="//www.hartablocuri.ro/planuri/1978-1982-Cluj-drept-colt.png" width="100%"&gt;&lt;/a&gt;</t>
  </si>
  <si>
    <t>desenat (schiță provizorie)&lt;br&gt;&lt;a href="//www.hartablocuri.ro/planuri/1970-1976-cub-cf2-20x13m.png" target="blank"&gt;&lt;img src="//www.hartablocuri.ro/planuri/1970-1976-cub-cf2-20x13m.png" width="100%"&gt;&lt;/a&gt;</t>
  </si>
  <si>
    <t>desenat (pot exista diferențe)&lt;br&gt;&lt;a href="//www.hartablocuri.ro/planuri/1978-1982-drept-cf1-28x10m.png" target="blank"&gt;&lt;img src="//www.hartablocuri.ro/planuri/1978-1982-drept-cf1-28x10m.png" width="100%"&gt;&lt;/a&gt; &lt;a href="//www.hartablocuri.ro/planuri/1978-1982-colt-cf1-17x17m.png" target="blank"&gt;&lt;img src="//www.hartablocuri.ro/planuri/1978-1982-colt-cf1-17x17m.png" width="100%"&gt;&lt;/a&gt; &lt;a href="//www.hartablocuri.ro/planuri/1978-1986-colt-tesit-cf1-19x19m.png" target="blank"&gt;&lt;img src="//www.hartablocuri.ro/planuri/1978-1986-colt-tesit-cf1-19x19m.png" width="100%"&gt;&lt;/a&gt;</t>
  </si>
  <si>
    <t>găsit de mine / trimis de vizitatori&lt;br&gt;&lt;a href="//www.hartablocuri.ro/planuri-apartamente/Cluj-Plopilor-2camere.jpg" target="blank"&gt;&lt;img src="//www.hartablocuri.ro/planuri-apartamente/Cluj-Plopilor-2camere.jpg" width="49%"&gt;&lt;/a&gt;</t>
  </si>
  <si>
    <t>desenat (schiță provizorie)&lt;br&gt;&lt;a href="//www.hartablocuri.ro/planuri/1978-1986-drept-Pa-Pc.png" target="blank"&gt;&lt;img src="//www.hartablocuri.ro/planuri/1978-1986-drept-Pa-Pc.png" width="100%" /&gt;&lt;/a&gt;</t>
  </si>
  <si>
    <t>desenat (schiță provizorie)&lt;br&gt;&lt;a href="//www.hartablocuri.ro/planuri/1978-1986-drept-Pa-Pc.png" target="blank"&gt;&lt;img src="//www.hartablocuri.ro/planuri/1978-1986-drept-Pa-Pc.png" width="100%"&gt;&lt;/a&gt; &lt;a href="//www.hartablocuri.ro/planuri/1985-1990-indoit-cf1.png" target="blank"&gt;&lt;img src="//www.hartablocuri.ro/planuri/1985-1990-indoit-cf1.png" width="100%"&gt;&lt;/a&gt;</t>
  </si>
  <si>
    <t>desenat (pot exista diferențe)&lt;br&gt;&lt;a href="//www.hartablocuri.ro/planuri/1978-1982-drept-cf1-28x10m.png" target="blank"&gt;&lt;img src="//www.hartablocuri.ro/planuri/1978-1982-drept-cf1-28x10m.png" width="100%"&gt;&lt;/a&gt; &lt;a href="//www.hartablocuri.ro/planuri/1978-1986-drept-Pa-Pc.png" target="blank"&gt;&lt;img src="//www.hartablocuri.ro/planuri/1978-1986-drept-Pa-Pc.png" width="100%"&gt;&lt;/a&gt;</t>
  </si>
  <si>
    <t>Bloc FZ1</t>
  </si>
  <si>
    <t>Bloc FZ2</t>
  </si>
  <si>
    <t>municipiu Cluj-Napoca &gt; ansambluri noi ANL</t>
  </si>
  <si>
    <t>municipiu Cluj-Napoca &gt; ansambluri noi &gt; zona Borhanciului</t>
  </si>
  <si>
    <t>municipiu Cluj-Napoca &gt; ansambluri noi &gt; zona Bună Ziua</t>
  </si>
  <si>
    <t>municipiu Cluj-Napoca &gt; ansambluri noi &gt; zona Centru-est</t>
  </si>
  <si>
    <t>municipiu Cluj-Napoca &gt; ansambluri noi &gt; zona CFR</t>
  </si>
  <si>
    <t>municipiu Cluj-Napoca &gt; ansambluri noi &gt; zona Europa</t>
  </si>
  <si>
    <t>municipiu Cluj-Napoca &gt; ansambluri noi &gt; zona Gheorgheni</t>
  </si>
  <si>
    <t>municipiu Cluj-Napoca &gt; ansambluri noi &gt; zona Între Lacuri nord</t>
  </si>
  <si>
    <t>municipiu Cluj-Napoca &gt; ansambluri noi &gt; zona Între Lacuri sud</t>
  </si>
  <si>
    <t>municipiu Cluj-Napoca &gt; ansambluri noi &gt; zona Mănăștur</t>
  </si>
  <si>
    <t>municipiu Cluj-Napoca &gt; ansambluri noi &gt; zona Mănăștur sud</t>
  </si>
  <si>
    <t>municipiu Cluj-Napoca &gt; ansambluri noi &gt; zona Mărăști nord-est</t>
  </si>
  <si>
    <t>municipiu Cluj-Napoca &gt; ansambluri noi &gt; zona Mărăști nord-vest</t>
  </si>
  <si>
    <t>municipiu Cluj-Napoca &gt; ansambluri noi &gt; zona Mărăști sud</t>
  </si>
  <si>
    <t>municipiu Cluj-Napoca &gt; ansambluri noi &gt; zona Plopilor</t>
  </si>
  <si>
    <t>municipiu Cluj-Napoca &gt; ansambluri noi &gt; zona Traian Vuia</t>
  </si>
  <si>
    <t>municipiu Cluj-Napoca &gt; ansambluri noi &gt; zona Zorilor</t>
  </si>
  <si>
    <t>municipiu Cluj-Napoca &gt; ansambluri noi &gt; zona Bulgaria</t>
  </si>
  <si>
    <t>municipiu Cluj-Napoca &gt; ansambluri noi &gt; zona DE ADĂUGAT</t>
  </si>
  <si>
    <t>municipiu Cluj-Napoca &gt; ansambluri noi &gt; zona Florești</t>
  </si>
  <si>
    <t>municipiu Cluj-Napoca &gt; ansambluri noi &gt; zona Grigorescu</t>
  </si>
  <si>
    <t>municipiu Cluj-Napoca &gt; Mănăștur &gt; Parâng</t>
  </si>
  <si>
    <t>municipiu Cluj-Napoca &gt; ansambluri noi</t>
  </si>
  <si>
    <t>1978-1986 bara garsoniere cu logii cf2g 26x13m</t>
  </si>
  <si>
    <t>1978-1982 garsoniere cu balcon cf2g 23x13m</t>
  </si>
  <si>
    <t>bara garsoniere cf1g 20x19m</t>
  </si>
  <si>
    <t>bara garsoniere cf2g 17x11m</t>
  </si>
  <si>
    <t>bara garsoniere cu balcon cf2g</t>
  </si>
  <si>
    <t>bara garsoniere cu balcon cf2g 50x19m</t>
  </si>
  <si>
    <t>garsoniere cu logie cf1g 37x15m</t>
  </si>
  <si>
    <t>1978-1982 garsoniere cu balcon cf2g</t>
  </si>
  <si>
    <t>1978-1982 garsoniere cu balcon cf2g 42x13m</t>
  </si>
  <si>
    <t>garsoniere cu balcon cf2g</t>
  </si>
  <si>
    <t>municipiu Câmpia Turzii &gt; ansambluri noi</t>
  </si>
  <si>
    <t>comuna Apahida &gt; ansambluri noi</t>
  </si>
  <si>
    <t>comuna Baciu &gt; ansambluri noi</t>
  </si>
  <si>
    <t>comuna Gilău &gt; ansambluri noi</t>
  </si>
  <si>
    <t>municipiu Turda &gt; ansambluri noi</t>
  </si>
  <si>
    <t>garsoniere fara balcon cf2g 17x11m</t>
  </si>
  <si>
    <t>1974-1982 bloc bară tip Q cf2sd 18/23x10m (2223) + 1978-1986 bloc cruce/drept cf1? cu logii (Pa34 Pa34 Pc24)</t>
  </si>
  <si>
    <t>1974-1982 bloc bară tip Q cf2sd 18/23x10m (2223 2223) + 1978-1982 bloc colț cf1d 17x17m (L333)</t>
  </si>
  <si>
    <t>1974-1982 bloc bară tip Q cf2sd 18/23x10m (2223 2223) + 1978-1986 bloc cruce/drept cf1? cu logii (Pa34 Pc24)</t>
  </si>
  <si>
    <t>municipiu Turda &gt; zona DE ADĂUGAT</t>
  </si>
  <si>
    <t>parter partial magazine + 2/3 etaje + mansardă</t>
  </si>
  <si>
    <t>garsoniere fara balcon cf2g 32x11m</t>
  </si>
  <si>
    <t>garsoniere fara balcon 32x11</t>
  </si>
  <si>
    <t>garsoniere cu balcon 33x13</t>
  </si>
  <si>
    <t>garsoniere cu balcon</t>
  </si>
  <si>
    <t>garsoniere cu logie 36x12m</t>
  </si>
  <si>
    <t>garsoniere cu balcon 42x13</t>
  </si>
  <si>
    <t>garsoniere cu logie 33x13</t>
  </si>
  <si>
    <t>găsit de mine / trimis de vizitatori&lt;br&gt;&lt;a href="//www.hartablocuri.ro/planuri-apartamente/Cluj-Strada-Macesului-13-15-parter.jpg" target="blank"&gt;&lt;img src="//www.hartablocuri.ro/planuri-apartamente/Cluj-Strada-Macesului-13-15-parter.jpg" width="49%"&gt;&lt;/a&gt; &lt;a href="//www.hartablocuri.ro/planuri-apartamente/Cluj-Strada-Macesului-13-15-etaje.jpg" target="blank"&gt;&lt;img src="//www.hartablocuri.ro/planuri-apartamente/Cluj-Strada-Macesului-13-15-etaje.jpg" width="49%"&gt;&lt;/a&gt;</t>
  </si>
  <si>
    <t>subsol parcare + parter magazine + 3 etaje + mansardă</t>
  </si>
  <si>
    <t>Tempus</t>
  </si>
  <si>
    <t>Zara Residence</t>
  </si>
  <si>
    <t>Luminia</t>
  </si>
  <si>
    <t>Alverna Towers</t>
  </si>
  <si>
    <t>MP Pasteur</t>
  </si>
  <si>
    <t>1974-1982 bloc bară tip Q cf1sd 19/28x10m (34 34) + 1978-1986 bloc cruce/drept cf1? cu logii (Pc24)</t>
  </si>
  <si>
    <t>parter partial magazine + 8 etaje</t>
  </si>
  <si>
    <t>municipiu Cluj-Napoca &gt; zzona DE ADĂUGAT</t>
  </si>
  <si>
    <t>scara A ap 1-26, scara B ap 27-41ap (cu intrare din curtea interioara)</t>
  </si>
  <si>
    <t>parter partial magazine + 2/3 etaje</t>
  </si>
  <si>
    <t>abandonat de peste 15 ani, pe Google Street View din 2011 arata la fel ca azi</t>
  </si>
  <si>
    <t>&lt;span style="color: red;"&gt;DE CONFIRMAT distribuția apartamentelor pe numărul de camere?&lt;/span&gt;, nu sunt sigur daca sunt 3/4 camere</t>
  </si>
  <si>
    <t>Nisco</t>
  </si>
  <si>
    <t>municipiu Cluj-Napoca &gt; ansambluri noi &gt; zona Dâmbul Rotund</t>
  </si>
  <si>
    <t>municipiu Cluj-Napoca &gt; ansambluri noi &gt; zona Pădurii</t>
  </si>
  <si>
    <t>municipiu Cluj-Napoca &gt; ansambluri noi &gt; zona Horea</t>
  </si>
  <si>
    <t>municipiu Cluj-Napoca &gt; ansambluri noi &gt; zona Iris</t>
  </si>
  <si>
    <t>oraș Gherla &gt; ansambluri noi</t>
  </si>
  <si>
    <t>&lt;span style="color: red;"&gt;DE CONFIRMAT distribuția apartamentelor pe numărul de camere?&lt;/span&gt; (posibil incorectă) ganguri la parter</t>
  </si>
  <si>
    <t>1974-1982 bloc bară tip Q cf1sd 19/28x10m (2223 2223 2223 34) + 1978-1986 bloc cruce/drept cf1? cu logii (Pc24)</t>
  </si>
  <si>
    <t>nu sunt sigur dacă blocul N are 8 scări si blocul U 5 scări</t>
  </si>
  <si>
    <t>1978-1986 bloc cruce/drept cf1? cu balcoane (Pa222 Pa34 Pb2222 Pb2222 Pc33)</t>
  </si>
  <si>
    <t>Bloc B62 scara A1, A2, B, C, D</t>
  </si>
  <si>
    <t>cămin nefamiliști 26x13m</t>
  </si>
  <si>
    <t>cub 2333</t>
  </si>
  <si>
    <t>municipiu Dej &gt; zona Liceul Tehnologic</t>
  </si>
  <si>
    <t>municipiu Gherla &gt; ansambluri noi</t>
  </si>
  <si>
    <t>municipiu Dej &gt; ansambluri noi</t>
  </si>
  <si>
    <t>1963-1970 bloc bară cărămidă băi fațadă cf1 (222)</t>
  </si>
  <si>
    <t>1974-1982 bloc bară tip Q cf1sd 19/28x10m (2223 34) + 1978-1982 bloc colț cf1d 17x17m (L333) + bara 40 garsoniere</t>
  </si>
  <si>
    <t>1974-1978 bloc bară cf1sd cu logii 22x13m (3344) + 23x14m + 1978-1982 bloc colț cf1d 17x17m (L333 L333)</t>
  </si>
  <si>
    <t>1974-1982 bloc bară tip Q cf1sd 19/28x10m (2223 2223 2223 34) + 1978-1986 bloc colț teșit cf1 19x19m (2222 2222)</t>
  </si>
  <si>
    <t>1974-1982 bloc bară tip Q cf1sd 19/28x10m (34 34 34 34 34 34 34) + 1978-1982 bloc colț cf1d 17x17m (L333) + 1978-1986 bloc colț teșit cf1 19x19m (2222)</t>
  </si>
  <si>
    <t>1974-1982 bloc bară tip Q cf1sd 19/28x10m (2223 2223 2223 34 34 34) + 1978-1986 bloc colț teșit cf1 19x19m (2222 2222 2222 2222)</t>
  </si>
  <si>
    <t>cub 2334</t>
  </si>
  <si>
    <t>cub T 223</t>
  </si>
  <si>
    <t>Pre-1950 pavilion CFR cu scări exterioare 23x15m</t>
  </si>
  <si>
    <t>Pre-1950 pavilion CFR cu scări exterioare 22x13m</t>
  </si>
  <si>
    <t>Pre-1950 pavilion CFR cu scări exterioare et1 și scară interioară et2</t>
  </si>
  <si>
    <t>municipiu Dej &gt; zona Triaj</t>
  </si>
  <si>
    <t>bloc cu coridor central si scari exerioare</t>
  </si>
  <si>
    <t>garsoniere cu balcon 28x13m</t>
  </si>
  <si>
    <t>municipiu Dej &gt; zona nord</t>
  </si>
  <si>
    <t>1958-1962 bloc bară cărămidă cf1sd scară spate 24x10m (2223 2223)</t>
  </si>
  <si>
    <t>1958-1962 bloc bară cărămidă cf1sd scară spate 24x10m (2223)</t>
  </si>
  <si>
    <t>bara 22x12m fara balcon (2223 2223)</t>
  </si>
  <si>
    <t>bara 22x12m fara balcon (2223)</t>
  </si>
  <si>
    <t>municipiu Gherla &gt; zona DE ADĂUGAT</t>
  </si>
  <si>
    <t>Construcțion</t>
  </si>
  <si>
    <t>2 subsoluri parcare + parter + 6 etaje</t>
  </si>
  <si>
    <t>parter magazine + 3/4 etaje (P+2E pe korter)</t>
  </si>
  <si>
    <t>parter+mezanin magazine + 5/6/10/11 etaje</t>
  </si>
  <si>
    <t>2 subsoluri parcare + parter magazine + 5/6 etaje</t>
  </si>
  <si>
    <t>parter magazine + 3/4/5/7 etaje</t>
  </si>
  <si>
    <t>2 subsoluri parcare + parter + 4/5/6/8 etaje</t>
  </si>
  <si>
    <t>parter magazine + 7 etaje, parter + 4/5 etaje</t>
  </si>
  <si>
    <t>2 cladire, 69 si 42 apartamente, studio, 2‑camere, 3‑camere, 4‑camere, 38.5–88 m²</t>
  </si>
  <si>
    <t>parter + 2/3/5 etaje</t>
  </si>
  <si>
    <t>demisol + parter + 1 etaj + terasa</t>
  </si>
  <si>
    <t>parter magazine + 4/5/6/7/8/9/12/13 etaje</t>
  </si>
  <si>
    <t>subsol parcare + parter + 2 etaje (P+3E pe korter)</t>
  </si>
  <si>
    <t>demisol+parter magazine + 4/6 etaje</t>
  </si>
  <si>
    <t>demisol+parter+mezanin magazine + 2/3 etaje</t>
  </si>
  <si>
    <t>subsol + parter+mezanin magazine + 4/6 etaje</t>
  </si>
  <si>
    <t>municipiu Cluj-Napoca &gt; cartier Andrei Mureșanu</t>
  </si>
  <si>
    <t>municipiu Cluj-Napoca &gt; cartier Gheorgheni &gt; est</t>
  </si>
  <si>
    <t>municipiu Cluj-Napoca &gt; cartier Gheorgheni &gt; nord</t>
  </si>
  <si>
    <t>municipiu Cluj-Napoca &gt; cartier Gheorgheni &gt; sud</t>
  </si>
  <si>
    <t>municipiu Cluj-Napoca &gt; cartier Gheorgheni &gt; vest</t>
  </si>
  <si>
    <t>municipiu Cluj-Napoca &gt; cartier Grigorescu &gt; etapa '60</t>
  </si>
  <si>
    <t>municipiu Cluj-Napoca &gt; cartier Grigorescu &gt; etapa '77+</t>
  </si>
  <si>
    <t>municipiu Cluj-Napoca &gt; cartier Grigorescu &gt; vest</t>
  </si>
  <si>
    <t>municipiu Cluj-Napoca &gt; cartier Gruia</t>
  </si>
  <si>
    <t>municipiu Cluj-Napoca &gt; cartier Între Lacuri</t>
  </si>
  <si>
    <t>municipiu Cluj-Napoca &gt; cartier Mănăștur &gt; Calea Florești</t>
  </si>
  <si>
    <t>municipiu Cluj-Napoca &gt; cartier Mănăștur &gt; Grigore Alexandrescu</t>
  </si>
  <si>
    <t>municipiu Cluj-Napoca &gt; cartier Mănăștur &gt; Izlazului</t>
  </si>
  <si>
    <t>municipiu Cluj-Napoca &gt; cartier Mănăștur &gt; Mehedinți</t>
  </si>
  <si>
    <t>municipiu Cluj-Napoca &gt; cartier Mănăștur &gt; Parâng</t>
  </si>
  <si>
    <t>municipiu Cluj-Napoca &gt; cartier Mănăștur &gt; Tarnița</t>
  </si>
  <si>
    <t>municipiu Cluj-Napoca &gt; cartier Mărăști &gt; est</t>
  </si>
  <si>
    <t>municipiu Cluj-Napoca &gt; cartier Mărăști &gt; sud</t>
  </si>
  <si>
    <t>municipiu Cluj-Napoca &gt; cartier Mărăști &gt; vest</t>
  </si>
  <si>
    <t>municipiu Cluj-Napoca &gt; cartier Plopilor &gt; etapa '60</t>
  </si>
  <si>
    <t>municipiu Cluj-Napoca &gt; cartier Plopilor &gt; etapa '80</t>
  </si>
  <si>
    <t>municipiu Cluj-Napoca &gt; cartier Titulescu</t>
  </si>
  <si>
    <t>municipiu Cluj-Napoca &gt; cartier zona veche Horea</t>
  </si>
  <si>
    <t>municipiu Cluj-Napoca &gt; cartier Zorilor nord</t>
  </si>
  <si>
    <t>municipiu Cluj-Napoca &gt; cartier Zorilor sud</t>
  </si>
  <si>
    <t>municipiu Cluj-Napoca &gt; cartier Mărăști &gt; centru</t>
  </si>
  <si>
    <t>municipiu Cluj-Napoca &gt; ansambluri noi &gt; zona Andrei Mureșanu</t>
  </si>
  <si>
    <t>Bloc K85</t>
  </si>
  <si>
    <t>Bloc VII</t>
  </si>
  <si>
    <t>Bloc VIII</t>
  </si>
  <si>
    <t>Bloc XIII</t>
  </si>
  <si>
    <t>Bloc XIV</t>
  </si>
  <si>
    <t>Bloc XV</t>
  </si>
  <si>
    <t>Bloc BX</t>
  </si>
  <si>
    <t>Bloc E'</t>
  </si>
  <si>
    <t>Bloc MX3</t>
  </si>
  <si>
    <t>Bloc H2B</t>
  </si>
  <si>
    <t>Bloc EM</t>
  </si>
  <si>
    <t>Bloc MN1</t>
  </si>
  <si>
    <t>Bloc MN2</t>
  </si>
  <si>
    <t>Bloc GB1</t>
  </si>
  <si>
    <t>Bloc GB2</t>
  </si>
  <si>
    <t>Bloc R6-7</t>
  </si>
  <si>
    <t>Bloc EL1</t>
  </si>
  <si>
    <t>Bloc EL2</t>
  </si>
  <si>
    <t>Bloc OM1</t>
  </si>
  <si>
    <t>Bloc OM2</t>
  </si>
  <si>
    <t>Bloc OM3</t>
  </si>
  <si>
    <t>Bloc OM4</t>
  </si>
  <si>
    <t>Bloc OM5</t>
  </si>
  <si>
    <t>Bloc OM6</t>
  </si>
  <si>
    <t>Bloc S1Ö</t>
  </si>
  <si>
    <t>Bloc B1U</t>
  </si>
  <si>
    <t>Bloc B1Y</t>
  </si>
  <si>
    <t>Bloc B1Z</t>
  </si>
  <si>
    <t>Bloc B5Y</t>
  </si>
  <si>
    <t>Bloc PX1</t>
  </si>
  <si>
    <t>Bloc PX2</t>
  </si>
  <si>
    <t>Bloc AA1</t>
  </si>
  <si>
    <t>Bloc AA11</t>
  </si>
  <si>
    <t>Bloc AA13</t>
  </si>
  <si>
    <t>Bloc AA2</t>
  </si>
  <si>
    <t>Bloc AA3</t>
  </si>
  <si>
    <t>Bloc AA4</t>
  </si>
  <si>
    <t>Bloc AA5</t>
  </si>
  <si>
    <t>Bloc AA6</t>
  </si>
  <si>
    <t>Bloc AA7</t>
  </si>
  <si>
    <t>Bloc AA8</t>
  </si>
  <si>
    <t>Bloc AA9</t>
  </si>
  <si>
    <t>Bloc CZ1</t>
  </si>
  <si>
    <t>Bloc CZ2</t>
  </si>
  <si>
    <t>Bloc CZ27</t>
  </si>
  <si>
    <t>Bloc CZ3</t>
  </si>
  <si>
    <t>Bloc CZ4</t>
  </si>
  <si>
    <t>Bloc CZ5</t>
  </si>
  <si>
    <t>Bloc CZ6</t>
  </si>
  <si>
    <t>Bloc T6-7</t>
  </si>
  <si>
    <t>Bloc TC-76</t>
  </si>
  <si>
    <t>Bloc TCC</t>
  </si>
  <si>
    <t>Bloc VI9</t>
  </si>
  <si>
    <t>Bloc AP3</t>
  </si>
  <si>
    <t>Bloc Doina</t>
  </si>
  <si>
    <t>Bloc RO</t>
  </si>
  <si>
    <t>Bloc RO1</t>
  </si>
  <si>
    <t>Bloc RO3</t>
  </si>
  <si>
    <t>Bloc RO11</t>
  </si>
  <si>
    <t>Bloc RO12</t>
  </si>
  <si>
    <t>Bloc RO2</t>
  </si>
  <si>
    <t>Bloc RO24</t>
  </si>
  <si>
    <t>Bloc RO4</t>
  </si>
  <si>
    <t>Bloc RO5</t>
  </si>
  <si>
    <t>Bloc RO6</t>
  </si>
  <si>
    <t>Bloc RO7</t>
  </si>
  <si>
    <t>Bloc RO8</t>
  </si>
  <si>
    <t>Bloc RO9</t>
  </si>
  <si>
    <t>Bloc 4'</t>
  </si>
  <si>
    <t>Bloc IIA</t>
  </si>
  <si>
    <t>Bloc IIIIB</t>
  </si>
  <si>
    <t>Bloc IV</t>
  </si>
  <si>
    <t>Bloc P-10</t>
  </si>
  <si>
    <t>Bloc P-11</t>
  </si>
  <si>
    <t>Bloc P-12</t>
  </si>
  <si>
    <t>Bloc P-8</t>
  </si>
  <si>
    <t>Bloc P-9</t>
  </si>
  <si>
    <t>Bloc 2M</t>
  </si>
  <si>
    <t>Bloc 2P</t>
  </si>
  <si>
    <t>Bloc 2R</t>
  </si>
  <si>
    <t>Bloc 2S</t>
  </si>
  <si>
    <t>Bloc AVIII</t>
  </si>
  <si>
    <t>Bloc CII</t>
  </si>
  <si>
    <t>Bloc RC I</t>
  </si>
  <si>
    <t>Bloc RC III</t>
  </si>
  <si>
    <t>Bloc RC IV</t>
  </si>
  <si>
    <t>Bloc RC V</t>
  </si>
  <si>
    <t>Bloc S IX</t>
  </si>
  <si>
    <t>Bloc VX</t>
  </si>
  <si>
    <t>Bloc VY</t>
  </si>
  <si>
    <t>Bloc VZ</t>
  </si>
  <si>
    <t>Bloc OS-1</t>
  </si>
  <si>
    <t>Bloc OS-10</t>
  </si>
  <si>
    <t>Bloc OS-11</t>
  </si>
  <si>
    <t>Bloc OS-12</t>
  </si>
  <si>
    <t>Bloc OS-13</t>
  </si>
  <si>
    <t>Bloc OS-14</t>
  </si>
  <si>
    <t>Bloc OS-15</t>
  </si>
  <si>
    <t>Bloc OS-16</t>
  </si>
  <si>
    <t>Bloc OS-2</t>
  </si>
  <si>
    <t>Bloc OS-3</t>
  </si>
  <si>
    <t>Bloc OS-4</t>
  </si>
  <si>
    <t>Bloc OS-5</t>
  </si>
  <si>
    <t>Bloc OS-6</t>
  </si>
  <si>
    <t>Bloc OS-7</t>
  </si>
  <si>
    <t>Bloc OS-8</t>
  </si>
  <si>
    <t>Bloc OS-9</t>
  </si>
  <si>
    <t>Bloc OZ-2</t>
  </si>
  <si>
    <t>Bloc T-2</t>
  </si>
  <si>
    <t>Bloc T-3</t>
  </si>
  <si>
    <t>Bloc ZL1</t>
  </si>
  <si>
    <t>Bloc ZL2</t>
  </si>
  <si>
    <t>Bloc ZL3</t>
  </si>
  <si>
    <t>Bloc XLSX</t>
  </si>
  <si>
    <t>LAMA A</t>
  </si>
  <si>
    <t>LAMA B</t>
  </si>
  <si>
    <t>LAMA D</t>
  </si>
  <si>
    <t>LAMA C</t>
  </si>
  <si>
    <t>LAMA E</t>
  </si>
  <si>
    <t>Bloc IX</t>
  </si>
  <si>
    <t>Bloc T-1</t>
  </si>
  <si>
    <t>municipiu Cluj-Napoca &gt; cartier Zorilor est</t>
  </si>
  <si>
    <t>Bloc OZ-1</t>
  </si>
  <si>
    <t>Bloc B1bis</t>
  </si>
  <si>
    <t>subsol + parter magazine + 2/3 etaje</t>
  </si>
  <si>
    <t>2 subsoluri parcare + parter magazine + 6/7 etaje</t>
  </si>
  <si>
    <t>2 subsoluri parcare + parter magazine + 5/11/12 etaje (2S+P+M+11E pe korter)</t>
  </si>
  <si>
    <t>demisol + parter + 3 etaje + pod (split-level)</t>
  </si>
  <si>
    <t>blocurile C1-C5 au 32ap, blocul C6 are 40ap</t>
  </si>
  <si>
    <t>comuna Baciu &gt; zona sud</t>
  </si>
  <si>
    <t>comuna Baciu &gt; zona nord</t>
  </si>
  <si>
    <t>comuna Florești &gt; ansambluri noi &gt; zona est</t>
  </si>
  <si>
    <t>comuna Florești &gt; ansambluri noi &gt; zona nord</t>
  </si>
  <si>
    <t>comuna Florești &gt; ansambluri noi &gt; zona sud</t>
  </si>
  <si>
    <t>municipiu Cluj-Napoca &gt; blocuri izolate 13 Septembrie</t>
  </si>
  <si>
    <t>municipiu Cluj-Napoca &gt; blocuri izolate Andrei Mureșanu</t>
  </si>
  <si>
    <t>municipiu Cluj-Napoca &gt; blocuri izolate Arany János</t>
  </si>
  <si>
    <t>municipiu Cluj-Napoca &gt; blocuri izolate Aurel Suciu</t>
  </si>
  <si>
    <t>municipiu Cluj-Napoca &gt; blocuri izolate Bethlen Gábor</t>
  </si>
  <si>
    <t>municipiu Cluj-Napoca &gt; blocuri izolate Calea București</t>
  </si>
  <si>
    <t>municipiu Cluj-Napoca &gt; blocuri izolate Centru</t>
  </si>
  <si>
    <t>municipiu Cluj-Napoca &gt; blocuri izolate Depoului</t>
  </si>
  <si>
    <t>municipiu Cluj-Napoca &gt; blocuri izolate Dragalina</t>
  </si>
  <si>
    <t>municipiu Cluj-Napoca &gt; blocuri izolate Fabricii</t>
  </si>
  <si>
    <t>municipiu Cluj-Napoca &gt; blocuri izolate Feroviarilor</t>
  </si>
  <si>
    <t>municipiu Cluj-Napoca &gt; blocuri izolate Gării</t>
  </si>
  <si>
    <t>municipiu Cluj-Napoca &gt; blocuri izolate Gheorgheni</t>
  </si>
  <si>
    <t>municipiu Cluj-Napoca &gt; blocuri izolate Gordon Byron</t>
  </si>
  <si>
    <t>municipiu Cluj-Napoca &gt; blocuri izolate Grigorescu</t>
  </si>
  <si>
    <t>municipiu Cluj-Napoca &gt; blocuri izolate Gruia</t>
  </si>
  <si>
    <t>municipiu Cluj-Napoca &gt; blocuri izolate Hasdeu</t>
  </si>
  <si>
    <t>municipiu Cluj-Napoca &gt; blocuri izolate Jean Jaures</t>
  </si>
  <si>
    <t>municipiu Cluj-Napoca &gt; blocuri izolate Mănăștur</t>
  </si>
  <si>
    <t>municipiu Cluj-Napoca &gt; blocuri izolate Muncii</t>
  </si>
  <si>
    <t>municipiu Cluj-Napoca &gt; blocuri izolate Năvodari</t>
  </si>
  <si>
    <t>municipiu Cluj-Napoca &gt; blocuri izolate Parcul Central</t>
  </si>
  <si>
    <t>municipiu Cluj-Napoca &gt; blocuri izolate Petru Maior</t>
  </si>
  <si>
    <t>municipiu Cluj-Napoca &gt; blocuri izolate Piața Abator</t>
  </si>
  <si>
    <t>municipiu Cluj-Napoca &gt; blocuri izolate Piața Avram Iancu</t>
  </si>
  <si>
    <t>municipiu Cluj-Napoca &gt; blocuri izolate Piața Mihai Viteazul</t>
  </si>
  <si>
    <t>municipiu Cluj-Napoca &gt; blocuri izolate Piața Ștefan cel Mare</t>
  </si>
  <si>
    <t>municipiu Cluj-Napoca &gt; blocuri izolate Piața Unirii</t>
  </si>
  <si>
    <t>municipiu Cluj-Napoca &gt; blocuri izolate Puieților</t>
  </si>
  <si>
    <t>municipiu Cluj-Napoca &gt; blocuri izolate Republicii</t>
  </si>
  <si>
    <t>municipiu Cluj-Napoca &gt; blocuri izolate Salcâmilor</t>
  </si>
  <si>
    <t>municipiu Cluj-Napoca &gt; blocuri izolate Scorțarilor</t>
  </si>
  <si>
    <t>municipiu Cluj-Napoca &gt; blocuri izolate Tăbăcarilor</t>
  </si>
  <si>
    <t>municipiu Cluj-Napoca &gt; blocuri izolate Traian</t>
  </si>
  <si>
    <t>municipiu Cluj-Napoca &gt; blocuri izolate Traian Vuia</t>
  </si>
  <si>
    <t>municipiu Cluj-Napoca &gt; blocuri izolate Horea</t>
  </si>
  <si>
    <t>municipiu Cluj-Napoca &gt; blocuri izolate Horea DE ADAUGAT</t>
  </si>
  <si>
    <t>fiecare bloc 24ap, scrie pe usa</t>
  </si>
  <si>
    <t>Strada ?? nr. ?</t>
  </si>
  <si>
    <t>Strada Jiului nr. 4</t>
  </si>
  <si>
    <t>Strada Jiului nr. 2</t>
  </si>
  <si>
    <t>Bulevardul Nicolae Titulescu nr. 163</t>
  </si>
  <si>
    <t>Calea Dorobanților nr. 112</t>
  </si>
  <si>
    <t>Calea Dorobanților nr. 74</t>
  </si>
  <si>
    <t>Strada ?? nr. 1</t>
  </si>
  <si>
    <t>Strada Rovine nr. 2</t>
  </si>
  <si>
    <t>Strada Rovine nr. 4</t>
  </si>
  <si>
    <t>Strada Rovine nr. 1</t>
  </si>
  <si>
    <t>Strada Zambilelor nr. 4</t>
  </si>
  <si>
    <t>Strada Zambilelor nr. 2</t>
  </si>
  <si>
    <t>Strada Zambilelor nr. 10</t>
  </si>
  <si>
    <t>Strada Zambilelor nr. 8</t>
  </si>
  <si>
    <t>Aleea Bârsei nr. 2</t>
  </si>
  <si>
    <t>Strada Liviu Rebreanu nr. 23</t>
  </si>
  <si>
    <t>Strada Liviu Rebreanu nr. 27</t>
  </si>
  <si>
    <t>Strada ?? nr. 2</t>
  </si>
  <si>
    <t>Strada ?? nr. 6</t>
  </si>
  <si>
    <t>Strada Constantin Brâncuși nr. 2</t>
  </si>
  <si>
    <t>Strada Liviu Rebreanu nr. 15</t>
  </si>
  <si>
    <t>Strada Liviu Rebreanu nr. 4</t>
  </si>
  <si>
    <t>Strada Liviu Rebreanu nr. 16</t>
  </si>
  <si>
    <t>Strada Liviu Rebreanu nr. 18</t>
  </si>
  <si>
    <t>Strada Tomis nr. 2</t>
  </si>
  <si>
    <t>Strada Tomis nr. 12</t>
  </si>
  <si>
    <t>Strada Tomis nr. 10</t>
  </si>
  <si>
    <t>Strada Tomis nr. 8</t>
  </si>
  <si>
    <t>Strada Tomis nr. 6</t>
  </si>
  <si>
    <t>Strada Tomis nr. 7</t>
  </si>
  <si>
    <t>Aleea Cioplea nr. 5</t>
  </si>
  <si>
    <t>Aleea Cioplea nr. 3</t>
  </si>
  <si>
    <t>Strada ?? nr. 3</t>
  </si>
  <si>
    <t>Strada Baladei nr. 1</t>
  </si>
  <si>
    <t>Strada Baladei nr. 2</t>
  </si>
  <si>
    <t>Strada Baladei nr. 4</t>
  </si>
  <si>
    <t>Strada Baladei nr. 3</t>
  </si>
  <si>
    <t>Strada Baladei nr. 5</t>
  </si>
  <si>
    <t>Strada Govora nr. 6</t>
  </si>
  <si>
    <t>Strada Amurgului nr. 30</t>
  </si>
  <si>
    <t>Strada Amurgului nr. 28</t>
  </si>
  <si>
    <t>Strada Năsăud nr. 4</t>
  </si>
  <si>
    <t>Strada Năsăud nr. 6</t>
  </si>
  <si>
    <t>Strada Petre Ispirescu nr. ?</t>
  </si>
  <si>
    <t>Strada Vlădeasa nr. 6</t>
  </si>
  <si>
    <t>Strada Vlădeasa nr. 4</t>
  </si>
  <si>
    <t>Strada Vlădeasa nr. 2</t>
  </si>
  <si>
    <t>Strada Fabricii nr. 2</t>
  </si>
  <si>
    <t>Strada Alexandru Vlahuță nr. 5</t>
  </si>
  <si>
    <t>Strada Grigore Alexandrescu nr. 7</t>
  </si>
  <si>
    <t>Strada Gheorghe Lazăr nr. 7</t>
  </si>
  <si>
    <t>Strada Aurel Vlaicu nr. ?</t>
  </si>
  <si>
    <t>Strada Traian nr. 77-79</t>
  </si>
  <si>
    <t>Strada ?? nr. 4</t>
  </si>
  <si>
    <t>Strada Armoniei nr. 1</t>
  </si>
  <si>
    <t>Strada Armoniei nr. 3</t>
  </si>
  <si>
    <t>Strada Aurel Vlaicu nr. 34</t>
  </si>
  <si>
    <t>Strada Aurel Vlaicu nr. 38</t>
  </si>
  <si>
    <t>Strada Aurel Vlaicu nr. 48</t>
  </si>
  <si>
    <t>Strada Aurel Vlaicu nr. 49</t>
  </si>
  <si>
    <t>Strada Gheorghe Lazăr nr. 9</t>
  </si>
  <si>
    <t>Strada Ion Ghica nr. 11</t>
  </si>
  <si>
    <t>Strada Ion Luca Caragiale nr. 3</t>
  </si>
  <si>
    <t>Strada Luceafărului nr. 2</t>
  </si>
  <si>
    <t>Strada Lunii nr. 2</t>
  </si>
  <si>
    <t>Strada Lunii nr. 6</t>
  </si>
  <si>
    <t>Strada Lunii nr. 8</t>
  </si>
  <si>
    <t>Strada Paris nr. 4</t>
  </si>
  <si>
    <t>Calea Victoriei nr. ?</t>
  </si>
  <si>
    <t>Strada Năvodari nr. ?</t>
  </si>
  <si>
    <t>Strada Alexandru D. Xenopol nr. ?</t>
  </si>
  <si>
    <t>Strada Decebal nr. ?</t>
  </si>
  <si>
    <t>Strada Traian nr. ?</t>
  </si>
  <si>
    <t>Strada Liviu Rebreanu nr. 30</t>
  </si>
  <si>
    <t>Strada Liviu Rebreanu nr. ?</t>
  </si>
  <si>
    <t>Strada Nicolae Drăganu nr. ?</t>
  </si>
  <si>
    <t>Strada Fabricii nr. ?</t>
  </si>
  <si>
    <t>Strada Dâmboviței nr. ?</t>
  </si>
  <si>
    <t>Strada Tineretului nr. ?</t>
  </si>
  <si>
    <t>Strada Arieșului nr. 32</t>
  </si>
  <si>
    <t>Strada Arieșului nr. 33</t>
  </si>
  <si>
    <t>Strada Arieșului nr. 34</t>
  </si>
  <si>
    <t>Strada Aurel Vlaicu nr. 1</t>
  </si>
  <si>
    <t>Strada Avram Iancu nr. 1</t>
  </si>
  <si>
    <t>Strada Gladiolelor nr. 2</t>
  </si>
  <si>
    <t>Strada Gladiolelor nr. 3</t>
  </si>
  <si>
    <t>Strada Mircea cel Bătrân nr. 5</t>
  </si>
  <si>
    <t>Strada Horea nr. 51</t>
  </si>
  <si>
    <t>Strada Horea nr. 53</t>
  </si>
  <si>
    <t>Strada Horea nr. 55</t>
  </si>
  <si>
    <t>Strada Mesteacănului nr. 1</t>
  </si>
  <si>
    <t>Strada Mesteacănului nr. 3</t>
  </si>
  <si>
    <t>Strada 1 Decembrie 1918 nr. 9</t>
  </si>
  <si>
    <t>Strada Mureșului nr. 3</t>
  </si>
  <si>
    <t>Strada Mureșului nr. 5</t>
  </si>
  <si>
    <t>Strada Mureșului nr. 7</t>
  </si>
  <si>
    <t>Strada Mureșului nr. 9</t>
  </si>
  <si>
    <t>Strada Tineretului nr. 9</t>
  </si>
  <si>
    <t>Strada Victoriei nr. 2</t>
  </si>
  <si>
    <t>Strada Victoriei nr. 3</t>
  </si>
  <si>
    <t>Strada Victoriei nr. 4</t>
  </si>
  <si>
    <t>Strada Victoriei nr. 5</t>
  </si>
  <si>
    <t>Strada Victoriei nr. 6</t>
  </si>
  <si>
    <t>Strada Victoriei nr. 7</t>
  </si>
  <si>
    <t>Strada Zorilor nr. 8</t>
  </si>
  <si>
    <t>Strada Luceafărului nr. 11</t>
  </si>
  <si>
    <t>Strada Luceafărului nr. 5</t>
  </si>
  <si>
    <t>Strada Luceafărului nr. 3</t>
  </si>
  <si>
    <t>Strada Luceafărului nr. 1</t>
  </si>
  <si>
    <t>Strada Luceafărului nr. 4</t>
  </si>
  <si>
    <t>Strada Luceafărului nr. 6</t>
  </si>
  <si>
    <t>Strada Luceafărului nr. 10</t>
  </si>
  <si>
    <t>Strada Zorilor nr. 2</t>
  </si>
  <si>
    <t>Strada Pădurii nr. ?</t>
  </si>
  <si>
    <t>Strada Hațeg nr. 12</t>
  </si>
  <si>
    <t>Strada Libertății nr. ?</t>
  </si>
  <si>
    <t>Strada Streiului nr. 1</t>
  </si>
  <si>
    <t>Strada Romul Ladea nr. ?</t>
  </si>
  <si>
    <t>Aleea Borsec nr. 2</t>
  </si>
  <si>
    <t>Aleea Borsec nr. 4</t>
  </si>
  <si>
    <t>Aleea Borsec nr. 1</t>
  </si>
  <si>
    <t>Aleea Borsec nr. 3</t>
  </si>
  <si>
    <t>Aleea Borsec nr. 5</t>
  </si>
  <si>
    <t>Strada Corneliu Coposu nr. ?</t>
  </si>
  <si>
    <t>Strada Alecu Russo nr. 5</t>
  </si>
  <si>
    <t>Strada Dimitrie Bolintineanu nr. ?</t>
  </si>
  <si>
    <t>Aleea Azuga nr. 3</t>
  </si>
  <si>
    <t>Aleea Azuga nr. 2</t>
  </si>
  <si>
    <t>Aleea Azuga nr. 1</t>
  </si>
  <si>
    <t>Strada Horea nr. 4</t>
  </si>
  <si>
    <t>Strada Horea nr. 10</t>
  </si>
  <si>
    <t>Strada Horea nr. ?</t>
  </si>
  <si>
    <t>Strada Teilor nr. ?</t>
  </si>
  <si>
    <t>Strada Dunării nr. ?</t>
  </si>
  <si>
    <t>Strada Narciselor nr. 2</t>
  </si>
  <si>
    <t>Strada Mureșului nr. 1</t>
  </si>
  <si>
    <t>Strada Mureșului nr. 2</t>
  </si>
  <si>
    <t>Strada Aurel Vlaicu nr. 3</t>
  </si>
  <si>
    <t>Strada Aurel Vlaicu nr. 4</t>
  </si>
  <si>
    <t>Strada ?? nr. 8</t>
  </si>
  <si>
    <t>Strada ?? nr. 10</t>
  </si>
  <si>
    <t>Strada Zorilor nr. 1</t>
  </si>
  <si>
    <t>Strada Viilor nr. 11</t>
  </si>
  <si>
    <t>Strada Viilor nr. 13</t>
  </si>
  <si>
    <t>Strada Crinului nr. ?</t>
  </si>
  <si>
    <t>Strada Viilor nr. 15</t>
  </si>
  <si>
    <t>Strada Florilor nr. ?</t>
  </si>
  <si>
    <t>Strada Victoriei nr. 8</t>
  </si>
  <si>
    <t>Strada Constructorilor nr. 4</t>
  </si>
  <si>
    <t>Strada Tineretului nr. 1</t>
  </si>
  <si>
    <t>Strada Tineretului nr. 11</t>
  </si>
  <si>
    <t>Strada Tineretului nr. 3</t>
  </si>
  <si>
    <t>Strada Constructorilor nr. 2</t>
  </si>
  <si>
    <t>Strada Constructorilor nr. 6</t>
  </si>
  <si>
    <t>Strada Gheorghe Doja nr. ?</t>
  </si>
  <si>
    <t>Strada Stejarului nr. 3</t>
  </si>
  <si>
    <t>Strada Stejarului nr. 1</t>
  </si>
  <si>
    <t>Strada Stejarului nr. 4</t>
  </si>
  <si>
    <t>Strada Stejarului nr. 2</t>
  </si>
  <si>
    <t>Strada Stejarului nr. 8</t>
  </si>
  <si>
    <t>Strada 1 Decembrie 1918 nr. 1</t>
  </si>
  <si>
    <t>Strada 1 Decembrie 1918 nr. 5</t>
  </si>
  <si>
    <t>Strada 1 Decembrie 1918 nr. 7</t>
  </si>
  <si>
    <t>Strada Liviu Rebreanu nr. 2</t>
  </si>
  <si>
    <t>Strada Mărășești nr. 5</t>
  </si>
  <si>
    <t>Strada Mărășești nr. 9</t>
  </si>
  <si>
    <t>Strada Trandafirilor nr. 2</t>
  </si>
  <si>
    <t>Strada Rovine nr. 14</t>
  </si>
  <si>
    <t>Strada Burebista nr. 8</t>
  </si>
  <si>
    <t>Strada Teilor nr. 2</t>
  </si>
  <si>
    <t>Strada Traian nr. 7</t>
  </si>
  <si>
    <t>Strada Frasinului nr. 2</t>
  </si>
  <si>
    <t>Strada Frasinului nr. 1</t>
  </si>
  <si>
    <t>Strada 1 Decembrie 1918 nr. ?</t>
  </si>
  <si>
    <t>Strada 1 Decembrie 1918 nr. 11</t>
  </si>
  <si>
    <t>Strada Unirii nr. 3</t>
  </si>
  <si>
    <t>Strada Unirii nr. 1</t>
  </si>
  <si>
    <t>Strada Unirii nr. 5</t>
  </si>
  <si>
    <t>Strada ?? nr. 9</t>
  </si>
  <si>
    <t>Strada ?? nr. 31</t>
  </si>
  <si>
    <t>Calea București nr. 78</t>
  </si>
  <si>
    <t>Strada Parcului nr. 3</t>
  </si>
  <si>
    <t>Strada Parcului nr. 7</t>
  </si>
  <si>
    <t>Strada Parcului nr. 11</t>
  </si>
  <si>
    <t>Strada Parcului nr. 2</t>
  </si>
  <si>
    <t>Strada Mircea Eliade nr. ?</t>
  </si>
  <si>
    <t>Strada Aviatorilor nr. 1</t>
  </si>
  <si>
    <t>Strada Aviatorilor nr. 2</t>
  </si>
  <si>
    <t>Strada Aviatorilor nr. 3</t>
  </si>
  <si>
    <t>Strada Aviatorilor nr. 4</t>
  </si>
  <si>
    <t>Strada Aviatorilor nr. 5</t>
  </si>
  <si>
    <t>Strada Aviatorilor nr. 6</t>
  </si>
  <si>
    <t>Strada Aviatorilor nr. 7</t>
  </si>
  <si>
    <t>Strada Aviatorilor nr. 8</t>
  </si>
  <si>
    <t>Strada Aviatorilor nr. 9</t>
  </si>
  <si>
    <t>Strada Aviatorilor nr. 10</t>
  </si>
  <si>
    <t>Strada Narciselor nr. 4</t>
  </si>
  <si>
    <t>Strada Narciselor nr. 6</t>
  </si>
  <si>
    <t>Strada Narciselor nr. 8</t>
  </si>
  <si>
    <t>Strada Narciselor nr. 10</t>
  </si>
  <si>
    <t>Strada Narciselor nr. 12</t>
  </si>
  <si>
    <t>Strada Narciselor nr. 14</t>
  </si>
  <si>
    <t>Strada Florilor nr. 8</t>
  </si>
  <si>
    <t>Aleea Constructorilor nr. 1</t>
  </si>
  <si>
    <t>Aleea Constructorilor nr. 2</t>
  </si>
  <si>
    <t>Aleea Constructorilor nr. 3</t>
  </si>
  <si>
    <t>Strada Călugăreni nr. ?</t>
  </si>
  <si>
    <t>Strada Primăverii nr. 4</t>
  </si>
  <si>
    <t>Strada Primăverii nr. 10</t>
  </si>
  <si>
    <t>Strada Bucegi nr. 1</t>
  </si>
  <si>
    <t>Strada Bucegi nr. 2</t>
  </si>
  <si>
    <t>Strada Bucegi nr. 4</t>
  </si>
  <si>
    <t>Strada Bucegi nr. 6</t>
  </si>
  <si>
    <t>Strada Tineretului nr. 4</t>
  </si>
  <si>
    <t>Strada Tineretului nr. 16</t>
  </si>
  <si>
    <t>Strada Avram Iancu nr. 5</t>
  </si>
  <si>
    <t>Strada Avram Iancu nr. 4</t>
  </si>
  <si>
    <t>Strada Republicii nr. ?</t>
  </si>
  <si>
    <t>Strada Republicii nr. 6</t>
  </si>
  <si>
    <t>Strada Republicii nr. 8</t>
  </si>
  <si>
    <t>Strada Plopilor nr. ?</t>
  </si>
  <si>
    <t>Strada George Coșbuc nr. 2</t>
  </si>
  <si>
    <t>Strada George Coșbuc nr. 4</t>
  </si>
  <si>
    <t>Strada George Coșbuc nr. 6</t>
  </si>
  <si>
    <t>Strada George Coșbuc nr. 8</t>
  </si>
  <si>
    <t>Strada Aurora nr. 4</t>
  </si>
  <si>
    <t>Strada Aurora nr. 6</t>
  </si>
  <si>
    <t>Strada Aurora nr. 8</t>
  </si>
  <si>
    <t>Strada Florilor nr. 6</t>
  </si>
  <si>
    <t>Strada Gării nr. 2</t>
  </si>
  <si>
    <t>Strada Jupiter nr. 1</t>
  </si>
  <si>
    <t>Strada Jupiter nr. 5</t>
  </si>
  <si>
    <t>Strada Jupiter nr. 4</t>
  </si>
  <si>
    <t>Strada Libertății nr. 1</t>
  </si>
  <si>
    <t>Strada Libertății nr. 3</t>
  </si>
  <si>
    <t>Strada Libertății nr. 5</t>
  </si>
  <si>
    <t>Strada Libertății nr. 7</t>
  </si>
  <si>
    <t>Strada Libertății nr. 9</t>
  </si>
  <si>
    <t>Strada Trotușului nr. 4</t>
  </si>
  <si>
    <t>Strada Trotușului nr. 6</t>
  </si>
  <si>
    <t>Strada Stadionului nr. ?</t>
  </si>
  <si>
    <t>Strada Fagului nr. 1</t>
  </si>
  <si>
    <t>Strada Jean Jaures nr. 6</t>
  </si>
  <si>
    <t>Strada Ecaterina Teodoroiu nr. 40</t>
  </si>
  <si>
    <t>Strada Ialomiței nr. 5</t>
  </si>
  <si>
    <t>Strada Constantin Noica nr. ?</t>
  </si>
  <si>
    <t>Strada Agricultorilor nr. 3</t>
  </si>
  <si>
    <t>Strada Lacul Roșu nr. 2</t>
  </si>
  <si>
    <t>Strada Lacul Roșu nr. 4</t>
  </si>
  <si>
    <t>Strada Lacul Roșu nr. 9</t>
  </si>
  <si>
    <t>Strada Lacul Roșu nr. 11</t>
  </si>
  <si>
    <t>Strada Lacul Roșu nr. 6</t>
  </si>
  <si>
    <t>Strada Constructorilor nr. 18</t>
  </si>
  <si>
    <t>Strada Someșului nr. 5</t>
  </si>
  <si>
    <t>Strada Avram Iancu nr. ?</t>
  </si>
  <si>
    <t>Strada Ady Endre nr. ?</t>
  </si>
  <si>
    <t>Strada Andrei Șaguna nr. ?</t>
  </si>
  <si>
    <t>Strada Crinului nr. 3</t>
  </si>
  <si>
    <t>Strada Crinului nr. 5</t>
  </si>
  <si>
    <t>Strada Crinului nr. 7</t>
  </si>
  <si>
    <t>Strada Crinului nr. 9</t>
  </si>
  <si>
    <t>Strada Ion Luca Caragiale nr. 10</t>
  </si>
  <si>
    <t>Strada Ion Luca Caragiale nr. 12</t>
  </si>
  <si>
    <t>Strada Unirii nr. 7</t>
  </si>
  <si>
    <t>Strada Unirii nr. 9</t>
  </si>
  <si>
    <t>Strada Unirii nr. 11</t>
  </si>
  <si>
    <t>Strada Unirii nr. 13</t>
  </si>
  <si>
    <t>Strada Unirii nr. 15</t>
  </si>
  <si>
    <t>Strada Unirii nr. 17</t>
  </si>
  <si>
    <t>Strada Unirii nr. 19</t>
  </si>
  <si>
    <t>Strada Unirii nr. 6</t>
  </si>
  <si>
    <t>Strada Unirii nr. 8</t>
  </si>
  <si>
    <t>Strada Unirii nr. 10</t>
  </si>
  <si>
    <t>Strada Unirii nr. 12</t>
  </si>
  <si>
    <t>Strada Unirii nr. 14</t>
  </si>
  <si>
    <t>Strada Unirii nr. 16</t>
  </si>
  <si>
    <t>Strada Unirii nr. 18</t>
  </si>
  <si>
    <t>Strada Unirii nr. 20</t>
  </si>
  <si>
    <t>Strada Republicii nr. 4</t>
  </si>
  <si>
    <t>Strada Lăcrămioarelor nr. 1</t>
  </si>
  <si>
    <t>Strada Mărășești nr. 2</t>
  </si>
  <si>
    <t>Strada Mesteacănului nr. 4</t>
  </si>
  <si>
    <t>Strada Octavian Goga nr. 6</t>
  </si>
  <si>
    <t>Aleea Plopilor nr. 1</t>
  </si>
  <si>
    <t>Strada Zorilor nr. 4</t>
  </si>
  <si>
    <t>Strada Zorilor nr. 5</t>
  </si>
  <si>
    <t>Strada Zorilor nr. 6</t>
  </si>
  <si>
    <t>Strada Iuliu Maniu nr. 2</t>
  </si>
  <si>
    <t>Strada Primăverii nr. 2</t>
  </si>
  <si>
    <t>Strada Primăverii nr. 6</t>
  </si>
  <si>
    <t>Strada Primăverii nr. 8</t>
  </si>
  <si>
    <t>Strada Primăverii nr. 12</t>
  </si>
  <si>
    <t>Strada Primăverii nr. 14</t>
  </si>
  <si>
    <t>Strada Primăverii nr. 18</t>
  </si>
  <si>
    <t>Strada Primăverii nr. 22</t>
  </si>
  <si>
    <t>Strada Primăverii nr. 24</t>
  </si>
  <si>
    <t>Strada Primăverii nr. 26</t>
  </si>
  <si>
    <t>Aleea Primăverii nr. 1</t>
  </si>
  <si>
    <t>Aleea Primăverii nr. 2</t>
  </si>
  <si>
    <t>Strada Avram Iancu nr. 3</t>
  </si>
  <si>
    <t>Strada Avram Iancu nr. 7</t>
  </si>
  <si>
    <t>Strada Fragilor nr. 3</t>
  </si>
  <si>
    <t>Strada Trandafirilor nr. ?</t>
  </si>
  <si>
    <t>Calea București nr. 86</t>
  </si>
  <si>
    <t>Strada Lunii nr. 3</t>
  </si>
  <si>
    <t>Strada Înfrățirii nr. 9</t>
  </si>
  <si>
    <t>Strada Jupiter nr. 3</t>
  </si>
  <si>
    <t>Strada Jupiter nr. 7</t>
  </si>
  <si>
    <t>Strada Jupiter nr. 9</t>
  </si>
  <si>
    <t>Strada Lunii nr. 5</t>
  </si>
  <si>
    <t>Strada Lunii nr. 7</t>
  </si>
  <si>
    <t>Strada Jupiter nr. 2</t>
  </si>
  <si>
    <t>Strada Jupiter nr. 6</t>
  </si>
  <si>
    <t>Strada Galaxiei nr. 1</t>
  </si>
  <si>
    <t>Strada Muncitorilor nr. 20</t>
  </si>
  <si>
    <t>Strada Muncitorilor nr. 18</t>
  </si>
  <si>
    <t>Strada Muncitorilor nr. 14</t>
  </si>
  <si>
    <t>Strada Muncitorilor nr. 12</t>
  </si>
  <si>
    <t>Strada Muncitorilor nr. 10</t>
  </si>
  <si>
    <t>Strada Zorilor nr. 10</t>
  </si>
  <si>
    <t>Strada Zorilor nr. 3</t>
  </si>
  <si>
    <t>Strada Lunii nr. 4</t>
  </si>
  <si>
    <t>Strada Lunii nr. 1</t>
  </si>
  <si>
    <t>Strada Doctor Ion Rațiu nr. 19</t>
  </si>
  <si>
    <t>Strada Petuniei nr. 2</t>
  </si>
  <si>
    <t>Strada Petuniei nr. 4</t>
  </si>
  <si>
    <t>Strada Petuniei nr. 6</t>
  </si>
  <si>
    <t>Strada Armoniei nr. 7</t>
  </si>
  <si>
    <t>Strada Armoniei nr. 5</t>
  </si>
  <si>
    <t>Strada Mihai Viteazul nr. 2</t>
  </si>
  <si>
    <t>Strada Fragilor nr. 1</t>
  </si>
  <si>
    <t>Strada Fragilor nr. 4</t>
  </si>
  <si>
    <t>Strada Eftimie Murgu nr. 4</t>
  </si>
  <si>
    <t>Strada Cernei nr. 2</t>
  </si>
  <si>
    <t>Strada Cernei nr. 7</t>
  </si>
  <si>
    <t>Strada Cernei nr. 5</t>
  </si>
  <si>
    <t>Strada Cernei nr. 1</t>
  </si>
  <si>
    <t>Strada Cernei nr. 3</t>
  </si>
  <si>
    <t>Strada Cernei nr. 10</t>
  </si>
  <si>
    <t>Strada Mureșului nr. 8</t>
  </si>
  <si>
    <t>Strada Mureșului nr. 6</t>
  </si>
  <si>
    <t>Strada Mureșului nr. 4</t>
  </si>
  <si>
    <t>Strada Toamnei nr. 2</t>
  </si>
  <si>
    <t>Strada Toamnei nr. 4</t>
  </si>
  <si>
    <t>Strada Toamnei nr. 3</t>
  </si>
  <si>
    <t>Strada Toamnei nr. 1</t>
  </si>
  <si>
    <t>Strada Dacia nr. ?</t>
  </si>
  <si>
    <t>Strada Primăverii nr. ?</t>
  </si>
  <si>
    <t>Strada Petuniei nr. 3</t>
  </si>
  <si>
    <t>Strada Petuniei nr. 5</t>
  </si>
  <si>
    <t>Strada Magnoliei nr. ?</t>
  </si>
  <si>
    <t>Strada Stejarului nr. ?</t>
  </si>
  <si>
    <t>Strada Eroilor nr. 50</t>
  </si>
  <si>
    <t>Strada Cetății nr. ?</t>
  </si>
  <si>
    <t>Strada Libertății nr. 2</t>
  </si>
  <si>
    <t>Strada Libertății nr. 4</t>
  </si>
  <si>
    <t>Strada Libertății nr. 8</t>
  </si>
  <si>
    <t>Strada Libertății nr. 10</t>
  </si>
  <si>
    <t>Strada Libertății nr. 12</t>
  </si>
  <si>
    <t>Strada Horea nr. 40</t>
  </si>
  <si>
    <t>Strada Măceșului nr. ?</t>
  </si>
  <si>
    <t>Strada General Eremia Grigorescu nr. ?</t>
  </si>
  <si>
    <t>Strada Ion C. Brătianu nr. ?</t>
  </si>
  <si>
    <t>Strada Ion C. Brătianu nr. 1</t>
  </si>
  <si>
    <t>Strada Ion C. Brătianu nr. 3</t>
  </si>
  <si>
    <t>Strada Ion C. Brătianu nr. 5</t>
  </si>
  <si>
    <t>Strada Simion Bărnuțiu nr. 4</t>
  </si>
  <si>
    <t>Strada Tineretului nr. 38</t>
  </si>
  <si>
    <t>Strada Salcâmului nr. ?</t>
  </si>
  <si>
    <t>Strada Bucegi nr. 15</t>
  </si>
  <si>
    <t>Strada Bistriței nr. 32</t>
  </si>
  <si>
    <t>Aleea Castanilor nr. 5</t>
  </si>
  <si>
    <t>Aleea Castanilor nr. 2</t>
  </si>
  <si>
    <t>Aleea Castanilor nr. 4</t>
  </si>
  <si>
    <t>Strada Fagului nr. ?</t>
  </si>
  <si>
    <t>Strada Iazului nr. ?</t>
  </si>
  <si>
    <t>Strada Griviței nr. 10</t>
  </si>
  <si>
    <t>Aleea Herculane nr. 2</t>
  </si>
  <si>
    <t>Aleea Herculane nr. 4</t>
  </si>
  <si>
    <t>Aleea Herculane nr. 6</t>
  </si>
  <si>
    <t>Strada Victoriei nr. 1</t>
  </si>
  <si>
    <t>Strada Victoriei nr. 11</t>
  </si>
  <si>
    <t>Bulevardul Nicolae Titulescu nr. 2</t>
  </si>
  <si>
    <t>Strada Luceafărului nr. 7</t>
  </si>
  <si>
    <t>Strada Școlii nr. ?</t>
  </si>
  <si>
    <t>Bulevardul Nicolae Titulescu nr. 12</t>
  </si>
  <si>
    <t>Strada ?? nr. 37</t>
  </si>
  <si>
    <t>Aleea Muscel nr. 19</t>
  </si>
  <si>
    <t>Aleea Muscel nr. ?</t>
  </si>
  <si>
    <t>Aleea Muscel nr. 17</t>
  </si>
  <si>
    <t>Aleea Muscel nr. 15</t>
  </si>
  <si>
    <t>Aleea Muscel nr. 7</t>
  </si>
  <si>
    <t>Aleea Muscel nr. 5</t>
  </si>
  <si>
    <t>Aleea Muscel nr. 3</t>
  </si>
  <si>
    <t>Aleea Muscel nr. 21</t>
  </si>
  <si>
    <t>Aleea Muscel nr. 22</t>
  </si>
  <si>
    <t>Aleea Muscel nr. 20</t>
  </si>
  <si>
    <t>Aleea Muscel nr. 18</t>
  </si>
  <si>
    <t>Aleea Muscel nr. 14</t>
  </si>
  <si>
    <t>Aleea Muscel nr. 12</t>
  </si>
  <si>
    <t>Aleea Muscel nr. 10</t>
  </si>
  <si>
    <t>Aleea Muscel nr. 9</t>
  </si>
  <si>
    <t>Aleea Muscel nr. 11</t>
  </si>
  <si>
    <t>Aleea Muscel nr. 13</t>
  </si>
  <si>
    <t>Aleea Muscel nr. 6</t>
  </si>
  <si>
    <t>Aleea Muscel nr. 4</t>
  </si>
  <si>
    <t>Aleea Muscel nr. 2</t>
  </si>
  <si>
    <t>Aleea Muscel nr. 8</t>
  </si>
  <si>
    <t>Aleea Băișoara nr. 9</t>
  </si>
  <si>
    <t>Aleea Băița nr. 1</t>
  </si>
  <si>
    <t>Aleea Scărișoara nr. 1</t>
  </si>
  <si>
    <t>Aleea Băița nr. 10</t>
  </si>
  <si>
    <t>Aleea Scărișoara nr. 10</t>
  </si>
  <si>
    <t>Aleea Băișoara nr. 11</t>
  </si>
  <si>
    <t>Aleea Detunata nr. 11</t>
  </si>
  <si>
    <t>Aleea Băița nr. 12</t>
  </si>
  <si>
    <t>Aleea Băișoara nr. 13</t>
  </si>
  <si>
    <t>Aleea Detunata nr. 13</t>
  </si>
  <si>
    <t>Aleea Detunata nr. 15</t>
  </si>
  <si>
    <t>Aleea Detunata nr. 17</t>
  </si>
  <si>
    <t>Aleea Detunata nr. 19</t>
  </si>
  <si>
    <t>Aleea Băișoara nr. 3</t>
  </si>
  <si>
    <t>Aleea Băița nr. 3</t>
  </si>
  <si>
    <t>Aleea Detunata nr. 3</t>
  </si>
  <si>
    <t>Aleea Scărișoara nr. 3</t>
  </si>
  <si>
    <t>Aleea Băița nr. 4</t>
  </si>
  <si>
    <t>Aleea Scărișoara nr. 4</t>
  </si>
  <si>
    <t>Aleea Băișoara nr. 5</t>
  </si>
  <si>
    <t>Aleea Băița nr. 5</t>
  </si>
  <si>
    <t>Aleea Detunata nr. 5</t>
  </si>
  <si>
    <t>Aleea Scărișoara nr. 5</t>
  </si>
  <si>
    <t>Aleea Băița nr. 6</t>
  </si>
  <si>
    <t>Aleea Scărișoara nr. 6</t>
  </si>
  <si>
    <t>Aleea Băișoara nr. 7</t>
  </si>
  <si>
    <t>Aleea Băița nr. 7</t>
  </si>
  <si>
    <t>Aleea Detunata nr. 7</t>
  </si>
  <si>
    <t>Aleea Băița nr. 8</t>
  </si>
  <si>
    <t>Aleea Scărișoara nr. 8</t>
  </si>
  <si>
    <t>Aleea Detunata nr. 9</t>
  </si>
  <si>
    <t>Aleea Băișoara nr. 9A</t>
  </si>
  <si>
    <t>Aleea Băișoara nr. 1</t>
  </si>
  <si>
    <t>Aleea Băița nr. 2</t>
  </si>
  <si>
    <t>Aleea Meseș nr. 6</t>
  </si>
  <si>
    <t>Aleea Meseș nr. 4</t>
  </si>
  <si>
    <t>Aleea Meseș nr. 2</t>
  </si>
  <si>
    <t>Aleea Snagov nr. 1</t>
  </si>
  <si>
    <t>Aleea Herculane nr. 11</t>
  </si>
  <si>
    <t>Aleea Herculane nr. 13</t>
  </si>
  <si>
    <t>Aleea Snagov nr. 2</t>
  </si>
  <si>
    <t>Strada Unirii nr. 21</t>
  </si>
  <si>
    <t>Strada Unirii nr. 23</t>
  </si>
  <si>
    <t>Strada Unirii nr. 25</t>
  </si>
  <si>
    <t>Strada Unirii nr. 27</t>
  </si>
  <si>
    <t>Strada Unirii nr. 29</t>
  </si>
  <si>
    <t>Aleea Herculane nr. 3</t>
  </si>
  <si>
    <t>Aleea Snagov nr. 3</t>
  </si>
  <si>
    <t>Aleea Snagov nr. 4</t>
  </si>
  <si>
    <t>Aleea Herculane nr. 5</t>
  </si>
  <si>
    <t>Aleea Snagov nr. 5</t>
  </si>
  <si>
    <t>Strada Alexandru Vaida-Voievod nr. 66</t>
  </si>
  <si>
    <t>Strada Alexandru Vaida-Voievod nr. 68</t>
  </si>
  <si>
    <t>Aleea Herculane nr. 7</t>
  </si>
  <si>
    <t>Strada Alexandru Vaida-Voievod nr. 70</t>
  </si>
  <si>
    <t>Strada Alexandru Vaida-Voievod nr. 72</t>
  </si>
  <si>
    <t>Aleea Herculane nr. 9</t>
  </si>
  <si>
    <t>Aleea Slănic nr. 13</t>
  </si>
  <si>
    <t>Aleea Slănic nr. 11</t>
  </si>
  <si>
    <t>Aleea Slănic nr. 9</t>
  </si>
  <si>
    <t>Aleea Slănic nr. 7</t>
  </si>
  <si>
    <t>Aleea Slănic nr. 5</t>
  </si>
  <si>
    <t>Aleea Slănic nr. 3</t>
  </si>
  <si>
    <t>Aleea Slănic nr. 1</t>
  </si>
  <si>
    <t>Strada Alexandru Vaida-Voievod nr. 58</t>
  </si>
  <si>
    <t>Strada Alexandru Vaida-Voievod nr. 60</t>
  </si>
  <si>
    <t>Strada Alexandru Vaida-Voievod nr. 62</t>
  </si>
  <si>
    <t>Strada Alexandru Vaida-Voievod nr. 64</t>
  </si>
  <si>
    <t>Strada Constantin Brâncuși nr. 190</t>
  </si>
  <si>
    <t>Strada Constantin Brâncuși nr. 208</t>
  </si>
  <si>
    <t>Strada Constantin Brâncuși nr. 162</t>
  </si>
  <si>
    <t>Strada Constantin Brâncuși nr. 153</t>
  </si>
  <si>
    <t>Strada Lăcrămioarelor nr. 3</t>
  </si>
  <si>
    <t>Strada Constantin Brâncuși nr. 184</t>
  </si>
  <si>
    <t>Strada Constantin Brâncuși nr. 186</t>
  </si>
  <si>
    <t>Strada Constantin Brâncuși nr. 196</t>
  </si>
  <si>
    <t>Strada Constantin Brâncuși nr. 200</t>
  </si>
  <si>
    <t>Strada Alverna nr. 69</t>
  </si>
  <si>
    <t>Strada Constantin Brâncuși nr. 182</t>
  </si>
  <si>
    <t>Strada Constantin Brâncuși nr. 194</t>
  </si>
  <si>
    <t>Strada Constantin Brâncuși nr. 163</t>
  </si>
  <si>
    <t>Strada Constantin Brâncuși nr. 167</t>
  </si>
  <si>
    <t>Strada Lăcrămioarelor nr. 6</t>
  </si>
  <si>
    <t>Strada Lăcrămioarelor nr. 10</t>
  </si>
  <si>
    <t>Strada Constantin Brâncuși nr. 155</t>
  </si>
  <si>
    <t>Strada Constantin Brâncuși nr. 171</t>
  </si>
  <si>
    <t>Strada Lăcrămioarelor nr. 4</t>
  </si>
  <si>
    <t>Strada Constantin Brâncuși nr. 172</t>
  </si>
  <si>
    <t>Strada Constantin Brâncuși nr. 180</t>
  </si>
  <si>
    <t>Strada Constantin Brâncuși nr. 188</t>
  </si>
  <si>
    <t>Strada Constantin Brâncuși nr. 192</t>
  </si>
  <si>
    <t>Strada Constantin Brâncuși nr. 202-206</t>
  </si>
  <si>
    <t>Strada Alverna nr. 57</t>
  </si>
  <si>
    <t>Strada Alverna nr. 59</t>
  </si>
  <si>
    <t>Strada Alverna nr. 45</t>
  </si>
  <si>
    <t>Strada Alverna nr. 61</t>
  </si>
  <si>
    <t>Strada Constantin Brâncuși nr. 198</t>
  </si>
  <si>
    <t>Strada Lăcrămioarelor nr. 7</t>
  </si>
  <si>
    <t>Strada Lăcrămioarelor nr. 9</t>
  </si>
  <si>
    <t>Strada Alverna nr. 43</t>
  </si>
  <si>
    <t>Strada Alverna nr. 67</t>
  </si>
  <si>
    <t>Strada Alverna nr. 65</t>
  </si>
  <si>
    <t>Strada Alverna nr. 63</t>
  </si>
  <si>
    <t>Aleea Azuga nr. 4-6</t>
  </si>
  <si>
    <t>Aleea Azuga nr. 5</t>
  </si>
  <si>
    <t>Aleea Azuga nr. 7</t>
  </si>
  <si>
    <t>Aleea Azuga nr. 8</t>
  </si>
  <si>
    <t>Aleea Azuga nr. 9</t>
  </si>
  <si>
    <t>Aleea Padiș nr. 1</t>
  </si>
  <si>
    <t>Aleea Padiș nr. 3</t>
  </si>
  <si>
    <t>Aleea Padiș nr. 4</t>
  </si>
  <si>
    <t>Aleea Padiș nr. 5</t>
  </si>
  <si>
    <t>Aleea Padiș nr. 6</t>
  </si>
  <si>
    <t>Aleea Padiș nr. 7</t>
  </si>
  <si>
    <t>Aleea Padiș nr. 8</t>
  </si>
  <si>
    <t>Aleea Rășinari nr. 1</t>
  </si>
  <si>
    <t>Aleea Rășinari nr. 2</t>
  </si>
  <si>
    <t>Aleea Rășinari nr. 3</t>
  </si>
  <si>
    <t>Aleea Rășinari nr. 4</t>
  </si>
  <si>
    <t>Aleea Rășinari nr. 5</t>
  </si>
  <si>
    <t>Aleea Rășinari nr. 7</t>
  </si>
  <si>
    <t>Strada Albac nr. 2</t>
  </si>
  <si>
    <t>Strada Albac nr. 3</t>
  </si>
  <si>
    <t>Strada Albac nr. 4</t>
  </si>
  <si>
    <t>Strada Albac nr. 5</t>
  </si>
  <si>
    <t>Strada Albac nr. 6</t>
  </si>
  <si>
    <t>Strada Albac nr. 7</t>
  </si>
  <si>
    <t>Strada Albac nr. 9</t>
  </si>
  <si>
    <t>Strada Albac nr. 10</t>
  </si>
  <si>
    <t>Strada Albac nr. 11</t>
  </si>
  <si>
    <t>Strada Albac nr. 12</t>
  </si>
  <si>
    <t>Strada Albac nr. 13</t>
  </si>
  <si>
    <t>Strada Albac nr. 14</t>
  </si>
  <si>
    <t>Strada Albac nr. 15</t>
  </si>
  <si>
    <t>Strada Albac nr. 16</t>
  </si>
  <si>
    <t>Strada Albac nr. 17</t>
  </si>
  <si>
    <t>Strada Albac nr. 19</t>
  </si>
  <si>
    <t>Strada Albac nr. 21</t>
  </si>
  <si>
    <t>Strada Albac nr. 23</t>
  </si>
  <si>
    <t>Strada Albac nr. 25</t>
  </si>
  <si>
    <t>Strada Arieșului nr. 102</t>
  </si>
  <si>
    <t>Strada Arieșului nr. 119</t>
  </si>
  <si>
    <t>Strada Bușteni nr. 2</t>
  </si>
  <si>
    <t>Strada Bușteni nr. 4</t>
  </si>
  <si>
    <t>Strada Bușteni nr. 6</t>
  </si>
  <si>
    <t>Strada Bușteni nr. 8</t>
  </si>
  <si>
    <t>Strada Bușteni nr. 10</t>
  </si>
  <si>
    <t>Strada Bușteni nr. 12</t>
  </si>
  <si>
    <t>Strada Bușteni nr. 14</t>
  </si>
  <si>
    <t>Strada Bușteni nr. 16</t>
  </si>
  <si>
    <t>Strada Bușteni nr. 1</t>
  </si>
  <si>
    <t>Strada Bușteni nr. 3</t>
  </si>
  <si>
    <t>Strada Bușteni nr. 5</t>
  </si>
  <si>
    <t>Strada Bușteni nr. 7</t>
  </si>
  <si>
    <t>Strada Bușteni nr. 9</t>
  </si>
  <si>
    <t>Strada Bușteni nr. 11</t>
  </si>
  <si>
    <t>Strada Bușteni nr. 13</t>
  </si>
  <si>
    <t>Strada Bușteni nr. 15</t>
  </si>
  <si>
    <t>Strada Constantin Brâncoveanu nr. 35</t>
  </si>
  <si>
    <t>Strada Constantin Brâncoveanu nr. 50</t>
  </si>
  <si>
    <t>Strada Constantin Brâncoveanu nr. 52</t>
  </si>
  <si>
    <t>Strada Constantin Brâncoveanu nr. 54</t>
  </si>
  <si>
    <t>Strada Constantin Brâncoveanu nr. 56</t>
  </si>
  <si>
    <t>Strada Constantin Brâncoveanu nr. 58</t>
  </si>
  <si>
    <t>Strada Constantin Brâncoveanu nr. 60</t>
  </si>
  <si>
    <t>Strada Constantin Brâncoveanu nr. 61</t>
  </si>
  <si>
    <t>Strada Crizantemelor nr. 17</t>
  </si>
  <si>
    <t>Strada Crizantemelor nr. 21</t>
  </si>
  <si>
    <t>Strada Liviu Rebreanu nr. 58</t>
  </si>
  <si>
    <t>Strada Liviu Rebreanu nr. 40</t>
  </si>
  <si>
    <t>Strada Liviu Rebreanu nr. 60</t>
  </si>
  <si>
    <t>Strada Liviu Rebreanu nr. 62</t>
  </si>
  <si>
    <t>Strada Septimiu Albini nr. 99</t>
  </si>
  <si>
    <t>Strada Septimiu Albini nr. 129</t>
  </si>
  <si>
    <t>Strada Septimiu Albini nr. 133</t>
  </si>
  <si>
    <t>Strada Septimiu Albini nr. 135-137</t>
  </si>
  <si>
    <t>Strada Septimiu Albini nr. 139-141</t>
  </si>
  <si>
    <t>Aleea Padiș nr. 2</t>
  </si>
  <si>
    <t>Strada Albac nr. 8</t>
  </si>
  <si>
    <t>Aleea Padiș nr. 9</t>
  </si>
  <si>
    <t>Strada Petuniei nr. 1</t>
  </si>
  <si>
    <t>Strada Petuniei nr. 7</t>
  </si>
  <si>
    <t>Strada Petuniei nr. 9</t>
  </si>
  <si>
    <t>Strada Buzău nr. 14</t>
  </si>
  <si>
    <t>Strada Ștefan Mora nr. 7</t>
  </si>
  <si>
    <t>Strada Ștefan Mora nr. 3</t>
  </si>
  <si>
    <t>Strada Bartók Béla nr. 5</t>
  </si>
  <si>
    <t>Strada Profesor Tudor Ciortea nr. 78</t>
  </si>
  <si>
    <t>Strada Ștefan Mora nr. 10</t>
  </si>
  <si>
    <t>Strada Alexandru Vlahuță nr. FN</t>
  </si>
  <si>
    <t>Strada Buzău nr. 1</t>
  </si>
  <si>
    <t>Strada Jean Jacques Rousseau nr. ?</t>
  </si>
  <si>
    <t>Strada Hațeg nr. ?</t>
  </si>
  <si>
    <t>Strada General Eremia Grigorescu nr. FN</t>
  </si>
  <si>
    <t>Strada Donath nr. 2</t>
  </si>
  <si>
    <t>Strada Donath nr. 18</t>
  </si>
  <si>
    <t>Strada Donath nr. FN</t>
  </si>
  <si>
    <t>Strada Donath nr. 32</t>
  </si>
  <si>
    <t>Strada Donath nr. 42</t>
  </si>
  <si>
    <t>Strada Donath nr. 54</t>
  </si>
  <si>
    <t>Strada Donath nr. 72</t>
  </si>
  <si>
    <t>Strada Donath nr. 9</t>
  </si>
  <si>
    <t>Strada Donath nr. 84</t>
  </si>
  <si>
    <t>Strada Donath nr. 25</t>
  </si>
  <si>
    <t>Strada Alexandru Vlahuță nr. 59-61</t>
  </si>
  <si>
    <t>Strada Buzău nr. 4</t>
  </si>
  <si>
    <t>Strada General Eremia Grigorescu nr. 130</t>
  </si>
  <si>
    <t>Strada Fântânele nr. 7</t>
  </si>
  <si>
    <t>Strada Fântânele nr. 8</t>
  </si>
  <si>
    <t>Strada Buzău nr. 17</t>
  </si>
  <si>
    <t>Strada Alexandru Vlahuță nr. 21</t>
  </si>
  <si>
    <t>Strada Alexandru Vlahuță nr. 28</t>
  </si>
  <si>
    <t>Strada Alexandru Vlahuță nr. 30</t>
  </si>
  <si>
    <t>Bulevardul 1 Decembrie 1918 nr. 132</t>
  </si>
  <si>
    <t>Bulevardul 1 Decembrie 1919 nr. 130</t>
  </si>
  <si>
    <t>Bulevardul 1 Decembrie 1918 nr. 128</t>
  </si>
  <si>
    <t>Strada Ștefan Mora nr. 8</t>
  </si>
  <si>
    <t>Bulevardul 1 Decembrie 1918 nr. 126</t>
  </si>
  <si>
    <t>Bulevardul 1 Decembrie 1918 nr. 124</t>
  </si>
  <si>
    <t>Strada Profesor Tudor Ciortea nr. 1</t>
  </si>
  <si>
    <t>Strada Jean Jacques Rousseau nr. 12</t>
  </si>
  <si>
    <t>Strada Jean Jacques Rousseau nr. 10</t>
  </si>
  <si>
    <t>Strada Tecuci nr. 2</t>
  </si>
  <si>
    <t>Strada Profesor Tudor Ciortea nr. 3</t>
  </si>
  <si>
    <t>Strada Profesor Tudor Ciortea nr. 5</t>
  </si>
  <si>
    <t>Strada Hațeg nr. 30</t>
  </si>
  <si>
    <t>Strada Hațeg nr. 28</t>
  </si>
  <si>
    <t>Strada Profesor Tudor Ciortea nr. 7</t>
  </si>
  <si>
    <t>Strada Profesor Tudor Ciortea nr. 9</t>
  </si>
  <si>
    <t>Strada Hațeg nr. 26</t>
  </si>
  <si>
    <t>Strada Donath nr. 15</t>
  </si>
  <si>
    <t>Strada Profesor Tudor Ciortea nr. 11</t>
  </si>
  <si>
    <t>Strada Donath nr. 13</t>
  </si>
  <si>
    <t>Strada Donath nr. 17</t>
  </si>
  <si>
    <t>Strada Donath nr. 23</t>
  </si>
  <si>
    <t>Strada Donath nr. 11</t>
  </si>
  <si>
    <t>Strada Profesor Tudor Ciortea nr. 42</t>
  </si>
  <si>
    <t>Strada Hațeg nr. 10</t>
  </si>
  <si>
    <t>Strada Donath nr. 4</t>
  </si>
  <si>
    <t>Strada Fântânele nr. 1</t>
  </si>
  <si>
    <t>Strada Donath nr. 20</t>
  </si>
  <si>
    <t>Strada Donath nr. 38</t>
  </si>
  <si>
    <t>Strada Donath nr. 44</t>
  </si>
  <si>
    <t>Strada Donath nr. 60</t>
  </si>
  <si>
    <t>Strada Donath nr. 80</t>
  </si>
  <si>
    <t>Strada Fântânele nr. 5</t>
  </si>
  <si>
    <t>Strada Alexandru Vlahuță nr. 26</t>
  </si>
  <si>
    <t>Strada Donath nr. 29</t>
  </si>
  <si>
    <t>Strada Jean Jacques Rousseau nr. 7</t>
  </si>
  <si>
    <t>Strada Jean Jacques Rousseau nr. 5</t>
  </si>
  <si>
    <t>Strada Hațeg nr. 11</t>
  </si>
  <si>
    <t>Strada Ștefan Mora nr. 2</t>
  </si>
  <si>
    <t>Strada Donath nr. 90</t>
  </si>
  <si>
    <t>Strada Bihorului nr. 19</t>
  </si>
  <si>
    <t>Strada Alexandru Vlahuță nr. 32</t>
  </si>
  <si>
    <t>Strada Donath nr. 198</t>
  </si>
  <si>
    <t>Strada Donath nr. 200</t>
  </si>
  <si>
    <t>Strada Donath nr. 194</t>
  </si>
  <si>
    <t>Strada Donath nr. 192</t>
  </si>
  <si>
    <t>Strada Donath nr. 186</t>
  </si>
  <si>
    <t>Strada Donath nr. 188</t>
  </si>
  <si>
    <t>Strada Donath nr. 182</t>
  </si>
  <si>
    <t>Strada Donath nr. 180</t>
  </si>
  <si>
    <t>Strada Donath nr. 174</t>
  </si>
  <si>
    <t>Strada Donath nr. 176</t>
  </si>
  <si>
    <t>Strada Donath nr. 170</t>
  </si>
  <si>
    <t>Strada Donath nr. 172</t>
  </si>
  <si>
    <t>Strada Donath nr. 105</t>
  </si>
  <si>
    <t>Strada Mirăslău nr. 2</t>
  </si>
  <si>
    <t>Strada Mirăslău nr. 4</t>
  </si>
  <si>
    <t>Strada Fântânele nr. 32</t>
  </si>
  <si>
    <t>Strada Fântânele nr. 53</t>
  </si>
  <si>
    <t>Strada Fântânele nr. 55</t>
  </si>
  <si>
    <t>Strada Fântânele nr. 57</t>
  </si>
  <si>
    <t>Strada Fântânele nr. 59</t>
  </si>
  <si>
    <t>Strada Fântânele nr. 63</t>
  </si>
  <si>
    <t>Aleea Bucura nr. 3</t>
  </si>
  <si>
    <t>Aleea Bucura nr. 1</t>
  </si>
  <si>
    <t>Strada Fântânele nr. 46</t>
  </si>
  <si>
    <t>Strada Donath nr. 117</t>
  </si>
  <si>
    <t>Strada Donath nr. 115</t>
  </si>
  <si>
    <t>Strada Donath nr. 113</t>
  </si>
  <si>
    <t>Strada Donath nr. 107</t>
  </si>
  <si>
    <t>Strada Donath nr. 109</t>
  </si>
  <si>
    <t>Strada Fântânele nr. 34</t>
  </si>
  <si>
    <t>Strada Fântânele nr. 36</t>
  </si>
  <si>
    <t>Strada Fântânele nr. 40</t>
  </si>
  <si>
    <t>Strada Fântânele nr. 38</t>
  </si>
  <si>
    <t>Strada Fântânele nr. 44</t>
  </si>
  <si>
    <t>Strada Vânatorului nr. 12</t>
  </si>
  <si>
    <t>Strada Migdalului nr. 20</t>
  </si>
  <si>
    <t>Strada Vânatorului nr. 21</t>
  </si>
  <si>
    <t>Strada Gruia nr. ?</t>
  </si>
  <si>
    <t>Strada Migdalului nr. ?</t>
  </si>
  <si>
    <t>Strada ?? nr. 30-30A</t>
  </si>
  <si>
    <t>Strada ?? nr. 32-32A</t>
  </si>
  <si>
    <t>Strada ?? nr. 34-34A</t>
  </si>
  <si>
    <t>Strada Gruia nr. 58</t>
  </si>
  <si>
    <t>Strada Vânatorului nr. 17</t>
  </si>
  <si>
    <t>Strada Vânatorului nr. 23</t>
  </si>
  <si>
    <t>Strada 16 Februarie nr. 5</t>
  </si>
  <si>
    <t>Strada Octavian Goga nr. 16</t>
  </si>
  <si>
    <t>Strada Tulcea nr. 30</t>
  </si>
  <si>
    <t>Strada Mureșului nr. 39</t>
  </si>
  <si>
    <t>Strada Mureșului nr. 50</t>
  </si>
  <si>
    <t>Strada Mureșului nr. 52</t>
  </si>
  <si>
    <t>Strada Mureșului nr. 54</t>
  </si>
  <si>
    <t>Strada Mureșului nr. 56</t>
  </si>
  <si>
    <t>Strada Mureșului nr. 58</t>
  </si>
  <si>
    <t>Strada Mureșului nr. 60</t>
  </si>
  <si>
    <t>Strada Dunării nr. 25</t>
  </si>
  <si>
    <t>Strada Dionisie Roman nr. 10</t>
  </si>
  <si>
    <t>Strada Dionisie Roman nr. 8</t>
  </si>
  <si>
    <t>Strada Dionisie Roman nr. 6</t>
  </si>
  <si>
    <t>Strada Dionisie Roman nr. 4</t>
  </si>
  <si>
    <t>Strada Dionisie Roman nr. 2</t>
  </si>
  <si>
    <t>Strada Dunării nr. 22</t>
  </si>
  <si>
    <t>Strada Dunării nr. 24</t>
  </si>
  <si>
    <t>Strada Tulcea nr. 7</t>
  </si>
  <si>
    <t>Strada Tulcea nr. 9</t>
  </si>
  <si>
    <t>Strada Tulcea nr. 11</t>
  </si>
  <si>
    <t>Strada Tulcea nr. 2</t>
  </si>
  <si>
    <t>Strada Tulcea nr. 4</t>
  </si>
  <si>
    <t>Strada Tulcea nr. 13</t>
  </si>
  <si>
    <t>Strada Tulcea nr. 15</t>
  </si>
  <si>
    <t>Strada Tulcea nr. 17</t>
  </si>
  <si>
    <t>Strada Tulcea nr. 19</t>
  </si>
  <si>
    <t>Strada Tulcea nr. 21</t>
  </si>
  <si>
    <t>Strada Tulcea nr. 23</t>
  </si>
  <si>
    <t>Strada Tulcea nr. 25</t>
  </si>
  <si>
    <t>Strada Tulcea nr. 27</t>
  </si>
  <si>
    <t>Strada Tulcea nr. 29</t>
  </si>
  <si>
    <t>Strada Tulcea nr. 26</t>
  </si>
  <si>
    <t>Strada Tulcea nr. 28</t>
  </si>
  <si>
    <t>Strada Tulcea nr. 6</t>
  </si>
  <si>
    <t>Strada Tulcea nr. 12</t>
  </si>
  <si>
    <t>Strada Tulcea nr. 18</t>
  </si>
  <si>
    <t>Strada Tulcea nr. 24</t>
  </si>
  <si>
    <t>Strada Tulcea nr. 8</t>
  </si>
  <si>
    <t>Strada Tulcea nr. 10</t>
  </si>
  <si>
    <t>Strada Tulcea nr. 14</t>
  </si>
  <si>
    <t>Strada Tulcea nr. 16</t>
  </si>
  <si>
    <t>Strada Tulcea nr. 20</t>
  </si>
  <si>
    <t>Strada Tulcea nr. 22</t>
  </si>
  <si>
    <t>Strada Mureșului nr. 35</t>
  </si>
  <si>
    <t>Strada Mureșului nr. 37</t>
  </si>
  <si>
    <t>Strada Mureșului nr. 41</t>
  </si>
  <si>
    <t>Strada Mureșului nr. 43</t>
  </si>
  <si>
    <t>Strada Mureșului nr. 40</t>
  </si>
  <si>
    <t>Strada Dunării nr. 32</t>
  </si>
  <si>
    <t>Strada Oltului nr. 82</t>
  </si>
  <si>
    <t>Strada Oltului nr. 84</t>
  </si>
  <si>
    <t>Strada Dunării nr. 53</t>
  </si>
  <si>
    <t>Strada Dunării nr. 55</t>
  </si>
  <si>
    <t>Strada Dunării nr. 57</t>
  </si>
  <si>
    <t>Strada Dunării nr. 60</t>
  </si>
  <si>
    <t>Strada Dunării nr. 62</t>
  </si>
  <si>
    <t>Strada Dunării nr. 65</t>
  </si>
  <si>
    <t>Strada Oltului nr. 32</t>
  </si>
  <si>
    <t>Strada Oltului nr. 33</t>
  </si>
  <si>
    <t>Strada Jiului nr. 22</t>
  </si>
  <si>
    <t>Strada Dunării nr. 69</t>
  </si>
  <si>
    <t>Strada Oltului nr. 34</t>
  </si>
  <si>
    <t>Strada Oltului nr. 36</t>
  </si>
  <si>
    <t>Strada Dunării nr. 33</t>
  </si>
  <si>
    <t>Strada Dunării nr. 35</t>
  </si>
  <si>
    <t>Strada Dunării nr. 28</t>
  </si>
  <si>
    <t>Strada Dunării nr. 30</t>
  </si>
  <si>
    <t>Strada Mureșului nr. 42</t>
  </si>
  <si>
    <t>Strada Mureșului nr. 44</t>
  </si>
  <si>
    <t>Strada Mureșului nr. 46</t>
  </si>
  <si>
    <t>Strada Mureșului nr. 48</t>
  </si>
  <si>
    <t>Strada Oltului nr. 38</t>
  </si>
  <si>
    <t>Strada Oltului nr. 40</t>
  </si>
  <si>
    <t>Strada Dunării nr. 31</t>
  </si>
  <si>
    <t>Strada Oltului nr. 78</t>
  </si>
  <si>
    <t>Strada Oltului nr. 80</t>
  </si>
  <si>
    <t>Strada Dunării nr. 51</t>
  </si>
  <si>
    <t>Strada Dunării nr. 59</t>
  </si>
  <si>
    <t>Strada Jiului nr. 24</t>
  </si>
  <si>
    <t>Strada Jiului nr. 26</t>
  </si>
  <si>
    <t>Strada Dunării nr. 71</t>
  </si>
  <si>
    <t>Strada Dunării nr. 52</t>
  </si>
  <si>
    <t>Strada Taberei nr. 4</t>
  </si>
  <si>
    <t>Aleea Brateș nr. 2</t>
  </si>
  <si>
    <t>Strada Taberei nr. ?</t>
  </si>
  <si>
    <t>Strada Arinilor nr. 3A</t>
  </si>
  <si>
    <t>Calea Florești nr. 2</t>
  </si>
  <si>
    <t>Calea Florești nr. 62</t>
  </si>
  <si>
    <t>Calea Florești nr. 60</t>
  </si>
  <si>
    <t>Calea Florești nr. 4</t>
  </si>
  <si>
    <t>Strada Porțile de fier nr. 6</t>
  </si>
  <si>
    <t>Strada Porțile de fier nr. 4</t>
  </si>
  <si>
    <t>Strada Porțile de fier nr. 2</t>
  </si>
  <si>
    <t>Calea Florești nr. 6</t>
  </si>
  <si>
    <t>Strada Arinilor nr. 15</t>
  </si>
  <si>
    <t>Strada Arinilor nr. 17</t>
  </si>
  <si>
    <t>Strada Arinilor nr. 19</t>
  </si>
  <si>
    <t>Strada Arinilor nr. 21</t>
  </si>
  <si>
    <t>Strada Porțile de fier nr. 8</t>
  </si>
  <si>
    <t>Strada Tășnad nr. 29</t>
  </si>
  <si>
    <t>Strada Tășnad nr. 27</t>
  </si>
  <si>
    <t>Strada Arinilor nr. 20</t>
  </si>
  <si>
    <t>Aleea Brateș nr. 3</t>
  </si>
  <si>
    <t>Aleea Brateș nr. 1</t>
  </si>
  <si>
    <t>Strada Arinilor nr. 13</t>
  </si>
  <si>
    <t>Strada Tășnad nr. 22</t>
  </si>
  <si>
    <t>Strada Arinilor nr. 18</t>
  </si>
  <si>
    <t>Aleea Brateș nr. 16</t>
  </si>
  <si>
    <t>Strada Tășnad nr. 20</t>
  </si>
  <si>
    <t>Strada Taberei nr. 20</t>
  </si>
  <si>
    <t>Aleea Brateș nr. 10</t>
  </si>
  <si>
    <t>Aleea Brateș nr. 6</t>
  </si>
  <si>
    <t>Aleea Brateș nr. 4</t>
  </si>
  <si>
    <t>Aleea Brateș nr. 5</t>
  </si>
  <si>
    <t>Aleea Brateș nr. 14</t>
  </si>
  <si>
    <t>Strada Tășnad nr. 24</t>
  </si>
  <si>
    <t>Strada Tășnad nr. 1</t>
  </si>
  <si>
    <t>Strada Tășnad nr. 25</t>
  </si>
  <si>
    <t>Strada Tășnad nr. 18</t>
  </si>
  <si>
    <t>Strada Tășnad nr. 3</t>
  </si>
  <si>
    <t>Strada Tășnad nr. 5</t>
  </si>
  <si>
    <t>Strada Tășnad nr. 7</t>
  </si>
  <si>
    <t>Strada Tășnad nr. 17</t>
  </si>
  <si>
    <t>Strada Tășnad nr. 19</t>
  </si>
  <si>
    <t>Strada Tășnad nr. 21</t>
  </si>
  <si>
    <t>Strada Tășnad nr. 23</t>
  </si>
  <si>
    <t>Strada Bucium nr. 13</t>
  </si>
  <si>
    <t>Aleea Micuș nr. 8</t>
  </si>
  <si>
    <t>Strada Bucium nr. 3</t>
  </si>
  <si>
    <t>Strada Grigore Alexandrescu nr. 30</t>
  </si>
  <si>
    <t>Strada Răvașului nr. 1</t>
  </si>
  <si>
    <t>Aleea Peana nr. 6</t>
  </si>
  <si>
    <t>Strada Grigore Alexandrescu nr. 18</t>
  </si>
  <si>
    <t>Strada Grigore Alexandrescu nr. 8</t>
  </si>
  <si>
    <t>Aleea Micuș nr. 4</t>
  </si>
  <si>
    <t>Aleea Micuș nr. 6</t>
  </si>
  <si>
    <t>Strada Bucium nr. 1</t>
  </si>
  <si>
    <t>Aleea Padin nr. 32</t>
  </si>
  <si>
    <t>Aleea Padin nr. 18</t>
  </si>
  <si>
    <t>Calea Florești nr. 137</t>
  </si>
  <si>
    <t>Aleea Padin nr. 14</t>
  </si>
  <si>
    <t>Aleea Padin nr. 10</t>
  </si>
  <si>
    <t>Calea Florești nr. 135</t>
  </si>
  <si>
    <t>Calea Florești nr. 133</t>
  </si>
  <si>
    <t>Calea Florești nr. 131</t>
  </si>
  <si>
    <t>Aleea Padin nr. 28</t>
  </si>
  <si>
    <t>Aleea Padin nr. 30</t>
  </si>
  <si>
    <t>Aleea Padin nr. 26</t>
  </si>
  <si>
    <t>Aleea Padin nr. 24</t>
  </si>
  <si>
    <t>Strada Grigore Alexandrescu nr. 40</t>
  </si>
  <si>
    <t>Strada Grigore Alexandrescu nr. 55</t>
  </si>
  <si>
    <t>Strada Bucium nr. 5</t>
  </si>
  <si>
    <t>Strada Agricultorilor nr. 20</t>
  </si>
  <si>
    <t>Strada Grigore Alexandrescu nr. 39</t>
  </si>
  <si>
    <t>Aleea Padin nr. 21</t>
  </si>
  <si>
    <t>Aleea Padin nr. 23</t>
  </si>
  <si>
    <t>Aleea Padin nr. 25</t>
  </si>
  <si>
    <t>Strada Grigore Alexandrescu nr. 33</t>
  </si>
  <si>
    <t>Strada Grigore Alexandrescu nr. 25</t>
  </si>
  <si>
    <t>Strada Grigore Alexandrescu nr. 13</t>
  </si>
  <si>
    <t>Aleea Padin nr. 9</t>
  </si>
  <si>
    <t>Aleea Padin nr. 11</t>
  </si>
  <si>
    <t>Aleea Padin nr. 13</t>
  </si>
  <si>
    <t>Aleea Micuș nr. 3</t>
  </si>
  <si>
    <t>Aleea Rucăr nr. 7</t>
  </si>
  <si>
    <t>Aleea Rucăr nr. 9</t>
  </si>
  <si>
    <t>Aleea Peana nr. 19</t>
  </si>
  <si>
    <t>Aleea Peana nr. 17</t>
  </si>
  <si>
    <t>Aleea Peana nr. 9</t>
  </si>
  <si>
    <t>Strada Primăverii nr. 16</t>
  </si>
  <si>
    <t>Strada Primăverii nr. 20</t>
  </si>
  <si>
    <t>Strada Bucium nr. 23</t>
  </si>
  <si>
    <t>Strada Bucium nr. 21</t>
  </si>
  <si>
    <t>Strada Grigore Alexandrescu nr. 47</t>
  </si>
  <si>
    <t>Strada Grigore Alexandrescu nr. 49</t>
  </si>
  <si>
    <t>Strada Grigore Alexandrescu nr. 36</t>
  </si>
  <si>
    <t>Strada Agricultorilor nr. 22</t>
  </si>
  <si>
    <t>Aleea Rucăr nr. 4</t>
  </si>
  <si>
    <t>Strada Grigore Alexandrescu nr. 19</t>
  </si>
  <si>
    <t>Calea Florești nr. 83</t>
  </si>
  <si>
    <t>Strada Bucium nr. 9</t>
  </si>
  <si>
    <t>Aleea Gârbău nr. 17</t>
  </si>
  <si>
    <t>Strada Bucium nr. 27</t>
  </si>
  <si>
    <t>Strada Bucium nr. 7</t>
  </si>
  <si>
    <t>Strada Grigore Alexandrescu nr. 53</t>
  </si>
  <si>
    <t>Strada Grigore Alexandrescu nr. 51</t>
  </si>
  <si>
    <t>Strada Grigore Alexandrescu nr. 35</t>
  </si>
  <si>
    <t>Aleea Padin nr. 27</t>
  </si>
  <si>
    <t>Strada Grigore Alexandrescu nr. 24</t>
  </si>
  <si>
    <t>Strada Grigore Alexandrescu nr. 23</t>
  </si>
  <si>
    <t>Strada Grigore Alexandrescu nr. 14</t>
  </si>
  <si>
    <t>Aleea Micuș nr. 1</t>
  </si>
  <si>
    <t>Strada Grigore Alexandrescu nr. 2</t>
  </si>
  <si>
    <t>Strada Bucium nr. 15</t>
  </si>
  <si>
    <t>Strada Bucium nr. 11</t>
  </si>
  <si>
    <t>Strada Grigore Alexandrescu nr. 45</t>
  </si>
  <si>
    <t>Strada Grigore Alexandrescu nr. 37</t>
  </si>
  <si>
    <t>Aleea Padin nr. 4</t>
  </si>
  <si>
    <t>Strada Grigore Alexandrescu nr. 4</t>
  </si>
  <si>
    <t>Strada Grigore Alexandrescu nr. 6</t>
  </si>
  <si>
    <t>Aleea Micuș nr. 2</t>
  </si>
  <si>
    <t>Strada Grigore Alexandrescu nr. 34</t>
  </si>
  <si>
    <t>Strada Grigore Alexandrescu nr. 32</t>
  </si>
  <si>
    <t>Aleea Gârbău nr. 7</t>
  </si>
  <si>
    <t>Aleea Gârbău nr. 9</t>
  </si>
  <si>
    <t>Aleea Gârbău nr. 12</t>
  </si>
  <si>
    <t>Aleea Gârbău nr. 18</t>
  </si>
  <si>
    <t>Aleea Gârbău nr. 16</t>
  </si>
  <si>
    <t>Aleea Gârbău nr. 14</t>
  </si>
  <si>
    <t>Aleea Gârbău nr. 10</t>
  </si>
  <si>
    <t>Aleea Gârbău nr. 6</t>
  </si>
  <si>
    <t>Aleea Gârbău nr. 2</t>
  </si>
  <si>
    <t>Strada Grigore Alexandrescu nr. 43</t>
  </si>
  <si>
    <t>Strada Grigore Alexandrescu nr. 41</t>
  </si>
  <si>
    <t>Strada Grigore Alexandrescu nr. 31</t>
  </si>
  <si>
    <t>Strada Grigore Alexandrescu nr. 29</t>
  </si>
  <si>
    <t>Strada Grigore Alexandrescu nr. 38</t>
  </si>
  <si>
    <t>Strada Grigore Alexandrescu nr. 15</t>
  </si>
  <si>
    <t>Aleea Peana nr. 8</t>
  </si>
  <si>
    <t>Aleea Peana nr. 10</t>
  </si>
  <si>
    <t>Aleea Peana nr. 12</t>
  </si>
  <si>
    <t>Aleea Peana nr. 14</t>
  </si>
  <si>
    <t>Strada Grigore Alexandrescu nr. 22</t>
  </si>
  <si>
    <t>Strada Grigore Alexandrescu nr. 12</t>
  </si>
  <si>
    <t>Strada Grigore Alexandrescu nr. 20</t>
  </si>
  <si>
    <t>Strada Grigore Alexandrescu nr. 10</t>
  </si>
  <si>
    <t>Strada Grigore Alexandrescu nr. 21</t>
  </si>
  <si>
    <t>Strada Grigore Alexandrescu nr. 28</t>
  </si>
  <si>
    <t>Strada Ciobanului nr. 6</t>
  </si>
  <si>
    <t>Aleea Gârbău nr. 3</t>
  </si>
  <si>
    <t>Aleea Padin nr. 2</t>
  </si>
  <si>
    <t>Strada Grigore Alexandrescu nr. 9</t>
  </si>
  <si>
    <t>Aleea Gârbău nr. 15</t>
  </si>
  <si>
    <t>Aleea Gârbău nr. 13</t>
  </si>
  <si>
    <t>Aleea Gârbău nr. 11</t>
  </si>
  <si>
    <t>Strada Bucium nr. 25</t>
  </si>
  <si>
    <t>Strada Bucium nr. 17</t>
  </si>
  <si>
    <t>Aleea Gârbău nr. 8</t>
  </si>
  <si>
    <t>Aleea Gârbău nr. 4</t>
  </si>
  <si>
    <t>Aleea Gârbău nr. 5</t>
  </si>
  <si>
    <t>Aleea Peana nr. 15</t>
  </si>
  <si>
    <t>Aleea Peana nr. 13</t>
  </si>
  <si>
    <t>Aleea Peana nr. 11</t>
  </si>
  <si>
    <t>Aleea Peana nr. 7</t>
  </si>
  <si>
    <t>Aleea Peana nr. 5</t>
  </si>
  <si>
    <t>Aleea Peana nr. 3</t>
  </si>
  <si>
    <t>Calea Florești nr. 1</t>
  </si>
  <si>
    <t>Calea Florești nr. 3</t>
  </si>
  <si>
    <t>Strada Grigore Alexandrescu nr. 17</t>
  </si>
  <si>
    <t>Aleea Padin nr. 20</t>
  </si>
  <si>
    <t>Calea Florești nr. 75</t>
  </si>
  <si>
    <t>Calea Florești nr. 77</t>
  </si>
  <si>
    <t>Calea Florești nr. 79</t>
  </si>
  <si>
    <t>Calea Florești nr. 81</t>
  </si>
  <si>
    <t>Aleea Peana nr. 18</t>
  </si>
  <si>
    <t>Strada Câmpului nr. 40</t>
  </si>
  <si>
    <t>Calea Mănăștur nr. 93</t>
  </si>
  <si>
    <t>Strada Izlazului nr. 6</t>
  </si>
  <si>
    <t>Strada Izlazului nr. 4</t>
  </si>
  <si>
    <t>Strada Izlazului nr. 8</t>
  </si>
  <si>
    <t>Strada Izlazului nr. 12</t>
  </si>
  <si>
    <t>Strada Izlazului nr. 14</t>
  </si>
  <si>
    <t>Strada Izlazului nr. 10</t>
  </si>
  <si>
    <t>Strada Ion Meșter nr. 18</t>
  </si>
  <si>
    <t>Strada Izlazului nr. 18</t>
  </si>
  <si>
    <t>Strada Ion Meșter nr. 7</t>
  </si>
  <si>
    <t>Strada Ion Meșter nr. 5</t>
  </si>
  <si>
    <t>Calea Mănăștur nr. 87</t>
  </si>
  <si>
    <t>Calea Mănăștur nr. 95</t>
  </si>
  <si>
    <t>Calea Mănăștur nr. 91</t>
  </si>
  <si>
    <t>Strada Ion Meșter nr. 4</t>
  </si>
  <si>
    <t>Calea Mănăștur nr. 89</t>
  </si>
  <si>
    <t>Calea Mănăștur nr. 85</t>
  </si>
  <si>
    <t>Strada Mogoșoaia nr. 4</t>
  </si>
  <si>
    <t>Strada Mogoșoaia nr. 2</t>
  </si>
  <si>
    <t>Strada Ion Meșter nr. 3</t>
  </si>
  <si>
    <t>Strada Almașului nr. 2</t>
  </si>
  <si>
    <t>Strada Mogoșoaia nr. 1</t>
  </si>
  <si>
    <t>Calea Mănăștur nr. 97</t>
  </si>
  <si>
    <t>Calea Mănăștur nr. 99</t>
  </si>
  <si>
    <t>Calea Mănăștur nr. 101</t>
  </si>
  <si>
    <t>Calea Mănăștur nr. 103</t>
  </si>
  <si>
    <t>Calea Mănăștur nr. 105</t>
  </si>
  <si>
    <t>Calea Mănăștur nr. 107</t>
  </si>
  <si>
    <t>Calea Mănăștur nr. 109</t>
  </si>
  <si>
    <t>Strada Ion Meșter nr. 2</t>
  </si>
  <si>
    <t>Strada Ion Meșter nr. 6</t>
  </si>
  <si>
    <t>Strada Mogoșoaia nr. 3</t>
  </si>
  <si>
    <t>Strada Ion Meșter nr. 10</t>
  </si>
  <si>
    <t>Strada Ion Meșter nr. 12</t>
  </si>
  <si>
    <t>Strada Mogoșoaia nr. 7</t>
  </si>
  <si>
    <t>Strada Almașului nr. 4</t>
  </si>
  <si>
    <t>Strada Almașului nr. 8</t>
  </si>
  <si>
    <t>Strada Almașului nr. 6</t>
  </si>
  <si>
    <t>Strada Almașului nr. 10</t>
  </si>
  <si>
    <t>Strada Almașului nr. 12</t>
  </si>
  <si>
    <t>Strada Almașului nr. 14</t>
  </si>
  <si>
    <t>Strada Câmpului nr. 42</t>
  </si>
  <si>
    <t>Strada Ion Meșter nr. 1</t>
  </si>
  <si>
    <t>Strada Câmpului nr. 44</t>
  </si>
  <si>
    <t>Strada Izlazului nr. 2</t>
  </si>
  <si>
    <t>Strada Câmpului nr. 38</t>
  </si>
  <si>
    <t>Strada Almașului nr. 3</t>
  </si>
  <si>
    <t>Strada Almașului nr. 1</t>
  </si>
  <si>
    <t>Strada Almașului nr. 5</t>
  </si>
  <si>
    <t>Strada Almașului nr. 7</t>
  </si>
  <si>
    <t>Strada Bucegi nr. 11A</t>
  </si>
  <si>
    <t>Strada Bucegi nr. 11</t>
  </si>
  <si>
    <t>Strada Bucegi nr. 13</t>
  </si>
  <si>
    <t>Strada Bucegi nr. 17</t>
  </si>
  <si>
    <t>Strada Mehedinți nr. 1</t>
  </si>
  <si>
    <t>Strada Mehedinți nr. 51</t>
  </si>
  <si>
    <t>Strada Mehedinți nr. 47</t>
  </si>
  <si>
    <t>Strada Mehedinți nr. 43</t>
  </si>
  <si>
    <t>Aleea Vidraru nr. 17</t>
  </si>
  <si>
    <t>Aleea Vidraru nr. 13</t>
  </si>
  <si>
    <t>Aleea Vidraru nr. 9</t>
  </si>
  <si>
    <t>Aleea Vidraru nr. 5</t>
  </si>
  <si>
    <t>Aleea Vidraru nr. 1</t>
  </si>
  <si>
    <t>Strada Mehedinți nr. 65</t>
  </si>
  <si>
    <t>Strada Mehedinți nr. 61</t>
  </si>
  <si>
    <t>Strada Mehedinți nr. 55</t>
  </si>
  <si>
    <t>Strada Mehedinți nr. 70</t>
  </si>
  <si>
    <t>Strada Mehedinți nr. 66</t>
  </si>
  <si>
    <t>Strada Mehedinți nr. 62</t>
  </si>
  <si>
    <t>Strada Mehedinți nr. 58</t>
  </si>
  <si>
    <t>Strada Mehedinți nr. 54</t>
  </si>
  <si>
    <t>Strada Mehedinți nr. 50</t>
  </si>
  <si>
    <t>Strada Mehedinți nr. 46</t>
  </si>
  <si>
    <t>Strada Mehedinți nr. 42</t>
  </si>
  <si>
    <t>Strada Mehedinți nr. 38</t>
  </si>
  <si>
    <t>Strada Mehedinți nr. 34</t>
  </si>
  <si>
    <t>Strada Mehedinți nr. 30</t>
  </si>
  <si>
    <t>Strada Mehedinți nr. 26</t>
  </si>
  <si>
    <t>Strada Mehedinți nr. 22</t>
  </si>
  <si>
    <t>Strada Mehedinți nr. 18</t>
  </si>
  <si>
    <t>Strada Mehedinți nr. 14</t>
  </si>
  <si>
    <t>Strada Mehedinți nr. 10</t>
  </si>
  <si>
    <t>Strada Mehedinți nr. 39</t>
  </si>
  <si>
    <t>Strada Mehedinți nr. 33</t>
  </si>
  <si>
    <t>Strada Mehedinți nr. 29</t>
  </si>
  <si>
    <t>Strada Mehedinți nr. 31</t>
  </si>
  <si>
    <t>Strada Mehedinți nr. 27</t>
  </si>
  <si>
    <t>Aleea Negoiu nr. 2</t>
  </si>
  <si>
    <t>Aleea Negoiu nr. 9</t>
  </si>
  <si>
    <t>Aleea Negoiu nr. 7</t>
  </si>
  <si>
    <t>Aleea Negoiu nr. 1</t>
  </si>
  <si>
    <t>Strada Mehedinți nr. 37</t>
  </si>
  <si>
    <t>Strada Mehedinți nr. 25</t>
  </si>
  <si>
    <t>Aleea Retezat nr. 7</t>
  </si>
  <si>
    <t>Strada Mehedinți nr. 2</t>
  </si>
  <si>
    <t>Aleea Bâlea nr. 4</t>
  </si>
  <si>
    <t>Aleea Bâlea nr. 6</t>
  </si>
  <si>
    <t>Strada Mehedinți nr. 80</t>
  </si>
  <si>
    <t>Aleea Negoiu nr. 12</t>
  </si>
  <si>
    <t>Aleea Negoiu nr. 10</t>
  </si>
  <si>
    <t>Strada Mehedinți nr. 78</t>
  </si>
  <si>
    <t>Aleea Negoiu nr. 5</t>
  </si>
  <si>
    <t>Aleea Negoiu nr. 8</t>
  </si>
  <si>
    <t>Strada Mehedinți nr. 76</t>
  </si>
  <si>
    <t>Aleea Negoiu nr. 3</t>
  </si>
  <si>
    <t>Aleea Negoiu nr. 6</t>
  </si>
  <si>
    <t>Aleea Negoiu nr. 4</t>
  </si>
  <si>
    <t>Strada Mehedinți nr. 74</t>
  </si>
  <si>
    <t>Aleea Retezat nr. 5</t>
  </si>
  <si>
    <t>Strada Mehedinți nr. 6</t>
  </si>
  <si>
    <t>Strada Mehedinți nr. 4</t>
  </si>
  <si>
    <t>Aleea Vidraru nr. 8</t>
  </si>
  <si>
    <t>Strada Mehedinți nr. 5</t>
  </si>
  <si>
    <t>Strada Mehedinți nr. 11</t>
  </si>
  <si>
    <t>Strada Mehedinți nr. 41</t>
  </si>
  <si>
    <t>Strada Mehedinți nr. 21</t>
  </si>
  <si>
    <t>Strada Mehedinți nr. 9</t>
  </si>
  <si>
    <t>Aleea Retezat nr. 6</t>
  </si>
  <si>
    <t>Aleea Retezat nr. 2</t>
  </si>
  <si>
    <t>Strada Mehedinți nr. 13</t>
  </si>
  <si>
    <t>Strada Mehedinți nr. 17</t>
  </si>
  <si>
    <t>Strada Mehedinți nr. 23</t>
  </si>
  <si>
    <t>Strada Mehedinți nr. 35</t>
  </si>
  <si>
    <t>Strada Izlazului nr. 11</t>
  </si>
  <si>
    <t>Strada Izlazului nr. 9</t>
  </si>
  <si>
    <t>Strada Izlazului nr. 7</t>
  </si>
  <si>
    <t>Strada Izlazului nr. 5</t>
  </si>
  <si>
    <t>Strada Izlazului nr. 3</t>
  </si>
  <si>
    <t>Strada Izlazului nr. 1</t>
  </si>
  <si>
    <t>Aleea Retezat nr. 3</t>
  </si>
  <si>
    <t>Aleea Retezat nr. 1</t>
  </si>
  <si>
    <t>Strada Mehedinți nr. 7</t>
  </si>
  <si>
    <t>Aleea Moldoveanu nr. 17</t>
  </si>
  <si>
    <t>Aleea Borșa nr. 3</t>
  </si>
  <si>
    <t>Aleea Moldoveanu nr. 11</t>
  </si>
  <si>
    <t>Aleea Moldoveanu nr. 9</t>
  </si>
  <si>
    <t>Aleea Moldoveanu nr. 15</t>
  </si>
  <si>
    <t>Aleea Moldoveanu nr. 13</t>
  </si>
  <si>
    <t>Aleea Moldoveanu nr. 14</t>
  </si>
  <si>
    <t>Aleea Moldoveanu nr. 12</t>
  </si>
  <si>
    <t>Aleea Moldoveanu nr. 10</t>
  </si>
  <si>
    <t>Aleea Moldoveanu nr. 8</t>
  </si>
  <si>
    <t>Aleea Moldoveanu nr. 6</t>
  </si>
  <si>
    <t>Aleea Moldoveanu nr. 2</t>
  </si>
  <si>
    <t>Aleea Moldoveanu nr. 4</t>
  </si>
  <si>
    <t>Strada Mehedinți nr. 92</t>
  </si>
  <si>
    <t>Aleea Cioplea nr. 13</t>
  </si>
  <si>
    <t>Strada Mehedinți nr. 90</t>
  </si>
  <si>
    <t>Strada Mehedinți nr. 88</t>
  </si>
  <si>
    <t>Strada Mehedinți nr. 86</t>
  </si>
  <si>
    <t>Strada Mehedinți nr. 84</t>
  </si>
  <si>
    <t>Aleea Cioplea nr. 1</t>
  </si>
  <si>
    <t>Aleea Cioplea nr. 7</t>
  </si>
  <si>
    <t>Aleea Cioplea nr. 9</t>
  </si>
  <si>
    <t>Aleea Cioplea nr. 11</t>
  </si>
  <si>
    <t>Aleea Cioplea nr. 10</t>
  </si>
  <si>
    <t>Strada Mehedinți nr. 82</t>
  </si>
  <si>
    <t>Aleea Cioplea nr. 15</t>
  </si>
  <si>
    <t>Strada Mehedinți nr. 94</t>
  </si>
  <si>
    <t>Strada Bucegi nr. 14</t>
  </si>
  <si>
    <t>Aleea Borșa nr. 5</t>
  </si>
  <si>
    <t>Aleea Borșa nr. 7</t>
  </si>
  <si>
    <t>Strada Mehedinți nr. 19</t>
  </si>
  <si>
    <t>Strada Bucegi nr. 9</t>
  </si>
  <si>
    <t>Strada Bucegi nr. 7</t>
  </si>
  <si>
    <t>Strada Bucegi nr. 5</t>
  </si>
  <si>
    <t>Aleea Tazlău nr. 9</t>
  </si>
  <si>
    <t>Strada Parâng nr. 1</t>
  </si>
  <si>
    <t>Strada Parâng nr. 5</t>
  </si>
  <si>
    <t>Strada Parâng nr. 7</t>
  </si>
  <si>
    <t>Strada Bucegi nr. 3</t>
  </si>
  <si>
    <t>Aleea Tazlău nr. 1</t>
  </si>
  <si>
    <t>Aleea Tazlău nr. 3</t>
  </si>
  <si>
    <t>Aleea Tazlău nr. 5</t>
  </si>
  <si>
    <t>Aleea Tazlău nr. 7</t>
  </si>
  <si>
    <t>Strada Bucegi nr. 12</t>
  </si>
  <si>
    <t>Aleea Gurghiu nr. 4</t>
  </si>
  <si>
    <t>Strada Bucegi nr. 10</t>
  </si>
  <si>
    <t>Strada Bucegi nr. 8</t>
  </si>
  <si>
    <t>Strada Parâng nr. 2</t>
  </si>
  <si>
    <t>Strada Parâng nr. 4</t>
  </si>
  <si>
    <t>Strada Parâng nr. 6</t>
  </si>
  <si>
    <t>Strada Parâng nr. 8</t>
  </si>
  <si>
    <t>Strada Parâng nr. 10</t>
  </si>
  <si>
    <t>Strada Parâng nr. 23</t>
  </si>
  <si>
    <t>Strada Parâng nr. 25</t>
  </si>
  <si>
    <t>Strada Parâng nr. 27</t>
  </si>
  <si>
    <t>Strada Parâng nr. 15</t>
  </si>
  <si>
    <t>Strada Parâng nr. 17</t>
  </si>
  <si>
    <t>Strada Parâng nr. 19</t>
  </si>
  <si>
    <t>Strada Parâng nr. 21</t>
  </si>
  <si>
    <t>Strada Parâng nr. 29</t>
  </si>
  <si>
    <t>Strada Parâng nr. 31</t>
  </si>
  <si>
    <t>Strada Parâng nr. 33</t>
  </si>
  <si>
    <t>Aleea Putna nr. 1</t>
  </si>
  <si>
    <t>Aleea Putna nr. 3</t>
  </si>
  <si>
    <t>Strada Parâng nr. 14</t>
  </si>
  <si>
    <t>Aleea Putna nr. 2</t>
  </si>
  <si>
    <t>Aleea Iezer nr. 2</t>
  </si>
  <si>
    <t>Aleea Ciucaș nr. 7</t>
  </si>
  <si>
    <t>Aleea Ciucaș nr. 1</t>
  </si>
  <si>
    <t>Aleea Putna nr. 7</t>
  </si>
  <si>
    <t>Aleea Clăbucet nr. 9</t>
  </si>
  <si>
    <t>Strada Parâng nr. 16</t>
  </si>
  <si>
    <t>Aleea Putna nr. 4</t>
  </si>
  <si>
    <t>Strada Parâng nr. 12</t>
  </si>
  <si>
    <t>Aleea Clăbucet nr. 1</t>
  </si>
  <si>
    <t>Aleea Ciucaș nr. 5</t>
  </si>
  <si>
    <t>Aleea Meziad nr. 1</t>
  </si>
  <si>
    <t>Aleea Iezer nr. 4</t>
  </si>
  <si>
    <t>Aleea Meziad nr. 3</t>
  </si>
  <si>
    <t>Aleea Iezer nr. 1</t>
  </si>
  <si>
    <t>Aleea Putna nr. 5</t>
  </si>
  <si>
    <t>Aleea Ciucaș nr. 3</t>
  </si>
  <si>
    <t>Aleea Clăbucet nr. 3</t>
  </si>
  <si>
    <t>Aleea Gurghiu nr. 2</t>
  </si>
  <si>
    <t>Aleea Meziad nr. 2</t>
  </si>
  <si>
    <t>Aleea Gurghiu nr. 1</t>
  </si>
  <si>
    <t>Aleea Clăbucet nr. 8</t>
  </si>
  <si>
    <t>Aleea Clăbucet nr. 6</t>
  </si>
  <si>
    <t>Aleea Clăbucet nr. 4</t>
  </si>
  <si>
    <t>Aleea Clăbucet nr. 2</t>
  </si>
  <si>
    <t>Aleea Ciucaș nr. 9</t>
  </si>
  <si>
    <t>Aleea Clăbucet nr. 11</t>
  </si>
  <si>
    <t>Aleea Clăbucet nr. 5</t>
  </si>
  <si>
    <t>Strada Parâng nr. 39</t>
  </si>
  <si>
    <t>Strada Parâng nr. 37</t>
  </si>
  <si>
    <t>Strada Parâng nr. 35</t>
  </si>
  <si>
    <t>Strada Parâng nr. 11</t>
  </si>
  <si>
    <t>Strada Parâng nr. 13</t>
  </si>
  <si>
    <t>Aleea Tarnița nr. 7</t>
  </si>
  <si>
    <t>Aleea Tarnița nr. 5</t>
  </si>
  <si>
    <t>Aleea Firiza nr. 4</t>
  </si>
  <si>
    <t>Aleea Firiza nr. 10</t>
  </si>
  <si>
    <t>Calea Mănăștur nr. 54</t>
  </si>
  <si>
    <t>Aleea Tarnița nr. 8</t>
  </si>
  <si>
    <t>Aleea Tarnița nr. 6</t>
  </si>
  <si>
    <t>Aleea Tarnița nr. 4</t>
  </si>
  <si>
    <t>Aleea Tarnița nr. 1</t>
  </si>
  <si>
    <t>Aleea Firiza nr. 2</t>
  </si>
  <si>
    <t>Aleea Firiza nr. 8</t>
  </si>
  <si>
    <t>Aleea Tarnița nr. 2</t>
  </si>
  <si>
    <t>Calea Mănăștur nr. 78</t>
  </si>
  <si>
    <t>Calea Mănăștur nr. 76</t>
  </si>
  <si>
    <t>Calea Mănăștur nr. 74</t>
  </si>
  <si>
    <t>Calea Mănăștur nr. 72</t>
  </si>
  <si>
    <t>Calea Mănăștur nr. 70</t>
  </si>
  <si>
    <t>Strada Aurel Vlaicu nr. 5</t>
  </si>
  <si>
    <t>Strada Anina nr. 3</t>
  </si>
  <si>
    <t>Strada Anina nr. 1</t>
  </si>
  <si>
    <t>Strada Anina nr. 7</t>
  </si>
  <si>
    <t>Strada Anina nr. 5</t>
  </si>
  <si>
    <t>Strada Anina nr. 9</t>
  </si>
  <si>
    <t>Strada Anina nr. 17</t>
  </si>
  <si>
    <t>Strada Anina nr. 11</t>
  </si>
  <si>
    <t>Strada Anina nr. 19</t>
  </si>
  <si>
    <t>Strada Anina nr. 13</t>
  </si>
  <si>
    <t>Strada Anina nr. 15</t>
  </si>
  <si>
    <t>Strada Anina nr. 21</t>
  </si>
  <si>
    <t>Strada Fabricii de Zahăr nr. 5</t>
  </si>
  <si>
    <t>Strada Fabricii de Zahăr nr. 7</t>
  </si>
  <si>
    <t>Strada Fabricii de Zahăr nr. 9</t>
  </si>
  <si>
    <t>Strada Fabricii de Zahăr nr. 11</t>
  </si>
  <si>
    <t>Strada Fabricii de Zahăr nr. 13</t>
  </si>
  <si>
    <t>Strada Ialomiței nr. 13</t>
  </si>
  <si>
    <t>Strada Ialomiței nr. 15</t>
  </si>
  <si>
    <t>Strada Anina nr. 10</t>
  </si>
  <si>
    <t>Strada Inului nr. 10</t>
  </si>
  <si>
    <t>Strada Inului nr. 8</t>
  </si>
  <si>
    <t>Strada Anina nr. 8</t>
  </si>
  <si>
    <t>Strada Inului nr. 6</t>
  </si>
  <si>
    <t>Strada Inului nr. 4</t>
  </si>
  <si>
    <t>Strada Anina nr. 6</t>
  </si>
  <si>
    <t>Strada Anina nr. 4</t>
  </si>
  <si>
    <t>Strada Inului nr. 2</t>
  </si>
  <si>
    <t>Strada Anina nr. 2</t>
  </si>
  <si>
    <t>Strada Grădinarilor nr. 16</t>
  </si>
  <si>
    <t>Strada Grădinarilor nr. 14</t>
  </si>
  <si>
    <t>Strada Grădinarilor nr. 12</t>
  </si>
  <si>
    <t>Strada Trotușului nr. 1</t>
  </si>
  <si>
    <t>Strada Teleorman nr. 6</t>
  </si>
  <si>
    <t>Strada Teleorman nr. 4</t>
  </si>
  <si>
    <t>Strada Teleorman nr. 15</t>
  </si>
  <si>
    <t>Strada Ialomiței nr. 11</t>
  </si>
  <si>
    <t>Strada Fabricii de Zahăr nr. 14</t>
  </si>
  <si>
    <t>Strada Teleorman nr. 11</t>
  </si>
  <si>
    <t>Strada Teleorman nr. 13</t>
  </si>
  <si>
    <t>Strada Fabricii de Zahăr nr. 12</t>
  </si>
  <si>
    <t>Strada Fabricii de Zahăr nr. 10</t>
  </si>
  <si>
    <t>Strada Fabricii de Zahăr nr. 8</t>
  </si>
  <si>
    <t>Strada Fabricii nr. 4</t>
  </si>
  <si>
    <t>Strada Fabricii de Zahăr nr. 4</t>
  </si>
  <si>
    <t>Strada Trotușului nr. 5</t>
  </si>
  <si>
    <t>Strada Trotușului nr. 3</t>
  </si>
  <si>
    <t>Strada ?? nr. 10-12</t>
  </si>
  <si>
    <t>Strada Cojocnei nr. 5</t>
  </si>
  <si>
    <t>Strada Cojocnei nr. 11-13</t>
  </si>
  <si>
    <t>Strada Cojocnei nr. 15-17</t>
  </si>
  <si>
    <t>Strada Cojocnei nr. 21</t>
  </si>
  <si>
    <t>Strada Dejului nr. 4</t>
  </si>
  <si>
    <t>Strada Aurel Vlaicu nr. 54</t>
  </si>
  <si>
    <t>Strada Aurel Vlaicu nr. 58</t>
  </si>
  <si>
    <t>Strada Aurel Vlaicu nr. 60</t>
  </si>
  <si>
    <t>Strada Aurel Vlaicu nr. 62</t>
  </si>
  <si>
    <t>Strada Dejului nr. 2</t>
  </si>
  <si>
    <t>Strada Cojocnei nr. 6</t>
  </si>
  <si>
    <t>Strada Cojocnei nr. 8</t>
  </si>
  <si>
    <t>Strada Cojocnei nr. 16</t>
  </si>
  <si>
    <t>Strada Cojocnei nr. 23</t>
  </si>
  <si>
    <t>Strada Fabricii de Zahăr nr. 71</t>
  </si>
  <si>
    <t>Strada Fabricii de Zahăr nr. 73</t>
  </si>
  <si>
    <t>Strada Fabricii de Zahăr nr. 79</t>
  </si>
  <si>
    <t>Strada Fabricii de Zahăr nr. 77</t>
  </si>
  <si>
    <t>Strada Fabricii de Zahăr nr. 75</t>
  </si>
  <si>
    <t>Strada Dâmboviței nr. 15</t>
  </si>
  <si>
    <t>Strada Dâmboviței nr. 20</t>
  </si>
  <si>
    <t>Strada Dâmboviței nr. 22</t>
  </si>
  <si>
    <t>Strada Dâmboviței nr. 28</t>
  </si>
  <si>
    <t>Strada Molnar Piuariu nr. 6</t>
  </si>
  <si>
    <t>Strada Dâmboviței nr. 52</t>
  </si>
  <si>
    <t>Strada Dâmboviței nr. 43</t>
  </si>
  <si>
    <t>Strada Dâmboviței nr. 71</t>
  </si>
  <si>
    <t>Strada Dâmboviței nr. 73</t>
  </si>
  <si>
    <t>Strada Dâmboviței nr. 79</t>
  </si>
  <si>
    <t>Strada Dâmboviței nr. 179</t>
  </si>
  <si>
    <t>Strada Dâmboviței nr. 81</t>
  </si>
  <si>
    <t>Strada Dâmboviței nr. 85</t>
  </si>
  <si>
    <t>Strada Dâmboviței nr. 41</t>
  </si>
  <si>
    <t>Strada Dâmboviței nr. 87</t>
  </si>
  <si>
    <t>Strada Fabricii de Zahăr nr. 72</t>
  </si>
  <si>
    <t>Strada Fabricii de Zahăr nr. 84</t>
  </si>
  <si>
    <t>Strada Tribun Vlăduțiu nr. 2</t>
  </si>
  <si>
    <t>Strada Răsăritului nr. 104</t>
  </si>
  <si>
    <t>Strada Răsăritului nr. 105</t>
  </si>
  <si>
    <t>Strada Răsăritului nr. 106</t>
  </si>
  <si>
    <t>Strada Răsăritului nr. 107</t>
  </si>
  <si>
    <t>Strada Răsăritului nr. 108</t>
  </si>
  <si>
    <t>Strada Răsăritului nr. 109</t>
  </si>
  <si>
    <t>Strada Răsăritului nr. 110</t>
  </si>
  <si>
    <t>Strada Nirajului nr. 10</t>
  </si>
  <si>
    <t>Strada Nirajului nr. 12</t>
  </si>
  <si>
    <t>Strada Nirajului nr. 14</t>
  </si>
  <si>
    <t>Strada Nirajului nr. 18</t>
  </si>
  <si>
    <t>Strada Nirajului nr. 20</t>
  </si>
  <si>
    <t>Strada Nirajului nr. 22</t>
  </si>
  <si>
    <t>Strada Nirajului nr. 1</t>
  </si>
  <si>
    <t>Strada Nirajului nr. 3</t>
  </si>
  <si>
    <t>Strada Nirajului nr. 5</t>
  </si>
  <si>
    <t>Strada Nirajului nr. 7</t>
  </si>
  <si>
    <t>Strada Nirajului nr. 9</t>
  </si>
  <si>
    <t>Strada Răsăritului nr. 100</t>
  </si>
  <si>
    <t>Strada Răsăritului nr. 102</t>
  </si>
  <si>
    <t>Strada Răsăritului nr. 103</t>
  </si>
  <si>
    <t>Strada Dejului nr. 1</t>
  </si>
  <si>
    <t>Strada Teleorman nr. 67</t>
  </si>
  <si>
    <t>Strada Cojocnei nr. 2</t>
  </si>
  <si>
    <t>Strada Cojocnei nr. 4</t>
  </si>
  <si>
    <t>Strada Teleorman nr. 46</t>
  </si>
  <si>
    <t>Strada Teleorman nr. 52</t>
  </si>
  <si>
    <t>Strada Teleorman nr. 26</t>
  </si>
  <si>
    <t>Strada Teleorman nr. 32</t>
  </si>
  <si>
    <t>Strada Molnar Piuariu nr. 5</t>
  </si>
  <si>
    <t>Strada Teleorman nr. 55</t>
  </si>
  <si>
    <t>Strada Teleorman nr. 65</t>
  </si>
  <si>
    <t>Strada Teleorman nr. 72</t>
  </si>
  <si>
    <t>Strada Fabricii de Zahăr nr. 65</t>
  </si>
  <si>
    <t>Strada Cernei nr. 9</t>
  </si>
  <si>
    <t>Strada Aurel Vlaicu nr. 11</t>
  </si>
  <si>
    <t>Strada Aurel Vlaicu nr. 13</t>
  </si>
  <si>
    <t>Strada Aurel Vlaicu nr. 32</t>
  </si>
  <si>
    <t>Strada Aurel Vlaicu nr. 15</t>
  </si>
  <si>
    <t>Strada Slatina nr. 1</t>
  </si>
  <si>
    <t>Strada Aurel Vlaicu nr. 17</t>
  </si>
  <si>
    <t>Strada Aurel Vlaicu nr. 19</t>
  </si>
  <si>
    <t>Strada Dâmboviței nr. 45</t>
  </si>
  <si>
    <t>Strada Slatina nr. 2</t>
  </si>
  <si>
    <t>Strada Aurel Vlaicu nr. 21</t>
  </si>
  <si>
    <t>Strada Aurel Vlaicu nr. 42</t>
  </si>
  <si>
    <t>Strada Aurel Vlaicu nr. 23</t>
  </si>
  <si>
    <t>Strada Slatina nr. 6</t>
  </si>
  <si>
    <t>Strada Aurel Vlaicu nr. 25</t>
  </si>
  <si>
    <t>Strada Aurel Vlaicu nr. 44</t>
  </si>
  <si>
    <t>Strada Aurel Vlaicu nr. 27</t>
  </si>
  <si>
    <t>Strada Slatina nr. 8</t>
  </si>
  <si>
    <t>Strada Dâmboviței nr. 47</t>
  </si>
  <si>
    <t>Strada Dâmboviței nr. 49</t>
  </si>
  <si>
    <t>Strada Aurel Vlaicu nr. 8</t>
  </si>
  <si>
    <t>Strada Aurel Vlaicu nr. 10</t>
  </si>
  <si>
    <t>Calea Dorobanților nr. 95</t>
  </si>
  <si>
    <t>Calea Dorobanților nr. 105</t>
  </si>
  <si>
    <t>Piața Mărăști nr. 3</t>
  </si>
  <si>
    <t>Calea Dorobanților nr. 109</t>
  </si>
  <si>
    <t>Calea Dorobanților nr. 113</t>
  </si>
  <si>
    <t>Strada Teodor Mihali nr. 2</t>
  </si>
  <si>
    <t>Calea Dorobanților nr. 96</t>
  </si>
  <si>
    <t>Calea Dorobanților nr. 98</t>
  </si>
  <si>
    <t>Calea Dorobanților nr. 120</t>
  </si>
  <si>
    <t>Strada Teodor Mihali nr. 4</t>
  </si>
  <si>
    <t>Strada Venus nr. 25</t>
  </si>
  <si>
    <t>Bulevardul 21 Decembrie 1989 nr. 152</t>
  </si>
  <si>
    <t>Calea Dorobanților nr. 92</t>
  </si>
  <si>
    <t>Calea Dorobanților nr. 89</t>
  </si>
  <si>
    <t>Strada Alexandru Vaida Voevod nr. 8</t>
  </si>
  <si>
    <t>Strada Alexandru Vaida Voevod nr. 10</t>
  </si>
  <si>
    <t>Strada Venus nr. ?</t>
  </si>
  <si>
    <t>Calea Dorobanților nr. 90</t>
  </si>
  <si>
    <t>Bulevardul 21 Decembrie 1989 nr. 150</t>
  </si>
  <si>
    <t>Calea Dorobanților nr. 97</t>
  </si>
  <si>
    <t>Bulevardul 21 Decembrie 1989 nr. 148</t>
  </si>
  <si>
    <t>Piața Mărăști nr. ?</t>
  </si>
  <si>
    <t>Strada Venus nr. 22</t>
  </si>
  <si>
    <t>Bulevardul 21 Decembrie 1989 nr. 134</t>
  </si>
  <si>
    <t>Bulevardul 21 Decembrie 1989 nr. 140</t>
  </si>
  <si>
    <t>Calea Dorobanților nr. 78</t>
  </si>
  <si>
    <t>Strada Năsăud nr. 20</t>
  </si>
  <si>
    <t>Strada Năsăud nr. 18</t>
  </si>
  <si>
    <t>Strada Năsăud nr. 16</t>
  </si>
  <si>
    <t>Calea Dorobanților nr. 76</t>
  </si>
  <si>
    <t>Strada Năsăud nr. 14</t>
  </si>
  <si>
    <t>Strada Năsăud nr. 12</t>
  </si>
  <si>
    <t>Strada Năsăud nr. 10</t>
  </si>
  <si>
    <t>Strada Năsăud nr. 8</t>
  </si>
  <si>
    <t>Calea Dorobanților nr. 72</t>
  </si>
  <si>
    <t>Strada Fabricii nr. 19</t>
  </si>
  <si>
    <t>Strada Călan nr. 24</t>
  </si>
  <si>
    <t>Strada Lacul Roșu nr. 7</t>
  </si>
  <si>
    <t>Strada Bogdan Vodă nr. 3</t>
  </si>
  <si>
    <t>Strada Bogdan Vodă nr. 5</t>
  </si>
  <si>
    <t>Strada București nr. 55</t>
  </si>
  <si>
    <t>Strada București nr. 63</t>
  </si>
  <si>
    <t>Strada Lacul Roșu nr. 1</t>
  </si>
  <si>
    <t>Strada București nr. 80</t>
  </si>
  <si>
    <t>Strada București nr. 82</t>
  </si>
  <si>
    <t>Strada Lacul Roșu nr. 13</t>
  </si>
  <si>
    <t>Strada București nr. 57</t>
  </si>
  <si>
    <t>Strada Buftea nr. 10</t>
  </si>
  <si>
    <t>Strada Lacul Roșu nr. 3</t>
  </si>
  <si>
    <t>Strada Buftea nr. 4</t>
  </si>
  <si>
    <t>Strada Lacul Roșu nr. 5</t>
  </si>
  <si>
    <t>Strada Buftea nr. 6</t>
  </si>
  <si>
    <t>Strada București nr. 88</t>
  </si>
  <si>
    <t>Strada Buftea nr. 8</t>
  </si>
  <si>
    <t>Strada Buftea nr. 12</t>
  </si>
  <si>
    <t>Strada Fabricii nr. 5</t>
  </si>
  <si>
    <t>Strada Fabricii nr. 3</t>
  </si>
  <si>
    <t>Strada Scorțarilor nr. 34</t>
  </si>
  <si>
    <t>Strada Scorțarilor nr. 36</t>
  </si>
  <si>
    <t>Strada Scorțarilor nr. 38</t>
  </si>
  <si>
    <t>Strada Scorțarilor nr. 40</t>
  </si>
  <si>
    <t>Strada Ciocârliei nr. 1</t>
  </si>
  <si>
    <t>Strada Scorțarilor nr. 15</t>
  </si>
  <si>
    <t>Strada Gorunului nr. 6</t>
  </si>
  <si>
    <t>Strada Scorțarilor nr. 13</t>
  </si>
  <si>
    <t>Strada Gorunului nr. 4</t>
  </si>
  <si>
    <t>Strada Gorunului nr. 2</t>
  </si>
  <si>
    <t>Strada Gorunului nr. 7</t>
  </si>
  <si>
    <t>Strada Gorunului nr. 5</t>
  </si>
  <si>
    <t>Strada Cernavodă nr. 2</t>
  </si>
  <si>
    <t>Strada Scorțarilor nr. 11</t>
  </si>
  <si>
    <t>Strada Gorunului nr. 1</t>
  </si>
  <si>
    <t>Strada Gorunului nr. 3</t>
  </si>
  <si>
    <t>Strada București nr. 64</t>
  </si>
  <si>
    <t>Strada București nr. 68</t>
  </si>
  <si>
    <t>Strada București nr. 70</t>
  </si>
  <si>
    <t>Strada București nr. 70A</t>
  </si>
  <si>
    <t>Strada Scorțarilor nr. 1</t>
  </si>
  <si>
    <t>Strada Scorțarilor nr. 3</t>
  </si>
  <si>
    <t>Strada Scorțarilor nr. 5</t>
  </si>
  <si>
    <t>Strada Scorțarilor nr. 7</t>
  </si>
  <si>
    <t>Strada Scorțarilor nr. 9</t>
  </si>
  <si>
    <t>Strada Bogdan Vodă nr. ?</t>
  </si>
  <si>
    <t>Strada București nr. 89</t>
  </si>
  <si>
    <t>Strada Fabricii nr. 7</t>
  </si>
  <si>
    <t>Strada Fabricii nr. 9</t>
  </si>
  <si>
    <t>Strada Fabricii nr. 11</t>
  </si>
  <si>
    <t>Strada Fabricii nr. 13</t>
  </si>
  <si>
    <t>Aleea Bârsei nr. 5</t>
  </si>
  <si>
    <t>Aleea Bârsei nr. 4</t>
  </si>
  <si>
    <t>Aleea Bârsei nr. 1</t>
  </si>
  <si>
    <t>Strada Ciocârliei nr. 40</t>
  </si>
  <si>
    <t>Aleea Bârsei nr. 3</t>
  </si>
  <si>
    <t>Bulevardul 21 Decembrie 1989 nr. 93</t>
  </si>
  <si>
    <t>Bulevardul 21 Decembrie 1989 nr. 129</t>
  </si>
  <si>
    <t>Bulevardul 21 Decembrie 1989 nr. 131</t>
  </si>
  <si>
    <t>Bulevardul 21 Decembrie 1989 nr. 133</t>
  </si>
  <si>
    <t>Bulevardul 21 Decembrie 1989 nr. 135</t>
  </si>
  <si>
    <t>Bulevardul 21 Decembrie 1989 nr. 137</t>
  </si>
  <si>
    <t>Strada Fabricii nr. 1</t>
  </si>
  <si>
    <t>Strada Ciocârliei nr. 42</t>
  </si>
  <si>
    <t>Strada Rovine nr. 33</t>
  </si>
  <si>
    <t>Strada București nr. 79</t>
  </si>
  <si>
    <t>Strada București nr. 87</t>
  </si>
  <si>
    <t>Strada Rovine nr. 31</t>
  </si>
  <si>
    <t>Strada Fabricii nr. 15</t>
  </si>
  <si>
    <t>Strada Rovine nr. 5</t>
  </si>
  <si>
    <t>Strada Rovine nr. 8</t>
  </si>
  <si>
    <t>Strada București nr. 81</t>
  </si>
  <si>
    <t>Strada Rovine nr. 10</t>
  </si>
  <si>
    <t>Strada București nr. 83</t>
  </si>
  <si>
    <t>Strada Rovine nr. 12</t>
  </si>
  <si>
    <t>Strada București nr. 85</t>
  </si>
  <si>
    <t>Strada București nr. 66</t>
  </si>
  <si>
    <t>Strada Plopilor nr. 44</t>
  </si>
  <si>
    <t>Strada Pandurilor nr. 2-6</t>
  </si>
  <si>
    <t>Strada Pandurilor nr. 8-10</t>
  </si>
  <si>
    <t>Strada Plopilor nr. 30</t>
  </si>
  <si>
    <t>Strada Plopilor nr. 32</t>
  </si>
  <si>
    <t>Strada Plopilor nr. 22</t>
  </si>
  <si>
    <t>Strada Plopilor nr. 24</t>
  </si>
  <si>
    <t>Strada Plopilor nr. 14</t>
  </si>
  <si>
    <t>Strada Plopilor nr. 16</t>
  </si>
  <si>
    <t>Strada Plopilor nr. 34</t>
  </si>
  <si>
    <t>Strada Plopilor nr. 36</t>
  </si>
  <si>
    <t>Strada Plopilor nr. 38</t>
  </si>
  <si>
    <t>Strada Plopilor nr. 40</t>
  </si>
  <si>
    <t>Strada Plopilor nr. 42</t>
  </si>
  <si>
    <t>Strada Plopilor nr. 2</t>
  </si>
  <si>
    <t>Strada Plopilor nr. 4</t>
  </si>
  <si>
    <t>Strada Plopilor nr. 18</t>
  </si>
  <si>
    <t>Strada Plopilor nr. 20</t>
  </si>
  <si>
    <t>Strada Plopilor nr. 26</t>
  </si>
  <si>
    <t>Strada Plopilor nr. 28</t>
  </si>
  <si>
    <t>Strada Plopilor nr. 6</t>
  </si>
  <si>
    <t>Strada Plopilor nr. 8</t>
  </si>
  <si>
    <t>Strada Plopilor nr. 10</t>
  </si>
  <si>
    <t>Strada Plopilor nr. 12</t>
  </si>
  <si>
    <t>Strada Plopilor nr. 48</t>
  </si>
  <si>
    <t>Strada Plopilor nr. 67</t>
  </si>
  <si>
    <t>Strada Plopilor nr. 50</t>
  </si>
  <si>
    <t>Strada Plopilor nr. 69</t>
  </si>
  <si>
    <t>Strada Plopilor nr. 71</t>
  </si>
  <si>
    <t>Strada Plopilor nr. 52</t>
  </si>
  <si>
    <t>Strada Plopilor nr. 54</t>
  </si>
  <si>
    <t>Strada Plopilor nr. 73</t>
  </si>
  <si>
    <t>Strada Plopilor nr. 60</t>
  </si>
  <si>
    <t>Strada Plopilor nr. 75</t>
  </si>
  <si>
    <t>Strada Plopilor nr. 58</t>
  </si>
  <si>
    <t>Strada Plopilor nr. 77</t>
  </si>
  <si>
    <t>Strada Plopilor nr. 56</t>
  </si>
  <si>
    <t>Strada Plopilor nr. 79</t>
  </si>
  <si>
    <t>Strada Plopilor nr. 81</t>
  </si>
  <si>
    <t>Strada Șesului nr. 13</t>
  </si>
  <si>
    <t>Strada Șesului nr. 2</t>
  </si>
  <si>
    <t>Strada Șesului nr. 4</t>
  </si>
  <si>
    <t>Strada Șesului nr. 17</t>
  </si>
  <si>
    <t>Strada Șesului nr. 19</t>
  </si>
  <si>
    <t>Strada Șesului nr. 21</t>
  </si>
  <si>
    <t>Bulevardul Nicolae Titulescu nr. 109</t>
  </si>
  <si>
    <t>Bulevardul Nicolae Titulescu nr. 115</t>
  </si>
  <si>
    <t>Strada Aurel Suciu nr. 18</t>
  </si>
  <si>
    <t>Strada Aurel Suciu nr. 20</t>
  </si>
  <si>
    <t>Bulevardul Nicolae Titulescu nr. 113</t>
  </si>
  <si>
    <t>Bulevardul Nicolae Titulescu nr. 165</t>
  </si>
  <si>
    <t>Strada Aurel Suciu nr. 63</t>
  </si>
  <si>
    <t>Strada Arieșului nr. 31</t>
  </si>
  <si>
    <t>Aleea Godeanu nr. 1</t>
  </si>
  <si>
    <t>Piața Timotei Cipariu nr. 9</t>
  </si>
  <si>
    <t>Aleea Godeanu nr. 2</t>
  </si>
  <si>
    <t>Bulevardul Nicolae Titulescu nr. 147</t>
  </si>
  <si>
    <t>Aleea Godeanu nr. 5</t>
  </si>
  <si>
    <t>Aleea Godeanu nr. 6</t>
  </si>
  <si>
    <t>Aleea Godeanu nr. 8</t>
  </si>
  <si>
    <t>Aleea Godeanu nr. 10</t>
  </si>
  <si>
    <t>Aleea Godeanu nr. 7</t>
  </si>
  <si>
    <t>Aleea Godeanu nr. 12</t>
  </si>
  <si>
    <t>Strada Bistriței nr. 46</t>
  </si>
  <si>
    <t>Strada Nicolae Pascaly nr. 13</t>
  </si>
  <si>
    <t>Strada Nicolae Pascaly nr. 11</t>
  </si>
  <si>
    <t>Strada Nicolae Pascaly nr. 9</t>
  </si>
  <si>
    <t>Bulevardul Nicolae Titulescu nr. 117</t>
  </si>
  <si>
    <t>Bulevardul Nicolae Titulescu nr. 13-15</t>
  </si>
  <si>
    <t>Bulevardul Nicolae Titulescu nr. 17</t>
  </si>
  <si>
    <t>Bulevardul Nicolae Titulescu nr. 111</t>
  </si>
  <si>
    <t>Strada Muncitorilor nr. 6</t>
  </si>
  <si>
    <t>Strada Muncitorilor nr. 8</t>
  </si>
  <si>
    <t>Piața Timotei Cipariu nr. 15</t>
  </si>
  <si>
    <t>Bulevardul Nicolae Titulescu nr. 33</t>
  </si>
  <si>
    <t>Strada Iugoslaviei nr. 66</t>
  </si>
  <si>
    <t>Bulevardul Nicolae Titulescu nr. 35</t>
  </si>
  <si>
    <t>Strada Iugoslaviei nr. 68</t>
  </si>
  <si>
    <t>Bulevardul Nicolae Titulescu nr. 37</t>
  </si>
  <si>
    <t>Strada Iugoslaviei nr. 70</t>
  </si>
  <si>
    <t>Bulevardul Nicolae Titulescu nr. 39</t>
  </si>
  <si>
    <t>Strada Iugoslaviei nr. 72</t>
  </si>
  <si>
    <t>Strada Iugoslaviei nr. 71</t>
  </si>
  <si>
    <t>Strada Iugoslaviei nr. 73</t>
  </si>
  <si>
    <t>Strada Tache Ionescu nr. 99</t>
  </si>
  <si>
    <t>Bulevardul Nicolae Titulescu nr. 31</t>
  </si>
  <si>
    <t>Bulevardul Nicolae Titulescu nr. 41</t>
  </si>
  <si>
    <t>Bulevardul Nicolae Titulescu nr. 27</t>
  </si>
  <si>
    <t>Bulevardul Nicolae Titulescu nr. 43</t>
  </si>
  <si>
    <t>Strada Septimiu Albini nr. 26</t>
  </si>
  <si>
    <t>Bulevardul Nicolae Titulescu nr. 145</t>
  </si>
  <si>
    <t>Bulevardul Nicolae Titulescu nr. 149</t>
  </si>
  <si>
    <t>Strada Muncitorilor nr. 1</t>
  </si>
  <si>
    <t>Strada Muncitorilor nr. 3</t>
  </si>
  <si>
    <t>Strada Muncitorilor nr. 5</t>
  </si>
  <si>
    <t>Strada Muncitorilor nr. 16</t>
  </si>
  <si>
    <t>Strada Muncitorilor nr. 22</t>
  </si>
  <si>
    <t>Strada Muncitorilor nr. 24</t>
  </si>
  <si>
    <t>Strada Muncitorilor nr. 26</t>
  </si>
  <si>
    <t>Strada Muncitorilor nr. 28</t>
  </si>
  <si>
    <t>Strada Muncitorilor nr. 30</t>
  </si>
  <si>
    <t>Bulevardul Nicolae Titulescu nr. 6</t>
  </si>
  <si>
    <t>Bulevardul Nicolae Titulescu nr. 8</t>
  </si>
  <si>
    <t>Bulevardul Nicolae Titulescu nr. 10</t>
  </si>
  <si>
    <t>Bulevardul Nicolae Titulescu nr. 14</t>
  </si>
  <si>
    <t>Bulevardul Nicolae Titulescu nr. 16</t>
  </si>
  <si>
    <t>Bulevardul Nicolae Titulescu nr. 18</t>
  </si>
  <si>
    <t>Bulevardul Nicolae Titulescu nr. 20</t>
  </si>
  <si>
    <t>Bulevardul Nicolae Titulescu nr. 22</t>
  </si>
  <si>
    <t>Bulevardul Nicolae Titulescu nr. 24</t>
  </si>
  <si>
    <t>Bulevardul Nicolae Titulescu nr. 26</t>
  </si>
  <si>
    <t>Bulevardul Nicolae Titulescu nr. 28</t>
  </si>
  <si>
    <t>Bulevardul Nicolae Titulescu nr. 30</t>
  </si>
  <si>
    <t>Bulevardul Nicolae Titulescu nr. 32</t>
  </si>
  <si>
    <t>Bulevardul Nicolae Titulescu nr. 34</t>
  </si>
  <si>
    <t>Bulevardul Nicolae Titulescu nr. 36</t>
  </si>
  <si>
    <t>Bulevardul Nicolae Titulescu nr. 38</t>
  </si>
  <si>
    <t>Strada Nicolae Pascaly nr. 5</t>
  </si>
  <si>
    <t>Aleea Godeanu nr. 9</t>
  </si>
  <si>
    <t>Aleea Godeanu nr. 7A</t>
  </si>
  <si>
    <t>Aleea Godeanu nr. 3</t>
  </si>
  <si>
    <t>Strada Tache Ionescu nr. 97</t>
  </si>
  <si>
    <t>Strada Crișan nr. 27</t>
  </si>
  <si>
    <t>Strada Crișan nr. 29</t>
  </si>
  <si>
    <t>Strada Observatorului nr. 1</t>
  </si>
  <si>
    <t>Strada Observatorului nr. 3</t>
  </si>
  <si>
    <t>Strada Observatorului nr. 5</t>
  </si>
  <si>
    <t>Strada Observatorului nr. 7</t>
  </si>
  <si>
    <t>Strada Meteor nr. 4</t>
  </si>
  <si>
    <t>Strada Observatorului nr. 9</t>
  </si>
  <si>
    <t>Strada Observatorului nr. 11</t>
  </si>
  <si>
    <t>Strada Observatorului nr. 13</t>
  </si>
  <si>
    <t>Strada Observatorului nr. 15</t>
  </si>
  <si>
    <t>Strada Meteor nr. 8</t>
  </si>
  <si>
    <t>Strada Meteor nr. 6</t>
  </si>
  <si>
    <t>Calea Turzii nr. 122</t>
  </si>
  <si>
    <t>Strada Meteor nr. 2</t>
  </si>
  <si>
    <t>Strada Gheorghe Dima nr. 1</t>
  </si>
  <si>
    <t>Strada Gheorghe Dima nr. 3</t>
  </si>
  <si>
    <t>Strada Gheorghe Dima nr. 7</t>
  </si>
  <si>
    <t>Strada Gheorghe Dima nr. 11</t>
  </si>
  <si>
    <t>Strada Gheorghe Dima nr. 15</t>
  </si>
  <si>
    <t>Strada Observatorului nr. 146</t>
  </si>
  <si>
    <t>Strada Observatorului nr. 2</t>
  </si>
  <si>
    <t>Strada Gheorghe Dima nr. 4</t>
  </si>
  <si>
    <t>Strada Gheorghe Dima nr. 6</t>
  </si>
  <si>
    <t>Strada Gheorghe Dima nr. 8</t>
  </si>
  <si>
    <t>Strada Gheorghe Dima nr. 10</t>
  </si>
  <si>
    <t>Strada Louis Pasteur nr. 81</t>
  </si>
  <si>
    <t>Strada Luceafărului nr. 8</t>
  </si>
  <si>
    <t>Strada Gheorghe Dima nr. 12</t>
  </si>
  <si>
    <t>Strada Viilor nr. 23</t>
  </si>
  <si>
    <t>Strada Viilor nr. 27</t>
  </si>
  <si>
    <t>Strada Viilor nr. 29</t>
  </si>
  <si>
    <t>Strada Gheorghe Dima nr. 23</t>
  </si>
  <si>
    <t>Strada Louis Pasteur nr. 26</t>
  </si>
  <si>
    <t>Strada Louis Pasteur nr. 44</t>
  </si>
  <si>
    <t>Strada Louis Pasteur nr. 67</t>
  </si>
  <si>
    <t>Strada Louis Pasteur nr. 59</t>
  </si>
  <si>
    <t>Aleea Mestecenilor nr. 4</t>
  </si>
  <si>
    <t>Strada Gheorghe Dima nr. 16</t>
  </si>
  <si>
    <t>Strada Gheorghe Dima nr. 25</t>
  </si>
  <si>
    <t>Strada Louis Pasteur nr. 56</t>
  </si>
  <si>
    <t>Strada Louis Pasteur nr. 65</t>
  </si>
  <si>
    <t>Aleea Mestecenilor nr. 2</t>
  </si>
  <si>
    <t>Strada Cireșilor nr. 4</t>
  </si>
  <si>
    <t>Strada Cireșilor nr. 6</t>
  </si>
  <si>
    <t>Strada Cireșilor nr. 8</t>
  </si>
  <si>
    <t>Strada Gheorghe Dima nr. 18</t>
  </si>
  <si>
    <t>Strada Gheorghe Dima nr. 27</t>
  </si>
  <si>
    <t>Strada Louis Pasteur nr. 58</t>
  </si>
  <si>
    <t>Strada Louis Pasteur nr. 63</t>
  </si>
  <si>
    <t>Strada Cireșilor nr. 2</t>
  </si>
  <si>
    <t>Strada Gheorghe Dima nr. 20</t>
  </si>
  <si>
    <t>Strada Gheorghe Dima nr. 35</t>
  </si>
  <si>
    <t>Strada Louis Pasteur nr. 60</t>
  </si>
  <si>
    <t>Strada Viilor nr. 22</t>
  </si>
  <si>
    <t>Strada Louis Pasteur nr. 61</t>
  </si>
  <si>
    <t>Strada Zorilor nr. 33</t>
  </si>
  <si>
    <t>Aleea Mestecenilor nr. 6</t>
  </si>
  <si>
    <t>Strada Gheorghe Dima nr. 29</t>
  </si>
  <si>
    <t>Strada Trascăului nr. 4</t>
  </si>
  <si>
    <t>Strada Louis Pasteur nr. 73</t>
  </si>
  <si>
    <t>Aleea Mestecenilor nr. 8</t>
  </si>
  <si>
    <t>Strada Gheorghe Dima nr. 22</t>
  </si>
  <si>
    <t>Strada Gheorghe Dima nr. 33</t>
  </si>
  <si>
    <t>Strada Louis Pasteur nr. 71</t>
  </si>
  <si>
    <t>Strada Tatra nr. 4</t>
  </si>
  <si>
    <t>Aleea Castanilor nr. 3</t>
  </si>
  <si>
    <t>Strada Gheorghe Dima nr. 41</t>
  </si>
  <si>
    <t>Strada Louis Pasteur nr. 69</t>
  </si>
  <si>
    <t>Strada Louis Pasteur nr. 74</t>
  </si>
  <si>
    <t>Strada Trascăului nr. 1</t>
  </si>
  <si>
    <t>Aleea Castanilor nr. 1</t>
  </si>
  <si>
    <t>Strada Gheorghe Dima nr. 37</t>
  </si>
  <si>
    <t>Strada Louis Pasteur nr. 50</t>
  </si>
  <si>
    <t>Strada Gheorghe Dima nr. 9</t>
  </si>
  <si>
    <t>Strada Gheorghe Dima nr. 39</t>
  </si>
  <si>
    <t>Strada Louis Pasteur nr. 76</t>
  </si>
  <si>
    <t>Strada Gheorghe Dima nr. 5</t>
  </si>
  <si>
    <t>Aleea Castanilor nr. 6</t>
  </si>
  <si>
    <t>Strada Louis Pasteur nr. 78</t>
  </si>
  <si>
    <t>Aleea Mestecenilor nr. 1</t>
  </si>
  <si>
    <t>Strada Gheorghe Dima nr. 24</t>
  </si>
  <si>
    <t>Aleea Mestecenilor nr. 3</t>
  </si>
  <si>
    <t>Strada Gheorghe Dima nr. 26</t>
  </si>
  <si>
    <t>Strada Louis Pasteur nr. 79</t>
  </si>
  <si>
    <t>Aleea Mestecenilor nr. 5</t>
  </si>
  <si>
    <t>Strada Tatra nr. 1</t>
  </si>
  <si>
    <t>Strada Louis Pasteur nr. 38</t>
  </si>
  <si>
    <t>Strada Louis Pasteur nr. 77</t>
  </si>
  <si>
    <t>Strada Tatra nr. 3</t>
  </si>
  <si>
    <t>Strada Louis Pasteur nr. 42</t>
  </si>
  <si>
    <t>Strada Louis Pasteur nr. 40</t>
  </si>
  <si>
    <t>Strada Zorilor nr. 37</t>
  </si>
  <si>
    <t>Strada Zorilor nr. 39</t>
  </si>
  <si>
    <t>Strada Zorilor nr. 41</t>
  </si>
  <si>
    <t>Strada Zorilor nr. 43</t>
  </si>
  <si>
    <t>Strada Zorilor nr. 45</t>
  </si>
  <si>
    <t>Strada Tatra nr. 12</t>
  </si>
  <si>
    <t>Strada Louis Pasteur nr. 36</t>
  </si>
  <si>
    <t>Strada Tatra nr. 10</t>
  </si>
  <si>
    <t>Strada Gheorghe Dima nr. 43</t>
  </si>
  <si>
    <t>Strada Tatra nr. 8</t>
  </si>
  <si>
    <t>Strada Gheorghe Dima nr. 28</t>
  </si>
  <si>
    <t>Strada Gheorghe Dima nr. 30</t>
  </si>
  <si>
    <t>Strada Tatra nr. 16</t>
  </si>
  <si>
    <t>Strada Zorilor nr. 40</t>
  </si>
  <si>
    <t>Strada Gheorghe Dima nr. 49</t>
  </si>
  <si>
    <t>Strada Louis Pasteur nr. 48</t>
  </si>
  <si>
    <t>Strada Louis Pasteur nr. 46</t>
  </si>
  <si>
    <t>Strada Louis Pasteur nr. 52</t>
  </si>
  <si>
    <t>Strada Trascăului nr. 2</t>
  </si>
  <si>
    <t>Strada Observatorului nr. 140</t>
  </si>
  <si>
    <t>Strada Observatorului nr. 142</t>
  </si>
  <si>
    <t>Strada Observatorului nr. 144</t>
  </si>
  <si>
    <t>Strada Zorilor nr. 42</t>
  </si>
  <si>
    <t>Strada Zorilor nr. 38</t>
  </si>
  <si>
    <t>Strada Zorilor nr. 36</t>
  </si>
  <si>
    <t>Strada Louis Pasteur nr. 24</t>
  </si>
  <si>
    <t>Strada Zorilor nr. 35</t>
  </si>
  <si>
    <t>Strada Lunii nr. 26</t>
  </si>
  <si>
    <t>Strada Lunii nr. 24</t>
  </si>
  <si>
    <t>Strada Rapsodiei nr. 9</t>
  </si>
  <si>
    <t>Strada Lunii nr. 22</t>
  </si>
  <si>
    <t>Strada Lunii nr. 20</t>
  </si>
  <si>
    <t>Strada Rapsodiei nr. 13</t>
  </si>
  <si>
    <t>Strada Lunii nr. 18</t>
  </si>
  <si>
    <t>Strada Rapsodiei nr. 11</t>
  </si>
  <si>
    <t>Strada Rapsodiei nr. 1</t>
  </si>
  <si>
    <t>Strada Lunii nr. 16</t>
  </si>
  <si>
    <t>Strada Lunii nr. 12</t>
  </si>
  <si>
    <t>Strada Lunii nr. 13</t>
  </si>
  <si>
    <t>Strada Lunii nr. 14</t>
  </si>
  <si>
    <t>Strada Lunii nr. 11</t>
  </si>
  <si>
    <t>Strada Lunii nr. 9</t>
  </si>
  <si>
    <t>Strada Lunii nr. 10</t>
  </si>
  <si>
    <t>Strada Pădurii nr. 12</t>
  </si>
  <si>
    <t>Strada Pădurii nr. 16</t>
  </si>
  <si>
    <t>Strada Pădurii nr. 20</t>
  </si>
  <si>
    <t>Strada Pădurii nr. 22</t>
  </si>
  <si>
    <t>Strada Pădurii nr. 18</t>
  </si>
  <si>
    <t>Strada Pădurii nr. 14</t>
  </si>
  <si>
    <t>Strada Pădurii nr. 10</t>
  </si>
  <si>
    <t>Strada Pădurii nr. 2</t>
  </si>
  <si>
    <t>Strada Pădurii nr. 4</t>
  </si>
  <si>
    <t>Strada Pădurii nr. 6</t>
  </si>
  <si>
    <t>Strada Observatorului nr. 105</t>
  </si>
  <si>
    <t>Strada Observatorului nr. 107</t>
  </si>
  <si>
    <t>Strada Observatorului nr. 109</t>
  </si>
  <si>
    <t>Strada Observatorului nr. 115</t>
  </si>
  <si>
    <t>Strada Observatorului nr. 117</t>
  </si>
  <si>
    <t>Strada Observatorului nr. 119</t>
  </si>
  <si>
    <t>Strada Observatorului nr. 121</t>
  </si>
  <si>
    <t>Strada Rapsodiei nr. 14</t>
  </si>
  <si>
    <t>Strada Rapsodiei nr. 21</t>
  </si>
  <si>
    <t>Strada Rapsodiei nr. 12</t>
  </si>
  <si>
    <t>Strada Rapsodiei nr. 17</t>
  </si>
  <si>
    <t>Strada Rapsodiei nr. 10</t>
  </si>
  <si>
    <t>Strada Rapsodiei nr. 15</t>
  </si>
  <si>
    <t>Strada Rapsodiei nr. 8</t>
  </si>
  <si>
    <t>Strada Rapsodiei nr. 7</t>
  </si>
  <si>
    <t>Strada Rapsodiei nr. 5</t>
  </si>
  <si>
    <t>Strada Rapsodiei nr. 3</t>
  </si>
  <si>
    <t>Strada Observatorului nr. 17</t>
  </si>
  <si>
    <t>Strada Observatorului nr. 19</t>
  </si>
  <si>
    <t>Strada Observatorului nr. 21</t>
  </si>
  <si>
    <t>Strada Observatorului nr. 123</t>
  </si>
  <si>
    <t>Strada Observatorului nr. 127</t>
  </si>
  <si>
    <t>Strada Observatorului nr. 125</t>
  </si>
  <si>
    <t>Strada Horea nr. 1</t>
  </si>
  <si>
    <t>Strada Horea nr. 33</t>
  </si>
  <si>
    <t>Strada Horea nr. 35-37</t>
  </si>
  <si>
    <t>Strada Horea nr. 39</t>
  </si>
  <si>
    <t>Strada Horea nr. 41</t>
  </si>
  <si>
    <t>Strada Horea nr. 43-45</t>
  </si>
  <si>
    <t>Strada Horea nr. 47-49</t>
  </si>
  <si>
    <t>Strada Horea nr. 57</t>
  </si>
  <si>
    <t>Strada Horea nr. 59-61</t>
  </si>
  <si>
    <t>Strada Horea nr. 63-65</t>
  </si>
  <si>
    <t>Strada Horea nr. 67-73</t>
  </si>
  <si>
    <t>Strada Horea nr. 75</t>
  </si>
  <si>
    <t>Strada Horea nr. 77</t>
  </si>
  <si>
    <t>Strada Horea nr. 79-81</t>
  </si>
  <si>
    <t>Strada Horea nr. 83</t>
  </si>
  <si>
    <t>Strada Horea nr. 85-87</t>
  </si>
  <si>
    <t>Strada Horea nr. 2</t>
  </si>
  <si>
    <t>Strada Horea nr. 6</t>
  </si>
  <si>
    <t>Strada Horea nr. 8</t>
  </si>
  <si>
    <t>Strada Horea nr. 12</t>
  </si>
  <si>
    <t>Strada Horea nr. 14</t>
  </si>
  <si>
    <t>Strada Horea nr. 16</t>
  </si>
  <si>
    <t>Strada Horea nr. 18-20</t>
  </si>
  <si>
    <t>Strada Horea nr. 22</t>
  </si>
  <si>
    <t>Strada Horea nr. 24</t>
  </si>
  <si>
    <t>Strada Horea nr. 26</t>
  </si>
  <si>
    <t>Strada Horea nr. 28-30</t>
  </si>
  <si>
    <t>Strada Horea nr. 32</t>
  </si>
  <si>
    <t>Strada Horea nr. 34-36</t>
  </si>
  <si>
    <t>Strada Horea nr. 38</t>
  </si>
  <si>
    <t>Strada Horea nr. 42</t>
  </si>
  <si>
    <t>Strada Horea nr. 46</t>
  </si>
  <si>
    <t>Strada Horea nr. 48</t>
  </si>
  <si>
    <t>Strada Horea nr. 50</t>
  </si>
  <si>
    <t>Strada Horea nr. 52</t>
  </si>
  <si>
    <t>Strada Horea nr. 54</t>
  </si>
  <si>
    <t>Strada Horea nr. 56-58</t>
  </si>
  <si>
    <t>Strada Horea nr. 60-64</t>
  </si>
  <si>
    <t>Strada Horea nr. 66</t>
  </si>
  <si>
    <t>Strada Horea nr. 68-72</t>
  </si>
  <si>
    <t>Strada Horea nr. 74</t>
  </si>
  <si>
    <t>Strada Horea nr. 76</t>
  </si>
  <si>
    <t>Strada Horea nr. 78</t>
  </si>
  <si>
    <t>Strada Horea nr. 80-84</t>
  </si>
  <si>
    <t>Strada Horea nr. 86-90</t>
  </si>
  <si>
    <t>Strada Horea nr. 90</t>
  </si>
  <si>
    <t>Strada Horea nr. 92</t>
  </si>
  <si>
    <t>Strada Horea nr. 94</t>
  </si>
  <si>
    <t>Strada Horea nr. 96</t>
  </si>
  <si>
    <t>Strada Horea nr. 106</t>
  </si>
  <si>
    <t>Strada Horea nr. 108</t>
  </si>
  <si>
    <t>Strada Horea nr. 110</t>
  </si>
  <si>
    <t>Strada Horea nr. 112</t>
  </si>
  <si>
    <t>Strada Horea nr. 37</t>
  </si>
  <si>
    <t>Strada Horea nr. 61</t>
  </si>
  <si>
    <t>Strada Horea nr. 63</t>
  </si>
  <si>
    <t>Strada Horea nr. 59</t>
  </si>
  <si>
    <t>Strada Ion Luca Caragiale nr. 5-7</t>
  </si>
  <si>
    <t>Strada Ion Luca Caragiale nr. 2-4</t>
  </si>
  <si>
    <t>Strada Ion Luca Caragiale nr. 6-8</t>
  </si>
  <si>
    <t>Strada Burebista nr. ?</t>
  </si>
  <si>
    <t>Strada Crișan nr. 32</t>
  </si>
  <si>
    <t>Strada 13 Septembrie nr. 1</t>
  </si>
  <si>
    <t>Strada 13 Septembrie nr. 3</t>
  </si>
  <si>
    <t>Strada 13 Septembrie nr. 5</t>
  </si>
  <si>
    <t>Strada 13 Septembrie nr. 7</t>
  </si>
  <si>
    <t>Strada 13 Septembrie nr. 9</t>
  </si>
  <si>
    <t>Strada 13 Septembrie nr. 2</t>
  </si>
  <si>
    <t>Strada 13 Septembrie nr. 4</t>
  </si>
  <si>
    <t>Strada 13 Septembrie nr. 6</t>
  </si>
  <si>
    <t>Strada 13 Septembrie nr. 8</t>
  </si>
  <si>
    <t>Strada 13 Septembrie nr. 10</t>
  </si>
  <si>
    <t>Strada 13 Septembrie nr. 12</t>
  </si>
  <si>
    <t>Strada Paris nr. 6</t>
  </si>
  <si>
    <t>Strada Dimitrie Cantemir nr. ?</t>
  </si>
  <si>
    <t>Strada József Attila nr. ?</t>
  </si>
  <si>
    <t>Strada Arany János nr. 7</t>
  </si>
  <si>
    <t>Strada Arany János nr. 9</t>
  </si>
  <si>
    <t>Strada Arany János nr. 13</t>
  </si>
  <si>
    <t>Strada Arany János nr. 15</t>
  </si>
  <si>
    <t>Strada Arany János nr. 17</t>
  </si>
  <si>
    <t>Strada Arany János nr. 19</t>
  </si>
  <si>
    <t>Strada Arany János nr. 21</t>
  </si>
  <si>
    <t>Strada Cardinal Iuliu Hossu nr. 18B</t>
  </si>
  <si>
    <t>Strada Cardinal Iuliu Hossu nr. 18A</t>
  </si>
  <si>
    <t>Strada Cardinal Iuliu Hossu nr. 20</t>
  </si>
  <si>
    <t>Strada Cardinal Iuliu Hossu nr. 20A</t>
  </si>
  <si>
    <t>Strada Cișmigiu nr. 1</t>
  </si>
  <si>
    <t>Strada Nuferilor nr. 1</t>
  </si>
  <si>
    <t>Strada Aurel Suciu nr. 42</t>
  </si>
  <si>
    <t>Strada Aurel Suciu nr. 32</t>
  </si>
  <si>
    <t>Strada Bethlen Gábor nr. ?</t>
  </si>
  <si>
    <t>Calea București nr. 29A</t>
  </si>
  <si>
    <t>Calea București nr. 29B</t>
  </si>
  <si>
    <t>Calea București nr. 29C</t>
  </si>
  <si>
    <t>Calea București nr. 29D</t>
  </si>
  <si>
    <t>Strada Mărășești nr. 42</t>
  </si>
  <si>
    <t>Strada Paris nr. ?</t>
  </si>
  <si>
    <t>Bulevardul 21 Decembrie 1989 nr. 75A</t>
  </si>
  <si>
    <t>Bulevardul 21 Decembrie 1989 nr. 75B</t>
  </si>
  <si>
    <t>Bulevardul 21 Decembrie 1989 nr. 75C</t>
  </si>
  <si>
    <t>Bulevardul 21 Decembrie 1989 nr. 75D</t>
  </si>
  <si>
    <t>Strada Badea Cârțan nr. ?</t>
  </si>
  <si>
    <t>Strada Ion Dragalina nr. 2</t>
  </si>
  <si>
    <t>Strada Ion Dragalina nr. 4</t>
  </si>
  <si>
    <t>Strada Ion Dragalina nr. 6</t>
  </si>
  <si>
    <t>Strada Ion Dragalina nr. 8</t>
  </si>
  <si>
    <t>Strada Ion Dragalina nr. 10</t>
  </si>
  <si>
    <t>Strada Ion Dragalina nr. 77</t>
  </si>
  <si>
    <t>Strada Mamaia nr. 6</t>
  </si>
  <si>
    <t>Strada Mamaia nr. 8</t>
  </si>
  <si>
    <t>Strada Mamaia nr. 10</t>
  </si>
  <si>
    <t>Strada Mamaia nr. 12</t>
  </si>
  <si>
    <t>Strada George Stephenson nr. 13</t>
  </si>
  <si>
    <t>Strada Gordon Byron nr. 2</t>
  </si>
  <si>
    <t>Strada Gordon Byron nr. 2A</t>
  </si>
  <si>
    <t>Strada Gordon Byron nr. 4</t>
  </si>
  <si>
    <t>Strada Gordon Byron nr. 6A</t>
  </si>
  <si>
    <t>Strada Gordon Byron nr. 6B</t>
  </si>
  <si>
    <t>Strada Gordon Byron nr. 8A</t>
  </si>
  <si>
    <t>Strada Gordon Byron nr. 8B</t>
  </si>
  <si>
    <t>Strada Gordon Byron nr. 6A?</t>
  </si>
  <si>
    <t>Strada Gordon Byron nr. 4A?</t>
  </si>
  <si>
    <t>Strada Gordon Byron nr. 10E</t>
  </si>
  <si>
    <t>Strada Gordon Byron nr. 12</t>
  </si>
  <si>
    <t>Strada Gordon Byron nr. 13</t>
  </si>
  <si>
    <t>Strada Gordon Byron nr. 15</t>
  </si>
  <si>
    <t>Strada Gordon Byron nr. 14</t>
  </si>
  <si>
    <t>Strada Gordon Byron nr. 11</t>
  </si>
  <si>
    <t>Bulevardul 1 Decembrie 1918 nr. 42-44</t>
  </si>
  <si>
    <t>Strada General Eremia Grigorescu nr. 80</t>
  </si>
  <si>
    <t>Strada Ion Ghica nr. 13</t>
  </si>
  <si>
    <t>Strada Octavian Goga nr. ?</t>
  </si>
  <si>
    <t>Strada Țebei nr. 27</t>
  </si>
  <si>
    <t>Strada Câmpeni nr. ?</t>
  </si>
  <si>
    <t>Strada Cetății nr. 9</t>
  </si>
  <si>
    <t>Strada Bogdan Petriceicu Hasdeu nr. 8</t>
  </si>
  <si>
    <t>Strada Bogdan Petriceicu Hasdeu nr. 8A</t>
  </si>
  <si>
    <t>Strada Jean Jaures nr. 2</t>
  </si>
  <si>
    <t>Strada Jean Jaures nr. 4</t>
  </si>
  <si>
    <t>Strada Jean Jaures nr. 8</t>
  </si>
  <si>
    <t>Strada Jean Jaures nr. 10</t>
  </si>
  <si>
    <t>Strada Jean Jaures nr. 12</t>
  </si>
  <si>
    <t>Strada Jean Jaures nr. 14</t>
  </si>
  <si>
    <t>Strada Jean Jaures nr. 12A</t>
  </si>
  <si>
    <t>Strada Jean Jaures nr. 12B</t>
  </si>
  <si>
    <t>Strada Jean Jaures nr. 6A</t>
  </si>
  <si>
    <t>Strada Jean Jaures nr. 8A</t>
  </si>
  <si>
    <t>Strada Maramureșului nr. 36</t>
  </si>
  <si>
    <t>Strada Jean Jaures nr. 10A</t>
  </si>
  <si>
    <t>Calea Florești nr. ?</t>
  </si>
  <si>
    <t>Bulevardul Muncii nr. 101</t>
  </si>
  <si>
    <t>Bulevardul Muncii nr. 87</t>
  </si>
  <si>
    <t>Bulevardul Muncii nr. 219</t>
  </si>
  <si>
    <t>Bulevardul Muncii nr. 221</t>
  </si>
  <si>
    <t>Bulevardul Muncii nr. 67</t>
  </si>
  <si>
    <t>Bulevardul Muncii nr. 69</t>
  </si>
  <si>
    <t>Bulevardul Muncii nr. 65</t>
  </si>
  <si>
    <t>Bulevardul Muncii nr. 83</t>
  </si>
  <si>
    <t>Bulevardul Muncii nr. 85</t>
  </si>
  <si>
    <t>Bulevardul Muncii nr. 89</t>
  </si>
  <si>
    <t>Strada Năvodari nr. 39-41A</t>
  </si>
  <si>
    <t>Strada Năvodari nr. 39-41B</t>
  </si>
  <si>
    <t>Strada Năvodari nr. 39-41C</t>
  </si>
  <si>
    <t>Strada Năvodari nr. 39-41D37A</t>
  </si>
  <si>
    <t>Strada Cardinal Iuliu Hossu nr. 35</t>
  </si>
  <si>
    <t>Strada Cardinal Iuliu Hossu nr. 37</t>
  </si>
  <si>
    <t>Strada Cardinal Iuliu Hossu nr. 43</t>
  </si>
  <si>
    <t>Strada Cardinal Iuliu Hossu nr. 59</t>
  </si>
  <si>
    <t>Strada Cardinal Iuliu Hossu nr. 63</t>
  </si>
  <si>
    <t>Strada Deva nr. 2</t>
  </si>
  <si>
    <t>Strada Deva nr. 4-6-8-10</t>
  </si>
  <si>
    <t>Strada Petru Maior nr. 1</t>
  </si>
  <si>
    <t>Strada Petru Maior nr. 3-5</t>
  </si>
  <si>
    <t>Strada Petru Maior nr. 15-19</t>
  </si>
  <si>
    <t>Strada Memorandumului nr. 27</t>
  </si>
  <si>
    <t>Piața Abator nr. ?</t>
  </si>
  <si>
    <t>Piața Abator nr. 27</t>
  </si>
  <si>
    <t>Strada Argeș nr. 26</t>
  </si>
  <si>
    <t>Strada Argeș nr. 28</t>
  </si>
  <si>
    <t>Bulevardul 21 Decembrie 1989 nr. 23-35</t>
  </si>
  <si>
    <t>Bulevardul Regele Ferdinard nr. 37</t>
  </si>
  <si>
    <t>Piața Mihai Viteazu nr. 1</t>
  </si>
  <si>
    <t>Piața Mihai Viteazu nr. 7-8</t>
  </si>
  <si>
    <t>Piața Mihai Viteazul nr. 11</t>
  </si>
  <si>
    <t>Piața Mihai Viteazul nr. 14</t>
  </si>
  <si>
    <t>Piața Mihai Viteazul nr. 14-20</t>
  </si>
  <si>
    <t>Piața Mihai Viteazul nr. 37</t>
  </si>
  <si>
    <t>Piața Mihai Viteazul nr. 39</t>
  </si>
  <si>
    <t>Strada Andrei Șaguna nr. 18</t>
  </si>
  <si>
    <t>Strada Andrei Șaguna nr. 20</t>
  </si>
  <si>
    <t>Strada Dacia nr. 3</t>
  </si>
  <si>
    <t>Strada Dávid Ferenc nr. 20</t>
  </si>
  <si>
    <t>Strada Dávid Ferenc nr. 21</t>
  </si>
  <si>
    <t>Strada Iașilor nr. 10</t>
  </si>
  <si>
    <t>Strada Iașilor nr. 2</t>
  </si>
  <si>
    <t>Strada Iașilor nr. 8</t>
  </si>
  <si>
    <t>Strada Ion Popescu Voitești nr. 1-3</t>
  </si>
  <si>
    <t>Strada Ion Popescu Voitești nr. 2-4</t>
  </si>
  <si>
    <t>Strada General Traian Moșoiu nr. 4</t>
  </si>
  <si>
    <t>Strada General Traian Moșoiu nr. 6</t>
  </si>
  <si>
    <t>Strada Ploiești nr. ?</t>
  </si>
  <si>
    <t>Bulevardul 21 Decembrie 1989 nr. 5</t>
  </si>
  <si>
    <t>Bulevardul Eroilor nr. 1</t>
  </si>
  <si>
    <t>Bulevardul Regele Ferdinard nr. 12</t>
  </si>
  <si>
    <t>Bulevardul Regele Ferdinard nr. 15</t>
  </si>
  <si>
    <t>Piața Unirii nr. 6</t>
  </si>
  <si>
    <t>Piața Unirii nr. 7</t>
  </si>
  <si>
    <t>Strada Brassai Samuel nr. ?</t>
  </si>
  <si>
    <t>Strada János Bolyai nr. 7-9</t>
  </si>
  <si>
    <t>Strada Hermann Oberth nr. ?</t>
  </si>
  <si>
    <t>Strada Maramureșului nr. 170</t>
  </si>
  <si>
    <t>Strada Maramureșului nr. 172</t>
  </si>
  <si>
    <t>Strada Maramureșului nr. 180</t>
  </si>
  <si>
    <t>Strada Maramureșului nr. 182</t>
  </si>
  <si>
    <t>Strada Maramureșului nr. 184</t>
  </si>
  <si>
    <t>Strada Puieților nr. 3</t>
  </si>
  <si>
    <t>Strada Puieților nr. 5</t>
  </si>
  <si>
    <t>Strada Puieților nr. 4</t>
  </si>
  <si>
    <t>Strada Puieților nr. 6</t>
  </si>
  <si>
    <t>Strada Gutinului ? nr. ?</t>
  </si>
  <si>
    <t>Strada Gutinului nr. ?</t>
  </si>
  <si>
    <t>Strada Republicii nr. 12</t>
  </si>
  <si>
    <t>Strada Republicii nr. 15A</t>
  </si>
  <si>
    <t>Splaiul Independenței nr. 1</t>
  </si>
  <si>
    <t>Splaiul Independenței nr. 2</t>
  </si>
  <si>
    <t>Splaiul Independenței nr. 3</t>
  </si>
  <si>
    <t>Splaiul Independenței nr. 4</t>
  </si>
  <si>
    <t>Splaiul Independenței nr. 5</t>
  </si>
  <si>
    <t>Strada Uzinei Electrice nr. 15</t>
  </si>
  <si>
    <t>Strada Uzinei Electrice nr. 19</t>
  </si>
  <si>
    <t>Strada Scorțarilor nr. 12-24</t>
  </si>
  <si>
    <t>Strada Tăbăcarilor nr. 3</t>
  </si>
  <si>
    <t>Strada Tăbăcarilor nr. 5</t>
  </si>
  <si>
    <t>Strada Tăbăcarilor nr. 7</t>
  </si>
  <si>
    <t>Strada Tăbăcarilor nr. 9</t>
  </si>
  <si>
    <t>Strada Tăbăcarilor nr. 15</t>
  </si>
  <si>
    <t>Strada Tăbăcarilor nr. 4</t>
  </si>
  <si>
    <t>Strada Tăbăcarilor nr. 8</t>
  </si>
  <si>
    <t>Strada Tăbăcarilor nr. 12-14</t>
  </si>
  <si>
    <t>Strada Tăbăcarilor nr. 16-18</t>
  </si>
  <si>
    <t>Strada Tăbăcarilor nr. 20-22</t>
  </si>
  <si>
    <t>Strada Tăbăcarilor nr. 26-24</t>
  </si>
  <si>
    <t>Strada Traian nr. 81-83</t>
  </si>
  <si>
    <t>Strada Traian nr. 85-87</t>
  </si>
  <si>
    <t>Strada Traian nr. 89-91</t>
  </si>
  <si>
    <t>Strada Laminoriștilor nr. 1</t>
  </si>
  <si>
    <t>Strada Laminoriștilor nr. 2</t>
  </si>
  <si>
    <t>Strada Laminoriștilor nr. 9</t>
  </si>
  <si>
    <t>Strada Laminoriștilor nr. 11</t>
  </si>
  <si>
    <t>Strada Laminoriștilor nr. 13</t>
  </si>
  <si>
    <t>Strada Laminoriștilor nr. 15</t>
  </si>
  <si>
    <t>Strada Laminoriștilor nr. 17</t>
  </si>
  <si>
    <t>Strada Laminoriștilor nr. 19</t>
  </si>
  <si>
    <t>Strada Laminoriștilor nr. 30</t>
  </si>
  <si>
    <t>Strada Nouă nr. 1</t>
  </si>
  <si>
    <t>Strada Nouă nr. 10</t>
  </si>
  <si>
    <t>Strada Nouă nr. 2</t>
  </si>
  <si>
    <t>Strada Nouă nr. 3</t>
  </si>
  <si>
    <t>Strada Nouă nr. 4</t>
  </si>
  <si>
    <t>Strada Nouă nr. 6</t>
  </si>
  <si>
    <t>Strada Nouă nr. 12</t>
  </si>
  <si>
    <t>Strada Parcului nr. 1</t>
  </si>
  <si>
    <t>Strada Parcului nr. 9</t>
  </si>
  <si>
    <t>Strada Parcului nr. 12</t>
  </si>
  <si>
    <t>Strada Băii nr. 4</t>
  </si>
  <si>
    <t>Strada Băii nr. 10</t>
  </si>
  <si>
    <t>Strada Băii nr. 14</t>
  </si>
  <si>
    <t>Strada Băii nr. 16</t>
  </si>
  <si>
    <t>Strada Băii nr. 20</t>
  </si>
  <si>
    <t>Strada Aurel Vlaicu nr. 43</t>
  </si>
  <si>
    <t>Strada Aurel Vlaicu nr. 61</t>
  </si>
  <si>
    <t>Aleea Făcliei nr. 4</t>
  </si>
  <si>
    <t>Aleea Făcliei nr. ?</t>
  </si>
  <si>
    <t>Aleea Făcliei nr. 6</t>
  </si>
  <si>
    <t>Strada George Barițiu nr. 28</t>
  </si>
  <si>
    <t>Strada George Barițiu nr. 30</t>
  </si>
  <si>
    <t>Strada George Barițiu nr. 32</t>
  </si>
  <si>
    <t>Strada George Barițiu nr. 34</t>
  </si>
  <si>
    <t>Strada George Barițiu nr. 36</t>
  </si>
  <si>
    <t>Strada George Barițiu nr. 40</t>
  </si>
  <si>
    <t>Strada George Barițiu nr. 42</t>
  </si>
  <si>
    <t>Strada George Barițiu nr. 44</t>
  </si>
  <si>
    <t>Strada George Barițiu nr. 59</t>
  </si>
  <si>
    <t>Strada George Barițiu nr. 61</t>
  </si>
  <si>
    <t>Strada Griviței nr. 12</t>
  </si>
  <si>
    <t>Strada Griviței nr. 31</t>
  </si>
  <si>
    <t>Strada Griviței nr. 33</t>
  </si>
  <si>
    <t>Strada Mureșului nr. 11</t>
  </si>
  <si>
    <t>Strada Mureșului nr. 13</t>
  </si>
  <si>
    <t>Strada Oțelarilor nr. 1</t>
  </si>
  <si>
    <t>Strada Oțelarilor nr. 2</t>
  </si>
  <si>
    <t>Strada Oțelarilor nr. 3</t>
  </si>
  <si>
    <t>Strada Oțelarilor nr. 4</t>
  </si>
  <si>
    <t>Strada Oțelarilor nr. 5</t>
  </si>
  <si>
    <t>Strada Oțelarilor nr. 6</t>
  </si>
  <si>
    <t>Strada Oțelarilor nr. 7</t>
  </si>
  <si>
    <t>Strada Oțelarilor nr. 8</t>
  </si>
  <si>
    <t>Strada Oțelarilor nr. 9</t>
  </si>
  <si>
    <t>Strada Oțelarilor nr. 10</t>
  </si>
  <si>
    <t>Strada Oțelarilor nr. 11</t>
  </si>
  <si>
    <t>Strada Oțelarilor nr. 12</t>
  </si>
  <si>
    <t>Strada Oțelarilor nr. 13</t>
  </si>
  <si>
    <t>Strada Oțelarilor nr. 18</t>
  </si>
  <si>
    <t>Strada Oțelarilor nr. 20</t>
  </si>
  <si>
    <t>Strada Republicii nr. 2</t>
  </si>
  <si>
    <t>Strada Retezatului nr. 1</t>
  </si>
  <si>
    <t>Strada Retezatului nr. 2</t>
  </si>
  <si>
    <t>Strada Retezatului nr. 3</t>
  </si>
  <si>
    <t>Strada Retezatului nr. 4</t>
  </si>
  <si>
    <t>Strada Retezatului nr. 5</t>
  </si>
  <si>
    <t>Strada Retezatului nr. 6</t>
  </si>
  <si>
    <t>Strada Retezatului nr. 7</t>
  </si>
  <si>
    <t>Strada Retezatului nr. 8</t>
  </si>
  <si>
    <t>Strada Retezatului nr. 9</t>
  </si>
  <si>
    <t>Strada Retezatului nr. 10</t>
  </si>
  <si>
    <t>Strada Retezatului nr. 14</t>
  </si>
  <si>
    <t>Strada Retezatului nr. 16</t>
  </si>
  <si>
    <t>Strada Retezatului nr. 21</t>
  </si>
  <si>
    <t>Aleea Vânătorilor nr. 1</t>
  </si>
  <si>
    <t>Aleea Vânătorilor nr. 2</t>
  </si>
  <si>
    <t>Aleea Vânătorilor nr. 3</t>
  </si>
  <si>
    <t>Aleea Vânătorilor nr. 4</t>
  </si>
  <si>
    <t>Aleea Vânătorilor nr. 5</t>
  </si>
  <si>
    <t>Aleea Vânătorilor nr. 6</t>
  </si>
  <si>
    <t>Strada Băii nr. 6</t>
  </si>
  <si>
    <t>Strada Băii nr. 8</t>
  </si>
  <si>
    <t>Strada 1 Decembrie 1918 nr. 3-5</t>
  </si>
  <si>
    <t>Strada Aurel Vlaicu nr. 47</t>
  </si>
  <si>
    <t>Strada Aurel Vlaicu nr. 51</t>
  </si>
  <si>
    <t>Strada Aurel Vlaicu nr. 53</t>
  </si>
  <si>
    <t>Strada Aurel Vlaicu nr. 55</t>
  </si>
  <si>
    <t>Strada Aurel Vlaicu nr. 57</t>
  </si>
  <si>
    <t>Strada Aurel Vlaicu nr. 59</t>
  </si>
  <si>
    <t>Strada ?? nr. 63</t>
  </si>
  <si>
    <t>Strada George Barițiu nr. ?</t>
  </si>
  <si>
    <t>Strada Gladiolelor nr. 1</t>
  </si>
  <si>
    <t>Strada Fragilor nr. 11</t>
  </si>
  <si>
    <t>Strada Fragilor nr. 9</t>
  </si>
  <si>
    <t>Strada Fragilor nr. 7</t>
  </si>
  <si>
    <t>Strada Fragilor nr. 5</t>
  </si>
  <si>
    <t>Strada Fragilor nr. 15</t>
  </si>
  <si>
    <t>Strada Orizont nr. 1</t>
  </si>
  <si>
    <t>Strada Orizont nr. 3</t>
  </si>
  <si>
    <t>Strada Constantin Dobrogeanu-Gherea nr. 32</t>
  </si>
  <si>
    <t>Strada Orizont nr. 2</t>
  </si>
  <si>
    <t>Strada Pepinierei nr. 4</t>
  </si>
  <si>
    <t>Strada Pepinierei nr. 5</t>
  </si>
  <si>
    <t>Strada Constantin Dobrogeanu-Gherea nr. 30</t>
  </si>
  <si>
    <t>Strada Pepinierei nr. 1</t>
  </si>
  <si>
    <t>Strada Pepinierei nr. 2</t>
  </si>
  <si>
    <t>Strada Fragilor nr. 13</t>
  </si>
  <si>
    <t>Strada Pepinierei nr. 3</t>
  </si>
  <si>
    <t>Strada Pandurilor nr. 9</t>
  </si>
  <si>
    <t>Strada Orizont nr. 8</t>
  </si>
  <si>
    <t>Strada Orizont nr. 6</t>
  </si>
  <si>
    <t>Strada Pepinierei nr. 7</t>
  </si>
  <si>
    <t>Strada Pepinierei nr. 9</t>
  </si>
  <si>
    <t>Strada Pepinierei nr. 11</t>
  </si>
  <si>
    <t>Strada Orizont nr. 12</t>
  </si>
  <si>
    <t>Strada Orizont nr. 10</t>
  </si>
  <si>
    <t>Strada Pandurilor nr. 2</t>
  </si>
  <si>
    <t>Strada Pandurilor nr. 3</t>
  </si>
  <si>
    <t>Strada Ecaterina Teodoroiu nr. 30</t>
  </si>
  <si>
    <t>Strada Dealul Rozelor nr. 10</t>
  </si>
  <si>
    <t>Strada Tomis nr. 18</t>
  </si>
  <si>
    <t>Strada Dealul Rozelor nr. 5</t>
  </si>
  <si>
    <t>Strada Dealul Rozelor nr. 12</t>
  </si>
  <si>
    <t>Strada Amurg nr. 4</t>
  </si>
  <si>
    <t>Strada Amurg nr. 10</t>
  </si>
  <si>
    <t>Strada Ghiocei nr. 3</t>
  </si>
  <si>
    <t>Strada Ghiocei nr. 1</t>
  </si>
  <si>
    <t>Strada Amurg nr. 5</t>
  </si>
  <si>
    <t>Strada Gladiolelor nr. 4</t>
  </si>
  <si>
    <t>Strada Gladiolelor nr. 6</t>
  </si>
  <si>
    <t>Strada Tomis nr. 13</t>
  </si>
  <si>
    <t>Strada Gladiolelor nr. 8</t>
  </si>
  <si>
    <t>Strada Ghiocei nr. ?</t>
  </si>
  <si>
    <t>Strada Ghiocei nr. 5</t>
  </si>
  <si>
    <t>Strada Ecaterina Teodoroiu nr. 61</t>
  </si>
  <si>
    <t>Strada Dealul Rozelor nr. 14</t>
  </si>
  <si>
    <t>Strada Lalelor nr. 3</t>
  </si>
  <si>
    <t>Strada Ecaterina Teodoroiu nr. 67</t>
  </si>
  <si>
    <t>Strada Lalelor nr. 1</t>
  </si>
  <si>
    <t>Strada Lalelor nr. 5</t>
  </si>
  <si>
    <t>Strada Tomis nr. 14</t>
  </si>
  <si>
    <t>Strada Tomis nr. 16</t>
  </si>
  <si>
    <t>Strada Lalelor nr. 2</t>
  </si>
  <si>
    <t>Strada Ecaterina Teodoroiu nr. 71</t>
  </si>
  <si>
    <t>Strada Ghiocei nr. 4</t>
  </si>
  <si>
    <t>Strada Ghiocei nr. 2</t>
  </si>
  <si>
    <t>Strada Petuniei nr. 8</t>
  </si>
  <si>
    <t>Strada Aurora nr. 3</t>
  </si>
  <si>
    <t>Strada Dealul Rozelor nr. 8</t>
  </si>
  <si>
    <t>Strada Amurg nr. 2</t>
  </si>
  <si>
    <t>Strada Zefir nr. 2</t>
  </si>
  <si>
    <t>Strada Unirii nr. 28</t>
  </si>
  <si>
    <t>Strada Tomis nr. 11</t>
  </si>
  <si>
    <t>Strada Constantin Dobrogeanu-Gherea nr. 20</t>
  </si>
  <si>
    <t>Strada Dealul Rozelor nr. 16</t>
  </si>
  <si>
    <t>Strada Lalelor nr. 4</t>
  </si>
  <si>
    <t>Strada Tomis nr. 19</t>
  </si>
  <si>
    <t>Strada Unirii nr. 22</t>
  </si>
  <si>
    <t>Strada Ecaterina Teodoroiu nr. 58</t>
  </si>
  <si>
    <t>Strada Ecaterina Teodoroiu nr. 60</t>
  </si>
  <si>
    <t>Strada Unirii nr. 26</t>
  </si>
  <si>
    <t>Strada Aurora nr. 2</t>
  </si>
  <si>
    <t>Strada Tomis nr. 15</t>
  </si>
  <si>
    <t>Strada Aurora nr. 1</t>
  </si>
  <si>
    <t>Strada Unirii nr. 24</t>
  </si>
  <si>
    <t>Strada Ecaterina Teodoroiu nr. 63</t>
  </si>
  <si>
    <t>Strada Ecaterina Teodoroiu nr. 69</t>
  </si>
  <si>
    <t>Strada Ecaterina Teodoroiu nr. 73</t>
  </si>
  <si>
    <t>Strada Ecaterina Teodoroiu nr. 34</t>
  </si>
  <si>
    <t>Strada Ecaterina Teodoroiu nr. 54</t>
  </si>
  <si>
    <t>Strada Amurg nr. 3</t>
  </si>
  <si>
    <t>Strada Ecaterina Teodoroiu nr. 50</t>
  </si>
  <si>
    <t>Strada Ecaterina Teodoroiu nr. 38</t>
  </si>
  <si>
    <t>Strada Ecaterina Teodoroiu nr. 36</t>
  </si>
  <si>
    <t>Strada Dealul Rozelor nr. 7</t>
  </si>
  <si>
    <t>Strada Dealul Rozelor nr. 9</t>
  </si>
  <si>
    <t>Strada Amurg nr. 8</t>
  </si>
  <si>
    <t>Strada Dealul Rozelor nr. 11</t>
  </si>
  <si>
    <t>Strada Tomis nr. 28</t>
  </si>
  <si>
    <t>Strada Constantin Dobrogeanu-Gherea nr. 6</t>
  </si>
  <si>
    <t>Strada Tomis nr. 24</t>
  </si>
  <si>
    <t>Strada Tomis nr. 22</t>
  </si>
  <si>
    <t>Strada Tomis nr. 26</t>
  </si>
  <si>
    <t>Strada Crângului nr. 20</t>
  </si>
  <si>
    <t>Strada Crângului nr. 22</t>
  </si>
  <si>
    <t>Strada Crângului nr. 18</t>
  </si>
  <si>
    <t>Strada Crângului nr. 40</t>
  </si>
  <si>
    <t>Strada Crângului nr. 24</t>
  </si>
  <si>
    <t>Strada Crângului nr. 11</t>
  </si>
  <si>
    <t>Strada Crângului nr. 36</t>
  </si>
  <si>
    <t>Strada Crângului nr. 6</t>
  </si>
  <si>
    <t>Strada Crângului nr. 8</t>
  </si>
  <si>
    <t>Strada Crângului nr. 10</t>
  </si>
  <si>
    <t>Strada Crângului nr. 12</t>
  </si>
  <si>
    <t>Strada Crângului nr. 14</t>
  </si>
  <si>
    <t>Strada Crângului nr. 16</t>
  </si>
  <si>
    <t>Strada Crângului nr. 5</t>
  </si>
  <si>
    <t>Strada Crângului nr. 9</t>
  </si>
  <si>
    <t>Strada Crângului nr. 2</t>
  </si>
  <si>
    <t>Strada Crângului nr. 4</t>
  </si>
  <si>
    <t>Strada Crângului nr. 3</t>
  </si>
  <si>
    <t>Strada Crângului nr. 30</t>
  </si>
  <si>
    <t>Strada Crângului nr. 38</t>
  </si>
  <si>
    <t>Strada Mărășești nr. 11</t>
  </si>
  <si>
    <t>Strada Iuliu Maniu nr. 4</t>
  </si>
  <si>
    <t>Strada Ion Pop-Reteganul nr. 1</t>
  </si>
  <si>
    <t>Strada Ion Pop-Reteganul nr. 3</t>
  </si>
  <si>
    <t>Strada Mircea cel Bătrân nr. 2</t>
  </si>
  <si>
    <t>Strada Ion C. Brătianu nr. 4</t>
  </si>
  <si>
    <t>Strada Ion Pop-Reteganul nr. 9</t>
  </si>
  <si>
    <t>Strada Ion Pop-Reteganul nr. 7</t>
  </si>
  <si>
    <t>Strada Ion Pop-Reteganul nr. 5</t>
  </si>
  <si>
    <t>Strada 1 Mai nr. 29</t>
  </si>
  <si>
    <t>Strada 1 Mai nr. 37</t>
  </si>
  <si>
    <t>Strada 1 Mai nr. 39</t>
  </si>
  <si>
    <t>Strada 1 Mai nr. 41</t>
  </si>
  <si>
    <t>Strada Alecu Russo nr. 3</t>
  </si>
  <si>
    <t>Strada Alecu Russo nr. 18B</t>
  </si>
  <si>
    <t>Strada Alecu Russo nr. 18</t>
  </si>
  <si>
    <t>Strada ?? nr. 5, 7</t>
  </si>
  <si>
    <t>Strada ?? nr. 6A</t>
  </si>
  <si>
    <t>Strada Alecu Russo nr. 1</t>
  </si>
  <si>
    <t>Strada ?? nr. 1-2</t>
  </si>
  <si>
    <t>Strada Alecu Russo nr. 24</t>
  </si>
  <si>
    <t>Strada Vlad Țepeș nr. 2</t>
  </si>
  <si>
    <t>Strada Vlad Țepeș nr. 4</t>
  </si>
  <si>
    <t>Strada Vlad Țepeș nr. 6</t>
  </si>
  <si>
    <t>Strada Vlad Țepeș nr. 8</t>
  </si>
  <si>
    <t>Strada Vlad Țepeș nr. 10</t>
  </si>
  <si>
    <t>Piața Ștefan cel Mare nr. 1</t>
  </si>
  <si>
    <t>Piața Ștefan cel Mare nr. 2</t>
  </si>
  <si>
    <t>Strada Gutinului nr. 2</t>
  </si>
  <si>
    <t>Strada Vlad Țepeș nr. 3</t>
  </si>
  <si>
    <t>Strada Înfrățirii nr. 5</t>
  </si>
  <si>
    <t>Strada Vlad Țepeș nr. 1</t>
  </si>
  <si>
    <t>Strada Înfrățirii nr. 1</t>
  </si>
  <si>
    <t>Strada Înfrățirii nr. 3</t>
  </si>
  <si>
    <t>Strada Miron Costin nr. 4</t>
  </si>
  <si>
    <t>Strada Miron Costin nr. 11</t>
  </si>
  <si>
    <t>Strada Miron Costin nr. 11A</t>
  </si>
  <si>
    <t>Strada Narciselor nr. 22 sau 24</t>
  </si>
  <si>
    <t>Aleea Ceferiștilor nr. 5</t>
  </si>
  <si>
    <t>Aleea Ceferiștilor nr. 3D</t>
  </si>
  <si>
    <t>Aleea Ceferiștilor nr. 9</t>
  </si>
  <si>
    <t>Aleea Ceferiștilor nr. 2</t>
  </si>
  <si>
    <t>Aleea Ceferiștilor nr. 4</t>
  </si>
  <si>
    <t>Aleea Ceferiștilor nr. 6</t>
  </si>
  <si>
    <t>Aleea Ceferiștilor nr. 8</t>
  </si>
  <si>
    <t>Aleea Ceferiștilor nr. 10</t>
  </si>
  <si>
    <t>Strada Pintea Viteazu nr. ?</t>
  </si>
  <si>
    <t>Strada Avram Iancu nr. 6</t>
  </si>
  <si>
    <t>Aleea Brazilor nr. 1</t>
  </si>
  <si>
    <t>Aleea Brazilor nr. 2</t>
  </si>
  <si>
    <t>Aleea Brazilor nr. 3</t>
  </si>
  <si>
    <t>Aleea Brazilor nr. 4</t>
  </si>
  <si>
    <t>Aleea Brazilor nr. 5</t>
  </si>
  <si>
    <t>Aleea Brazilor nr. 6</t>
  </si>
  <si>
    <t>Aleea Brazilor nr. 7</t>
  </si>
  <si>
    <t>Aleea Brazilor nr. 8</t>
  </si>
  <si>
    <t>Aleea Brazilor nr. 9</t>
  </si>
  <si>
    <t>Aleea Brazilor nr. 10</t>
  </si>
  <si>
    <t>Aleea Brazilor nr. 11</t>
  </si>
  <si>
    <t>Aleea Brazilor nr. 16</t>
  </si>
  <si>
    <t>Aleea Brazilor nr. 20</t>
  </si>
  <si>
    <t>Strada George Coșbuc nr. 7</t>
  </si>
  <si>
    <t>Strada George Coșbuc nr. 10</t>
  </si>
  <si>
    <t>Strada George Coșbuc nr. 12</t>
  </si>
  <si>
    <t>Strada George Coșbuc nr. 14</t>
  </si>
  <si>
    <t>Strada Liviu Rebreanu nr. 24</t>
  </si>
  <si>
    <t>Strada Liviu Rebreanu nr. 26</t>
  </si>
  <si>
    <t>Strada Liviu Rebreanu nr. 28</t>
  </si>
  <si>
    <t>Strada Plugarilor nr. 2</t>
  </si>
  <si>
    <t>Strada Plugarilor nr. 4</t>
  </si>
  <si>
    <t>Strada Plugarilor nr. 6</t>
  </si>
  <si>
    <t>Strada Plugarilor nr. 8</t>
  </si>
  <si>
    <t>Strada Plugarilor nr. 10</t>
  </si>
  <si>
    <t>Strada Plugarilor nr. 12</t>
  </si>
  <si>
    <t>Strada Plugarilor nr. 14</t>
  </si>
  <si>
    <t>Strada Plugarilor nr. 18</t>
  </si>
  <si>
    <t>Piața Unirii nr. 1</t>
  </si>
  <si>
    <t>Piața Unirii nr. 2</t>
  </si>
  <si>
    <t>Piața Unirii nr. 3</t>
  </si>
  <si>
    <t>Strada Alexandru Vlahuță nr. 12</t>
  </si>
  <si>
    <t>Strada Alexandru Vlahuță nr. 16</t>
  </si>
  <si>
    <t>Strada Alexandru Vlahuță nr. 18</t>
  </si>
  <si>
    <t>Strada Alexandru Vlahuță nr. 19</t>
  </si>
  <si>
    <t>Strada Alexandru Vlahuță nr. 20</t>
  </si>
  <si>
    <t>Strada Apei nr. 1</t>
  </si>
  <si>
    <t>Strada Apei nr. 20</t>
  </si>
  <si>
    <t>Strada Apei nr. ?</t>
  </si>
  <si>
    <t>Strada Clujului nr. 1</t>
  </si>
  <si>
    <t>Strada Clujului nr. 2</t>
  </si>
  <si>
    <t>Strada Clujului nr. 3</t>
  </si>
  <si>
    <t>Strada Clujului nr. 4</t>
  </si>
  <si>
    <t>Strada Clujului nr. 5</t>
  </si>
  <si>
    <t>Aleea Fagului nr. 1</t>
  </si>
  <si>
    <t>Aleea Fagului nr. 2</t>
  </si>
  <si>
    <t>Aleea Fagului nr. 3</t>
  </si>
  <si>
    <t>Aleea Fagului nr. 4</t>
  </si>
  <si>
    <t>Aleea Fagului nr. ?</t>
  </si>
  <si>
    <t>Strada Gârlei nr. 13</t>
  </si>
  <si>
    <t>Strada Gârlei nr. 19</t>
  </si>
  <si>
    <t>Strada Gârlei nr. 21</t>
  </si>
  <si>
    <t>Strada Gârlei nr. 22</t>
  </si>
  <si>
    <t>Strada Gârlei nr. 23</t>
  </si>
  <si>
    <t>Strada Gârlei nr. 25</t>
  </si>
  <si>
    <t>Strada Gelu nr. 30</t>
  </si>
  <si>
    <t>Strada Gelu nr. 38</t>
  </si>
  <si>
    <t>Strada Gelu nr. 58</t>
  </si>
  <si>
    <t>Strada Gradinarilor nr. 23</t>
  </si>
  <si>
    <t>Strada Gradinarilor nr. 25</t>
  </si>
  <si>
    <t>Strada Gradinarilor nr. 27</t>
  </si>
  <si>
    <t>Strada Gradinarilor nr. 28</t>
  </si>
  <si>
    <t>Strada Gradinarilor nr. 29</t>
  </si>
  <si>
    <t>Strada Gradinarilor nr. 30</t>
  </si>
  <si>
    <t>Strada Parcului nr. 19</t>
  </si>
  <si>
    <t>Strada Parcului nr. 24</t>
  </si>
  <si>
    <t>Aleea Stăruinței nr. 10</t>
  </si>
  <si>
    <t>Aleea Stăruinței nr. 11</t>
  </si>
  <si>
    <t>Aleea Stăruinței nr. 12</t>
  </si>
  <si>
    <t>Aleea Stăruinței nr. 14</t>
  </si>
  <si>
    <t>Aleea Stăruinței nr. 15</t>
  </si>
  <si>
    <t>Aleea Stăruinței nr. 16</t>
  </si>
  <si>
    <t>Aleea Stăruinței nr. 15B</t>
  </si>
  <si>
    <t>Aleea Stăruinței nr. 14B</t>
  </si>
  <si>
    <t>Strada Stejarului nr. 6</t>
  </si>
  <si>
    <t>Strada Stejarului nr. 10</t>
  </si>
  <si>
    <t>Strada Stejarului nr. 12</t>
  </si>
  <si>
    <t>Strada Stejarului nr. 14</t>
  </si>
  <si>
    <t>Strada Stejarului nr. 16</t>
  </si>
  <si>
    <t>Strada Stejarului nr. 18</t>
  </si>
  <si>
    <t>Strada Victoriei nr. 13</t>
  </si>
  <si>
    <t>Strada George Coșbuc nr. 31</t>
  </si>
  <si>
    <t>Strada Liviu Rebreanu nr. 22</t>
  </si>
  <si>
    <t>Strada 1 Decembrie 1918 nr. 35</t>
  </si>
  <si>
    <t>Șoseaua Dejului nr. ?</t>
  </si>
  <si>
    <t>Aleea 1 Mai nr. ?</t>
  </si>
  <si>
    <t>Piața Republicii nr. 8</t>
  </si>
  <si>
    <t>Piața Republicii nr. ?</t>
  </si>
  <si>
    <t>Piața Victoriei nr. 42</t>
  </si>
  <si>
    <t>Piața Victoriei nr. ?</t>
  </si>
  <si>
    <t>Strada Vlădeasa nr. ?</t>
  </si>
  <si>
    <t>Strada Bradului sau Trandafirilor nr. ?</t>
  </si>
  <si>
    <t>Strada Doctor Ion Rațiu nr. 24-26</t>
  </si>
  <si>
    <t>Strada Doctor Ion Rațiu nr. 28</t>
  </si>
  <si>
    <t>Strada Doctor Ion Rațiu nr. 32</t>
  </si>
  <si>
    <t>Strada Doctor Ion Rațiu nr. 12</t>
  </si>
  <si>
    <t>Strada Libertății nr. 15A ?</t>
  </si>
  <si>
    <t>Strada Libertății nr. 15B ?</t>
  </si>
  <si>
    <t>Strada ?? nr. 48</t>
  </si>
  <si>
    <t>Aleea Nicolae Titulescu nr. 2</t>
  </si>
  <si>
    <t>Strada Piața Romană nr. 15</t>
  </si>
  <si>
    <t>Aleea Nicolae Titulescu nr. 4</t>
  </si>
  <si>
    <t>Aleea Nicolae Titulescu nr. 6</t>
  </si>
  <si>
    <t>Aleea Nicolae Titulescu nr. 8</t>
  </si>
  <si>
    <t>Strada Doctor Ion Rațiu nr. 18-22</t>
  </si>
  <si>
    <t>Piața 1 Decembrie 1918 nr. 3</t>
  </si>
  <si>
    <t>Strada Doctor Ion Rațiu nr. 21</t>
  </si>
  <si>
    <t>Strada General Ion Dragalina nr. 6</t>
  </si>
  <si>
    <t>Strada General Ion Dragalina nr. 2</t>
  </si>
  <si>
    <t>Strada Doctor Ion Rațiu nr. 17</t>
  </si>
  <si>
    <t>Strada Doctor Ion Rațiu nr. 9</t>
  </si>
  <si>
    <t>Strada General Ion Dragalina nr. 8</t>
  </si>
  <si>
    <t>Strada General Ion Dragalina nr. 10</t>
  </si>
  <si>
    <t>Strada General Ion Dragalina nr. 12</t>
  </si>
  <si>
    <t>Strada Doctor Ion Rațiu nr. 5</t>
  </si>
  <si>
    <t>Strada General Ion Dragalina nr. 1</t>
  </si>
  <si>
    <t>Strada Piața Romană nr. 13</t>
  </si>
  <si>
    <t>Strada Piața Romană nr. 14</t>
  </si>
  <si>
    <t>Strada Rapsodiei nr. 2</t>
  </si>
  <si>
    <t>Strada Rapsodiei nr. 4</t>
  </si>
  <si>
    <t>Strada Rapsodiei nr. 6</t>
  </si>
  <si>
    <t>Strada Constructorilor nr. 22</t>
  </si>
  <si>
    <t>Strada Constructorilor nr. 8</t>
  </si>
  <si>
    <t>Strada Constructorilor nr. 24</t>
  </si>
  <si>
    <t>Strada Constructorilor nr. 12</t>
  </si>
  <si>
    <t>Strada Constructorilor nr. 28</t>
  </si>
  <si>
    <t>Strada Constructorilor nr. 16</t>
  </si>
  <si>
    <t>Strada Constructorilor nr. 30</t>
  </si>
  <si>
    <t>Strada Constructorilor nr. 20</t>
  </si>
  <si>
    <t>Strada Constructorilor nr. 34</t>
  </si>
  <si>
    <t>Strada Constructorilor nr. 36</t>
  </si>
  <si>
    <t>Strada Constructorilor nr. 40</t>
  </si>
  <si>
    <t>Strada Constructorilor nr. 42</t>
  </si>
  <si>
    <t>Strada Baladei nr. 7</t>
  </si>
  <si>
    <t>Strada Constructorilor nr. 5</t>
  </si>
  <si>
    <t>Strada Ion Opriș nr. 1</t>
  </si>
  <si>
    <t>Strada Calea Victoriei nr. 5</t>
  </si>
  <si>
    <t>Strada Constructorilor nr. 32</t>
  </si>
  <si>
    <t>Strada Ion Opriș nr. 3</t>
  </si>
  <si>
    <t>Strada Calea Victoriei nr. 7</t>
  </si>
  <si>
    <t>Strada Constructorilor nr. 14</t>
  </si>
  <si>
    <t>Strada Constructorilor nr. 38</t>
  </si>
  <si>
    <t>Strada Constructorilor nr. 44</t>
  </si>
  <si>
    <t>Strada Calea Victoriei nr. 3</t>
  </si>
  <si>
    <t>Strada Calea Victoriei nr. 29</t>
  </si>
  <si>
    <t>Strada Calea Victoriei nr. 27</t>
  </si>
  <si>
    <t>Strada Calea Victoriei nr. 25</t>
  </si>
  <si>
    <t>Strada Calea Victoriei nr. 23</t>
  </si>
  <si>
    <t>Strada Calea Victoriei nr. 9</t>
  </si>
  <si>
    <t>Strada Calea Victoriei nr. 11</t>
  </si>
  <si>
    <t>Strada Calea Victoriei nr. 13</t>
  </si>
  <si>
    <t>Strada Calea Victoriei nr. 15</t>
  </si>
  <si>
    <t>Strada Calea Victoriei nr. 17</t>
  </si>
  <si>
    <t>Strada Calea Victoriei nr. 19</t>
  </si>
  <si>
    <t>Strada Calea Victoriei nr. 21</t>
  </si>
  <si>
    <t>Strada Baladei nr. 1B</t>
  </si>
  <si>
    <t>Strada Baladei nr. 3A</t>
  </si>
  <si>
    <t>Strada Baladei nr. 3B</t>
  </si>
  <si>
    <t>Strada Rapsodiei nr. 16</t>
  </si>
  <si>
    <t>Aleea Plopilor nr. 3</t>
  </si>
  <si>
    <t>Aleea Plopilor nr. 5</t>
  </si>
  <si>
    <t>Strada Constructorilor nr. 10</t>
  </si>
  <si>
    <t>Strada Nuferilor nr. 17</t>
  </si>
  <si>
    <t>Strada Calea Victoriei nr. 98</t>
  </si>
  <si>
    <t>Strada Lianelor nr. 2</t>
  </si>
  <si>
    <t>Strada Lotus nr. 14</t>
  </si>
  <si>
    <t>Strada Panseluțelor nr. 3</t>
  </si>
  <si>
    <t>Strada Tineretului nr. 22</t>
  </si>
  <si>
    <t>Strada Lotus nr. 36</t>
  </si>
  <si>
    <t>Strada Lotus nr. 46</t>
  </si>
  <si>
    <t>Strada Calea Victoriei nr. 96</t>
  </si>
  <si>
    <t>Strada Calea Victoriei nr. 118</t>
  </si>
  <si>
    <t>Strada Lotus nr. 24</t>
  </si>
  <si>
    <t>Strada Panseluțelor nr. 5</t>
  </si>
  <si>
    <t>Strada Tineretului nr. 24</t>
  </si>
  <si>
    <t>Strada Calea Victoriei nr. 94</t>
  </si>
  <si>
    <t>Strada Calea Victoriei nr. 120</t>
  </si>
  <si>
    <t>Strada Lotus nr. 34</t>
  </si>
  <si>
    <t>Strada Panseluțelor nr. 7</t>
  </si>
  <si>
    <t>Strada Tineretului nr. 26</t>
  </si>
  <si>
    <t>Strada Calea Victoriei nr. 122</t>
  </si>
  <si>
    <t>Strada Lotus nr. 42</t>
  </si>
  <si>
    <t>Strada Panseluțelor nr. 9</t>
  </si>
  <si>
    <t>Strada Calea Victoriei nr. 126</t>
  </si>
  <si>
    <t>Strada Lotus nr. 48</t>
  </si>
  <si>
    <t>Strada Calea Victoriei nr. 130</t>
  </si>
  <si>
    <t>Strada Lotus nr. 38</t>
  </si>
  <si>
    <t>Strada Calea Victoriei nr. 134</t>
  </si>
  <si>
    <t>Strada Lotus nr. 30</t>
  </si>
  <si>
    <t>Strada Calea Victoriei nr. 136</t>
  </si>
  <si>
    <t>Strada Lotus nr. 20</t>
  </si>
  <si>
    <t>Strada Lotus nr. 6</t>
  </si>
  <si>
    <t>Strada Lotus nr. 2</t>
  </si>
  <si>
    <t>Strada Lotus nr. 19</t>
  </si>
  <si>
    <t>Strada Panseluțelor nr. 2</t>
  </si>
  <si>
    <t>Strada Tineretului nr. 20</t>
  </si>
  <si>
    <t>Strada Lotus nr. 54</t>
  </si>
  <si>
    <t>Strada Panseluțelor nr. 4</t>
  </si>
  <si>
    <t>Strada Lotus nr. 10</t>
  </si>
  <si>
    <t>Strada Panseluțelor nr. 6</t>
  </si>
  <si>
    <t>Strada Panseluțelor nr. 8</t>
  </si>
  <si>
    <t>Strada Macilor nr. 12</t>
  </si>
  <si>
    <t>Strada Calea Victoriei nr. 114</t>
  </si>
  <si>
    <t>Strada Lotus nr. 12</t>
  </si>
  <si>
    <t>Strada Nuferilor nr. 11</t>
  </si>
  <si>
    <t>Strada Nuferilor nr. 13</t>
  </si>
  <si>
    <t>Strada Nuferilor nr. 19</t>
  </si>
  <si>
    <t>Strada Nuferilor nr. 21</t>
  </si>
  <si>
    <t>Strada Lotus nr. 23</t>
  </si>
  <si>
    <t>Strada Narciselor nr. 18</t>
  </si>
  <si>
    <t>Strada Narciselor nr. 21</t>
  </si>
  <si>
    <t>Strada Lotus nr. 15</t>
  </si>
  <si>
    <t>Strada Lotus nr. 16</t>
  </si>
  <si>
    <t>Strada Lotus nr. 9</t>
  </si>
  <si>
    <t>Strada Lotus nr. 26</t>
  </si>
  <si>
    <t>Strada Panseluțelor nr. 1</t>
  </si>
  <si>
    <t>Strada Lotus nr. 1</t>
  </si>
  <si>
    <t>Strada Lotus nr. 3</t>
  </si>
  <si>
    <t>Strada Lotus nr. 5</t>
  </si>
  <si>
    <t>Strada Nuferilor nr. 5</t>
  </si>
  <si>
    <t>Strada Nuferilor nr. 7</t>
  </si>
  <si>
    <t>Strada Lianelor nr. 4</t>
  </si>
  <si>
    <t>Strada Lotus nr. 44</t>
  </si>
  <si>
    <t>Strada Nuferilor nr. 3</t>
  </si>
  <si>
    <t>Strada Hațegului nr. 17</t>
  </si>
  <si>
    <t>Strada Hațegului nr. 15</t>
  </si>
  <si>
    <t>Strada Lotus nr. 52</t>
  </si>
  <si>
    <t>Strada Calea Victoriei nr. 102</t>
  </si>
  <si>
    <t>Strada Lotus nr. 50</t>
  </si>
  <si>
    <t>Strada Narciselor nr. 16</t>
  </si>
  <si>
    <t>Strada Lotus nr. 17</t>
  </si>
  <si>
    <t>Strada Lotus nr. 32</t>
  </si>
  <si>
    <t>Strada Lotus nr. 28</t>
  </si>
  <si>
    <t>Strada Lotus nr. 22</t>
  </si>
  <si>
    <t>Strada Lotus nr. 18</t>
  </si>
  <si>
    <t>Strada Lianelor nr. 8</t>
  </si>
  <si>
    <t>Strada Lotus nr. 40</t>
  </si>
  <si>
    <t>Strada Lotus nr. 11</t>
  </si>
  <si>
    <t>Strada Amurgului nr. 34</t>
  </si>
  <si>
    <t>Strada Calea Victoriei nr. 112</t>
  </si>
  <si>
    <t>Strada Calea Victoriei nr. 116</t>
  </si>
  <si>
    <t>Strada Calea Victoriei nr. 124</t>
  </si>
  <si>
    <t>Strada Calea Victoriei nr. 128</t>
  </si>
  <si>
    <t>Strada Nuferilor nr. 9</t>
  </si>
  <si>
    <t>Strada Tineretului nr. 34</t>
  </si>
  <si>
    <t>Strada Calea Victoriei nr. 108</t>
  </si>
  <si>
    <t>Strada Calea Victoriei nr. 106</t>
  </si>
  <si>
    <t>Strada Amurgului nr. 32</t>
  </si>
  <si>
    <t>Strada Lianelor nr. 6</t>
  </si>
  <si>
    <t>Strada Tineretului nr. 30</t>
  </si>
  <si>
    <t>Strada Macilor nr. 1</t>
  </si>
  <si>
    <t>Strada Macilor nr. 3</t>
  </si>
  <si>
    <t>Strada Nuferilor nr. 15</t>
  </si>
  <si>
    <t>Strada Macilor nr. 5</t>
  </si>
  <si>
    <t>Strada Macilor nr. 9</t>
  </si>
  <si>
    <t>Strada Lotus nr. 13</t>
  </si>
  <si>
    <t>Strada Lianelor nr. 1</t>
  </si>
  <si>
    <t>Strada Macilor nr. 17</t>
  </si>
  <si>
    <t>Strada Macilor nr. 15</t>
  </si>
  <si>
    <t>Strada Macilor nr. 11</t>
  </si>
  <si>
    <t>Strada Macilor nr. 10</t>
  </si>
  <si>
    <t>Strada Lianelor nr. 17</t>
  </si>
  <si>
    <t>Strada Tineretului nr. 18</t>
  </si>
  <si>
    <t>Strada Macilor nr. 18</t>
  </si>
  <si>
    <t>Strada Lianelor nr. 3</t>
  </si>
  <si>
    <t>Strada Lianelor nr. 5</t>
  </si>
  <si>
    <t>Strada Lianelor nr. 7</t>
  </si>
  <si>
    <t>Strada Macilor nr. 16</t>
  </si>
  <si>
    <t>Strada Macilor nr. 20</t>
  </si>
  <si>
    <t>Strada Macilor nr. 7</t>
  </si>
  <si>
    <t>Strada Amurgului nr. 25</t>
  </si>
  <si>
    <t>Strada Macilor nr. 8</t>
  </si>
  <si>
    <t>Strada Zambilelor nr. 6</t>
  </si>
  <si>
    <t>Strada Calea Victoriei nr. 110</t>
  </si>
  <si>
    <t>Strada Calea Victoriei nr. 104</t>
  </si>
  <si>
    <t>Strada Ștefan Cel Mare nr. ?</t>
  </si>
  <si>
    <t>Strada Șterca Șuluțiu nr. ?</t>
  </si>
  <si>
    <t>Strada Eroilor nr. ?</t>
  </si>
  <si>
    <t>Strada Grădiniței nr. ?</t>
  </si>
  <si>
    <t>Strada Gheorghe Bilașcu nr. 34-36</t>
  </si>
  <si>
    <t>Strada Taberei nr. 2 / Strada Tășnad nr. 10</t>
  </si>
  <si>
    <t>Strada Pusta nr. ?</t>
  </si>
  <si>
    <t>Strada Parcului nr. 29-31</t>
  </si>
  <si>
    <t>Strada Fizeșului nr. ?</t>
  </si>
  <si>
    <t>Strada Fericirii nr. 1</t>
  </si>
  <si>
    <t>Strada Dejului nr. 42</t>
  </si>
  <si>
    <t>Strada Gheorghe Barițiu nr. 44</t>
  </si>
  <si>
    <t>Strada Gheorghe Barițiu nr. 38</t>
  </si>
  <si>
    <t>Strada Mikszáth Kálmán nr. ?</t>
  </si>
  <si>
    <t>Strada Predeal nr. 40</t>
  </si>
  <si>
    <t>Strada Borhanciului nr. ?</t>
  </si>
  <si>
    <t>Strada Romul Ladea sau Borhanciului nr. ?</t>
  </si>
  <si>
    <t>zona Borhanciului nr. 58</t>
  </si>
  <si>
    <t>Strada Bicaz nr. 11-13</t>
  </si>
  <si>
    <t>Strada Erich Bergel nr. 18</t>
  </si>
  <si>
    <t>Strada Colonia Borhanci nr. 11</t>
  </si>
  <si>
    <t>Strada Romul Ladea nr. 23</t>
  </si>
  <si>
    <t>Strada Borhanciului nr. 148</t>
  </si>
  <si>
    <t>Strada Câmpina nr. ?</t>
  </si>
  <si>
    <t>Strada Bobâlnei nr. ?</t>
  </si>
  <si>
    <t>Calea Turzii nr. ?</t>
  </si>
  <si>
    <t>Strada Măceșului nr. 13-15</t>
  </si>
  <si>
    <t>Strada Marin Sorescu nr. ?</t>
  </si>
  <si>
    <t>Strada Bună Ziua nr. ?</t>
  </si>
  <si>
    <t>Strada Carmen Silva nr. ?</t>
  </si>
  <si>
    <t>Strada Trifoiului nr. ?</t>
  </si>
  <si>
    <t>Strada Fagului nr. 88</t>
  </si>
  <si>
    <t>Strada Bună Ziua nr. 35</t>
  </si>
  <si>
    <t>Strada Bună Ziua nr. 37</t>
  </si>
  <si>
    <t>Strada Mihai Romanu nr. 13</t>
  </si>
  <si>
    <t>Strada Trifoiului nr. 53</t>
  </si>
  <si>
    <t>Strada Bună Ziua nr. 43</t>
  </si>
  <si>
    <t>Strada Constanța nr. ?</t>
  </si>
  <si>
    <t>Strada Șomesului nr. 18-22</t>
  </si>
  <si>
    <t>Strada Anton Pann nr. 28-30</t>
  </si>
  <si>
    <t>Strada Lalelelor nr. 14</t>
  </si>
  <si>
    <t>Strada Anton Pann nr. 10-16</t>
  </si>
  <si>
    <t>Strada Someșului nr. 34-36</t>
  </si>
  <si>
    <t>Strada Paris nr. 31-35</t>
  </si>
  <si>
    <t>Strada Someșului nr. 46-48</t>
  </si>
  <si>
    <t>Strada Constanța nr. 10</t>
  </si>
  <si>
    <t>Strada Câmpul Pâinii nr. ?</t>
  </si>
  <si>
    <t>Strada Albiei nr. 1</t>
  </si>
  <si>
    <t>Strada Cosaşilor nr. 1</t>
  </si>
  <si>
    <t>Strada Fabricii nr. 69-71</t>
  </si>
  <si>
    <t>Strada Cosaşilor nr. 3-7</t>
  </si>
  <si>
    <t>Strada Porțelanului nr. 2</t>
  </si>
  <si>
    <t>Calea Baciului nr. ?</t>
  </si>
  <si>
    <t>Strada Valea Seacă nr. ?</t>
  </si>
  <si>
    <t>Strada Nicolae Steinhardt nr. ?</t>
  </si>
  <si>
    <t>Strada Mikó Imre nr. ?</t>
  </si>
  <si>
    <t>Calea Turzii nr. 188</t>
  </si>
  <si>
    <t>Strada Constantin Noica nr. 2-4</t>
  </si>
  <si>
    <t>Strada G. V. Bibescu nr. 39-43</t>
  </si>
  <si>
    <t>Strada Colinei nr. ?</t>
  </si>
  <si>
    <t>Strada Alverna nr. ?</t>
  </si>
  <si>
    <t>Strada Constantin Brâncuși nr. ?</t>
  </si>
  <si>
    <t>Strada Albac nr. ?</t>
  </si>
  <si>
    <t>Strada Septimiu Albini nr. 140-144</t>
  </si>
  <si>
    <t>Strada Constantin Brâncuși nr. 128</t>
  </si>
  <si>
    <t>Strada Donath nr. ?</t>
  </si>
  <si>
    <t>Strada Rarău nr. ?</t>
  </si>
  <si>
    <t>Strada Tăietura Turcului nr. ?</t>
  </si>
  <si>
    <t>Strada Tăietura Turcului nr. 11</t>
  </si>
  <si>
    <t>zona Grigorescu nr. ?</t>
  </si>
  <si>
    <t>Strada Uliului nr. 99</t>
  </si>
  <si>
    <t>Strada Craiova nr. ?</t>
  </si>
  <si>
    <t>Strada Decebal nr. 72</t>
  </si>
  <si>
    <t>Strada Căii Ferate nr. 11</t>
  </si>
  <si>
    <t>Strada Traian nr. 58-62</t>
  </si>
  <si>
    <t>Strada Einstein nr. 16-18</t>
  </si>
  <si>
    <t>Strada Burebista nr. 5-7</t>
  </si>
  <si>
    <t>Strada Traian nr. 28</t>
  </si>
  <si>
    <t>Strada Traian nr. 36</t>
  </si>
  <si>
    <t>Strada Sarmisegetuza nr. ?</t>
  </si>
  <si>
    <t>Strada Galați nr. ?</t>
  </si>
  <si>
    <t>Strada Între Lacuri nr. ?</t>
  </si>
  <si>
    <t>Strada Dionisie Roman nr. 1</t>
  </si>
  <si>
    <t>Strada Aurel Vlaicu nr. 180</t>
  </si>
  <si>
    <t>Calea Someseni nr. 8</t>
  </si>
  <si>
    <t>Strada Theodor Mihail nr. ?</t>
  </si>
  <si>
    <t>Strada Galați nr. 30</t>
  </si>
  <si>
    <t>Strada Teodor Mihali nr. 45-51</t>
  </si>
  <si>
    <t>Strada Aurel Vlaicu nr. 80</t>
  </si>
  <si>
    <t>Strada Alexandru Vaida Voevod nr. ?</t>
  </si>
  <si>
    <t>Strada Soporului nr. ?</t>
  </si>
  <si>
    <t>Strada Soporului nr. 8</t>
  </si>
  <si>
    <t>Strada Soporului nr. 29</t>
  </si>
  <si>
    <t>Strada Soporului nr. 11</t>
  </si>
  <si>
    <t>Aleea Profesor Valeriu Bologa nr. 3</t>
  </si>
  <si>
    <t>Strada Alexandru Vaida-Voevod nr. 59</t>
  </si>
  <si>
    <t>Strada George Stephenson nr. ?</t>
  </si>
  <si>
    <t>Strada Maramuresului nr. ?</t>
  </si>
  <si>
    <t>Strada Fabricii nr. 145A</t>
  </si>
  <si>
    <t>Strada Oașului nr. 86-90</t>
  </si>
  <si>
    <t>Bulevardul Muncii nr. 69A</t>
  </si>
  <si>
    <t>Strada Oașului nr. 51-55</t>
  </si>
  <si>
    <t>Strada Maramuresului nr. 151/A</t>
  </si>
  <si>
    <t>Strada Oașului nr. 57</t>
  </si>
  <si>
    <t>Strada Bucovina nr. ?</t>
  </si>
  <si>
    <t>Strada Huedinului nr. ?</t>
  </si>
  <si>
    <t>Strada Batozei nr. ?</t>
  </si>
  <si>
    <t>Strada Tășnad nr. 9</t>
  </si>
  <si>
    <t>Strada Edgar Quinet nr. ?</t>
  </si>
  <si>
    <t>Strada Cernauti nr. 17-21</t>
  </si>
  <si>
    <t>Strada Edgar Quinet nr. 14A</t>
  </si>
  <si>
    <t>Strada Câmpului nr. 251</t>
  </si>
  <si>
    <t>Strada Eugen Lovinescu nr. ?</t>
  </si>
  <si>
    <t>Strada Abrudului nr. 11</t>
  </si>
  <si>
    <t>Strada Tribunul Vlăduțiu nr. ?</t>
  </si>
  <si>
    <t>Strada Teleorman nr. 66</t>
  </si>
  <si>
    <t>Strada Răsăritului nr. 73</t>
  </si>
  <si>
    <t>Strada Gheorghe Lazăr nr. ?</t>
  </si>
  <si>
    <t>Strada Ciocârliei nr. ?</t>
  </si>
  <si>
    <t>Strada Mărășești nr. ?</t>
  </si>
  <si>
    <t>Strada Henri Barbusse nr. ?</t>
  </si>
  <si>
    <t>Strada Cibinului nr. ?</t>
  </si>
  <si>
    <t>Strada 21 Decembrie 1989 nr. ?</t>
  </si>
  <si>
    <t>Strada București nr. 51</t>
  </si>
  <si>
    <t>Strada Onisifor Ghibu nr. 20A</t>
  </si>
  <si>
    <t>Strada Scortarilor nr. 12</t>
  </si>
  <si>
    <t>Strada Bistriței nr. ?</t>
  </si>
  <si>
    <t>Strada Septimiu Albini nr. ?</t>
  </si>
  <si>
    <t>Strada Bistriței nr. 27-31</t>
  </si>
  <si>
    <t>Strada Năsăud nr. 22</t>
  </si>
  <si>
    <t>Strada Episcop Nicolae Ivan nr. 5-7</t>
  </si>
  <si>
    <t>Strada Petofi Sandor nr. 22</t>
  </si>
  <si>
    <t>Calea Dorobanților nr. 132-134</t>
  </si>
  <si>
    <t>Strada Petofi Sandor nr. 6</t>
  </si>
  <si>
    <t>Calea Dorobanților nr. 111</t>
  </si>
  <si>
    <t>Strada Alexandru Vaida Voevod nr. 16</t>
  </si>
  <si>
    <t>Calea Mănăștur nr. ?</t>
  </si>
  <si>
    <t>Strada Mărgineașa nr. ?</t>
  </si>
  <si>
    <t>Calea Moților nr. ?</t>
  </si>
  <si>
    <t>Strada Plopilor nr. 66-66A</t>
  </si>
  <si>
    <t>Strada Moldovei nr. 4-6</t>
  </si>
  <si>
    <t>Strada Moților nr. 98</t>
  </si>
  <si>
    <t>Strada Traian Vuia ? nr. ?</t>
  </si>
  <si>
    <t>Strada Traian Vuia nr. ?</t>
  </si>
  <si>
    <t>Strada Beiușului nr. ?</t>
  </si>
  <si>
    <t>Strada Ghimesului, Traian Vuia nr. 2</t>
  </si>
  <si>
    <t>Strada Frunzișului nr. ?</t>
  </si>
  <si>
    <t>Strada Lunii nr. ?</t>
  </si>
  <si>
    <t>Strada Viilor nr. ?</t>
  </si>
  <si>
    <t>Strada Gheorghe Dima nr. ?</t>
  </si>
  <si>
    <t>Strada Melodiei nr. 2</t>
  </si>
  <si>
    <t>Strada Frunzișului nr. 91</t>
  </si>
  <si>
    <t>Strada Melodiei nr. 6</t>
  </si>
  <si>
    <t>Strada Melodiei nr. 4</t>
  </si>
  <si>
    <t>Strada Frunzișului nr. 88A</t>
  </si>
  <si>
    <t>Strada Mintiului nr. ?</t>
  </si>
  <si>
    <t>Strada Hășdății nr. 17</t>
  </si>
  <si>
    <t>Strada Poet Panait Cerna nr. ?</t>
  </si>
  <si>
    <t>Strada Nouă nr. ?</t>
  </si>
  <si>
    <t>Strada Saturn nr. ?</t>
  </si>
  <si>
    <t>Strada Crizantemelor nr. ?</t>
  </si>
  <si>
    <t>Strada Răzoare nr. 11-13</t>
  </si>
  <si>
    <t>Strada Răzoare nr. ?</t>
  </si>
  <si>
    <t>Strada Răzoare nr. 11</t>
  </si>
  <si>
    <t>Valea Gârbăului nr. 41</t>
  </si>
  <si>
    <t>Strada Avram Iancu nr. 410</t>
  </si>
  <si>
    <t>Strada Răzoare nr. 204</t>
  </si>
  <si>
    <t>Valea Gârbăului nr. 52</t>
  </si>
  <si>
    <t>Strada Balastierei nr. ?</t>
  </si>
  <si>
    <t>Strada Iazul Morii nr. ?</t>
  </si>
  <si>
    <t>Strada Muzeul Apei nr. ?</t>
  </si>
  <si>
    <t>Strada Tineretului nr. 20-22</t>
  </si>
  <si>
    <t>Strada Eroilor nr. 380</t>
  </si>
  <si>
    <t>Strada Șesul de Sus nr. ?</t>
  </si>
  <si>
    <t>Strada Sub Cetate nr. ?</t>
  </si>
  <si>
    <t>Strada Tăuțiului nr. ?</t>
  </si>
  <si>
    <t>Strada Șesul de Sus nr. 172-182</t>
  </si>
  <si>
    <t>Strada Porii nr. ?</t>
  </si>
  <si>
    <t>Strada Șesul de Sus nr. 55-61</t>
  </si>
  <si>
    <t>Strada Profesor Dumitru Mocanu nr. ?</t>
  </si>
  <si>
    <t>Strada Sub Cetate nr. 35F</t>
  </si>
  <si>
    <t>Strada Urusagului nr. 18</t>
  </si>
  <si>
    <t>Strada Sub Cetate nr. 132</t>
  </si>
  <si>
    <t>Șesul de Sus nr. ?</t>
  </si>
  <si>
    <t>Strada Teilor nr. 47</t>
  </si>
  <si>
    <t>Strada Morii nr. ?</t>
  </si>
  <si>
    <t>Strada Suceag nr. ?</t>
  </si>
  <si>
    <t>Aleea Trandafirilor nr. ?</t>
  </si>
  <si>
    <t>Strada Lombului nr. 3</t>
  </si>
  <si>
    <t>Aleea Herculane nr. 1</t>
  </si>
  <si>
    <t>Calea Baciului nr. 29</t>
  </si>
  <si>
    <t>Strada Borhanciului nr. 2</t>
  </si>
  <si>
    <t>Strada Colinei nr. 26</t>
  </si>
  <si>
    <t>Strada Edgar Quinet nr. 4</t>
  </si>
  <si>
    <t>Strada Edgar Quinet nr. 8</t>
  </si>
  <si>
    <t>Strada Erkel Ferenc nr. 1</t>
  </si>
  <si>
    <t>Strada Erkel Ferenc nr. 6</t>
  </si>
  <si>
    <t>Strada Erkel Ferenc nr. 8</t>
  </si>
  <si>
    <t>Strada Erkel Ferenc nr. ?</t>
  </si>
  <si>
    <t>Strada Eugen Ionesco nr. ?</t>
  </si>
  <si>
    <t>Strada Fagului nr. 32</t>
  </si>
  <si>
    <t>Strada Între lacuri nr. 26</t>
  </si>
  <si>
    <t>Strada Johann Wolfgang von Goethe nr. 14</t>
  </si>
  <si>
    <t>Aleea Marin Preda nr. 10</t>
  </si>
  <si>
    <t>Aleea Marin Preda nr. 20</t>
  </si>
  <si>
    <t>Aleea Marin Preda nr. 22</t>
  </si>
  <si>
    <t>Strada Mircea Zaciu nr. 17</t>
  </si>
  <si>
    <t>Strada Pompiliu Teodor nr. 2</t>
  </si>
  <si>
    <t>Strada Trifoiului nr. 14</t>
  </si>
  <si>
    <t>Strada Trifoiului nr. 16</t>
  </si>
  <si>
    <t>Strada Trifoiului nr. 25</t>
  </si>
  <si>
    <t>Aleea Zaharia Stancu nr. 4</t>
  </si>
  <si>
    <t>Aleea Zaharia Stancu nr. 10</t>
  </si>
  <si>
    <t>Aleea Zaharia Stancu nr. 34</t>
  </si>
  <si>
    <t>Aleea Zaharia Stancu nr. ?</t>
  </si>
  <si>
    <t>Strada Avram Iancu nr. 158</t>
  </si>
  <si>
    <t>Strada Avram Iancu nr. 160</t>
  </si>
  <si>
    <t>Bulevardul Cetatea Fetei nr. 1</t>
  </si>
  <si>
    <t>Bulevardul Cetatea Fetei nr. 2</t>
  </si>
  <si>
    <t>Bulevardul Cetatea Fetei nr. 3</t>
  </si>
  <si>
    <t>Bulevardul Cetatea Fetei nr. 4</t>
  </si>
  <si>
    <t>Bulevardul Cetatea Fetei nr. 5</t>
  </si>
  <si>
    <t>Bulevardul Cetatea Fetei nr. 6</t>
  </si>
  <si>
    <t>Bulevardul Cetatea Fetei nr. 7</t>
  </si>
  <si>
    <t>Strada Eroilor nr. 18</t>
  </si>
  <si>
    <t>Strada Eroilor nr. 84</t>
  </si>
  <si>
    <t>Strada Eroilor nr. 86</t>
  </si>
  <si>
    <t>Strada Eroilor nr. 88</t>
  </si>
  <si>
    <t>Strada Eroilor nr. 90</t>
  </si>
  <si>
    <t>Strada Eroilor nr. 92</t>
  </si>
  <si>
    <t>Strada Eroilor nr. 122</t>
  </si>
  <si>
    <t>Strada Eroilor nr. 124</t>
  </si>
  <si>
    <t>Strada Eroilor nr. 168</t>
  </si>
  <si>
    <t>Strada Eroilor nr. 170</t>
  </si>
  <si>
    <t>Strada Eroilor nr. 172</t>
  </si>
  <si>
    <t>Strada Eroilor nr. 174</t>
  </si>
  <si>
    <t>Strada Eroilor nr. 176</t>
  </si>
  <si>
    <t>Strada Eroilor nr. 180</t>
  </si>
  <si>
    <t>Strada Eroilor nr. 186</t>
  </si>
  <si>
    <t>Strada Eroilor nr. 188</t>
  </si>
  <si>
    <t>Strada Eroilor nr. 190</t>
  </si>
  <si>
    <t>Strada Eroilor nr. 240</t>
  </si>
  <si>
    <t>Strada Eroilor nr. 242</t>
  </si>
  <si>
    <t>Strada Eroilor nr. 244</t>
  </si>
  <si>
    <t>Strada Eroilor nr. 246</t>
  </si>
  <si>
    <t>Strada Eroilor nr. 248</t>
  </si>
  <si>
    <t>Strada Eroilor nr. 250</t>
  </si>
  <si>
    <t>Strada Eroilor nr. 252</t>
  </si>
  <si>
    <t>Strada Eroilor nr. 254</t>
  </si>
  <si>
    <t>Strada Eroilor nr. 256</t>
  </si>
  <si>
    <t>Strada Eroilor nr. 258</t>
  </si>
  <si>
    <t>Strada Eroilor nr. 260</t>
  </si>
  <si>
    <t>Strada Eroilor nr. 262</t>
  </si>
  <si>
    <t>Strada Eroilor nr. 264</t>
  </si>
  <si>
    <t>Strada Eroilor nr. 268</t>
  </si>
  <si>
    <t>Strada Eroilor nr. 270</t>
  </si>
  <si>
    <t>Strada Eroilor nr. 272</t>
  </si>
  <si>
    <t>Strada Eroilor nr. 274</t>
  </si>
  <si>
    <t>Strada Eroilor nr. 276</t>
  </si>
  <si>
    <t>Strada Eroilor nr. 278</t>
  </si>
  <si>
    <t>Strada Eroilor nr. 280</t>
  </si>
  <si>
    <t>Strada Eroilor nr. 282</t>
  </si>
  <si>
    <t>Strada Eroilor nr. 284</t>
  </si>
  <si>
    <t>Strada Eroilor nr. 286</t>
  </si>
  <si>
    <t>Strada Eroilor nr. 288</t>
  </si>
  <si>
    <t>Strada Eroilor nr. 290</t>
  </si>
  <si>
    <t>Strada Eroilor nr. 292</t>
  </si>
  <si>
    <t>Strada Florilor nr. 77</t>
  </si>
  <si>
    <t>Strada Florilor nr. 176</t>
  </si>
  <si>
    <t>Strada Florilor nr. 178</t>
  </si>
  <si>
    <t>Strada Florilor nr. 180</t>
  </si>
  <si>
    <t>Strada Florilor nr. 182</t>
  </si>
  <si>
    <t>Strada Florilor nr. 184</t>
  </si>
  <si>
    <t>Strada Florilor nr. 186</t>
  </si>
  <si>
    <t>Strada Florilor nr. 188</t>
  </si>
  <si>
    <t>Strada Florilor nr. 190</t>
  </si>
  <si>
    <t>Strada Florilor nr. 193</t>
  </si>
  <si>
    <t>Strada Florilor nr. 195</t>
  </si>
  <si>
    <t>Strada Florilor nr. 197</t>
  </si>
  <si>
    <t>Strada Florilor nr. 201</t>
  </si>
  <si>
    <t>Strada Florilor nr. 262</t>
  </si>
  <si>
    <t>Strada Florilor nr. 272</t>
  </si>
  <si>
    <t>Strada Florilor nr. 276</t>
  </si>
  <si>
    <t>Strada Florilor nr. 278</t>
  </si>
  <si>
    <t>Strada Florilor nr. 280</t>
  </si>
  <si>
    <t>Strada Florilor nr. 286</t>
  </si>
  <si>
    <t>Strada Florilor nr. 288</t>
  </si>
  <si>
    <t>Strada Florilor nr. 296</t>
  </si>
  <si>
    <t>Strada Florilor nr. 304</t>
  </si>
  <si>
    <t>Strada Florilor nr. 324</t>
  </si>
  <si>
    <t>Strada Gheorghe Doja nr. 2</t>
  </si>
  <si>
    <t>Strada Intrarea Crișului nr. 8</t>
  </si>
  <si>
    <t>Strada Muzeul Apei nr. 9</t>
  </si>
  <si>
    <t>Strada Muzeul Apei nr. 13</t>
  </si>
  <si>
    <t>Strada Muzeul Apei nr. 22</t>
  </si>
  <si>
    <t>Strada Muzeul Apei nr. 24</t>
  </si>
  <si>
    <t>Strada Muzeul Apei nr. 26</t>
  </si>
  <si>
    <t>Strada Muzeul Apei nr. 28</t>
  </si>
  <si>
    <t>Strada Porii nr. 5</t>
  </si>
  <si>
    <t>Strada Porii nr. 7</t>
  </si>
  <si>
    <t>Strada Porii nr. 9</t>
  </si>
  <si>
    <t>Strada Porii nr. 144</t>
  </si>
  <si>
    <t>Strada Porii nr. 146</t>
  </si>
  <si>
    <t>Strada Porii nr. 148</t>
  </si>
  <si>
    <t>Strada Porii nr. 150</t>
  </si>
  <si>
    <t>Strada Porii nr. 152</t>
  </si>
  <si>
    <t>Strada Porii nr. 154</t>
  </si>
  <si>
    <t>Strada Profesor Ioan Rusu nr. 5</t>
  </si>
  <si>
    <t>Strada Profesor Ioan Rusu nr. 76</t>
  </si>
  <si>
    <t>Strada Profesor Mocan Dumitru nr. 23</t>
  </si>
  <si>
    <t>Strada Șesul de Sus nr. 4</t>
  </si>
  <si>
    <t>Strada Șesul de Sus nr. 6</t>
  </si>
  <si>
    <t>Strada Șesul de Sus nr. 8</t>
  </si>
  <si>
    <t>Strada Șesul de Sus nr. 10</t>
  </si>
  <si>
    <t>Strada Șesul de Sus nr. 12</t>
  </si>
  <si>
    <t>Strada Șesul de Sus nr. 14</t>
  </si>
  <si>
    <t>Strada Șesul de Sus nr. 172</t>
  </si>
  <si>
    <t>Strada Șesul de Sus nr. 174</t>
  </si>
  <si>
    <t>Strada Șesul de Sus nr. 176</t>
  </si>
  <si>
    <t>Strada Șesul de Sus nr. 178</t>
  </si>
  <si>
    <t>Strada Șesul de Sus nr. 180</t>
  </si>
  <si>
    <t>Strada Șesul de Sus nr. 182</t>
  </si>
  <si>
    <t>Strada Someșului nr. 31</t>
  </si>
  <si>
    <t>Strada Someșului nr. 49</t>
  </si>
  <si>
    <t>Strada Sub Cetate nr. 1</t>
  </si>
  <si>
    <t>Strada Sub Cetate nr. 3</t>
  </si>
  <si>
    <t>Strada Sub Cetate nr. 5</t>
  </si>
  <si>
    <t>Strada Sub Cetate nr. 7</t>
  </si>
  <si>
    <t>Strada Sub Cetate nr. 9</t>
  </si>
  <si>
    <t>Strada Sub Cetate nr. 10</t>
  </si>
  <si>
    <t>Strada Sub Cetate nr. 11</t>
  </si>
  <si>
    <t>Strada Sub Cetate nr. 13</t>
  </si>
  <si>
    <t>Strada Tăuțului nr. 44</t>
  </si>
  <si>
    <t>Strada Tăuțului nr. 46</t>
  </si>
  <si>
    <t>Strada Tăuțului nr. 48</t>
  </si>
  <si>
    <t>Strada Urușagului nr. 3</t>
  </si>
  <si>
    <t>Strada Urușagului nr. 16</t>
  </si>
  <si>
    <t>Strada Urușagului nr. 24</t>
  </si>
  <si>
    <t>Strada Valea Gârboului nr. 2</t>
  </si>
  <si>
    <t>Strada Valea Gârboului nr. 152</t>
  </si>
  <si>
    <t>Strada Valea Gârboului nr. 154</t>
  </si>
  <si>
    <t>Strada Valea Gârboului nr. 156</t>
  </si>
</sst>
</file>

<file path=xl/styles.xml><?xml version="1.0" encoding="utf-8"?>
<styleSheet xmlns="http://schemas.openxmlformats.org/spreadsheetml/2006/main">
  <numFmts count="5">
    <numFmt numFmtId="164" formatCode="#"/>
    <numFmt numFmtId="165" formatCode="#&quot; niveluri&quot;"/>
    <numFmt numFmtId="166" formatCode="0.00%;\-0%;"/>
    <numFmt numFmtId="167" formatCode="#.##"/>
    <numFmt numFmtId="168" formatCode="0.00%;\-0.00%;"/>
  </numFmts>
  <fonts count="17">
    <font>
      <b/>
      <sz val="10"/>
      <color theme="1"/>
      <name val="Arial"/>
      <family val="2"/>
    </font>
    <font>
      <b/>
      <sz val="10"/>
      <name val="Arial"/>
      <family val="2"/>
    </font>
    <font>
      <b/>
      <sz val="10"/>
      <color rgb="FFFF0000"/>
      <name val="Arial"/>
      <family val="2"/>
    </font>
    <font>
      <b/>
      <sz val="10"/>
      <color rgb="FFFFFFFF"/>
      <name val="Arial"/>
      <family val="2"/>
    </font>
    <font>
      <b/>
      <u/>
      <sz val="14"/>
      <color rgb="FF0000FF"/>
      <name val="Arial"/>
      <family val="2"/>
    </font>
    <font>
      <b/>
      <sz val="14"/>
      <color theme="1"/>
      <name val="Arial"/>
      <family val="2"/>
    </font>
    <font>
      <b/>
      <sz val="10"/>
      <color theme="0"/>
      <name val="Arial"/>
      <family val="2"/>
    </font>
    <font>
      <b/>
      <sz val="8"/>
      <color rgb="FFFFFFFF"/>
      <name val="Arial"/>
      <family val="2"/>
    </font>
    <font>
      <b/>
      <sz val="20"/>
      <color theme="1"/>
      <name val="Arial"/>
      <family val="2"/>
    </font>
    <font>
      <b/>
      <sz val="8"/>
      <color theme="1"/>
      <name val="Arial"/>
      <family val="2"/>
    </font>
    <font>
      <b/>
      <sz val="8"/>
      <name val="Arial"/>
      <family val="2"/>
    </font>
    <font>
      <b/>
      <sz val="10"/>
      <color rgb="FFFF00FF"/>
      <name val="Arial"/>
      <family val="2"/>
    </font>
    <font>
      <b/>
      <sz val="10"/>
      <color rgb="FF0000FF"/>
      <name val="Arial"/>
      <family val="2"/>
    </font>
    <font>
      <b/>
      <sz val="10"/>
      <color theme="1"/>
      <name val="Arial"/>
      <family val="2"/>
    </font>
    <font>
      <b/>
      <sz val="10"/>
      <name val="Arial"/>
      <family val="2"/>
      <charset val="1"/>
    </font>
    <font>
      <b/>
      <sz val="10"/>
      <color rgb="FFFF0000"/>
      <name val="Arial"/>
      <family val="2"/>
      <charset val="1"/>
    </font>
    <font>
      <b/>
      <sz val="20"/>
      <name val="Arial"/>
      <family val="2"/>
    </font>
  </fonts>
  <fills count="32">
    <fill>
      <patternFill patternType="none"/>
    </fill>
    <fill>
      <patternFill patternType="gray125"/>
    </fill>
    <fill>
      <patternFill patternType="solid">
        <fgColor rgb="FFC0C0C0"/>
        <bgColor indexed="64"/>
      </patternFill>
    </fill>
    <fill>
      <patternFill patternType="solid">
        <fgColor rgb="FFFFC0C0"/>
        <bgColor indexed="64"/>
      </patternFill>
    </fill>
    <fill>
      <patternFill patternType="solid">
        <fgColor rgb="FFFFFFC0"/>
        <bgColor indexed="64"/>
      </patternFill>
    </fill>
    <fill>
      <patternFill patternType="solid">
        <fgColor rgb="FFC0FFC0"/>
        <bgColor indexed="64"/>
      </patternFill>
    </fill>
    <fill>
      <patternFill patternType="solid">
        <fgColor rgb="FFC0FFFF"/>
        <bgColor indexed="64"/>
      </patternFill>
    </fill>
    <fill>
      <patternFill patternType="solid">
        <fgColor rgb="FFC0C0FF"/>
        <bgColor indexed="64"/>
      </patternFill>
    </fill>
    <fill>
      <patternFill patternType="solid">
        <fgColor rgb="FFFFC0FF"/>
        <bgColor indexed="64"/>
      </patternFill>
    </fill>
    <fill>
      <patternFill patternType="solid">
        <fgColor rgb="FF800000"/>
        <bgColor indexed="64"/>
      </patternFill>
    </fill>
    <fill>
      <patternFill patternType="solid">
        <fgColor rgb="FF008000"/>
        <bgColor indexed="64"/>
      </patternFill>
    </fill>
    <fill>
      <patternFill patternType="solid">
        <fgColor rgb="FF808000"/>
        <bgColor indexed="64"/>
      </patternFill>
    </fill>
    <fill>
      <patternFill patternType="solid">
        <fgColor rgb="FF008080"/>
        <bgColor indexed="64"/>
      </patternFill>
    </fill>
    <fill>
      <patternFill patternType="solid">
        <fgColor rgb="FF800080"/>
        <bgColor indexed="64"/>
      </patternFill>
    </fill>
    <fill>
      <patternFill patternType="solid">
        <fgColor rgb="FF000080"/>
        <bgColor indexed="64"/>
      </patternFill>
    </fill>
    <fill>
      <patternFill patternType="solid">
        <fgColor rgb="FFFF80FF"/>
        <bgColor indexed="64"/>
      </patternFill>
    </fill>
    <fill>
      <patternFill patternType="solid">
        <fgColor rgb="FF8080FF"/>
        <bgColor indexed="64"/>
      </patternFill>
    </fill>
    <fill>
      <patternFill patternType="solid">
        <fgColor rgb="FF80FFFF"/>
        <bgColor indexed="64"/>
      </patternFill>
    </fill>
    <fill>
      <patternFill patternType="solid">
        <fgColor rgb="FF80FF80"/>
        <bgColor indexed="64"/>
      </patternFill>
    </fill>
    <fill>
      <patternFill patternType="solid">
        <fgColor rgb="FFFFFF80"/>
        <bgColor indexed="64"/>
      </patternFill>
    </fill>
    <fill>
      <patternFill patternType="solid">
        <fgColor rgb="FFFF8080"/>
        <bgColor indexed="64"/>
      </patternFill>
    </fill>
    <fill>
      <patternFill patternType="solid">
        <fgColor rgb="FFFFC0C0"/>
        <bgColor rgb="FFFFC0FF"/>
      </patternFill>
    </fill>
    <fill>
      <patternFill patternType="solid">
        <fgColor rgb="FFFFFFC0"/>
        <bgColor rgb="FFFFFFFF"/>
      </patternFill>
    </fill>
    <fill>
      <patternFill patternType="solid">
        <fgColor rgb="FFC0FFC0"/>
        <bgColor rgb="FFC0FFFF"/>
      </patternFill>
    </fill>
    <fill>
      <patternFill patternType="solid">
        <fgColor rgb="FFC0FFFF"/>
        <bgColor rgb="FFC0FFC0"/>
      </patternFill>
    </fill>
    <fill>
      <patternFill patternType="solid">
        <fgColor rgb="FFC0C0FF"/>
        <bgColor rgb="FFC0C0C0"/>
      </patternFill>
    </fill>
    <fill>
      <patternFill patternType="solid">
        <fgColor rgb="FFFFC0FF"/>
        <bgColor rgb="FFFFC0C0"/>
      </patternFill>
    </fill>
    <fill>
      <patternFill patternType="solid">
        <fgColor rgb="FFFFFF00"/>
        <bgColor rgb="FFFFFF00"/>
      </patternFill>
    </fill>
    <fill>
      <patternFill patternType="solid">
        <fgColor rgb="FF111111"/>
        <bgColor rgb="FF000000"/>
      </patternFill>
    </fill>
    <fill>
      <patternFill patternType="solid">
        <fgColor rgb="FFFF0000"/>
        <bgColor rgb="FF993300"/>
      </patternFill>
    </fill>
    <fill>
      <patternFill patternType="solid">
        <fgColor theme="1" tint="0.499984740745262"/>
        <bgColor rgb="FF000000"/>
      </patternFill>
    </fill>
    <fill>
      <patternFill patternType="solid">
        <fgColor theme="1" tint="0.499984740745262"/>
        <bgColor rgb="FFFFFFFF"/>
      </patternFill>
    </fill>
  </fills>
  <borders count="68">
    <border>
      <left/>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right/>
      <top style="thick">
        <color indexed="64"/>
      </top>
      <bottom/>
      <diagonal/>
    </border>
    <border>
      <left/>
      <right/>
      <top/>
      <bottom style="thick">
        <color indexed="64"/>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thick">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medium">
        <color indexed="64"/>
      </left>
      <right style="thin">
        <color indexed="64"/>
      </right>
      <top style="thick">
        <color indexed="64"/>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ck">
        <color indexed="64"/>
      </top>
      <bottom style="thin">
        <color indexed="64"/>
      </bottom>
      <diagonal/>
    </border>
    <border>
      <left style="thin">
        <color indexed="64"/>
      </left>
      <right/>
      <top style="thin">
        <color indexed="64"/>
      </top>
      <bottom style="thick">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top style="thin">
        <color indexed="64"/>
      </top>
      <bottom style="thin">
        <color indexed="64"/>
      </bottom>
      <diagonal/>
    </border>
    <border>
      <left style="thin">
        <color indexed="64"/>
      </left>
      <right style="thick">
        <color indexed="64"/>
      </right>
      <top style="medium">
        <color indexed="64"/>
      </top>
      <bottom/>
      <diagonal/>
    </border>
    <border>
      <left/>
      <right/>
      <top style="medium">
        <color indexed="64"/>
      </top>
      <bottom style="medium">
        <color indexed="64"/>
      </bottom>
      <diagonal/>
    </border>
    <border>
      <left style="thick">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auto="1"/>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medium">
        <color indexed="64"/>
      </top>
      <bottom style="medium">
        <color indexed="64"/>
      </bottom>
      <diagonal/>
    </border>
    <border>
      <left style="thick">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medium">
        <color indexed="64"/>
      </left>
      <right style="thin">
        <color indexed="64"/>
      </right>
      <top style="double">
        <color indexed="64"/>
      </top>
      <bottom/>
      <diagonal/>
    </border>
    <border>
      <left style="thin">
        <color indexed="64"/>
      </left>
      <right style="thick">
        <color indexed="64"/>
      </right>
      <top style="double">
        <color indexed="64"/>
      </top>
      <bottom/>
      <diagonal/>
    </border>
  </borders>
  <cellStyleXfs count="1">
    <xf numFmtId="0" fontId="0" fillId="2" borderId="0" applyNumberFormat="0" applyFill="0" applyBorder="0" applyAlignment="0">
      <alignment horizontal="center" vertical="center"/>
    </xf>
  </cellStyleXfs>
  <cellXfs count="742">
    <xf numFmtId="0" fontId="0" fillId="2" borderId="0" xfId="0">
      <alignment horizontal="center" vertical="center"/>
    </xf>
    <xf numFmtId="0" fontId="3" fillId="12" borderId="16"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1" borderId="17" xfId="0" applyFont="1" applyFill="1" applyBorder="1" applyAlignment="1">
      <alignment horizontal="center" vertical="center" wrapText="1"/>
    </xf>
    <xf numFmtId="0" fontId="3" fillId="11" borderId="16" xfId="0" applyFont="1" applyFill="1" applyBorder="1" applyAlignment="1">
      <alignment horizontal="center" vertical="center" wrapText="1"/>
    </xf>
    <xf numFmtId="0" fontId="3" fillId="11" borderId="18" xfId="0" applyFont="1" applyFill="1" applyBorder="1" applyAlignment="1">
      <alignment horizontal="center" vertical="center" wrapText="1"/>
    </xf>
    <xf numFmtId="0" fontId="0" fillId="2" borderId="25" xfId="0" applyBorder="1">
      <alignment horizontal="center" vertical="center"/>
    </xf>
    <xf numFmtId="0" fontId="3" fillId="11" borderId="14" xfId="0" applyFont="1" applyFill="1" applyBorder="1">
      <alignment horizontal="center" vertical="center"/>
    </xf>
    <xf numFmtId="0" fontId="3" fillId="11" borderId="13" xfId="0" applyFont="1" applyFill="1" applyBorder="1">
      <alignment horizontal="center" vertical="center"/>
    </xf>
    <xf numFmtId="0" fontId="3" fillId="11" borderId="15" xfId="0" applyFont="1" applyFill="1" applyBorder="1">
      <alignment horizontal="center" vertical="center"/>
    </xf>
    <xf numFmtId="0" fontId="3" fillId="10" borderId="13" xfId="0" applyFont="1" applyFill="1" applyBorder="1">
      <alignment horizontal="center" vertical="center"/>
    </xf>
    <xf numFmtId="0" fontId="3" fillId="10" borderId="15" xfId="0" applyFont="1" applyFill="1" applyBorder="1">
      <alignment horizontal="center" vertical="center"/>
    </xf>
    <xf numFmtId="0" fontId="3" fillId="12" borderId="13" xfId="0" applyFont="1" applyFill="1" applyBorder="1">
      <alignment horizontal="center" vertical="center"/>
    </xf>
    <xf numFmtId="0" fontId="3" fillId="12" borderId="15" xfId="0" applyFont="1" applyFill="1" applyBorder="1">
      <alignment horizontal="center" vertical="center"/>
    </xf>
    <xf numFmtId="0" fontId="3" fillId="14" borderId="13" xfId="0" applyFont="1" applyFill="1" applyBorder="1">
      <alignment horizontal="center" vertical="center"/>
    </xf>
    <xf numFmtId="0" fontId="3" fillId="14" borderId="15" xfId="0" applyFont="1" applyFill="1" applyBorder="1">
      <alignment horizontal="center" vertical="center"/>
    </xf>
    <xf numFmtId="0" fontId="0" fillId="2" borderId="24" xfId="0" applyBorder="1">
      <alignment horizontal="center" vertical="center"/>
    </xf>
    <xf numFmtId="0" fontId="0" fillId="2" borderId="0" xfId="0" applyAlignment="1">
      <alignment horizontal="centerContinuous" vertical="center" wrapText="1"/>
    </xf>
    <xf numFmtId="0" fontId="6" fillId="9" borderId="13" xfId="0" applyFont="1" applyFill="1" applyBorder="1">
      <alignment horizontal="center" vertical="center"/>
    </xf>
    <xf numFmtId="0" fontId="6" fillId="11" borderId="14" xfId="0" applyFont="1" applyFill="1" applyBorder="1">
      <alignment horizontal="center" vertical="center"/>
    </xf>
    <xf numFmtId="0" fontId="6" fillId="10" borderId="15" xfId="0" applyFont="1" applyFill="1" applyBorder="1">
      <alignment horizontal="center" vertical="center"/>
    </xf>
    <xf numFmtId="0" fontId="6" fillId="14" borderId="14" xfId="0" applyFont="1" applyFill="1" applyBorder="1">
      <alignment horizontal="center" vertical="center"/>
    </xf>
    <xf numFmtId="0" fontId="0" fillId="2" borderId="31" xfId="0" applyBorder="1">
      <alignment horizontal="center" vertical="center"/>
    </xf>
    <xf numFmtId="0" fontId="6" fillId="9" borderId="19" xfId="0" applyFont="1" applyFill="1" applyBorder="1" applyAlignment="1">
      <alignment horizontal="center" vertical="center" wrapText="1"/>
    </xf>
    <xf numFmtId="0" fontId="6" fillId="11" borderId="20" xfId="0" applyFont="1" applyFill="1" applyBorder="1" applyAlignment="1">
      <alignment horizontal="center" vertical="center" wrapText="1"/>
    </xf>
    <xf numFmtId="0" fontId="6" fillId="10" borderId="20" xfId="0" applyFont="1" applyFill="1" applyBorder="1" applyAlignment="1">
      <alignment horizontal="center" vertical="center" wrapText="1"/>
    </xf>
    <xf numFmtId="0" fontId="6" fillId="10" borderId="19" xfId="0" applyFont="1" applyFill="1" applyBorder="1" applyAlignment="1">
      <alignment horizontal="center" vertical="center" wrapText="1"/>
    </xf>
    <xf numFmtId="0" fontId="6" fillId="10" borderId="21" xfId="0" applyFont="1" applyFill="1" applyBorder="1" applyAlignment="1">
      <alignment horizontal="center" vertical="center" wrapText="1"/>
    </xf>
    <xf numFmtId="0" fontId="6" fillId="12" borderId="20" xfId="0" applyFont="1" applyFill="1" applyBorder="1" applyAlignment="1">
      <alignment horizontal="center" vertical="center" wrapText="1"/>
    </xf>
    <xf numFmtId="0" fontId="6" fillId="12" borderId="19" xfId="0" applyFont="1" applyFill="1" applyBorder="1" applyAlignment="1">
      <alignment horizontal="center" vertical="center" wrapText="1"/>
    </xf>
    <xf numFmtId="0" fontId="6" fillId="14" borderId="20" xfId="0" applyFont="1" applyFill="1" applyBorder="1" applyAlignment="1">
      <alignment horizontal="center" vertical="center" wrapText="1"/>
    </xf>
    <xf numFmtId="0" fontId="6" fillId="14" borderId="19" xfId="0" applyFont="1" applyFill="1" applyBorder="1" applyAlignment="1">
      <alignment horizontal="center" vertical="center" wrapText="1"/>
    </xf>
    <xf numFmtId="0" fontId="6" fillId="14" borderId="21" xfId="0" applyFont="1" applyFill="1" applyBorder="1" applyAlignment="1">
      <alignment horizontal="center" vertical="center" wrapText="1"/>
    </xf>
    <xf numFmtId="0" fontId="0" fillId="2" borderId="30" xfId="0" applyBorder="1">
      <alignment horizontal="center" vertical="center"/>
    </xf>
    <xf numFmtId="0" fontId="7" fillId="12" borderId="16" xfId="0" applyFont="1" applyFill="1" applyBorder="1" applyAlignment="1">
      <alignment horizontal="center" vertical="center" wrapText="1"/>
    </xf>
    <xf numFmtId="0" fontId="7" fillId="12" borderId="18" xfId="0" applyFont="1" applyFill="1" applyBorder="1" applyAlignment="1">
      <alignment horizontal="center" vertical="center" wrapText="1"/>
    </xf>
    <xf numFmtId="0" fontId="7" fillId="14" borderId="17" xfId="0" applyFont="1" applyFill="1" applyBorder="1" applyAlignment="1">
      <alignment horizontal="center" vertical="center" wrapText="1"/>
    </xf>
    <xf numFmtId="0" fontId="7" fillId="14" borderId="16" xfId="0" applyFont="1" applyFill="1" applyBorder="1" applyAlignment="1">
      <alignment horizontal="center" vertical="center" wrapText="1"/>
    </xf>
    <xf numFmtId="0" fontId="3" fillId="10" borderId="14" xfId="0" applyFont="1" applyFill="1" applyBorder="1">
      <alignment horizontal="center" vertical="center"/>
    </xf>
    <xf numFmtId="0" fontId="7" fillId="13" borderId="17" xfId="0" applyFont="1" applyFill="1" applyBorder="1" applyAlignment="1">
      <alignment horizontal="center" vertical="center" wrapText="1"/>
    </xf>
    <xf numFmtId="0" fontId="7" fillId="13" borderId="16" xfId="0" applyFont="1" applyFill="1" applyBorder="1" applyAlignment="1">
      <alignment horizontal="center" vertical="center" wrapText="1"/>
    </xf>
    <xf numFmtId="0" fontId="0" fillId="19" borderId="9" xfId="0" applyFill="1" applyBorder="1">
      <alignment horizontal="center" vertical="center"/>
    </xf>
    <xf numFmtId="0" fontId="0" fillId="19" borderId="7" xfId="0" applyFill="1" applyBorder="1">
      <alignment horizontal="center" vertical="center"/>
    </xf>
    <xf numFmtId="164" fontId="0" fillId="4" borderId="12" xfId="0" applyNumberFormat="1" applyFill="1" applyBorder="1">
      <alignment horizontal="center" vertical="center"/>
    </xf>
    <xf numFmtId="164" fontId="0" fillId="5" borderId="12" xfId="0" applyNumberFormat="1" applyFill="1" applyBorder="1">
      <alignment horizontal="center" vertical="center"/>
    </xf>
    <xf numFmtId="164" fontId="0" fillId="5" borderId="10" xfId="0" applyNumberFormat="1" applyFill="1" applyBorder="1">
      <alignment horizontal="center" vertical="center"/>
    </xf>
    <xf numFmtId="164" fontId="0" fillId="6" borderId="12" xfId="0" applyNumberFormat="1" applyFill="1" applyBorder="1">
      <alignment horizontal="center" vertical="center"/>
    </xf>
    <xf numFmtId="164" fontId="0" fillId="19" borderId="8" xfId="0" applyNumberFormat="1" applyFill="1" applyBorder="1">
      <alignment horizontal="center" vertical="center"/>
    </xf>
    <xf numFmtId="164" fontId="0" fillId="18" borderId="8" xfId="0" applyNumberFormat="1" applyFill="1" applyBorder="1">
      <alignment horizontal="center" vertical="center"/>
    </xf>
    <xf numFmtId="0" fontId="0" fillId="16" borderId="7" xfId="0" applyFill="1" applyBorder="1">
      <alignment horizontal="center" vertical="center"/>
    </xf>
    <xf numFmtId="0" fontId="0" fillId="16" borderId="9" xfId="0" applyFill="1" applyBorder="1">
      <alignment horizontal="center" vertical="center"/>
    </xf>
    <xf numFmtId="0" fontId="7" fillId="14" borderId="18" xfId="0" applyFont="1" applyFill="1" applyBorder="1" applyAlignment="1">
      <alignment horizontal="center" vertical="center" wrapText="1"/>
    </xf>
    <xf numFmtId="0" fontId="7" fillId="13" borderId="18" xfId="0" applyFont="1" applyFill="1" applyBorder="1" applyAlignment="1">
      <alignment horizontal="center" vertical="center" wrapText="1"/>
    </xf>
    <xf numFmtId="0" fontId="7" fillId="12" borderId="17" xfId="0" applyFont="1" applyFill="1" applyBorder="1" applyAlignment="1">
      <alignment horizontal="center" vertical="center" wrapText="1"/>
    </xf>
    <xf numFmtId="0" fontId="3" fillId="12" borderId="14" xfId="0" applyFont="1" applyFill="1" applyBorder="1">
      <alignment horizontal="center" vertical="center"/>
    </xf>
    <xf numFmtId="0" fontId="3" fillId="14" borderId="14" xfId="0" applyFont="1" applyFill="1" applyBorder="1">
      <alignment horizontal="center" vertical="center"/>
    </xf>
    <xf numFmtId="0" fontId="7" fillId="9" borderId="18" xfId="0" applyFont="1" applyFill="1" applyBorder="1" applyAlignment="1">
      <alignment horizontal="center" vertical="center" wrapText="1"/>
    </xf>
    <xf numFmtId="0" fontId="7" fillId="11" borderId="17" xfId="0" applyFont="1" applyFill="1" applyBorder="1" applyAlignment="1">
      <alignment horizontal="center" vertical="center" wrapText="1"/>
    </xf>
    <xf numFmtId="0" fontId="7" fillId="11" borderId="16" xfId="0" applyFont="1" applyFill="1" applyBorder="1" applyAlignment="1">
      <alignment horizontal="center" vertical="center" wrapText="1"/>
    </xf>
    <xf numFmtId="0" fontId="7" fillId="11" borderId="18" xfId="0" applyFont="1" applyFill="1" applyBorder="1" applyAlignment="1">
      <alignment horizontal="center" vertical="center" wrapText="1"/>
    </xf>
    <xf numFmtId="0" fontId="7" fillId="10" borderId="17" xfId="0" applyFont="1" applyFill="1" applyBorder="1" applyAlignment="1">
      <alignment horizontal="center" vertical="center" wrapText="1"/>
    </xf>
    <xf numFmtId="0" fontId="7" fillId="10" borderId="16" xfId="0" applyFont="1" applyFill="1" applyBorder="1" applyAlignment="1">
      <alignment horizontal="center" vertical="center" wrapText="1"/>
    </xf>
    <xf numFmtId="0" fontId="7" fillId="10" borderId="18" xfId="0" applyFont="1" applyFill="1" applyBorder="1" applyAlignment="1">
      <alignment horizontal="center" vertical="center" wrapText="1"/>
    </xf>
    <xf numFmtId="166" fontId="0" fillId="6" borderId="11" xfId="0" applyNumberFormat="1" applyFill="1" applyBorder="1">
      <alignment horizontal="center" vertical="center"/>
    </xf>
    <xf numFmtId="166" fontId="0" fillId="6" borderId="10" xfId="0" applyNumberFormat="1" applyFill="1" applyBorder="1">
      <alignment horizontal="center" vertical="center"/>
    </xf>
    <xf numFmtId="166" fontId="0" fillId="6" borderId="12" xfId="0" applyNumberFormat="1" applyFill="1" applyBorder="1">
      <alignment horizontal="center" vertical="center"/>
    </xf>
    <xf numFmtId="166" fontId="0" fillId="8" borderId="12" xfId="0" applyNumberFormat="1" applyFill="1" applyBorder="1">
      <alignment horizontal="center" vertical="center"/>
    </xf>
    <xf numFmtId="0" fontId="6" fillId="11" borderId="21" xfId="0" applyFont="1" applyFill="1" applyBorder="1" applyAlignment="1">
      <alignment horizontal="centerContinuous" vertical="center" wrapText="1"/>
    </xf>
    <xf numFmtId="0" fontId="6" fillId="10" borderId="19" xfId="0" applyFont="1" applyFill="1" applyBorder="1" applyAlignment="1">
      <alignment horizontal="centerContinuous" vertical="center" wrapText="1"/>
    </xf>
    <xf numFmtId="0" fontId="6" fillId="10" borderId="21" xfId="0" applyFont="1" applyFill="1" applyBorder="1" applyAlignment="1">
      <alignment horizontal="centerContinuous" vertical="center" wrapText="1"/>
    </xf>
    <xf numFmtId="0" fontId="6" fillId="14" borderId="20" xfId="0" applyFont="1" applyFill="1" applyBorder="1" applyAlignment="1">
      <alignment horizontal="centerContinuous" vertical="center" wrapText="1"/>
    </xf>
    <xf numFmtId="0" fontId="6" fillId="13" borderId="20" xfId="0" applyFont="1" applyFill="1" applyBorder="1" applyAlignment="1">
      <alignment horizontal="centerContinuous" vertical="center" wrapText="1"/>
    </xf>
    <xf numFmtId="0" fontId="6" fillId="13" borderId="19" xfId="0" applyFont="1" applyFill="1" applyBorder="1" applyAlignment="1">
      <alignment horizontal="centerContinuous" vertical="center" wrapText="1"/>
    </xf>
    <xf numFmtId="0" fontId="6" fillId="13" borderId="21" xfId="0" applyFont="1" applyFill="1" applyBorder="1" applyAlignment="1">
      <alignment horizontal="centerContinuous" vertical="center" wrapText="1"/>
    </xf>
    <xf numFmtId="0" fontId="6" fillId="9" borderId="19" xfId="0" applyFont="1" applyFill="1" applyBorder="1" applyAlignment="1">
      <alignment horizontal="centerContinuous" vertical="center" wrapText="1"/>
    </xf>
    <xf numFmtId="0" fontId="6" fillId="9" borderId="21" xfId="0" applyFont="1" applyFill="1" applyBorder="1" applyAlignment="1">
      <alignment horizontal="centerContinuous" vertical="center" wrapText="1"/>
    </xf>
    <xf numFmtId="0" fontId="6" fillId="9" borderId="20" xfId="0" applyFont="1" applyFill="1" applyBorder="1" applyAlignment="1">
      <alignment horizontal="centerContinuous" vertical="center" wrapText="1"/>
    </xf>
    <xf numFmtId="164" fontId="3" fillId="14" borderId="14" xfId="0" applyNumberFormat="1" applyFont="1" applyFill="1" applyBorder="1">
      <alignment horizontal="center" vertical="center"/>
    </xf>
    <xf numFmtId="164" fontId="3" fillId="14" borderId="13" xfId="0" applyNumberFormat="1" applyFont="1" applyFill="1" applyBorder="1">
      <alignment horizontal="center" vertical="center"/>
    </xf>
    <xf numFmtId="164" fontId="3" fillId="14" borderId="15" xfId="0" applyNumberFormat="1" applyFont="1" applyFill="1" applyBorder="1">
      <alignment horizontal="center" vertical="center"/>
    </xf>
    <xf numFmtId="0" fontId="6" fillId="11" borderId="18" xfId="0" applyFont="1" applyFill="1" applyBorder="1" applyAlignment="1">
      <alignment horizontal="center" vertical="center" wrapText="1"/>
    </xf>
    <xf numFmtId="0" fontId="6" fillId="9" borderId="28" xfId="0" applyFont="1" applyFill="1" applyBorder="1">
      <alignment horizontal="center" vertical="center"/>
    </xf>
    <xf numFmtId="0" fontId="6" fillId="11" borderId="13" xfId="0" applyFont="1" applyFill="1" applyBorder="1">
      <alignment horizontal="center" vertical="center"/>
    </xf>
    <xf numFmtId="0" fontId="6" fillId="9" borderId="27" xfId="0" applyFont="1" applyFill="1" applyBorder="1" applyAlignment="1">
      <alignment horizontal="center" vertical="center" wrapText="1"/>
    </xf>
    <xf numFmtId="0" fontId="6" fillId="11" borderId="19" xfId="0" applyFont="1" applyFill="1" applyBorder="1" applyAlignment="1">
      <alignment horizontal="center" vertical="center" wrapText="1"/>
    </xf>
    <xf numFmtId="0" fontId="6" fillId="13" borderId="20" xfId="0" applyFont="1" applyFill="1" applyBorder="1" applyAlignment="1">
      <alignment horizontal="center" vertical="center" wrapText="1"/>
    </xf>
    <xf numFmtId="0" fontId="6" fillId="13" borderId="19" xfId="0" applyFont="1" applyFill="1" applyBorder="1" applyAlignment="1">
      <alignment horizontal="center" vertical="center" wrapText="1"/>
    </xf>
    <xf numFmtId="0" fontId="6" fillId="13" borderId="14" xfId="0" applyFont="1" applyFill="1" applyBorder="1">
      <alignment horizontal="center" vertical="center"/>
    </xf>
    <xf numFmtId="0" fontId="6" fillId="13" borderId="13" xfId="0" applyFont="1" applyFill="1" applyBorder="1">
      <alignment horizontal="center" vertical="center"/>
    </xf>
    <xf numFmtId="0" fontId="0" fillId="2" borderId="0" xfId="0" applyBorder="1">
      <alignment horizontal="center" vertical="center"/>
    </xf>
    <xf numFmtId="0" fontId="3" fillId="14" borderId="17" xfId="0" applyFont="1" applyFill="1" applyBorder="1" applyAlignment="1">
      <alignment horizontal="center" vertical="center" wrapText="1"/>
    </xf>
    <xf numFmtId="0" fontId="3" fillId="14" borderId="16" xfId="0" applyFont="1" applyFill="1" applyBorder="1" applyAlignment="1">
      <alignment horizontal="center" vertical="center" wrapText="1"/>
    </xf>
    <xf numFmtId="0" fontId="3" fillId="14" borderId="18" xfId="0" applyFont="1" applyFill="1" applyBorder="1" applyAlignment="1">
      <alignment horizontal="center" vertical="center" wrapText="1"/>
    </xf>
    <xf numFmtId="0" fontId="7" fillId="9" borderId="16" xfId="0" applyFont="1" applyFill="1" applyBorder="1" applyAlignment="1">
      <alignment horizontal="center" vertical="center" wrapText="1"/>
    </xf>
    <xf numFmtId="10" fontId="3" fillId="9" borderId="15" xfId="0" applyNumberFormat="1" applyFont="1" applyFill="1" applyBorder="1">
      <alignment horizontal="center" vertical="center"/>
    </xf>
    <xf numFmtId="166" fontId="0" fillId="3" borderId="10" xfId="0" applyNumberFormat="1" applyFill="1" applyBorder="1">
      <alignment horizontal="center" vertical="center"/>
    </xf>
    <xf numFmtId="166" fontId="0" fillId="3" borderId="12" xfId="0" applyNumberFormat="1" applyFill="1" applyBorder="1">
      <alignment horizontal="center" vertical="center"/>
    </xf>
    <xf numFmtId="164" fontId="0" fillId="17" borderId="8" xfId="0" applyNumberFormat="1" applyFill="1" applyBorder="1">
      <alignment horizontal="center" vertical="center"/>
    </xf>
    <xf numFmtId="166" fontId="0" fillId="3" borderId="11" xfId="0" applyNumberFormat="1" applyFill="1" applyBorder="1">
      <alignment horizontal="center" vertical="center"/>
    </xf>
    <xf numFmtId="0" fontId="7" fillId="9" borderId="17" xfId="0" applyFont="1" applyFill="1" applyBorder="1" applyAlignment="1">
      <alignment horizontal="center" vertical="center" wrapText="1"/>
    </xf>
    <xf numFmtId="0" fontId="6" fillId="14" borderId="17" xfId="0" applyFont="1" applyFill="1" applyBorder="1" applyAlignment="1">
      <alignment horizontal="center" vertical="center" wrapText="1"/>
    </xf>
    <xf numFmtId="0" fontId="0" fillId="2" borderId="22" xfId="0" applyBorder="1">
      <alignment horizontal="center" vertical="center"/>
    </xf>
    <xf numFmtId="0" fontId="0" fillId="2" borderId="0" xfId="0" applyFont="1" applyAlignment="1">
      <alignment horizontal="centerContinuous" vertical="center"/>
    </xf>
    <xf numFmtId="164" fontId="0" fillId="4" borderId="29" xfId="0" applyNumberFormat="1" applyFill="1" applyBorder="1">
      <alignment horizontal="center" vertical="center"/>
    </xf>
    <xf numFmtId="164" fontId="0" fillId="4" borderId="0" xfId="0" applyNumberFormat="1" applyFill="1" applyBorder="1">
      <alignment horizontal="center" vertical="center"/>
    </xf>
    <xf numFmtId="164" fontId="0" fillId="5" borderId="29" xfId="0" applyNumberFormat="1" applyFill="1" applyBorder="1">
      <alignment horizontal="center" vertical="center"/>
    </xf>
    <xf numFmtId="164" fontId="0" fillId="5" borderId="0" xfId="0" applyNumberFormat="1" applyFill="1" applyBorder="1">
      <alignment horizontal="center" vertical="center"/>
    </xf>
    <xf numFmtId="164" fontId="0" fillId="6" borderId="29" xfId="0" applyNumberFormat="1" applyFill="1" applyBorder="1">
      <alignment horizontal="center" vertical="center"/>
    </xf>
    <xf numFmtId="164" fontId="0" fillId="6" borderId="0" xfId="0" applyNumberFormat="1" applyFill="1" applyBorder="1">
      <alignment horizontal="center" vertical="center"/>
    </xf>
    <xf numFmtId="164" fontId="0" fillId="7" borderId="29" xfId="0" applyNumberFormat="1" applyFill="1" applyBorder="1">
      <alignment horizontal="center" vertical="center"/>
    </xf>
    <xf numFmtId="164" fontId="0" fillId="7" borderId="0" xfId="0" applyNumberFormat="1" applyFill="1" applyBorder="1">
      <alignment horizontal="center" vertical="center"/>
    </xf>
    <xf numFmtId="0" fontId="0" fillId="2" borderId="0" xfId="0">
      <alignment horizontal="center" vertical="center"/>
    </xf>
    <xf numFmtId="0" fontId="5" fillId="2" borderId="0" xfId="0" applyFont="1" applyAlignment="1">
      <alignment horizontal="centerContinuous" vertical="center"/>
    </xf>
    <xf numFmtId="0" fontId="0" fillId="2" borderId="0" xfId="0" applyAlignment="1">
      <alignment horizontal="centerContinuous" vertical="center"/>
    </xf>
    <xf numFmtId="0" fontId="0" fillId="2" borderId="29" xfId="0" applyBorder="1">
      <alignment horizontal="center" vertical="center"/>
    </xf>
    <xf numFmtId="0" fontId="0" fillId="3" borderId="13" xfId="0" applyFill="1" applyBorder="1" applyAlignment="1">
      <alignment horizontal="left" vertical="center"/>
    </xf>
    <xf numFmtId="0" fontId="0" fillId="19" borderId="1" xfId="0" applyFill="1" applyBorder="1" applyAlignment="1">
      <alignment horizontal="centerContinuous" vertical="center"/>
    </xf>
    <xf numFmtId="0" fontId="0" fillId="20" borderId="4" xfId="0" applyFill="1" applyBorder="1">
      <alignment horizontal="center" vertical="center"/>
    </xf>
    <xf numFmtId="0" fontId="9" fillId="19" borderId="4" xfId="0" applyFont="1" applyFill="1" applyBorder="1" applyAlignment="1">
      <alignment horizontal="center" vertical="center" wrapText="1"/>
    </xf>
    <xf numFmtId="0" fontId="0" fillId="20" borderId="9" xfId="0" applyFill="1" applyBorder="1">
      <alignment horizontal="center" vertical="center"/>
    </xf>
    <xf numFmtId="0" fontId="9" fillId="19" borderId="6" xfId="0" applyFont="1" applyFill="1" applyBorder="1" applyAlignment="1">
      <alignment horizontal="center" vertical="center" wrapText="1"/>
    </xf>
    <xf numFmtId="0" fontId="0" fillId="20" borderId="2" xfId="0" applyFill="1" applyBorder="1">
      <alignment horizontal="center" vertical="center"/>
    </xf>
    <xf numFmtId="0" fontId="0" fillId="20" borderId="5" xfId="0" applyFill="1" applyBorder="1">
      <alignment horizontal="center" vertical="center"/>
    </xf>
    <xf numFmtId="0" fontId="0" fillId="20" borderId="7" xfId="0" applyFill="1" applyBorder="1">
      <alignment horizontal="center" vertical="center"/>
    </xf>
    <xf numFmtId="0" fontId="0" fillId="19" borderId="2" xfId="0" applyFill="1" applyBorder="1" applyAlignment="1">
      <alignment horizontal="centerContinuous" vertical="center"/>
    </xf>
    <xf numFmtId="0" fontId="9" fillId="19" borderId="5" xfId="0" applyFont="1" applyFill="1" applyBorder="1" applyAlignment="1">
      <alignment horizontal="center" vertical="center" wrapText="1"/>
    </xf>
    <xf numFmtId="0" fontId="0" fillId="3" borderId="14" xfId="0" applyFill="1" applyBorder="1" applyAlignment="1">
      <alignment horizontal="left" vertical="center"/>
    </xf>
    <xf numFmtId="164" fontId="0" fillId="3" borderId="12" xfId="0" applyNumberFormat="1" applyFill="1" applyBorder="1">
      <alignment horizontal="center" vertical="center"/>
    </xf>
    <xf numFmtId="164" fontId="0" fillId="3" borderId="10" xfId="0" applyNumberFormat="1" applyFill="1" applyBorder="1">
      <alignment horizontal="center" vertical="center"/>
    </xf>
    <xf numFmtId="164" fontId="0" fillId="4" borderId="11" xfId="0" applyNumberFormat="1" applyFill="1" applyBorder="1">
      <alignment horizontal="center" vertical="center"/>
    </xf>
    <xf numFmtId="164" fontId="0" fillId="4" borderId="10" xfId="0" applyNumberFormat="1" applyFill="1" applyBorder="1">
      <alignment horizontal="center" vertical="center"/>
    </xf>
    <xf numFmtId="164" fontId="0" fillId="20" borderId="8" xfId="0" applyNumberFormat="1" applyFill="1" applyBorder="1">
      <alignment horizontal="center" vertical="center"/>
    </xf>
    <xf numFmtId="164" fontId="0" fillId="19" borderId="7" xfId="0" applyNumberFormat="1" applyFill="1" applyBorder="1">
      <alignment horizontal="center" vertical="center"/>
    </xf>
    <xf numFmtId="164" fontId="0" fillId="19" borderId="9" xfId="0" applyNumberFormat="1" applyFill="1" applyBorder="1">
      <alignment horizontal="center" vertical="center"/>
    </xf>
    <xf numFmtId="0" fontId="0" fillId="3" borderId="10" xfId="0" applyFill="1" applyBorder="1" applyAlignment="1">
      <alignment horizontal="left" vertical="center"/>
    </xf>
    <xf numFmtId="0" fontId="0" fillId="20" borderId="9" xfId="0" applyFill="1" applyBorder="1" applyAlignment="1">
      <alignment horizontal="left" vertical="center"/>
    </xf>
    <xf numFmtId="164" fontId="0" fillId="7" borderId="11" xfId="0" applyNumberFormat="1" applyFill="1" applyBorder="1">
      <alignment horizontal="center" vertical="center"/>
    </xf>
    <xf numFmtId="164" fontId="0" fillId="7" borderId="10" xfId="0" applyNumberFormat="1" applyFill="1" applyBorder="1">
      <alignment horizontal="center" vertical="center"/>
    </xf>
    <xf numFmtId="164" fontId="0" fillId="7" borderId="12" xfId="0" applyNumberFormat="1" applyFill="1" applyBorder="1">
      <alignment horizontal="center" vertical="center"/>
    </xf>
    <xf numFmtId="0" fontId="0" fillId="15" borderId="2" xfId="0" applyFill="1" applyBorder="1" applyAlignment="1">
      <alignment horizontal="centerContinuous" vertical="center"/>
    </xf>
    <xf numFmtId="0" fontId="0" fillId="15" borderId="1" xfId="0" applyFill="1" applyBorder="1" applyAlignment="1">
      <alignment horizontal="centerContinuous" vertical="center"/>
    </xf>
    <xf numFmtId="0" fontId="9" fillId="15" borderId="5" xfId="0" applyFont="1" applyFill="1" applyBorder="1" applyAlignment="1">
      <alignment horizontal="center" vertical="center" wrapText="1"/>
    </xf>
    <xf numFmtId="0" fontId="9" fillId="15" borderId="4" xfId="0" applyFont="1" applyFill="1" applyBorder="1" applyAlignment="1">
      <alignment horizontal="center" vertical="center" wrapText="1"/>
    </xf>
    <xf numFmtId="0" fontId="0" fillId="19" borderId="3" xfId="0" applyFill="1" applyBorder="1" applyAlignment="1">
      <alignment horizontal="centerContinuous" vertical="center"/>
    </xf>
    <xf numFmtId="0" fontId="8" fillId="2" borderId="0" xfId="0" applyFont="1" applyAlignment="1">
      <alignment horizontal="centerContinuous" vertical="center"/>
    </xf>
    <xf numFmtId="0" fontId="0" fillId="3" borderId="11" xfId="0" applyFill="1" applyBorder="1" applyAlignment="1">
      <alignment horizontal="left" vertical="center"/>
    </xf>
    <xf numFmtId="168" fontId="0" fillId="8" borderId="11" xfId="0" applyNumberFormat="1" applyFill="1" applyBorder="1">
      <alignment horizontal="center" vertical="center"/>
    </xf>
    <xf numFmtId="168" fontId="0" fillId="8" borderId="10" xfId="0" applyNumberFormat="1" applyFill="1" applyBorder="1">
      <alignment horizontal="center" vertical="center"/>
    </xf>
    <xf numFmtId="168" fontId="0" fillId="8" borderId="14" xfId="0" applyNumberFormat="1" applyFill="1" applyBorder="1">
      <alignment horizontal="center" vertical="center"/>
    </xf>
    <xf numFmtId="168" fontId="0" fillId="8" borderId="13" xfId="0" applyNumberFormat="1" applyFill="1" applyBorder="1">
      <alignment horizontal="center" vertical="center"/>
    </xf>
    <xf numFmtId="168" fontId="0" fillId="15" borderId="7" xfId="0" applyNumberFormat="1" applyFill="1" applyBorder="1">
      <alignment horizontal="center" vertical="center"/>
    </xf>
    <xf numFmtId="168" fontId="0" fillId="15" borderId="9" xfId="0" applyNumberFormat="1" applyFill="1" applyBorder="1">
      <alignment horizontal="center" vertical="center"/>
    </xf>
    <xf numFmtId="164" fontId="0" fillId="4" borderId="14" xfId="0" applyNumberFormat="1" applyFill="1" applyBorder="1">
      <alignment horizontal="center" vertical="center"/>
    </xf>
    <xf numFmtId="164" fontId="0" fillId="4" borderId="13" xfId="0" applyNumberFormat="1" applyFill="1" applyBorder="1">
      <alignment horizontal="center" vertical="center"/>
    </xf>
    <xf numFmtId="164" fontId="0" fillId="16" borderId="7" xfId="0" applyNumberFormat="1" applyFill="1" applyBorder="1">
      <alignment horizontal="center" vertical="center"/>
    </xf>
    <xf numFmtId="164" fontId="0" fillId="16" borderId="9" xfId="0" applyNumberFormat="1" applyFill="1" applyBorder="1">
      <alignment horizontal="center" vertical="center"/>
    </xf>
    <xf numFmtId="0" fontId="0" fillId="20" borderId="3" xfId="0" applyFill="1" applyBorder="1" applyAlignment="1">
      <alignment horizontal="centerContinuous" vertical="center"/>
    </xf>
    <xf numFmtId="10" fontId="0" fillId="20" borderId="6" xfId="0" applyNumberFormat="1" applyFill="1" applyBorder="1">
      <alignment horizontal="center" vertical="center"/>
    </xf>
    <xf numFmtId="0" fontId="0" fillId="20" borderId="1" xfId="0" applyFill="1" applyBorder="1" applyAlignment="1">
      <alignment horizontal="centerContinuous" vertical="center"/>
    </xf>
    <xf numFmtId="0" fontId="1" fillId="18" borderId="2" xfId="0" applyFont="1" applyFill="1" applyBorder="1" applyAlignment="1">
      <alignment horizontal="centerContinuous" vertical="center" wrapText="1"/>
    </xf>
    <xf numFmtId="0" fontId="1" fillId="18" borderId="1" xfId="0" applyFont="1" applyFill="1" applyBorder="1" applyAlignment="1">
      <alignment horizontal="centerContinuous" vertical="center" wrapText="1"/>
    </xf>
    <xf numFmtId="0" fontId="1" fillId="18" borderId="3" xfId="0" applyFont="1" applyFill="1" applyBorder="1" applyAlignment="1">
      <alignment horizontal="centerContinuous" vertical="center" wrapText="1"/>
    </xf>
    <xf numFmtId="0" fontId="1" fillId="17" borderId="2" xfId="0" applyFont="1" applyFill="1" applyBorder="1" applyAlignment="1">
      <alignment horizontal="centerContinuous" vertical="center" wrapText="1"/>
    </xf>
    <xf numFmtId="0" fontId="1" fillId="17" borderId="1" xfId="0" applyFont="1" applyFill="1" applyBorder="1" applyAlignment="1">
      <alignment horizontal="centerContinuous" vertical="center" wrapText="1"/>
    </xf>
    <xf numFmtId="0" fontId="1" fillId="17" borderId="3" xfId="0" applyFont="1" applyFill="1" applyBorder="1" applyAlignment="1">
      <alignment horizontal="centerContinuous" vertical="center" wrapText="1"/>
    </xf>
    <xf numFmtId="0" fontId="0" fillId="16" borderId="2" xfId="0" applyFill="1" applyBorder="1" applyAlignment="1">
      <alignment horizontal="centerContinuous" vertical="center"/>
    </xf>
    <xf numFmtId="0" fontId="0" fillId="16" borderId="1" xfId="0" applyFill="1" applyBorder="1" applyAlignment="1">
      <alignment horizontal="centerContinuous" vertical="center"/>
    </xf>
    <xf numFmtId="0" fontId="10" fillId="18" borderId="5" xfId="0" applyFont="1" applyFill="1" applyBorder="1" applyAlignment="1">
      <alignment horizontal="center" vertical="center" wrapText="1"/>
    </xf>
    <xf numFmtId="0" fontId="10" fillId="18" borderId="4" xfId="0" applyFont="1" applyFill="1" applyBorder="1" applyAlignment="1">
      <alignment horizontal="center" vertical="center" wrapText="1"/>
    </xf>
    <xf numFmtId="0" fontId="10" fillId="18" borderId="6" xfId="0" applyFont="1" applyFill="1" applyBorder="1" applyAlignment="1">
      <alignment horizontal="center" vertical="center" wrapText="1"/>
    </xf>
    <xf numFmtId="0" fontId="10" fillId="17" borderId="5" xfId="0" applyFont="1" applyFill="1" applyBorder="1" applyAlignment="1">
      <alignment horizontal="center" vertical="center" wrapText="1"/>
    </xf>
    <xf numFmtId="0" fontId="10" fillId="17" borderId="4" xfId="0" applyFont="1" applyFill="1" applyBorder="1" applyAlignment="1">
      <alignment horizontal="center" vertical="center" wrapText="1"/>
    </xf>
    <xf numFmtId="0" fontId="10" fillId="17" borderId="6" xfId="0" applyFont="1" applyFill="1" applyBorder="1" applyAlignment="1">
      <alignment horizontal="center" vertical="center" wrapText="1"/>
    </xf>
    <xf numFmtId="0" fontId="9" fillId="16" borderId="5" xfId="0" applyFont="1" applyFill="1" applyBorder="1" applyAlignment="1">
      <alignment horizontal="center" vertical="center" wrapText="1"/>
    </xf>
    <xf numFmtId="0" fontId="9" fillId="16" borderId="4" xfId="0" applyFont="1" applyFill="1" applyBorder="1" applyAlignment="1">
      <alignment horizontal="center" vertical="center" wrapText="1"/>
    </xf>
    <xf numFmtId="168" fontId="0" fillId="5" borderId="11" xfId="0" applyNumberFormat="1" applyFill="1" applyBorder="1">
      <alignment horizontal="center" vertical="center"/>
    </xf>
    <xf numFmtId="168" fontId="0" fillId="5" borderId="10" xfId="0" applyNumberFormat="1" applyFill="1" applyBorder="1">
      <alignment horizontal="center" vertical="center"/>
    </xf>
    <xf numFmtId="168" fontId="0" fillId="5" borderId="12" xfId="0" applyNumberFormat="1" applyFill="1" applyBorder="1">
      <alignment horizontal="center" vertical="center"/>
    </xf>
    <xf numFmtId="168" fontId="0" fillId="6" borderId="11" xfId="0" applyNumberFormat="1" applyFill="1" applyBorder="1">
      <alignment horizontal="center" vertical="center"/>
    </xf>
    <xf numFmtId="168" fontId="0" fillId="6" borderId="10" xfId="0" applyNumberFormat="1" applyFill="1" applyBorder="1">
      <alignment horizontal="center" vertical="center"/>
    </xf>
    <xf numFmtId="168" fontId="0" fillId="6" borderId="12" xfId="0" applyNumberFormat="1" applyFill="1" applyBorder="1">
      <alignment horizontal="center" vertical="center"/>
    </xf>
    <xf numFmtId="168" fontId="0" fillId="5" borderId="14" xfId="0" applyNumberFormat="1" applyFill="1" applyBorder="1">
      <alignment horizontal="center" vertical="center"/>
    </xf>
    <xf numFmtId="168" fontId="0" fillId="5" borderId="13" xfId="0" applyNumberFormat="1" applyFill="1" applyBorder="1">
      <alignment horizontal="center" vertical="center"/>
    </xf>
    <xf numFmtId="168" fontId="0" fillId="5" borderId="15" xfId="0" applyNumberFormat="1" applyFill="1" applyBorder="1">
      <alignment horizontal="center" vertical="center"/>
    </xf>
    <xf numFmtId="168" fontId="0" fillId="6" borderId="14" xfId="0" applyNumberFormat="1" applyFill="1" applyBorder="1">
      <alignment horizontal="center" vertical="center"/>
    </xf>
    <xf numFmtId="168" fontId="0" fillId="6" borderId="13" xfId="0" applyNumberFormat="1" applyFill="1" applyBorder="1">
      <alignment horizontal="center" vertical="center"/>
    </xf>
    <xf numFmtId="168" fontId="0" fillId="6" borderId="15" xfId="0" applyNumberFormat="1" applyFill="1" applyBorder="1">
      <alignment horizontal="center" vertical="center"/>
    </xf>
    <xf numFmtId="164" fontId="0" fillId="7" borderId="14" xfId="0" applyNumberFormat="1" applyFill="1" applyBorder="1">
      <alignment horizontal="center" vertical="center"/>
    </xf>
    <xf numFmtId="164" fontId="0" fillId="7" borderId="13" xfId="0" applyNumberFormat="1" applyFill="1" applyBorder="1">
      <alignment horizontal="center" vertical="center"/>
    </xf>
    <xf numFmtId="168" fontId="0" fillId="18" borderId="7" xfId="0" applyNumberFormat="1" applyFill="1" applyBorder="1">
      <alignment horizontal="center" vertical="center"/>
    </xf>
    <xf numFmtId="168" fontId="0" fillId="18" borderId="9" xfId="0" applyNumberFormat="1" applyFill="1" applyBorder="1">
      <alignment horizontal="center" vertical="center"/>
    </xf>
    <xf numFmtId="168" fontId="0" fillId="18" borderId="8" xfId="0" applyNumberFormat="1" applyFill="1" applyBorder="1">
      <alignment horizontal="center" vertical="center"/>
    </xf>
    <xf numFmtId="168" fontId="0" fillId="17" borderId="7" xfId="0" applyNumberFormat="1" applyFill="1" applyBorder="1">
      <alignment horizontal="center" vertical="center"/>
    </xf>
    <xf numFmtId="168" fontId="0" fillId="17" borderId="9" xfId="0" applyNumberFormat="1" applyFill="1" applyBorder="1">
      <alignment horizontal="center" vertical="center"/>
    </xf>
    <xf numFmtId="168" fontId="0" fillId="17" borderId="8" xfId="0" applyNumberFormat="1" applyFill="1" applyBorder="1">
      <alignment horizontal="center" vertical="center"/>
    </xf>
    <xf numFmtId="164" fontId="0" fillId="3" borderId="13" xfId="0" applyNumberFormat="1" applyFill="1" applyBorder="1">
      <alignment horizontal="center" vertical="center"/>
    </xf>
    <xf numFmtId="0" fontId="9" fillId="20" borderId="4" xfId="0" applyFont="1" applyFill="1" applyBorder="1" applyAlignment="1">
      <alignment horizontal="center" vertical="center" wrapText="1"/>
    </xf>
    <xf numFmtId="164" fontId="0" fillId="20" borderId="9" xfId="0" applyNumberFormat="1" applyFill="1" applyBorder="1">
      <alignment horizontal="center" vertical="center"/>
    </xf>
    <xf numFmtId="164" fontId="0" fillId="3" borderId="15" xfId="0" applyNumberFormat="1" applyFill="1" applyBorder="1">
      <alignment horizontal="center" vertical="center"/>
    </xf>
    <xf numFmtId="10" fontId="0" fillId="4" borderId="12" xfId="0" applyNumberFormat="1" applyFill="1" applyBorder="1">
      <alignment horizontal="center" vertical="center"/>
    </xf>
    <xf numFmtId="10" fontId="0" fillId="4" borderId="15" xfId="0" applyNumberFormat="1" applyFill="1" applyBorder="1">
      <alignment horizontal="center" vertical="center"/>
    </xf>
    <xf numFmtId="10" fontId="0" fillId="19" borderId="8" xfId="0" applyNumberFormat="1" applyFill="1" applyBorder="1">
      <alignment horizontal="center" vertical="center"/>
    </xf>
    <xf numFmtId="0" fontId="0" fillId="20" borderId="37" xfId="0" applyFill="1" applyBorder="1" applyAlignment="1">
      <alignment horizontal="centerContinuous" vertical="center"/>
    </xf>
    <xf numFmtId="0" fontId="9" fillId="20" borderId="38" xfId="0" applyFont="1" applyFill="1" applyBorder="1" applyAlignment="1">
      <alignment horizontal="center" vertical="center" wrapText="1"/>
    </xf>
    <xf numFmtId="0" fontId="0" fillId="20" borderId="7" xfId="0" applyFill="1" applyBorder="1" applyAlignment="1">
      <alignment horizontal="left" vertical="center"/>
    </xf>
    <xf numFmtId="10" fontId="0" fillId="20" borderId="8" xfId="0" applyNumberFormat="1" applyFill="1" applyBorder="1" applyAlignment="1">
      <alignment horizontal="left" vertical="center"/>
    </xf>
    <xf numFmtId="0" fontId="8" fillId="2" borderId="0" xfId="0" applyFont="1" applyAlignment="1">
      <alignment horizontal="left" vertical="center"/>
    </xf>
    <xf numFmtId="0" fontId="5" fillId="2" borderId="0" xfId="0" applyFont="1" applyAlignment="1">
      <alignment horizontal="left" vertical="center"/>
    </xf>
    <xf numFmtId="0" fontId="6" fillId="9" borderId="18"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6" fillId="14" borderId="16" xfId="0" applyFont="1" applyFill="1" applyBorder="1" applyAlignment="1">
      <alignment horizontal="center" vertical="center" wrapText="1"/>
    </xf>
    <xf numFmtId="0" fontId="6" fillId="11" borderId="17" xfId="0" applyFont="1" applyFill="1" applyBorder="1" applyAlignment="1">
      <alignment horizontal="center" vertical="center" wrapText="1"/>
    </xf>
    <xf numFmtId="0" fontId="6" fillId="11" borderId="16" xfId="0" applyFont="1" applyFill="1" applyBorder="1" applyAlignment="1">
      <alignment horizontal="center" vertical="center" wrapText="1"/>
    </xf>
    <xf numFmtId="0" fontId="6" fillId="9" borderId="15" xfId="0" applyFont="1" applyFill="1" applyBorder="1">
      <alignment horizontal="center" vertical="center"/>
    </xf>
    <xf numFmtId="0" fontId="6" fillId="10" borderId="14" xfId="0" applyFont="1" applyFill="1" applyBorder="1">
      <alignment horizontal="center" vertical="center"/>
    </xf>
    <xf numFmtId="0" fontId="6" fillId="10" borderId="13" xfId="0" applyFont="1" applyFill="1" applyBorder="1">
      <alignment horizontal="center" vertical="center"/>
    </xf>
    <xf numFmtId="0" fontId="6" fillId="14" borderId="15" xfId="0" applyFont="1" applyFill="1" applyBorder="1">
      <alignment horizontal="center" vertical="center"/>
    </xf>
    <xf numFmtId="0" fontId="6" fillId="14" borderId="19" xfId="0" applyFont="1" applyFill="1" applyBorder="1" applyAlignment="1">
      <alignment horizontal="centerContinuous" vertical="center" wrapText="1"/>
    </xf>
    <xf numFmtId="0" fontId="5" fillId="20" borderId="9" xfId="0" applyFont="1" applyFill="1" applyBorder="1" applyAlignment="1">
      <alignment horizontal="left" vertical="center"/>
    </xf>
    <xf numFmtId="0" fontId="6" fillId="9" borderId="1" xfId="0" applyFont="1" applyFill="1" applyBorder="1" applyAlignment="1">
      <alignment horizontal="centerContinuous" vertical="center" wrapText="1"/>
    </xf>
    <xf numFmtId="0" fontId="6" fillId="9" borderId="16" xfId="0" applyFont="1" applyFill="1" applyBorder="1" applyAlignment="1">
      <alignment horizontal="center" vertical="center" wrapText="1"/>
    </xf>
    <xf numFmtId="0" fontId="6" fillId="9" borderId="3" xfId="0" applyFont="1" applyFill="1" applyBorder="1" applyAlignment="1">
      <alignment horizontal="centerContinuous" vertical="center" wrapText="1"/>
    </xf>
    <xf numFmtId="0" fontId="6" fillId="12" borderId="19" xfId="0" applyFont="1" applyFill="1" applyBorder="1" applyAlignment="1">
      <alignment horizontal="centerContinuous" vertical="center" wrapText="1"/>
    </xf>
    <xf numFmtId="0" fontId="6" fillId="12" borderId="21" xfId="0" applyFont="1" applyFill="1" applyBorder="1" applyAlignment="1">
      <alignment horizontal="centerContinuous" vertical="center" wrapText="1"/>
    </xf>
    <xf numFmtId="0" fontId="6" fillId="12" borderId="16" xfId="0" applyFont="1" applyFill="1" applyBorder="1" applyAlignment="1">
      <alignment horizontal="center" vertical="center" wrapText="1"/>
    </xf>
    <xf numFmtId="0" fontId="6" fillId="12" borderId="18" xfId="0" applyFont="1" applyFill="1" applyBorder="1" applyAlignment="1">
      <alignment horizontal="center" vertical="center" wrapText="1"/>
    </xf>
    <xf numFmtId="0" fontId="6" fillId="12" borderId="13" xfId="0" applyFont="1" applyFill="1" applyBorder="1">
      <alignment horizontal="center" vertical="center"/>
    </xf>
    <xf numFmtId="0" fontId="6" fillId="12" borderId="15" xfId="0" applyFont="1" applyFill="1" applyBorder="1">
      <alignment horizontal="center" vertical="center"/>
    </xf>
    <xf numFmtId="0" fontId="6" fillId="9" borderId="4" xfId="0" applyFont="1" applyFill="1" applyBorder="1">
      <alignment horizontal="center" vertical="center"/>
    </xf>
    <xf numFmtId="0" fontId="0" fillId="2" borderId="0" xfId="0" applyFont="1">
      <alignment horizontal="center" vertical="center"/>
    </xf>
    <xf numFmtId="0" fontId="0" fillId="2" borderId="30" xfId="0" applyFont="1" applyBorder="1">
      <alignment horizontal="center" vertical="center"/>
    </xf>
    <xf numFmtId="0" fontId="6" fillId="11" borderId="20" xfId="0" applyFont="1" applyFill="1" applyBorder="1" applyAlignment="1">
      <alignment horizontal="centerContinuous" vertical="center" wrapText="1"/>
    </xf>
    <xf numFmtId="0" fontId="6" fillId="11" borderId="19" xfId="0" applyFont="1" applyFill="1" applyBorder="1" applyAlignment="1">
      <alignment horizontal="centerContinuous" vertical="center" wrapText="1"/>
    </xf>
    <xf numFmtId="0" fontId="6" fillId="10" borderId="1" xfId="0" applyFont="1" applyFill="1" applyBorder="1" applyAlignment="1">
      <alignment horizontal="centerContinuous" vertical="center" wrapText="1"/>
    </xf>
    <xf numFmtId="0" fontId="6" fillId="12" borderId="20" xfId="0" applyFont="1" applyFill="1" applyBorder="1" applyAlignment="1">
      <alignment horizontal="centerContinuous" vertical="center" wrapText="1"/>
    </xf>
    <xf numFmtId="0" fontId="6" fillId="12" borderId="17" xfId="0" applyFont="1" applyFill="1" applyBorder="1" applyAlignment="1">
      <alignment horizontal="center" vertical="center" wrapText="1"/>
    </xf>
    <xf numFmtId="0" fontId="6" fillId="12" borderId="14" xfId="0" applyFont="1" applyFill="1" applyBorder="1">
      <alignment horizontal="center" vertical="center"/>
    </xf>
    <xf numFmtId="0" fontId="6" fillId="14" borderId="21" xfId="0" applyFont="1" applyFill="1" applyBorder="1" applyAlignment="1">
      <alignment horizontal="centerContinuous" vertical="center" wrapText="1"/>
    </xf>
    <xf numFmtId="0" fontId="6" fillId="14" borderId="13" xfId="0" applyFont="1" applyFill="1" applyBorder="1">
      <alignment horizontal="center" vertical="center"/>
    </xf>
    <xf numFmtId="0" fontId="6" fillId="13" borderId="41" xfId="0" applyFont="1" applyFill="1" applyBorder="1" applyAlignment="1">
      <alignment horizontal="centerContinuous" vertical="center" wrapText="1"/>
    </xf>
    <xf numFmtId="0" fontId="6" fillId="13" borderId="43" xfId="0" applyFont="1" applyFill="1" applyBorder="1" applyAlignment="1">
      <alignment horizontal="centerContinuous" vertical="center" wrapText="1"/>
    </xf>
    <xf numFmtId="0" fontId="6" fillId="13" borderId="45" xfId="0" applyFont="1" applyFill="1" applyBorder="1" applyAlignment="1">
      <alignment horizontal="centerContinuous" vertical="center" wrapText="1"/>
    </xf>
    <xf numFmtId="0" fontId="3" fillId="13" borderId="42" xfId="0" applyFont="1" applyFill="1" applyBorder="1">
      <alignment horizontal="center" vertical="center"/>
    </xf>
    <xf numFmtId="0" fontId="3" fillId="13" borderId="44" xfId="0" applyFont="1" applyFill="1" applyBorder="1">
      <alignment horizontal="center" vertical="center"/>
    </xf>
    <xf numFmtId="0" fontId="3" fillId="13" borderId="46" xfId="0" applyFont="1" applyFill="1" applyBorder="1">
      <alignment horizontal="center" vertical="center"/>
    </xf>
    <xf numFmtId="0" fontId="11" fillId="6" borderId="10" xfId="0" applyFont="1" applyFill="1" applyBorder="1">
      <alignment horizontal="center" vertical="center"/>
    </xf>
    <xf numFmtId="0" fontId="2" fillId="6" borderId="10" xfId="0" applyFont="1" applyFill="1" applyBorder="1">
      <alignment horizontal="center" vertical="center"/>
    </xf>
    <xf numFmtId="166" fontId="0" fillId="20" borderId="8" xfId="0" applyNumberFormat="1" applyFill="1" applyBorder="1">
      <alignment horizontal="center" vertical="center"/>
    </xf>
    <xf numFmtId="166" fontId="0" fillId="17" borderId="7" xfId="0" applyNumberFormat="1" applyFill="1" applyBorder="1">
      <alignment horizontal="center" vertical="center"/>
    </xf>
    <xf numFmtId="166" fontId="0" fillId="17" borderId="9" xfId="0" applyNumberFormat="1" applyFill="1" applyBorder="1">
      <alignment horizontal="center" vertical="center"/>
    </xf>
    <xf numFmtId="166" fontId="0" fillId="17" borderId="8" xfId="0" applyNumberFormat="1" applyFill="1" applyBorder="1">
      <alignment horizontal="center" vertical="center"/>
    </xf>
    <xf numFmtId="164" fontId="0" fillId="16" borderId="8" xfId="0" applyNumberFormat="1" applyFill="1" applyBorder="1">
      <alignment horizontal="center" vertical="center"/>
    </xf>
    <xf numFmtId="166" fontId="0" fillId="15" borderId="8" xfId="0" applyNumberFormat="1" applyFill="1" applyBorder="1">
      <alignment horizontal="center" vertical="center"/>
    </xf>
    <xf numFmtId="166" fontId="0" fillId="20" borderId="7" xfId="0" applyNumberFormat="1" applyFill="1" applyBorder="1">
      <alignment horizontal="center" vertical="center"/>
    </xf>
    <xf numFmtId="166" fontId="0" fillId="20" borderId="9" xfId="0" applyNumberFormat="1" applyFill="1" applyBorder="1">
      <alignment horizontal="center" vertical="center"/>
    </xf>
    <xf numFmtId="0" fontId="0" fillId="4" borderId="12" xfId="0" applyFill="1" applyBorder="1">
      <alignment horizontal="center" vertical="center"/>
    </xf>
    <xf numFmtId="0" fontId="0" fillId="3" borderId="11" xfId="0" applyFill="1" applyBorder="1">
      <alignment horizontal="center" vertical="center"/>
    </xf>
    <xf numFmtId="0" fontId="0" fillId="5" borderId="10" xfId="0" applyFill="1" applyBorder="1">
      <alignment horizontal="center" vertical="center"/>
    </xf>
    <xf numFmtId="0" fontId="6" fillId="10" borderId="20" xfId="0" applyFont="1" applyFill="1" applyBorder="1" applyAlignment="1">
      <alignment horizontal="centerContinuous" vertical="center" wrapText="1"/>
    </xf>
    <xf numFmtId="0" fontId="0" fillId="3" borderId="12" xfId="0" applyFill="1" applyBorder="1" applyAlignment="1">
      <alignment horizontal="left" vertical="center"/>
    </xf>
    <xf numFmtId="0" fontId="0" fillId="4" borderId="11" xfId="0" applyFill="1" applyBorder="1" applyAlignment="1">
      <alignment horizontal="left" vertical="center"/>
    </xf>
    <xf numFmtId="0" fontId="0" fillId="3" borderId="15" xfId="0" applyFill="1" applyBorder="1" applyAlignment="1">
      <alignment horizontal="left" vertical="center"/>
    </xf>
    <xf numFmtId="164" fontId="0" fillId="19" borderId="54" xfId="0" applyNumberFormat="1" applyFill="1" applyBorder="1">
      <alignment horizontal="center" vertical="center"/>
    </xf>
    <xf numFmtId="164" fontId="0" fillId="19" borderId="52" xfId="0" applyNumberFormat="1" applyFill="1" applyBorder="1">
      <alignment horizontal="center" vertical="center"/>
    </xf>
    <xf numFmtId="164" fontId="0" fillId="18" borderId="54" xfId="0" applyNumberFormat="1" applyFill="1" applyBorder="1">
      <alignment horizontal="center" vertical="center"/>
    </xf>
    <xf numFmtId="164" fontId="0" fillId="18" borderId="52" xfId="0" applyNumberFormat="1" applyFill="1" applyBorder="1">
      <alignment horizontal="center" vertical="center"/>
    </xf>
    <xf numFmtId="164" fontId="0" fillId="17" borderId="54" xfId="0" applyNumberFormat="1" applyFill="1" applyBorder="1">
      <alignment horizontal="center" vertical="center"/>
    </xf>
    <xf numFmtId="164" fontId="0" fillId="17" borderId="52" xfId="0" applyNumberFormat="1" applyFill="1" applyBorder="1">
      <alignment horizontal="center" vertical="center"/>
    </xf>
    <xf numFmtId="164" fontId="0" fillId="16" borderId="54" xfId="0" applyNumberFormat="1" applyFill="1" applyBorder="1">
      <alignment horizontal="center" vertical="center"/>
    </xf>
    <xf numFmtId="164" fontId="0" fillId="16" borderId="52" xfId="0" applyNumberFormat="1" applyFill="1" applyBorder="1">
      <alignment horizontal="center" vertical="center"/>
    </xf>
    <xf numFmtId="164" fontId="0" fillId="16" borderId="55" xfId="0" applyNumberFormat="1" applyFill="1" applyBorder="1">
      <alignment horizontal="center" vertical="center"/>
    </xf>
    <xf numFmtId="0" fontId="6" fillId="9" borderId="21" xfId="0" applyFont="1" applyFill="1" applyBorder="1" applyAlignment="1">
      <alignment horizontal="center" vertical="center" wrapText="1"/>
    </xf>
    <xf numFmtId="0" fontId="6" fillId="12" borderId="21" xfId="0" applyFont="1" applyFill="1" applyBorder="1" applyAlignment="1">
      <alignment horizontal="center" vertical="center" wrapText="1"/>
    </xf>
    <xf numFmtId="0" fontId="6" fillId="11" borderId="2" xfId="0" applyFont="1" applyFill="1" applyBorder="1" applyAlignment="1">
      <alignment horizontal="centerContinuous" vertical="center" wrapText="1"/>
    </xf>
    <xf numFmtId="0" fontId="6" fillId="11" borderId="1" xfId="0" applyFont="1" applyFill="1" applyBorder="1" applyAlignment="1">
      <alignment horizontal="centerContinuous" vertical="center" wrapText="1"/>
    </xf>
    <xf numFmtId="0" fontId="6" fillId="11" borderId="3" xfId="0" applyFont="1" applyFill="1" applyBorder="1" applyAlignment="1">
      <alignment horizontal="centerContinuous" vertical="center" wrapText="1"/>
    </xf>
    <xf numFmtId="0" fontId="6" fillId="12" borderId="2" xfId="0" applyFont="1" applyFill="1" applyBorder="1" applyAlignment="1">
      <alignment horizontal="centerContinuous" vertical="center" wrapText="1"/>
    </xf>
    <xf numFmtId="0" fontId="6" fillId="12" borderId="1" xfId="0" applyFont="1" applyFill="1" applyBorder="1" applyAlignment="1">
      <alignment horizontal="centerContinuous" vertical="center" wrapText="1"/>
    </xf>
    <xf numFmtId="0" fontId="6" fillId="12" borderId="3" xfId="0" applyFont="1" applyFill="1" applyBorder="1" applyAlignment="1">
      <alignment horizontal="centerContinuous" vertical="center" wrapText="1"/>
    </xf>
    <xf numFmtId="0" fontId="6" fillId="14" borderId="2" xfId="0" applyFont="1" applyFill="1" applyBorder="1" applyAlignment="1">
      <alignment horizontal="centerContinuous" vertical="center" wrapText="1"/>
    </xf>
    <xf numFmtId="0" fontId="6" fillId="14" borderId="1" xfId="0" applyFont="1" applyFill="1" applyBorder="1" applyAlignment="1">
      <alignment horizontal="centerContinuous" vertical="center" wrapText="1"/>
    </xf>
    <xf numFmtId="0" fontId="6" fillId="9" borderId="6" xfId="0" applyFont="1" applyFill="1" applyBorder="1">
      <alignment horizontal="center" vertical="center"/>
    </xf>
    <xf numFmtId="0" fontId="6" fillId="11" borderId="5" xfId="0" applyFont="1" applyFill="1" applyBorder="1">
      <alignment horizontal="center" vertical="center"/>
    </xf>
    <xf numFmtId="0" fontId="6" fillId="11" borderId="4" xfId="0" applyFont="1" applyFill="1" applyBorder="1">
      <alignment horizontal="center" vertical="center"/>
    </xf>
    <xf numFmtId="0" fontId="6" fillId="11" borderId="6" xfId="0" applyFont="1" applyFill="1" applyBorder="1">
      <alignment horizontal="center" vertical="center"/>
    </xf>
    <xf numFmtId="0" fontId="6" fillId="10" borderId="4" xfId="0" applyFont="1" applyFill="1" applyBorder="1">
      <alignment horizontal="center" vertical="center"/>
    </xf>
    <xf numFmtId="0" fontId="6" fillId="12" borderId="5" xfId="0" applyFont="1" applyFill="1" applyBorder="1">
      <alignment horizontal="center" vertical="center"/>
    </xf>
    <xf numFmtId="0" fontId="6" fillId="12" borderId="4" xfId="0" applyFont="1" applyFill="1" applyBorder="1">
      <alignment horizontal="center" vertical="center"/>
    </xf>
    <xf numFmtId="0" fontId="6" fillId="12" borderId="6" xfId="0" applyFont="1" applyFill="1" applyBorder="1">
      <alignment horizontal="center" vertical="center"/>
    </xf>
    <xf numFmtId="0" fontId="6" fillId="14" borderId="5" xfId="0" applyFont="1" applyFill="1" applyBorder="1">
      <alignment horizontal="center" vertical="center"/>
    </xf>
    <xf numFmtId="0" fontId="6" fillId="14" borderId="4" xfId="0" applyFont="1" applyFill="1" applyBorder="1">
      <alignment horizontal="center" vertical="center"/>
    </xf>
    <xf numFmtId="0" fontId="0" fillId="20" borderId="8" xfId="0" applyFill="1" applyBorder="1">
      <alignment horizontal="center" vertical="center"/>
    </xf>
    <xf numFmtId="0" fontId="0" fillId="19" borderId="8" xfId="0" applyFill="1" applyBorder="1">
      <alignment horizontal="center" vertical="center"/>
    </xf>
    <xf numFmtId="0" fontId="0" fillId="18" borderId="9" xfId="0" applyFill="1" applyBorder="1">
      <alignment horizontal="center" vertical="center"/>
    </xf>
    <xf numFmtId="0" fontId="0" fillId="17" borderId="7" xfId="0" applyFill="1" applyBorder="1">
      <alignment horizontal="center" vertical="center"/>
    </xf>
    <xf numFmtId="0" fontId="0" fillId="17" borderId="9" xfId="0" applyFill="1" applyBorder="1">
      <alignment horizontal="center" vertical="center"/>
    </xf>
    <xf numFmtId="0" fontId="0" fillId="17" borderId="8" xfId="0" applyFill="1" applyBorder="1">
      <alignment horizontal="center" vertical="center"/>
    </xf>
    <xf numFmtId="0" fontId="0" fillId="15" borderId="9" xfId="0" applyFill="1" applyBorder="1">
      <alignment horizontal="center" vertical="center"/>
    </xf>
    <xf numFmtId="0" fontId="0" fillId="4" borderId="10" xfId="0" applyFill="1" applyBorder="1">
      <alignment horizontal="center" vertical="center"/>
    </xf>
    <xf numFmtId="0" fontId="0" fillId="8" borderId="10" xfId="0" applyFill="1" applyBorder="1">
      <alignment horizontal="center" vertical="center"/>
    </xf>
    <xf numFmtId="10" fontId="3" fillId="9" borderId="14" xfId="0" applyNumberFormat="1" applyFont="1" applyFill="1" applyBorder="1">
      <alignment horizontal="center" vertical="center"/>
    </xf>
    <xf numFmtId="10" fontId="3" fillId="9" borderId="13" xfId="0" applyNumberFormat="1" applyFont="1" applyFill="1" applyBorder="1">
      <alignment horizontal="center" vertical="center"/>
    </xf>
    <xf numFmtId="164" fontId="3" fillId="13" borderId="14" xfId="0" applyNumberFormat="1" applyFont="1" applyFill="1" applyBorder="1">
      <alignment horizontal="center" vertical="center"/>
    </xf>
    <xf numFmtId="164" fontId="3" fillId="13" borderId="13" xfId="0" applyNumberFormat="1" applyFont="1" applyFill="1" applyBorder="1">
      <alignment horizontal="center" vertical="center"/>
    </xf>
    <xf numFmtId="164" fontId="3" fillId="13" borderId="15" xfId="0" applyNumberFormat="1" applyFont="1" applyFill="1" applyBorder="1">
      <alignment horizontal="center" vertical="center"/>
    </xf>
    <xf numFmtId="0" fontId="6" fillId="10" borderId="41" xfId="0" applyFont="1" applyFill="1" applyBorder="1" applyAlignment="1">
      <alignment horizontal="centerContinuous" vertical="center" wrapText="1"/>
    </xf>
    <xf numFmtId="0" fontId="6" fillId="10" borderId="43" xfId="0" applyFont="1" applyFill="1" applyBorder="1" applyAlignment="1">
      <alignment horizontal="centerContinuous" vertical="center" wrapText="1"/>
    </xf>
    <xf numFmtId="164" fontId="3" fillId="10" borderId="42" xfId="0" applyNumberFormat="1" applyFont="1" applyFill="1" applyBorder="1">
      <alignment horizontal="center" vertical="center"/>
    </xf>
    <xf numFmtId="164" fontId="3" fillId="10" borderId="44" xfId="0" applyNumberFormat="1" applyFont="1" applyFill="1" applyBorder="1">
      <alignment horizontal="center" vertical="center"/>
    </xf>
    <xf numFmtId="164" fontId="3" fillId="10" borderId="13" xfId="0" applyNumberFormat="1" applyFont="1" applyFill="1" applyBorder="1">
      <alignment horizontal="center" vertical="center"/>
    </xf>
    <xf numFmtId="166" fontId="3" fillId="11" borderId="42" xfId="0" applyNumberFormat="1" applyFont="1" applyFill="1" applyBorder="1">
      <alignment horizontal="center" vertical="center"/>
    </xf>
    <xf numFmtId="166" fontId="3" fillId="11" borderId="44" xfId="0" applyNumberFormat="1" applyFont="1" applyFill="1" applyBorder="1">
      <alignment horizontal="center" vertical="center"/>
    </xf>
    <xf numFmtId="10" fontId="3" fillId="11" borderId="15" xfId="0" applyNumberFormat="1" applyFont="1" applyFill="1" applyBorder="1">
      <alignment horizontal="center" vertical="center"/>
    </xf>
    <xf numFmtId="0" fontId="6" fillId="10" borderId="58" xfId="0" applyFont="1" applyFill="1" applyBorder="1" applyAlignment="1">
      <alignment horizontal="centerContinuous" vertical="center" wrapText="1"/>
    </xf>
    <xf numFmtId="0" fontId="6" fillId="10" borderId="50" xfId="0" applyFont="1" applyFill="1" applyBorder="1" applyAlignment="1">
      <alignment horizontal="center" vertical="center" wrapText="1"/>
    </xf>
    <xf numFmtId="0" fontId="6" fillId="10" borderId="59" xfId="0" applyFont="1" applyFill="1" applyBorder="1">
      <alignment horizontal="center" vertical="center"/>
    </xf>
    <xf numFmtId="0" fontId="0" fillId="5" borderId="29" xfId="0" applyFill="1" applyBorder="1" applyAlignment="1">
      <alignment horizontal="left" vertical="center"/>
    </xf>
    <xf numFmtId="0" fontId="0" fillId="6" borderId="11" xfId="0" applyFill="1" applyBorder="1">
      <alignment horizontal="center" vertical="center"/>
    </xf>
    <xf numFmtId="0" fontId="0" fillId="6" borderId="10" xfId="0" applyFill="1" applyBorder="1">
      <alignment horizontal="center" vertical="center"/>
    </xf>
    <xf numFmtId="0" fontId="0" fillId="6" borderId="12" xfId="0" applyFill="1" applyBorder="1">
      <alignment horizontal="center" vertical="center"/>
    </xf>
    <xf numFmtId="166" fontId="0" fillId="8" borderId="11" xfId="0" applyNumberFormat="1" applyFill="1" applyBorder="1" applyAlignment="1">
      <alignment horizontal="center" vertical="center"/>
    </xf>
    <xf numFmtId="166" fontId="0" fillId="4" borderId="11" xfId="0" applyNumberFormat="1" applyFill="1" applyBorder="1">
      <alignment horizontal="center" vertical="center"/>
    </xf>
    <xf numFmtId="166" fontId="0" fillId="4" borderId="10" xfId="0" applyNumberFormat="1" applyFill="1" applyBorder="1">
      <alignment horizontal="center" vertical="center"/>
    </xf>
    <xf numFmtId="166" fontId="0" fillId="4" borderId="12" xfId="0" applyNumberFormat="1" applyFill="1" applyBorder="1">
      <alignment horizontal="center" vertical="center"/>
    </xf>
    <xf numFmtId="164" fontId="0" fillId="5" borderId="11" xfId="0" applyNumberFormat="1" applyFill="1" applyBorder="1" applyAlignment="1">
      <alignment horizontal="center" vertical="center"/>
    </xf>
    <xf numFmtId="167" fontId="0" fillId="5" borderId="12" xfId="0" applyNumberFormat="1" applyFill="1" applyBorder="1">
      <alignment horizontal="center" vertical="center"/>
    </xf>
    <xf numFmtId="166" fontId="0" fillId="7" borderId="11" xfId="0" applyNumberFormat="1" applyFill="1" applyBorder="1">
      <alignment horizontal="center" vertical="center"/>
    </xf>
    <xf numFmtId="166" fontId="0" fillId="7" borderId="10" xfId="0" applyNumberFormat="1" applyFill="1" applyBorder="1">
      <alignment horizontal="center" vertical="center"/>
    </xf>
    <xf numFmtId="166" fontId="0" fillId="7" borderId="12" xfId="0" applyNumberFormat="1" applyFill="1" applyBorder="1">
      <alignment horizontal="center" vertical="center"/>
    </xf>
    <xf numFmtId="164" fontId="0" fillId="8" borderId="11" xfId="0" applyNumberFormat="1" applyFill="1" applyBorder="1">
      <alignment horizontal="center" vertical="center"/>
    </xf>
    <xf numFmtId="164" fontId="0" fillId="8" borderId="10" xfId="0" applyNumberFormat="1" applyFill="1" applyBorder="1">
      <alignment horizontal="center" vertical="center"/>
    </xf>
    <xf numFmtId="164" fontId="0" fillId="8" borderId="12" xfId="0" applyNumberFormat="1" applyFill="1" applyBorder="1">
      <alignment horizontal="center" vertical="center"/>
    </xf>
    <xf numFmtId="10" fontId="0" fillId="7" borderId="11" xfId="0" applyNumberFormat="1" applyFill="1" applyBorder="1">
      <alignment horizontal="center" vertical="center"/>
    </xf>
    <xf numFmtId="10" fontId="0" fillId="7" borderId="10" xfId="0" applyNumberFormat="1" applyFill="1" applyBorder="1">
      <alignment horizontal="center" vertical="center"/>
    </xf>
    <xf numFmtId="166" fontId="0" fillId="19" borderId="7" xfId="0" applyNumberFormat="1" applyFill="1" applyBorder="1">
      <alignment horizontal="center" vertical="center"/>
    </xf>
    <xf numFmtId="166" fontId="0" fillId="19" borderId="9" xfId="0" applyNumberFormat="1" applyFill="1" applyBorder="1">
      <alignment horizontal="center" vertical="center"/>
    </xf>
    <xf numFmtId="166" fontId="0" fillId="19" borderId="8" xfId="0" applyNumberFormat="1" applyFill="1" applyBorder="1">
      <alignment horizontal="center" vertical="center"/>
    </xf>
    <xf numFmtId="164" fontId="0" fillId="18" borderId="7" xfId="0" applyNumberFormat="1" applyFill="1" applyBorder="1" applyAlignment="1">
      <alignment horizontal="center" vertical="center"/>
    </xf>
    <xf numFmtId="164" fontId="0" fillId="18" borderId="9" xfId="0" applyNumberFormat="1" applyFill="1" applyBorder="1">
      <alignment horizontal="center" vertical="center"/>
    </xf>
    <xf numFmtId="167" fontId="0" fillId="18" borderId="8" xfId="0" applyNumberFormat="1" applyFill="1" applyBorder="1">
      <alignment horizontal="center" vertical="center"/>
    </xf>
    <xf numFmtId="0" fontId="0" fillId="18" borderId="54" xfId="0" applyFill="1" applyBorder="1">
      <alignment horizontal="center" vertical="center"/>
    </xf>
    <xf numFmtId="166" fontId="0" fillId="16" borderId="7" xfId="0" applyNumberFormat="1" applyFill="1" applyBorder="1">
      <alignment horizontal="center" vertical="center"/>
    </xf>
    <xf numFmtId="166" fontId="0" fillId="16" borderId="9" xfId="0" applyNumberFormat="1" applyFill="1" applyBorder="1">
      <alignment horizontal="center" vertical="center"/>
    </xf>
    <xf numFmtId="166" fontId="0" fillId="16" borderId="8" xfId="0" applyNumberFormat="1" applyFill="1" applyBorder="1">
      <alignment horizontal="center" vertical="center"/>
    </xf>
    <xf numFmtId="166" fontId="0" fillId="15" borderId="7" xfId="0" applyNumberFormat="1" applyFill="1" applyBorder="1" applyAlignment="1">
      <alignment horizontal="center" vertical="center"/>
    </xf>
    <xf numFmtId="164" fontId="0" fillId="15" borderId="7" xfId="0" applyNumberFormat="1" applyFill="1" applyBorder="1">
      <alignment horizontal="center" vertical="center"/>
    </xf>
    <xf numFmtId="164" fontId="0" fillId="15" borderId="9" xfId="0" applyNumberFormat="1" applyFill="1" applyBorder="1">
      <alignment horizontal="center" vertical="center"/>
    </xf>
    <xf numFmtId="164" fontId="0" fillId="15" borderId="8" xfId="0" applyNumberFormat="1" applyFill="1" applyBorder="1">
      <alignment horizontal="center" vertical="center"/>
    </xf>
    <xf numFmtId="0" fontId="0" fillId="2" borderId="0" xfId="0" applyAlignment="1">
      <alignment horizontal="center" vertical="center"/>
    </xf>
    <xf numFmtId="0" fontId="8" fillId="2" borderId="0" xfId="0" applyFont="1" applyBorder="1" applyAlignment="1">
      <alignment horizontal="left" vertical="center"/>
    </xf>
    <xf numFmtId="0" fontId="5" fillId="2" borderId="0" xfId="0" applyFont="1" applyAlignment="1">
      <alignment horizontal="centerContinuous" vertical="center"/>
    </xf>
    <xf numFmtId="0" fontId="1" fillId="3" borderId="23" xfId="0" applyFont="1" applyFill="1" applyBorder="1" applyAlignment="1">
      <alignment horizontal="left" vertical="center"/>
    </xf>
    <xf numFmtId="0" fontId="1" fillId="7" borderId="18" xfId="0" applyFont="1" applyFill="1" applyBorder="1" applyAlignment="1">
      <alignment horizontal="right" vertical="center"/>
    </xf>
    <xf numFmtId="0" fontId="1" fillId="8" borderId="16" xfId="0" applyFont="1" applyFill="1" applyBorder="1" applyAlignment="1">
      <alignment horizontal="left" vertical="center"/>
    </xf>
    <xf numFmtId="0" fontId="14" fillId="26" borderId="10" xfId="0" applyFont="1" applyFill="1" applyBorder="1" applyAlignment="1">
      <alignment horizontal="left" vertical="center"/>
    </xf>
    <xf numFmtId="0" fontId="0" fillId="6" borderId="13" xfId="0" applyFill="1" applyBorder="1">
      <alignment horizontal="center" vertical="center"/>
    </xf>
    <xf numFmtId="0" fontId="0" fillId="2" borderId="0" xfId="0">
      <alignment horizontal="center" vertical="center"/>
    </xf>
    <xf numFmtId="0" fontId="0" fillId="2" borderId="22" xfId="0" applyBorder="1">
      <alignment horizontal="center" vertical="center"/>
    </xf>
    <xf numFmtId="0" fontId="0" fillId="2" borderId="29" xfId="0" applyBorder="1">
      <alignment horizontal="center" vertical="center"/>
    </xf>
    <xf numFmtId="164" fontId="0" fillId="4" borderId="11" xfId="0" applyNumberFormat="1" applyFill="1" applyBorder="1">
      <alignment horizontal="center" vertical="center"/>
    </xf>
    <xf numFmtId="164" fontId="0" fillId="4" borderId="10" xfId="0" applyNumberFormat="1" applyFill="1" applyBorder="1">
      <alignment horizontal="center" vertical="center"/>
    </xf>
    <xf numFmtId="0" fontId="0" fillId="3" borderId="10" xfId="0" applyFill="1" applyBorder="1" applyAlignment="1">
      <alignment horizontal="left" vertical="center"/>
    </xf>
    <xf numFmtId="0" fontId="0" fillId="3" borderId="12" xfId="0" applyFill="1" applyBorder="1" applyAlignment="1">
      <alignment horizontal="left" vertical="center"/>
    </xf>
    <xf numFmtId="164" fontId="0" fillId="7" borderId="11" xfId="0" applyNumberFormat="1" applyFill="1" applyBorder="1">
      <alignment horizontal="center" vertical="center"/>
    </xf>
    <xf numFmtId="164" fontId="0" fillId="7" borderId="10" xfId="0" applyNumberFormat="1" applyFill="1" applyBorder="1">
      <alignment horizontal="center" vertical="center"/>
    </xf>
    <xf numFmtId="0" fontId="1" fillId="2" borderId="0" xfId="0" applyFont="1">
      <alignment horizontal="center" vertical="center"/>
    </xf>
    <xf numFmtId="0" fontId="1" fillId="8" borderId="12" xfId="0" applyFont="1" applyFill="1" applyBorder="1" applyAlignment="1">
      <alignment horizontal="left" vertical="center"/>
    </xf>
    <xf numFmtId="0" fontId="1" fillId="3" borderId="28" xfId="0" applyFont="1" applyFill="1" applyBorder="1" applyAlignment="1">
      <alignment horizontal="left" vertical="center"/>
    </xf>
    <xf numFmtId="0" fontId="1" fillId="5" borderId="13" xfId="0" applyFont="1" applyFill="1" applyBorder="1" applyAlignment="1">
      <alignment horizontal="left" vertical="center"/>
    </xf>
    <xf numFmtId="0" fontId="1" fillId="6" borderId="13" xfId="0" applyFont="1" applyFill="1" applyBorder="1" applyAlignment="1">
      <alignment horizontal="left" vertical="center"/>
    </xf>
    <xf numFmtId="0" fontId="1" fillId="6" borderId="15" xfId="0" applyFont="1" applyFill="1" applyBorder="1" applyAlignment="1">
      <alignment horizontal="left" vertical="center"/>
    </xf>
    <xf numFmtId="0" fontId="1" fillId="7" borderId="14" xfId="0" applyFont="1" applyFill="1" applyBorder="1" applyAlignment="1">
      <alignment horizontal="left" vertical="center"/>
    </xf>
    <xf numFmtId="164" fontId="0" fillId="3" borderId="12" xfId="0" applyNumberFormat="1" applyFill="1" applyBorder="1">
      <alignment horizontal="center" vertical="center"/>
    </xf>
    <xf numFmtId="164" fontId="0" fillId="3" borderId="10" xfId="0" applyNumberFormat="1" applyFill="1" applyBorder="1">
      <alignment horizontal="center" vertical="center"/>
    </xf>
    <xf numFmtId="0" fontId="0" fillId="3" borderId="11" xfId="0" applyFill="1" applyBorder="1" applyAlignment="1">
      <alignment horizontal="left" vertical="center"/>
    </xf>
    <xf numFmtId="168" fontId="0" fillId="8" borderId="11" xfId="0" applyNumberFormat="1" applyFill="1" applyBorder="1">
      <alignment horizontal="center" vertical="center"/>
    </xf>
    <xf numFmtId="168" fontId="0" fillId="8" borderId="10" xfId="0" applyNumberFormat="1" applyFill="1" applyBorder="1">
      <alignment horizontal="center" vertical="center"/>
    </xf>
    <xf numFmtId="168" fontId="0" fillId="5" borderId="11" xfId="0" applyNumberFormat="1" applyFill="1" applyBorder="1">
      <alignment horizontal="center" vertical="center"/>
    </xf>
    <xf numFmtId="168" fontId="0" fillId="5" borderId="10" xfId="0" applyNumberFormat="1" applyFill="1" applyBorder="1">
      <alignment horizontal="center" vertical="center"/>
    </xf>
    <xf numFmtId="168" fontId="0" fillId="5" borderId="12" xfId="0" applyNumberFormat="1" applyFill="1" applyBorder="1">
      <alignment horizontal="center" vertical="center"/>
    </xf>
    <xf numFmtId="168" fontId="0" fillId="6" borderId="11" xfId="0" applyNumberFormat="1" applyFill="1" applyBorder="1">
      <alignment horizontal="center" vertical="center"/>
    </xf>
    <xf numFmtId="168" fontId="0" fillId="6" borderId="10" xfId="0" applyNumberFormat="1" applyFill="1" applyBorder="1">
      <alignment horizontal="center" vertical="center"/>
    </xf>
    <xf numFmtId="168" fontId="0" fillId="6" borderId="12" xfId="0" applyNumberFormat="1" applyFill="1" applyBorder="1">
      <alignment horizontal="center" vertical="center"/>
    </xf>
    <xf numFmtId="0" fontId="1" fillId="3" borderId="10" xfId="0" applyFont="1" applyFill="1" applyBorder="1">
      <alignment horizontal="center" vertical="center"/>
    </xf>
    <xf numFmtId="0" fontId="1" fillId="3" borderId="26" xfId="0" applyFont="1" applyFill="1" applyBorder="1" applyAlignment="1">
      <alignment horizontal="left" vertical="center"/>
    </xf>
    <xf numFmtId="10" fontId="0" fillId="4" borderId="12" xfId="0" applyNumberFormat="1" applyFill="1" applyBorder="1">
      <alignment horizontal="center" vertical="center"/>
    </xf>
    <xf numFmtId="0" fontId="1" fillId="4" borderId="13" xfId="0" applyFont="1" applyFill="1" applyBorder="1" applyAlignment="1">
      <alignment horizontal="left" vertical="center"/>
    </xf>
    <xf numFmtId="0" fontId="1" fillId="5" borderId="14" xfId="0" applyFont="1" applyFill="1" applyBorder="1" applyAlignment="1">
      <alignment horizontal="left" vertical="center"/>
    </xf>
    <xf numFmtId="0" fontId="1" fillId="5" borderId="13" xfId="0" applyFont="1" applyFill="1" applyBorder="1">
      <alignment horizontal="center" vertical="center"/>
    </xf>
    <xf numFmtId="0" fontId="1" fillId="5" borderId="15" xfId="0" applyFont="1" applyFill="1" applyBorder="1">
      <alignment horizontal="center" vertical="center"/>
    </xf>
    <xf numFmtId="0" fontId="1" fillId="6" borderId="14" xfId="0" applyFont="1" applyFill="1" applyBorder="1">
      <alignment horizontal="center" vertical="center"/>
    </xf>
    <xf numFmtId="0" fontId="1" fillId="7" borderId="13" xfId="0" applyFont="1" applyFill="1" applyBorder="1" applyAlignment="1">
      <alignment horizontal="left" vertical="center"/>
    </xf>
    <xf numFmtId="0" fontId="1" fillId="8" borderId="13" xfId="0" applyFont="1" applyFill="1" applyBorder="1" applyAlignment="1">
      <alignment horizontal="left" vertical="center"/>
    </xf>
    <xf numFmtId="0" fontId="1" fillId="6" borderId="11" xfId="0" applyFont="1" applyFill="1" applyBorder="1">
      <alignment horizontal="center" vertical="center"/>
    </xf>
    <xf numFmtId="0" fontId="1" fillId="6" borderId="10" xfId="0" applyFont="1" applyFill="1" applyBorder="1" applyAlignment="1">
      <alignment horizontal="left" vertical="center"/>
    </xf>
    <xf numFmtId="0" fontId="1" fillId="7" borderId="11" xfId="0" applyFont="1" applyFill="1" applyBorder="1" applyAlignment="1">
      <alignment horizontal="left" vertical="center"/>
    </xf>
    <xf numFmtId="0" fontId="1" fillId="5" borderId="12" xfId="0" applyFont="1" applyFill="1" applyBorder="1">
      <alignment horizontal="center" vertical="center"/>
    </xf>
    <xf numFmtId="0" fontId="1" fillId="5" borderId="10" xfId="0" applyFont="1" applyFill="1" applyBorder="1" applyAlignment="1">
      <alignment horizontal="left" vertical="center"/>
    </xf>
    <xf numFmtId="0" fontId="1" fillId="7" borderId="15" xfId="0" applyFont="1" applyFill="1" applyBorder="1" applyAlignment="1">
      <alignment horizontal="right" vertical="center"/>
    </xf>
    <xf numFmtId="0" fontId="1" fillId="3" borderId="12" xfId="0" applyFont="1" applyFill="1" applyBorder="1">
      <alignment horizontal="center" vertical="center"/>
    </xf>
    <xf numFmtId="0" fontId="14" fillId="21" borderId="10" xfId="0" applyFont="1" applyFill="1" applyBorder="1">
      <alignment horizontal="center" vertical="center"/>
    </xf>
    <xf numFmtId="0" fontId="0" fillId="23" borderId="10" xfId="0" applyFont="1" applyFill="1" applyBorder="1">
      <alignment horizontal="center" vertical="center"/>
    </xf>
    <xf numFmtId="0" fontId="0" fillId="24" borderId="10" xfId="0" applyFont="1" applyFill="1" applyBorder="1">
      <alignment horizontal="center" vertical="center"/>
    </xf>
    <xf numFmtId="0" fontId="0" fillId="26" borderId="10" xfId="0" applyFont="1" applyFill="1" applyBorder="1" applyAlignment="1">
      <alignment horizontal="left" vertical="center"/>
    </xf>
    <xf numFmtId="0" fontId="14" fillId="24" borderId="10" xfId="0" applyFont="1" applyFill="1" applyBorder="1">
      <alignment horizontal="center" vertical="center"/>
    </xf>
    <xf numFmtId="0" fontId="14" fillId="23" borderId="10" xfId="0" applyFont="1" applyFill="1" applyBorder="1">
      <alignment horizontal="center" vertical="center"/>
    </xf>
    <xf numFmtId="0" fontId="0" fillId="24" borderId="10" xfId="0" applyFill="1" applyBorder="1">
      <alignment horizontal="center" vertical="center"/>
    </xf>
    <xf numFmtId="0" fontId="14" fillId="27" borderId="10" xfId="0" applyFont="1" applyFill="1" applyBorder="1" applyAlignment="1">
      <alignment horizontal="left" vertical="center"/>
    </xf>
    <xf numFmtId="0" fontId="14" fillId="27" borderId="10" xfId="0" applyFont="1" applyFill="1" applyBorder="1">
      <alignment horizontal="center" vertical="center"/>
    </xf>
    <xf numFmtId="0" fontId="15" fillId="24" borderId="10" xfId="0" applyFont="1" applyFill="1" applyBorder="1">
      <alignment horizontal="center" vertical="center"/>
    </xf>
    <xf numFmtId="0" fontId="14" fillId="28" borderId="10" xfId="0" applyFont="1" applyFill="1" applyBorder="1">
      <alignment horizontal="center" vertical="center"/>
    </xf>
    <xf numFmtId="0" fontId="14" fillId="28" borderId="10" xfId="0" applyFont="1" applyFill="1" applyBorder="1" applyAlignment="1">
      <alignment horizontal="left" vertical="center"/>
    </xf>
    <xf numFmtId="0" fontId="14" fillId="29" borderId="10" xfId="0" applyFont="1" applyFill="1" applyBorder="1" applyAlignment="1">
      <alignment horizontal="left" vertical="center"/>
    </xf>
    <xf numFmtId="0" fontId="14" fillId="29" borderId="10" xfId="0" applyFont="1" applyFill="1" applyBorder="1">
      <alignment horizontal="center" vertical="center"/>
    </xf>
    <xf numFmtId="0" fontId="13" fillId="24" borderId="10" xfId="0" applyFont="1" applyFill="1" applyBorder="1">
      <alignment horizontal="center" vertical="center"/>
    </xf>
    <xf numFmtId="0" fontId="0" fillId="26" borderId="10" xfId="0" applyFill="1" applyBorder="1" applyAlignment="1">
      <alignment horizontal="left" vertical="center"/>
    </xf>
    <xf numFmtId="0" fontId="2" fillId="24" borderId="10" xfId="0" applyFont="1" applyFill="1" applyBorder="1">
      <alignment horizontal="center" vertical="center"/>
    </xf>
    <xf numFmtId="0" fontId="14" fillId="30" borderId="10" xfId="0" applyFont="1" applyFill="1" applyBorder="1" applyAlignment="1">
      <alignment horizontal="left" vertical="center"/>
    </xf>
    <xf numFmtId="0" fontId="14" fillId="30" borderId="10" xfId="0" applyFont="1" applyFill="1" applyBorder="1">
      <alignment horizontal="center" vertical="center"/>
    </xf>
    <xf numFmtId="0" fontId="14" fillId="25" borderId="12" xfId="0" applyFont="1" applyFill="1" applyBorder="1" applyAlignment="1">
      <alignment horizontal="right" vertical="center"/>
    </xf>
    <xf numFmtId="0" fontId="14" fillId="27" borderId="12" xfId="0" applyFont="1" applyFill="1" applyBorder="1">
      <alignment horizontal="center" vertical="center"/>
    </xf>
    <xf numFmtId="0" fontId="14" fillId="29" borderId="12" xfId="0" applyFont="1" applyFill="1" applyBorder="1">
      <alignment horizontal="center" vertical="center"/>
    </xf>
    <xf numFmtId="0" fontId="0" fillId="23" borderId="12" xfId="0" applyFont="1" applyFill="1" applyBorder="1">
      <alignment horizontal="center" vertical="center"/>
    </xf>
    <xf numFmtId="0" fontId="14" fillId="23" borderId="12" xfId="0" applyFont="1" applyFill="1" applyBorder="1">
      <alignment horizontal="center" vertical="center"/>
    </xf>
    <xf numFmtId="0" fontId="0" fillId="23" borderId="12" xfId="0" applyFill="1" applyBorder="1">
      <alignment horizontal="center" vertical="center"/>
    </xf>
    <xf numFmtId="0" fontId="15" fillId="23" borderId="12" xfId="0" applyFont="1" applyFill="1" applyBorder="1">
      <alignment horizontal="center" vertical="center"/>
    </xf>
    <xf numFmtId="0" fontId="14" fillId="21" borderId="12" xfId="0" applyFont="1" applyFill="1" applyBorder="1">
      <alignment horizontal="center" vertical="center"/>
    </xf>
    <xf numFmtId="0" fontId="1" fillId="21" borderId="12" xfId="0" applyFont="1" applyFill="1" applyBorder="1">
      <alignment horizontal="center" vertical="center"/>
    </xf>
    <xf numFmtId="0" fontId="14" fillId="30" borderId="12" xfId="0" applyFont="1" applyFill="1" applyBorder="1">
      <alignment horizontal="center" vertical="center"/>
    </xf>
    <xf numFmtId="0" fontId="1" fillId="8" borderId="11" xfId="0" applyFont="1" applyFill="1" applyBorder="1" applyAlignment="1">
      <alignment horizontal="left" vertical="center"/>
    </xf>
    <xf numFmtId="0" fontId="14" fillId="26" borderId="11" xfId="0" applyFont="1" applyFill="1" applyBorder="1" applyAlignment="1">
      <alignment horizontal="left" vertical="center"/>
    </xf>
    <xf numFmtId="0" fontId="14" fillId="29" borderId="11" xfId="0" applyFont="1" applyFill="1" applyBorder="1" applyAlignment="1">
      <alignment horizontal="left" vertical="center"/>
    </xf>
    <xf numFmtId="0" fontId="14" fillId="27" borderId="11" xfId="0" applyFont="1" applyFill="1" applyBorder="1">
      <alignment horizontal="center" vertical="center"/>
    </xf>
    <xf numFmtId="0" fontId="14" fillId="29" borderId="11" xfId="0" applyFont="1" applyFill="1" applyBorder="1">
      <alignment horizontal="center" vertical="center"/>
    </xf>
    <xf numFmtId="0" fontId="0" fillId="24" borderId="11" xfId="0" applyFont="1" applyFill="1" applyBorder="1">
      <alignment horizontal="center" vertical="center"/>
    </xf>
    <xf numFmtId="0" fontId="14" fillId="24" borderId="11" xfId="0" applyFont="1" applyFill="1" applyBorder="1">
      <alignment horizontal="center" vertical="center"/>
    </xf>
    <xf numFmtId="0" fontId="0" fillId="24" borderId="11" xfId="0" applyFill="1" applyBorder="1">
      <alignment horizontal="center" vertical="center"/>
    </xf>
    <xf numFmtId="0" fontId="14" fillId="27" borderId="11" xfId="0" applyFont="1" applyFill="1" applyBorder="1" applyAlignment="1">
      <alignment horizontal="left" vertical="center"/>
    </xf>
    <xf numFmtId="0" fontId="14" fillId="30" borderId="11" xfId="0" applyFont="1" applyFill="1" applyBorder="1" applyAlignment="1">
      <alignment horizontal="left" vertical="center"/>
    </xf>
    <xf numFmtId="0" fontId="14" fillId="26" borderId="12" xfId="0" applyFont="1" applyFill="1" applyBorder="1" applyAlignment="1">
      <alignment horizontal="left" vertical="center"/>
    </xf>
    <xf numFmtId="0" fontId="14" fillId="27" borderId="12" xfId="0" applyFont="1" applyFill="1" applyBorder="1" applyAlignment="1">
      <alignment horizontal="left" vertical="center"/>
    </xf>
    <xf numFmtId="0" fontId="14" fillId="28" borderId="12" xfId="0" applyFont="1" applyFill="1" applyBorder="1" applyAlignment="1">
      <alignment horizontal="left" vertical="center"/>
    </xf>
    <xf numFmtId="0" fontId="14" fillId="29" borderId="12" xfId="0" applyFont="1" applyFill="1" applyBorder="1" applyAlignment="1">
      <alignment horizontal="left" vertical="center"/>
    </xf>
    <xf numFmtId="0" fontId="14" fillId="21" borderId="26" xfId="0" applyFont="1" applyFill="1" applyBorder="1" applyAlignment="1">
      <alignment horizontal="left" vertical="center"/>
    </xf>
    <xf numFmtId="0" fontId="0" fillId="27" borderId="22" xfId="0" applyFill="1" applyBorder="1">
      <alignment horizontal="center" vertical="center"/>
    </xf>
    <xf numFmtId="0" fontId="0" fillId="28" borderId="22" xfId="0" applyFill="1" applyBorder="1">
      <alignment horizontal="center" vertical="center"/>
    </xf>
    <xf numFmtId="0" fontId="0" fillId="29" borderId="22" xfId="0" applyFill="1" applyBorder="1">
      <alignment horizontal="center" vertical="center"/>
    </xf>
    <xf numFmtId="0" fontId="14" fillId="22" borderId="11" xfId="0" applyFont="1" applyFill="1" applyBorder="1" applyAlignment="1">
      <alignment horizontal="left" vertical="center"/>
    </xf>
    <xf numFmtId="0" fontId="14" fillId="22" borderId="10" xfId="0" applyFont="1" applyFill="1" applyBorder="1" applyAlignment="1">
      <alignment horizontal="left" vertical="center"/>
    </xf>
    <xf numFmtId="0" fontId="0" fillId="23" borderId="11" xfId="0" applyFont="1" applyFill="1" applyBorder="1" applyAlignment="1">
      <alignment horizontal="left" vertical="center"/>
    </xf>
    <xf numFmtId="0" fontId="14" fillId="23" borderId="11" xfId="0" applyFont="1" applyFill="1" applyBorder="1" applyAlignment="1">
      <alignment horizontal="left" vertical="center"/>
    </xf>
    <xf numFmtId="0" fontId="0" fillId="22" borderId="10" xfId="0" applyFill="1" applyBorder="1" applyAlignment="1">
      <alignment horizontal="left" vertical="center"/>
    </xf>
    <xf numFmtId="0" fontId="0" fillId="23" borderId="11" xfId="0" applyFill="1" applyBorder="1" applyAlignment="1">
      <alignment horizontal="left" vertical="center"/>
    </xf>
    <xf numFmtId="0" fontId="14" fillId="31" borderId="10" xfId="0" applyFont="1" applyFill="1" applyBorder="1" applyAlignment="1">
      <alignment horizontal="left" vertical="center"/>
    </xf>
    <xf numFmtId="0" fontId="0" fillId="23" borderId="10" xfId="0" applyFont="1" applyFill="1" applyBorder="1" applyAlignment="1">
      <alignment horizontal="left" vertical="center"/>
    </xf>
    <xf numFmtId="0" fontId="14" fillId="23" borderId="10" xfId="0" applyFont="1" applyFill="1" applyBorder="1" applyAlignment="1">
      <alignment horizontal="left" vertical="center"/>
    </xf>
    <xf numFmtId="0" fontId="1" fillId="8" borderId="14" xfId="0" applyFont="1" applyFill="1" applyBorder="1" applyAlignment="1">
      <alignment horizontal="left" vertical="center"/>
    </xf>
    <xf numFmtId="0" fontId="1" fillId="8" borderId="17" xfId="0" applyFont="1" applyFill="1" applyBorder="1" applyAlignment="1">
      <alignment horizontal="left" vertical="center"/>
    </xf>
    <xf numFmtId="0" fontId="14" fillId="21" borderId="28" xfId="0" applyFont="1" applyFill="1" applyBorder="1" applyAlignment="1">
      <alignment horizontal="left" vertical="center"/>
    </xf>
    <xf numFmtId="0" fontId="14" fillId="21" borderId="13" xfId="0" applyFont="1" applyFill="1" applyBorder="1">
      <alignment horizontal="center" vertical="center"/>
    </xf>
    <xf numFmtId="0" fontId="14" fillId="21" borderId="15" xfId="0" applyFont="1" applyFill="1" applyBorder="1">
      <alignment horizontal="center" vertical="center"/>
    </xf>
    <xf numFmtId="0" fontId="14" fillId="22" borderId="14" xfId="0" applyFont="1" applyFill="1" applyBorder="1" applyAlignment="1">
      <alignment horizontal="left" vertical="center"/>
    </xf>
    <xf numFmtId="0" fontId="14" fillId="22" borderId="13" xfId="0" applyFont="1" applyFill="1" applyBorder="1" applyAlignment="1">
      <alignment horizontal="left" vertical="center"/>
    </xf>
    <xf numFmtId="0" fontId="0" fillId="23" borderId="14" xfId="0" applyFont="1" applyFill="1" applyBorder="1" applyAlignment="1">
      <alignment horizontal="left" vertical="center"/>
    </xf>
    <xf numFmtId="0" fontId="0" fillId="23" borderId="13" xfId="0" applyFont="1" applyFill="1" applyBorder="1" applyAlignment="1">
      <alignment horizontal="left" vertical="center"/>
    </xf>
    <xf numFmtId="0" fontId="0" fillId="23" borderId="13" xfId="0" applyFont="1" applyFill="1" applyBorder="1">
      <alignment horizontal="center" vertical="center"/>
    </xf>
    <xf numFmtId="0" fontId="0" fillId="23" borderId="15" xfId="0" applyFont="1" applyFill="1" applyBorder="1">
      <alignment horizontal="center" vertical="center"/>
    </xf>
    <xf numFmtId="0" fontId="0" fillId="24" borderId="14" xfId="0" applyFont="1" applyFill="1" applyBorder="1">
      <alignment horizontal="center" vertical="center"/>
    </xf>
    <xf numFmtId="0" fontId="0" fillId="24" borderId="13" xfId="0" applyFont="1" applyFill="1" applyBorder="1">
      <alignment horizontal="center" vertical="center"/>
    </xf>
    <xf numFmtId="0" fontId="0" fillId="26" borderId="13" xfId="0" applyFont="1" applyFill="1" applyBorder="1" applyAlignment="1">
      <alignment horizontal="left" vertical="center"/>
    </xf>
    <xf numFmtId="0" fontId="14" fillId="26" borderId="13" xfId="0" applyFont="1" applyFill="1" applyBorder="1" applyAlignment="1">
      <alignment horizontal="left" vertical="center"/>
    </xf>
    <xf numFmtId="0" fontId="14" fillId="26" borderId="39" xfId="0" applyFont="1" applyFill="1" applyBorder="1" applyAlignment="1">
      <alignment horizontal="left" vertical="center"/>
    </xf>
    <xf numFmtId="0" fontId="14" fillId="23" borderId="14" xfId="0" applyFont="1" applyFill="1" applyBorder="1" applyAlignment="1">
      <alignment horizontal="left" vertical="center"/>
    </xf>
    <xf numFmtId="0" fontId="14" fillId="23" borderId="13" xfId="0" applyFont="1" applyFill="1" applyBorder="1" applyAlignment="1">
      <alignment horizontal="left" vertical="center"/>
    </xf>
    <xf numFmtId="0" fontId="14" fillId="23" borderId="13" xfId="0" applyFont="1" applyFill="1" applyBorder="1">
      <alignment horizontal="center" vertical="center"/>
    </xf>
    <xf numFmtId="0" fontId="14" fillId="23" borderId="15" xfId="0" applyFont="1" applyFill="1" applyBorder="1">
      <alignment horizontal="center" vertical="center"/>
    </xf>
    <xf numFmtId="0" fontId="14" fillId="24" borderId="14" xfId="0" applyFont="1" applyFill="1" applyBorder="1">
      <alignment horizontal="center" vertical="center"/>
    </xf>
    <xf numFmtId="0" fontId="14" fillId="24" borderId="13" xfId="0" applyFont="1" applyFill="1" applyBorder="1">
      <alignment horizontal="center" vertical="center"/>
    </xf>
    <xf numFmtId="0" fontId="0" fillId="24" borderId="13" xfId="0" applyFill="1" applyBorder="1">
      <alignment horizontal="center" vertical="center"/>
    </xf>
    <xf numFmtId="0" fontId="15" fillId="24" borderId="13" xfId="0" applyFont="1" applyFill="1" applyBorder="1">
      <alignment horizontal="center" vertical="center"/>
    </xf>
    <xf numFmtId="0" fontId="14" fillId="25" borderId="15" xfId="0" applyFont="1" applyFill="1" applyBorder="1" applyAlignment="1">
      <alignment horizontal="right" vertical="center"/>
    </xf>
    <xf numFmtId="0" fontId="14" fillId="26" borderId="14" xfId="0" applyFont="1" applyFill="1" applyBorder="1" applyAlignment="1">
      <alignment horizontal="left" vertical="center"/>
    </xf>
    <xf numFmtId="0" fontId="14" fillId="21" borderId="16" xfId="0" applyFont="1" applyFill="1" applyBorder="1">
      <alignment horizontal="center" vertical="center"/>
    </xf>
    <xf numFmtId="0" fontId="14" fillId="21" borderId="18" xfId="0" applyFont="1" applyFill="1" applyBorder="1">
      <alignment horizontal="center" vertical="center"/>
    </xf>
    <xf numFmtId="0" fontId="14" fillId="22" borderId="17" xfId="0" applyFont="1" applyFill="1" applyBorder="1" applyAlignment="1">
      <alignment horizontal="left" vertical="center"/>
    </xf>
    <xf numFmtId="0" fontId="14" fillId="22" borderId="16" xfId="0" applyFont="1" applyFill="1" applyBorder="1" applyAlignment="1">
      <alignment horizontal="left" vertical="center"/>
    </xf>
    <xf numFmtId="0" fontId="14" fillId="23" borderId="17" xfId="0" applyFont="1" applyFill="1" applyBorder="1" applyAlignment="1">
      <alignment horizontal="left" vertical="center"/>
    </xf>
    <xf numFmtId="0" fontId="14" fillId="23" borderId="16" xfId="0" applyFont="1" applyFill="1" applyBorder="1" applyAlignment="1">
      <alignment horizontal="left" vertical="center"/>
    </xf>
    <xf numFmtId="0" fontId="14" fillId="23" borderId="16" xfId="0" applyFont="1" applyFill="1" applyBorder="1">
      <alignment horizontal="center" vertical="center"/>
    </xf>
    <xf numFmtId="0" fontId="14" fillId="23" borderId="18" xfId="0" applyFont="1" applyFill="1" applyBorder="1">
      <alignment horizontal="center" vertical="center"/>
    </xf>
    <xf numFmtId="0" fontId="14" fillId="24" borderId="17" xfId="0" applyFont="1" applyFill="1" applyBorder="1">
      <alignment horizontal="center" vertical="center"/>
    </xf>
    <xf numFmtId="0" fontId="14" fillId="24" borderId="16" xfId="0" applyFont="1" applyFill="1" applyBorder="1">
      <alignment horizontal="center" vertical="center"/>
    </xf>
    <xf numFmtId="0" fontId="14" fillId="26" borderId="16" xfId="0" applyFont="1" applyFill="1" applyBorder="1" applyAlignment="1">
      <alignment horizontal="left" vertical="center"/>
    </xf>
    <xf numFmtId="0" fontId="14" fillId="26" borderId="60" xfId="0" applyFont="1" applyFill="1" applyBorder="1" applyAlignment="1">
      <alignment horizontal="left" vertical="center"/>
    </xf>
    <xf numFmtId="0" fontId="14" fillId="26" borderId="40" xfId="0" applyFont="1" applyFill="1" applyBorder="1" applyAlignment="1">
      <alignment horizontal="left" vertical="center"/>
    </xf>
    <xf numFmtId="0" fontId="0" fillId="2" borderId="24" xfId="0" applyBorder="1" applyAlignment="1">
      <alignment horizontal="left" vertical="center"/>
    </xf>
    <xf numFmtId="0" fontId="0" fillId="2" borderId="24" xfId="0" applyBorder="1" applyAlignment="1">
      <alignment horizontal="right" vertical="center"/>
    </xf>
    <xf numFmtId="0" fontId="0" fillId="2" borderId="25" xfId="0" applyBorder="1" applyAlignment="1">
      <alignment horizontal="left" vertical="center"/>
    </xf>
    <xf numFmtId="0" fontId="0" fillId="2" borderId="25" xfId="0" applyBorder="1" applyAlignment="1">
      <alignment horizontal="right" vertical="center"/>
    </xf>
    <xf numFmtId="0" fontId="6" fillId="13" borderId="39" xfId="0" applyFont="1" applyFill="1" applyBorder="1">
      <alignment horizontal="center" vertical="center"/>
    </xf>
    <xf numFmtId="0" fontId="6" fillId="13" borderId="61" xfId="0" applyFont="1" applyFill="1" applyBorder="1" applyAlignment="1">
      <alignment horizontal="center" vertical="center" wrapText="1"/>
    </xf>
    <xf numFmtId="0" fontId="0" fillId="24" borderId="10" xfId="0" applyFont="1" applyFill="1" applyBorder="1" applyAlignment="1">
      <alignment horizontal="left" vertical="center"/>
    </xf>
    <xf numFmtId="0" fontId="0" fillId="24" borderId="12" xfId="0" applyFont="1" applyFill="1" applyBorder="1" applyAlignment="1">
      <alignment horizontal="left" vertical="center"/>
    </xf>
    <xf numFmtId="0" fontId="0" fillId="25" borderId="11" xfId="0" applyFont="1" applyFill="1" applyBorder="1" applyAlignment="1">
      <alignment horizontal="left" vertical="center"/>
    </xf>
    <xf numFmtId="0" fontId="0" fillId="25" borderId="10" xfId="0" applyFont="1" applyFill="1" applyBorder="1" applyAlignment="1">
      <alignment horizontal="left" vertical="center"/>
    </xf>
    <xf numFmtId="0" fontId="14" fillId="24" borderId="10" xfId="0" applyFont="1" applyFill="1" applyBorder="1" applyAlignment="1">
      <alignment horizontal="left" vertical="center"/>
    </xf>
    <xf numFmtId="0" fontId="14" fillId="24" borderId="12" xfId="0" applyFont="1" applyFill="1" applyBorder="1" applyAlignment="1">
      <alignment horizontal="left" vertical="center"/>
    </xf>
    <xf numFmtId="0" fontId="14" fillId="25" borderId="11" xfId="0" applyFont="1" applyFill="1" applyBorder="1" applyAlignment="1">
      <alignment horizontal="left" vertical="center"/>
    </xf>
    <xf numFmtId="0" fontId="14" fillId="25" borderId="10" xfId="0" applyFont="1" applyFill="1" applyBorder="1" applyAlignment="1">
      <alignment horizontal="left" vertical="center"/>
    </xf>
    <xf numFmtId="0" fontId="0" fillId="24" borderId="13" xfId="0" applyFont="1" applyFill="1" applyBorder="1" applyAlignment="1">
      <alignment horizontal="left" vertical="center"/>
    </xf>
    <xf numFmtId="0" fontId="0" fillId="24" borderId="15" xfId="0" applyFont="1" applyFill="1" applyBorder="1" applyAlignment="1">
      <alignment horizontal="left" vertical="center"/>
    </xf>
    <xf numFmtId="0" fontId="0" fillId="25" borderId="14" xfId="0" applyFont="1" applyFill="1" applyBorder="1" applyAlignment="1">
      <alignment horizontal="left" vertical="center"/>
    </xf>
    <xf numFmtId="0" fontId="0" fillId="25" borderId="13" xfId="0" applyFont="1" applyFill="1" applyBorder="1" applyAlignment="1">
      <alignment horizontal="left" vertical="center"/>
    </xf>
    <xf numFmtId="0" fontId="14" fillId="24" borderId="13" xfId="0" applyFont="1" applyFill="1" applyBorder="1" applyAlignment="1">
      <alignment horizontal="left" vertical="center"/>
    </xf>
    <xf numFmtId="0" fontId="14" fillId="24" borderId="15" xfId="0" applyFont="1" applyFill="1" applyBorder="1" applyAlignment="1">
      <alignment horizontal="left" vertical="center"/>
    </xf>
    <xf numFmtId="0" fontId="14" fillId="25" borderId="14" xfId="0" applyFont="1" applyFill="1" applyBorder="1" applyAlignment="1">
      <alignment horizontal="left" vertical="center"/>
    </xf>
    <xf numFmtId="0" fontId="14" fillId="25" borderId="13" xfId="0" applyFont="1" applyFill="1" applyBorder="1" applyAlignment="1">
      <alignment horizontal="left" vertical="center"/>
    </xf>
    <xf numFmtId="0" fontId="14" fillId="28" borderId="11" xfId="0" applyFont="1" applyFill="1" applyBorder="1" applyAlignment="1">
      <alignment horizontal="left" vertical="center"/>
    </xf>
    <xf numFmtId="0" fontId="14" fillId="24" borderId="16" xfId="0" applyFont="1" applyFill="1" applyBorder="1" applyAlignment="1">
      <alignment horizontal="left" vertical="center"/>
    </xf>
    <xf numFmtId="0" fontId="14" fillId="24" borderId="18" xfId="0" applyFont="1" applyFill="1" applyBorder="1" applyAlignment="1">
      <alignment horizontal="left" vertical="center"/>
    </xf>
    <xf numFmtId="0" fontId="14" fillId="25" borderId="17" xfId="0" applyFont="1" applyFill="1" applyBorder="1" applyAlignment="1">
      <alignment horizontal="left" vertical="center"/>
    </xf>
    <xf numFmtId="0" fontId="14" fillId="25" borderId="16" xfId="0" applyFont="1" applyFill="1" applyBorder="1" applyAlignment="1">
      <alignment horizontal="left" vertical="center"/>
    </xf>
    <xf numFmtId="0" fontId="2" fillId="6" borderId="10" xfId="0" applyFont="1" applyFill="1" applyBorder="1">
      <alignment horizontal="center" vertical="center"/>
    </xf>
    <xf numFmtId="0" fontId="1" fillId="6" borderId="13" xfId="0" applyFont="1" applyFill="1" applyBorder="1">
      <alignment horizontal="center" vertical="center"/>
    </xf>
    <xf numFmtId="0" fontId="1" fillId="6" borderId="10" xfId="0" applyFont="1" applyFill="1" applyBorder="1">
      <alignment horizontal="center" vertical="center"/>
    </xf>
    <xf numFmtId="0" fontId="0" fillId="2" borderId="0" xfId="0">
      <alignment horizontal="center" vertical="center"/>
    </xf>
    <xf numFmtId="0" fontId="16" fillId="2" borderId="0" xfId="0" applyFont="1" applyAlignment="1">
      <alignment horizontal="centerContinuous" vertical="center"/>
    </xf>
    <xf numFmtId="0" fontId="5" fillId="2" borderId="0" xfId="0" applyFont="1" applyAlignment="1">
      <alignment horizontal="centerContinuous" vertical="center"/>
    </xf>
    <xf numFmtId="0" fontId="0" fillId="2" borderId="0" xfId="0" applyAlignment="1">
      <alignment horizontal="centerContinuous" vertical="center"/>
    </xf>
    <xf numFmtId="0" fontId="0" fillId="3" borderId="13" xfId="0" applyFill="1" applyBorder="1">
      <alignment horizontal="center" vertical="center"/>
    </xf>
    <xf numFmtId="0" fontId="0" fillId="2" borderId="29" xfId="0" applyBorder="1">
      <alignment horizontal="center" vertical="center"/>
    </xf>
    <xf numFmtId="0" fontId="0" fillId="2" borderId="31" xfId="0" applyBorder="1">
      <alignment horizontal="center" vertical="center"/>
    </xf>
    <xf numFmtId="0" fontId="0" fillId="2" borderId="30" xfId="0" applyBorder="1">
      <alignment horizontal="center" vertical="center"/>
    </xf>
    <xf numFmtId="164" fontId="0" fillId="4" borderId="12" xfId="0" applyNumberFormat="1" applyFill="1" applyBorder="1">
      <alignment horizontal="center" vertical="center"/>
    </xf>
    <xf numFmtId="164" fontId="0" fillId="5" borderId="12" xfId="0" applyNumberFormat="1" applyFill="1" applyBorder="1">
      <alignment horizontal="center" vertical="center"/>
    </xf>
    <xf numFmtId="164" fontId="0" fillId="4" borderId="11" xfId="0" applyNumberFormat="1" applyFill="1" applyBorder="1">
      <alignment horizontal="center" vertical="center"/>
    </xf>
    <xf numFmtId="164" fontId="0" fillId="4" borderId="10" xfId="0" applyNumberFormat="1" applyFill="1" applyBorder="1">
      <alignment horizontal="center" vertical="center"/>
    </xf>
    <xf numFmtId="164" fontId="0" fillId="5" borderId="11" xfId="0" applyNumberFormat="1" applyFill="1" applyBorder="1">
      <alignment horizontal="center" vertical="center"/>
    </xf>
    <xf numFmtId="164" fontId="0" fillId="5" borderId="10" xfId="0" applyNumberFormat="1" applyFill="1" applyBorder="1">
      <alignment horizontal="center" vertical="center"/>
    </xf>
    <xf numFmtId="164" fontId="0" fillId="6" borderId="11" xfId="0" applyNumberFormat="1" applyFill="1" applyBorder="1">
      <alignment horizontal="center" vertical="center"/>
    </xf>
    <xf numFmtId="164" fontId="0" fillId="6" borderId="12" xfId="0" applyNumberFormat="1" applyFill="1" applyBorder="1">
      <alignment horizontal="center" vertical="center"/>
    </xf>
    <xf numFmtId="164" fontId="0" fillId="6" borderId="10" xfId="0" applyNumberFormat="1" applyFill="1" applyBorder="1">
      <alignment horizontal="center" vertical="center"/>
    </xf>
    <xf numFmtId="164" fontId="0" fillId="4" borderId="14" xfId="0" applyNumberFormat="1" applyFill="1" applyBorder="1">
      <alignment horizontal="center" vertical="center"/>
    </xf>
    <xf numFmtId="164" fontId="0" fillId="4" borderId="13" xfId="0" applyNumberFormat="1" applyFill="1" applyBorder="1">
      <alignment horizontal="center" vertical="center"/>
    </xf>
    <xf numFmtId="164" fontId="0" fillId="4" borderId="15" xfId="0" applyNumberFormat="1" applyFill="1" applyBorder="1">
      <alignment horizontal="center" vertical="center"/>
    </xf>
    <xf numFmtId="165" fontId="0" fillId="3" borderId="13" xfId="0" applyNumberFormat="1" applyFill="1" applyBorder="1">
      <alignment horizontal="center" vertical="center"/>
    </xf>
    <xf numFmtId="165" fontId="0" fillId="3" borderId="10" xfId="0" applyNumberFormat="1" applyFill="1" applyBorder="1">
      <alignment horizontal="center" vertical="center"/>
    </xf>
    <xf numFmtId="0" fontId="6" fillId="9" borderId="16" xfId="0" applyFont="1" applyFill="1" applyBorder="1" applyAlignment="1">
      <alignment horizontal="center" vertical="center" wrapText="1"/>
    </xf>
    <xf numFmtId="0" fontId="6" fillId="11" borderId="16"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6" fillId="12" borderId="16" xfId="0" applyFont="1" applyFill="1" applyBorder="1" applyAlignment="1">
      <alignment horizontal="center" vertical="center" wrapText="1"/>
    </xf>
    <xf numFmtId="0" fontId="6" fillId="11" borderId="18" xfId="0" applyFont="1" applyFill="1" applyBorder="1" applyAlignment="1">
      <alignment horizontal="center" vertical="center" wrapText="1"/>
    </xf>
    <xf numFmtId="0" fontId="6" fillId="10" borderId="18" xfId="0" applyFont="1" applyFill="1" applyBorder="1" applyAlignment="1">
      <alignment horizontal="center" vertical="center" wrapText="1"/>
    </xf>
    <xf numFmtId="0" fontId="6" fillId="11" borderId="17" xfId="0" applyFont="1" applyFill="1" applyBorder="1" applyAlignment="1">
      <alignment horizontal="center" vertical="center" wrapText="1"/>
    </xf>
    <xf numFmtId="0" fontId="6" fillId="10" borderId="17" xfId="0" applyFont="1" applyFill="1" applyBorder="1" applyAlignment="1">
      <alignment horizontal="center" vertical="center" wrapText="1"/>
    </xf>
    <xf numFmtId="0" fontId="6" fillId="12" borderId="17" xfId="0" applyFont="1" applyFill="1" applyBorder="1" applyAlignment="1">
      <alignment horizontal="center" vertical="center" wrapText="1"/>
    </xf>
    <xf numFmtId="0" fontId="6" fillId="9" borderId="2" xfId="0" applyFont="1" applyFill="1" applyBorder="1" applyAlignment="1">
      <alignment horizontal="centerContinuous" vertical="center"/>
    </xf>
    <xf numFmtId="0" fontId="6" fillId="9" borderId="1" xfId="0" applyFont="1" applyFill="1" applyBorder="1" applyAlignment="1">
      <alignment horizontal="centerContinuous" vertical="center"/>
    </xf>
    <xf numFmtId="0" fontId="6" fillId="11" borderId="2" xfId="0" applyFont="1" applyFill="1" applyBorder="1" applyAlignment="1">
      <alignment horizontal="centerContinuous" vertical="center"/>
    </xf>
    <xf numFmtId="0" fontId="6" fillId="11" borderId="1" xfId="0" applyFont="1" applyFill="1" applyBorder="1" applyAlignment="1">
      <alignment horizontal="centerContinuous" vertical="center"/>
    </xf>
    <xf numFmtId="0" fontId="6" fillId="11" borderId="3" xfId="0" applyFont="1" applyFill="1" applyBorder="1" applyAlignment="1">
      <alignment horizontal="centerContinuous" vertical="center"/>
    </xf>
    <xf numFmtId="0" fontId="6" fillId="10" borderId="2" xfId="0" applyFont="1" applyFill="1" applyBorder="1" applyAlignment="1">
      <alignment horizontal="centerContinuous" vertical="center"/>
    </xf>
    <xf numFmtId="0" fontId="6" fillId="10" borderId="1" xfId="0" applyFont="1" applyFill="1" applyBorder="1" applyAlignment="1">
      <alignment horizontal="centerContinuous" vertical="center"/>
    </xf>
    <xf numFmtId="0" fontId="6" fillId="10" borderId="3" xfId="0" applyFont="1" applyFill="1" applyBorder="1" applyAlignment="1">
      <alignment horizontal="centerContinuous" vertical="center"/>
    </xf>
    <xf numFmtId="0" fontId="6" fillId="12" borderId="2" xfId="0" applyFont="1" applyFill="1" applyBorder="1" applyAlignment="1">
      <alignment horizontal="centerContinuous" vertical="center"/>
    </xf>
    <xf numFmtId="0" fontId="6" fillId="12" borderId="1" xfId="0" applyFont="1" applyFill="1" applyBorder="1" applyAlignment="1">
      <alignment horizontal="centerContinuous" vertical="center"/>
    </xf>
    <xf numFmtId="0" fontId="6" fillId="12" borderId="37" xfId="0" applyFont="1" applyFill="1" applyBorder="1" applyAlignment="1">
      <alignment horizontal="centerContinuous" vertical="center"/>
    </xf>
    <xf numFmtId="0" fontId="6" fillId="12" borderId="36"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12" borderId="5" xfId="0" applyFont="1" applyFill="1" applyBorder="1" applyAlignment="1">
      <alignment horizontal="center" vertical="center" wrapText="1"/>
    </xf>
    <xf numFmtId="0" fontId="6" fillId="12" borderId="4" xfId="0" applyFont="1" applyFill="1" applyBorder="1" applyAlignment="1">
      <alignment horizontal="center" vertical="center" wrapText="1"/>
    </xf>
    <xf numFmtId="0" fontId="6" fillId="12" borderId="38" xfId="0" applyFont="1" applyFill="1" applyBorder="1" applyAlignment="1">
      <alignment horizontal="center" vertical="center" wrapText="1"/>
    </xf>
    <xf numFmtId="164" fontId="0" fillId="5" borderId="14" xfId="0" applyNumberFormat="1" applyFill="1" applyBorder="1">
      <alignment horizontal="center" vertical="center"/>
    </xf>
    <xf numFmtId="164" fontId="0" fillId="5" borderId="13" xfId="0" applyNumberFormat="1" applyFill="1" applyBorder="1">
      <alignment horizontal="center" vertical="center"/>
    </xf>
    <xf numFmtId="164" fontId="0" fillId="5" borderId="15" xfId="0" applyNumberFormat="1" applyFill="1" applyBorder="1">
      <alignment horizontal="center" vertical="center"/>
    </xf>
    <xf numFmtId="164" fontId="0" fillId="6" borderId="14" xfId="0" applyNumberFormat="1" applyFill="1" applyBorder="1">
      <alignment horizontal="center" vertical="center"/>
    </xf>
    <xf numFmtId="164" fontId="0" fillId="6" borderId="13" xfId="0" applyNumberFormat="1" applyFill="1" applyBorder="1">
      <alignment horizontal="center" vertical="center"/>
    </xf>
    <xf numFmtId="164" fontId="0" fillId="6" borderId="15" xfId="0" applyNumberFormat="1" applyFill="1" applyBorder="1">
      <alignment horizontal="center" vertical="center"/>
    </xf>
    <xf numFmtId="0" fontId="0" fillId="3" borderId="11" xfId="0" applyNumberFormat="1" applyFill="1" applyBorder="1">
      <alignment horizontal="center" vertical="center"/>
    </xf>
    <xf numFmtId="0" fontId="0" fillId="3" borderId="14" xfId="0" applyNumberFormat="1" applyFill="1" applyBorder="1">
      <alignment horizontal="center" vertical="center"/>
    </xf>
    <xf numFmtId="0" fontId="6" fillId="9" borderId="17" xfId="0" applyFont="1" applyFill="1" applyBorder="1" applyAlignment="1">
      <alignment horizontal="center" vertical="center" wrapText="1"/>
    </xf>
    <xf numFmtId="0" fontId="0" fillId="3" borderId="10" xfId="0" applyFill="1" applyBorder="1">
      <alignment horizontal="center" vertical="center"/>
    </xf>
    <xf numFmtId="0" fontId="0" fillId="3" borderId="47" xfId="0" applyFill="1" applyBorder="1">
      <alignment horizontal="center" vertical="center"/>
    </xf>
    <xf numFmtId="0" fontId="0" fillId="3" borderId="56" xfId="0" applyFill="1" applyBorder="1">
      <alignment horizontal="center" vertical="center"/>
    </xf>
    <xf numFmtId="0" fontId="0" fillId="3" borderId="35" xfId="0" applyFill="1" applyBorder="1">
      <alignment horizontal="center" vertical="center"/>
    </xf>
    <xf numFmtId="0" fontId="0" fillId="3" borderId="34" xfId="0" applyFill="1" applyBorder="1">
      <alignment horizontal="center" vertical="center"/>
    </xf>
    <xf numFmtId="3" fontId="0" fillId="3" borderId="35" xfId="0" applyNumberFormat="1" applyFill="1" applyBorder="1">
      <alignment horizontal="center" vertical="center"/>
    </xf>
    <xf numFmtId="3" fontId="0" fillId="3" borderId="34" xfId="0" applyNumberFormat="1" applyFill="1" applyBorder="1">
      <alignment horizontal="center" vertical="center"/>
    </xf>
    <xf numFmtId="0" fontId="0" fillId="3" borderId="33" xfId="0" applyFill="1" applyBorder="1">
      <alignment horizontal="center" vertical="center"/>
    </xf>
    <xf numFmtId="0" fontId="0" fillId="3" borderId="57" xfId="0" applyFill="1" applyBorder="1">
      <alignment horizontal="center" vertical="center"/>
    </xf>
    <xf numFmtId="0" fontId="6" fillId="9" borderId="37" xfId="0" applyFont="1" applyFill="1" applyBorder="1" applyAlignment="1">
      <alignment horizontal="centerContinuous" vertical="center"/>
    </xf>
    <xf numFmtId="0" fontId="6" fillId="9" borderId="36" xfId="0" applyFont="1" applyFill="1" applyBorder="1" applyAlignment="1">
      <alignment horizontal="center" vertical="center" wrapText="1"/>
    </xf>
    <xf numFmtId="0" fontId="6" fillId="9" borderId="38" xfId="0" applyFont="1" applyFill="1" applyBorder="1" applyAlignment="1">
      <alignment horizontal="center" vertical="center" wrapText="1"/>
    </xf>
    <xf numFmtId="0" fontId="0" fillId="20" borderId="10" xfId="0" applyFill="1" applyBorder="1">
      <alignment horizontal="center" vertical="center"/>
    </xf>
    <xf numFmtId="0" fontId="0" fillId="20" borderId="12" xfId="0" applyFill="1" applyBorder="1">
      <alignment horizontal="center" vertical="center"/>
    </xf>
    <xf numFmtId="0" fontId="0" fillId="18" borderId="10" xfId="0" applyFill="1" applyBorder="1">
      <alignment horizontal="center" vertical="center"/>
    </xf>
    <xf numFmtId="0" fontId="0" fillId="18" borderId="12" xfId="0" applyFill="1" applyBorder="1">
      <alignment horizontal="center" vertical="center"/>
    </xf>
    <xf numFmtId="0" fontId="0" fillId="17" borderId="11" xfId="0" applyFill="1" applyBorder="1">
      <alignment horizontal="center" vertical="center"/>
    </xf>
    <xf numFmtId="0" fontId="0" fillId="17" borderId="10" xfId="0" applyFill="1" applyBorder="1">
      <alignment horizontal="center" vertical="center"/>
    </xf>
    <xf numFmtId="0" fontId="0" fillId="19" borderId="11" xfId="0" applyFill="1" applyBorder="1" applyAlignment="1">
      <alignment horizontal="left" vertical="center"/>
    </xf>
    <xf numFmtId="0" fontId="5" fillId="19" borderId="10" xfId="0" applyFont="1" applyFill="1" applyBorder="1" applyAlignment="1">
      <alignment horizontal="left" vertical="center"/>
    </xf>
    <xf numFmtId="0" fontId="0" fillId="19" borderId="7" xfId="0" applyFill="1" applyBorder="1" applyAlignment="1">
      <alignment horizontal="left" vertical="center"/>
    </xf>
    <xf numFmtId="0" fontId="5" fillId="19" borderId="9" xfId="0" applyFont="1" applyFill="1" applyBorder="1" applyAlignment="1">
      <alignment horizontal="left" vertical="center"/>
    </xf>
    <xf numFmtId="0" fontId="0" fillId="18" borderId="8" xfId="0" applyFill="1" applyBorder="1">
      <alignment horizontal="center" vertical="center"/>
    </xf>
    <xf numFmtId="0" fontId="0" fillId="19" borderId="9" xfId="0" applyFill="1" applyBorder="1" applyAlignment="1">
      <alignment horizontal="left" vertical="center"/>
    </xf>
    <xf numFmtId="0" fontId="0" fillId="20" borderId="47" xfId="0" applyFill="1" applyBorder="1">
      <alignment horizontal="center" vertical="center"/>
    </xf>
    <xf numFmtId="0" fontId="0" fillId="20" borderId="48" xfId="0" applyFill="1" applyBorder="1">
      <alignment horizontal="center" vertical="center"/>
    </xf>
    <xf numFmtId="0" fontId="0" fillId="19" borderId="49" xfId="0" applyFill="1" applyBorder="1" applyAlignment="1">
      <alignment horizontal="left" vertical="center"/>
    </xf>
    <xf numFmtId="0" fontId="5" fillId="19" borderId="47" xfId="0" applyFont="1" applyFill="1" applyBorder="1" applyAlignment="1">
      <alignment horizontal="left" vertical="center"/>
    </xf>
    <xf numFmtId="0" fontId="0" fillId="18" borderId="47" xfId="0" applyFill="1" applyBorder="1">
      <alignment horizontal="center" vertical="center"/>
    </xf>
    <xf numFmtId="0" fontId="0" fillId="18" borderId="48" xfId="0" applyFill="1" applyBorder="1">
      <alignment horizontal="center" vertical="center"/>
    </xf>
    <xf numFmtId="0" fontId="0" fillId="17" borderId="49" xfId="0" applyFill="1" applyBorder="1">
      <alignment horizontal="center" vertical="center"/>
    </xf>
    <xf numFmtId="0" fontId="0" fillId="17" borderId="47" xfId="0" applyFill="1" applyBorder="1">
      <alignment horizontal="center" vertical="center"/>
    </xf>
    <xf numFmtId="0" fontId="1" fillId="6" borderId="12" xfId="0" applyFont="1" applyFill="1" applyBorder="1" applyAlignment="1">
      <alignment horizontal="left" vertical="center"/>
    </xf>
    <xf numFmtId="0" fontId="1" fillId="8" borderId="10" xfId="0" applyFont="1" applyFill="1" applyBorder="1" applyAlignment="1">
      <alignment horizontal="left" vertical="center"/>
    </xf>
    <xf numFmtId="0" fontId="1" fillId="5" borderId="10" xfId="0" applyFont="1" applyFill="1" applyBorder="1">
      <alignment horizontal="center" vertical="center"/>
    </xf>
    <xf numFmtId="0" fontId="1" fillId="7" borderId="10" xfId="0" applyFont="1" applyFill="1" applyBorder="1" applyAlignment="1">
      <alignment horizontal="left" vertical="center"/>
    </xf>
    <xf numFmtId="0" fontId="1" fillId="4" borderId="10" xfId="0" applyFont="1" applyFill="1" applyBorder="1" applyAlignment="1">
      <alignment horizontal="left" vertical="center"/>
    </xf>
    <xf numFmtId="0" fontId="1" fillId="5" borderId="11" xfId="0" applyFont="1" applyFill="1" applyBorder="1" applyAlignment="1">
      <alignment horizontal="left" vertical="center"/>
    </xf>
    <xf numFmtId="0" fontId="1" fillId="7" borderId="12" xfId="0" applyFont="1" applyFill="1" applyBorder="1" applyAlignment="1">
      <alignment horizontal="right" vertical="center"/>
    </xf>
    <xf numFmtId="0" fontId="0" fillId="2" borderId="0" xfId="0" applyBorder="1" applyAlignment="1">
      <alignment horizontal="right" vertical="center"/>
    </xf>
    <xf numFmtId="0" fontId="0" fillId="20" borderId="32" xfId="0" applyFill="1" applyBorder="1" applyAlignment="1">
      <alignment horizontal="left" vertical="center"/>
    </xf>
    <xf numFmtId="0" fontId="0" fillId="20" borderId="53" xfId="0" applyFill="1" applyBorder="1" applyAlignment="1">
      <alignment horizontal="left" vertical="center"/>
    </xf>
    <xf numFmtId="0" fontId="0" fillId="2" borderId="0" xfId="0" applyBorder="1" applyAlignment="1">
      <alignment horizontal="left" vertical="center"/>
    </xf>
    <xf numFmtId="0" fontId="0" fillId="20" borderId="26" xfId="0" applyFill="1" applyBorder="1" applyAlignment="1">
      <alignment horizontal="left" vertical="center"/>
    </xf>
    <xf numFmtId="0" fontId="0" fillId="19" borderId="47" xfId="0" applyFill="1" applyBorder="1" applyAlignment="1">
      <alignment horizontal="left" vertical="center"/>
    </xf>
    <xf numFmtId="0" fontId="0" fillId="19" borderId="10" xfId="0" applyFill="1" applyBorder="1" applyAlignment="1">
      <alignment horizontal="left" vertical="center"/>
    </xf>
    <xf numFmtId="0" fontId="0" fillId="18" borderId="11" xfId="0" applyFill="1" applyBorder="1" applyAlignment="1">
      <alignment horizontal="left" vertical="center"/>
    </xf>
    <xf numFmtId="0" fontId="0" fillId="18" borderId="10" xfId="0" applyFill="1" applyBorder="1" applyAlignment="1">
      <alignment horizontal="left" vertical="center"/>
    </xf>
    <xf numFmtId="0" fontId="0" fillId="18" borderId="7" xfId="0" applyFill="1" applyBorder="1" applyAlignment="1">
      <alignment horizontal="left" vertical="center"/>
    </xf>
    <xf numFmtId="0" fontId="0" fillId="18" borderId="9" xfId="0" applyFill="1" applyBorder="1" applyAlignment="1">
      <alignment horizontal="left" vertical="center"/>
    </xf>
    <xf numFmtId="0" fontId="0" fillId="18" borderId="49" xfId="0" applyFill="1" applyBorder="1" applyAlignment="1">
      <alignment horizontal="left" vertical="center"/>
    </xf>
    <xf numFmtId="0" fontId="0" fillId="18" borderId="47" xfId="0" applyFill="1" applyBorder="1" applyAlignment="1">
      <alignment horizontal="left" vertical="center"/>
    </xf>
    <xf numFmtId="0" fontId="0" fillId="2" borderId="24" xfId="0" applyBorder="1" applyAlignment="1">
      <alignment vertical="center"/>
    </xf>
    <xf numFmtId="0" fontId="0" fillId="2" borderId="0" xfId="0" applyBorder="1" applyAlignment="1">
      <alignment vertical="center"/>
    </xf>
    <xf numFmtId="0" fontId="0" fillId="2" borderId="25" xfId="0" applyBorder="1" applyAlignment="1">
      <alignment vertical="center"/>
    </xf>
    <xf numFmtId="0" fontId="14" fillId="27" borderId="10" xfId="0" applyFont="1" applyFill="1" applyBorder="1" applyAlignment="1">
      <alignment vertical="center"/>
    </xf>
    <xf numFmtId="0" fontId="14" fillId="29" borderId="10" xfId="0" applyFont="1" applyFill="1" applyBorder="1" applyAlignment="1">
      <alignment vertical="center"/>
    </xf>
    <xf numFmtId="0" fontId="0" fillId="17" borderId="12" xfId="0" applyFill="1" applyBorder="1" applyAlignment="1">
      <alignment horizontal="left" vertical="center"/>
    </xf>
    <xf numFmtId="0" fontId="0" fillId="17" borderId="8" xfId="0" applyFill="1" applyBorder="1" applyAlignment="1">
      <alignment horizontal="left" vertical="center"/>
    </xf>
    <xf numFmtId="0" fontId="0" fillId="17" borderId="48" xfId="0" applyFill="1" applyBorder="1" applyAlignment="1">
      <alignment horizontal="left" vertical="center"/>
    </xf>
    <xf numFmtId="0" fontId="0" fillId="17" borderId="10" xfId="0" applyFill="1" applyBorder="1" applyAlignment="1">
      <alignment horizontal="left" vertical="center"/>
    </xf>
    <xf numFmtId="0" fontId="0" fillId="17" borderId="9" xfId="0" applyFill="1" applyBorder="1" applyAlignment="1">
      <alignment horizontal="left" vertical="center"/>
    </xf>
    <xf numFmtId="0" fontId="0" fillId="17" borderId="47" xfId="0" applyFill="1" applyBorder="1" applyAlignment="1">
      <alignment horizontal="left" vertical="center"/>
    </xf>
    <xf numFmtId="0" fontId="0" fillId="16" borderId="11" xfId="0" applyFill="1" applyBorder="1" applyAlignment="1">
      <alignment horizontal="left" vertical="center"/>
    </xf>
    <xf numFmtId="0" fontId="0" fillId="16" borderId="10" xfId="0" applyFill="1" applyBorder="1" applyAlignment="1">
      <alignment horizontal="left" vertical="center"/>
    </xf>
    <xf numFmtId="0" fontId="0" fillId="16" borderId="7" xfId="0" applyFill="1" applyBorder="1" applyAlignment="1">
      <alignment horizontal="left" vertical="center"/>
    </xf>
    <xf numFmtId="0" fontId="0" fillId="16" borderId="9" xfId="0" applyFill="1" applyBorder="1" applyAlignment="1">
      <alignment horizontal="left" vertical="center"/>
    </xf>
    <xf numFmtId="0" fontId="0" fillId="16" borderId="49" xfId="0" applyFill="1" applyBorder="1" applyAlignment="1">
      <alignment horizontal="left" vertical="center"/>
    </xf>
    <xf numFmtId="0" fontId="0" fillId="16" borderId="47" xfId="0" applyFill="1" applyBorder="1" applyAlignment="1">
      <alignment horizontal="left" vertical="center"/>
    </xf>
    <xf numFmtId="0" fontId="0" fillId="16" borderId="12" xfId="0" applyFill="1" applyBorder="1" applyAlignment="1">
      <alignment horizontal="right" vertical="center"/>
    </xf>
    <xf numFmtId="0" fontId="0" fillId="16" borderId="8" xfId="0" applyFill="1" applyBorder="1" applyAlignment="1">
      <alignment horizontal="right" vertical="center"/>
    </xf>
    <xf numFmtId="0" fontId="0" fillId="16" borderId="48" xfId="0" applyFill="1" applyBorder="1" applyAlignment="1">
      <alignment horizontal="right" vertical="center"/>
    </xf>
    <xf numFmtId="0" fontId="0" fillId="15" borderId="11" xfId="0" applyFill="1" applyBorder="1" applyAlignment="1">
      <alignment horizontal="left" vertical="center"/>
    </xf>
    <xf numFmtId="0" fontId="0" fillId="15" borderId="10" xfId="0" applyFill="1" applyBorder="1" applyAlignment="1">
      <alignment horizontal="left" vertical="center"/>
    </xf>
    <xf numFmtId="0" fontId="0" fillId="15" borderId="40" xfId="0" applyFill="1" applyBorder="1" applyAlignment="1">
      <alignment horizontal="left" vertical="center"/>
    </xf>
    <xf numFmtId="0" fontId="0" fillId="15" borderId="7" xfId="0" applyFill="1" applyBorder="1" applyAlignment="1">
      <alignment horizontal="left" vertical="center"/>
    </xf>
    <xf numFmtId="0" fontId="0" fillId="15" borderId="9" xfId="0" applyFill="1" applyBorder="1" applyAlignment="1">
      <alignment horizontal="left" vertical="center"/>
    </xf>
    <xf numFmtId="0" fontId="0" fillId="15" borderId="62" xfId="0" applyFill="1" applyBorder="1" applyAlignment="1">
      <alignment horizontal="left" vertical="center"/>
    </xf>
    <xf numFmtId="0" fontId="0" fillId="15" borderId="49" xfId="0" applyFill="1" applyBorder="1" applyAlignment="1">
      <alignment horizontal="left" vertical="center"/>
    </xf>
    <xf numFmtId="0" fontId="0" fillId="15" borderId="47" xfId="0" applyFill="1" applyBorder="1" applyAlignment="1">
      <alignment horizontal="left" vertical="center"/>
    </xf>
    <xf numFmtId="0" fontId="0" fillId="15" borderId="51" xfId="0" applyFill="1" applyBorder="1" applyAlignment="1">
      <alignment horizontal="left" vertical="center"/>
    </xf>
    <xf numFmtId="0" fontId="0" fillId="17" borderId="10" xfId="0" applyFill="1" applyBorder="1" applyAlignment="1">
      <alignment vertical="center"/>
    </xf>
    <xf numFmtId="0" fontId="1" fillId="6" borderId="10" xfId="0" applyFont="1" applyFill="1" applyBorder="1" applyAlignment="1">
      <alignment vertical="center"/>
    </xf>
    <xf numFmtId="0" fontId="1" fillId="6" borderId="13" xfId="0" applyFont="1" applyFill="1" applyBorder="1" applyAlignment="1">
      <alignment vertical="center"/>
    </xf>
    <xf numFmtId="0" fontId="0" fillId="17" borderId="9" xfId="0" applyFill="1" applyBorder="1" applyAlignment="1">
      <alignment vertical="center"/>
    </xf>
    <xf numFmtId="0" fontId="0" fillId="17" borderId="47" xfId="0" applyFill="1" applyBorder="1" applyAlignment="1">
      <alignment vertical="center"/>
    </xf>
    <xf numFmtId="0" fontId="14" fillId="24" borderId="10" xfId="0" applyFont="1" applyFill="1" applyBorder="1" applyAlignment="1">
      <alignment vertical="center"/>
    </xf>
    <xf numFmtId="0" fontId="0" fillId="24" borderId="10" xfId="0" applyFont="1" applyFill="1" applyBorder="1" applyAlignment="1">
      <alignment vertical="center"/>
    </xf>
    <xf numFmtId="0" fontId="0" fillId="24" borderId="13" xfId="0" applyFont="1" applyFill="1" applyBorder="1" applyAlignment="1">
      <alignment vertical="center"/>
    </xf>
    <xf numFmtId="0" fontId="14" fillId="24" borderId="13" xfId="0" applyFont="1" applyFill="1" applyBorder="1" applyAlignment="1">
      <alignment vertical="center"/>
    </xf>
    <xf numFmtId="0" fontId="14" fillId="28" borderId="10" xfId="0" applyFont="1" applyFill="1" applyBorder="1" applyAlignment="1">
      <alignment vertical="center"/>
    </xf>
    <xf numFmtId="0" fontId="14" fillId="24" borderId="16" xfId="0" applyFont="1" applyFill="1" applyBorder="1" applyAlignment="1">
      <alignment vertical="center"/>
    </xf>
    <xf numFmtId="0" fontId="0" fillId="22" borderId="11" xfId="0" applyFont="1" applyFill="1" applyBorder="1" applyAlignment="1">
      <alignment horizontal="left" vertical="center"/>
    </xf>
    <xf numFmtId="0" fontId="0" fillId="22" borderId="10" xfId="0" applyFont="1" applyFill="1" applyBorder="1" applyAlignment="1">
      <alignment horizontal="left" vertical="center"/>
    </xf>
    <xf numFmtId="0" fontId="14" fillId="21" borderId="23" xfId="0" applyFont="1" applyFill="1" applyBorder="1" applyAlignment="1">
      <alignment horizontal="left" vertical="center"/>
    </xf>
    <xf numFmtId="0" fontId="1" fillId="3" borderId="63" xfId="0" applyFont="1" applyFill="1" applyBorder="1" applyAlignment="1">
      <alignment horizontal="left" vertical="center"/>
    </xf>
    <xf numFmtId="0" fontId="1" fillId="5" borderId="66" xfId="0" applyFont="1" applyFill="1" applyBorder="1" applyAlignment="1">
      <alignment horizontal="left" vertical="center"/>
    </xf>
    <xf numFmtId="0" fontId="1" fillId="5" borderId="64" xfId="0" applyFont="1" applyFill="1" applyBorder="1" applyAlignment="1">
      <alignment horizontal="left" vertical="center"/>
    </xf>
    <xf numFmtId="0" fontId="1" fillId="5" borderId="64" xfId="0" applyFont="1" applyFill="1" applyBorder="1">
      <alignment horizontal="center" vertical="center"/>
    </xf>
    <xf numFmtId="0" fontId="1" fillId="5" borderId="65" xfId="0" applyFont="1" applyFill="1" applyBorder="1">
      <alignment horizontal="center" vertical="center"/>
    </xf>
    <xf numFmtId="0" fontId="1" fillId="6" borderId="66" xfId="0" applyFont="1" applyFill="1" applyBorder="1">
      <alignment horizontal="center" vertical="center"/>
    </xf>
    <xf numFmtId="0" fontId="1" fillId="6" borderId="64" xfId="0" applyFont="1" applyFill="1" applyBorder="1">
      <alignment horizontal="center" vertical="center"/>
    </xf>
    <xf numFmtId="0" fontId="1" fillId="6" borderId="64" xfId="0" applyFont="1" applyFill="1" applyBorder="1" applyAlignment="1">
      <alignment vertical="center"/>
    </xf>
    <xf numFmtId="0" fontId="1" fillId="6" borderId="64" xfId="0" applyFont="1" applyFill="1" applyBorder="1" applyAlignment="1">
      <alignment horizontal="left" vertical="center"/>
    </xf>
    <xf numFmtId="0" fontId="1" fillId="6" borderId="65" xfId="0" applyFont="1" applyFill="1" applyBorder="1" applyAlignment="1">
      <alignment horizontal="left" vertical="center"/>
    </xf>
    <xf numFmtId="0" fontId="1" fillId="7" borderId="66" xfId="0" applyFont="1" applyFill="1" applyBorder="1" applyAlignment="1">
      <alignment horizontal="left" vertical="center"/>
    </xf>
    <xf numFmtId="0" fontId="1" fillId="7" borderId="64" xfId="0" applyFont="1" applyFill="1" applyBorder="1" applyAlignment="1">
      <alignment horizontal="left" vertical="center"/>
    </xf>
    <xf numFmtId="0" fontId="1" fillId="7" borderId="65" xfId="0" applyFont="1" applyFill="1" applyBorder="1" applyAlignment="1">
      <alignment horizontal="right" vertical="center"/>
    </xf>
    <xf numFmtId="0" fontId="1" fillId="8" borderId="66" xfId="0" applyFont="1" applyFill="1" applyBorder="1" applyAlignment="1">
      <alignment horizontal="left" vertical="center"/>
    </xf>
    <xf numFmtId="0" fontId="1" fillId="8" borderId="64" xfId="0" applyFont="1" applyFill="1" applyBorder="1" applyAlignment="1">
      <alignment horizontal="left" vertical="center"/>
    </xf>
    <xf numFmtId="0" fontId="14" fillId="26" borderId="66" xfId="0" applyFont="1" applyFill="1" applyBorder="1" applyAlignment="1">
      <alignment horizontal="left" vertical="center"/>
    </xf>
    <xf numFmtId="0" fontId="14" fillId="21" borderId="63" xfId="0" applyFont="1" applyFill="1" applyBorder="1" applyAlignment="1">
      <alignment horizontal="left" vertical="center"/>
    </xf>
    <xf numFmtId="0" fontId="14" fillId="21" borderId="64" xfId="0" applyFont="1" applyFill="1" applyBorder="1">
      <alignment horizontal="center" vertical="center"/>
    </xf>
    <xf numFmtId="0" fontId="14" fillId="21" borderId="65" xfId="0" applyFont="1" applyFill="1" applyBorder="1">
      <alignment horizontal="center" vertical="center"/>
    </xf>
    <xf numFmtId="0" fontId="14" fillId="22" borderId="66" xfId="0" applyFont="1" applyFill="1" applyBorder="1" applyAlignment="1">
      <alignment horizontal="left" vertical="center"/>
    </xf>
    <xf numFmtId="0" fontId="14" fillId="22" borderId="64" xfId="0" applyFont="1" applyFill="1" applyBorder="1" applyAlignment="1">
      <alignment horizontal="left" vertical="center"/>
    </xf>
    <xf numFmtId="0" fontId="0" fillId="23" borderId="66" xfId="0" applyFont="1" applyFill="1" applyBorder="1" applyAlignment="1">
      <alignment horizontal="left" vertical="center"/>
    </xf>
    <xf numFmtId="0" fontId="0" fillId="23" borderId="64" xfId="0" applyFont="1" applyFill="1" applyBorder="1" applyAlignment="1">
      <alignment horizontal="left" vertical="center"/>
    </xf>
    <xf numFmtId="0" fontId="0" fillId="23" borderId="64" xfId="0" applyFont="1" applyFill="1" applyBorder="1">
      <alignment horizontal="center" vertical="center"/>
    </xf>
    <xf numFmtId="0" fontId="0" fillId="23" borderId="65" xfId="0" applyFont="1" applyFill="1" applyBorder="1">
      <alignment horizontal="center" vertical="center"/>
    </xf>
    <xf numFmtId="0" fontId="14" fillId="24" borderId="66" xfId="0" applyFont="1" applyFill="1" applyBorder="1">
      <alignment horizontal="center" vertical="center"/>
    </xf>
    <xf numFmtId="0" fontId="14" fillId="24" borderId="64" xfId="0" applyFont="1" applyFill="1" applyBorder="1">
      <alignment horizontal="center" vertical="center"/>
    </xf>
    <xf numFmtId="0" fontId="0" fillId="24" borderId="64" xfId="0" applyFont="1" applyFill="1" applyBorder="1">
      <alignment horizontal="center" vertical="center"/>
    </xf>
    <xf numFmtId="0" fontId="0" fillId="24" borderId="64" xfId="0" applyFont="1" applyFill="1" applyBorder="1" applyAlignment="1">
      <alignment vertical="center"/>
    </xf>
    <xf numFmtId="0" fontId="0" fillId="24" borderId="64" xfId="0" applyFont="1" applyFill="1" applyBorder="1" applyAlignment="1">
      <alignment horizontal="left" vertical="center"/>
    </xf>
    <xf numFmtId="0" fontId="0" fillId="24" borderId="65" xfId="0" applyFont="1" applyFill="1" applyBorder="1" applyAlignment="1">
      <alignment horizontal="left" vertical="center"/>
    </xf>
    <xf numFmtId="0" fontId="0" fillId="25" borderId="66" xfId="0" applyFont="1" applyFill="1" applyBorder="1" applyAlignment="1">
      <alignment horizontal="left" vertical="center"/>
    </xf>
    <xf numFmtId="0" fontId="0" fillId="25" borderId="64" xfId="0" applyFont="1" applyFill="1" applyBorder="1" applyAlignment="1">
      <alignment horizontal="left" vertical="center"/>
    </xf>
    <xf numFmtId="0" fontId="0" fillId="26" borderId="64" xfId="0" applyFont="1" applyFill="1" applyBorder="1" applyAlignment="1">
      <alignment horizontal="left" vertical="center"/>
    </xf>
    <xf numFmtId="0" fontId="14" fillId="26" borderId="64" xfId="0" applyFont="1" applyFill="1" applyBorder="1" applyAlignment="1">
      <alignment horizontal="left" vertical="center"/>
    </xf>
    <xf numFmtId="0" fontId="14" fillId="26" borderId="67" xfId="0" applyFont="1" applyFill="1" applyBorder="1" applyAlignment="1">
      <alignment horizontal="left" vertical="center"/>
    </xf>
    <xf numFmtId="0" fontId="14" fillId="23" borderId="66" xfId="0" applyFont="1" applyFill="1" applyBorder="1" applyAlignment="1">
      <alignment horizontal="left" vertical="center"/>
    </xf>
    <xf numFmtId="0" fontId="14" fillId="23" borderId="64" xfId="0" applyFont="1" applyFill="1" applyBorder="1" applyAlignment="1">
      <alignment horizontal="left" vertical="center"/>
    </xf>
    <xf numFmtId="0" fontId="14" fillId="23" borderId="64" xfId="0" applyFont="1" applyFill="1" applyBorder="1">
      <alignment horizontal="center" vertical="center"/>
    </xf>
    <xf numFmtId="0" fontId="14" fillId="23" borderId="65" xfId="0" applyFont="1" applyFill="1" applyBorder="1">
      <alignment horizontal="center" vertical="center"/>
    </xf>
    <xf numFmtId="0" fontId="14" fillId="24" borderId="64" xfId="0" applyFont="1" applyFill="1" applyBorder="1" applyAlignment="1">
      <alignment vertical="center"/>
    </xf>
    <xf numFmtId="0" fontId="14" fillId="24" borderId="64" xfId="0" applyFont="1" applyFill="1" applyBorder="1" applyAlignment="1">
      <alignment horizontal="left" vertical="center"/>
    </xf>
    <xf numFmtId="0" fontId="14" fillId="24" borderId="65" xfId="0" applyFont="1" applyFill="1" applyBorder="1" applyAlignment="1">
      <alignment horizontal="left" vertical="center"/>
    </xf>
    <xf numFmtId="0" fontId="14" fillId="25" borderId="66" xfId="0" applyFont="1" applyFill="1" applyBorder="1" applyAlignment="1">
      <alignment horizontal="left" vertical="center"/>
    </xf>
    <xf numFmtId="0" fontId="14" fillId="25" borderId="64" xfId="0" applyFont="1" applyFill="1" applyBorder="1" applyAlignment="1">
      <alignment horizontal="left" vertical="center"/>
    </xf>
    <xf numFmtId="0" fontId="0" fillId="22" borderId="64" xfId="0" applyFill="1" applyBorder="1" applyAlignment="1">
      <alignment horizontal="left" vertical="center"/>
    </xf>
    <xf numFmtId="0" fontId="15" fillId="24" borderId="64" xfId="0" applyFont="1" applyFill="1" applyBorder="1">
      <alignment horizontal="center" vertical="center"/>
    </xf>
    <xf numFmtId="0" fontId="0" fillId="24" borderId="66" xfId="0" applyFont="1" applyFill="1" applyBorder="1">
      <alignment horizontal="center" vertical="center"/>
    </xf>
    <xf numFmtId="0" fontId="14" fillId="25" borderId="65" xfId="0" applyFont="1" applyFill="1" applyBorder="1" applyAlignment="1">
      <alignment horizontal="right" vertical="center"/>
    </xf>
    <xf numFmtId="0" fontId="0" fillId="6" borderId="64" xfId="0" applyFill="1" applyBorder="1">
      <alignment horizontal="center" vertical="center"/>
    </xf>
    <xf numFmtId="0" fontId="0" fillId="24" borderId="64" xfId="0" applyFill="1" applyBorder="1">
      <alignment horizontal="center" vertical="center"/>
    </xf>
    <xf numFmtId="0" fontId="0" fillId="26" borderId="12" xfId="0" applyFont="1" applyFill="1" applyBorder="1" applyAlignment="1">
      <alignment horizontal="left" vertical="center"/>
    </xf>
    <xf numFmtId="0" fontId="15" fillId="23" borderId="15" xfId="0" applyFont="1" applyFill="1" applyBorder="1">
      <alignment horizontal="center" vertical="center"/>
    </xf>
    <xf numFmtId="0" fontId="14" fillId="25" borderId="18" xfId="0" applyFont="1" applyFill="1" applyBorder="1" applyAlignment="1">
      <alignment horizontal="right" vertical="center"/>
    </xf>
    <xf numFmtId="0" fontId="14" fillId="26" borderId="17" xfId="0" applyFont="1" applyFill="1" applyBorder="1" applyAlignment="1">
      <alignment horizontal="left" vertical="center"/>
    </xf>
    <xf numFmtId="0" fontId="0" fillId="24" borderId="16" xfId="0" applyFill="1" applyBorder="1">
      <alignment horizontal="center" vertical="center"/>
    </xf>
    <xf numFmtId="0" fontId="15" fillId="23" borderId="64" xfId="0" applyFont="1" applyFill="1" applyBorder="1">
      <alignment horizontal="center" vertical="center"/>
    </xf>
  </cellXfs>
  <cellStyles count="1">
    <cellStyle name="Normal" xfId="0" builtinId="0" customBuiltin="1"/>
  </cellStyles>
  <dxfs count="1">
    <dxf>
      <font>
        <condense val="0"/>
        <extend val="0"/>
        <color auto="1"/>
      </font>
    </dxf>
  </dxfs>
  <tableStyles count="0" defaultTableStyle="TableStyleMedium9" defaultPivotStyle="PivotStyleLight16"/>
  <colors>
    <mruColors>
      <color rgb="FFD0D0FF"/>
      <color rgb="FFFFFFD0"/>
      <color rgb="FFFFD0D0"/>
      <color rgb="FFFFE0E0"/>
      <color rgb="FFE0E0FF"/>
      <color rgb="FFFFFFE0"/>
      <color rgb="FFFFFFC0"/>
      <color rgb="FF0000FF"/>
      <color rgb="FF0040FF"/>
      <color rgb="FF800000"/>
    </mru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teoalida.ro/" TargetMode="External"/><Relationship Id="rId3" Type="http://schemas.openxmlformats.org/officeDocument/2006/relationships/hyperlink" Target="http://www.teoalida.ro/" TargetMode="External"/><Relationship Id="rId7" Type="http://schemas.openxmlformats.org/officeDocument/2006/relationships/hyperlink" Target="http://www.teoalida.ro/" TargetMode="External"/><Relationship Id="rId2" Type="http://schemas.openxmlformats.org/officeDocument/2006/relationships/hyperlink" Target="http://www.teoalida.ro/" TargetMode="External"/><Relationship Id="rId1" Type="http://schemas.openxmlformats.org/officeDocument/2006/relationships/hyperlink" Target="http://www.teoalida.ro/" TargetMode="External"/><Relationship Id="rId6" Type="http://schemas.openxmlformats.org/officeDocument/2006/relationships/hyperlink" Target="http://www.teoalida.ro/" TargetMode="External"/><Relationship Id="rId5" Type="http://schemas.openxmlformats.org/officeDocument/2006/relationships/hyperlink" Target="http://www.teoalida.ro/" TargetMode="External"/><Relationship Id="rId4" Type="http://schemas.openxmlformats.org/officeDocument/2006/relationships/hyperlink" Target="http://www.teoalida.ro/"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teoalida.r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teoalida.ro/" TargetMode="External"/><Relationship Id="rId13" Type="http://schemas.openxmlformats.org/officeDocument/2006/relationships/hyperlink" Target="http://www.teoalida.ro/" TargetMode="External"/><Relationship Id="rId18" Type="http://schemas.openxmlformats.org/officeDocument/2006/relationships/hyperlink" Target="http://www.teoalida.ro/" TargetMode="External"/><Relationship Id="rId3" Type="http://schemas.openxmlformats.org/officeDocument/2006/relationships/hyperlink" Target="http://www.teoalida.ro/" TargetMode="External"/><Relationship Id="rId21" Type="http://schemas.openxmlformats.org/officeDocument/2006/relationships/printerSettings" Target="../printerSettings/printerSettings3.bin"/><Relationship Id="rId7" Type="http://schemas.openxmlformats.org/officeDocument/2006/relationships/hyperlink" Target="http://www.teoalida.ro/" TargetMode="External"/><Relationship Id="rId12" Type="http://schemas.openxmlformats.org/officeDocument/2006/relationships/hyperlink" Target="http://www.teoalida.ro/" TargetMode="External"/><Relationship Id="rId17" Type="http://schemas.openxmlformats.org/officeDocument/2006/relationships/hyperlink" Target="http://www.teoalida.ro/" TargetMode="External"/><Relationship Id="rId2" Type="http://schemas.openxmlformats.org/officeDocument/2006/relationships/hyperlink" Target="http://www.teoalida.ro/" TargetMode="External"/><Relationship Id="rId16" Type="http://schemas.openxmlformats.org/officeDocument/2006/relationships/hyperlink" Target="http://www.teoalida.ro/" TargetMode="External"/><Relationship Id="rId20" Type="http://schemas.openxmlformats.org/officeDocument/2006/relationships/hyperlink" Target="http://www.teoalida.ro/" TargetMode="External"/><Relationship Id="rId1" Type="http://schemas.openxmlformats.org/officeDocument/2006/relationships/hyperlink" Target="http://www.teoalida.ro/" TargetMode="External"/><Relationship Id="rId6" Type="http://schemas.openxmlformats.org/officeDocument/2006/relationships/hyperlink" Target="http://www.teoalida.ro/" TargetMode="External"/><Relationship Id="rId11" Type="http://schemas.openxmlformats.org/officeDocument/2006/relationships/hyperlink" Target="http://www.teoalida.ro/" TargetMode="External"/><Relationship Id="rId5" Type="http://schemas.openxmlformats.org/officeDocument/2006/relationships/hyperlink" Target="http://www.teoalida.ro/" TargetMode="External"/><Relationship Id="rId15" Type="http://schemas.openxmlformats.org/officeDocument/2006/relationships/hyperlink" Target="http://www.teoalida.ro/" TargetMode="External"/><Relationship Id="rId10" Type="http://schemas.openxmlformats.org/officeDocument/2006/relationships/hyperlink" Target="http://www.teoalida.ro/" TargetMode="External"/><Relationship Id="rId19" Type="http://schemas.openxmlformats.org/officeDocument/2006/relationships/hyperlink" Target="http://www.teoalida.ro/" TargetMode="External"/><Relationship Id="rId4" Type="http://schemas.openxmlformats.org/officeDocument/2006/relationships/hyperlink" Target="http://www.teoalida.ro/" TargetMode="External"/><Relationship Id="rId9" Type="http://schemas.openxmlformats.org/officeDocument/2006/relationships/hyperlink" Target="http://www.teoalida.ro/" TargetMode="External"/><Relationship Id="rId14" Type="http://schemas.openxmlformats.org/officeDocument/2006/relationships/hyperlink" Target="http://www.teoalida.r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teoalida.ro/" TargetMode="External"/><Relationship Id="rId2" Type="http://schemas.openxmlformats.org/officeDocument/2006/relationships/hyperlink" Target="http://www.teoalida.ro/" TargetMode="External"/><Relationship Id="rId1" Type="http://schemas.openxmlformats.org/officeDocument/2006/relationships/hyperlink" Target="http://www.teoalida.ro/" TargetMode="External"/><Relationship Id="rId6" Type="http://schemas.openxmlformats.org/officeDocument/2006/relationships/printerSettings" Target="../printerSettings/printerSettings4.bin"/><Relationship Id="rId5" Type="http://schemas.openxmlformats.org/officeDocument/2006/relationships/hyperlink" Target="http://www.teoalida.ro/" TargetMode="External"/><Relationship Id="rId4" Type="http://schemas.openxmlformats.org/officeDocument/2006/relationships/hyperlink" Target="http://www.teoalida.ro/" TargetMode="External"/></Relationships>
</file>

<file path=xl/worksheets/sheet1.xml><?xml version="1.0" encoding="utf-8"?>
<worksheet xmlns="http://schemas.openxmlformats.org/spreadsheetml/2006/main" xmlns:r="http://schemas.openxmlformats.org/officeDocument/2006/relationships">
  <dimension ref="A1:AK3924"/>
  <sheetViews>
    <sheetView tabSelected="1" zoomScaleNormal="100" workbookViewId="0">
      <pane xSplit="4" ySplit="4" topLeftCell="E5" activePane="bottomRight" state="frozen"/>
      <selection activeCell="H45" sqref="H45"/>
      <selection pane="topRight" activeCell="H45" sqref="H45"/>
      <selection pane="bottomLeft" activeCell="H45" sqref="H45"/>
      <selection pane="bottomRight" activeCell="E5" sqref="E5"/>
    </sheetView>
  </sheetViews>
  <sheetFormatPr defaultColWidth="2.7109375" defaultRowHeight="12.75"/>
  <cols>
    <col min="1" max="1" width="4.7109375" style="358" customWidth="1"/>
    <col min="2" max="2" width="10.7109375" style="367" customWidth="1"/>
    <col min="3" max="4" width="8.7109375" style="367" customWidth="1"/>
    <col min="5" max="6" width="3.7109375" style="367" customWidth="1"/>
    <col min="7" max="7" width="48.7109375" style="367" customWidth="1"/>
    <col min="8" max="8" width="32.7109375" style="367" customWidth="1"/>
    <col min="9" max="9" width="22.7109375" style="367" customWidth="1"/>
    <col min="10" max="25" width="3.7109375" style="367" customWidth="1"/>
    <col min="26" max="27" width="10.7109375" style="367" customWidth="1"/>
    <col min="28" max="28" width="9.7109375" style="367" customWidth="1"/>
    <col min="29" max="29" width="5.7109375" style="367" customWidth="1"/>
    <col min="30" max="30" width="48.7109375" style="367" customWidth="1"/>
    <col min="31" max="36" width="5.7109375" style="367" customWidth="1"/>
    <col min="37" max="37" width="2.7109375" style="358" customWidth="1"/>
    <col min="38" max="16384" width="2.7109375" style="367"/>
  </cols>
  <sheetData>
    <row r="1" spans="2:37" s="358" customFormat="1" ht="13.5" thickBot="1">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row>
    <row r="2" spans="2:37" s="358" customFormat="1" ht="39" customHeight="1" thickTop="1">
      <c r="B2" s="85" t="s">
        <v>1153</v>
      </c>
      <c r="C2" s="25" t="s">
        <v>1501</v>
      </c>
      <c r="D2" s="273" t="s">
        <v>1502</v>
      </c>
      <c r="E2" s="26" t="s">
        <v>1225</v>
      </c>
      <c r="F2" s="86" t="s">
        <v>1173</v>
      </c>
      <c r="G2" s="86" t="s">
        <v>1007</v>
      </c>
      <c r="H2" s="86" t="s">
        <v>980</v>
      </c>
      <c r="I2" s="27" t="s">
        <v>1211</v>
      </c>
      <c r="J2" s="28" t="s">
        <v>923</v>
      </c>
      <c r="K2" s="28" t="s">
        <v>180</v>
      </c>
      <c r="L2" s="28" t="s">
        <v>981</v>
      </c>
      <c r="M2" s="28" t="s">
        <v>982</v>
      </c>
      <c r="N2" s="29" t="s">
        <v>181</v>
      </c>
      <c r="O2" s="30" t="s">
        <v>1164</v>
      </c>
      <c r="P2" s="31" t="s">
        <v>1</v>
      </c>
      <c r="Q2" s="31" t="s">
        <v>884</v>
      </c>
      <c r="R2" s="31" t="s">
        <v>885</v>
      </c>
      <c r="S2" s="31" t="s">
        <v>886</v>
      </c>
      <c r="T2" s="31" t="s">
        <v>887</v>
      </c>
      <c r="U2" s="31" t="s">
        <v>1165</v>
      </c>
      <c r="V2" s="31" t="s">
        <v>1215</v>
      </c>
      <c r="W2" s="31" t="s">
        <v>653</v>
      </c>
      <c r="X2" s="31" t="s">
        <v>983</v>
      </c>
      <c r="Y2" s="274" t="s">
        <v>181</v>
      </c>
      <c r="Z2" s="32" t="s">
        <v>924</v>
      </c>
      <c r="AA2" s="33" t="s">
        <v>984</v>
      </c>
      <c r="AB2" s="34" t="s">
        <v>922</v>
      </c>
      <c r="AC2" s="87" t="s">
        <v>1268</v>
      </c>
      <c r="AD2" s="88" t="s">
        <v>2278</v>
      </c>
      <c r="AE2" s="88" t="s">
        <v>1021</v>
      </c>
      <c r="AF2" s="88" t="s">
        <v>1108</v>
      </c>
      <c r="AG2" s="88" t="s">
        <v>932</v>
      </c>
      <c r="AH2" s="88" t="s">
        <v>1148</v>
      </c>
      <c r="AI2" s="88" t="s">
        <v>914</v>
      </c>
      <c r="AJ2" s="502" t="s">
        <v>1143</v>
      </c>
      <c r="AK2" s="359"/>
    </row>
    <row r="3" spans="2:37" s="358" customFormat="1" ht="13.5" thickBot="1">
      <c r="B3" s="83">
        <f>ROWS(B19:B211621)-COUNTBLANK(B19:B211621)</f>
        <v>3881</v>
      </c>
      <c r="C3" s="20">
        <f>ROWS(C19:C211621)-COUNTBLANK(C19:C211621)</f>
        <v>3752</v>
      </c>
      <c r="D3" s="215">
        <f>ROWS(D19:D211621)-COUNTBLANK(D19:D211621)</f>
        <v>3752</v>
      </c>
      <c r="E3" s="21">
        <f>ROWS(E19:E211621)-COUNTBLANK(E19:E211621)</f>
        <v>3630</v>
      </c>
      <c r="F3" s="84">
        <f>ROWS(F19:F211621)-COUNTBLANK(F19:F211621)</f>
        <v>3651</v>
      </c>
      <c r="G3" s="84">
        <f>ROWS(G19:G211621)-COUNTBLANK(G19:G211621)</f>
        <v>3857</v>
      </c>
      <c r="H3" s="84">
        <f>ROWS(H19:H211621)-COUNTBLANK(H19:H211621)</f>
        <v>3817</v>
      </c>
      <c r="I3" s="216">
        <f>ROWS(I19:I211621)-COUNTBLANK(I19:I211621)</f>
        <v>3751</v>
      </c>
      <c r="J3" s="217">
        <f>ROWS(J19:J211621)-COUNTBLANK(J19:J211621)</f>
        <v>3474</v>
      </c>
      <c r="K3" s="217">
        <f>ROWS(K19:K211621)-COUNTBLANK(K19:K211621)</f>
        <v>3471</v>
      </c>
      <c r="L3" s="217">
        <f>ROWS(L19:L211621)-COUNTBLANK(L19:L211621)</f>
        <v>3472</v>
      </c>
      <c r="M3" s="217">
        <f>ROWS(M19:M211621)-COUNTBLANK(M19:M211621)</f>
        <v>3472</v>
      </c>
      <c r="N3" s="22">
        <f>ROWS(N19:N211621)-COUNTBLANK(N19:N211621)</f>
        <v>3834</v>
      </c>
      <c r="O3" s="238">
        <f>ROWS(O19:O211621)-COUNTBLANK(O19:O211621)</f>
        <v>69</v>
      </c>
      <c r="P3" s="228">
        <f>ROWS(P19:P211621)-COUNTBLANK(P19:P211621)</f>
        <v>390</v>
      </c>
      <c r="Q3" s="228">
        <f>ROWS(Q19:Q211621)-COUNTBLANK(Q19:Q211621)</f>
        <v>1895</v>
      </c>
      <c r="R3" s="228">
        <f>ROWS(R19:R211621)-COUNTBLANK(R19:R211621)</f>
        <v>2169</v>
      </c>
      <c r="S3" s="228">
        <f>ROWS(S19:S211621)-COUNTBLANK(S19:S211621)</f>
        <v>1052</v>
      </c>
      <c r="T3" s="228">
        <f>ROWS(T19:T211621)-COUNTBLANK(T19:T211621)</f>
        <v>7</v>
      </c>
      <c r="U3" s="228">
        <f>ROWS(U19:U211621)-COUNTBLANK(U19:U211621)</f>
        <v>0</v>
      </c>
      <c r="V3" s="228">
        <f>ROWS(V19:V211621)-COUNTBLANK(V19:V211621)</f>
        <v>3906</v>
      </c>
      <c r="W3" s="228">
        <f>ROWS(W19:W211621)-COUNTBLANK(W19:W211621)</f>
        <v>226</v>
      </c>
      <c r="X3" s="228">
        <f>ROWS(X19:X211621)-COUNTBLANK(X19:X211621)</f>
        <v>3906</v>
      </c>
      <c r="Y3" s="229">
        <f>ROWS(Y19:Y211621)-COUNTBLANK(Y19:Y211621)</f>
        <v>3906</v>
      </c>
      <c r="Z3" s="23">
        <f>ROWS(Z19:Z211621)-COUNTBLANK(Z19:Z211621)</f>
        <v>27</v>
      </c>
      <c r="AA3" s="240">
        <f>ROWS(AA19:AA211621)-COUNTBLANK(AA19:AA211621)</f>
        <v>3232</v>
      </c>
      <c r="AB3" s="218">
        <f>ROWS(AB19:AB211621)-COUNTBLANK(AB19:AB211621)</f>
        <v>3881</v>
      </c>
      <c r="AC3" s="89">
        <f>ROWS(AC19:AC211621)-COUNTBLANK(AC19:AC211621)</f>
        <v>3884</v>
      </c>
      <c r="AD3" s="90">
        <f>ROWS(AD19:AD211621)-COUNTBLANK(AD19:AD211621)</f>
        <v>3112</v>
      </c>
      <c r="AE3" s="90">
        <f>ROWS(AE19:AE211621)-COUNTBLANK(AE19:AE211621)</f>
        <v>111</v>
      </c>
      <c r="AF3" s="90">
        <f>ROWS(AF19:AF211621)-COUNTBLANK(AF19:AF211621)</f>
        <v>109</v>
      </c>
      <c r="AG3" s="90">
        <f>ROWS(AG19:AG211621)-COUNTBLANK(AG19:AG211621)</f>
        <v>3218</v>
      </c>
      <c r="AH3" s="90">
        <f>ROWS(AH19:AH211621)-COUNTBLANK(AH19:AH211621)</f>
        <v>242</v>
      </c>
      <c r="AI3" s="90">
        <f>ROWS(AI19:AI211621)-COUNTBLANK(AI19:AI211621)</f>
        <v>3108</v>
      </c>
      <c r="AJ3" s="501">
        <f>ROWS(AJ19:AJ211621)-COUNTBLANK(AJ19:AJ211621)</f>
        <v>1</v>
      </c>
      <c r="AK3" s="359"/>
    </row>
    <row r="4" spans="2:37" s="358" customFormat="1" ht="13.5" thickTop="1">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row>
    <row r="5" spans="2:37" s="358" customFormat="1" ht="13.5" thickBot="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2:37" s="358" customFormat="1" ht="39" customHeight="1" thickTop="1" thickBot="1">
      <c r="B6" s="85" t="s">
        <v>2395</v>
      </c>
      <c r="C6" s="25" t="s">
        <v>978</v>
      </c>
      <c r="D6" s="273" t="s">
        <v>979</v>
      </c>
      <c r="E6" s="26" t="s">
        <v>1000</v>
      </c>
      <c r="F6" s="86" t="s">
        <v>823</v>
      </c>
      <c r="G6" s="86" t="s">
        <v>891</v>
      </c>
      <c r="H6" s="86" t="s">
        <v>985</v>
      </c>
      <c r="I6" s="27" t="s">
        <v>986</v>
      </c>
      <c r="J6" s="28" t="s">
        <v>923</v>
      </c>
      <c r="K6" s="28" t="s">
        <v>987</v>
      </c>
      <c r="L6" s="28" t="s">
        <v>988</v>
      </c>
      <c r="M6" s="28" t="s">
        <v>989</v>
      </c>
      <c r="N6" s="29" t="s">
        <v>990</v>
      </c>
      <c r="O6" s="30" t="s">
        <v>892</v>
      </c>
      <c r="P6" s="31" t="s">
        <v>893</v>
      </c>
      <c r="Q6" s="31" t="s">
        <v>894</v>
      </c>
      <c r="R6" s="31" t="s">
        <v>895</v>
      </c>
      <c r="S6" s="31" t="s">
        <v>896</v>
      </c>
      <c r="T6" s="31" t="s">
        <v>897</v>
      </c>
      <c r="U6" s="31" t="s">
        <v>898</v>
      </c>
      <c r="V6" s="31" t="s">
        <v>899</v>
      </c>
      <c r="W6" s="31" t="s">
        <v>653</v>
      </c>
      <c r="X6" s="31" t="s">
        <v>991</v>
      </c>
      <c r="Y6" s="274" t="s">
        <v>990</v>
      </c>
      <c r="Z6" s="32" t="s">
        <v>992</v>
      </c>
      <c r="AA6" s="33" t="s">
        <v>993</v>
      </c>
      <c r="AB6" s="34" t="s">
        <v>995</v>
      </c>
      <c r="AC6" s="87" t="s">
        <v>996</v>
      </c>
      <c r="AD6" s="88" t="s">
        <v>1023</v>
      </c>
      <c r="AE6" s="88" t="s">
        <v>1020</v>
      </c>
      <c r="AF6" s="88" t="s">
        <v>1108</v>
      </c>
      <c r="AG6" s="88" t="s">
        <v>2725</v>
      </c>
      <c r="AH6" s="88" t="s">
        <v>1147</v>
      </c>
      <c r="AI6" s="88" t="s">
        <v>994</v>
      </c>
      <c r="AJ6" s="502" t="s">
        <v>1144</v>
      </c>
      <c r="AK6" s="359"/>
    </row>
    <row r="7" spans="2:37" s="358" customFormat="1" ht="13.5" thickTop="1">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row>
    <row r="8" spans="2:37" s="358" customFormat="1">
      <c r="B8" s="358">
        <v>10</v>
      </c>
      <c r="C8" s="358">
        <v>8</v>
      </c>
      <c r="D8" s="358">
        <v>8</v>
      </c>
      <c r="E8" s="358">
        <v>3</v>
      </c>
      <c r="F8" s="358">
        <v>3</v>
      </c>
      <c r="G8" s="358">
        <v>32</v>
      </c>
      <c r="H8" s="358">
        <v>32</v>
      </c>
      <c r="I8" s="358">
        <v>22</v>
      </c>
      <c r="J8" s="358">
        <v>3</v>
      </c>
      <c r="K8" s="358">
        <v>3</v>
      </c>
      <c r="L8" s="358">
        <v>3</v>
      </c>
      <c r="M8" s="358">
        <v>3</v>
      </c>
      <c r="N8" s="358">
        <v>3</v>
      </c>
      <c r="O8" s="358">
        <v>3</v>
      </c>
      <c r="P8" s="358">
        <v>3</v>
      </c>
      <c r="Q8" s="358">
        <v>3</v>
      </c>
      <c r="R8" s="358">
        <v>3</v>
      </c>
      <c r="S8" s="358">
        <v>3</v>
      </c>
      <c r="T8" s="358">
        <v>3</v>
      </c>
      <c r="U8" s="358">
        <v>3</v>
      </c>
      <c r="V8" s="358">
        <v>3</v>
      </c>
      <c r="W8" s="358">
        <v>3</v>
      </c>
      <c r="X8" s="358">
        <v>3</v>
      </c>
      <c r="Y8" s="358">
        <v>3</v>
      </c>
      <c r="Z8" s="358">
        <v>10</v>
      </c>
      <c r="AA8" s="358">
        <v>10</v>
      </c>
      <c r="AB8" s="358">
        <v>9</v>
      </c>
      <c r="AC8" s="358">
        <v>5</v>
      </c>
      <c r="AD8" s="358">
        <v>32</v>
      </c>
      <c r="AE8" s="358">
        <v>5</v>
      </c>
      <c r="AF8" s="358">
        <v>5</v>
      </c>
      <c r="AG8" s="358">
        <v>5</v>
      </c>
      <c r="AH8" s="358">
        <v>5</v>
      </c>
      <c r="AI8" s="358">
        <v>5</v>
      </c>
      <c r="AJ8" s="358">
        <v>5</v>
      </c>
    </row>
    <row r="9" spans="2:37" s="358" customFormat="1"/>
    <row r="10" spans="2:37" s="358" customFormat="1" ht="26.25">
      <c r="B10" s="146" t="s">
        <v>2</v>
      </c>
      <c r="C10" s="115"/>
      <c r="D10" s="115"/>
      <c r="E10" s="115"/>
      <c r="F10" s="115"/>
      <c r="G10" s="115"/>
      <c r="H10" s="115"/>
      <c r="I10" s="115"/>
      <c r="J10" s="115"/>
      <c r="K10" s="115"/>
      <c r="L10" s="115"/>
      <c r="M10" s="115"/>
      <c r="N10" s="115"/>
      <c r="O10" s="115"/>
      <c r="P10" s="115"/>
      <c r="Q10" s="115"/>
      <c r="R10" s="115"/>
      <c r="S10" s="115"/>
      <c r="T10" s="115"/>
      <c r="U10" s="115"/>
      <c r="V10" s="115"/>
      <c r="W10" s="115"/>
      <c r="X10" s="115"/>
      <c r="Y10" s="115"/>
    </row>
    <row r="11" spans="2:37" s="358" customFormat="1" ht="18">
      <c r="B11" s="352" t="s">
        <v>648</v>
      </c>
      <c r="C11" s="115"/>
      <c r="D11" s="115"/>
      <c r="E11" s="115"/>
      <c r="F11" s="115"/>
      <c r="G11" s="115"/>
      <c r="H11" s="115"/>
      <c r="I11" s="115"/>
      <c r="J11" s="115"/>
      <c r="K11" s="115"/>
      <c r="L11" s="115"/>
      <c r="M11" s="115"/>
      <c r="N11" s="115"/>
      <c r="O11" s="115"/>
      <c r="P11" s="115"/>
      <c r="Q11" s="115"/>
      <c r="R11" s="115"/>
      <c r="S11" s="115"/>
      <c r="T11" s="115"/>
      <c r="U11" s="115"/>
      <c r="V11" s="115"/>
      <c r="W11" s="115"/>
      <c r="X11" s="115"/>
      <c r="Y11" s="115"/>
    </row>
    <row r="12" spans="2:37" s="358" customFormat="1">
      <c r="B12" s="115" t="s">
        <v>1221</v>
      </c>
      <c r="C12" s="115"/>
      <c r="D12" s="115"/>
      <c r="E12" s="115"/>
      <c r="F12" s="115"/>
      <c r="G12" s="115"/>
      <c r="H12" s="115"/>
      <c r="I12" s="115"/>
      <c r="J12" s="115"/>
      <c r="K12" s="115"/>
      <c r="L12" s="115"/>
      <c r="M12" s="115"/>
      <c r="N12" s="115"/>
      <c r="O12" s="115"/>
      <c r="P12" s="115"/>
      <c r="Q12" s="115"/>
      <c r="R12" s="115"/>
      <c r="S12" s="115"/>
      <c r="T12" s="115"/>
      <c r="U12" s="115"/>
      <c r="V12" s="115"/>
      <c r="W12" s="115"/>
      <c r="X12" s="115"/>
      <c r="Y12" s="115"/>
    </row>
    <row r="13" spans="2:37" s="358" customFormat="1"/>
    <row r="14" spans="2:37" s="358" customFormat="1" ht="18">
      <c r="B14" s="352" t="s">
        <v>790</v>
      </c>
      <c r="C14" s="115"/>
      <c r="D14" s="115"/>
      <c r="E14" s="115"/>
      <c r="F14" s="115"/>
      <c r="G14" s="115"/>
      <c r="H14" s="115"/>
      <c r="I14" s="115"/>
      <c r="J14" s="115"/>
      <c r="K14" s="115"/>
      <c r="L14" s="115"/>
      <c r="M14" s="115"/>
      <c r="N14" s="115"/>
      <c r="O14" s="115"/>
      <c r="P14" s="115"/>
      <c r="Q14" s="115"/>
      <c r="R14" s="115"/>
      <c r="S14" s="115"/>
      <c r="T14" s="115"/>
      <c r="U14" s="115"/>
      <c r="V14" s="115"/>
      <c r="W14" s="115"/>
      <c r="X14" s="115"/>
      <c r="Y14" s="115"/>
    </row>
    <row r="15" spans="2:37" s="358" customFormat="1" ht="25.5">
      <c r="B15" s="19" t="s">
        <v>2079</v>
      </c>
      <c r="C15" s="19"/>
      <c r="D15" s="19"/>
      <c r="E15" s="19"/>
      <c r="F15" s="19"/>
      <c r="G15" s="19"/>
      <c r="H15" s="19"/>
      <c r="I15" s="19"/>
      <c r="J15" s="19"/>
      <c r="K15" s="19"/>
      <c r="L15" s="19"/>
      <c r="M15" s="19"/>
      <c r="N15" s="19"/>
      <c r="O15" s="19"/>
      <c r="P15" s="19"/>
      <c r="Q15" s="19"/>
      <c r="R15" s="19"/>
      <c r="S15" s="19"/>
      <c r="T15" s="19"/>
      <c r="U15" s="19"/>
      <c r="V15" s="19"/>
      <c r="W15" s="19"/>
      <c r="X15" s="19"/>
      <c r="Y15" s="19"/>
    </row>
    <row r="16" spans="2:37" s="358" customFormat="1">
      <c r="B16" s="19" t="s">
        <v>1222</v>
      </c>
      <c r="C16" s="19"/>
      <c r="D16" s="19"/>
      <c r="E16" s="19"/>
      <c r="F16" s="19"/>
      <c r="G16" s="19"/>
      <c r="H16" s="19"/>
      <c r="I16" s="19"/>
      <c r="J16" s="19"/>
      <c r="K16" s="19"/>
      <c r="L16" s="19"/>
      <c r="M16" s="19"/>
      <c r="N16" s="19"/>
      <c r="O16" s="19"/>
      <c r="P16" s="19"/>
      <c r="Q16" s="19"/>
      <c r="R16" s="19"/>
      <c r="S16" s="19"/>
      <c r="T16" s="19"/>
      <c r="U16" s="19"/>
      <c r="V16" s="19"/>
      <c r="W16" s="19"/>
      <c r="X16" s="19"/>
      <c r="Y16" s="19"/>
    </row>
    <row r="17" spans="1:37" s="358" customFormat="1" ht="39" thickBot="1">
      <c r="B17" s="19" t="s">
        <v>1223</v>
      </c>
      <c r="C17" s="19"/>
      <c r="D17" s="19"/>
      <c r="E17" s="19"/>
      <c r="F17" s="19"/>
      <c r="G17" s="19"/>
      <c r="H17" s="19"/>
      <c r="I17" s="19"/>
      <c r="J17" s="19"/>
      <c r="K17" s="19"/>
      <c r="L17" s="19"/>
      <c r="M17" s="19"/>
      <c r="N17" s="19"/>
      <c r="O17" s="19"/>
      <c r="P17" s="19"/>
      <c r="Q17" s="19"/>
      <c r="R17" s="19"/>
      <c r="S17" s="19"/>
      <c r="T17" s="19"/>
      <c r="U17" s="19"/>
      <c r="V17" s="19"/>
      <c r="W17" s="19"/>
      <c r="X17" s="19"/>
      <c r="Y17" s="19"/>
    </row>
    <row r="18" spans="1:37" s="358" customFormat="1" ht="13.5" thickTop="1">
      <c r="A18" s="358" t="s">
        <v>153</v>
      </c>
      <c r="B18" s="497"/>
      <c r="C18" s="18"/>
      <c r="D18" s="18"/>
      <c r="E18" s="497"/>
      <c r="F18" s="497"/>
      <c r="G18" s="497"/>
      <c r="H18" s="497"/>
      <c r="I18" s="497"/>
      <c r="J18" s="497"/>
      <c r="K18" s="18"/>
      <c r="L18" s="18"/>
      <c r="M18" s="18"/>
      <c r="N18" s="18"/>
      <c r="O18" s="18"/>
      <c r="P18" s="18"/>
      <c r="Q18" s="18"/>
      <c r="R18" s="18"/>
      <c r="S18" s="18"/>
      <c r="T18" s="18"/>
      <c r="U18" s="18"/>
      <c r="V18" s="18"/>
      <c r="W18" s="497"/>
      <c r="X18" s="497"/>
      <c r="Y18" s="497"/>
      <c r="Z18" s="497"/>
      <c r="AA18" s="497"/>
      <c r="AB18" s="498"/>
      <c r="AC18" s="497"/>
      <c r="AD18" s="497"/>
      <c r="AE18" s="497"/>
      <c r="AF18" s="497"/>
      <c r="AG18" s="497"/>
      <c r="AH18" s="497"/>
      <c r="AI18" s="497"/>
      <c r="AJ18" s="497"/>
      <c r="AK18" s="91"/>
    </row>
    <row r="19" spans="1:37" s="527" customFormat="1" ht="26.25">
      <c r="A19" s="527" t="s">
        <v>167</v>
      </c>
      <c r="B19" s="632"/>
      <c r="C19" s="91"/>
      <c r="D19" s="91"/>
      <c r="E19" s="351" t="s">
        <v>1224</v>
      </c>
      <c r="F19" s="632"/>
      <c r="G19" s="632"/>
      <c r="H19" s="632" t="s">
        <v>2075</v>
      </c>
      <c r="I19" s="632"/>
      <c r="J19" s="632"/>
      <c r="K19" s="91"/>
      <c r="L19" s="91"/>
      <c r="M19" s="91"/>
      <c r="N19" s="91"/>
      <c r="O19" s="91"/>
      <c r="P19" s="91"/>
      <c r="Q19" s="91"/>
      <c r="R19" s="91"/>
      <c r="S19" s="91"/>
      <c r="T19" s="91"/>
      <c r="U19" s="91"/>
      <c r="V19" s="91">
        <f t="shared" ref="V19:V41" si="0">N19-SUM(O19:U19)</f>
        <v>0</v>
      </c>
      <c r="W19" s="643"/>
      <c r="X19" s="632" t="str">
        <f t="shared" ref="X19:X40" si="1">CONCATENATE(IF(ISBLANK(O19),"",CONCATENATE(O19,O$2,", ")),IF(ISBLANK(P19),"",CONCATENATE(P19,P$2,", ")),IF(ISBLANK(Q19),"",CONCATENATE(Q19,Q$2,", ")),IF(ISBLANK(R19),"",CONCATENATE(R19,R$2,", ")),IF(ISBLANK(S19),"",CONCATENATE(S19,S$2,", ")),IF(ISBLANK(T19),"",CONCATENATE(T19,T$2,", ")),IF(ISBLANK(U19),"",CONCATENATE(U19,U$2,", ")),IF(ISBLANK(V19),"",CONCATENATE(W19,V19,V$2)))</f>
        <v>0 număr camere necunoscut &lt;span style="color: red;"&gt;(spuneți-mi sau trimiteți tabel întreținere)&lt;/span&gt;</v>
      </c>
      <c r="Y19" s="632" t="str">
        <f t="shared" ref="Y19:Y40" si="2">W19&amp;N19&amp;" din care "&amp;X19</f>
        <v xml:space="preserve"> din care 0 număr camere necunoscut &lt;span style="color: red;"&gt;(spuneți-mi sau trimiteți tabel întreținere)&lt;/span&gt;</v>
      </c>
      <c r="Z19" s="632"/>
      <c r="AA19" s="632"/>
      <c r="AB19" s="629"/>
      <c r="AC19" s="632" t="s">
        <v>624</v>
      </c>
      <c r="AD19" s="632"/>
      <c r="AE19" s="632"/>
      <c r="AF19" s="632"/>
      <c r="AG19" s="632"/>
      <c r="AH19" s="632"/>
      <c r="AI19" s="632"/>
      <c r="AJ19" s="632"/>
    </row>
    <row r="20" spans="1:37" s="358" customFormat="1" ht="13.5" thickBot="1">
      <c r="A20" s="358" t="s">
        <v>816</v>
      </c>
      <c r="B20" s="499"/>
      <c r="C20" s="8"/>
      <c r="D20" s="8"/>
      <c r="E20" s="499"/>
      <c r="F20" s="499"/>
      <c r="G20" s="499"/>
      <c r="H20" s="499" t="s">
        <v>2075</v>
      </c>
      <c r="I20" s="499"/>
      <c r="J20" s="499"/>
      <c r="K20" s="8"/>
      <c r="L20" s="8"/>
      <c r="M20" s="8"/>
      <c r="N20" s="8"/>
      <c r="O20" s="8"/>
      <c r="P20" s="8"/>
      <c r="Q20" s="8"/>
      <c r="R20" s="8"/>
      <c r="S20" s="8"/>
      <c r="T20" s="8"/>
      <c r="U20" s="8"/>
      <c r="V20" s="8">
        <f t="shared" si="0"/>
        <v>0</v>
      </c>
      <c r="W20" s="644"/>
      <c r="X20" s="499" t="str">
        <f t="shared" si="1"/>
        <v>0 număr camere necunoscut &lt;span style="color: red;"&gt;(spuneți-mi sau trimiteți tabel întreținere)&lt;/span&gt;</v>
      </c>
      <c r="Y20" s="499" t="str">
        <f t="shared" si="2"/>
        <v xml:space="preserve"> din care 0 număr camere necunoscut &lt;span style="color: red;"&gt;(spuneți-mi sau trimiteți tabel întreținere)&lt;/span&gt;</v>
      </c>
      <c r="Z20" s="499"/>
      <c r="AA20" s="499"/>
      <c r="AB20" s="500"/>
      <c r="AC20" s="499" t="s">
        <v>624</v>
      </c>
      <c r="AD20" s="499"/>
      <c r="AE20" s="499"/>
      <c r="AF20" s="499"/>
      <c r="AG20" s="499"/>
      <c r="AH20" s="499"/>
      <c r="AI20" s="499"/>
      <c r="AJ20" s="499"/>
      <c r="AK20" s="91"/>
    </row>
    <row r="21" spans="1:37" ht="19.5" thickTop="1" thickBot="1">
      <c r="A21" s="358" t="s">
        <v>1007</v>
      </c>
      <c r="B21" s="633"/>
      <c r="C21" s="602"/>
      <c r="D21" s="603"/>
      <c r="E21" s="608"/>
      <c r="F21" s="609" t="str">
        <f t="shared" ref="F21" si="3">F22</f>
        <v>Cluj-Napoca</v>
      </c>
      <c r="G21" s="635"/>
      <c r="H21" s="635" t="s">
        <v>2075</v>
      </c>
      <c r="I21" s="636"/>
      <c r="J21" s="637"/>
      <c r="K21" s="604"/>
      <c r="L21" s="604"/>
      <c r="M21" s="604"/>
      <c r="N21" s="605"/>
      <c r="O21" s="606"/>
      <c r="P21" s="607"/>
      <c r="Q21" s="607"/>
      <c r="R21" s="607"/>
      <c r="S21" s="607"/>
      <c r="T21" s="607"/>
      <c r="U21" s="607"/>
      <c r="V21" s="607">
        <f t="shared" si="0"/>
        <v>0</v>
      </c>
      <c r="W21" s="671"/>
      <c r="X21" s="650" t="str">
        <f t="shared" si="1"/>
        <v>0 număr camere necunoscut &lt;span style="color: red;"&gt;(spuneți-mi sau trimiteți tabel întreținere)&lt;/span&gt;</v>
      </c>
      <c r="Y21" s="647" t="str">
        <f t="shared" si="2"/>
        <v xml:space="preserve"> din care 0 număr camere necunoscut &lt;span style="color: red;"&gt;(spuneți-mi sau trimiteți tabel întreținere)&lt;/span&gt;</v>
      </c>
      <c r="Z21" s="653"/>
      <c r="AA21" s="654"/>
      <c r="AB21" s="659"/>
      <c r="AC21" s="662"/>
      <c r="AD21" s="663"/>
      <c r="AE21" s="663"/>
      <c r="AF21" s="663"/>
      <c r="AG21" s="663"/>
      <c r="AH21" s="663"/>
      <c r="AI21" s="663"/>
      <c r="AJ21" s="664"/>
      <c r="AK21" s="359"/>
    </row>
    <row r="22" spans="1:37" ht="13.5" thickTop="1">
      <c r="A22" s="367" t="s">
        <v>23</v>
      </c>
      <c r="B22" s="701" t="s">
        <v>237</v>
      </c>
      <c r="C22" s="702">
        <v>46.764850000000003</v>
      </c>
      <c r="D22" s="703">
        <v>23.603000000000002</v>
      </c>
      <c r="E22" s="704" t="s">
        <v>206</v>
      </c>
      <c r="F22" s="705" t="s">
        <v>649</v>
      </c>
      <c r="G22" s="705" t="s">
        <v>2741</v>
      </c>
      <c r="H22" s="705" t="s">
        <v>3327</v>
      </c>
      <c r="I22" s="706" t="s">
        <v>681</v>
      </c>
      <c r="J22" s="707" t="s">
        <v>3</v>
      </c>
      <c r="K22" s="708">
        <v>1</v>
      </c>
      <c r="L22" s="708">
        <v>5</v>
      </c>
      <c r="M22" s="708">
        <v>5</v>
      </c>
      <c r="N22" s="709">
        <v>10</v>
      </c>
      <c r="O22" s="710"/>
      <c r="P22" s="711"/>
      <c r="Q22" s="711"/>
      <c r="R22" s="711">
        <v>5</v>
      </c>
      <c r="S22" s="711">
        <v>5</v>
      </c>
      <c r="T22" s="712"/>
      <c r="U22" s="712"/>
      <c r="V22" s="712">
        <f t="shared" si="0"/>
        <v>0</v>
      </c>
      <c r="W22" s="713"/>
      <c r="X22" s="714" t="str">
        <f t="shared" si="1"/>
        <v>5 trei camere, 5 patru camere, 0 număr camere necunoscut &lt;span style="color: red;"&gt;(spuneți-mi sau trimiteți tabel întreținere)&lt;/span&gt;</v>
      </c>
      <c r="Y22" s="715" t="str">
        <f t="shared" si="2"/>
        <v>10 din care 5 trei camere, 5 patru camere, 0 număr camere necunoscut &lt;span style="color: red;"&gt;(spuneți-mi sau trimiteți tabel întreținere)&lt;/span&gt;</v>
      </c>
      <c r="Z22" s="716"/>
      <c r="AA22" s="717" t="s">
        <v>1043</v>
      </c>
      <c r="AB22" s="697" t="s">
        <v>1303</v>
      </c>
      <c r="AC22" s="698" t="s">
        <v>1547</v>
      </c>
      <c r="AD22" s="718" t="s">
        <v>1556</v>
      </c>
      <c r="AE22" s="719"/>
      <c r="AF22" s="719"/>
      <c r="AG22" s="719" t="s">
        <v>840</v>
      </c>
      <c r="AH22" s="719"/>
      <c r="AI22" s="719" t="s">
        <v>2227</v>
      </c>
      <c r="AJ22" s="720"/>
      <c r="AK22" s="359"/>
    </row>
    <row r="23" spans="1:37">
      <c r="A23" s="367"/>
      <c r="B23" s="445" t="s">
        <v>238</v>
      </c>
      <c r="C23" s="402">
        <v>46.764699999999998</v>
      </c>
      <c r="D23" s="428">
        <v>23.603200000000001</v>
      </c>
      <c r="E23" s="449" t="s">
        <v>206</v>
      </c>
      <c r="F23" s="450" t="s">
        <v>649</v>
      </c>
      <c r="G23" s="450" t="s">
        <v>2741</v>
      </c>
      <c r="H23" s="450" t="s">
        <v>3328</v>
      </c>
      <c r="I23" s="451" t="s">
        <v>681</v>
      </c>
      <c r="J23" s="456" t="s">
        <v>3</v>
      </c>
      <c r="K23" s="403">
        <v>1</v>
      </c>
      <c r="L23" s="403">
        <v>5</v>
      </c>
      <c r="M23" s="403">
        <v>5</v>
      </c>
      <c r="N23" s="424">
        <v>10</v>
      </c>
      <c r="O23" s="437"/>
      <c r="P23" s="406"/>
      <c r="Q23" s="406"/>
      <c r="R23" s="406">
        <v>5</v>
      </c>
      <c r="S23" s="406">
        <v>5</v>
      </c>
      <c r="T23" s="404"/>
      <c r="U23" s="404"/>
      <c r="V23" s="404">
        <f t="shared" si="0"/>
        <v>0</v>
      </c>
      <c r="W23" s="677"/>
      <c r="X23" s="503" t="str">
        <f t="shared" si="1"/>
        <v>5 trei camere, 5 patru camere, 0 număr camere necunoscut &lt;span style="color: red;"&gt;(spuneți-mi sau trimiteți tabel întreținere)&lt;/span&gt;</v>
      </c>
      <c r="Y23" s="504" t="str">
        <f t="shared" si="2"/>
        <v>10 din care 5 trei camere, 5 patru camere, 0 număr camere necunoscut &lt;span style="color: red;"&gt;(spuneți-mi sau trimiteți tabel întreținere)&lt;/span&gt;</v>
      </c>
      <c r="Z23" s="505"/>
      <c r="AA23" s="506" t="s">
        <v>1043</v>
      </c>
      <c r="AB23" s="628" t="s">
        <v>1303</v>
      </c>
      <c r="AC23" s="431" t="s">
        <v>1547</v>
      </c>
      <c r="AD23" s="405" t="s">
        <v>1556</v>
      </c>
      <c r="AE23" s="356"/>
      <c r="AF23" s="356"/>
      <c r="AG23" s="356" t="s">
        <v>840</v>
      </c>
      <c r="AH23" s="356"/>
      <c r="AI23" s="356" t="s">
        <v>2227</v>
      </c>
      <c r="AJ23" s="441"/>
      <c r="AK23" s="359"/>
    </row>
    <row r="24" spans="1:37">
      <c r="A24" s="367"/>
      <c r="B24" s="445" t="s">
        <v>239</v>
      </c>
      <c r="C24" s="402">
        <v>46.76455</v>
      </c>
      <c r="D24" s="428">
        <v>23.603400000000001</v>
      </c>
      <c r="E24" s="449" t="s">
        <v>206</v>
      </c>
      <c r="F24" s="450" t="s">
        <v>649</v>
      </c>
      <c r="G24" s="450" t="s">
        <v>2741</v>
      </c>
      <c r="H24" s="450" t="s">
        <v>3329</v>
      </c>
      <c r="I24" s="451" t="s">
        <v>681</v>
      </c>
      <c r="J24" s="456" t="s">
        <v>3</v>
      </c>
      <c r="K24" s="403">
        <v>1</v>
      </c>
      <c r="L24" s="403">
        <v>5</v>
      </c>
      <c r="M24" s="403">
        <v>5</v>
      </c>
      <c r="N24" s="424">
        <v>10</v>
      </c>
      <c r="O24" s="437"/>
      <c r="P24" s="406"/>
      <c r="Q24" s="406"/>
      <c r="R24" s="406">
        <v>5</v>
      </c>
      <c r="S24" s="406">
        <v>5</v>
      </c>
      <c r="T24" s="404"/>
      <c r="U24" s="404"/>
      <c r="V24" s="404">
        <f t="shared" si="0"/>
        <v>0</v>
      </c>
      <c r="W24" s="677"/>
      <c r="X24" s="503" t="str">
        <f t="shared" si="1"/>
        <v>5 trei camere, 5 patru camere, 0 număr camere necunoscut &lt;span style="color: red;"&gt;(spuneți-mi sau trimiteți tabel întreținere)&lt;/span&gt;</v>
      </c>
      <c r="Y24" s="504" t="str">
        <f t="shared" si="2"/>
        <v>10 din care 5 trei camere, 5 patru camere, 0 număr camere necunoscut &lt;span style="color: red;"&gt;(spuneți-mi sau trimiteți tabel întreținere)&lt;/span&gt;</v>
      </c>
      <c r="Z24" s="505"/>
      <c r="AA24" s="506" t="s">
        <v>1043</v>
      </c>
      <c r="AB24" s="628" t="s">
        <v>1303</v>
      </c>
      <c r="AC24" s="431" t="s">
        <v>1547</v>
      </c>
      <c r="AD24" s="405" t="s">
        <v>1556</v>
      </c>
      <c r="AE24" s="356"/>
      <c r="AF24" s="356"/>
      <c r="AG24" s="356" t="s">
        <v>840</v>
      </c>
      <c r="AH24" s="356"/>
      <c r="AI24" s="356" t="s">
        <v>2227</v>
      </c>
      <c r="AJ24" s="441"/>
      <c r="AK24" s="359"/>
    </row>
    <row r="25" spans="1:37">
      <c r="A25" s="367"/>
      <c r="B25" s="445" t="s">
        <v>240</v>
      </c>
      <c r="C25" s="402">
        <v>46.764400000000002</v>
      </c>
      <c r="D25" s="428">
        <v>23.6036</v>
      </c>
      <c r="E25" s="449" t="s">
        <v>206</v>
      </c>
      <c r="F25" s="450" t="s">
        <v>649</v>
      </c>
      <c r="G25" s="450" t="s">
        <v>2741</v>
      </c>
      <c r="H25" s="450" t="s">
        <v>3330</v>
      </c>
      <c r="I25" s="451" t="s">
        <v>681</v>
      </c>
      <c r="J25" s="456" t="s">
        <v>3</v>
      </c>
      <c r="K25" s="403">
        <v>1</v>
      </c>
      <c r="L25" s="403">
        <v>5</v>
      </c>
      <c r="M25" s="403">
        <v>5</v>
      </c>
      <c r="N25" s="424">
        <v>10</v>
      </c>
      <c r="O25" s="437"/>
      <c r="P25" s="406"/>
      <c r="Q25" s="406"/>
      <c r="R25" s="406">
        <v>5</v>
      </c>
      <c r="S25" s="406">
        <v>5</v>
      </c>
      <c r="T25" s="404"/>
      <c r="U25" s="404"/>
      <c r="V25" s="404">
        <f t="shared" si="0"/>
        <v>0</v>
      </c>
      <c r="W25" s="677"/>
      <c r="X25" s="503" t="str">
        <f t="shared" si="1"/>
        <v>5 trei camere, 5 patru camere, 0 număr camere necunoscut &lt;span style="color: red;"&gt;(spuneți-mi sau trimiteți tabel întreținere)&lt;/span&gt;</v>
      </c>
      <c r="Y25" s="504" t="str">
        <f t="shared" si="2"/>
        <v>10 din care 5 trei camere, 5 patru camere, 0 număr camere necunoscut &lt;span style="color: red;"&gt;(spuneți-mi sau trimiteți tabel întreținere)&lt;/span&gt;</v>
      </c>
      <c r="Z25" s="505"/>
      <c r="AA25" s="506" t="s">
        <v>1043</v>
      </c>
      <c r="AB25" s="628" t="s">
        <v>1303</v>
      </c>
      <c r="AC25" s="431" t="s">
        <v>1547</v>
      </c>
      <c r="AD25" s="405" t="s">
        <v>1556</v>
      </c>
      <c r="AE25" s="356"/>
      <c r="AF25" s="356"/>
      <c r="AG25" s="356" t="s">
        <v>840</v>
      </c>
      <c r="AH25" s="356"/>
      <c r="AI25" s="356" t="s">
        <v>2227</v>
      </c>
      <c r="AJ25" s="441"/>
      <c r="AK25" s="359"/>
    </row>
    <row r="26" spans="1:37">
      <c r="A26" s="367"/>
      <c r="B26" s="445" t="s">
        <v>241</v>
      </c>
      <c r="C26" s="402">
        <v>46.763800000000003</v>
      </c>
      <c r="D26" s="428">
        <v>23.604700000000001</v>
      </c>
      <c r="E26" s="449" t="s">
        <v>206</v>
      </c>
      <c r="F26" s="450" t="s">
        <v>649</v>
      </c>
      <c r="G26" s="450" t="s">
        <v>2741</v>
      </c>
      <c r="H26" s="450" t="s">
        <v>3331</v>
      </c>
      <c r="I26" s="451" t="s">
        <v>681</v>
      </c>
      <c r="J26" s="456" t="s">
        <v>3</v>
      </c>
      <c r="K26" s="403">
        <v>1</v>
      </c>
      <c r="L26" s="403">
        <v>5</v>
      </c>
      <c r="M26" s="403">
        <v>5</v>
      </c>
      <c r="N26" s="424">
        <v>10</v>
      </c>
      <c r="O26" s="437"/>
      <c r="P26" s="406"/>
      <c r="Q26" s="406"/>
      <c r="R26" s="406">
        <v>5</v>
      </c>
      <c r="S26" s="406">
        <v>5</v>
      </c>
      <c r="T26" s="404"/>
      <c r="U26" s="404"/>
      <c r="V26" s="404">
        <f t="shared" si="0"/>
        <v>0</v>
      </c>
      <c r="W26" s="677"/>
      <c r="X26" s="503" t="str">
        <f t="shared" si="1"/>
        <v>5 trei camere, 5 patru camere, 0 număr camere necunoscut &lt;span style="color: red;"&gt;(spuneți-mi sau trimiteți tabel întreținere)&lt;/span&gt;</v>
      </c>
      <c r="Y26" s="504" t="str">
        <f t="shared" si="2"/>
        <v>10 din care 5 trei camere, 5 patru camere, 0 număr camere necunoscut &lt;span style="color: red;"&gt;(spuneți-mi sau trimiteți tabel întreținere)&lt;/span&gt;</v>
      </c>
      <c r="Z26" s="505"/>
      <c r="AA26" s="506" t="s">
        <v>1043</v>
      </c>
      <c r="AB26" s="628" t="s">
        <v>1303</v>
      </c>
      <c r="AC26" s="431" t="s">
        <v>1547</v>
      </c>
      <c r="AD26" s="405" t="s">
        <v>1556</v>
      </c>
      <c r="AE26" s="356"/>
      <c r="AF26" s="356"/>
      <c r="AG26" s="356" t="s">
        <v>840</v>
      </c>
      <c r="AH26" s="356"/>
      <c r="AI26" s="356" t="s">
        <v>2227</v>
      </c>
      <c r="AJ26" s="441"/>
      <c r="AK26" s="359"/>
    </row>
    <row r="27" spans="1:37">
      <c r="A27" s="367"/>
      <c r="B27" s="445" t="s">
        <v>242</v>
      </c>
      <c r="C27" s="402">
        <v>46.7637</v>
      </c>
      <c r="D27" s="428">
        <v>23.604949999999999</v>
      </c>
      <c r="E27" s="449" t="s">
        <v>206</v>
      </c>
      <c r="F27" s="450" t="s">
        <v>649</v>
      </c>
      <c r="G27" s="450" t="s">
        <v>2741</v>
      </c>
      <c r="H27" s="450" t="s">
        <v>3332</v>
      </c>
      <c r="I27" s="451" t="s">
        <v>681</v>
      </c>
      <c r="J27" s="456" t="s">
        <v>3</v>
      </c>
      <c r="K27" s="403">
        <v>1</v>
      </c>
      <c r="L27" s="403">
        <v>5</v>
      </c>
      <c r="M27" s="403">
        <v>5</v>
      </c>
      <c r="N27" s="424">
        <v>10</v>
      </c>
      <c r="O27" s="437"/>
      <c r="P27" s="406"/>
      <c r="Q27" s="406"/>
      <c r="R27" s="406">
        <v>5</v>
      </c>
      <c r="S27" s="406">
        <v>5</v>
      </c>
      <c r="T27" s="404"/>
      <c r="U27" s="404"/>
      <c r="V27" s="404">
        <f t="shared" si="0"/>
        <v>0</v>
      </c>
      <c r="W27" s="677"/>
      <c r="X27" s="503" t="str">
        <f t="shared" si="1"/>
        <v>5 trei camere, 5 patru camere, 0 număr camere necunoscut &lt;span style="color: red;"&gt;(spuneți-mi sau trimiteți tabel întreținere)&lt;/span&gt;</v>
      </c>
      <c r="Y27" s="504" t="str">
        <f t="shared" si="2"/>
        <v>10 din care 5 trei camere, 5 patru camere, 0 număr camere necunoscut &lt;span style="color: red;"&gt;(spuneți-mi sau trimiteți tabel întreținere)&lt;/span&gt;</v>
      </c>
      <c r="Z27" s="505"/>
      <c r="AA27" s="506" t="s">
        <v>1043</v>
      </c>
      <c r="AB27" s="628" t="s">
        <v>1303</v>
      </c>
      <c r="AC27" s="431" t="s">
        <v>1547</v>
      </c>
      <c r="AD27" s="405" t="s">
        <v>1556</v>
      </c>
      <c r="AE27" s="356"/>
      <c r="AF27" s="356"/>
      <c r="AG27" s="356" t="s">
        <v>840</v>
      </c>
      <c r="AH27" s="356"/>
      <c r="AI27" s="356" t="s">
        <v>2227</v>
      </c>
      <c r="AJ27" s="441"/>
      <c r="AK27" s="359"/>
    </row>
    <row r="28" spans="1:37">
      <c r="A28" s="367"/>
      <c r="B28" s="445" t="s">
        <v>243</v>
      </c>
      <c r="C28" s="402">
        <v>46.763599999999997</v>
      </c>
      <c r="D28" s="428">
        <v>23.6052</v>
      </c>
      <c r="E28" s="449" t="s">
        <v>206</v>
      </c>
      <c r="F28" s="450" t="s">
        <v>649</v>
      </c>
      <c r="G28" s="450" t="s">
        <v>2741</v>
      </c>
      <c r="H28" s="450" t="s">
        <v>3333</v>
      </c>
      <c r="I28" s="451" t="s">
        <v>681</v>
      </c>
      <c r="J28" s="456" t="s">
        <v>3</v>
      </c>
      <c r="K28" s="403">
        <v>1</v>
      </c>
      <c r="L28" s="403">
        <v>5</v>
      </c>
      <c r="M28" s="403">
        <v>5</v>
      </c>
      <c r="N28" s="424">
        <v>10</v>
      </c>
      <c r="O28" s="437"/>
      <c r="P28" s="406"/>
      <c r="Q28" s="406"/>
      <c r="R28" s="406">
        <v>5</v>
      </c>
      <c r="S28" s="406">
        <v>5</v>
      </c>
      <c r="T28" s="406"/>
      <c r="U28" s="406"/>
      <c r="V28" s="406">
        <f t="shared" si="0"/>
        <v>0</v>
      </c>
      <c r="W28" s="676"/>
      <c r="X28" s="507" t="str">
        <f t="shared" si="1"/>
        <v>5 trei camere, 5 patru camere, 0 număr camere necunoscut &lt;span style="color: red;"&gt;(spuneți-mi sau trimiteți tabel întreținere)&lt;/span&gt;</v>
      </c>
      <c r="Y28" s="508" t="str">
        <f t="shared" si="2"/>
        <v>10 din care 5 trei camere, 5 patru camere, 0 număr camere necunoscut &lt;span style="color: red;"&gt;(spuneți-mi sau trimiteți tabel întreținere)&lt;/span&gt;</v>
      </c>
      <c r="Z28" s="509"/>
      <c r="AA28" s="510" t="s">
        <v>1043</v>
      </c>
      <c r="AB28" s="628" t="s">
        <v>1303</v>
      </c>
      <c r="AC28" s="431" t="s">
        <v>1547</v>
      </c>
      <c r="AD28" s="356" t="s">
        <v>1556</v>
      </c>
      <c r="AE28" s="356"/>
      <c r="AF28" s="356"/>
      <c r="AG28" s="356" t="s">
        <v>840</v>
      </c>
      <c r="AH28" s="356"/>
      <c r="AI28" s="356" t="s">
        <v>2227</v>
      </c>
      <c r="AJ28" s="441"/>
      <c r="AK28" s="359"/>
    </row>
    <row r="29" spans="1:37">
      <c r="A29" s="367" t="s">
        <v>32</v>
      </c>
      <c r="B29" s="460" t="s">
        <v>222</v>
      </c>
      <c r="C29" s="461">
        <v>46.765099999999997</v>
      </c>
      <c r="D29" s="462">
        <v>23.603300000000001</v>
      </c>
      <c r="E29" s="463" t="s">
        <v>206</v>
      </c>
      <c r="F29" s="464" t="s">
        <v>649</v>
      </c>
      <c r="G29" s="464" t="s">
        <v>2741</v>
      </c>
      <c r="H29" s="464" t="s">
        <v>3334</v>
      </c>
      <c r="I29" s="465" t="s">
        <v>681</v>
      </c>
      <c r="J29" s="466" t="s">
        <v>3</v>
      </c>
      <c r="K29" s="467">
        <v>1</v>
      </c>
      <c r="L29" s="467">
        <v>5</v>
      </c>
      <c r="M29" s="467">
        <v>5</v>
      </c>
      <c r="N29" s="468">
        <v>15</v>
      </c>
      <c r="O29" s="469"/>
      <c r="P29" s="470"/>
      <c r="Q29" s="470">
        <v>5</v>
      </c>
      <c r="R29" s="470">
        <v>10</v>
      </c>
      <c r="S29" s="470"/>
      <c r="T29" s="470"/>
      <c r="U29" s="470"/>
      <c r="V29" s="470">
        <f t="shared" si="0"/>
        <v>0</v>
      </c>
      <c r="W29" s="678"/>
      <c r="X29" s="511" t="str">
        <f t="shared" si="1"/>
        <v>5 două camere, 10 trei camere, 0 număr camere necunoscut &lt;span style="color: red;"&gt;(spuneți-mi sau trimiteți tabel întreținere)&lt;/span&gt;</v>
      </c>
      <c r="Y29" s="512" t="str">
        <f t="shared" si="2"/>
        <v>15 din care 5 două camere, 10 trei camere, 0 număr camere necunoscut &lt;span style="color: red;"&gt;(spuneți-mi sau trimiteți tabel întreținere)&lt;/span&gt;</v>
      </c>
      <c r="Z29" s="513"/>
      <c r="AA29" s="514" t="s">
        <v>1043</v>
      </c>
      <c r="AB29" s="400" t="s">
        <v>1303</v>
      </c>
      <c r="AC29" s="458" t="s">
        <v>1547</v>
      </c>
      <c r="AD29" s="471" t="s">
        <v>1556</v>
      </c>
      <c r="AE29" s="472"/>
      <c r="AF29" s="472"/>
      <c r="AG29" s="472" t="s">
        <v>840</v>
      </c>
      <c r="AH29" s="472"/>
      <c r="AI29" s="472" t="s">
        <v>2227</v>
      </c>
      <c r="AJ29" s="473"/>
      <c r="AK29" s="359"/>
    </row>
    <row r="30" spans="1:37">
      <c r="A30" s="367"/>
      <c r="B30" s="445" t="s">
        <v>223</v>
      </c>
      <c r="C30" s="402">
        <v>46.765000000000001</v>
      </c>
      <c r="D30" s="428">
        <v>23.6035</v>
      </c>
      <c r="E30" s="449" t="s">
        <v>206</v>
      </c>
      <c r="F30" s="450" t="s">
        <v>649</v>
      </c>
      <c r="G30" s="450" t="s">
        <v>2741</v>
      </c>
      <c r="H30" s="450" t="s">
        <v>3335</v>
      </c>
      <c r="I30" s="451" t="s">
        <v>681</v>
      </c>
      <c r="J30" s="456" t="s">
        <v>3</v>
      </c>
      <c r="K30" s="403">
        <v>1</v>
      </c>
      <c r="L30" s="403">
        <v>5</v>
      </c>
      <c r="M30" s="403">
        <v>5</v>
      </c>
      <c r="N30" s="424">
        <v>15</v>
      </c>
      <c r="O30" s="436"/>
      <c r="P30" s="404"/>
      <c r="Q30" s="404">
        <v>5</v>
      </c>
      <c r="R30" s="404">
        <v>10</v>
      </c>
      <c r="S30" s="404"/>
      <c r="T30" s="404"/>
      <c r="U30" s="404"/>
      <c r="V30" s="404">
        <f t="shared" si="0"/>
        <v>0</v>
      </c>
      <c r="W30" s="677"/>
      <c r="X30" s="503" t="str">
        <f t="shared" si="1"/>
        <v>5 două camere, 10 trei camere, 0 număr camere necunoscut &lt;span style="color: red;"&gt;(spuneți-mi sau trimiteți tabel întreținere)&lt;/span&gt;</v>
      </c>
      <c r="Y30" s="504" t="str">
        <f t="shared" si="2"/>
        <v>15 din care 5 două camere, 10 trei camere, 0 număr camere necunoscut &lt;span style="color: red;"&gt;(spuneți-mi sau trimiteți tabel întreținere)&lt;/span&gt;</v>
      </c>
      <c r="Z30" s="505"/>
      <c r="AA30" s="506" t="s">
        <v>1043</v>
      </c>
      <c r="AB30" s="628" t="s">
        <v>1303</v>
      </c>
      <c r="AC30" s="431" t="s">
        <v>1547</v>
      </c>
      <c r="AD30" s="405" t="s">
        <v>1557</v>
      </c>
      <c r="AE30" s="356"/>
      <c r="AF30" s="356"/>
      <c r="AG30" s="356" t="s">
        <v>840</v>
      </c>
      <c r="AH30" s="356"/>
      <c r="AI30" s="623" t="s">
        <v>2611</v>
      </c>
      <c r="AJ30" s="441"/>
      <c r="AK30" s="359"/>
    </row>
    <row r="31" spans="1:37">
      <c r="A31" s="367"/>
      <c r="B31" s="445" t="s">
        <v>224</v>
      </c>
      <c r="C31" s="402">
        <v>46.764600000000002</v>
      </c>
      <c r="D31" s="428">
        <v>23.604099999999999</v>
      </c>
      <c r="E31" s="449" t="s">
        <v>206</v>
      </c>
      <c r="F31" s="450" t="s">
        <v>649</v>
      </c>
      <c r="G31" s="450" t="s">
        <v>2741</v>
      </c>
      <c r="H31" s="450" t="s">
        <v>3336</v>
      </c>
      <c r="I31" s="451" t="s">
        <v>681</v>
      </c>
      <c r="J31" s="456" t="s">
        <v>3</v>
      </c>
      <c r="K31" s="403">
        <v>1</v>
      </c>
      <c r="L31" s="403">
        <v>5</v>
      </c>
      <c r="M31" s="403">
        <v>5</v>
      </c>
      <c r="N31" s="424">
        <v>15</v>
      </c>
      <c r="O31" s="436"/>
      <c r="P31" s="404"/>
      <c r="Q31" s="404">
        <v>5</v>
      </c>
      <c r="R31" s="404">
        <v>10</v>
      </c>
      <c r="S31" s="404"/>
      <c r="T31" s="404"/>
      <c r="U31" s="404"/>
      <c r="V31" s="404">
        <f t="shared" si="0"/>
        <v>0</v>
      </c>
      <c r="W31" s="677"/>
      <c r="X31" s="503" t="str">
        <f t="shared" si="1"/>
        <v>5 două camere, 10 trei camere, 0 număr camere necunoscut &lt;span style="color: red;"&gt;(spuneți-mi sau trimiteți tabel întreținere)&lt;/span&gt;</v>
      </c>
      <c r="Y31" s="504" t="str">
        <f t="shared" si="2"/>
        <v>15 din care 5 două camere, 10 trei camere, 0 număr camere necunoscut &lt;span style="color: red;"&gt;(spuneți-mi sau trimiteți tabel întreținere)&lt;/span&gt;</v>
      </c>
      <c r="Z31" s="505"/>
      <c r="AA31" s="506" t="s">
        <v>1043</v>
      </c>
      <c r="AB31" s="628" t="s">
        <v>1303</v>
      </c>
      <c r="AC31" s="431" t="s">
        <v>1547</v>
      </c>
      <c r="AD31" s="405" t="s">
        <v>1557</v>
      </c>
      <c r="AE31" s="356"/>
      <c r="AF31" s="356"/>
      <c r="AG31" s="356" t="s">
        <v>840</v>
      </c>
      <c r="AH31" s="356"/>
      <c r="AI31" s="623" t="s">
        <v>2611</v>
      </c>
      <c r="AJ31" s="441"/>
      <c r="AK31" s="359"/>
    </row>
    <row r="32" spans="1:37">
      <c r="A32" s="367"/>
      <c r="B32" s="445" t="s">
        <v>225</v>
      </c>
      <c r="C32" s="402">
        <v>46.764499999999998</v>
      </c>
      <c r="D32" s="428">
        <v>23.604299999999999</v>
      </c>
      <c r="E32" s="449" t="s">
        <v>206</v>
      </c>
      <c r="F32" s="450" t="s">
        <v>649</v>
      </c>
      <c r="G32" s="450" t="s">
        <v>2741</v>
      </c>
      <c r="H32" s="450" t="s">
        <v>3337</v>
      </c>
      <c r="I32" s="451" t="s">
        <v>681</v>
      </c>
      <c r="J32" s="456" t="s">
        <v>3</v>
      </c>
      <c r="K32" s="403">
        <v>1</v>
      </c>
      <c r="L32" s="403">
        <v>5</v>
      </c>
      <c r="M32" s="403">
        <v>5</v>
      </c>
      <c r="N32" s="424">
        <v>15</v>
      </c>
      <c r="O32" s="436"/>
      <c r="P32" s="404"/>
      <c r="Q32" s="404">
        <v>5</v>
      </c>
      <c r="R32" s="404">
        <v>10</v>
      </c>
      <c r="S32" s="404"/>
      <c r="T32" s="404"/>
      <c r="U32" s="404"/>
      <c r="V32" s="404">
        <f t="shared" si="0"/>
        <v>0</v>
      </c>
      <c r="W32" s="677"/>
      <c r="X32" s="503" t="str">
        <f t="shared" si="1"/>
        <v>5 două camere, 10 trei camere, 0 număr camere necunoscut &lt;span style="color: red;"&gt;(spuneți-mi sau trimiteți tabel întreținere)&lt;/span&gt;</v>
      </c>
      <c r="Y32" s="504" t="str">
        <f t="shared" si="2"/>
        <v>15 din care 5 două camere, 10 trei camere, 0 număr camere necunoscut &lt;span style="color: red;"&gt;(spuneți-mi sau trimiteți tabel întreținere)&lt;/span&gt;</v>
      </c>
      <c r="Z32" s="505"/>
      <c r="AA32" s="506" t="s">
        <v>1043</v>
      </c>
      <c r="AB32" s="628" t="s">
        <v>1303</v>
      </c>
      <c r="AC32" s="431" t="s">
        <v>1547</v>
      </c>
      <c r="AD32" s="405" t="s">
        <v>1557</v>
      </c>
      <c r="AE32" s="356"/>
      <c r="AF32" s="356"/>
      <c r="AG32" s="356" t="s">
        <v>840</v>
      </c>
      <c r="AH32" s="356"/>
      <c r="AI32" s="623" t="s">
        <v>2611</v>
      </c>
      <c r="AJ32" s="441"/>
      <c r="AK32" s="359"/>
    </row>
    <row r="33" spans="1:37">
      <c r="A33" s="367"/>
      <c r="B33" s="445" t="s">
        <v>285</v>
      </c>
      <c r="C33" s="402">
        <v>46.764099999999999</v>
      </c>
      <c r="D33" s="428">
        <v>23.605</v>
      </c>
      <c r="E33" s="449" t="s">
        <v>206</v>
      </c>
      <c r="F33" s="450" t="s">
        <v>649</v>
      </c>
      <c r="G33" s="450" t="s">
        <v>2741</v>
      </c>
      <c r="H33" s="450" t="s">
        <v>3337</v>
      </c>
      <c r="I33" s="451" t="s">
        <v>681</v>
      </c>
      <c r="J33" s="456" t="s">
        <v>3</v>
      </c>
      <c r="K33" s="403">
        <v>1</v>
      </c>
      <c r="L33" s="403">
        <v>5</v>
      </c>
      <c r="M33" s="403">
        <v>5</v>
      </c>
      <c r="N33" s="424">
        <v>15</v>
      </c>
      <c r="O33" s="436"/>
      <c r="P33" s="404"/>
      <c r="Q33" s="404">
        <v>5</v>
      </c>
      <c r="R33" s="404">
        <v>10</v>
      </c>
      <c r="S33" s="404"/>
      <c r="T33" s="404"/>
      <c r="U33" s="404"/>
      <c r="V33" s="404">
        <f t="shared" si="0"/>
        <v>0</v>
      </c>
      <c r="W33" s="677"/>
      <c r="X33" s="503" t="str">
        <f t="shared" si="1"/>
        <v>5 două camere, 10 trei camere, 0 număr camere necunoscut &lt;span style="color: red;"&gt;(spuneți-mi sau trimiteți tabel întreținere)&lt;/span&gt;</v>
      </c>
      <c r="Y33" s="504" t="str">
        <f t="shared" si="2"/>
        <v>15 din care 5 două camere, 10 trei camere, 0 număr camere necunoscut &lt;span style="color: red;"&gt;(spuneți-mi sau trimiteți tabel întreținere)&lt;/span&gt;</v>
      </c>
      <c r="Z33" s="505"/>
      <c r="AA33" s="506" t="s">
        <v>1043</v>
      </c>
      <c r="AB33" s="628" t="s">
        <v>1303</v>
      </c>
      <c r="AC33" s="431" t="s">
        <v>1547</v>
      </c>
      <c r="AD33" s="405" t="s">
        <v>1557</v>
      </c>
      <c r="AE33" s="356"/>
      <c r="AF33" s="356"/>
      <c r="AG33" s="356" t="s">
        <v>840</v>
      </c>
      <c r="AH33" s="356"/>
      <c r="AI33" s="623" t="s">
        <v>2611</v>
      </c>
      <c r="AJ33" s="441"/>
      <c r="AK33" s="359"/>
    </row>
    <row r="34" spans="1:37">
      <c r="A34" s="367"/>
      <c r="B34" s="445" t="s">
        <v>286</v>
      </c>
      <c r="C34" s="402">
        <v>46.764000000000003</v>
      </c>
      <c r="D34" s="428">
        <v>23.6052</v>
      </c>
      <c r="E34" s="449" t="s">
        <v>206</v>
      </c>
      <c r="F34" s="450" t="s">
        <v>649</v>
      </c>
      <c r="G34" s="450" t="s">
        <v>2741</v>
      </c>
      <c r="H34" s="450" t="s">
        <v>3338</v>
      </c>
      <c r="I34" s="451" t="s">
        <v>681</v>
      </c>
      <c r="J34" s="456" t="s">
        <v>3</v>
      </c>
      <c r="K34" s="403">
        <v>1</v>
      </c>
      <c r="L34" s="403">
        <v>5</v>
      </c>
      <c r="M34" s="403">
        <v>5</v>
      </c>
      <c r="N34" s="424">
        <v>15</v>
      </c>
      <c r="O34" s="436"/>
      <c r="P34" s="404"/>
      <c r="Q34" s="404">
        <v>5</v>
      </c>
      <c r="R34" s="404">
        <v>10</v>
      </c>
      <c r="S34" s="404"/>
      <c r="T34" s="404"/>
      <c r="U34" s="404"/>
      <c r="V34" s="404">
        <f t="shared" si="0"/>
        <v>0</v>
      </c>
      <c r="W34" s="677"/>
      <c r="X34" s="503" t="str">
        <f t="shared" si="1"/>
        <v>5 două camere, 10 trei camere, 0 număr camere necunoscut &lt;span style="color: red;"&gt;(spuneți-mi sau trimiteți tabel întreținere)&lt;/span&gt;</v>
      </c>
      <c r="Y34" s="504" t="str">
        <f t="shared" si="2"/>
        <v>15 din care 5 două camere, 10 trei camere, 0 număr camere necunoscut &lt;span style="color: red;"&gt;(spuneți-mi sau trimiteți tabel întreținere)&lt;/span&gt;</v>
      </c>
      <c r="Z34" s="505"/>
      <c r="AA34" s="506" t="s">
        <v>1043</v>
      </c>
      <c r="AB34" s="628" t="s">
        <v>1303</v>
      </c>
      <c r="AC34" s="431" t="s">
        <v>1547</v>
      </c>
      <c r="AD34" s="405" t="s">
        <v>1557</v>
      </c>
      <c r="AE34" s="356"/>
      <c r="AF34" s="356"/>
      <c r="AG34" s="356" t="s">
        <v>840</v>
      </c>
      <c r="AH34" s="356"/>
      <c r="AI34" s="623" t="s">
        <v>2611</v>
      </c>
      <c r="AJ34" s="441"/>
      <c r="AK34" s="359"/>
    </row>
    <row r="35" spans="1:37">
      <c r="A35" s="367"/>
      <c r="B35" s="445" t="s">
        <v>287</v>
      </c>
      <c r="C35" s="402">
        <v>46.7637</v>
      </c>
      <c r="D35" s="428">
        <v>23.605599999999999</v>
      </c>
      <c r="E35" s="449" t="s">
        <v>206</v>
      </c>
      <c r="F35" s="450" t="s">
        <v>649</v>
      </c>
      <c r="G35" s="450" t="s">
        <v>2741</v>
      </c>
      <c r="H35" s="450" t="s">
        <v>3339</v>
      </c>
      <c r="I35" s="451" t="s">
        <v>681</v>
      </c>
      <c r="J35" s="456" t="s">
        <v>3</v>
      </c>
      <c r="K35" s="403">
        <v>1</v>
      </c>
      <c r="L35" s="403">
        <v>5</v>
      </c>
      <c r="M35" s="403">
        <v>5</v>
      </c>
      <c r="N35" s="424">
        <v>15</v>
      </c>
      <c r="O35" s="436"/>
      <c r="P35" s="404"/>
      <c r="Q35" s="404">
        <v>5</v>
      </c>
      <c r="R35" s="404">
        <v>10</v>
      </c>
      <c r="S35" s="404"/>
      <c r="T35" s="404"/>
      <c r="U35" s="404"/>
      <c r="V35" s="404">
        <f t="shared" si="0"/>
        <v>0</v>
      </c>
      <c r="W35" s="677"/>
      <c r="X35" s="503" t="str">
        <f t="shared" si="1"/>
        <v>5 două camere, 10 trei camere, 0 număr camere necunoscut &lt;span style="color: red;"&gt;(spuneți-mi sau trimiteți tabel întreținere)&lt;/span&gt;</v>
      </c>
      <c r="Y35" s="504" t="str">
        <f t="shared" si="2"/>
        <v>15 din care 5 două camere, 10 trei camere, 0 număr camere necunoscut &lt;span style="color: red;"&gt;(spuneți-mi sau trimiteți tabel întreținere)&lt;/span&gt;</v>
      </c>
      <c r="Z35" s="505"/>
      <c r="AA35" s="506" t="s">
        <v>1043</v>
      </c>
      <c r="AB35" s="628" t="s">
        <v>1303</v>
      </c>
      <c r="AC35" s="431" t="s">
        <v>1547</v>
      </c>
      <c r="AD35" s="405" t="s">
        <v>1557</v>
      </c>
      <c r="AE35" s="356"/>
      <c r="AF35" s="356"/>
      <c r="AG35" s="356" t="s">
        <v>840</v>
      </c>
      <c r="AH35" s="356"/>
      <c r="AI35" s="623" t="s">
        <v>2611</v>
      </c>
      <c r="AJ35" s="441"/>
      <c r="AK35" s="359"/>
    </row>
    <row r="36" spans="1:37">
      <c r="A36" s="367"/>
      <c r="B36" s="445" t="s">
        <v>288</v>
      </c>
      <c r="C36" s="402">
        <v>46.763599999999997</v>
      </c>
      <c r="D36" s="428">
        <v>23.605799999999999</v>
      </c>
      <c r="E36" s="449" t="s">
        <v>206</v>
      </c>
      <c r="F36" s="450" t="s">
        <v>649</v>
      </c>
      <c r="G36" s="450" t="s">
        <v>2741</v>
      </c>
      <c r="H36" s="450" t="s">
        <v>3340</v>
      </c>
      <c r="I36" s="451" t="s">
        <v>681</v>
      </c>
      <c r="J36" s="456" t="s">
        <v>3</v>
      </c>
      <c r="K36" s="403">
        <v>1</v>
      </c>
      <c r="L36" s="403">
        <v>5</v>
      </c>
      <c r="M36" s="403">
        <v>5</v>
      </c>
      <c r="N36" s="424">
        <v>15</v>
      </c>
      <c r="O36" s="437"/>
      <c r="P36" s="406"/>
      <c r="Q36" s="404">
        <v>5</v>
      </c>
      <c r="R36" s="404">
        <v>10</v>
      </c>
      <c r="S36" s="406"/>
      <c r="T36" s="406"/>
      <c r="U36" s="406"/>
      <c r="V36" s="406">
        <f t="shared" si="0"/>
        <v>0</v>
      </c>
      <c r="W36" s="676"/>
      <c r="X36" s="507" t="str">
        <f t="shared" si="1"/>
        <v>5 două camere, 10 trei camere, 0 număr camere necunoscut &lt;span style="color: red;"&gt;(spuneți-mi sau trimiteți tabel întreținere)&lt;/span&gt;</v>
      </c>
      <c r="Y36" s="508" t="str">
        <f t="shared" si="2"/>
        <v>15 din care 5 două camere, 10 trei camere, 0 număr camere necunoscut &lt;span style="color: red;"&gt;(spuneți-mi sau trimiteți tabel întreținere)&lt;/span&gt;</v>
      </c>
      <c r="Z36" s="509"/>
      <c r="AA36" s="510" t="s">
        <v>1043</v>
      </c>
      <c r="AB36" s="628" t="s">
        <v>1303</v>
      </c>
      <c r="AC36" s="431" t="s">
        <v>1547</v>
      </c>
      <c r="AD36" s="356" t="s">
        <v>1557</v>
      </c>
      <c r="AE36" s="356"/>
      <c r="AF36" s="356"/>
      <c r="AG36" s="356" t="s">
        <v>840</v>
      </c>
      <c r="AH36" s="356"/>
      <c r="AI36" s="623" t="s">
        <v>2611</v>
      </c>
      <c r="AJ36" s="441"/>
      <c r="AK36" s="359"/>
    </row>
    <row r="37" spans="1:37">
      <c r="A37" s="367" t="s">
        <v>32</v>
      </c>
      <c r="B37" s="460" t="s">
        <v>226</v>
      </c>
      <c r="C37" s="461">
        <v>46.764000000000003</v>
      </c>
      <c r="D37" s="462">
        <v>23.604299999999999</v>
      </c>
      <c r="E37" s="463" t="s">
        <v>206</v>
      </c>
      <c r="F37" s="464" t="s">
        <v>649</v>
      </c>
      <c r="G37" s="464" t="s">
        <v>2741</v>
      </c>
      <c r="H37" s="464" t="s">
        <v>3341</v>
      </c>
      <c r="I37" s="465" t="s">
        <v>681</v>
      </c>
      <c r="J37" s="466" t="s">
        <v>3</v>
      </c>
      <c r="K37" s="467">
        <v>1</v>
      </c>
      <c r="L37" s="467">
        <v>5</v>
      </c>
      <c r="M37" s="467">
        <v>5</v>
      </c>
      <c r="N37" s="468">
        <v>10</v>
      </c>
      <c r="O37" s="469"/>
      <c r="P37" s="470"/>
      <c r="Q37" s="470"/>
      <c r="R37" s="479">
        <v>5</v>
      </c>
      <c r="S37" s="479">
        <v>5</v>
      </c>
      <c r="T37" s="470"/>
      <c r="U37" s="470"/>
      <c r="V37" s="470">
        <f t="shared" si="0"/>
        <v>0</v>
      </c>
      <c r="W37" s="678"/>
      <c r="X37" s="511" t="str">
        <f t="shared" si="1"/>
        <v>5 trei camere, 5 patru camere, 0 număr camere necunoscut &lt;span style="color: red;"&gt;(spuneți-mi sau trimiteți tabel întreținere)&lt;/span&gt;</v>
      </c>
      <c r="Y37" s="512" t="str">
        <f t="shared" si="2"/>
        <v>10 din care 5 trei camere, 5 patru camere, 0 număr camere necunoscut &lt;span style="color: red;"&gt;(spuneți-mi sau trimiteți tabel întreținere)&lt;/span&gt;</v>
      </c>
      <c r="Z37" s="513"/>
      <c r="AA37" s="514" t="s">
        <v>1043</v>
      </c>
      <c r="AB37" s="400" t="s">
        <v>1303</v>
      </c>
      <c r="AC37" s="458" t="s">
        <v>1547</v>
      </c>
      <c r="AD37" s="471" t="s">
        <v>1555</v>
      </c>
      <c r="AE37" s="472"/>
      <c r="AF37" s="472"/>
      <c r="AG37" s="472" t="s">
        <v>840</v>
      </c>
      <c r="AH37" s="472"/>
      <c r="AI37" s="472" t="s">
        <v>2227</v>
      </c>
      <c r="AJ37" s="473"/>
      <c r="AK37" s="359"/>
    </row>
    <row r="38" spans="1:37">
      <c r="A38" s="367"/>
      <c r="B38" s="445" t="s">
        <v>227</v>
      </c>
      <c r="C38" s="402">
        <v>46.764099999999999</v>
      </c>
      <c r="D38" s="428">
        <v>23.604099999999999</v>
      </c>
      <c r="E38" s="449" t="s">
        <v>206</v>
      </c>
      <c r="F38" s="450" t="s">
        <v>649</v>
      </c>
      <c r="G38" s="450" t="s">
        <v>2741</v>
      </c>
      <c r="H38" s="450" t="s">
        <v>3342</v>
      </c>
      <c r="I38" s="451" t="s">
        <v>681</v>
      </c>
      <c r="J38" s="456" t="s">
        <v>3</v>
      </c>
      <c r="K38" s="403">
        <v>1</v>
      </c>
      <c r="L38" s="403">
        <v>5</v>
      </c>
      <c r="M38" s="403">
        <v>5</v>
      </c>
      <c r="N38" s="424">
        <v>10</v>
      </c>
      <c r="O38" s="436"/>
      <c r="P38" s="404"/>
      <c r="Q38" s="404"/>
      <c r="R38" s="406">
        <v>5</v>
      </c>
      <c r="S38" s="406">
        <v>5</v>
      </c>
      <c r="T38" s="404"/>
      <c r="U38" s="404"/>
      <c r="V38" s="404">
        <f t="shared" si="0"/>
        <v>0</v>
      </c>
      <c r="W38" s="677"/>
      <c r="X38" s="503" t="str">
        <f t="shared" si="1"/>
        <v>5 trei camere, 5 patru camere, 0 număr camere necunoscut &lt;span style="color: red;"&gt;(spuneți-mi sau trimiteți tabel întreținere)&lt;/span&gt;</v>
      </c>
      <c r="Y38" s="504" t="str">
        <f t="shared" si="2"/>
        <v>10 din care 5 trei camere, 5 patru camere, 0 număr camere necunoscut &lt;span style="color: red;"&gt;(spuneți-mi sau trimiteți tabel întreținere)&lt;/span&gt;</v>
      </c>
      <c r="Z38" s="505"/>
      <c r="AA38" s="506" t="s">
        <v>1043</v>
      </c>
      <c r="AB38" s="628" t="s">
        <v>1303</v>
      </c>
      <c r="AC38" s="431" t="s">
        <v>1547</v>
      </c>
      <c r="AD38" s="405" t="s">
        <v>1555</v>
      </c>
      <c r="AE38" s="356"/>
      <c r="AF38" s="356"/>
      <c r="AG38" s="356" t="s">
        <v>840</v>
      </c>
      <c r="AH38" s="356"/>
      <c r="AI38" s="356" t="s">
        <v>2227</v>
      </c>
      <c r="AJ38" s="441"/>
      <c r="AK38" s="359"/>
    </row>
    <row r="39" spans="1:37">
      <c r="A39" s="367"/>
      <c r="B39" s="445" t="s">
        <v>228</v>
      </c>
      <c r="C39" s="402">
        <v>46.764200000000002</v>
      </c>
      <c r="D39" s="428">
        <v>23.603899999999999</v>
      </c>
      <c r="E39" s="449" t="s">
        <v>206</v>
      </c>
      <c r="F39" s="450" t="s">
        <v>649</v>
      </c>
      <c r="G39" s="450" t="s">
        <v>2741</v>
      </c>
      <c r="H39" s="450" t="s">
        <v>3343</v>
      </c>
      <c r="I39" s="451" t="s">
        <v>681</v>
      </c>
      <c r="J39" s="456" t="s">
        <v>3</v>
      </c>
      <c r="K39" s="403">
        <v>1</v>
      </c>
      <c r="L39" s="403">
        <v>5</v>
      </c>
      <c r="M39" s="403">
        <v>5</v>
      </c>
      <c r="N39" s="424">
        <v>10</v>
      </c>
      <c r="O39" s="436"/>
      <c r="P39" s="404"/>
      <c r="Q39" s="404"/>
      <c r="R39" s="406">
        <v>5</v>
      </c>
      <c r="S39" s="406">
        <v>5</v>
      </c>
      <c r="T39" s="404"/>
      <c r="U39" s="404"/>
      <c r="V39" s="404">
        <f t="shared" si="0"/>
        <v>0</v>
      </c>
      <c r="W39" s="677"/>
      <c r="X39" s="503" t="str">
        <f t="shared" si="1"/>
        <v>5 trei camere, 5 patru camere, 0 număr camere necunoscut &lt;span style="color: red;"&gt;(spuneți-mi sau trimiteți tabel întreținere)&lt;/span&gt;</v>
      </c>
      <c r="Y39" s="504" t="str">
        <f t="shared" si="2"/>
        <v>10 din care 5 trei camere, 5 patru camere, 0 număr camere necunoscut &lt;span style="color: red;"&gt;(spuneți-mi sau trimiteți tabel întreținere)&lt;/span&gt;</v>
      </c>
      <c r="Z39" s="505"/>
      <c r="AA39" s="506" t="s">
        <v>1043</v>
      </c>
      <c r="AB39" s="628" t="s">
        <v>1303</v>
      </c>
      <c r="AC39" s="431" t="s">
        <v>1547</v>
      </c>
      <c r="AD39" s="405" t="s">
        <v>1555</v>
      </c>
      <c r="AE39" s="356"/>
      <c r="AF39" s="356"/>
      <c r="AG39" s="356" t="s">
        <v>840</v>
      </c>
      <c r="AH39" s="356"/>
      <c r="AI39" s="356" t="s">
        <v>2227</v>
      </c>
      <c r="AJ39" s="441"/>
      <c r="AK39" s="359"/>
    </row>
    <row r="40" spans="1:37">
      <c r="A40" s="367"/>
      <c r="B40" s="445" t="s">
        <v>229</v>
      </c>
      <c r="C40" s="402">
        <v>46.763100000000001</v>
      </c>
      <c r="D40" s="428">
        <v>23.605599999999999</v>
      </c>
      <c r="E40" s="449" t="s">
        <v>206</v>
      </c>
      <c r="F40" s="450" t="s">
        <v>649</v>
      </c>
      <c r="G40" s="450" t="s">
        <v>2741</v>
      </c>
      <c r="H40" s="450" t="s">
        <v>3344</v>
      </c>
      <c r="I40" s="451" t="s">
        <v>681</v>
      </c>
      <c r="J40" s="456" t="s">
        <v>3</v>
      </c>
      <c r="K40" s="403">
        <v>1</v>
      </c>
      <c r="L40" s="403">
        <v>5</v>
      </c>
      <c r="M40" s="403">
        <v>5</v>
      </c>
      <c r="N40" s="424">
        <v>10</v>
      </c>
      <c r="O40" s="436"/>
      <c r="P40" s="404"/>
      <c r="Q40" s="404"/>
      <c r="R40" s="406">
        <v>5</v>
      </c>
      <c r="S40" s="406">
        <v>5</v>
      </c>
      <c r="T40" s="404"/>
      <c r="U40" s="404"/>
      <c r="V40" s="404">
        <f t="shared" si="0"/>
        <v>0</v>
      </c>
      <c r="W40" s="677"/>
      <c r="X40" s="503" t="str">
        <f t="shared" si="1"/>
        <v>5 trei camere, 5 patru camere, 0 număr camere necunoscut &lt;span style="color: red;"&gt;(spuneți-mi sau trimiteți tabel întreținere)&lt;/span&gt;</v>
      </c>
      <c r="Y40" s="504" t="str">
        <f t="shared" si="2"/>
        <v>10 din care 5 trei camere, 5 patru camere, 0 număr camere necunoscut &lt;span style="color: red;"&gt;(spuneți-mi sau trimiteți tabel întreținere)&lt;/span&gt;</v>
      </c>
      <c r="Z40" s="505"/>
      <c r="AA40" s="506" t="s">
        <v>1043</v>
      </c>
      <c r="AB40" s="628" t="s">
        <v>1303</v>
      </c>
      <c r="AC40" s="431" t="s">
        <v>1547</v>
      </c>
      <c r="AD40" s="405" t="s">
        <v>1555</v>
      </c>
      <c r="AE40" s="356"/>
      <c r="AF40" s="356"/>
      <c r="AG40" s="356" t="s">
        <v>840</v>
      </c>
      <c r="AH40" s="356"/>
      <c r="AI40" s="356" t="s">
        <v>2227</v>
      </c>
      <c r="AJ40" s="441"/>
      <c r="AK40" s="359"/>
    </row>
    <row r="41" spans="1:37">
      <c r="A41" s="367"/>
      <c r="B41" s="445" t="s">
        <v>402</v>
      </c>
      <c r="C41" s="402">
        <v>46.762900000000002</v>
      </c>
      <c r="D41" s="428">
        <v>23.605599999999999</v>
      </c>
      <c r="E41" s="449" t="s">
        <v>206</v>
      </c>
      <c r="F41" s="450" t="s">
        <v>649</v>
      </c>
      <c r="G41" s="450" t="s">
        <v>2741</v>
      </c>
      <c r="H41" s="450" t="s">
        <v>3345</v>
      </c>
      <c r="I41" s="451" t="s">
        <v>681</v>
      </c>
      <c r="J41" s="456" t="s">
        <v>3</v>
      </c>
      <c r="K41" s="403">
        <v>1</v>
      </c>
      <c r="L41" s="403">
        <v>5</v>
      </c>
      <c r="M41" s="403">
        <v>5</v>
      </c>
      <c r="N41" s="424">
        <v>10</v>
      </c>
      <c r="O41" s="436"/>
      <c r="P41" s="404"/>
      <c r="Q41" s="404"/>
      <c r="R41" s="406">
        <v>5</v>
      </c>
      <c r="S41" s="406">
        <v>5</v>
      </c>
      <c r="T41" s="404"/>
      <c r="U41" s="404"/>
      <c r="V41" s="404">
        <f t="shared" si="0"/>
        <v>0</v>
      </c>
      <c r="W41" s="677"/>
      <c r="X41" s="503" t="str">
        <f t="shared" ref="X41:X104" si="4">CONCATENATE(IF(ISBLANK(O41),"",CONCATENATE(O41,O$2,", ")),IF(ISBLANK(P41),"",CONCATENATE(P41,P$2,", ")),IF(ISBLANK(Q41),"",CONCATENATE(Q41,Q$2,", ")),IF(ISBLANK(R41),"",CONCATENATE(R41,R$2,", ")),IF(ISBLANK(S41),"",CONCATENATE(S41,S$2,", ")),IF(ISBLANK(T41),"",CONCATENATE(T41,T$2,", ")),IF(ISBLANK(U41),"",CONCATENATE(U41,U$2,", ")),IF(ISBLANK(V41),"",CONCATENATE(W41,V41,V$2)))</f>
        <v>5 trei camere, 5 patru camere, 0 număr camere necunoscut &lt;span style="color: red;"&gt;(spuneți-mi sau trimiteți tabel întreținere)&lt;/span&gt;</v>
      </c>
      <c r="Y41" s="504" t="str">
        <f t="shared" ref="Y41:Y104" si="5">W41&amp;N41&amp;" din care "&amp;X41</f>
        <v>10 din care 5 trei camere, 5 patru camere, 0 număr camere necunoscut &lt;span style="color: red;"&gt;(spuneți-mi sau trimiteți tabel întreținere)&lt;/span&gt;</v>
      </c>
      <c r="Z41" s="505"/>
      <c r="AA41" s="506" t="s">
        <v>1043</v>
      </c>
      <c r="AB41" s="628" t="s">
        <v>1303</v>
      </c>
      <c r="AC41" s="431" t="s">
        <v>1547</v>
      </c>
      <c r="AD41" s="405" t="s">
        <v>1555</v>
      </c>
      <c r="AE41" s="356"/>
      <c r="AF41" s="356"/>
      <c r="AG41" s="356" t="s">
        <v>840</v>
      </c>
      <c r="AH41" s="356"/>
      <c r="AI41" s="356" t="s">
        <v>2227</v>
      </c>
      <c r="AJ41" s="441"/>
      <c r="AK41" s="359"/>
    </row>
    <row r="42" spans="1:37">
      <c r="A42" s="367"/>
      <c r="B42" s="445" t="s">
        <v>429</v>
      </c>
      <c r="C42" s="402">
        <v>46.762700000000002</v>
      </c>
      <c r="D42" s="428">
        <v>23.605499999999999</v>
      </c>
      <c r="E42" s="449" t="s">
        <v>206</v>
      </c>
      <c r="F42" s="450" t="s">
        <v>649</v>
      </c>
      <c r="G42" s="450" t="s">
        <v>2741</v>
      </c>
      <c r="H42" s="450" t="s">
        <v>3346</v>
      </c>
      <c r="I42" s="451" t="s">
        <v>681</v>
      </c>
      <c r="J42" s="456" t="s">
        <v>3</v>
      </c>
      <c r="K42" s="403">
        <v>1</v>
      </c>
      <c r="L42" s="403">
        <v>5</v>
      </c>
      <c r="M42" s="403">
        <v>5</v>
      </c>
      <c r="N42" s="425">
        <v>10</v>
      </c>
      <c r="O42" s="437"/>
      <c r="P42" s="406"/>
      <c r="Q42" s="406"/>
      <c r="R42" s="406">
        <v>5</v>
      </c>
      <c r="S42" s="406">
        <v>5</v>
      </c>
      <c r="T42" s="406"/>
      <c r="U42" s="406"/>
      <c r="V42" s="406">
        <f t="shared" ref="V42:V105" si="6">N42-SUM(O42:U42)</f>
        <v>0</v>
      </c>
      <c r="W42" s="676"/>
      <c r="X42" s="507" t="str">
        <f t="shared" si="4"/>
        <v>5 trei camere, 5 patru camere, 0 număr camere necunoscut &lt;span style="color: red;"&gt;(spuneți-mi sau trimiteți tabel întreținere)&lt;/span&gt;</v>
      </c>
      <c r="Y42" s="508" t="str">
        <f t="shared" si="5"/>
        <v>10 din care 5 trei camere, 5 patru camere, 0 număr camere necunoscut &lt;span style="color: red;"&gt;(spuneți-mi sau trimiteți tabel întreținere)&lt;/span&gt;</v>
      </c>
      <c r="Z42" s="509"/>
      <c r="AA42" s="510" t="s">
        <v>1043</v>
      </c>
      <c r="AB42" s="628" t="s">
        <v>1303</v>
      </c>
      <c r="AC42" s="431" t="s">
        <v>1547</v>
      </c>
      <c r="AD42" s="356" t="s">
        <v>1555</v>
      </c>
      <c r="AE42" s="356"/>
      <c r="AF42" s="356"/>
      <c r="AG42" s="356" t="s">
        <v>840</v>
      </c>
      <c r="AH42" s="356"/>
      <c r="AI42" s="356" t="s">
        <v>2227</v>
      </c>
      <c r="AJ42" s="441"/>
      <c r="AK42" s="359"/>
    </row>
    <row r="43" spans="1:37" ht="13.5" thickBot="1">
      <c r="A43" s="367"/>
      <c r="B43" s="445" t="s">
        <v>430</v>
      </c>
      <c r="C43" s="402">
        <v>46.763300000000001</v>
      </c>
      <c r="D43" s="428">
        <v>23.605599999999999</v>
      </c>
      <c r="E43" s="449" t="s">
        <v>206</v>
      </c>
      <c r="F43" s="450" t="s">
        <v>649</v>
      </c>
      <c r="G43" s="450" t="s">
        <v>2741</v>
      </c>
      <c r="H43" s="450" t="s">
        <v>3347</v>
      </c>
      <c r="I43" s="451" t="s">
        <v>681</v>
      </c>
      <c r="J43" s="456" t="s">
        <v>3</v>
      </c>
      <c r="K43" s="403">
        <v>1</v>
      </c>
      <c r="L43" s="403">
        <v>5</v>
      </c>
      <c r="M43" s="403">
        <v>5</v>
      </c>
      <c r="N43" s="424">
        <v>10</v>
      </c>
      <c r="O43" s="436"/>
      <c r="P43" s="404"/>
      <c r="Q43" s="404"/>
      <c r="R43" s="406">
        <v>5</v>
      </c>
      <c r="S43" s="406">
        <v>5</v>
      </c>
      <c r="T43" s="404"/>
      <c r="U43" s="404"/>
      <c r="V43" s="404">
        <f t="shared" si="6"/>
        <v>0</v>
      </c>
      <c r="W43" s="677"/>
      <c r="X43" s="503" t="str">
        <f t="shared" si="4"/>
        <v>5 trei camere, 5 patru camere, 0 număr camere necunoscut &lt;span style="color: red;"&gt;(spuneți-mi sau trimiteți tabel întreținere)&lt;/span&gt;</v>
      </c>
      <c r="Y43" s="504" t="str">
        <f t="shared" si="5"/>
        <v>10 din care 5 trei camere, 5 patru camere, 0 număr camere necunoscut &lt;span style="color: red;"&gt;(spuneți-mi sau trimiteți tabel întreținere)&lt;/span&gt;</v>
      </c>
      <c r="Z43" s="505"/>
      <c r="AA43" s="506" t="s">
        <v>1043</v>
      </c>
      <c r="AB43" s="628" t="s">
        <v>1303</v>
      </c>
      <c r="AC43" s="431" t="s">
        <v>1547</v>
      </c>
      <c r="AD43" s="405" t="s">
        <v>1555</v>
      </c>
      <c r="AE43" s="356"/>
      <c r="AF43" s="356"/>
      <c r="AG43" s="356" t="s">
        <v>840</v>
      </c>
      <c r="AH43" s="356"/>
      <c r="AI43" s="356" t="s">
        <v>2227</v>
      </c>
      <c r="AJ43" s="441"/>
      <c r="AK43" s="359"/>
    </row>
    <row r="44" spans="1:37" ht="13.5" thickTop="1">
      <c r="A44" s="367" t="s">
        <v>23</v>
      </c>
      <c r="B44" s="701">
        <v>15</v>
      </c>
      <c r="C44" s="702">
        <v>46.767400000000002</v>
      </c>
      <c r="D44" s="703">
        <v>23.619700000000002</v>
      </c>
      <c r="E44" s="704" t="s">
        <v>206</v>
      </c>
      <c r="F44" s="705" t="s">
        <v>649</v>
      </c>
      <c r="G44" s="730" t="s">
        <v>2742</v>
      </c>
      <c r="H44" s="705" t="s">
        <v>2960</v>
      </c>
      <c r="I44" s="721" t="s">
        <v>683</v>
      </c>
      <c r="J44" s="722" t="s">
        <v>825</v>
      </c>
      <c r="K44" s="723">
        <v>1</v>
      </c>
      <c r="L44" s="723">
        <v>11</v>
      </c>
      <c r="M44" s="723">
        <v>11</v>
      </c>
      <c r="N44" s="724">
        <v>44</v>
      </c>
      <c r="O44" s="710"/>
      <c r="P44" s="711"/>
      <c r="Q44" s="711">
        <v>34</v>
      </c>
      <c r="R44" s="711">
        <v>10</v>
      </c>
      <c r="S44" s="711"/>
      <c r="T44" s="711"/>
      <c r="U44" s="711"/>
      <c r="V44" s="711">
        <f t="shared" si="6"/>
        <v>0</v>
      </c>
      <c r="W44" s="725"/>
      <c r="X44" s="726" t="str">
        <f t="shared" si="4"/>
        <v>34 două camere, 10 trei camere, 0 număr camere necunoscut &lt;span style="color: red;"&gt;(spuneți-mi sau trimiteți tabel întreținere)&lt;/span&gt;</v>
      </c>
      <c r="Y44" s="727" t="str">
        <f t="shared" si="5"/>
        <v>44 din care 34 două camere, 10 trei camere, 0 număr camere necunoscut &lt;span style="color: red;"&gt;(spuneți-mi sau trimiteți tabel întreținere)&lt;/span&gt;</v>
      </c>
      <c r="Z44" s="728"/>
      <c r="AA44" s="729" t="s">
        <v>1043</v>
      </c>
      <c r="AB44" s="697" t="s">
        <v>1302</v>
      </c>
      <c r="AC44" s="698" t="s">
        <v>1548</v>
      </c>
      <c r="AD44" s="719" t="s">
        <v>2139</v>
      </c>
      <c r="AE44" s="719"/>
      <c r="AF44" s="719"/>
      <c r="AG44" s="719" t="s">
        <v>840</v>
      </c>
      <c r="AH44" s="719"/>
      <c r="AI44" s="699" t="s">
        <v>2612</v>
      </c>
      <c r="AJ44" s="720"/>
      <c r="AK44" s="359"/>
    </row>
    <row r="45" spans="1:37">
      <c r="A45" s="367"/>
      <c r="B45" s="445">
        <v>27</v>
      </c>
      <c r="C45" s="402">
        <v>46.764600000000002</v>
      </c>
      <c r="D45" s="428">
        <v>23.620799999999999</v>
      </c>
      <c r="E45" s="449" t="s">
        <v>206</v>
      </c>
      <c r="F45" s="450" t="s">
        <v>649</v>
      </c>
      <c r="G45" s="453" t="s">
        <v>2742</v>
      </c>
      <c r="H45" s="450" t="s">
        <v>2956</v>
      </c>
      <c r="I45" s="452" t="s">
        <v>683</v>
      </c>
      <c r="J45" s="457" t="s">
        <v>825</v>
      </c>
      <c r="K45" s="407">
        <v>1</v>
      </c>
      <c r="L45" s="407">
        <v>11</v>
      </c>
      <c r="M45" s="407">
        <v>11</v>
      </c>
      <c r="N45" s="425">
        <v>44</v>
      </c>
      <c r="O45" s="437"/>
      <c r="P45" s="406"/>
      <c r="Q45" s="406">
        <v>34</v>
      </c>
      <c r="R45" s="406">
        <v>10</v>
      </c>
      <c r="S45" s="406"/>
      <c r="T45" s="406"/>
      <c r="U45" s="406"/>
      <c r="V45" s="406">
        <f t="shared" si="6"/>
        <v>0</v>
      </c>
      <c r="W45" s="676"/>
      <c r="X45" s="507" t="str">
        <f t="shared" si="4"/>
        <v>34 două camere, 10 trei camere, 0 număr camere necunoscut &lt;span style="color: red;"&gt;(spuneți-mi sau trimiteți tabel întreținere)&lt;/span&gt;</v>
      </c>
      <c r="Y45" s="508" t="str">
        <f t="shared" si="5"/>
        <v>44 din care 34 două camere, 10 trei camere, 0 număr camere necunoscut &lt;span style="color: red;"&gt;(spuneți-mi sau trimiteți tabel întreținere)&lt;/span&gt;</v>
      </c>
      <c r="Z45" s="509"/>
      <c r="AA45" s="510" t="s">
        <v>1043</v>
      </c>
      <c r="AB45" s="628" t="s">
        <v>1302</v>
      </c>
      <c r="AC45" s="431" t="s">
        <v>1548</v>
      </c>
      <c r="AD45" s="356" t="s">
        <v>2139</v>
      </c>
      <c r="AE45" s="356"/>
      <c r="AF45" s="356"/>
      <c r="AG45" s="356" t="s">
        <v>840</v>
      </c>
      <c r="AH45" s="356"/>
      <c r="AI45" s="623" t="s">
        <v>2612</v>
      </c>
      <c r="AJ45" s="441"/>
      <c r="AK45" s="359"/>
    </row>
    <row r="46" spans="1:37">
      <c r="A46" s="367"/>
      <c r="B46" s="445">
        <v>193</v>
      </c>
      <c r="C46" s="402">
        <v>46.763500000000001</v>
      </c>
      <c r="D46" s="428">
        <v>23.6233</v>
      </c>
      <c r="E46" s="449" t="s">
        <v>206</v>
      </c>
      <c r="F46" s="450" t="s">
        <v>649</v>
      </c>
      <c r="G46" s="453" t="s">
        <v>2742</v>
      </c>
      <c r="H46" s="450" t="s">
        <v>3348</v>
      </c>
      <c r="I46" s="452" t="s">
        <v>683</v>
      </c>
      <c r="J46" s="457" t="s">
        <v>825</v>
      </c>
      <c r="K46" s="407">
        <v>3</v>
      </c>
      <c r="L46" s="407">
        <v>11</v>
      </c>
      <c r="M46" s="407">
        <v>11</v>
      </c>
      <c r="N46" s="425">
        <v>132</v>
      </c>
      <c r="O46" s="437"/>
      <c r="P46" s="406">
        <v>3</v>
      </c>
      <c r="Q46" s="406">
        <v>129</v>
      </c>
      <c r="R46" s="406"/>
      <c r="S46" s="406"/>
      <c r="T46" s="406"/>
      <c r="U46" s="406"/>
      <c r="V46" s="406">
        <f t="shared" si="6"/>
        <v>0</v>
      </c>
      <c r="W46" s="676"/>
      <c r="X46" s="507" t="str">
        <f t="shared" si="4"/>
        <v>3 garsoniere, 129 două camere, 0 număr camere necunoscut &lt;span style="color: red;"&gt;(spuneți-mi sau trimiteți tabel întreținere)&lt;/span&gt;</v>
      </c>
      <c r="Y46" s="508" t="str">
        <f t="shared" si="5"/>
        <v>132 din care 3 garsoniere, 129 două camere, 0 număr camere necunoscut &lt;span style="color: red;"&gt;(spuneți-mi sau trimiteți tabel întreținere)&lt;/span&gt;</v>
      </c>
      <c r="Z46" s="509"/>
      <c r="AA46" s="510" t="s">
        <v>1662</v>
      </c>
      <c r="AB46" s="628" t="s">
        <v>1302</v>
      </c>
      <c r="AC46" s="431" t="s">
        <v>1548</v>
      </c>
      <c r="AD46" s="623" t="s">
        <v>1468</v>
      </c>
      <c r="AE46" s="623"/>
      <c r="AF46" s="623"/>
      <c r="AG46" s="623" t="s">
        <v>1217</v>
      </c>
      <c r="AH46" s="623"/>
      <c r="AI46" s="623" t="s">
        <v>2559</v>
      </c>
      <c r="AJ46" s="441"/>
      <c r="AK46" s="359"/>
    </row>
    <row r="47" spans="1:37">
      <c r="A47" s="367"/>
      <c r="B47" s="386" t="s">
        <v>404</v>
      </c>
      <c r="C47" s="402">
        <v>46.766800000000003</v>
      </c>
      <c r="D47" s="428">
        <v>23.6203</v>
      </c>
      <c r="E47" s="449" t="s">
        <v>206</v>
      </c>
      <c r="F47" s="450" t="s">
        <v>649</v>
      </c>
      <c r="G47" s="453" t="s">
        <v>2742</v>
      </c>
      <c r="H47" s="450" t="s">
        <v>3349</v>
      </c>
      <c r="I47" s="452" t="s">
        <v>681</v>
      </c>
      <c r="J47" s="457" t="s">
        <v>3</v>
      </c>
      <c r="K47" s="407">
        <v>4</v>
      </c>
      <c r="L47" s="407">
        <v>5</v>
      </c>
      <c r="M47" s="407">
        <v>5</v>
      </c>
      <c r="N47" s="425">
        <v>50</v>
      </c>
      <c r="O47" s="437"/>
      <c r="P47" s="406"/>
      <c r="Q47" s="406">
        <v>12</v>
      </c>
      <c r="R47" s="406">
        <v>30</v>
      </c>
      <c r="S47" s="406">
        <v>8</v>
      </c>
      <c r="T47" s="406"/>
      <c r="U47" s="406"/>
      <c r="V47" s="406">
        <f t="shared" si="6"/>
        <v>0</v>
      </c>
      <c r="W47" s="676"/>
      <c r="X47" s="507" t="str">
        <f t="shared" si="4"/>
        <v>12 două camere, 30 trei camere, 8 patru camere, 0 număr camere necunoscut &lt;span style="color: red;"&gt;(spuneți-mi sau trimiteți tabel întreținere)&lt;/span&gt;</v>
      </c>
      <c r="Y47" s="508" t="str">
        <f t="shared" si="5"/>
        <v>50 din care 12 două camere, 30 trei camere, 8 patru camere, 0 număr camere necunoscut &lt;span style="color: red;"&gt;(spuneți-mi sau trimiteți tabel întreținere)&lt;/span&gt;</v>
      </c>
      <c r="Z47" s="509"/>
      <c r="AA47" s="510" t="s">
        <v>1659</v>
      </c>
      <c r="AB47" s="628" t="s">
        <v>1301</v>
      </c>
      <c r="AC47" s="431" t="s">
        <v>1548</v>
      </c>
      <c r="AD47" s="356" t="s">
        <v>2127</v>
      </c>
      <c r="AE47" s="356"/>
      <c r="AF47" s="356"/>
      <c r="AG47" s="623" t="s">
        <v>2549</v>
      </c>
      <c r="AH47" s="623"/>
      <c r="AI47" s="623" t="s">
        <v>2560</v>
      </c>
      <c r="AJ47" s="441"/>
      <c r="AK47" s="359"/>
    </row>
    <row r="48" spans="1:37">
      <c r="A48" s="367"/>
      <c r="B48" s="386" t="s">
        <v>404</v>
      </c>
      <c r="C48" s="402">
        <v>46.765000000000001</v>
      </c>
      <c r="D48" s="428">
        <v>23.621700000000001</v>
      </c>
      <c r="E48" s="449" t="s">
        <v>206</v>
      </c>
      <c r="F48" s="450" t="s">
        <v>649</v>
      </c>
      <c r="G48" s="453" t="s">
        <v>2742</v>
      </c>
      <c r="H48" s="450" t="s">
        <v>3350</v>
      </c>
      <c r="I48" s="452" t="s">
        <v>681</v>
      </c>
      <c r="J48" s="457" t="s">
        <v>3</v>
      </c>
      <c r="K48" s="407">
        <v>6</v>
      </c>
      <c r="L48" s="407">
        <v>5</v>
      </c>
      <c r="M48" s="407">
        <v>5</v>
      </c>
      <c r="N48" s="425">
        <v>70</v>
      </c>
      <c r="O48" s="437"/>
      <c r="P48" s="406"/>
      <c r="Q48" s="406">
        <v>12</v>
      </c>
      <c r="R48" s="406">
        <v>42</v>
      </c>
      <c r="S48" s="406">
        <v>16</v>
      </c>
      <c r="T48" s="406"/>
      <c r="U48" s="406"/>
      <c r="V48" s="406">
        <f t="shared" si="6"/>
        <v>0</v>
      </c>
      <c r="W48" s="676"/>
      <c r="X48" s="507" t="str">
        <f t="shared" si="4"/>
        <v>12 două camere, 42 trei camere, 16 patru camere, 0 număr camere necunoscut &lt;span style="color: red;"&gt;(spuneți-mi sau trimiteți tabel întreținere)&lt;/span&gt;</v>
      </c>
      <c r="Y48" s="508" t="str">
        <f t="shared" si="5"/>
        <v>70 din care 12 două camere, 42 trei camere, 16 patru camere, 0 număr camere necunoscut &lt;span style="color: red;"&gt;(spuneți-mi sau trimiteți tabel întreținere)&lt;/span&gt;</v>
      </c>
      <c r="Z48" s="509"/>
      <c r="AA48" s="510" t="s">
        <v>1661</v>
      </c>
      <c r="AB48" s="628" t="s">
        <v>1301</v>
      </c>
      <c r="AC48" s="431" t="s">
        <v>1548</v>
      </c>
      <c r="AD48" s="356" t="s">
        <v>2132</v>
      </c>
      <c r="AE48" s="356"/>
      <c r="AF48" s="356"/>
      <c r="AG48" s="623" t="s">
        <v>2549</v>
      </c>
      <c r="AH48" s="623"/>
      <c r="AI48" s="623" t="s">
        <v>2560</v>
      </c>
      <c r="AJ48" s="441"/>
      <c r="AK48" s="359"/>
    </row>
    <row r="49" spans="1:37">
      <c r="A49" s="367"/>
      <c r="B49" s="386" t="s">
        <v>404</v>
      </c>
      <c r="C49" s="402">
        <v>46.765700000000002</v>
      </c>
      <c r="D49" s="428">
        <v>23.623100000000001</v>
      </c>
      <c r="E49" s="449" t="s">
        <v>206</v>
      </c>
      <c r="F49" s="450" t="s">
        <v>649</v>
      </c>
      <c r="G49" s="453" t="s">
        <v>2742</v>
      </c>
      <c r="H49" s="450" t="s">
        <v>3351</v>
      </c>
      <c r="I49" s="452" t="s">
        <v>681</v>
      </c>
      <c r="J49" s="457" t="s">
        <v>3</v>
      </c>
      <c r="K49" s="407">
        <v>4</v>
      </c>
      <c r="L49" s="407">
        <v>5</v>
      </c>
      <c r="M49" s="407">
        <v>5</v>
      </c>
      <c r="N49" s="425">
        <v>50</v>
      </c>
      <c r="O49" s="437"/>
      <c r="P49" s="406"/>
      <c r="Q49" s="406">
        <v>12</v>
      </c>
      <c r="R49" s="406">
        <v>30</v>
      </c>
      <c r="S49" s="406">
        <v>8</v>
      </c>
      <c r="T49" s="406"/>
      <c r="U49" s="406"/>
      <c r="V49" s="406">
        <f t="shared" si="6"/>
        <v>0</v>
      </c>
      <c r="W49" s="676"/>
      <c r="X49" s="507" t="str">
        <f t="shared" si="4"/>
        <v>12 două camere, 30 trei camere, 8 patru camere, 0 număr camere necunoscut &lt;span style="color: red;"&gt;(spuneți-mi sau trimiteți tabel întreținere)&lt;/span&gt;</v>
      </c>
      <c r="Y49" s="508" t="str">
        <f t="shared" si="5"/>
        <v>50 din care 12 două camere, 30 trei camere, 8 patru camere, 0 număr camere necunoscut &lt;span style="color: red;"&gt;(spuneți-mi sau trimiteți tabel întreținere)&lt;/span&gt;</v>
      </c>
      <c r="Z49" s="509"/>
      <c r="AA49" s="510" t="s">
        <v>1659</v>
      </c>
      <c r="AB49" s="628" t="s">
        <v>1301</v>
      </c>
      <c r="AC49" s="431" t="s">
        <v>1548</v>
      </c>
      <c r="AD49" s="356" t="s">
        <v>2127</v>
      </c>
      <c r="AE49" s="356"/>
      <c r="AF49" s="356"/>
      <c r="AG49" s="623" t="s">
        <v>2549</v>
      </c>
      <c r="AH49" s="623"/>
      <c r="AI49" s="623" t="s">
        <v>2560</v>
      </c>
      <c r="AJ49" s="441"/>
      <c r="AK49" s="359"/>
    </row>
    <row r="50" spans="1:37">
      <c r="A50" s="367"/>
      <c r="B50" s="386" t="s">
        <v>404</v>
      </c>
      <c r="C50" s="402">
        <v>46.7637</v>
      </c>
      <c r="D50" s="428">
        <v>23.622599999999998</v>
      </c>
      <c r="E50" s="449" t="s">
        <v>206</v>
      </c>
      <c r="F50" s="450" t="s">
        <v>649</v>
      </c>
      <c r="G50" s="453" t="s">
        <v>2742</v>
      </c>
      <c r="H50" s="450" t="s">
        <v>3352</v>
      </c>
      <c r="I50" s="452" t="s">
        <v>681</v>
      </c>
      <c r="J50" s="457" t="s">
        <v>3</v>
      </c>
      <c r="K50" s="407">
        <v>3</v>
      </c>
      <c r="L50" s="407">
        <v>5</v>
      </c>
      <c r="M50" s="407">
        <v>5</v>
      </c>
      <c r="N50" s="425">
        <v>40</v>
      </c>
      <c r="O50" s="437"/>
      <c r="P50" s="406"/>
      <c r="Q50" s="406">
        <v>12</v>
      </c>
      <c r="R50" s="406">
        <v>24</v>
      </c>
      <c r="S50" s="406">
        <v>4</v>
      </c>
      <c r="T50" s="406"/>
      <c r="U50" s="406"/>
      <c r="V50" s="406">
        <f t="shared" si="6"/>
        <v>0</v>
      </c>
      <c r="W50" s="676"/>
      <c r="X50" s="507" t="str">
        <f t="shared" si="4"/>
        <v>12 două camere, 24 trei camere, 4 patru camere, 0 număr camere necunoscut &lt;span style="color: red;"&gt;(spuneți-mi sau trimiteți tabel întreținere)&lt;/span&gt;</v>
      </c>
      <c r="Y50" s="508" t="str">
        <f t="shared" si="5"/>
        <v>40 din care 12 două camere, 24 trei camere, 4 patru camere, 0 număr camere necunoscut &lt;span style="color: red;"&gt;(spuneți-mi sau trimiteți tabel întreținere)&lt;/span&gt;</v>
      </c>
      <c r="Z50" s="509"/>
      <c r="AA50" s="510" t="s">
        <v>1661</v>
      </c>
      <c r="AB50" s="628" t="s">
        <v>1301</v>
      </c>
      <c r="AC50" s="431" t="s">
        <v>1548</v>
      </c>
      <c r="AD50" s="356" t="s">
        <v>2130</v>
      </c>
      <c r="AE50" s="356"/>
      <c r="AF50" s="356"/>
      <c r="AG50" s="623" t="s">
        <v>2549</v>
      </c>
      <c r="AH50" s="623"/>
      <c r="AI50" s="623" t="s">
        <v>2560</v>
      </c>
      <c r="AJ50" s="441"/>
      <c r="AK50" s="359"/>
    </row>
    <row r="51" spans="1:37">
      <c r="A51" s="367"/>
      <c r="B51" s="386" t="s">
        <v>404</v>
      </c>
      <c r="C51" s="402">
        <v>46.767400000000002</v>
      </c>
      <c r="D51" s="428">
        <v>23.6296</v>
      </c>
      <c r="E51" s="449" t="s">
        <v>206</v>
      </c>
      <c r="F51" s="450" t="s">
        <v>649</v>
      </c>
      <c r="G51" s="453" t="s">
        <v>2742</v>
      </c>
      <c r="H51" s="450" t="s">
        <v>3080</v>
      </c>
      <c r="I51" s="451" t="s">
        <v>681</v>
      </c>
      <c r="J51" s="456" t="s">
        <v>3</v>
      </c>
      <c r="K51" s="403">
        <v>2</v>
      </c>
      <c r="L51" s="403">
        <v>5</v>
      </c>
      <c r="M51" s="403">
        <v>5</v>
      </c>
      <c r="N51" s="424">
        <v>40</v>
      </c>
      <c r="O51" s="436"/>
      <c r="P51" s="404"/>
      <c r="Q51" s="404">
        <v>32</v>
      </c>
      <c r="R51" s="404">
        <v>8</v>
      </c>
      <c r="S51" s="404"/>
      <c r="T51" s="404"/>
      <c r="U51" s="404"/>
      <c r="V51" s="404">
        <f t="shared" si="6"/>
        <v>0</v>
      </c>
      <c r="W51" s="677"/>
      <c r="X51" s="503" t="str">
        <f t="shared" si="4"/>
        <v>32 două camere, 8 trei camere, 0 număr camere necunoscut &lt;span style="color: red;"&gt;(spuneți-mi sau trimiteți tabel întreținere)&lt;/span&gt;</v>
      </c>
      <c r="Y51" s="504" t="str">
        <f t="shared" si="5"/>
        <v>40 din care 32 două camere, 8 trei camere, 0 număr camere necunoscut &lt;span style="color: red;"&gt;(spuneți-mi sau trimiteți tabel întreținere)&lt;/span&gt;</v>
      </c>
      <c r="Z51" s="505"/>
      <c r="AA51" s="506" t="s">
        <v>1043</v>
      </c>
      <c r="AB51" s="628" t="s">
        <v>1302</v>
      </c>
      <c r="AC51" s="431" t="s">
        <v>1548</v>
      </c>
      <c r="AD51" s="356" t="s">
        <v>2066</v>
      </c>
      <c r="AE51" s="356"/>
      <c r="AF51" s="356"/>
      <c r="AG51" s="356" t="s">
        <v>840</v>
      </c>
      <c r="AH51" s="356"/>
      <c r="AI51" s="356" t="s">
        <v>2227</v>
      </c>
      <c r="AJ51" s="441"/>
      <c r="AK51" s="359"/>
    </row>
    <row r="52" spans="1:37">
      <c r="A52" s="367"/>
      <c r="B52" s="386" t="s">
        <v>404</v>
      </c>
      <c r="C52" s="402">
        <v>46.7667</v>
      </c>
      <c r="D52" s="428">
        <v>23.622699999999998</v>
      </c>
      <c r="E52" s="449" t="s">
        <v>206</v>
      </c>
      <c r="F52" s="450" t="s">
        <v>649</v>
      </c>
      <c r="G52" s="453" t="s">
        <v>2742</v>
      </c>
      <c r="H52" s="450" t="s">
        <v>3080</v>
      </c>
      <c r="I52" s="452" t="s">
        <v>681</v>
      </c>
      <c r="J52" s="457" t="s">
        <v>3</v>
      </c>
      <c r="K52" s="407">
        <v>3</v>
      </c>
      <c r="L52" s="407">
        <v>5</v>
      </c>
      <c r="M52" s="407">
        <v>5</v>
      </c>
      <c r="N52" s="425">
        <v>40</v>
      </c>
      <c r="O52" s="437"/>
      <c r="P52" s="406"/>
      <c r="Q52" s="406">
        <v>12</v>
      </c>
      <c r="R52" s="406">
        <v>24</v>
      </c>
      <c r="S52" s="406">
        <v>4</v>
      </c>
      <c r="T52" s="406"/>
      <c r="U52" s="406"/>
      <c r="V52" s="406">
        <f t="shared" si="6"/>
        <v>0</v>
      </c>
      <c r="W52" s="676"/>
      <c r="X52" s="507" t="str">
        <f t="shared" si="4"/>
        <v>12 două camere, 24 trei camere, 4 patru camere, 0 număr camere necunoscut &lt;span style="color: red;"&gt;(spuneți-mi sau trimiteți tabel întreținere)&lt;/span&gt;</v>
      </c>
      <c r="Y52" s="508" t="str">
        <f t="shared" si="5"/>
        <v>40 din care 12 două camere, 24 trei camere, 4 patru camere, 0 număr camere necunoscut &lt;span style="color: red;"&gt;(spuneți-mi sau trimiteți tabel întreținere)&lt;/span&gt;</v>
      </c>
      <c r="Z52" s="509"/>
      <c r="AA52" s="510" t="s">
        <v>1043</v>
      </c>
      <c r="AB52" s="628" t="s">
        <v>1301</v>
      </c>
      <c r="AC52" s="431" t="s">
        <v>1548</v>
      </c>
      <c r="AD52" s="356" t="s">
        <v>2133</v>
      </c>
      <c r="AE52" s="356"/>
      <c r="AF52" s="356"/>
      <c r="AG52" s="623" t="s">
        <v>2549</v>
      </c>
      <c r="AH52" s="623"/>
      <c r="AI52" s="623" t="s">
        <v>2560</v>
      </c>
      <c r="AJ52" s="441"/>
      <c r="AK52" s="359"/>
    </row>
    <row r="53" spans="1:37">
      <c r="A53" s="367"/>
      <c r="B53" s="386" t="s">
        <v>404</v>
      </c>
      <c r="C53" s="402">
        <v>46.765000000000001</v>
      </c>
      <c r="D53" s="428">
        <v>23.6236</v>
      </c>
      <c r="E53" s="449" t="s">
        <v>206</v>
      </c>
      <c r="F53" s="450" t="s">
        <v>649</v>
      </c>
      <c r="G53" s="453" t="s">
        <v>2742</v>
      </c>
      <c r="H53" s="450" t="s">
        <v>3353</v>
      </c>
      <c r="I53" s="452" t="s">
        <v>681</v>
      </c>
      <c r="J53" s="457" t="s">
        <v>3</v>
      </c>
      <c r="K53" s="407">
        <v>3</v>
      </c>
      <c r="L53" s="407">
        <v>5</v>
      </c>
      <c r="M53" s="407">
        <v>5</v>
      </c>
      <c r="N53" s="425">
        <v>40</v>
      </c>
      <c r="O53" s="437"/>
      <c r="P53" s="406"/>
      <c r="Q53" s="406">
        <v>12</v>
      </c>
      <c r="R53" s="406">
        <v>24</v>
      </c>
      <c r="S53" s="406">
        <v>4</v>
      </c>
      <c r="T53" s="406"/>
      <c r="U53" s="406"/>
      <c r="V53" s="406">
        <f t="shared" si="6"/>
        <v>0</v>
      </c>
      <c r="W53" s="676"/>
      <c r="X53" s="507" t="str">
        <f t="shared" si="4"/>
        <v>12 două camere, 24 trei camere, 4 patru camere, 0 număr camere necunoscut &lt;span style="color: red;"&gt;(spuneți-mi sau trimiteți tabel întreținere)&lt;/span&gt;</v>
      </c>
      <c r="Y53" s="508" t="str">
        <f t="shared" si="5"/>
        <v>40 din care 12 două camere, 24 trei camere, 4 patru camere, 0 număr camere necunoscut &lt;span style="color: red;"&gt;(spuneți-mi sau trimiteți tabel întreținere)&lt;/span&gt;</v>
      </c>
      <c r="Z53" s="509"/>
      <c r="AA53" s="510" t="s">
        <v>1659</v>
      </c>
      <c r="AB53" s="628" t="s">
        <v>1301</v>
      </c>
      <c r="AC53" s="431" t="s">
        <v>1548</v>
      </c>
      <c r="AD53" s="356" t="s">
        <v>2126</v>
      </c>
      <c r="AE53" s="356"/>
      <c r="AF53" s="356"/>
      <c r="AG53" s="623" t="s">
        <v>2549</v>
      </c>
      <c r="AH53" s="623"/>
      <c r="AI53" s="623" t="s">
        <v>2560</v>
      </c>
      <c r="AJ53" s="441"/>
      <c r="AK53" s="359"/>
    </row>
    <row r="54" spans="1:37">
      <c r="A54" s="367"/>
      <c r="B54" s="386" t="s">
        <v>404</v>
      </c>
      <c r="C54" s="402">
        <v>46.765999999999998</v>
      </c>
      <c r="D54" s="428">
        <v>23.628900000000002</v>
      </c>
      <c r="E54" s="449" t="s">
        <v>206</v>
      </c>
      <c r="F54" s="450" t="s">
        <v>649</v>
      </c>
      <c r="G54" s="453" t="s">
        <v>2742</v>
      </c>
      <c r="H54" s="450" t="s">
        <v>3354</v>
      </c>
      <c r="I54" s="452" t="s">
        <v>683</v>
      </c>
      <c r="J54" s="399" t="s">
        <v>752</v>
      </c>
      <c r="K54" s="407">
        <v>1</v>
      </c>
      <c r="L54" s="407">
        <v>11</v>
      </c>
      <c r="M54" s="407">
        <v>11</v>
      </c>
      <c r="N54" s="425">
        <v>176</v>
      </c>
      <c r="O54" s="437"/>
      <c r="P54" s="406">
        <v>176</v>
      </c>
      <c r="Q54" s="406"/>
      <c r="R54" s="406"/>
      <c r="S54" s="406"/>
      <c r="T54" s="406"/>
      <c r="U54" s="406"/>
      <c r="V54" s="406">
        <f t="shared" si="6"/>
        <v>0</v>
      </c>
      <c r="W54" s="676"/>
      <c r="X54" s="507" t="str">
        <f t="shared" si="4"/>
        <v>176 garsoniere, 0 număr camere necunoscut &lt;span style="color: red;"&gt;(spuneți-mi sau trimiteți tabel întreținere)&lt;/span&gt;</v>
      </c>
      <c r="Y54" s="508" t="str">
        <f t="shared" si="5"/>
        <v>176 din care 176 garsoniere, 0 număr camere necunoscut &lt;span style="color: red;"&gt;(spuneți-mi sau trimiteți tabel întreținere)&lt;/span&gt;</v>
      </c>
      <c r="Z54" s="509"/>
      <c r="AA54" s="510" t="s">
        <v>1671</v>
      </c>
      <c r="AB54" s="628" t="s">
        <v>1302</v>
      </c>
      <c r="AC54" s="431" t="s">
        <v>1548</v>
      </c>
      <c r="AD54" s="356" t="s">
        <v>1561</v>
      </c>
      <c r="AE54" s="356"/>
      <c r="AF54" s="356"/>
      <c r="AG54" s="623" t="s">
        <v>1216</v>
      </c>
      <c r="AH54" s="623"/>
      <c r="AI54" s="623" t="s">
        <v>2564</v>
      </c>
      <c r="AJ54" s="441"/>
      <c r="AK54" s="359"/>
    </row>
    <row r="55" spans="1:37">
      <c r="A55" s="367"/>
      <c r="B55" s="386" t="s">
        <v>404</v>
      </c>
      <c r="C55" s="402">
        <v>46.7652</v>
      </c>
      <c r="D55" s="428">
        <v>23.622699999999998</v>
      </c>
      <c r="E55" s="449" t="s">
        <v>206</v>
      </c>
      <c r="F55" s="450" t="s">
        <v>649</v>
      </c>
      <c r="G55" s="453" t="s">
        <v>2742</v>
      </c>
      <c r="H55" s="450" t="s">
        <v>3355</v>
      </c>
      <c r="I55" s="452" t="s">
        <v>681</v>
      </c>
      <c r="J55" s="457" t="s">
        <v>3</v>
      </c>
      <c r="K55" s="407">
        <v>3</v>
      </c>
      <c r="L55" s="407">
        <v>5</v>
      </c>
      <c r="M55" s="407">
        <v>5</v>
      </c>
      <c r="N55" s="425">
        <v>40</v>
      </c>
      <c r="O55" s="437"/>
      <c r="P55" s="406"/>
      <c r="Q55" s="406">
        <v>12</v>
      </c>
      <c r="R55" s="406">
        <v>24</v>
      </c>
      <c r="S55" s="406">
        <v>4</v>
      </c>
      <c r="T55" s="406"/>
      <c r="U55" s="406"/>
      <c r="V55" s="406">
        <f t="shared" si="6"/>
        <v>0</v>
      </c>
      <c r="W55" s="676"/>
      <c r="X55" s="507" t="str">
        <f t="shared" si="4"/>
        <v>12 două camere, 24 trei camere, 4 patru camere, 0 număr camere necunoscut &lt;span style="color: red;"&gt;(spuneți-mi sau trimiteți tabel întreținere)&lt;/span&gt;</v>
      </c>
      <c r="Y55" s="508" t="str">
        <f t="shared" si="5"/>
        <v>40 din care 12 două camere, 24 trei camere, 4 patru camere, 0 număr camere necunoscut &lt;span style="color: red;"&gt;(spuneți-mi sau trimiteți tabel întreținere)&lt;/span&gt;</v>
      </c>
      <c r="Z55" s="509"/>
      <c r="AA55" s="510" t="s">
        <v>1659</v>
      </c>
      <c r="AB55" s="628" t="s">
        <v>1301</v>
      </c>
      <c r="AC55" s="431" t="s">
        <v>1548</v>
      </c>
      <c r="AD55" s="356" t="s">
        <v>2129</v>
      </c>
      <c r="AE55" s="356"/>
      <c r="AF55" s="356"/>
      <c r="AG55" s="623" t="s">
        <v>2549</v>
      </c>
      <c r="AH55" s="623"/>
      <c r="AI55" s="623" t="s">
        <v>2560</v>
      </c>
      <c r="AJ55" s="441"/>
      <c r="AK55" s="359"/>
    </row>
    <row r="56" spans="1:37">
      <c r="A56" s="367"/>
      <c r="B56" s="386" t="s">
        <v>404</v>
      </c>
      <c r="C56" s="402">
        <v>46.765500000000003</v>
      </c>
      <c r="D56" s="428">
        <v>23.623999999999999</v>
      </c>
      <c r="E56" s="449" t="s">
        <v>206</v>
      </c>
      <c r="F56" s="450" t="s">
        <v>649</v>
      </c>
      <c r="G56" s="453" t="s">
        <v>2742</v>
      </c>
      <c r="H56" s="450" t="s">
        <v>3356</v>
      </c>
      <c r="I56" s="452" t="s">
        <v>683</v>
      </c>
      <c r="J56" s="457" t="s">
        <v>825</v>
      </c>
      <c r="K56" s="407">
        <v>3</v>
      </c>
      <c r="L56" s="407">
        <v>11</v>
      </c>
      <c r="M56" s="407">
        <v>11</v>
      </c>
      <c r="N56" s="425">
        <v>132</v>
      </c>
      <c r="O56" s="437"/>
      <c r="P56" s="406">
        <v>3</v>
      </c>
      <c r="Q56" s="406">
        <v>129</v>
      </c>
      <c r="R56" s="406"/>
      <c r="S56" s="406"/>
      <c r="T56" s="406"/>
      <c r="U56" s="406"/>
      <c r="V56" s="406">
        <f t="shared" si="6"/>
        <v>0</v>
      </c>
      <c r="W56" s="676"/>
      <c r="X56" s="507" t="str">
        <f t="shared" si="4"/>
        <v>3 garsoniere, 129 două camere, 0 număr camere necunoscut &lt;span style="color: red;"&gt;(spuneți-mi sau trimiteți tabel întreținere)&lt;/span&gt;</v>
      </c>
      <c r="Y56" s="508" t="str">
        <f t="shared" si="5"/>
        <v>132 din care 3 garsoniere, 129 două camere, 0 număr camere necunoscut &lt;span style="color: red;"&gt;(spuneți-mi sau trimiteți tabel întreținere)&lt;/span&gt;</v>
      </c>
      <c r="Z56" s="509"/>
      <c r="AA56" s="510" t="s">
        <v>1662</v>
      </c>
      <c r="AB56" s="628" t="s">
        <v>1302</v>
      </c>
      <c r="AC56" s="431" t="s">
        <v>1548</v>
      </c>
      <c r="AD56" s="623" t="s">
        <v>1468</v>
      </c>
      <c r="AE56" s="623"/>
      <c r="AF56" s="623"/>
      <c r="AG56" s="623" t="s">
        <v>1217</v>
      </c>
      <c r="AH56" s="623"/>
      <c r="AI56" s="623" t="s">
        <v>2559</v>
      </c>
      <c r="AJ56" s="441"/>
      <c r="AK56" s="359"/>
    </row>
    <row r="57" spans="1:37">
      <c r="A57" s="367"/>
      <c r="B57" s="386" t="s">
        <v>404</v>
      </c>
      <c r="C57" s="402">
        <v>46.765700000000002</v>
      </c>
      <c r="D57" s="428">
        <v>23.6297</v>
      </c>
      <c r="E57" s="449" t="s">
        <v>206</v>
      </c>
      <c r="F57" s="450" t="s">
        <v>649</v>
      </c>
      <c r="G57" s="453" t="s">
        <v>2742</v>
      </c>
      <c r="H57" s="450" t="s">
        <v>3357</v>
      </c>
      <c r="I57" s="452" t="s">
        <v>681</v>
      </c>
      <c r="J57" s="457" t="s">
        <v>3</v>
      </c>
      <c r="K57" s="407">
        <v>2</v>
      </c>
      <c r="L57" s="407">
        <v>5</v>
      </c>
      <c r="M57" s="407">
        <v>5</v>
      </c>
      <c r="N57" s="425">
        <v>40</v>
      </c>
      <c r="O57" s="437"/>
      <c r="P57" s="406"/>
      <c r="Q57" s="406">
        <v>32</v>
      </c>
      <c r="R57" s="406">
        <v>8</v>
      </c>
      <c r="S57" s="406"/>
      <c r="T57" s="406"/>
      <c r="U57" s="406"/>
      <c r="V57" s="406">
        <f t="shared" si="6"/>
        <v>0</v>
      </c>
      <c r="W57" s="676"/>
      <c r="X57" s="507" t="str">
        <f t="shared" si="4"/>
        <v>32 două camere, 8 trei camere, 0 număr camere necunoscut &lt;span style="color: red;"&gt;(spuneți-mi sau trimiteți tabel întreținere)&lt;/span&gt;</v>
      </c>
      <c r="Y57" s="508" t="str">
        <f t="shared" si="5"/>
        <v>40 din care 32 două camere, 8 trei camere, 0 număr camere necunoscut &lt;span style="color: red;"&gt;(spuneți-mi sau trimiteți tabel întreținere)&lt;/span&gt;</v>
      </c>
      <c r="Z57" s="509"/>
      <c r="AA57" s="510" t="s">
        <v>1671</v>
      </c>
      <c r="AB57" s="628" t="s">
        <v>1302</v>
      </c>
      <c r="AC57" s="431" t="s">
        <v>1548</v>
      </c>
      <c r="AD57" s="356" t="s">
        <v>2066</v>
      </c>
      <c r="AE57" s="356"/>
      <c r="AF57" s="356"/>
      <c r="AG57" s="356" t="s">
        <v>840</v>
      </c>
      <c r="AH57" s="356"/>
      <c r="AI57" s="356" t="s">
        <v>2227</v>
      </c>
      <c r="AJ57" s="441"/>
      <c r="AK57" s="359"/>
    </row>
    <row r="58" spans="1:37">
      <c r="A58" s="367"/>
      <c r="B58" s="386" t="s">
        <v>404</v>
      </c>
      <c r="C58" s="402">
        <v>46.765999999999998</v>
      </c>
      <c r="D58" s="428">
        <v>23.630400000000002</v>
      </c>
      <c r="E58" s="449" t="s">
        <v>206</v>
      </c>
      <c r="F58" s="450" t="s">
        <v>649</v>
      </c>
      <c r="G58" s="453" t="s">
        <v>2742</v>
      </c>
      <c r="H58" s="450" t="s">
        <v>3358</v>
      </c>
      <c r="I58" s="452" t="s">
        <v>681</v>
      </c>
      <c r="J58" s="457" t="s">
        <v>3</v>
      </c>
      <c r="K58" s="407">
        <v>2</v>
      </c>
      <c r="L58" s="407">
        <v>5</v>
      </c>
      <c r="M58" s="407">
        <v>5</v>
      </c>
      <c r="N58" s="425">
        <v>40</v>
      </c>
      <c r="O58" s="437"/>
      <c r="P58" s="406"/>
      <c r="Q58" s="406">
        <v>32</v>
      </c>
      <c r="R58" s="406">
        <v>8</v>
      </c>
      <c r="S58" s="406"/>
      <c r="T58" s="406"/>
      <c r="U58" s="406"/>
      <c r="V58" s="406">
        <f t="shared" si="6"/>
        <v>0</v>
      </c>
      <c r="W58" s="676"/>
      <c r="X58" s="507" t="str">
        <f t="shared" si="4"/>
        <v>32 două camere, 8 trei camere, 0 număr camere necunoscut &lt;span style="color: red;"&gt;(spuneți-mi sau trimiteți tabel întreținere)&lt;/span&gt;</v>
      </c>
      <c r="Y58" s="508" t="str">
        <f t="shared" si="5"/>
        <v>40 din care 32 două camere, 8 trei camere, 0 număr camere necunoscut &lt;span style="color: red;"&gt;(spuneți-mi sau trimiteți tabel întreținere)&lt;/span&gt;</v>
      </c>
      <c r="Z58" s="509"/>
      <c r="AA58" s="510" t="s">
        <v>1671</v>
      </c>
      <c r="AB58" s="628" t="s">
        <v>1302</v>
      </c>
      <c r="AC58" s="431" t="s">
        <v>1548</v>
      </c>
      <c r="AD58" s="356" t="s">
        <v>2066</v>
      </c>
      <c r="AE58" s="356"/>
      <c r="AF58" s="356"/>
      <c r="AG58" s="356" t="s">
        <v>840</v>
      </c>
      <c r="AH58" s="356"/>
      <c r="AI58" s="356" t="s">
        <v>2227</v>
      </c>
      <c r="AJ58" s="441"/>
      <c r="AK58" s="359"/>
    </row>
    <row r="59" spans="1:37">
      <c r="A59" s="367"/>
      <c r="B59" s="386" t="s">
        <v>404</v>
      </c>
      <c r="C59" s="402">
        <v>46.766500000000001</v>
      </c>
      <c r="D59" s="428">
        <v>23.630600000000001</v>
      </c>
      <c r="E59" s="449" t="s">
        <v>206</v>
      </c>
      <c r="F59" s="450" t="s">
        <v>649</v>
      </c>
      <c r="G59" s="453" t="s">
        <v>2742</v>
      </c>
      <c r="H59" s="450" t="s">
        <v>3359</v>
      </c>
      <c r="I59" s="452" t="s">
        <v>681</v>
      </c>
      <c r="J59" s="457" t="s">
        <v>3</v>
      </c>
      <c r="K59" s="407">
        <v>2</v>
      </c>
      <c r="L59" s="407">
        <v>5</v>
      </c>
      <c r="M59" s="407">
        <v>5</v>
      </c>
      <c r="N59" s="425">
        <v>40</v>
      </c>
      <c r="O59" s="437"/>
      <c r="P59" s="406"/>
      <c r="Q59" s="406">
        <v>32</v>
      </c>
      <c r="R59" s="406">
        <v>8</v>
      </c>
      <c r="S59" s="406"/>
      <c r="T59" s="406"/>
      <c r="U59" s="406"/>
      <c r="V59" s="406">
        <f t="shared" si="6"/>
        <v>0</v>
      </c>
      <c r="W59" s="676"/>
      <c r="X59" s="507" t="str">
        <f t="shared" si="4"/>
        <v>32 două camere, 8 trei camere, 0 număr camere necunoscut &lt;span style="color: red;"&gt;(spuneți-mi sau trimiteți tabel întreținere)&lt;/span&gt;</v>
      </c>
      <c r="Y59" s="508" t="str">
        <f t="shared" si="5"/>
        <v>40 din care 32 două camere, 8 trei camere, 0 număr camere necunoscut &lt;span style="color: red;"&gt;(spuneți-mi sau trimiteți tabel întreținere)&lt;/span&gt;</v>
      </c>
      <c r="Z59" s="509"/>
      <c r="AA59" s="510" t="s">
        <v>1671</v>
      </c>
      <c r="AB59" s="628" t="s">
        <v>1302</v>
      </c>
      <c r="AC59" s="431" t="s">
        <v>1548</v>
      </c>
      <c r="AD59" s="356" t="s">
        <v>2066</v>
      </c>
      <c r="AE59" s="356"/>
      <c r="AF59" s="356"/>
      <c r="AG59" s="356" t="s">
        <v>840</v>
      </c>
      <c r="AH59" s="356"/>
      <c r="AI59" s="356" t="s">
        <v>2227</v>
      </c>
      <c r="AJ59" s="441"/>
      <c r="AK59" s="359"/>
    </row>
    <row r="60" spans="1:37">
      <c r="A60" s="367"/>
      <c r="B60" s="386" t="s">
        <v>404</v>
      </c>
      <c r="C60" s="402">
        <v>46.767000000000003</v>
      </c>
      <c r="D60" s="428">
        <v>23.630199999999999</v>
      </c>
      <c r="E60" s="449" t="s">
        <v>206</v>
      </c>
      <c r="F60" s="450" t="s">
        <v>649</v>
      </c>
      <c r="G60" s="453" t="s">
        <v>2742</v>
      </c>
      <c r="H60" s="450" t="s">
        <v>3360</v>
      </c>
      <c r="I60" s="452" t="s">
        <v>681</v>
      </c>
      <c r="J60" s="457" t="s">
        <v>3</v>
      </c>
      <c r="K60" s="407">
        <v>2</v>
      </c>
      <c r="L60" s="407">
        <v>5</v>
      </c>
      <c r="M60" s="407">
        <v>5</v>
      </c>
      <c r="N60" s="425">
        <v>40</v>
      </c>
      <c r="O60" s="437"/>
      <c r="P60" s="406"/>
      <c r="Q60" s="406">
        <v>32</v>
      </c>
      <c r="R60" s="406">
        <v>8</v>
      </c>
      <c r="S60" s="406"/>
      <c r="T60" s="406"/>
      <c r="U60" s="406"/>
      <c r="V60" s="406">
        <f t="shared" si="6"/>
        <v>0</v>
      </c>
      <c r="W60" s="676"/>
      <c r="X60" s="507" t="str">
        <f t="shared" si="4"/>
        <v>32 două camere, 8 trei camere, 0 număr camere necunoscut &lt;span style="color: red;"&gt;(spuneți-mi sau trimiteți tabel întreținere)&lt;/span&gt;</v>
      </c>
      <c r="Y60" s="508" t="str">
        <f t="shared" si="5"/>
        <v>40 din care 32 două camere, 8 trei camere, 0 număr camere necunoscut &lt;span style="color: red;"&gt;(spuneți-mi sau trimiteți tabel întreținere)&lt;/span&gt;</v>
      </c>
      <c r="Z60" s="509"/>
      <c r="AA60" s="510" t="s">
        <v>1671</v>
      </c>
      <c r="AB60" s="628" t="s">
        <v>1302</v>
      </c>
      <c r="AC60" s="431" t="s">
        <v>1548</v>
      </c>
      <c r="AD60" s="356" t="s">
        <v>2066</v>
      </c>
      <c r="AE60" s="356"/>
      <c r="AF60" s="356"/>
      <c r="AG60" s="356" t="s">
        <v>840</v>
      </c>
      <c r="AH60" s="356"/>
      <c r="AI60" s="356" t="s">
        <v>2227</v>
      </c>
      <c r="AJ60" s="441"/>
      <c r="AK60" s="359"/>
    </row>
    <row r="61" spans="1:37">
      <c r="A61" s="367"/>
      <c r="B61" s="386" t="s">
        <v>404</v>
      </c>
      <c r="C61" s="402">
        <v>46.767299999999999</v>
      </c>
      <c r="D61" s="428">
        <v>23.620799999999999</v>
      </c>
      <c r="E61" s="449" t="s">
        <v>206</v>
      </c>
      <c r="F61" s="450" t="s">
        <v>649</v>
      </c>
      <c r="G61" s="453" t="s">
        <v>2742</v>
      </c>
      <c r="H61" s="450" t="s">
        <v>2957</v>
      </c>
      <c r="I61" s="452" t="s">
        <v>683</v>
      </c>
      <c r="J61" s="457" t="s">
        <v>825</v>
      </c>
      <c r="K61" s="407">
        <v>3</v>
      </c>
      <c r="L61" s="407">
        <v>11</v>
      </c>
      <c r="M61" s="407">
        <v>11</v>
      </c>
      <c r="N61" s="425">
        <v>132</v>
      </c>
      <c r="O61" s="437"/>
      <c r="P61" s="406">
        <v>3</v>
      </c>
      <c r="Q61" s="406">
        <v>129</v>
      </c>
      <c r="R61" s="406"/>
      <c r="S61" s="406"/>
      <c r="T61" s="406"/>
      <c r="U61" s="406"/>
      <c r="V61" s="406">
        <f t="shared" si="6"/>
        <v>0</v>
      </c>
      <c r="W61" s="676"/>
      <c r="X61" s="507" t="str">
        <f t="shared" si="4"/>
        <v>3 garsoniere, 129 două camere, 0 număr camere necunoscut &lt;span style="color: red;"&gt;(spuneți-mi sau trimiteți tabel întreținere)&lt;/span&gt;</v>
      </c>
      <c r="Y61" s="508" t="str">
        <f t="shared" si="5"/>
        <v>132 din care 3 garsoniere, 129 două camere, 0 număr camere necunoscut &lt;span style="color: red;"&gt;(spuneți-mi sau trimiteți tabel întreținere)&lt;/span&gt;</v>
      </c>
      <c r="Z61" s="509"/>
      <c r="AA61" s="510" t="s">
        <v>1043</v>
      </c>
      <c r="AB61" s="628" t="s">
        <v>1302</v>
      </c>
      <c r="AC61" s="431" t="s">
        <v>1548</v>
      </c>
      <c r="AD61" s="623" t="s">
        <v>1468</v>
      </c>
      <c r="AE61" s="623"/>
      <c r="AF61" s="623"/>
      <c r="AG61" s="623" t="s">
        <v>1217</v>
      </c>
      <c r="AH61" s="623"/>
      <c r="AI61" s="623" t="s">
        <v>2559</v>
      </c>
      <c r="AJ61" s="441"/>
      <c r="AK61" s="359"/>
    </row>
    <row r="62" spans="1:37">
      <c r="A62" s="367"/>
      <c r="B62" s="386" t="s">
        <v>404</v>
      </c>
      <c r="C62" s="402">
        <v>46.767499999999998</v>
      </c>
      <c r="D62" s="428">
        <v>23.626100000000001</v>
      </c>
      <c r="E62" s="449" t="s">
        <v>206</v>
      </c>
      <c r="F62" s="450" t="s">
        <v>649</v>
      </c>
      <c r="G62" s="453" t="s">
        <v>2742</v>
      </c>
      <c r="H62" s="450" t="s">
        <v>2957</v>
      </c>
      <c r="I62" s="451" t="s">
        <v>681</v>
      </c>
      <c r="J62" s="456" t="s">
        <v>3</v>
      </c>
      <c r="K62" s="403">
        <v>2</v>
      </c>
      <c r="L62" s="403">
        <v>5</v>
      </c>
      <c r="M62" s="403">
        <v>5</v>
      </c>
      <c r="N62" s="424">
        <v>40</v>
      </c>
      <c r="O62" s="436"/>
      <c r="P62" s="404"/>
      <c r="Q62" s="404">
        <v>32</v>
      </c>
      <c r="R62" s="404">
        <v>8</v>
      </c>
      <c r="S62" s="404"/>
      <c r="T62" s="404"/>
      <c r="U62" s="404"/>
      <c r="V62" s="404">
        <f t="shared" si="6"/>
        <v>0</v>
      </c>
      <c r="W62" s="677"/>
      <c r="X62" s="503" t="str">
        <f t="shared" si="4"/>
        <v>32 două camere, 8 trei camere, 0 număr camere necunoscut &lt;span style="color: red;"&gt;(spuneți-mi sau trimiteți tabel întreținere)&lt;/span&gt;</v>
      </c>
      <c r="Y62" s="504" t="str">
        <f t="shared" si="5"/>
        <v>40 din care 32 două camere, 8 trei camere, 0 număr camere necunoscut &lt;span style="color: red;"&gt;(spuneți-mi sau trimiteți tabel întreținere)&lt;/span&gt;</v>
      </c>
      <c r="Z62" s="505"/>
      <c r="AA62" s="506" t="s">
        <v>1043</v>
      </c>
      <c r="AB62" s="628" t="s">
        <v>1302</v>
      </c>
      <c r="AC62" s="431" t="s">
        <v>1548</v>
      </c>
      <c r="AD62" s="356" t="s">
        <v>2066</v>
      </c>
      <c r="AE62" s="356"/>
      <c r="AF62" s="356"/>
      <c r="AG62" s="356" t="s">
        <v>840</v>
      </c>
      <c r="AH62" s="356"/>
      <c r="AI62" s="356" t="s">
        <v>2227</v>
      </c>
      <c r="AJ62" s="441"/>
      <c r="AK62" s="359"/>
    </row>
    <row r="63" spans="1:37">
      <c r="A63" s="367"/>
      <c r="B63" s="386" t="s">
        <v>404</v>
      </c>
      <c r="C63" s="402">
        <v>46.762999999999998</v>
      </c>
      <c r="D63" s="428">
        <v>23.6219</v>
      </c>
      <c r="E63" s="449" t="s">
        <v>206</v>
      </c>
      <c r="F63" s="450" t="s">
        <v>649</v>
      </c>
      <c r="G63" s="453" t="s">
        <v>2742</v>
      </c>
      <c r="H63" s="450" t="s">
        <v>3361</v>
      </c>
      <c r="I63" s="452" t="s">
        <v>681</v>
      </c>
      <c r="J63" s="457" t="s">
        <v>3</v>
      </c>
      <c r="K63" s="407">
        <v>4</v>
      </c>
      <c r="L63" s="407">
        <v>5</v>
      </c>
      <c r="M63" s="407">
        <v>5</v>
      </c>
      <c r="N63" s="425">
        <v>50</v>
      </c>
      <c r="O63" s="437"/>
      <c r="P63" s="406"/>
      <c r="Q63" s="406">
        <v>12</v>
      </c>
      <c r="R63" s="406">
        <v>30</v>
      </c>
      <c r="S63" s="406">
        <v>8</v>
      </c>
      <c r="T63" s="406"/>
      <c r="U63" s="406"/>
      <c r="V63" s="406">
        <f t="shared" si="6"/>
        <v>0</v>
      </c>
      <c r="W63" s="676"/>
      <c r="X63" s="507" t="str">
        <f t="shared" si="4"/>
        <v>12 două camere, 30 trei camere, 8 patru camere, 0 număr camere necunoscut &lt;span style="color: red;"&gt;(spuneți-mi sau trimiteți tabel întreținere)&lt;/span&gt;</v>
      </c>
      <c r="Y63" s="508" t="str">
        <f t="shared" si="5"/>
        <v>50 din care 12 două camere, 30 trei camere, 8 patru camere, 0 număr camere necunoscut &lt;span style="color: red;"&gt;(spuneți-mi sau trimiteți tabel întreținere)&lt;/span&gt;</v>
      </c>
      <c r="Z63" s="509"/>
      <c r="AA63" s="510" t="s">
        <v>1659</v>
      </c>
      <c r="AB63" s="628" t="s">
        <v>1301</v>
      </c>
      <c r="AC63" s="431" t="s">
        <v>1548</v>
      </c>
      <c r="AD63" s="356" t="s">
        <v>2125</v>
      </c>
      <c r="AE63" s="356"/>
      <c r="AF63" s="356"/>
      <c r="AG63" s="623" t="s">
        <v>2549</v>
      </c>
      <c r="AH63" s="623"/>
      <c r="AI63" s="623" t="s">
        <v>2560</v>
      </c>
      <c r="AJ63" s="441"/>
      <c r="AK63" s="359"/>
    </row>
    <row r="64" spans="1:37">
      <c r="A64" s="367"/>
      <c r="B64" s="386" t="s">
        <v>404</v>
      </c>
      <c r="C64" s="402">
        <v>46.766399999999997</v>
      </c>
      <c r="D64" s="428">
        <v>23.621300000000002</v>
      </c>
      <c r="E64" s="449" t="s">
        <v>206</v>
      </c>
      <c r="F64" s="450" t="s">
        <v>649</v>
      </c>
      <c r="G64" s="453" t="s">
        <v>2742</v>
      </c>
      <c r="H64" s="450" t="s">
        <v>3362</v>
      </c>
      <c r="I64" s="452" t="s">
        <v>681</v>
      </c>
      <c r="J64" s="457" t="s">
        <v>3</v>
      </c>
      <c r="K64" s="407">
        <v>6</v>
      </c>
      <c r="L64" s="407">
        <v>5</v>
      </c>
      <c r="M64" s="407">
        <v>5</v>
      </c>
      <c r="N64" s="425">
        <v>70</v>
      </c>
      <c r="O64" s="437"/>
      <c r="P64" s="406"/>
      <c r="Q64" s="406">
        <v>12</v>
      </c>
      <c r="R64" s="406">
        <v>42</v>
      </c>
      <c r="S64" s="406">
        <v>16</v>
      </c>
      <c r="T64" s="406"/>
      <c r="U64" s="406"/>
      <c r="V64" s="406">
        <f t="shared" si="6"/>
        <v>0</v>
      </c>
      <c r="W64" s="676"/>
      <c r="X64" s="507" t="str">
        <f t="shared" si="4"/>
        <v>12 două camere, 42 trei camere, 16 patru camere, 0 număr camere necunoscut &lt;span style="color: red;"&gt;(spuneți-mi sau trimiteți tabel întreținere)&lt;/span&gt;</v>
      </c>
      <c r="Y64" s="508" t="str">
        <f t="shared" si="5"/>
        <v>70 din care 12 două camere, 42 trei camere, 16 patru camere, 0 număr camere necunoscut &lt;span style="color: red;"&gt;(spuneți-mi sau trimiteți tabel întreținere)&lt;/span&gt;</v>
      </c>
      <c r="Z64" s="509"/>
      <c r="AA64" s="510" t="s">
        <v>1659</v>
      </c>
      <c r="AB64" s="628" t="s">
        <v>1301</v>
      </c>
      <c r="AC64" s="431" t="s">
        <v>1548</v>
      </c>
      <c r="AD64" s="356" t="s">
        <v>2128</v>
      </c>
      <c r="AE64" s="356"/>
      <c r="AF64" s="356"/>
      <c r="AG64" s="623" t="s">
        <v>2549</v>
      </c>
      <c r="AH64" s="623"/>
      <c r="AI64" s="623" t="s">
        <v>2560</v>
      </c>
      <c r="AJ64" s="441"/>
      <c r="AK64" s="359"/>
    </row>
    <row r="65" spans="1:37">
      <c r="A65" s="367"/>
      <c r="B65" s="386" t="s">
        <v>404</v>
      </c>
      <c r="C65" s="402">
        <v>46.766599999999997</v>
      </c>
      <c r="D65" s="428">
        <v>23.626000000000001</v>
      </c>
      <c r="E65" s="449" t="s">
        <v>206</v>
      </c>
      <c r="F65" s="450" t="s">
        <v>649</v>
      </c>
      <c r="G65" s="453" t="s">
        <v>2742</v>
      </c>
      <c r="H65" s="450" t="s">
        <v>3363</v>
      </c>
      <c r="I65" s="452" t="s">
        <v>683</v>
      </c>
      <c r="J65" s="399" t="s">
        <v>752</v>
      </c>
      <c r="K65" s="407">
        <v>1</v>
      </c>
      <c r="L65" s="407">
        <v>11</v>
      </c>
      <c r="M65" s="407">
        <v>11</v>
      </c>
      <c r="N65" s="425">
        <v>176</v>
      </c>
      <c r="O65" s="437"/>
      <c r="P65" s="406">
        <v>176</v>
      </c>
      <c r="Q65" s="406"/>
      <c r="R65" s="406"/>
      <c r="S65" s="406"/>
      <c r="T65" s="406"/>
      <c r="U65" s="406"/>
      <c r="V65" s="406">
        <f t="shared" si="6"/>
        <v>0</v>
      </c>
      <c r="W65" s="676"/>
      <c r="X65" s="507" t="str">
        <f t="shared" si="4"/>
        <v>176 garsoniere, 0 număr camere necunoscut &lt;span style="color: red;"&gt;(spuneți-mi sau trimiteți tabel întreținere)&lt;/span&gt;</v>
      </c>
      <c r="Y65" s="508" t="str">
        <f t="shared" si="5"/>
        <v>176 din care 176 garsoniere, 0 număr camere necunoscut &lt;span style="color: red;"&gt;(spuneți-mi sau trimiteți tabel întreținere)&lt;/span&gt;</v>
      </c>
      <c r="Z65" s="509"/>
      <c r="AA65" s="510" t="s">
        <v>1663</v>
      </c>
      <c r="AB65" s="628" t="s">
        <v>1302</v>
      </c>
      <c r="AC65" s="431" t="s">
        <v>1548</v>
      </c>
      <c r="AD65" s="356" t="s">
        <v>1561</v>
      </c>
      <c r="AE65" s="356"/>
      <c r="AF65" s="356"/>
      <c r="AG65" s="623" t="s">
        <v>1216</v>
      </c>
      <c r="AH65" s="623"/>
      <c r="AI65" s="623" t="s">
        <v>2564</v>
      </c>
      <c r="AJ65" s="441"/>
      <c r="AK65" s="359"/>
    </row>
    <row r="66" spans="1:37">
      <c r="A66" s="367"/>
      <c r="B66" s="386" t="s">
        <v>404</v>
      </c>
      <c r="C66" s="402">
        <v>46.764600000000002</v>
      </c>
      <c r="D66" s="428">
        <v>23.622</v>
      </c>
      <c r="E66" s="449" t="s">
        <v>206</v>
      </c>
      <c r="F66" s="450" t="s">
        <v>649</v>
      </c>
      <c r="G66" s="453" t="s">
        <v>2742</v>
      </c>
      <c r="H66" s="450" t="s">
        <v>3364</v>
      </c>
      <c r="I66" s="452" t="s">
        <v>691</v>
      </c>
      <c r="J66" s="457" t="s">
        <v>825</v>
      </c>
      <c r="K66" s="407">
        <v>1</v>
      </c>
      <c r="L66" s="407">
        <v>11</v>
      </c>
      <c r="M66" s="407">
        <v>11</v>
      </c>
      <c r="N66" s="425">
        <v>44</v>
      </c>
      <c r="O66" s="437"/>
      <c r="P66" s="406"/>
      <c r="Q66" s="406">
        <v>34</v>
      </c>
      <c r="R66" s="406">
        <v>10</v>
      </c>
      <c r="S66" s="406"/>
      <c r="T66" s="406"/>
      <c r="U66" s="406"/>
      <c r="V66" s="406">
        <f t="shared" si="6"/>
        <v>0</v>
      </c>
      <c r="W66" s="676"/>
      <c r="X66" s="507" t="str">
        <f t="shared" si="4"/>
        <v>34 două camere, 10 trei camere, 0 număr camere necunoscut &lt;span style="color: red;"&gt;(spuneți-mi sau trimiteți tabel întreținere)&lt;/span&gt;</v>
      </c>
      <c r="Y66" s="508" t="str">
        <f t="shared" si="5"/>
        <v>44 din care 34 două camere, 10 trei camere, 0 număr camere necunoscut &lt;span style="color: red;"&gt;(spuneți-mi sau trimiteți tabel întreținere)&lt;/span&gt;</v>
      </c>
      <c r="Z66" s="509"/>
      <c r="AA66" s="510" t="s">
        <v>1669</v>
      </c>
      <c r="AB66" s="628" t="s">
        <v>1302</v>
      </c>
      <c r="AC66" s="431" t="s">
        <v>1548</v>
      </c>
      <c r="AD66" s="356" t="s">
        <v>2139</v>
      </c>
      <c r="AE66" s="356"/>
      <c r="AF66" s="356"/>
      <c r="AG66" s="356" t="s">
        <v>840</v>
      </c>
      <c r="AH66" s="356"/>
      <c r="AI66" s="623" t="s">
        <v>2612</v>
      </c>
      <c r="AJ66" s="441"/>
      <c r="AK66" s="359"/>
    </row>
    <row r="67" spans="1:37">
      <c r="A67" s="367"/>
      <c r="B67" s="386" t="s">
        <v>404</v>
      </c>
      <c r="C67" s="402">
        <v>46.765700000000002</v>
      </c>
      <c r="D67" s="428">
        <v>23.621099999999998</v>
      </c>
      <c r="E67" s="449" t="s">
        <v>206</v>
      </c>
      <c r="F67" s="450" t="s">
        <v>649</v>
      </c>
      <c r="G67" s="453" t="s">
        <v>2742</v>
      </c>
      <c r="H67" s="450" t="s">
        <v>3365</v>
      </c>
      <c r="I67" s="452" t="s">
        <v>681</v>
      </c>
      <c r="J67" s="457" t="s">
        <v>3</v>
      </c>
      <c r="K67" s="407">
        <v>4</v>
      </c>
      <c r="L67" s="407">
        <v>5</v>
      </c>
      <c r="M67" s="407">
        <v>5</v>
      </c>
      <c r="N67" s="425">
        <v>50</v>
      </c>
      <c r="O67" s="437"/>
      <c r="P67" s="406"/>
      <c r="Q67" s="406">
        <v>12</v>
      </c>
      <c r="R67" s="406">
        <v>30</v>
      </c>
      <c r="S67" s="406">
        <v>8</v>
      </c>
      <c r="T67" s="406"/>
      <c r="U67" s="406"/>
      <c r="V67" s="406">
        <f t="shared" si="6"/>
        <v>0</v>
      </c>
      <c r="W67" s="676"/>
      <c r="X67" s="507" t="str">
        <f t="shared" si="4"/>
        <v>12 două camere, 30 trei camere, 8 patru camere, 0 număr camere necunoscut &lt;span style="color: red;"&gt;(spuneți-mi sau trimiteți tabel întreținere)&lt;/span&gt;</v>
      </c>
      <c r="Y67" s="508" t="str">
        <f t="shared" si="5"/>
        <v>50 din care 12 două camere, 30 trei camere, 8 patru camere, 0 număr camere necunoscut &lt;span style="color: red;"&gt;(spuneți-mi sau trimiteți tabel întreținere)&lt;/span&gt;</v>
      </c>
      <c r="Z67" s="509"/>
      <c r="AA67" s="510" t="s">
        <v>1659</v>
      </c>
      <c r="AB67" s="628" t="s">
        <v>1301</v>
      </c>
      <c r="AC67" s="431" t="s">
        <v>1548</v>
      </c>
      <c r="AD67" s="356" t="s">
        <v>2127</v>
      </c>
      <c r="AE67" s="356"/>
      <c r="AF67" s="356"/>
      <c r="AG67" s="623" t="s">
        <v>2549</v>
      </c>
      <c r="AH67" s="623"/>
      <c r="AI67" s="623" t="s">
        <v>2560</v>
      </c>
      <c r="AJ67" s="441"/>
      <c r="AK67" s="359"/>
    </row>
    <row r="68" spans="1:37">
      <c r="A68" s="367"/>
      <c r="B68" s="386" t="s">
        <v>404</v>
      </c>
      <c r="C68" s="402">
        <v>46.7637</v>
      </c>
      <c r="D68" s="428">
        <v>23.621500000000001</v>
      </c>
      <c r="E68" s="449" t="s">
        <v>206</v>
      </c>
      <c r="F68" s="450" t="s">
        <v>649</v>
      </c>
      <c r="G68" s="453" t="s">
        <v>2742</v>
      </c>
      <c r="H68" s="450" t="s">
        <v>3366</v>
      </c>
      <c r="I68" s="452" t="s">
        <v>691</v>
      </c>
      <c r="J68" s="457" t="s">
        <v>825</v>
      </c>
      <c r="K68" s="407">
        <v>1</v>
      </c>
      <c r="L68" s="407">
        <v>11</v>
      </c>
      <c r="M68" s="407">
        <v>11</v>
      </c>
      <c r="N68" s="425">
        <v>44</v>
      </c>
      <c r="O68" s="437"/>
      <c r="P68" s="406"/>
      <c r="Q68" s="406">
        <v>34</v>
      </c>
      <c r="R68" s="406">
        <v>10</v>
      </c>
      <c r="S68" s="406"/>
      <c r="T68" s="406"/>
      <c r="U68" s="406"/>
      <c r="V68" s="406">
        <f t="shared" si="6"/>
        <v>0</v>
      </c>
      <c r="W68" s="676"/>
      <c r="X68" s="507" t="str">
        <f t="shared" si="4"/>
        <v>34 două camere, 10 trei camere, 0 număr camere necunoscut &lt;span style="color: red;"&gt;(spuneți-mi sau trimiteți tabel întreținere)&lt;/span&gt;</v>
      </c>
      <c r="Y68" s="508" t="str">
        <f t="shared" si="5"/>
        <v>44 din care 34 două camere, 10 trei camere, 0 număr camere necunoscut &lt;span style="color: red;"&gt;(spuneți-mi sau trimiteți tabel întreținere)&lt;/span&gt;</v>
      </c>
      <c r="Z68" s="509"/>
      <c r="AA68" s="510" t="s">
        <v>1669</v>
      </c>
      <c r="AB68" s="628" t="s">
        <v>1302</v>
      </c>
      <c r="AC68" s="431" t="s">
        <v>1548</v>
      </c>
      <c r="AD68" s="356" t="s">
        <v>2139</v>
      </c>
      <c r="AE68" s="356"/>
      <c r="AF68" s="356"/>
      <c r="AG68" s="356" t="s">
        <v>840</v>
      </c>
      <c r="AH68" s="356"/>
      <c r="AI68" s="623" t="s">
        <v>2612</v>
      </c>
      <c r="AJ68" s="441"/>
      <c r="AK68" s="359"/>
    </row>
    <row r="69" spans="1:37">
      <c r="A69" s="367"/>
      <c r="B69" s="386" t="s">
        <v>404</v>
      </c>
      <c r="C69" s="402">
        <v>46.767200000000003</v>
      </c>
      <c r="D69" s="428">
        <v>23.621500000000001</v>
      </c>
      <c r="E69" s="449" t="s">
        <v>206</v>
      </c>
      <c r="F69" s="450" t="s">
        <v>649</v>
      </c>
      <c r="G69" s="453" t="s">
        <v>2742</v>
      </c>
      <c r="H69" s="450" t="s">
        <v>2993</v>
      </c>
      <c r="I69" s="452" t="s">
        <v>683</v>
      </c>
      <c r="J69" s="457" t="s">
        <v>825</v>
      </c>
      <c r="K69" s="407">
        <v>3</v>
      </c>
      <c r="L69" s="407">
        <v>11</v>
      </c>
      <c r="M69" s="407">
        <v>11</v>
      </c>
      <c r="N69" s="425">
        <v>132</v>
      </c>
      <c r="O69" s="437"/>
      <c r="P69" s="406">
        <v>3</v>
      </c>
      <c r="Q69" s="406">
        <v>129</v>
      </c>
      <c r="R69" s="406"/>
      <c r="S69" s="406"/>
      <c r="T69" s="406"/>
      <c r="U69" s="406"/>
      <c r="V69" s="406">
        <f t="shared" si="6"/>
        <v>0</v>
      </c>
      <c r="W69" s="676"/>
      <c r="X69" s="507" t="str">
        <f t="shared" si="4"/>
        <v>3 garsoniere, 129 două camere, 0 număr camere necunoscut &lt;span style="color: red;"&gt;(spuneți-mi sau trimiteți tabel întreținere)&lt;/span&gt;</v>
      </c>
      <c r="Y69" s="508" t="str">
        <f t="shared" si="5"/>
        <v>132 din care 3 garsoniere, 129 două camere, 0 număr camere necunoscut &lt;span style="color: red;"&gt;(spuneți-mi sau trimiteți tabel întreținere)&lt;/span&gt;</v>
      </c>
      <c r="Z69" s="509"/>
      <c r="AA69" s="510" t="s">
        <v>1043</v>
      </c>
      <c r="AB69" s="628" t="s">
        <v>1302</v>
      </c>
      <c r="AC69" s="431" t="s">
        <v>1548</v>
      </c>
      <c r="AD69" s="623" t="s">
        <v>1468</v>
      </c>
      <c r="AE69" s="623"/>
      <c r="AF69" s="623"/>
      <c r="AG69" s="623" t="s">
        <v>1217</v>
      </c>
      <c r="AH69" s="623"/>
      <c r="AI69" s="623" t="s">
        <v>2559</v>
      </c>
      <c r="AJ69" s="441"/>
      <c r="AK69" s="359"/>
    </row>
    <row r="70" spans="1:37">
      <c r="A70" s="367"/>
      <c r="B70" s="386" t="s">
        <v>404</v>
      </c>
      <c r="C70" s="402">
        <v>46.767499999999998</v>
      </c>
      <c r="D70" s="428">
        <v>23.626999999999999</v>
      </c>
      <c r="E70" s="449" t="s">
        <v>206</v>
      </c>
      <c r="F70" s="450" t="s">
        <v>649</v>
      </c>
      <c r="G70" s="453" t="s">
        <v>2742</v>
      </c>
      <c r="H70" s="450" t="s">
        <v>2993</v>
      </c>
      <c r="I70" s="451" t="s">
        <v>681</v>
      </c>
      <c r="J70" s="456" t="s">
        <v>3</v>
      </c>
      <c r="K70" s="403">
        <v>2</v>
      </c>
      <c r="L70" s="403">
        <v>5</v>
      </c>
      <c r="M70" s="403">
        <v>5</v>
      </c>
      <c r="N70" s="424">
        <v>40</v>
      </c>
      <c r="O70" s="436"/>
      <c r="P70" s="404"/>
      <c r="Q70" s="404">
        <v>32</v>
      </c>
      <c r="R70" s="404">
        <v>8</v>
      </c>
      <c r="S70" s="404"/>
      <c r="T70" s="404"/>
      <c r="U70" s="404"/>
      <c r="V70" s="404">
        <f t="shared" si="6"/>
        <v>0</v>
      </c>
      <c r="W70" s="677"/>
      <c r="X70" s="503" t="str">
        <f t="shared" si="4"/>
        <v>32 două camere, 8 trei camere, 0 număr camere necunoscut &lt;span style="color: red;"&gt;(spuneți-mi sau trimiteți tabel întreținere)&lt;/span&gt;</v>
      </c>
      <c r="Y70" s="504" t="str">
        <f t="shared" si="5"/>
        <v>40 din care 32 două camere, 8 trei camere, 0 număr camere necunoscut &lt;span style="color: red;"&gt;(spuneți-mi sau trimiteți tabel întreținere)&lt;/span&gt;</v>
      </c>
      <c r="Z70" s="505"/>
      <c r="AA70" s="506" t="s">
        <v>1043</v>
      </c>
      <c r="AB70" s="628" t="s">
        <v>1302</v>
      </c>
      <c r="AC70" s="431" t="s">
        <v>1548</v>
      </c>
      <c r="AD70" s="356" t="s">
        <v>2066</v>
      </c>
      <c r="AE70" s="356"/>
      <c r="AF70" s="356"/>
      <c r="AG70" s="356" t="s">
        <v>840</v>
      </c>
      <c r="AH70" s="356"/>
      <c r="AI70" s="356" t="s">
        <v>2227</v>
      </c>
      <c r="AJ70" s="441"/>
      <c r="AK70" s="359"/>
    </row>
    <row r="71" spans="1:37">
      <c r="A71" s="367"/>
      <c r="B71" s="386" t="s">
        <v>404</v>
      </c>
      <c r="C71" s="402">
        <v>46.763199999999998</v>
      </c>
      <c r="D71" s="428">
        <v>23.622399999999999</v>
      </c>
      <c r="E71" s="449" t="s">
        <v>206</v>
      </c>
      <c r="F71" s="450" t="s">
        <v>649</v>
      </c>
      <c r="G71" s="453" t="s">
        <v>2742</v>
      </c>
      <c r="H71" s="450" t="s">
        <v>3367</v>
      </c>
      <c r="I71" s="452" t="s">
        <v>681</v>
      </c>
      <c r="J71" s="457" t="s">
        <v>3</v>
      </c>
      <c r="K71" s="407">
        <v>4</v>
      </c>
      <c r="L71" s="407">
        <v>5</v>
      </c>
      <c r="M71" s="407">
        <v>5</v>
      </c>
      <c r="N71" s="425">
        <v>50</v>
      </c>
      <c r="O71" s="437"/>
      <c r="P71" s="406"/>
      <c r="Q71" s="406">
        <v>12</v>
      </c>
      <c r="R71" s="406">
        <v>30</v>
      </c>
      <c r="S71" s="406">
        <v>8</v>
      </c>
      <c r="T71" s="406"/>
      <c r="U71" s="406"/>
      <c r="V71" s="406">
        <f t="shared" si="6"/>
        <v>0</v>
      </c>
      <c r="W71" s="676"/>
      <c r="X71" s="507" t="str">
        <f t="shared" si="4"/>
        <v>12 două camere, 30 trei camere, 8 patru camere, 0 număr camere necunoscut &lt;span style="color: red;"&gt;(spuneți-mi sau trimiteți tabel întreținere)&lt;/span&gt;</v>
      </c>
      <c r="Y71" s="508" t="str">
        <f t="shared" si="5"/>
        <v>50 din care 12 două camere, 30 trei camere, 8 patru camere, 0 număr camere necunoscut &lt;span style="color: red;"&gt;(spuneți-mi sau trimiteți tabel întreținere)&lt;/span&gt;</v>
      </c>
      <c r="Z71" s="509"/>
      <c r="AA71" s="510" t="s">
        <v>1659</v>
      </c>
      <c r="AB71" s="628" t="s">
        <v>1301</v>
      </c>
      <c r="AC71" s="431" t="s">
        <v>1548</v>
      </c>
      <c r="AD71" s="356" t="s">
        <v>2125</v>
      </c>
      <c r="AE71" s="356"/>
      <c r="AF71" s="356"/>
      <c r="AG71" s="623" t="s">
        <v>2549</v>
      </c>
      <c r="AH71" s="623"/>
      <c r="AI71" s="623" t="s">
        <v>2560</v>
      </c>
      <c r="AJ71" s="441"/>
      <c r="AK71" s="359"/>
    </row>
    <row r="72" spans="1:37">
      <c r="A72" s="367"/>
      <c r="B72" s="386" t="s">
        <v>404</v>
      </c>
      <c r="C72" s="402">
        <v>46.766300000000001</v>
      </c>
      <c r="D72" s="428">
        <v>23.622800000000002</v>
      </c>
      <c r="E72" s="449" t="s">
        <v>206</v>
      </c>
      <c r="F72" s="450" t="s">
        <v>649</v>
      </c>
      <c r="G72" s="453" t="s">
        <v>2742</v>
      </c>
      <c r="H72" s="450" t="s">
        <v>3368</v>
      </c>
      <c r="I72" s="452" t="s">
        <v>681</v>
      </c>
      <c r="J72" s="457" t="s">
        <v>3</v>
      </c>
      <c r="K72" s="407">
        <v>4</v>
      </c>
      <c r="L72" s="407">
        <v>5</v>
      </c>
      <c r="M72" s="407">
        <v>5</v>
      </c>
      <c r="N72" s="425">
        <v>50</v>
      </c>
      <c r="O72" s="437"/>
      <c r="P72" s="406"/>
      <c r="Q72" s="406">
        <v>12</v>
      </c>
      <c r="R72" s="406">
        <v>30</v>
      </c>
      <c r="S72" s="406">
        <v>8</v>
      </c>
      <c r="T72" s="406"/>
      <c r="U72" s="406"/>
      <c r="V72" s="406">
        <f t="shared" si="6"/>
        <v>0</v>
      </c>
      <c r="W72" s="676"/>
      <c r="X72" s="507" t="str">
        <f t="shared" si="4"/>
        <v>12 două camere, 30 trei camere, 8 patru camere, 0 număr camere necunoscut &lt;span style="color: red;"&gt;(spuneți-mi sau trimiteți tabel întreținere)&lt;/span&gt;</v>
      </c>
      <c r="Y72" s="508" t="str">
        <f t="shared" si="5"/>
        <v>50 din care 12 două camere, 30 trei camere, 8 patru camere, 0 număr camere necunoscut &lt;span style="color: red;"&gt;(spuneți-mi sau trimiteți tabel întreținere)&lt;/span&gt;</v>
      </c>
      <c r="Z72" s="509"/>
      <c r="AA72" s="510" t="s">
        <v>1659</v>
      </c>
      <c r="AB72" s="628" t="s">
        <v>1301</v>
      </c>
      <c r="AC72" s="431" t="s">
        <v>1548</v>
      </c>
      <c r="AD72" s="356" t="s">
        <v>2127</v>
      </c>
      <c r="AE72" s="356"/>
      <c r="AF72" s="356"/>
      <c r="AG72" s="623" t="s">
        <v>2549</v>
      </c>
      <c r="AH72" s="623"/>
      <c r="AI72" s="623" t="s">
        <v>2560</v>
      </c>
      <c r="AJ72" s="441"/>
      <c r="AK72" s="359"/>
    </row>
    <row r="73" spans="1:37">
      <c r="A73" s="367"/>
      <c r="B73" s="386" t="s">
        <v>404</v>
      </c>
      <c r="C73" s="402">
        <v>46.7667</v>
      </c>
      <c r="D73" s="428">
        <v>23.6267</v>
      </c>
      <c r="E73" s="449" t="s">
        <v>206</v>
      </c>
      <c r="F73" s="450" t="s">
        <v>649</v>
      </c>
      <c r="G73" s="453" t="s">
        <v>2742</v>
      </c>
      <c r="H73" s="450" t="s">
        <v>3369</v>
      </c>
      <c r="I73" s="452" t="s">
        <v>683</v>
      </c>
      <c r="J73" s="399" t="s">
        <v>752</v>
      </c>
      <c r="K73" s="407">
        <v>1</v>
      </c>
      <c r="L73" s="407">
        <v>11</v>
      </c>
      <c r="M73" s="407">
        <v>11</v>
      </c>
      <c r="N73" s="425">
        <v>176</v>
      </c>
      <c r="O73" s="437"/>
      <c r="P73" s="406">
        <v>176</v>
      </c>
      <c r="Q73" s="406"/>
      <c r="R73" s="406"/>
      <c r="S73" s="406"/>
      <c r="T73" s="406"/>
      <c r="U73" s="406"/>
      <c r="V73" s="406">
        <f t="shared" si="6"/>
        <v>0</v>
      </c>
      <c r="W73" s="676"/>
      <c r="X73" s="507" t="str">
        <f t="shared" si="4"/>
        <v>176 garsoniere, 0 număr camere necunoscut &lt;span style="color: red;"&gt;(spuneți-mi sau trimiteți tabel întreținere)&lt;/span&gt;</v>
      </c>
      <c r="Y73" s="508" t="str">
        <f t="shared" si="5"/>
        <v>176 din care 176 garsoniere, 0 număr camere necunoscut &lt;span style="color: red;"&gt;(spuneți-mi sau trimiteți tabel întreținere)&lt;/span&gt;</v>
      </c>
      <c r="Z73" s="509"/>
      <c r="AA73" s="510" t="s">
        <v>1671</v>
      </c>
      <c r="AB73" s="628" t="s">
        <v>1302</v>
      </c>
      <c r="AC73" s="431" t="s">
        <v>1548</v>
      </c>
      <c r="AD73" s="356" t="s">
        <v>1561</v>
      </c>
      <c r="AE73" s="356"/>
      <c r="AF73" s="356"/>
      <c r="AG73" s="623" t="s">
        <v>1216</v>
      </c>
      <c r="AH73" s="623"/>
      <c r="AI73" s="623" t="s">
        <v>2564</v>
      </c>
      <c r="AJ73" s="441"/>
      <c r="AK73" s="359"/>
    </row>
    <row r="74" spans="1:37">
      <c r="A74" s="367"/>
      <c r="B74" s="386" t="s">
        <v>404</v>
      </c>
      <c r="C74" s="402">
        <v>46.764699999999998</v>
      </c>
      <c r="D74" s="428">
        <v>23.622800000000002</v>
      </c>
      <c r="E74" s="449" t="s">
        <v>206</v>
      </c>
      <c r="F74" s="450" t="s">
        <v>649</v>
      </c>
      <c r="G74" s="453" t="s">
        <v>2742</v>
      </c>
      <c r="H74" s="450" t="s">
        <v>3370</v>
      </c>
      <c r="I74" s="452" t="s">
        <v>681</v>
      </c>
      <c r="J74" s="457" t="s">
        <v>3</v>
      </c>
      <c r="K74" s="407">
        <v>4</v>
      </c>
      <c r="L74" s="407">
        <v>5</v>
      </c>
      <c r="M74" s="407">
        <v>5</v>
      </c>
      <c r="N74" s="425">
        <v>50</v>
      </c>
      <c r="O74" s="437"/>
      <c r="P74" s="406"/>
      <c r="Q74" s="406">
        <v>12</v>
      </c>
      <c r="R74" s="406">
        <v>30</v>
      </c>
      <c r="S74" s="406">
        <v>8</v>
      </c>
      <c r="T74" s="406"/>
      <c r="U74" s="406"/>
      <c r="V74" s="406">
        <f t="shared" si="6"/>
        <v>0</v>
      </c>
      <c r="W74" s="676"/>
      <c r="X74" s="507" t="str">
        <f t="shared" si="4"/>
        <v>12 două camere, 30 trei camere, 8 patru camere, 0 număr camere necunoscut &lt;span style="color: red;"&gt;(spuneți-mi sau trimiteți tabel întreținere)&lt;/span&gt;</v>
      </c>
      <c r="Y74" s="508" t="str">
        <f t="shared" si="5"/>
        <v>50 din care 12 două camere, 30 trei camere, 8 patru camere, 0 număr camere necunoscut &lt;span style="color: red;"&gt;(spuneți-mi sau trimiteți tabel întreținere)&lt;/span&gt;</v>
      </c>
      <c r="Z74" s="509"/>
      <c r="AA74" s="510" t="s">
        <v>1661</v>
      </c>
      <c r="AB74" s="628" t="s">
        <v>1301</v>
      </c>
      <c r="AC74" s="431" t="s">
        <v>1548</v>
      </c>
      <c r="AD74" s="356" t="s">
        <v>2131</v>
      </c>
      <c r="AE74" s="356"/>
      <c r="AF74" s="356"/>
      <c r="AG74" s="623" t="s">
        <v>2549</v>
      </c>
      <c r="AH74" s="623"/>
      <c r="AI74" s="623" t="s">
        <v>2560</v>
      </c>
      <c r="AJ74" s="441"/>
      <c r="AK74" s="359"/>
    </row>
    <row r="75" spans="1:37">
      <c r="A75" s="367"/>
      <c r="B75" s="386" t="s">
        <v>404</v>
      </c>
      <c r="C75" s="402">
        <v>46.765599999999999</v>
      </c>
      <c r="D75" s="428">
        <v>23.621600000000001</v>
      </c>
      <c r="E75" s="449" t="s">
        <v>206</v>
      </c>
      <c r="F75" s="450" t="s">
        <v>649</v>
      </c>
      <c r="G75" s="453" t="s">
        <v>2742</v>
      </c>
      <c r="H75" s="450" t="s">
        <v>3371</v>
      </c>
      <c r="I75" s="452" t="s">
        <v>681</v>
      </c>
      <c r="J75" s="457" t="s">
        <v>3</v>
      </c>
      <c r="K75" s="407">
        <v>4</v>
      </c>
      <c r="L75" s="407">
        <v>5</v>
      </c>
      <c r="M75" s="407">
        <v>5</v>
      </c>
      <c r="N75" s="425">
        <v>50</v>
      </c>
      <c r="O75" s="437"/>
      <c r="P75" s="406"/>
      <c r="Q75" s="406">
        <v>12</v>
      </c>
      <c r="R75" s="406">
        <v>30</v>
      </c>
      <c r="S75" s="406">
        <v>8</v>
      </c>
      <c r="T75" s="406"/>
      <c r="U75" s="406"/>
      <c r="V75" s="406">
        <f t="shared" si="6"/>
        <v>0</v>
      </c>
      <c r="W75" s="676"/>
      <c r="X75" s="507" t="str">
        <f t="shared" si="4"/>
        <v>12 două camere, 30 trei camere, 8 patru camere, 0 număr camere necunoscut &lt;span style="color: red;"&gt;(spuneți-mi sau trimiteți tabel întreținere)&lt;/span&gt;</v>
      </c>
      <c r="Y75" s="508" t="str">
        <f t="shared" si="5"/>
        <v>50 din care 12 două camere, 30 trei camere, 8 patru camere, 0 număr camere necunoscut &lt;span style="color: red;"&gt;(spuneți-mi sau trimiteți tabel întreținere)&lt;/span&gt;</v>
      </c>
      <c r="Z75" s="509"/>
      <c r="AA75" s="510" t="s">
        <v>1659</v>
      </c>
      <c r="AB75" s="628" t="s">
        <v>1301</v>
      </c>
      <c r="AC75" s="431" t="s">
        <v>1548</v>
      </c>
      <c r="AD75" s="356" t="s">
        <v>2127</v>
      </c>
      <c r="AE75" s="356"/>
      <c r="AF75" s="356"/>
      <c r="AG75" s="623" t="s">
        <v>2549</v>
      </c>
      <c r="AH75" s="623"/>
      <c r="AI75" s="623" t="s">
        <v>2560</v>
      </c>
      <c r="AJ75" s="441"/>
      <c r="AK75" s="359"/>
    </row>
    <row r="76" spans="1:37">
      <c r="A76" s="367"/>
      <c r="B76" s="386" t="s">
        <v>404</v>
      </c>
      <c r="C76" s="402">
        <v>46.764099999999999</v>
      </c>
      <c r="D76" s="428">
        <v>23.621700000000001</v>
      </c>
      <c r="E76" s="449" t="s">
        <v>206</v>
      </c>
      <c r="F76" s="450" t="s">
        <v>649</v>
      </c>
      <c r="G76" s="453" t="s">
        <v>2742</v>
      </c>
      <c r="H76" s="450" t="s">
        <v>3372</v>
      </c>
      <c r="I76" s="452" t="s">
        <v>691</v>
      </c>
      <c r="J76" s="457" t="s">
        <v>825</v>
      </c>
      <c r="K76" s="407">
        <v>1</v>
      </c>
      <c r="L76" s="407">
        <v>11</v>
      </c>
      <c r="M76" s="407">
        <v>11</v>
      </c>
      <c r="N76" s="425">
        <v>44</v>
      </c>
      <c r="O76" s="437"/>
      <c r="P76" s="406"/>
      <c r="Q76" s="406">
        <v>34</v>
      </c>
      <c r="R76" s="406">
        <v>10</v>
      </c>
      <c r="S76" s="406"/>
      <c r="T76" s="406"/>
      <c r="U76" s="406"/>
      <c r="V76" s="406">
        <f t="shared" si="6"/>
        <v>0</v>
      </c>
      <c r="W76" s="676"/>
      <c r="X76" s="507" t="str">
        <f t="shared" si="4"/>
        <v>34 două camere, 10 trei camere, 0 număr camere necunoscut &lt;span style="color: red;"&gt;(spuneți-mi sau trimiteți tabel întreținere)&lt;/span&gt;</v>
      </c>
      <c r="Y76" s="508" t="str">
        <f t="shared" si="5"/>
        <v>44 din care 34 două camere, 10 trei camere, 0 număr camere necunoscut &lt;span style="color: red;"&gt;(spuneți-mi sau trimiteți tabel întreținere)&lt;/span&gt;</v>
      </c>
      <c r="Z76" s="509"/>
      <c r="AA76" s="510" t="s">
        <v>1669</v>
      </c>
      <c r="AB76" s="628" t="s">
        <v>1302</v>
      </c>
      <c r="AC76" s="431" t="s">
        <v>1548</v>
      </c>
      <c r="AD76" s="356" t="s">
        <v>2139</v>
      </c>
      <c r="AE76" s="356"/>
      <c r="AF76" s="356"/>
      <c r="AG76" s="356" t="s">
        <v>840</v>
      </c>
      <c r="AH76" s="356"/>
      <c r="AI76" s="623" t="s">
        <v>2612</v>
      </c>
      <c r="AJ76" s="441"/>
      <c r="AK76" s="359"/>
    </row>
    <row r="77" spans="1:37">
      <c r="A77" s="367"/>
      <c r="B77" s="386" t="s">
        <v>404</v>
      </c>
      <c r="C77" s="402">
        <v>46.767299999999999</v>
      </c>
      <c r="D77" s="428">
        <v>23.622299999999999</v>
      </c>
      <c r="E77" s="449" t="s">
        <v>206</v>
      </c>
      <c r="F77" s="450" t="s">
        <v>649</v>
      </c>
      <c r="G77" s="453" t="s">
        <v>2742</v>
      </c>
      <c r="H77" s="450" t="s">
        <v>2958</v>
      </c>
      <c r="I77" s="452" t="s">
        <v>683</v>
      </c>
      <c r="J77" s="457" t="s">
        <v>825</v>
      </c>
      <c r="K77" s="407">
        <v>3</v>
      </c>
      <c r="L77" s="407">
        <v>11</v>
      </c>
      <c r="M77" s="407">
        <v>11</v>
      </c>
      <c r="N77" s="425">
        <v>132</v>
      </c>
      <c r="O77" s="437"/>
      <c r="P77" s="406">
        <v>3</v>
      </c>
      <c r="Q77" s="406">
        <v>129</v>
      </c>
      <c r="R77" s="406"/>
      <c r="S77" s="406"/>
      <c r="T77" s="406"/>
      <c r="U77" s="406"/>
      <c r="V77" s="406">
        <f t="shared" si="6"/>
        <v>0</v>
      </c>
      <c r="W77" s="676"/>
      <c r="X77" s="507" t="str">
        <f t="shared" si="4"/>
        <v>3 garsoniere, 129 două camere, 0 număr camere necunoscut &lt;span style="color: red;"&gt;(spuneți-mi sau trimiteți tabel întreținere)&lt;/span&gt;</v>
      </c>
      <c r="Y77" s="508" t="str">
        <f t="shared" si="5"/>
        <v>132 din care 3 garsoniere, 129 două camere, 0 număr camere necunoscut &lt;span style="color: red;"&gt;(spuneți-mi sau trimiteți tabel întreținere)&lt;/span&gt;</v>
      </c>
      <c r="Z77" s="509"/>
      <c r="AA77" s="510" t="s">
        <v>1043</v>
      </c>
      <c r="AB77" s="628" t="s">
        <v>1302</v>
      </c>
      <c r="AC77" s="431" t="s">
        <v>1548</v>
      </c>
      <c r="AD77" s="623" t="s">
        <v>1468</v>
      </c>
      <c r="AE77" s="623"/>
      <c r="AF77" s="623"/>
      <c r="AG77" s="623" t="s">
        <v>1217</v>
      </c>
      <c r="AH77" s="623"/>
      <c r="AI77" s="623" t="s">
        <v>2559</v>
      </c>
      <c r="AJ77" s="441"/>
      <c r="AK77" s="359"/>
    </row>
    <row r="78" spans="1:37">
      <c r="A78" s="367"/>
      <c r="B78" s="386" t="s">
        <v>404</v>
      </c>
      <c r="C78" s="402">
        <v>46.767499999999998</v>
      </c>
      <c r="D78" s="428">
        <v>23.6279</v>
      </c>
      <c r="E78" s="449" t="s">
        <v>206</v>
      </c>
      <c r="F78" s="450" t="s">
        <v>649</v>
      </c>
      <c r="G78" s="453" t="s">
        <v>2742</v>
      </c>
      <c r="H78" s="450" t="s">
        <v>2958</v>
      </c>
      <c r="I78" s="451" t="s">
        <v>681</v>
      </c>
      <c r="J78" s="456" t="s">
        <v>3</v>
      </c>
      <c r="K78" s="403">
        <v>2</v>
      </c>
      <c r="L78" s="403">
        <v>5</v>
      </c>
      <c r="M78" s="403">
        <v>5</v>
      </c>
      <c r="N78" s="424">
        <v>40</v>
      </c>
      <c r="O78" s="436"/>
      <c r="P78" s="404"/>
      <c r="Q78" s="404">
        <v>32</v>
      </c>
      <c r="R78" s="404">
        <v>8</v>
      </c>
      <c r="S78" s="404"/>
      <c r="T78" s="404"/>
      <c r="U78" s="404"/>
      <c r="V78" s="404">
        <f t="shared" si="6"/>
        <v>0</v>
      </c>
      <c r="W78" s="677"/>
      <c r="X78" s="503" t="str">
        <f t="shared" si="4"/>
        <v>32 două camere, 8 trei camere, 0 număr camere necunoscut &lt;span style="color: red;"&gt;(spuneți-mi sau trimiteți tabel întreținere)&lt;/span&gt;</v>
      </c>
      <c r="Y78" s="504" t="str">
        <f t="shared" si="5"/>
        <v>40 din care 32 două camere, 8 trei camere, 0 număr camere necunoscut &lt;span style="color: red;"&gt;(spuneți-mi sau trimiteți tabel întreținere)&lt;/span&gt;</v>
      </c>
      <c r="Z78" s="505"/>
      <c r="AA78" s="506" t="s">
        <v>1043</v>
      </c>
      <c r="AB78" s="628" t="s">
        <v>1302</v>
      </c>
      <c r="AC78" s="431" t="s">
        <v>1548</v>
      </c>
      <c r="AD78" s="356" t="s">
        <v>2066</v>
      </c>
      <c r="AE78" s="356"/>
      <c r="AF78" s="356"/>
      <c r="AG78" s="356" t="s">
        <v>840</v>
      </c>
      <c r="AH78" s="356"/>
      <c r="AI78" s="356" t="s">
        <v>2227</v>
      </c>
      <c r="AJ78" s="441"/>
      <c r="AK78" s="359"/>
    </row>
    <row r="79" spans="1:37">
      <c r="A79" s="367"/>
      <c r="B79" s="386" t="s">
        <v>404</v>
      </c>
      <c r="C79" s="402">
        <v>46.762999999999998</v>
      </c>
      <c r="D79" s="428">
        <v>23.622900000000001</v>
      </c>
      <c r="E79" s="449" t="s">
        <v>206</v>
      </c>
      <c r="F79" s="450" t="s">
        <v>649</v>
      </c>
      <c r="G79" s="453" t="s">
        <v>2742</v>
      </c>
      <c r="H79" s="450" t="s">
        <v>3373</v>
      </c>
      <c r="I79" s="452" t="s">
        <v>681</v>
      </c>
      <c r="J79" s="457" t="s">
        <v>3</v>
      </c>
      <c r="K79" s="407">
        <v>3</v>
      </c>
      <c r="L79" s="407">
        <v>5</v>
      </c>
      <c r="M79" s="407">
        <v>5</v>
      </c>
      <c r="N79" s="425">
        <v>40</v>
      </c>
      <c r="O79" s="437"/>
      <c r="P79" s="406"/>
      <c r="Q79" s="406">
        <v>12</v>
      </c>
      <c r="R79" s="406">
        <v>24</v>
      </c>
      <c r="S79" s="406">
        <v>4</v>
      </c>
      <c r="T79" s="406"/>
      <c r="U79" s="406"/>
      <c r="V79" s="406">
        <f t="shared" si="6"/>
        <v>0</v>
      </c>
      <c r="W79" s="676"/>
      <c r="X79" s="507" t="str">
        <f t="shared" si="4"/>
        <v>12 două camere, 24 trei camere, 4 patru camere, 0 număr camere necunoscut &lt;span style="color: red;"&gt;(spuneți-mi sau trimiteți tabel întreținere)&lt;/span&gt;</v>
      </c>
      <c r="Y79" s="508" t="str">
        <f t="shared" si="5"/>
        <v>40 din care 12 două camere, 24 trei camere, 4 patru camere, 0 număr camere necunoscut &lt;span style="color: red;"&gt;(spuneți-mi sau trimiteți tabel întreținere)&lt;/span&gt;</v>
      </c>
      <c r="Z79" s="509"/>
      <c r="AA79" s="510" t="s">
        <v>1659</v>
      </c>
      <c r="AB79" s="628" t="s">
        <v>1301</v>
      </c>
      <c r="AC79" s="431" t="s">
        <v>1548</v>
      </c>
      <c r="AD79" s="356" t="s">
        <v>2126</v>
      </c>
      <c r="AE79" s="356"/>
      <c r="AF79" s="356"/>
      <c r="AG79" s="623" t="s">
        <v>2549</v>
      </c>
      <c r="AH79" s="623"/>
      <c r="AI79" s="623" t="s">
        <v>2560</v>
      </c>
      <c r="AJ79" s="441"/>
      <c r="AK79" s="359"/>
    </row>
    <row r="80" spans="1:37">
      <c r="A80" s="367"/>
      <c r="B80" s="386" t="s">
        <v>404</v>
      </c>
      <c r="C80" s="402">
        <v>46.7667</v>
      </c>
      <c r="D80" s="428">
        <v>23.6236</v>
      </c>
      <c r="E80" s="449" t="s">
        <v>206</v>
      </c>
      <c r="F80" s="450" t="s">
        <v>649</v>
      </c>
      <c r="G80" s="453" t="s">
        <v>2742</v>
      </c>
      <c r="H80" s="450" t="s">
        <v>3374</v>
      </c>
      <c r="I80" s="452" t="s">
        <v>681</v>
      </c>
      <c r="J80" s="457" t="s">
        <v>3</v>
      </c>
      <c r="K80" s="407">
        <v>6</v>
      </c>
      <c r="L80" s="407">
        <v>5</v>
      </c>
      <c r="M80" s="407">
        <v>5</v>
      </c>
      <c r="N80" s="425">
        <v>70</v>
      </c>
      <c r="O80" s="437"/>
      <c r="P80" s="406"/>
      <c r="Q80" s="406">
        <v>12</v>
      </c>
      <c r="R80" s="406">
        <v>42</v>
      </c>
      <c r="S80" s="406">
        <v>16</v>
      </c>
      <c r="T80" s="406"/>
      <c r="U80" s="406"/>
      <c r="V80" s="406">
        <f t="shared" si="6"/>
        <v>0</v>
      </c>
      <c r="W80" s="676"/>
      <c r="X80" s="507" t="str">
        <f t="shared" si="4"/>
        <v>12 două camere, 42 trei camere, 16 patru camere, 0 număr camere necunoscut &lt;span style="color: red;"&gt;(spuneți-mi sau trimiteți tabel întreținere)&lt;/span&gt;</v>
      </c>
      <c r="Y80" s="508" t="str">
        <f t="shared" si="5"/>
        <v>70 din care 12 două camere, 42 trei camere, 16 patru camere, 0 număr camere necunoscut &lt;span style="color: red;"&gt;(spuneți-mi sau trimiteți tabel întreținere)&lt;/span&gt;</v>
      </c>
      <c r="Z80" s="509"/>
      <c r="AA80" s="510" t="s">
        <v>1659</v>
      </c>
      <c r="AB80" s="628" t="s">
        <v>1301</v>
      </c>
      <c r="AC80" s="431" t="s">
        <v>1548</v>
      </c>
      <c r="AD80" s="356" t="s">
        <v>2128</v>
      </c>
      <c r="AE80" s="356"/>
      <c r="AF80" s="356"/>
      <c r="AG80" s="623" t="s">
        <v>2549</v>
      </c>
      <c r="AH80" s="623"/>
      <c r="AI80" s="623" t="s">
        <v>2560</v>
      </c>
      <c r="AJ80" s="441"/>
      <c r="AK80" s="359"/>
    </row>
    <row r="81" spans="1:37">
      <c r="A81" s="367"/>
      <c r="B81" s="386" t="s">
        <v>404</v>
      </c>
      <c r="C81" s="402">
        <v>46.766500000000001</v>
      </c>
      <c r="D81" s="428">
        <v>23.627400000000002</v>
      </c>
      <c r="E81" s="449" t="s">
        <v>206</v>
      </c>
      <c r="F81" s="450" t="s">
        <v>649</v>
      </c>
      <c r="G81" s="453" t="s">
        <v>2742</v>
      </c>
      <c r="H81" s="450" t="s">
        <v>3375</v>
      </c>
      <c r="I81" s="452" t="s">
        <v>683</v>
      </c>
      <c r="J81" s="399" t="s">
        <v>752</v>
      </c>
      <c r="K81" s="407">
        <v>1</v>
      </c>
      <c r="L81" s="407">
        <v>11</v>
      </c>
      <c r="M81" s="407">
        <v>11</v>
      </c>
      <c r="N81" s="425">
        <v>176</v>
      </c>
      <c r="O81" s="437"/>
      <c r="P81" s="406">
        <v>176</v>
      </c>
      <c r="Q81" s="406"/>
      <c r="R81" s="406"/>
      <c r="S81" s="406"/>
      <c r="T81" s="406"/>
      <c r="U81" s="406"/>
      <c r="V81" s="406">
        <f t="shared" si="6"/>
        <v>0</v>
      </c>
      <c r="W81" s="676"/>
      <c r="X81" s="507" t="str">
        <f t="shared" si="4"/>
        <v>176 garsoniere, 0 număr camere necunoscut &lt;span style="color: red;"&gt;(spuneți-mi sau trimiteți tabel întreținere)&lt;/span&gt;</v>
      </c>
      <c r="Y81" s="508" t="str">
        <f t="shared" si="5"/>
        <v>176 din care 176 garsoniere, 0 număr camere necunoscut &lt;span style="color: red;"&gt;(spuneți-mi sau trimiteți tabel întreținere)&lt;/span&gt;</v>
      </c>
      <c r="Z81" s="509"/>
      <c r="AA81" s="510" t="s">
        <v>1671</v>
      </c>
      <c r="AB81" s="628" t="s">
        <v>1302</v>
      </c>
      <c r="AC81" s="431" t="s">
        <v>1548</v>
      </c>
      <c r="AD81" s="356" t="s">
        <v>1561</v>
      </c>
      <c r="AE81" s="356"/>
      <c r="AF81" s="356"/>
      <c r="AG81" s="623" t="s">
        <v>1216</v>
      </c>
      <c r="AH81" s="623"/>
      <c r="AI81" s="623" t="s">
        <v>2564</v>
      </c>
      <c r="AJ81" s="441"/>
      <c r="AK81" s="359"/>
    </row>
    <row r="82" spans="1:37">
      <c r="A82" s="367"/>
      <c r="B82" s="386" t="s">
        <v>404</v>
      </c>
      <c r="C82" s="402">
        <v>46.765700000000002</v>
      </c>
      <c r="D82" s="428">
        <v>23.6221</v>
      </c>
      <c r="E82" s="449" t="s">
        <v>206</v>
      </c>
      <c r="F82" s="450" t="s">
        <v>649</v>
      </c>
      <c r="G82" s="453" t="s">
        <v>2742</v>
      </c>
      <c r="H82" s="450" t="s">
        <v>3376</v>
      </c>
      <c r="I82" s="452" t="s">
        <v>681</v>
      </c>
      <c r="J82" s="457" t="s">
        <v>3</v>
      </c>
      <c r="K82" s="407">
        <v>4</v>
      </c>
      <c r="L82" s="407">
        <v>5</v>
      </c>
      <c r="M82" s="407">
        <v>5</v>
      </c>
      <c r="N82" s="425">
        <v>50</v>
      </c>
      <c r="O82" s="437"/>
      <c r="P82" s="406"/>
      <c r="Q82" s="406">
        <v>12</v>
      </c>
      <c r="R82" s="406">
        <v>30</v>
      </c>
      <c r="S82" s="406">
        <v>8</v>
      </c>
      <c r="T82" s="406"/>
      <c r="U82" s="406"/>
      <c r="V82" s="406">
        <f t="shared" si="6"/>
        <v>0</v>
      </c>
      <c r="W82" s="676"/>
      <c r="X82" s="507" t="str">
        <f t="shared" si="4"/>
        <v>12 două camere, 30 trei camere, 8 patru camere, 0 număr camere necunoscut &lt;span style="color: red;"&gt;(spuneți-mi sau trimiteți tabel întreținere)&lt;/span&gt;</v>
      </c>
      <c r="Y82" s="508" t="str">
        <f t="shared" si="5"/>
        <v>50 din care 12 două camere, 30 trei camere, 8 patru camere, 0 număr camere necunoscut &lt;span style="color: red;"&gt;(spuneți-mi sau trimiteți tabel întreținere)&lt;/span&gt;</v>
      </c>
      <c r="Z82" s="509"/>
      <c r="AA82" s="510" t="s">
        <v>1659</v>
      </c>
      <c r="AB82" s="628" t="s">
        <v>1301</v>
      </c>
      <c r="AC82" s="431" t="s">
        <v>1548</v>
      </c>
      <c r="AD82" s="356" t="s">
        <v>2127</v>
      </c>
      <c r="AE82" s="356"/>
      <c r="AF82" s="356"/>
      <c r="AG82" s="623" t="s">
        <v>2549</v>
      </c>
      <c r="AH82" s="623"/>
      <c r="AI82" s="623" t="s">
        <v>2560</v>
      </c>
      <c r="AJ82" s="496"/>
      <c r="AK82" s="359"/>
    </row>
    <row r="83" spans="1:37">
      <c r="A83" s="367"/>
      <c r="B83" s="386" t="s">
        <v>404</v>
      </c>
      <c r="C83" s="402">
        <v>46.764099999999999</v>
      </c>
      <c r="D83" s="428">
        <v>23.622699999999998</v>
      </c>
      <c r="E83" s="449" t="s">
        <v>206</v>
      </c>
      <c r="F83" s="450" t="s">
        <v>649</v>
      </c>
      <c r="G83" s="453" t="s">
        <v>2742</v>
      </c>
      <c r="H83" s="450" t="s">
        <v>3377</v>
      </c>
      <c r="I83" s="452" t="s">
        <v>681</v>
      </c>
      <c r="J83" s="457" t="s">
        <v>3</v>
      </c>
      <c r="K83" s="407">
        <v>4</v>
      </c>
      <c r="L83" s="407">
        <v>5</v>
      </c>
      <c r="M83" s="407">
        <v>5</v>
      </c>
      <c r="N83" s="425">
        <v>50</v>
      </c>
      <c r="O83" s="437"/>
      <c r="P83" s="406"/>
      <c r="Q83" s="406">
        <v>12</v>
      </c>
      <c r="R83" s="406">
        <v>30</v>
      </c>
      <c r="S83" s="406">
        <v>8</v>
      </c>
      <c r="T83" s="406"/>
      <c r="U83" s="406"/>
      <c r="V83" s="406">
        <f t="shared" si="6"/>
        <v>0</v>
      </c>
      <c r="W83" s="676"/>
      <c r="X83" s="507" t="str">
        <f t="shared" si="4"/>
        <v>12 două camere, 30 trei camere, 8 patru camere, 0 număr camere necunoscut &lt;span style="color: red;"&gt;(spuneți-mi sau trimiteți tabel întreținere)&lt;/span&gt;</v>
      </c>
      <c r="Y83" s="508" t="str">
        <f t="shared" si="5"/>
        <v>50 din care 12 două camere, 30 trei camere, 8 patru camere, 0 număr camere necunoscut &lt;span style="color: red;"&gt;(spuneți-mi sau trimiteți tabel întreținere)&lt;/span&gt;</v>
      </c>
      <c r="Z83" s="509"/>
      <c r="AA83" s="510" t="s">
        <v>1661</v>
      </c>
      <c r="AB83" s="628" t="s">
        <v>1301</v>
      </c>
      <c r="AC83" s="431" t="s">
        <v>1548</v>
      </c>
      <c r="AD83" s="356" t="s">
        <v>2131</v>
      </c>
      <c r="AE83" s="356"/>
      <c r="AF83" s="356"/>
      <c r="AG83" s="623" t="s">
        <v>2549</v>
      </c>
      <c r="AH83" s="623"/>
      <c r="AI83" s="623" t="s">
        <v>2560</v>
      </c>
      <c r="AJ83" s="441"/>
      <c r="AK83" s="359"/>
    </row>
    <row r="84" spans="1:37">
      <c r="A84" s="367"/>
      <c r="B84" s="386" t="s">
        <v>404</v>
      </c>
      <c r="C84" s="402">
        <v>46.767200000000003</v>
      </c>
      <c r="D84" s="428">
        <v>23.623000000000001</v>
      </c>
      <c r="E84" s="449" t="s">
        <v>206</v>
      </c>
      <c r="F84" s="450" t="s">
        <v>649</v>
      </c>
      <c r="G84" s="453" t="s">
        <v>2742</v>
      </c>
      <c r="H84" s="450" t="s">
        <v>3079</v>
      </c>
      <c r="I84" s="452" t="s">
        <v>683</v>
      </c>
      <c r="J84" s="457" t="s">
        <v>825</v>
      </c>
      <c r="K84" s="407">
        <v>3</v>
      </c>
      <c r="L84" s="407">
        <v>11</v>
      </c>
      <c r="M84" s="407">
        <v>11</v>
      </c>
      <c r="N84" s="425">
        <v>132</v>
      </c>
      <c r="O84" s="437"/>
      <c r="P84" s="406">
        <v>3</v>
      </c>
      <c r="Q84" s="406">
        <v>129</v>
      </c>
      <c r="R84" s="406"/>
      <c r="S84" s="406"/>
      <c r="T84" s="406"/>
      <c r="U84" s="406"/>
      <c r="V84" s="406">
        <f t="shared" si="6"/>
        <v>0</v>
      </c>
      <c r="W84" s="676"/>
      <c r="X84" s="507" t="str">
        <f t="shared" si="4"/>
        <v>3 garsoniere, 129 două camere, 0 număr camere necunoscut &lt;span style="color: red;"&gt;(spuneți-mi sau trimiteți tabel întreținere)&lt;/span&gt;</v>
      </c>
      <c r="Y84" s="508" t="str">
        <f t="shared" si="5"/>
        <v>132 din care 3 garsoniere, 129 două camere, 0 număr camere necunoscut &lt;span style="color: red;"&gt;(spuneți-mi sau trimiteți tabel întreținere)&lt;/span&gt;</v>
      </c>
      <c r="Z84" s="509"/>
      <c r="AA84" s="510" t="s">
        <v>1043</v>
      </c>
      <c r="AB84" s="628" t="s">
        <v>1302</v>
      </c>
      <c r="AC84" s="431" t="s">
        <v>1548</v>
      </c>
      <c r="AD84" s="623" t="s">
        <v>1468</v>
      </c>
      <c r="AE84" s="623"/>
      <c r="AF84" s="623"/>
      <c r="AG84" s="623" t="s">
        <v>1217</v>
      </c>
      <c r="AH84" s="623"/>
      <c r="AI84" s="623" t="s">
        <v>2559</v>
      </c>
      <c r="AJ84" s="441"/>
      <c r="AK84" s="359"/>
    </row>
    <row r="85" spans="1:37">
      <c r="A85" s="367"/>
      <c r="B85" s="386" t="s">
        <v>404</v>
      </c>
      <c r="C85" s="402">
        <v>46.767499999999998</v>
      </c>
      <c r="D85" s="428">
        <v>23.628699999999998</v>
      </c>
      <c r="E85" s="449" t="s">
        <v>206</v>
      </c>
      <c r="F85" s="450" t="s">
        <v>649</v>
      </c>
      <c r="G85" s="453" t="s">
        <v>2742</v>
      </c>
      <c r="H85" s="450" t="s">
        <v>3079</v>
      </c>
      <c r="I85" s="451" t="s">
        <v>681</v>
      </c>
      <c r="J85" s="456" t="s">
        <v>3</v>
      </c>
      <c r="K85" s="403">
        <v>2</v>
      </c>
      <c r="L85" s="403">
        <v>5</v>
      </c>
      <c r="M85" s="403">
        <v>5</v>
      </c>
      <c r="N85" s="424">
        <v>40</v>
      </c>
      <c r="O85" s="436"/>
      <c r="P85" s="404"/>
      <c r="Q85" s="404">
        <v>32</v>
      </c>
      <c r="R85" s="404">
        <v>8</v>
      </c>
      <c r="S85" s="404"/>
      <c r="T85" s="404"/>
      <c r="U85" s="404"/>
      <c r="V85" s="404">
        <f t="shared" si="6"/>
        <v>0</v>
      </c>
      <c r="W85" s="677"/>
      <c r="X85" s="503" t="str">
        <f t="shared" si="4"/>
        <v>32 două camere, 8 trei camere, 0 număr camere necunoscut &lt;span style="color: red;"&gt;(spuneți-mi sau trimiteți tabel întreținere)&lt;/span&gt;</v>
      </c>
      <c r="Y85" s="504" t="str">
        <f t="shared" si="5"/>
        <v>40 din care 32 două camere, 8 trei camere, 0 număr camere necunoscut &lt;span style="color: red;"&gt;(spuneți-mi sau trimiteți tabel întreținere)&lt;/span&gt;</v>
      </c>
      <c r="Z85" s="505"/>
      <c r="AA85" s="506" t="s">
        <v>1043</v>
      </c>
      <c r="AB85" s="628" t="s">
        <v>1302</v>
      </c>
      <c r="AC85" s="431" t="s">
        <v>1548</v>
      </c>
      <c r="AD85" s="356" t="s">
        <v>2066</v>
      </c>
      <c r="AE85" s="356"/>
      <c r="AF85" s="356"/>
      <c r="AG85" s="356" t="s">
        <v>840</v>
      </c>
      <c r="AH85" s="356"/>
      <c r="AI85" s="356" t="s">
        <v>2227</v>
      </c>
      <c r="AJ85" s="496"/>
      <c r="AK85" s="359"/>
    </row>
    <row r="86" spans="1:37">
      <c r="A86" s="367"/>
      <c r="B86" s="386" t="s">
        <v>404</v>
      </c>
      <c r="C86" s="402">
        <v>46.766199999999998</v>
      </c>
      <c r="D86" s="428">
        <v>23.6282</v>
      </c>
      <c r="E86" s="449" t="s">
        <v>206</v>
      </c>
      <c r="F86" s="450" t="s">
        <v>649</v>
      </c>
      <c r="G86" s="453" t="s">
        <v>2742</v>
      </c>
      <c r="H86" s="450" t="s">
        <v>3378</v>
      </c>
      <c r="I86" s="452" t="s">
        <v>683</v>
      </c>
      <c r="J86" s="399" t="s">
        <v>752</v>
      </c>
      <c r="K86" s="407">
        <v>1</v>
      </c>
      <c r="L86" s="407">
        <v>11</v>
      </c>
      <c r="M86" s="407">
        <v>11</v>
      </c>
      <c r="N86" s="425">
        <v>176</v>
      </c>
      <c r="O86" s="437"/>
      <c r="P86" s="406">
        <v>176</v>
      </c>
      <c r="Q86" s="406"/>
      <c r="R86" s="406"/>
      <c r="S86" s="406"/>
      <c r="T86" s="406"/>
      <c r="U86" s="406"/>
      <c r="V86" s="406">
        <f t="shared" si="6"/>
        <v>0</v>
      </c>
      <c r="W86" s="676"/>
      <c r="X86" s="507" t="str">
        <f t="shared" si="4"/>
        <v>176 garsoniere, 0 număr camere necunoscut &lt;span style="color: red;"&gt;(spuneți-mi sau trimiteți tabel întreținere)&lt;/span&gt;</v>
      </c>
      <c r="Y86" s="508" t="str">
        <f t="shared" si="5"/>
        <v>176 din care 176 garsoniere, 0 număr camere necunoscut &lt;span style="color: red;"&gt;(spuneți-mi sau trimiteți tabel întreținere)&lt;/span&gt;</v>
      </c>
      <c r="Z86" s="509"/>
      <c r="AA86" s="510" t="s">
        <v>1671</v>
      </c>
      <c r="AB86" s="628" t="s">
        <v>1302</v>
      </c>
      <c r="AC86" s="431" t="s">
        <v>1548</v>
      </c>
      <c r="AD86" s="356" t="s">
        <v>1561</v>
      </c>
      <c r="AE86" s="356"/>
      <c r="AF86" s="356"/>
      <c r="AG86" s="623" t="s">
        <v>1216</v>
      </c>
      <c r="AH86" s="623"/>
      <c r="AI86" s="623" t="s">
        <v>2564</v>
      </c>
      <c r="AJ86" s="441"/>
      <c r="AK86" s="359"/>
    </row>
    <row r="87" spans="1:37">
      <c r="A87" s="367"/>
      <c r="B87" s="386" t="s">
        <v>404</v>
      </c>
      <c r="C87" s="402">
        <v>46.764200000000002</v>
      </c>
      <c r="D87" s="428">
        <v>23.6236</v>
      </c>
      <c r="E87" s="449" t="s">
        <v>206</v>
      </c>
      <c r="F87" s="450" t="s">
        <v>649</v>
      </c>
      <c r="G87" s="453" t="s">
        <v>2742</v>
      </c>
      <c r="H87" s="450" t="s">
        <v>3379</v>
      </c>
      <c r="I87" s="452" t="s">
        <v>681</v>
      </c>
      <c r="J87" s="457" t="s">
        <v>3</v>
      </c>
      <c r="K87" s="407">
        <v>3</v>
      </c>
      <c r="L87" s="407">
        <v>5</v>
      </c>
      <c r="M87" s="407">
        <v>5</v>
      </c>
      <c r="N87" s="425">
        <v>90</v>
      </c>
      <c r="O87" s="437"/>
      <c r="P87" s="406">
        <v>90</v>
      </c>
      <c r="Q87" s="406"/>
      <c r="R87" s="406"/>
      <c r="S87" s="406"/>
      <c r="T87" s="406"/>
      <c r="U87" s="406"/>
      <c r="V87" s="406">
        <f t="shared" si="6"/>
        <v>0</v>
      </c>
      <c r="W87" s="676"/>
      <c r="X87" s="507" t="str">
        <f t="shared" si="4"/>
        <v>90 garsoniere, 0 număr camere necunoscut &lt;span style="color: red;"&gt;(spuneți-mi sau trimiteți tabel întreținere)&lt;/span&gt;</v>
      </c>
      <c r="Y87" s="508" t="str">
        <f t="shared" si="5"/>
        <v>90 din care 90 garsoniere, 0 număr camere necunoscut &lt;span style="color: red;"&gt;(spuneți-mi sau trimiteți tabel întreținere)&lt;/span&gt;</v>
      </c>
      <c r="Z87" s="509"/>
      <c r="AA87" s="510" t="s">
        <v>1680</v>
      </c>
      <c r="AB87" s="628" t="s">
        <v>1305</v>
      </c>
      <c r="AC87" s="431" t="s">
        <v>1547</v>
      </c>
      <c r="AD87" s="623" t="s">
        <v>2650</v>
      </c>
      <c r="AE87" s="356"/>
      <c r="AF87" s="356"/>
      <c r="AG87" s="356" t="s">
        <v>840</v>
      </c>
      <c r="AH87" s="356"/>
      <c r="AI87" s="356" t="s">
        <v>2227</v>
      </c>
      <c r="AJ87" s="441"/>
      <c r="AK87" s="359"/>
    </row>
    <row r="88" spans="1:37">
      <c r="A88" s="367"/>
      <c r="B88" s="445" t="s">
        <v>251</v>
      </c>
      <c r="C88" s="402">
        <v>46.765999999999998</v>
      </c>
      <c r="D88" s="428">
        <v>23.6203</v>
      </c>
      <c r="E88" s="449" t="s">
        <v>206</v>
      </c>
      <c r="F88" s="450" t="s">
        <v>649</v>
      </c>
      <c r="G88" s="453" t="s">
        <v>2742</v>
      </c>
      <c r="H88" s="450" t="s">
        <v>2955</v>
      </c>
      <c r="I88" s="452" t="s">
        <v>683</v>
      </c>
      <c r="J88" s="457" t="s">
        <v>825</v>
      </c>
      <c r="K88" s="407">
        <v>1</v>
      </c>
      <c r="L88" s="407">
        <v>11</v>
      </c>
      <c r="M88" s="407">
        <v>11</v>
      </c>
      <c r="N88" s="425">
        <v>44</v>
      </c>
      <c r="O88" s="437"/>
      <c r="P88" s="406"/>
      <c r="Q88" s="406">
        <v>34</v>
      </c>
      <c r="R88" s="406">
        <v>10</v>
      </c>
      <c r="S88" s="406"/>
      <c r="T88" s="406"/>
      <c r="U88" s="406"/>
      <c r="V88" s="406">
        <f t="shared" si="6"/>
        <v>0</v>
      </c>
      <c r="W88" s="676"/>
      <c r="X88" s="507" t="str">
        <f t="shared" si="4"/>
        <v>34 două camere, 10 trei camere, 0 număr camere necunoscut &lt;span style="color: red;"&gt;(spuneți-mi sau trimiteți tabel întreținere)&lt;/span&gt;</v>
      </c>
      <c r="Y88" s="508" t="str">
        <f t="shared" si="5"/>
        <v>44 din care 34 două camere, 10 trei camere, 0 număr camere necunoscut &lt;span style="color: red;"&gt;(spuneți-mi sau trimiteți tabel întreținere)&lt;/span&gt;</v>
      </c>
      <c r="Z88" s="509"/>
      <c r="AA88" s="510" t="s">
        <v>1043</v>
      </c>
      <c r="AB88" s="628" t="s">
        <v>1302</v>
      </c>
      <c r="AC88" s="431" t="s">
        <v>1548</v>
      </c>
      <c r="AD88" s="356" t="s">
        <v>2139</v>
      </c>
      <c r="AE88" s="356"/>
      <c r="AF88" s="356"/>
      <c r="AG88" s="356" t="s">
        <v>840</v>
      </c>
      <c r="AH88" s="356"/>
      <c r="AI88" s="623" t="s">
        <v>2612</v>
      </c>
      <c r="AJ88" s="441"/>
      <c r="AK88" s="359"/>
    </row>
    <row r="89" spans="1:37">
      <c r="A89" s="367"/>
      <c r="B89" s="445" t="s">
        <v>594</v>
      </c>
      <c r="C89" s="402">
        <v>46.763199999999998</v>
      </c>
      <c r="D89" s="428">
        <v>23.621400000000001</v>
      </c>
      <c r="E89" s="449" t="s">
        <v>206</v>
      </c>
      <c r="F89" s="450" t="s">
        <v>649</v>
      </c>
      <c r="G89" s="453" t="s">
        <v>2742</v>
      </c>
      <c r="H89" s="450" t="s">
        <v>3380</v>
      </c>
      <c r="I89" s="452" t="s">
        <v>681</v>
      </c>
      <c r="J89" s="457" t="s">
        <v>3</v>
      </c>
      <c r="K89" s="407">
        <v>4</v>
      </c>
      <c r="L89" s="407">
        <v>5</v>
      </c>
      <c r="M89" s="407">
        <v>5</v>
      </c>
      <c r="N89" s="425">
        <v>50</v>
      </c>
      <c r="O89" s="437"/>
      <c r="P89" s="406"/>
      <c r="Q89" s="406">
        <v>12</v>
      </c>
      <c r="R89" s="406">
        <v>30</v>
      </c>
      <c r="S89" s="406">
        <v>8</v>
      </c>
      <c r="T89" s="406"/>
      <c r="U89" s="406"/>
      <c r="V89" s="406">
        <f t="shared" si="6"/>
        <v>0</v>
      </c>
      <c r="W89" s="676"/>
      <c r="X89" s="507" t="str">
        <f t="shared" si="4"/>
        <v>12 două camere, 30 trei camere, 8 patru camere, 0 număr camere necunoscut &lt;span style="color: red;"&gt;(spuneți-mi sau trimiteți tabel întreținere)&lt;/span&gt;</v>
      </c>
      <c r="Y89" s="508" t="str">
        <f t="shared" si="5"/>
        <v>50 din care 12 două camere, 30 trei camere, 8 patru camere, 0 număr camere necunoscut &lt;span style="color: red;"&gt;(spuneți-mi sau trimiteți tabel întreținere)&lt;/span&gt;</v>
      </c>
      <c r="Z89" s="509"/>
      <c r="AA89" s="510" t="s">
        <v>1659</v>
      </c>
      <c r="AB89" s="628" t="s">
        <v>1301</v>
      </c>
      <c r="AC89" s="431" t="s">
        <v>1548</v>
      </c>
      <c r="AD89" s="356" t="s">
        <v>2125</v>
      </c>
      <c r="AE89" s="356"/>
      <c r="AF89" s="356"/>
      <c r="AG89" s="623" t="s">
        <v>2549</v>
      </c>
      <c r="AH89" s="623"/>
      <c r="AI89" s="623" t="s">
        <v>2560</v>
      </c>
      <c r="AJ89" s="441"/>
      <c r="AK89" s="359"/>
    </row>
    <row r="90" spans="1:37">
      <c r="A90" s="367"/>
      <c r="B90" s="445" t="s">
        <v>260</v>
      </c>
      <c r="C90" s="402">
        <v>46.765300000000003</v>
      </c>
      <c r="D90" s="428">
        <v>23.620699999999999</v>
      </c>
      <c r="E90" s="449" t="s">
        <v>206</v>
      </c>
      <c r="F90" s="450" t="s">
        <v>649</v>
      </c>
      <c r="G90" s="453" t="s">
        <v>2742</v>
      </c>
      <c r="H90" s="450" t="s">
        <v>3381</v>
      </c>
      <c r="I90" s="452" t="s">
        <v>681</v>
      </c>
      <c r="J90" s="457" t="s">
        <v>3</v>
      </c>
      <c r="K90" s="407">
        <v>6</v>
      </c>
      <c r="L90" s="407">
        <v>5</v>
      </c>
      <c r="M90" s="407">
        <v>5</v>
      </c>
      <c r="N90" s="425">
        <v>70</v>
      </c>
      <c r="O90" s="437"/>
      <c r="P90" s="406"/>
      <c r="Q90" s="406">
        <v>12</v>
      </c>
      <c r="R90" s="406">
        <v>42</v>
      </c>
      <c r="S90" s="406">
        <v>16</v>
      </c>
      <c r="T90" s="406"/>
      <c r="U90" s="406"/>
      <c r="V90" s="406">
        <f t="shared" si="6"/>
        <v>0</v>
      </c>
      <c r="W90" s="676"/>
      <c r="X90" s="507" t="str">
        <f t="shared" si="4"/>
        <v>12 două camere, 42 trei camere, 16 patru camere, 0 număr camere necunoscut &lt;span style="color: red;"&gt;(spuneți-mi sau trimiteți tabel întreținere)&lt;/span&gt;</v>
      </c>
      <c r="Y90" s="508" t="str">
        <f t="shared" si="5"/>
        <v>70 din care 12 două camere, 42 trei camere, 16 patru camere, 0 număr camere necunoscut &lt;span style="color: red;"&gt;(spuneți-mi sau trimiteți tabel întreținere)&lt;/span&gt;</v>
      </c>
      <c r="Z90" s="509"/>
      <c r="AA90" s="510" t="s">
        <v>1659</v>
      </c>
      <c r="AB90" s="628" t="s">
        <v>1301</v>
      </c>
      <c r="AC90" s="431" t="s">
        <v>1548</v>
      </c>
      <c r="AD90" s="356" t="s">
        <v>2128</v>
      </c>
      <c r="AE90" s="356"/>
      <c r="AF90" s="356"/>
      <c r="AG90" s="623" t="s">
        <v>2549</v>
      </c>
      <c r="AH90" s="623"/>
      <c r="AI90" s="623" t="s">
        <v>2560</v>
      </c>
      <c r="AJ90" s="441"/>
      <c r="AK90" s="359"/>
    </row>
    <row r="91" spans="1:37">
      <c r="A91" s="367"/>
      <c r="B91" s="445" t="s">
        <v>559</v>
      </c>
      <c r="C91" s="402">
        <v>46.766399999999997</v>
      </c>
      <c r="D91" s="428">
        <v>23.6297</v>
      </c>
      <c r="E91" s="682" t="s">
        <v>206</v>
      </c>
      <c r="F91" s="683" t="s">
        <v>649</v>
      </c>
      <c r="G91" s="453" t="s">
        <v>2742</v>
      </c>
      <c r="H91" s="683" t="s">
        <v>3382</v>
      </c>
      <c r="I91" s="451" t="s">
        <v>681</v>
      </c>
      <c r="J91" s="456" t="s">
        <v>3</v>
      </c>
      <c r="K91" s="403">
        <v>2</v>
      </c>
      <c r="L91" s="403">
        <v>5</v>
      </c>
      <c r="M91" s="403">
        <v>5</v>
      </c>
      <c r="N91" s="424">
        <v>40</v>
      </c>
      <c r="O91" s="436"/>
      <c r="P91" s="404"/>
      <c r="Q91" s="404">
        <v>32</v>
      </c>
      <c r="R91" s="404">
        <v>8</v>
      </c>
      <c r="S91" s="404"/>
      <c r="T91" s="404"/>
      <c r="U91" s="404"/>
      <c r="V91" s="404">
        <f t="shared" si="6"/>
        <v>0</v>
      </c>
      <c r="W91" s="677"/>
      <c r="X91" s="503" t="str">
        <f t="shared" si="4"/>
        <v>32 două camere, 8 trei camere, 0 număr camere necunoscut &lt;span style="color: red;"&gt;(spuneți-mi sau trimiteți tabel întreținere)&lt;/span&gt;</v>
      </c>
      <c r="Y91" s="504" t="str">
        <f t="shared" si="5"/>
        <v>40 din care 32 două camere, 8 trei camere, 0 număr camere necunoscut &lt;span style="color: red;"&gt;(spuneți-mi sau trimiteți tabel întreținere)&lt;/span&gt;</v>
      </c>
      <c r="Z91" s="505"/>
      <c r="AA91" s="506" t="s">
        <v>1671</v>
      </c>
      <c r="AB91" s="628" t="s">
        <v>1302</v>
      </c>
      <c r="AC91" s="431" t="s">
        <v>1548</v>
      </c>
      <c r="AD91" s="356" t="s">
        <v>2066</v>
      </c>
      <c r="AE91" s="405"/>
      <c r="AF91" s="405"/>
      <c r="AG91" s="405" t="s">
        <v>840</v>
      </c>
      <c r="AH91" s="405"/>
      <c r="AI91" s="405" t="s">
        <v>2227</v>
      </c>
      <c r="AJ91" s="736"/>
      <c r="AK91" s="359"/>
    </row>
    <row r="92" spans="1:37">
      <c r="A92" s="367"/>
      <c r="B92" s="445" t="s">
        <v>560</v>
      </c>
      <c r="C92" s="402">
        <v>46.766800000000003</v>
      </c>
      <c r="D92" s="428">
        <v>23.629200000000001</v>
      </c>
      <c r="E92" s="449" t="s">
        <v>206</v>
      </c>
      <c r="F92" s="450" t="s">
        <v>649</v>
      </c>
      <c r="G92" s="453" t="s">
        <v>2742</v>
      </c>
      <c r="H92" s="450" t="s">
        <v>3383</v>
      </c>
      <c r="I92" s="451" t="s">
        <v>681</v>
      </c>
      <c r="J92" s="456" t="s">
        <v>3</v>
      </c>
      <c r="K92" s="403">
        <v>2</v>
      </c>
      <c r="L92" s="403">
        <v>5</v>
      </c>
      <c r="M92" s="403">
        <v>5</v>
      </c>
      <c r="N92" s="424">
        <v>40</v>
      </c>
      <c r="O92" s="436"/>
      <c r="P92" s="404"/>
      <c r="Q92" s="404">
        <v>32</v>
      </c>
      <c r="R92" s="404">
        <v>8</v>
      </c>
      <c r="S92" s="404"/>
      <c r="T92" s="404"/>
      <c r="U92" s="404"/>
      <c r="V92" s="404">
        <f t="shared" si="6"/>
        <v>0</v>
      </c>
      <c r="W92" s="677"/>
      <c r="X92" s="503" t="str">
        <f t="shared" si="4"/>
        <v>32 două camere, 8 trei camere, 0 număr camere necunoscut &lt;span style="color: red;"&gt;(spuneți-mi sau trimiteți tabel întreținere)&lt;/span&gt;</v>
      </c>
      <c r="Y92" s="504" t="str">
        <f t="shared" si="5"/>
        <v>40 din care 32 două camere, 8 trei camere, 0 număr camere necunoscut &lt;span style="color: red;"&gt;(spuneți-mi sau trimiteți tabel întreținere)&lt;/span&gt;</v>
      </c>
      <c r="Z92" s="505"/>
      <c r="AA92" s="506" t="s">
        <v>1671</v>
      </c>
      <c r="AB92" s="628" t="s">
        <v>1302</v>
      </c>
      <c r="AC92" s="431" t="s">
        <v>1548</v>
      </c>
      <c r="AD92" s="356" t="s">
        <v>2066</v>
      </c>
      <c r="AE92" s="356"/>
      <c r="AF92" s="356"/>
      <c r="AG92" s="356" t="s">
        <v>840</v>
      </c>
      <c r="AH92" s="356"/>
      <c r="AI92" s="356" t="s">
        <v>2227</v>
      </c>
      <c r="AJ92" s="441"/>
      <c r="AK92" s="359"/>
    </row>
    <row r="93" spans="1:37" ht="13.5" thickBot="1">
      <c r="A93" s="367"/>
      <c r="B93" s="445" t="s">
        <v>561</v>
      </c>
      <c r="C93" s="402">
        <v>46.767099999999999</v>
      </c>
      <c r="D93" s="428">
        <v>23.628399999999999</v>
      </c>
      <c r="E93" s="449" t="s">
        <v>206</v>
      </c>
      <c r="F93" s="450" t="s">
        <v>649</v>
      </c>
      <c r="G93" s="453" t="s">
        <v>2742</v>
      </c>
      <c r="H93" s="450" t="s">
        <v>3384</v>
      </c>
      <c r="I93" s="451" t="s">
        <v>681</v>
      </c>
      <c r="J93" s="456" t="s">
        <v>3</v>
      </c>
      <c r="K93" s="403">
        <v>2</v>
      </c>
      <c r="L93" s="403">
        <v>5</v>
      </c>
      <c r="M93" s="403">
        <v>5</v>
      </c>
      <c r="N93" s="424">
        <v>40</v>
      </c>
      <c r="O93" s="436"/>
      <c r="P93" s="404"/>
      <c r="Q93" s="404">
        <v>32</v>
      </c>
      <c r="R93" s="404">
        <v>8</v>
      </c>
      <c r="S93" s="404"/>
      <c r="T93" s="404"/>
      <c r="U93" s="404"/>
      <c r="V93" s="404">
        <f t="shared" si="6"/>
        <v>0</v>
      </c>
      <c r="W93" s="677"/>
      <c r="X93" s="503" t="str">
        <f t="shared" si="4"/>
        <v>32 două camere, 8 trei camere, 0 număr camere necunoscut &lt;span style="color: red;"&gt;(spuneți-mi sau trimiteți tabel întreținere)&lt;/span&gt;</v>
      </c>
      <c r="Y93" s="504" t="str">
        <f t="shared" si="5"/>
        <v>40 din care 32 două camere, 8 trei camere, 0 număr camere necunoscut &lt;span style="color: red;"&gt;(spuneți-mi sau trimiteți tabel întreținere)&lt;/span&gt;</v>
      </c>
      <c r="Z93" s="505"/>
      <c r="AA93" s="506" t="s">
        <v>1671</v>
      </c>
      <c r="AB93" s="628" t="s">
        <v>1302</v>
      </c>
      <c r="AC93" s="431" t="s">
        <v>1548</v>
      </c>
      <c r="AD93" s="356" t="s">
        <v>2066</v>
      </c>
      <c r="AE93" s="356"/>
      <c r="AF93" s="356"/>
      <c r="AG93" s="356" t="s">
        <v>840</v>
      </c>
      <c r="AH93" s="356"/>
      <c r="AI93" s="356" t="s">
        <v>2227</v>
      </c>
      <c r="AJ93" s="441"/>
      <c r="AK93" s="359"/>
    </row>
    <row r="94" spans="1:37" ht="13.5" thickTop="1">
      <c r="A94" s="367" t="s">
        <v>23</v>
      </c>
      <c r="B94" s="685" t="s">
        <v>404</v>
      </c>
      <c r="C94" s="702">
        <v>46.768599999999999</v>
      </c>
      <c r="D94" s="703">
        <v>23.620899999999999</v>
      </c>
      <c r="E94" s="704" t="s">
        <v>206</v>
      </c>
      <c r="F94" s="705" t="s">
        <v>649</v>
      </c>
      <c r="G94" s="705" t="s">
        <v>2743</v>
      </c>
      <c r="H94" s="705" t="s">
        <v>3116</v>
      </c>
      <c r="I94" s="721" t="s">
        <v>691</v>
      </c>
      <c r="J94" s="722" t="s">
        <v>825</v>
      </c>
      <c r="K94" s="723">
        <v>1</v>
      </c>
      <c r="L94" s="723">
        <v>11</v>
      </c>
      <c r="M94" s="723">
        <v>11</v>
      </c>
      <c r="N94" s="724">
        <v>44</v>
      </c>
      <c r="O94" s="710"/>
      <c r="P94" s="711"/>
      <c r="Q94" s="711">
        <v>34</v>
      </c>
      <c r="R94" s="711">
        <v>10</v>
      </c>
      <c r="S94" s="711"/>
      <c r="T94" s="711"/>
      <c r="U94" s="711"/>
      <c r="V94" s="711">
        <f t="shared" si="6"/>
        <v>0</v>
      </c>
      <c r="W94" s="725"/>
      <c r="X94" s="726" t="str">
        <f t="shared" si="4"/>
        <v>34 două camere, 10 trei camere, 0 număr camere necunoscut &lt;span style="color: red;"&gt;(spuneți-mi sau trimiteți tabel întreținere)&lt;/span&gt;</v>
      </c>
      <c r="Y94" s="727" t="str">
        <f t="shared" si="5"/>
        <v>44 din care 34 două camere, 10 trei camere, 0 număr camere necunoscut &lt;span style="color: red;"&gt;(spuneți-mi sau trimiteți tabel întreținere)&lt;/span&gt;</v>
      </c>
      <c r="Z94" s="728"/>
      <c r="AA94" s="729" t="s">
        <v>1669</v>
      </c>
      <c r="AB94" s="697" t="s">
        <v>1302</v>
      </c>
      <c r="AC94" s="698" t="s">
        <v>1548</v>
      </c>
      <c r="AD94" s="719" t="s">
        <v>2139</v>
      </c>
      <c r="AE94" s="719"/>
      <c r="AF94" s="719"/>
      <c r="AG94" s="719" t="s">
        <v>840</v>
      </c>
      <c r="AH94" s="719" t="s">
        <v>1566</v>
      </c>
      <c r="AI94" s="699" t="s">
        <v>2612</v>
      </c>
      <c r="AJ94" s="720"/>
      <c r="AK94" s="359"/>
    </row>
    <row r="95" spans="1:37">
      <c r="A95" s="367"/>
      <c r="B95" s="386" t="s">
        <v>404</v>
      </c>
      <c r="C95" s="402">
        <v>46.768999999999998</v>
      </c>
      <c r="D95" s="428">
        <v>23.622399999999999</v>
      </c>
      <c r="E95" s="449" t="s">
        <v>206</v>
      </c>
      <c r="F95" s="450" t="s">
        <v>649</v>
      </c>
      <c r="G95" s="450" t="s">
        <v>2743</v>
      </c>
      <c r="H95" s="450" t="s">
        <v>3060</v>
      </c>
      <c r="I95" s="452" t="s">
        <v>681</v>
      </c>
      <c r="J95" s="457" t="s">
        <v>3</v>
      </c>
      <c r="K95" s="407">
        <v>6</v>
      </c>
      <c r="L95" s="407">
        <v>5</v>
      </c>
      <c r="M95" s="407">
        <v>5</v>
      </c>
      <c r="N95" s="425">
        <v>50</v>
      </c>
      <c r="O95" s="437"/>
      <c r="P95" s="406"/>
      <c r="Q95" s="406">
        <v>12</v>
      </c>
      <c r="R95" s="406">
        <v>30</v>
      </c>
      <c r="S95" s="406">
        <v>8</v>
      </c>
      <c r="T95" s="406"/>
      <c r="U95" s="406"/>
      <c r="V95" s="406">
        <f t="shared" si="6"/>
        <v>0</v>
      </c>
      <c r="W95" s="676"/>
      <c r="X95" s="507" t="str">
        <f t="shared" si="4"/>
        <v>12 două camere, 30 trei camere, 8 patru camere, 0 număr camere necunoscut &lt;span style="color: red;"&gt;(spuneți-mi sau trimiteți tabel întreținere)&lt;/span&gt;</v>
      </c>
      <c r="Y95" s="508" t="str">
        <f t="shared" si="5"/>
        <v>50 din care 12 două camere, 30 trei camere, 8 patru camere, 0 număr camere necunoscut &lt;span style="color: red;"&gt;(spuneți-mi sau trimiteți tabel întreținere)&lt;/span&gt;</v>
      </c>
      <c r="Z95" s="509"/>
      <c r="AA95" s="510" t="s">
        <v>1659</v>
      </c>
      <c r="AB95" s="628" t="s">
        <v>1301</v>
      </c>
      <c r="AC95" s="431" t="s">
        <v>1548</v>
      </c>
      <c r="AD95" s="356" t="s">
        <v>2135</v>
      </c>
      <c r="AE95" s="356"/>
      <c r="AF95" s="356"/>
      <c r="AG95" s="623" t="s">
        <v>2549</v>
      </c>
      <c r="AH95" s="623"/>
      <c r="AI95" s="623" t="s">
        <v>2560</v>
      </c>
      <c r="AJ95" s="441"/>
      <c r="AK95" s="359"/>
    </row>
    <row r="96" spans="1:37">
      <c r="A96" s="367"/>
      <c r="B96" s="386" t="s">
        <v>404</v>
      </c>
      <c r="C96" s="402">
        <v>46.769100000000002</v>
      </c>
      <c r="D96" s="428">
        <v>23.625299999999999</v>
      </c>
      <c r="E96" s="449" t="s">
        <v>206</v>
      </c>
      <c r="F96" s="450" t="s">
        <v>649</v>
      </c>
      <c r="G96" s="450" t="s">
        <v>2743</v>
      </c>
      <c r="H96" s="450" t="s">
        <v>3385</v>
      </c>
      <c r="I96" s="452" t="s">
        <v>681</v>
      </c>
      <c r="J96" s="457" t="s">
        <v>3</v>
      </c>
      <c r="K96" s="407">
        <v>4</v>
      </c>
      <c r="L96" s="407">
        <v>5</v>
      </c>
      <c r="M96" s="407">
        <v>5</v>
      </c>
      <c r="N96" s="425">
        <v>50</v>
      </c>
      <c r="O96" s="437"/>
      <c r="P96" s="406"/>
      <c r="Q96" s="406">
        <v>12</v>
      </c>
      <c r="R96" s="406">
        <v>30</v>
      </c>
      <c r="S96" s="406">
        <v>8</v>
      </c>
      <c r="T96" s="406"/>
      <c r="U96" s="406"/>
      <c r="V96" s="406">
        <f t="shared" si="6"/>
        <v>0</v>
      </c>
      <c r="W96" s="676"/>
      <c r="X96" s="507" t="str">
        <f t="shared" si="4"/>
        <v>12 două camere, 30 trei camere, 8 patru camere, 0 număr camere necunoscut &lt;span style="color: red;"&gt;(spuneți-mi sau trimiteți tabel întreținere)&lt;/span&gt;</v>
      </c>
      <c r="Y96" s="508" t="str">
        <f t="shared" si="5"/>
        <v>50 din care 12 două camere, 30 trei camere, 8 patru camere, 0 număr camere necunoscut &lt;span style="color: red;"&gt;(spuneți-mi sau trimiteți tabel întreținere)&lt;/span&gt;</v>
      </c>
      <c r="Z96" s="509"/>
      <c r="AA96" s="510" t="s">
        <v>1659</v>
      </c>
      <c r="AB96" s="628" t="s">
        <v>1301</v>
      </c>
      <c r="AC96" s="431" t="s">
        <v>1548</v>
      </c>
      <c r="AD96" s="356" t="s">
        <v>2135</v>
      </c>
      <c r="AE96" s="356"/>
      <c r="AF96" s="356"/>
      <c r="AG96" s="623" t="s">
        <v>2549</v>
      </c>
      <c r="AH96" s="623"/>
      <c r="AI96" s="623" t="s">
        <v>2560</v>
      </c>
      <c r="AJ96" s="441"/>
      <c r="AK96" s="359"/>
    </row>
    <row r="97" spans="1:37">
      <c r="A97" s="367"/>
      <c r="B97" s="386" t="s">
        <v>404</v>
      </c>
      <c r="C97" s="402">
        <v>46.768599999999999</v>
      </c>
      <c r="D97" s="428">
        <v>23.6252</v>
      </c>
      <c r="E97" s="449" t="s">
        <v>206</v>
      </c>
      <c r="F97" s="450" t="s">
        <v>649</v>
      </c>
      <c r="G97" s="450" t="s">
        <v>2743</v>
      </c>
      <c r="H97" s="450" t="s">
        <v>3205</v>
      </c>
      <c r="I97" s="452" t="s">
        <v>681</v>
      </c>
      <c r="J97" s="457" t="s">
        <v>3</v>
      </c>
      <c r="K97" s="407">
        <v>3</v>
      </c>
      <c r="L97" s="407">
        <v>5</v>
      </c>
      <c r="M97" s="407">
        <v>5</v>
      </c>
      <c r="N97" s="425">
        <v>60</v>
      </c>
      <c r="O97" s="437"/>
      <c r="P97" s="406"/>
      <c r="Q97" s="406">
        <v>51</v>
      </c>
      <c r="R97" s="406">
        <v>9</v>
      </c>
      <c r="S97" s="406"/>
      <c r="T97" s="406"/>
      <c r="U97" s="406"/>
      <c r="V97" s="406">
        <f t="shared" si="6"/>
        <v>0</v>
      </c>
      <c r="W97" s="676"/>
      <c r="X97" s="507" t="str">
        <f t="shared" si="4"/>
        <v>51 două camere, 9 trei camere, 0 număr camere necunoscut &lt;span style="color: red;"&gt;(spuneți-mi sau trimiteți tabel întreținere)&lt;/span&gt;</v>
      </c>
      <c r="Y97" s="508" t="str">
        <f t="shared" si="5"/>
        <v>60 din care 51 două camere, 9 trei camere, 0 număr camere necunoscut &lt;span style="color: red;"&gt;(spuneți-mi sau trimiteți tabel întreținere)&lt;/span&gt;</v>
      </c>
      <c r="Z97" s="509"/>
      <c r="AA97" s="510" t="s">
        <v>1659</v>
      </c>
      <c r="AB97" s="628" t="s">
        <v>1301</v>
      </c>
      <c r="AC97" s="431" t="s">
        <v>1548</v>
      </c>
      <c r="AD97" s="356" t="s">
        <v>1569</v>
      </c>
      <c r="AE97" s="356"/>
      <c r="AF97" s="356"/>
      <c r="AG97" s="356" t="s">
        <v>840</v>
      </c>
      <c r="AH97" s="356"/>
      <c r="AI97" s="356" t="s">
        <v>2227</v>
      </c>
      <c r="AJ97" s="441"/>
      <c r="AK97" s="359"/>
    </row>
    <row r="98" spans="1:37">
      <c r="A98" s="367"/>
      <c r="B98" s="386" t="s">
        <v>404</v>
      </c>
      <c r="C98" s="402">
        <v>46.770499999999998</v>
      </c>
      <c r="D98" s="428">
        <v>23.6264</v>
      </c>
      <c r="E98" s="449" t="s">
        <v>206</v>
      </c>
      <c r="F98" s="450" t="s">
        <v>649</v>
      </c>
      <c r="G98" s="450" t="s">
        <v>2743</v>
      </c>
      <c r="H98" s="450" t="s">
        <v>3386</v>
      </c>
      <c r="I98" s="452" t="s">
        <v>683</v>
      </c>
      <c r="J98" s="457" t="s">
        <v>825</v>
      </c>
      <c r="K98" s="407">
        <v>1</v>
      </c>
      <c r="L98" s="407">
        <v>11</v>
      </c>
      <c r="M98" s="407">
        <v>11</v>
      </c>
      <c r="N98" s="425">
        <v>44</v>
      </c>
      <c r="O98" s="437"/>
      <c r="P98" s="406">
        <v>1</v>
      </c>
      <c r="Q98" s="406">
        <v>43</v>
      </c>
      <c r="R98" s="406"/>
      <c r="S98" s="406"/>
      <c r="T98" s="406"/>
      <c r="U98" s="406"/>
      <c r="V98" s="406">
        <f t="shared" si="6"/>
        <v>0</v>
      </c>
      <c r="W98" s="676"/>
      <c r="X98" s="507" t="str">
        <f t="shared" si="4"/>
        <v>1 garsoniere, 43 două camere, 0 număr camere necunoscut &lt;span style="color: red;"&gt;(spuneți-mi sau trimiteți tabel întreținere)&lt;/span&gt;</v>
      </c>
      <c r="Y98" s="508" t="str">
        <f t="shared" si="5"/>
        <v>44 din care 1 garsoniere, 43 două camere, 0 număr camere necunoscut &lt;span style="color: red;"&gt;(spuneți-mi sau trimiteți tabel întreținere)&lt;/span&gt;</v>
      </c>
      <c r="Z98" s="509"/>
      <c r="AA98" s="510" t="s">
        <v>1662</v>
      </c>
      <c r="AB98" s="628" t="s">
        <v>1301</v>
      </c>
      <c r="AC98" s="431" t="s">
        <v>1548</v>
      </c>
      <c r="AD98" s="356" t="s">
        <v>1565</v>
      </c>
      <c r="AE98" s="356"/>
      <c r="AF98" s="356"/>
      <c r="AG98" s="356" t="s">
        <v>840</v>
      </c>
      <c r="AH98" s="356"/>
      <c r="AI98" s="356" t="s">
        <v>2227</v>
      </c>
      <c r="AJ98" s="441"/>
      <c r="AK98" s="359"/>
    </row>
    <row r="99" spans="1:37">
      <c r="A99" s="367"/>
      <c r="B99" s="386" t="s">
        <v>404</v>
      </c>
      <c r="C99" s="402">
        <v>46.768500000000003</v>
      </c>
      <c r="D99" s="428">
        <v>23.625699999999998</v>
      </c>
      <c r="E99" s="449" t="s">
        <v>206</v>
      </c>
      <c r="F99" s="450" t="s">
        <v>649</v>
      </c>
      <c r="G99" s="450" t="s">
        <v>2743</v>
      </c>
      <c r="H99" s="450" t="s">
        <v>3206</v>
      </c>
      <c r="I99" s="452" t="s">
        <v>681</v>
      </c>
      <c r="J99" s="457" t="s">
        <v>3</v>
      </c>
      <c r="K99" s="407">
        <v>3</v>
      </c>
      <c r="L99" s="407">
        <v>5</v>
      </c>
      <c r="M99" s="407">
        <v>5</v>
      </c>
      <c r="N99" s="425">
        <v>60</v>
      </c>
      <c r="O99" s="437"/>
      <c r="P99" s="406"/>
      <c r="Q99" s="406">
        <v>51</v>
      </c>
      <c r="R99" s="406">
        <v>9</v>
      </c>
      <c r="S99" s="406"/>
      <c r="T99" s="406"/>
      <c r="U99" s="406"/>
      <c r="V99" s="406">
        <f t="shared" si="6"/>
        <v>0</v>
      </c>
      <c r="W99" s="676"/>
      <c r="X99" s="507" t="str">
        <f t="shared" si="4"/>
        <v>51 două camere, 9 trei camere, 0 număr camere necunoscut &lt;span style="color: red;"&gt;(spuneți-mi sau trimiteți tabel întreținere)&lt;/span&gt;</v>
      </c>
      <c r="Y99" s="508" t="str">
        <f t="shared" si="5"/>
        <v>60 din care 51 două camere, 9 trei camere, 0 număr camere necunoscut &lt;span style="color: red;"&gt;(spuneți-mi sau trimiteți tabel întreținere)&lt;/span&gt;</v>
      </c>
      <c r="Z99" s="509"/>
      <c r="AA99" s="510" t="s">
        <v>1659</v>
      </c>
      <c r="AB99" s="628" t="s">
        <v>1301</v>
      </c>
      <c r="AC99" s="431" t="s">
        <v>1548</v>
      </c>
      <c r="AD99" s="356" t="s">
        <v>1569</v>
      </c>
      <c r="AE99" s="356"/>
      <c r="AF99" s="356"/>
      <c r="AG99" s="356" t="s">
        <v>840</v>
      </c>
      <c r="AH99" s="356"/>
      <c r="AI99" s="356" t="s">
        <v>2227</v>
      </c>
      <c r="AJ99" s="441"/>
      <c r="AK99" s="359"/>
    </row>
    <row r="100" spans="1:37">
      <c r="A100" s="367"/>
      <c r="B100" s="386" t="s">
        <v>404</v>
      </c>
      <c r="C100" s="402">
        <v>46.770299999999999</v>
      </c>
      <c r="D100" s="428">
        <v>23.626899999999999</v>
      </c>
      <c r="E100" s="449" t="s">
        <v>206</v>
      </c>
      <c r="F100" s="450" t="s">
        <v>649</v>
      </c>
      <c r="G100" s="450" t="s">
        <v>2743</v>
      </c>
      <c r="H100" s="450" t="s">
        <v>3387</v>
      </c>
      <c r="I100" s="452" t="s">
        <v>683</v>
      </c>
      <c r="J100" s="457" t="s">
        <v>825</v>
      </c>
      <c r="K100" s="407">
        <v>1</v>
      </c>
      <c r="L100" s="407">
        <v>11</v>
      </c>
      <c r="M100" s="407">
        <v>11</v>
      </c>
      <c r="N100" s="425">
        <v>44</v>
      </c>
      <c r="O100" s="437"/>
      <c r="P100" s="406">
        <v>1</v>
      </c>
      <c r="Q100" s="406">
        <v>43</v>
      </c>
      <c r="R100" s="406"/>
      <c r="S100" s="406"/>
      <c r="T100" s="406"/>
      <c r="U100" s="406"/>
      <c r="V100" s="406">
        <f t="shared" si="6"/>
        <v>0</v>
      </c>
      <c r="W100" s="676"/>
      <c r="X100" s="507" t="str">
        <f t="shared" si="4"/>
        <v>1 garsoniere, 43 două camere, 0 număr camere necunoscut &lt;span style="color: red;"&gt;(spuneți-mi sau trimiteți tabel întreținere)&lt;/span&gt;</v>
      </c>
      <c r="Y100" s="508" t="str">
        <f t="shared" si="5"/>
        <v>44 din care 1 garsoniere, 43 două camere, 0 număr camere necunoscut &lt;span style="color: red;"&gt;(spuneți-mi sau trimiteți tabel întreținere)&lt;/span&gt;</v>
      </c>
      <c r="Z100" s="509"/>
      <c r="AA100" s="510" t="s">
        <v>1662</v>
      </c>
      <c r="AB100" s="628" t="s">
        <v>1301</v>
      </c>
      <c r="AC100" s="431" t="s">
        <v>1548</v>
      </c>
      <c r="AD100" s="356" t="s">
        <v>1565</v>
      </c>
      <c r="AE100" s="356"/>
      <c r="AF100" s="356"/>
      <c r="AG100" s="356" t="s">
        <v>840</v>
      </c>
      <c r="AH100" s="356"/>
      <c r="AI100" s="356" t="s">
        <v>2227</v>
      </c>
      <c r="AJ100" s="441"/>
      <c r="AK100" s="359"/>
    </row>
    <row r="101" spans="1:37">
      <c r="A101" s="367"/>
      <c r="B101" s="386" t="s">
        <v>404</v>
      </c>
      <c r="C101" s="402">
        <v>46.7682</v>
      </c>
      <c r="D101" s="428">
        <v>23.6267</v>
      </c>
      <c r="E101" s="449" t="s">
        <v>206</v>
      </c>
      <c r="F101" s="450" t="s">
        <v>649</v>
      </c>
      <c r="G101" s="450" t="s">
        <v>2743</v>
      </c>
      <c r="H101" s="450" t="s">
        <v>3207</v>
      </c>
      <c r="I101" s="452" t="s">
        <v>691</v>
      </c>
      <c r="J101" s="457" t="s">
        <v>825</v>
      </c>
      <c r="K101" s="407">
        <v>1</v>
      </c>
      <c r="L101" s="407">
        <v>11</v>
      </c>
      <c r="M101" s="407">
        <v>11</v>
      </c>
      <c r="N101" s="425">
        <v>44</v>
      </c>
      <c r="O101" s="437"/>
      <c r="P101" s="406"/>
      <c r="Q101" s="406">
        <v>34</v>
      </c>
      <c r="R101" s="406">
        <v>10</v>
      </c>
      <c r="S101" s="406"/>
      <c r="T101" s="406"/>
      <c r="U101" s="406"/>
      <c r="V101" s="406">
        <f t="shared" si="6"/>
        <v>0</v>
      </c>
      <c r="W101" s="676"/>
      <c r="X101" s="507" t="str">
        <f t="shared" si="4"/>
        <v>34 două camere, 10 trei camere, 0 număr camere necunoscut &lt;span style="color: red;"&gt;(spuneți-mi sau trimiteți tabel întreținere)&lt;/span&gt;</v>
      </c>
      <c r="Y101" s="508" t="str">
        <f t="shared" si="5"/>
        <v>44 din care 34 două camere, 10 trei camere, 0 număr camere necunoscut &lt;span style="color: red;"&gt;(spuneți-mi sau trimiteți tabel întreținere)&lt;/span&gt;</v>
      </c>
      <c r="Z101" s="509"/>
      <c r="AA101" s="510" t="s">
        <v>1669</v>
      </c>
      <c r="AB101" s="628" t="s">
        <v>1302</v>
      </c>
      <c r="AC101" s="431" t="s">
        <v>1548</v>
      </c>
      <c r="AD101" s="356" t="s">
        <v>2139</v>
      </c>
      <c r="AE101" s="356"/>
      <c r="AF101" s="356"/>
      <c r="AG101" s="356" t="s">
        <v>840</v>
      </c>
      <c r="AH101" s="356" t="s">
        <v>1566</v>
      </c>
      <c r="AI101" s="623" t="s">
        <v>2612</v>
      </c>
      <c r="AJ101" s="441"/>
      <c r="AK101" s="359"/>
    </row>
    <row r="102" spans="1:37">
      <c r="A102" s="367"/>
      <c r="B102" s="386" t="s">
        <v>404</v>
      </c>
      <c r="C102" s="402">
        <v>46.768599999999999</v>
      </c>
      <c r="D102" s="428">
        <v>23.626999999999999</v>
      </c>
      <c r="E102" s="449" t="s">
        <v>206</v>
      </c>
      <c r="F102" s="450" t="s">
        <v>649</v>
      </c>
      <c r="G102" s="450" t="s">
        <v>2743</v>
      </c>
      <c r="H102" s="450" t="s">
        <v>3208</v>
      </c>
      <c r="I102" s="452" t="s">
        <v>691</v>
      </c>
      <c r="J102" s="457" t="s">
        <v>825</v>
      </c>
      <c r="K102" s="407">
        <v>1</v>
      </c>
      <c r="L102" s="407">
        <v>11</v>
      </c>
      <c r="M102" s="407">
        <v>11</v>
      </c>
      <c r="N102" s="425">
        <v>44</v>
      </c>
      <c r="O102" s="437"/>
      <c r="P102" s="406"/>
      <c r="Q102" s="406">
        <v>34</v>
      </c>
      <c r="R102" s="406">
        <v>10</v>
      </c>
      <c r="S102" s="406"/>
      <c r="T102" s="406"/>
      <c r="U102" s="406"/>
      <c r="V102" s="406">
        <f t="shared" si="6"/>
        <v>0</v>
      </c>
      <c r="W102" s="676"/>
      <c r="X102" s="507" t="str">
        <f t="shared" si="4"/>
        <v>34 două camere, 10 trei camere, 0 număr camere necunoscut &lt;span style="color: red;"&gt;(spuneți-mi sau trimiteți tabel întreținere)&lt;/span&gt;</v>
      </c>
      <c r="Y102" s="508" t="str">
        <f t="shared" si="5"/>
        <v>44 din care 34 două camere, 10 trei camere, 0 număr camere necunoscut &lt;span style="color: red;"&gt;(spuneți-mi sau trimiteți tabel întreținere)&lt;/span&gt;</v>
      </c>
      <c r="Z102" s="509"/>
      <c r="AA102" s="510" t="s">
        <v>1669</v>
      </c>
      <c r="AB102" s="628" t="s">
        <v>1302</v>
      </c>
      <c r="AC102" s="431" t="s">
        <v>1548</v>
      </c>
      <c r="AD102" s="356" t="s">
        <v>2139</v>
      </c>
      <c r="AE102" s="356"/>
      <c r="AF102" s="356"/>
      <c r="AG102" s="356" t="s">
        <v>840</v>
      </c>
      <c r="AH102" s="356" t="s">
        <v>1566</v>
      </c>
      <c r="AI102" s="623" t="s">
        <v>2612</v>
      </c>
      <c r="AJ102" s="441"/>
      <c r="AK102" s="359"/>
    </row>
    <row r="103" spans="1:37">
      <c r="A103" s="367"/>
      <c r="B103" s="386" t="s">
        <v>404</v>
      </c>
      <c r="C103" s="402">
        <v>46.768500000000003</v>
      </c>
      <c r="D103" s="428">
        <v>23.627500000000001</v>
      </c>
      <c r="E103" s="449" t="s">
        <v>206</v>
      </c>
      <c r="F103" s="450" t="s">
        <v>649</v>
      </c>
      <c r="G103" s="450" t="s">
        <v>2743</v>
      </c>
      <c r="H103" s="450" t="s">
        <v>3209</v>
      </c>
      <c r="I103" s="452" t="s">
        <v>681</v>
      </c>
      <c r="J103" s="457" t="s">
        <v>3</v>
      </c>
      <c r="K103" s="407">
        <v>3</v>
      </c>
      <c r="L103" s="407">
        <v>5</v>
      </c>
      <c r="M103" s="407">
        <v>5</v>
      </c>
      <c r="N103" s="425">
        <v>60</v>
      </c>
      <c r="O103" s="437"/>
      <c r="P103" s="406"/>
      <c r="Q103" s="406">
        <v>51</v>
      </c>
      <c r="R103" s="406">
        <v>9</v>
      </c>
      <c r="S103" s="406"/>
      <c r="T103" s="406"/>
      <c r="U103" s="406"/>
      <c r="V103" s="406">
        <f t="shared" si="6"/>
        <v>0</v>
      </c>
      <c r="W103" s="676"/>
      <c r="X103" s="507" t="str">
        <f t="shared" si="4"/>
        <v>51 două camere, 9 trei camere, 0 număr camere necunoscut &lt;span style="color: red;"&gt;(spuneți-mi sau trimiteți tabel întreținere)&lt;/span&gt;</v>
      </c>
      <c r="Y103" s="508" t="str">
        <f t="shared" si="5"/>
        <v>60 din care 51 două camere, 9 trei camere, 0 număr camere necunoscut &lt;span style="color: red;"&gt;(spuneți-mi sau trimiteți tabel întreținere)&lt;/span&gt;</v>
      </c>
      <c r="Z103" s="509"/>
      <c r="AA103" s="510" t="s">
        <v>1659</v>
      </c>
      <c r="AB103" s="628" t="s">
        <v>1301</v>
      </c>
      <c r="AC103" s="431" t="s">
        <v>1548</v>
      </c>
      <c r="AD103" s="356" t="s">
        <v>1569</v>
      </c>
      <c r="AE103" s="356"/>
      <c r="AF103" s="356"/>
      <c r="AG103" s="356" t="s">
        <v>840</v>
      </c>
      <c r="AH103" s="356"/>
      <c r="AI103" s="356" t="s">
        <v>2227</v>
      </c>
      <c r="AJ103" s="441"/>
      <c r="AK103" s="359"/>
    </row>
    <row r="104" spans="1:37">
      <c r="A104" s="367"/>
      <c r="B104" s="386" t="s">
        <v>404</v>
      </c>
      <c r="C104" s="402">
        <v>46.768999999999998</v>
      </c>
      <c r="D104" s="428">
        <v>23.6234</v>
      </c>
      <c r="E104" s="449" t="s">
        <v>206</v>
      </c>
      <c r="F104" s="450" t="s">
        <v>649</v>
      </c>
      <c r="G104" s="450" t="s">
        <v>2743</v>
      </c>
      <c r="H104" s="450" t="s">
        <v>3058</v>
      </c>
      <c r="I104" s="452" t="s">
        <v>681</v>
      </c>
      <c r="J104" s="457" t="s">
        <v>3</v>
      </c>
      <c r="K104" s="407">
        <v>3</v>
      </c>
      <c r="L104" s="407">
        <v>5</v>
      </c>
      <c r="M104" s="407">
        <v>5</v>
      </c>
      <c r="N104" s="425">
        <v>60</v>
      </c>
      <c r="O104" s="437"/>
      <c r="P104" s="406"/>
      <c r="Q104" s="406">
        <v>48</v>
      </c>
      <c r="R104" s="406">
        <v>12</v>
      </c>
      <c r="S104" s="406"/>
      <c r="T104" s="406"/>
      <c r="U104" s="406"/>
      <c r="V104" s="406">
        <f t="shared" si="6"/>
        <v>0</v>
      </c>
      <c r="W104" s="676"/>
      <c r="X104" s="507" t="str">
        <f t="shared" si="4"/>
        <v>48 două camere, 12 trei camere, 0 număr camere necunoscut &lt;span style="color: red;"&gt;(spuneți-mi sau trimiteți tabel întreținere)&lt;/span&gt;</v>
      </c>
      <c r="Y104" s="508" t="str">
        <f t="shared" si="5"/>
        <v>60 din care 48 două camere, 12 trei camere, 0 număr camere necunoscut &lt;span style="color: red;"&gt;(spuneți-mi sau trimiteți tabel întreținere)&lt;/span&gt;</v>
      </c>
      <c r="Z104" s="509"/>
      <c r="AA104" s="510" t="s">
        <v>1659</v>
      </c>
      <c r="AB104" s="628" t="s">
        <v>1301</v>
      </c>
      <c r="AC104" s="431" t="s">
        <v>1548</v>
      </c>
      <c r="AD104" s="356" t="s">
        <v>1564</v>
      </c>
      <c r="AE104" s="356"/>
      <c r="AF104" s="356"/>
      <c r="AG104" s="356" t="s">
        <v>840</v>
      </c>
      <c r="AH104" s="356"/>
      <c r="AI104" s="356" t="s">
        <v>2227</v>
      </c>
      <c r="AJ104" s="441"/>
      <c r="AK104" s="359"/>
    </row>
    <row r="105" spans="1:37">
      <c r="A105" s="367"/>
      <c r="B105" s="386" t="s">
        <v>404</v>
      </c>
      <c r="C105" s="402">
        <v>46.769199999999998</v>
      </c>
      <c r="D105" s="428">
        <v>23.6204</v>
      </c>
      <c r="E105" s="449" t="s">
        <v>206</v>
      </c>
      <c r="F105" s="450" t="s">
        <v>649</v>
      </c>
      <c r="G105" s="450" t="s">
        <v>2743</v>
      </c>
      <c r="H105" s="450" t="s">
        <v>3317</v>
      </c>
      <c r="I105" s="452" t="s">
        <v>681</v>
      </c>
      <c r="J105" s="457" t="s">
        <v>3</v>
      </c>
      <c r="K105" s="407">
        <v>3</v>
      </c>
      <c r="L105" s="407">
        <v>5</v>
      </c>
      <c r="M105" s="407">
        <v>5</v>
      </c>
      <c r="N105" s="425">
        <v>60</v>
      </c>
      <c r="O105" s="437"/>
      <c r="P105" s="406"/>
      <c r="Q105" s="406">
        <v>48</v>
      </c>
      <c r="R105" s="406">
        <v>12</v>
      </c>
      <c r="S105" s="406"/>
      <c r="T105" s="406"/>
      <c r="U105" s="406"/>
      <c r="V105" s="406">
        <f t="shared" si="6"/>
        <v>0</v>
      </c>
      <c r="W105" s="676"/>
      <c r="X105" s="507" t="str">
        <f t="shared" ref="X105:X168" si="7">CONCATENATE(IF(ISBLANK(O105),"",CONCATENATE(O105,O$2,", ")),IF(ISBLANK(P105),"",CONCATENATE(P105,P$2,", ")),IF(ISBLANK(Q105),"",CONCATENATE(Q105,Q$2,", ")),IF(ISBLANK(R105),"",CONCATENATE(R105,R$2,", ")),IF(ISBLANK(S105),"",CONCATENATE(S105,S$2,", ")),IF(ISBLANK(T105),"",CONCATENATE(T105,T$2,", ")),IF(ISBLANK(U105),"",CONCATENATE(U105,U$2,", ")),IF(ISBLANK(V105),"",CONCATENATE(W105,V105,V$2)))</f>
        <v>48 două camere, 12 trei camere, 0 număr camere necunoscut &lt;span style="color: red;"&gt;(spuneți-mi sau trimiteți tabel întreținere)&lt;/span&gt;</v>
      </c>
      <c r="Y105" s="508" t="str">
        <f t="shared" ref="Y105:Y168" si="8">W105&amp;N105&amp;" din care "&amp;X105</f>
        <v>60 din care 48 două camere, 12 trei camere, 0 număr camere necunoscut &lt;span style="color: red;"&gt;(spuneți-mi sau trimiteți tabel întreținere)&lt;/span&gt;</v>
      </c>
      <c r="Z105" s="509"/>
      <c r="AA105" s="510" t="s">
        <v>1680</v>
      </c>
      <c r="AB105" s="628" t="s">
        <v>1301</v>
      </c>
      <c r="AC105" s="431" t="s">
        <v>1548</v>
      </c>
      <c r="AD105" s="356" t="s">
        <v>1564</v>
      </c>
      <c r="AE105" s="356"/>
      <c r="AF105" s="356"/>
      <c r="AG105" s="356" t="s">
        <v>840</v>
      </c>
      <c r="AH105" s="356"/>
      <c r="AI105" s="356" t="s">
        <v>2227</v>
      </c>
      <c r="AJ105" s="441"/>
      <c r="AK105" s="359"/>
    </row>
    <row r="106" spans="1:37">
      <c r="A106" s="367"/>
      <c r="B106" s="386" t="s">
        <v>404</v>
      </c>
      <c r="C106" s="402">
        <v>46.768900000000002</v>
      </c>
      <c r="D106" s="428">
        <v>23.626300000000001</v>
      </c>
      <c r="E106" s="449" t="s">
        <v>206</v>
      </c>
      <c r="F106" s="450" t="s">
        <v>649</v>
      </c>
      <c r="G106" s="450" t="s">
        <v>2743</v>
      </c>
      <c r="H106" s="450" t="s">
        <v>3388</v>
      </c>
      <c r="I106" s="452" t="s">
        <v>681</v>
      </c>
      <c r="J106" s="457" t="s">
        <v>3</v>
      </c>
      <c r="K106" s="407">
        <v>3</v>
      </c>
      <c r="L106" s="407">
        <v>5</v>
      </c>
      <c r="M106" s="407">
        <v>5</v>
      </c>
      <c r="N106" s="425">
        <v>60</v>
      </c>
      <c r="O106" s="437"/>
      <c r="P106" s="406"/>
      <c r="Q106" s="406">
        <v>43</v>
      </c>
      <c r="R106" s="406">
        <v>17</v>
      </c>
      <c r="S106" s="406"/>
      <c r="T106" s="406"/>
      <c r="U106" s="406"/>
      <c r="V106" s="406">
        <f t="shared" ref="V106:V169" si="9">N106-SUM(O106:U106)</f>
        <v>0</v>
      </c>
      <c r="W106" s="676"/>
      <c r="X106" s="507" t="str">
        <f t="shared" si="7"/>
        <v>43 două camere, 17 trei camere, 0 număr camere necunoscut &lt;span style="color: red;"&gt;(spuneți-mi sau trimiteți tabel întreținere)&lt;/span&gt;</v>
      </c>
      <c r="Y106" s="508" t="str">
        <f t="shared" si="8"/>
        <v>60 din care 43 două camere, 17 trei camere, 0 număr camere necunoscut &lt;span style="color: red;"&gt;(spuneți-mi sau trimiteți tabel întreținere)&lt;/span&gt;</v>
      </c>
      <c r="Z106" s="509"/>
      <c r="AA106" s="510" t="s">
        <v>1659</v>
      </c>
      <c r="AB106" s="628" t="s">
        <v>1301</v>
      </c>
      <c r="AC106" s="431" t="s">
        <v>1548</v>
      </c>
      <c r="AD106" s="356" t="s">
        <v>1564</v>
      </c>
      <c r="AE106" s="356"/>
      <c r="AF106" s="356"/>
      <c r="AG106" s="356" t="s">
        <v>840</v>
      </c>
      <c r="AH106" s="356"/>
      <c r="AI106" s="356" t="s">
        <v>2227</v>
      </c>
      <c r="AJ106" s="441"/>
      <c r="AK106" s="359"/>
    </row>
    <row r="107" spans="1:37">
      <c r="A107" s="367"/>
      <c r="B107" s="386" t="s">
        <v>404</v>
      </c>
      <c r="C107" s="402">
        <v>46.7684</v>
      </c>
      <c r="D107" s="428">
        <v>23.6281</v>
      </c>
      <c r="E107" s="449" t="s">
        <v>206</v>
      </c>
      <c r="F107" s="450" t="s">
        <v>649</v>
      </c>
      <c r="G107" s="450" t="s">
        <v>2743</v>
      </c>
      <c r="H107" s="450" t="s">
        <v>3389</v>
      </c>
      <c r="I107" s="452" t="s">
        <v>681</v>
      </c>
      <c r="J107" s="457" t="s">
        <v>3</v>
      </c>
      <c r="K107" s="407">
        <v>3</v>
      </c>
      <c r="L107" s="407">
        <v>5</v>
      </c>
      <c r="M107" s="407">
        <v>5</v>
      </c>
      <c r="N107" s="425">
        <v>60</v>
      </c>
      <c r="O107" s="437"/>
      <c r="P107" s="406"/>
      <c r="Q107" s="406">
        <v>51</v>
      </c>
      <c r="R107" s="406">
        <v>9</v>
      </c>
      <c r="S107" s="406"/>
      <c r="T107" s="406"/>
      <c r="U107" s="406"/>
      <c r="V107" s="406">
        <f t="shared" si="9"/>
        <v>0</v>
      </c>
      <c r="W107" s="676"/>
      <c r="X107" s="507" t="str">
        <f t="shared" si="7"/>
        <v>51 două camere, 9 trei camere, 0 număr camere necunoscut &lt;span style="color: red;"&gt;(spuneți-mi sau trimiteți tabel întreținere)&lt;/span&gt;</v>
      </c>
      <c r="Y107" s="508" t="str">
        <f t="shared" si="8"/>
        <v>60 din care 51 două camere, 9 trei camere, 0 număr camere necunoscut &lt;span style="color: red;"&gt;(spuneți-mi sau trimiteți tabel întreținere)&lt;/span&gt;</v>
      </c>
      <c r="Z107" s="509"/>
      <c r="AA107" s="510" t="s">
        <v>1659</v>
      </c>
      <c r="AB107" s="628" t="s">
        <v>1301</v>
      </c>
      <c r="AC107" s="431" t="s">
        <v>1548</v>
      </c>
      <c r="AD107" s="356" t="s">
        <v>1569</v>
      </c>
      <c r="AE107" s="356"/>
      <c r="AF107" s="356"/>
      <c r="AG107" s="356" t="s">
        <v>840</v>
      </c>
      <c r="AH107" s="356"/>
      <c r="AI107" s="356" t="s">
        <v>2227</v>
      </c>
      <c r="AJ107" s="441"/>
      <c r="AK107" s="359"/>
    </row>
    <row r="108" spans="1:37">
      <c r="A108" s="367"/>
      <c r="B108" s="386" t="s">
        <v>404</v>
      </c>
      <c r="C108" s="402">
        <v>46.768500000000003</v>
      </c>
      <c r="D108" s="428">
        <v>23.628599999999999</v>
      </c>
      <c r="E108" s="449" t="s">
        <v>206</v>
      </c>
      <c r="F108" s="450" t="s">
        <v>649</v>
      </c>
      <c r="G108" s="450" t="s">
        <v>2743</v>
      </c>
      <c r="H108" s="450" t="s">
        <v>3390</v>
      </c>
      <c r="I108" s="452" t="s">
        <v>681</v>
      </c>
      <c r="J108" s="457" t="s">
        <v>3</v>
      </c>
      <c r="K108" s="407">
        <v>4</v>
      </c>
      <c r="L108" s="407">
        <v>5</v>
      </c>
      <c r="M108" s="407">
        <v>5</v>
      </c>
      <c r="N108" s="425">
        <v>80</v>
      </c>
      <c r="O108" s="437"/>
      <c r="P108" s="406"/>
      <c r="Q108" s="406">
        <v>68</v>
      </c>
      <c r="R108" s="406">
        <v>12</v>
      </c>
      <c r="S108" s="406"/>
      <c r="T108" s="406"/>
      <c r="U108" s="406"/>
      <c r="V108" s="406">
        <f t="shared" si="9"/>
        <v>0</v>
      </c>
      <c r="W108" s="676"/>
      <c r="X108" s="507" t="str">
        <f t="shared" si="7"/>
        <v>68 două camere, 12 trei camere, 0 număr camere necunoscut &lt;span style="color: red;"&gt;(spuneți-mi sau trimiteți tabel întreținere)&lt;/span&gt;</v>
      </c>
      <c r="Y108" s="508" t="str">
        <f t="shared" si="8"/>
        <v>80 din care 68 două camere, 12 trei camere, 0 număr camere necunoscut &lt;span style="color: red;"&gt;(spuneți-mi sau trimiteți tabel întreținere)&lt;/span&gt;</v>
      </c>
      <c r="Z108" s="509"/>
      <c r="AA108" s="510" t="s">
        <v>1659</v>
      </c>
      <c r="AB108" s="628" t="s">
        <v>1301</v>
      </c>
      <c r="AC108" s="431" t="s">
        <v>1548</v>
      </c>
      <c r="AD108" s="356" t="s">
        <v>1569</v>
      </c>
      <c r="AE108" s="356"/>
      <c r="AF108" s="356"/>
      <c r="AG108" s="356" t="s">
        <v>840</v>
      </c>
      <c r="AH108" s="356"/>
      <c r="AI108" s="356" t="s">
        <v>2227</v>
      </c>
      <c r="AJ108" s="441"/>
      <c r="AK108" s="359"/>
    </row>
    <row r="109" spans="1:37">
      <c r="A109" s="367"/>
      <c r="B109" s="386" t="s">
        <v>404</v>
      </c>
      <c r="C109" s="402">
        <v>46.7682</v>
      </c>
      <c r="D109" s="428">
        <v>23.629200000000001</v>
      </c>
      <c r="E109" s="449" t="s">
        <v>206</v>
      </c>
      <c r="F109" s="450" t="s">
        <v>649</v>
      </c>
      <c r="G109" s="450" t="s">
        <v>2743</v>
      </c>
      <c r="H109" s="450" t="s">
        <v>3391</v>
      </c>
      <c r="I109" s="452" t="s">
        <v>681</v>
      </c>
      <c r="J109" s="457" t="s">
        <v>3</v>
      </c>
      <c r="K109" s="407">
        <v>1</v>
      </c>
      <c r="L109" s="407">
        <v>5</v>
      </c>
      <c r="M109" s="407">
        <v>5</v>
      </c>
      <c r="N109" s="425">
        <v>20</v>
      </c>
      <c r="O109" s="437"/>
      <c r="P109" s="406"/>
      <c r="Q109" s="406">
        <v>15</v>
      </c>
      <c r="R109" s="406">
        <v>5</v>
      </c>
      <c r="S109" s="406"/>
      <c r="T109" s="406"/>
      <c r="U109" s="406"/>
      <c r="V109" s="406">
        <f t="shared" si="9"/>
        <v>0</v>
      </c>
      <c r="W109" s="676"/>
      <c r="X109" s="507" t="str">
        <f t="shared" si="7"/>
        <v>15 două camere, 5 trei camere, 0 număr camere necunoscut &lt;span style="color: red;"&gt;(spuneți-mi sau trimiteți tabel întreținere)&lt;/span&gt;</v>
      </c>
      <c r="Y109" s="508" t="str">
        <f t="shared" si="8"/>
        <v>20 din care 15 două camere, 5 trei camere, 0 număr camere necunoscut &lt;span style="color: red;"&gt;(spuneți-mi sau trimiteți tabel întreținere)&lt;/span&gt;</v>
      </c>
      <c r="Z109" s="509"/>
      <c r="AA109" s="510" t="s">
        <v>1659</v>
      </c>
      <c r="AB109" s="628" t="s">
        <v>1302</v>
      </c>
      <c r="AC109" s="431" t="s">
        <v>1548</v>
      </c>
      <c r="AD109" s="356" t="s">
        <v>2064</v>
      </c>
      <c r="AE109" s="356"/>
      <c r="AF109" s="356"/>
      <c r="AG109" s="356" t="s">
        <v>840</v>
      </c>
      <c r="AH109" s="356"/>
      <c r="AI109" s="356" t="s">
        <v>2227</v>
      </c>
      <c r="AJ109" s="441"/>
      <c r="AK109" s="359"/>
    </row>
    <row r="110" spans="1:37">
      <c r="A110" s="367"/>
      <c r="B110" s="386" t="s">
        <v>404</v>
      </c>
      <c r="C110" s="402">
        <v>46.768349999999998</v>
      </c>
      <c r="D110" s="428">
        <v>23.629349999999999</v>
      </c>
      <c r="E110" s="449" t="s">
        <v>206</v>
      </c>
      <c r="F110" s="450" t="s">
        <v>649</v>
      </c>
      <c r="G110" s="450" t="s">
        <v>2743</v>
      </c>
      <c r="H110" s="450" t="s">
        <v>3392</v>
      </c>
      <c r="I110" s="452" t="s">
        <v>681</v>
      </c>
      <c r="J110" s="457" t="s">
        <v>3</v>
      </c>
      <c r="K110" s="407">
        <v>1</v>
      </c>
      <c r="L110" s="407">
        <v>5</v>
      </c>
      <c r="M110" s="407">
        <v>5</v>
      </c>
      <c r="N110" s="425">
        <v>20</v>
      </c>
      <c r="O110" s="437"/>
      <c r="P110" s="406"/>
      <c r="Q110" s="406">
        <v>15</v>
      </c>
      <c r="R110" s="406">
        <v>5</v>
      </c>
      <c r="S110" s="406"/>
      <c r="T110" s="406"/>
      <c r="U110" s="406"/>
      <c r="V110" s="406">
        <f t="shared" si="9"/>
        <v>0</v>
      </c>
      <c r="W110" s="676"/>
      <c r="X110" s="507" t="str">
        <f t="shared" si="7"/>
        <v>15 două camere, 5 trei camere, 0 număr camere necunoscut &lt;span style="color: red;"&gt;(spuneți-mi sau trimiteți tabel întreținere)&lt;/span&gt;</v>
      </c>
      <c r="Y110" s="508" t="str">
        <f t="shared" si="8"/>
        <v>20 din care 15 două camere, 5 trei camere, 0 număr camere necunoscut &lt;span style="color: red;"&gt;(spuneți-mi sau trimiteți tabel întreținere)&lt;/span&gt;</v>
      </c>
      <c r="Z110" s="509"/>
      <c r="AA110" s="510" t="s">
        <v>1659</v>
      </c>
      <c r="AB110" s="628" t="s">
        <v>1302</v>
      </c>
      <c r="AC110" s="431" t="s">
        <v>1548</v>
      </c>
      <c r="AD110" s="356" t="s">
        <v>2064</v>
      </c>
      <c r="AE110" s="356"/>
      <c r="AF110" s="356"/>
      <c r="AG110" s="356" t="s">
        <v>840</v>
      </c>
      <c r="AH110" s="356"/>
      <c r="AI110" s="356" t="s">
        <v>2227</v>
      </c>
      <c r="AJ110" s="441"/>
      <c r="AK110" s="359"/>
    </row>
    <row r="111" spans="1:37">
      <c r="A111" s="367"/>
      <c r="B111" s="386" t="s">
        <v>404</v>
      </c>
      <c r="C111" s="402">
        <v>46.768500000000003</v>
      </c>
      <c r="D111" s="428">
        <v>23.6295</v>
      </c>
      <c r="E111" s="449" t="s">
        <v>206</v>
      </c>
      <c r="F111" s="450" t="s">
        <v>649</v>
      </c>
      <c r="G111" s="450" t="s">
        <v>2743</v>
      </c>
      <c r="H111" s="450" t="s">
        <v>3393</v>
      </c>
      <c r="I111" s="452" t="s">
        <v>681</v>
      </c>
      <c r="J111" s="457" t="s">
        <v>3</v>
      </c>
      <c r="K111" s="407">
        <v>1</v>
      </c>
      <c r="L111" s="407">
        <v>5</v>
      </c>
      <c r="M111" s="407">
        <v>5</v>
      </c>
      <c r="N111" s="425">
        <v>20</v>
      </c>
      <c r="O111" s="437"/>
      <c r="P111" s="406"/>
      <c r="Q111" s="406">
        <v>15</v>
      </c>
      <c r="R111" s="406">
        <v>5</v>
      </c>
      <c r="S111" s="406"/>
      <c r="T111" s="406"/>
      <c r="U111" s="406"/>
      <c r="V111" s="406">
        <f t="shared" si="9"/>
        <v>0</v>
      </c>
      <c r="W111" s="676"/>
      <c r="X111" s="507" t="str">
        <f t="shared" si="7"/>
        <v>15 două camere, 5 trei camere, 0 număr camere necunoscut &lt;span style="color: red;"&gt;(spuneți-mi sau trimiteți tabel întreținere)&lt;/span&gt;</v>
      </c>
      <c r="Y111" s="508" t="str">
        <f t="shared" si="8"/>
        <v>20 din care 15 două camere, 5 trei camere, 0 număr camere necunoscut &lt;span style="color: red;"&gt;(spuneți-mi sau trimiteți tabel întreținere)&lt;/span&gt;</v>
      </c>
      <c r="Z111" s="509"/>
      <c r="AA111" s="510" t="s">
        <v>1659</v>
      </c>
      <c r="AB111" s="628" t="s">
        <v>1302</v>
      </c>
      <c r="AC111" s="431" t="s">
        <v>1548</v>
      </c>
      <c r="AD111" s="356" t="s">
        <v>2064</v>
      </c>
      <c r="AE111" s="356"/>
      <c r="AF111" s="356"/>
      <c r="AG111" s="356" t="s">
        <v>840</v>
      </c>
      <c r="AH111" s="356"/>
      <c r="AI111" s="356" t="s">
        <v>2227</v>
      </c>
      <c r="AJ111" s="441"/>
      <c r="AK111" s="359"/>
    </row>
    <row r="112" spans="1:37">
      <c r="A112" s="367"/>
      <c r="B112" s="386" t="s">
        <v>404</v>
      </c>
      <c r="C112" s="402">
        <v>46.768599999999999</v>
      </c>
      <c r="D112" s="428">
        <v>23.6221</v>
      </c>
      <c r="E112" s="449" t="s">
        <v>206</v>
      </c>
      <c r="F112" s="450" t="s">
        <v>649</v>
      </c>
      <c r="G112" s="450" t="s">
        <v>2743</v>
      </c>
      <c r="H112" s="450" t="s">
        <v>3115</v>
      </c>
      <c r="I112" s="452" t="s">
        <v>681</v>
      </c>
      <c r="J112" s="457" t="s">
        <v>3</v>
      </c>
      <c r="K112" s="407">
        <v>6</v>
      </c>
      <c r="L112" s="407">
        <v>5</v>
      </c>
      <c r="M112" s="407">
        <v>5</v>
      </c>
      <c r="N112" s="425">
        <v>70</v>
      </c>
      <c r="O112" s="437"/>
      <c r="P112" s="406"/>
      <c r="Q112" s="406">
        <v>12</v>
      </c>
      <c r="R112" s="406">
        <v>42</v>
      </c>
      <c r="S112" s="406">
        <v>16</v>
      </c>
      <c r="T112" s="406"/>
      <c r="U112" s="406"/>
      <c r="V112" s="406">
        <f t="shared" si="9"/>
        <v>0</v>
      </c>
      <c r="W112" s="676"/>
      <c r="X112" s="507" t="str">
        <f t="shared" si="7"/>
        <v>12 două camere, 42 trei camere, 16 patru camere, 0 număr camere necunoscut &lt;span style="color: red;"&gt;(spuneți-mi sau trimiteți tabel întreținere)&lt;/span&gt;</v>
      </c>
      <c r="Y112" s="508" t="str">
        <f t="shared" si="8"/>
        <v>70 din care 12 două camere, 42 trei camere, 16 patru camere, 0 număr camere necunoscut &lt;span style="color: red;"&gt;(spuneți-mi sau trimiteți tabel întreținere)&lt;/span&gt;</v>
      </c>
      <c r="Z112" s="509"/>
      <c r="AA112" s="510" t="s">
        <v>1659</v>
      </c>
      <c r="AB112" s="628" t="s">
        <v>1301</v>
      </c>
      <c r="AC112" s="431" t="s">
        <v>1548</v>
      </c>
      <c r="AD112" s="356" t="s">
        <v>2134</v>
      </c>
      <c r="AE112" s="356"/>
      <c r="AF112" s="356"/>
      <c r="AG112" s="623" t="s">
        <v>2549</v>
      </c>
      <c r="AH112" s="623"/>
      <c r="AI112" s="623" t="s">
        <v>2560</v>
      </c>
      <c r="AJ112" s="441"/>
      <c r="AK112" s="359"/>
    </row>
    <row r="113" spans="1:37">
      <c r="A113" s="367"/>
      <c r="B113" s="386" t="s">
        <v>404</v>
      </c>
      <c r="C113" s="402">
        <v>46.769399999999997</v>
      </c>
      <c r="D113" s="428">
        <v>23.622199999999999</v>
      </c>
      <c r="E113" s="449" t="s">
        <v>206</v>
      </c>
      <c r="F113" s="450" t="s">
        <v>649</v>
      </c>
      <c r="G113" s="450" t="s">
        <v>2743</v>
      </c>
      <c r="H113" s="450" t="s">
        <v>3061</v>
      </c>
      <c r="I113" s="452" t="s">
        <v>681</v>
      </c>
      <c r="J113" s="457" t="s">
        <v>3</v>
      </c>
      <c r="K113" s="407">
        <v>4</v>
      </c>
      <c r="L113" s="407">
        <v>5</v>
      </c>
      <c r="M113" s="407">
        <v>5</v>
      </c>
      <c r="N113" s="425">
        <v>50</v>
      </c>
      <c r="O113" s="437"/>
      <c r="P113" s="406"/>
      <c r="Q113" s="406">
        <v>12</v>
      </c>
      <c r="R113" s="406">
        <v>30</v>
      </c>
      <c r="S113" s="406">
        <v>8</v>
      </c>
      <c r="T113" s="406"/>
      <c r="U113" s="406"/>
      <c r="V113" s="406">
        <f t="shared" si="9"/>
        <v>0</v>
      </c>
      <c r="W113" s="676"/>
      <c r="X113" s="507" t="str">
        <f t="shared" si="7"/>
        <v>12 două camere, 30 trei camere, 8 patru camere, 0 număr camere necunoscut &lt;span style="color: red;"&gt;(spuneți-mi sau trimiteți tabel întreținere)&lt;/span&gt;</v>
      </c>
      <c r="Y113" s="508" t="str">
        <f t="shared" si="8"/>
        <v>50 din care 12 două camere, 30 trei camere, 8 patru camere, 0 număr camere necunoscut &lt;span style="color: red;"&gt;(spuneți-mi sau trimiteți tabel întreținere)&lt;/span&gt;</v>
      </c>
      <c r="Z113" s="509"/>
      <c r="AA113" s="510" t="s">
        <v>1659</v>
      </c>
      <c r="AB113" s="628" t="s">
        <v>1301</v>
      </c>
      <c r="AC113" s="431" t="s">
        <v>1548</v>
      </c>
      <c r="AD113" s="356" t="s">
        <v>2135</v>
      </c>
      <c r="AE113" s="356"/>
      <c r="AF113" s="356"/>
      <c r="AG113" s="623" t="s">
        <v>2549</v>
      </c>
      <c r="AH113" s="623"/>
      <c r="AI113" s="623" t="s">
        <v>2560</v>
      </c>
      <c r="AJ113" s="441"/>
      <c r="AK113" s="359"/>
    </row>
    <row r="114" spans="1:37">
      <c r="A114" s="367"/>
      <c r="B114" s="386" t="s">
        <v>404</v>
      </c>
      <c r="C114" s="402">
        <v>46.770499999999998</v>
      </c>
      <c r="D114" s="428">
        <v>23.621099999999998</v>
      </c>
      <c r="E114" s="449" t="s">
        <v>206</v>
      </c>
      <c r="F114" s="450" t="s">
        <v>649</v>
      </c>
      <c r="G114" s="450" t="s">
        <v>2743</v>
      </c>
      <c r="H114" s="450" t="s">
        <v>3394</v>
      </c>
      <c r="I114" s="452" t="s">
        <v>683</v>
      </c>
      <c r="J114" s="457" t="s">
        <v>825</v>
      </c>
      <c r="K114" s="407">
        <v>1</v>
      </c>
      <c r="L114" s="407">
        <v>11</v>
      </c>
      <c r="M114" s="407">
        <v>11</v>
      </c>
      <c r="N114" s="425">
        <v>44</v>
      </c>
      <c r="O114" s="437"/>
      <c r="P114" s="406">
        <v>1</v>
      </c>
      <c r="Q114" s="406">
        <v>43</v>
      </c>
      <c r="R114" s="406"/>
      <c r="S114" s="406"/>
      <c r="T114" s="406"/>
      <c r="U114" s="406"/>
      <c r="V114" s="406">
        <f t="shared" si="9"/>
        <v>0</v>
      </c>
      <c r="W114" s="676"/>
      <c r="X114" s="507" t="str">
        <f t="shared" si="7"/>
        <v>1 garsoniere, 43 două camere, 0 număr camere necunoscut &lt;span style="color: red;"&gt;(spuneți-mi sau trimiteți tabel întreținere)&lt;/span&gt;</v>
      </c>
      <c r="Y114" s="508" t="str">
        <f t="shared" si="8"/>
        <v>44 din care 1 garsoniere, 43 două camere, 0 număr camere necunoscut &lt;span style="color: red;"&gt;(spuneți-mi sau trimiteți tabel întreținere)&lt;/span&gt;</v>
      </c>
      <c r="Z114" s="509"/>
      <c r="AA114" s="510" t="s">
        <v>1662</v>
      </c>
      <c r="AB114" s="628" t="s">
        <v>1301</v>
      </c>
      <c r="AC114" s="431" t="s">
        <v>1548</v>
      </c>
      <c r="AD114" s="356" t="s">
        <v>1565</v>
      </c>
      <c r="AE114" s="356"/>
      <c r="AF114" s="356"/>
      <c r="AG114" s="356" t="s">
        <v>840</v>
      </c>
      <c r="AH114" s="356"/>
      <c r="AI114" s="356" t="s">
        <v>2227</v>
      </c>
      <c r="AJ114" s="441"/>
      <c r="AK114" s="359"/>
    </row>
    <row r="115" spans="1:37">
      <c r="A115" s="367"/>
      <c r="B115" s="386" t="s">
        <v>404</v>
      </c>
      <c r="C115" s="402">
        <v>46.769500000000001</v>
      </c>
      <c r="D115" s="428">
        <v>23.625</v>
      </c>
      <c r="E115" s="449" t="s">
        <v>206</v>
      </c>
      <c r="F115" s="450" t="s">
        <v>649</v>
      </c>
      <c r="G115" s="450" t="s">
        <v>2743</v>
      </c>
      <c r="H115" s="450" t="s">
        <v>3395</v>
      </c>
      <c r="I115" s="452" t="s">
        <v>681</v>
      </c>
      <c r="J115" s="457" t="s">
        <v>3</v>
      </c>
      <c r="K115" s="407">
        <v>4</v>
      </c>
      <c r="L115" s="407">
        <v>5</v>
      </c>
      <c r="M115" s="407">
        <v>5</v>
      </c>
      <c r="N115" s="425">
        <v>50</v>
      </c>
      <c r="O115" s="437"/>
      <c r="P115" s="406"/>
      <c r="Q115" s="406">
        <v>12</v>
      </c>
      <c r="R115" s="406">
        <v>30</v>
      </c>
      <c r="S115" s="406">
        <v>8</v>
      </c>
      <c r="T115" s="406"/>
      <c r="U115" s="406"/>
      <c r="V115" s="406">
        <f t="shared" si="9"/>
        <v>0</v>
      </c>
      <c r="W115" s="676"/>
      <c r="X115" s="507" t="str">
        <f t="shared" si="7"/>
        <v>12 două camere, 30 trei camere, 8 patru camere, 0 număr camere necunoscut &lt;span style="color: red;"&gt;(spuneți-mi sau trimiteți tabel întreținere)&lt;/span&gt;</v>
      </c>
      <c r="Y115" s="508" t="str">
        <f t="shared" si="8"/>
        <v>50 din care 12 două camere, 30 trei camere, 8 patru camere, 0 număr camere necunoscut &lt;span style="color: red;"&gt;(spuneți-mi sau trimiteți tabel întreținere)&lt;/span&gt;</v>
      </c>
      <c r="Z115" s="509"/>
      <c r="AA115" s="510" t="s">
        <v>1659</v>
      </c>
      <c r="AB115" s="628" t="s">
        <v>1301</v>
      </c>
      <c r="AC115" s="431" t="s">
        <v>1548</v>
      </c>
      <c r="AD115" s="356" t="s">
        <v>2135</v>
      </c>
      <c r="AE115" s="356"/>
      <c r="AF115" s="356"/>
      <c r="AG115" s="623" t="s">
        <v>2549</v>
      </c>
      <c r="AH115" s="623"/>
      <c r="AI115" s="623" t="s">
        <v>2560</v>
      </c>
      <c r="AJ115" s="441"/>
      <c r="AK115" s="359"/>
    </row>
    <row r="116" spans="1:37">
      <c r="A116" s="367"/>
      <c r="B116" s="386" t="s">
        <v>404</v>
      </c>
      <c r="C116" s="402">
        <v>46.769799999999996</v>
      </c>
      <c r="D116" s="428">
        <v>23.6235</v>
      </c>
      <c r="E116" s="449" t="s">
        <v>206</v>
      </c>
      <c r="F116" s="450" t="s">
        <v>649</v>
      </c>
      <c r="G116" s="450" t="s">
        <v>2743</v>
      </c>
      <c r="H116" s="450" t="s">
        <v>3059</v>
      </c>
      <c r="I116" s="452" t="s">
        <v>683</v>
      </c>
      <c r="J116" s="457" t="s">
        <v>825</v>
      </c>
      <c r="K116" s="407">
        <v>3</v>
      </c>
      <c r="L116" s="407">
        <v>11</v>
      </c>
      <c r="M116" s="407">
        <v>11</v>
      </c>
      <c r="N116" s="425">
        <v>132</v>
      </c>
      <c r="O116" s="437"/>
      <c r="P116" s="406">
        <v>3</v>
      </c>
      <c r="Q116" s="406">
        <v>129</v>
      </c>
      <c r="R116" s="406"/>
      <c r="S116" s="406"/>
      <c r="T116" s="406"/>
      <c r="U116" s="406"/>
      <c r="V116" s="406">
        <f t="shared" si="9"/>
        <v>0</v>
      </c>
      <c r="W116" s="676"/>
      <c r="X116" s="507" t="str">
        <f t="shared" si="7"/>
        <v>3 garsoniere, 129 două camere, 0 număr camere necunoscut &lt;span style="color: red;"&gt;(spuneți-mi sau trimiteți tabel întreținere)&lt;/span&gt;</v>
      </c>
      <c r="Y116" s="508" t="str">
        <f t="shared" si="8"/>
        <v>132 din care 3 garsoniere, 129 două camere, 0 număr camere necunoscut &lt;span style="color: red;"&gt;(spuneți-mi sau trimiteți tabel întreținere)&lt;/span&gt;</v>
      </c>
      <c r="Z116" s="509"/>
      <c r="AA116" s="510" t="s">
        <v>1659</v>
      </c>
      <c r="AB116" s="628" t="s">
        <v>1302</v>
      </c>
      <c r="AC116" s="431" t="s">
        <v>1548</v>
      </c>
      <c r="AD116" s="623" t="s">
        <v>1468</v>
      </c>
      <c r="AE116" s="623"/>
      <c r="AF116" s="623"/>
      <c r="AG116" s="623" t="s">
        <v>1217</v>
      </c>
      <c r="AH116" s="623"/>
      <c r="AI116" s="623" t="s">
        <v>2559</v>
      </c>
      <c r="AJ116" s="441"/>
      <c r="AK116" s="359"/>
    </row>
    <row r="117" spans="1:37">
      <c r="A117" s="367"/>
      <c r="B117" s="386" t="s">
        <v>404</v>
      </c>
      <c r="C117" s="402">
        <v>46.769100000000002</v>
      </c>
      <c r="D117" s="428">
        <v>23.621099999999998</v>
      </c>
      <c r="E117" s="449" t="s">
        <v>206</v>
      </c>
      <c r="F117" s="450" t="s">
        <v>649</v>
      </c>
      <c r="G117" s="450" t="s">
        <v>2743</v>
      </c>
      <c r="H117" s="450" t="s">
        <v>3318</v>
      </c>
      <c r="I117" s="452" t="s">
        <v>691</v>
      </c>
      <c r="J117" s="457" t="s">
        <v>825</v>
      </c>
      <c r="K117" s="407">
        <v>1</v>
      </c>
      <c r="L117" s="407">
        <v>10</v>
      </c>
      <c r="M117" s="407">
        <v>10</v>
      </c>
      <c r="N117" s="425">
        <v>40</v>
      </c>
      <c r="O117" s="437"/>
      <c r="P117" s="406"/>
      <c r="Q117" s="406">
        <v>31</v>
      </c>
      <c r="R117" s="406">
        <v>9</v>
      </c>
      <c r="S117" s="406"/>
      <c r="T117" s="406"/>
      <c r="U117" s="406"/>
      <c r="V117" s="406">
        <f t="shared" si="9"/>
        <v>0</v>
      </c>
      <c r="W117" s="676"/>
      <c r="X117" s="507" t="str">
        <f t="shared" si="7"/>
        <v>31 două camere, 9 trei camere, 0 număr camere necunoscut &lt;span style="color: red;"&gt;(spuneți-mi sau trimiteți tabel întreținere)&lt;/span&gt;</v>
      </c>
      <c r="Y117" s="508" t="str">
        <f t="shared" si="8"/>
        <v>40 din care 31 două camere, 9 trei camere, 0 număr camere necunoscut &lt;span style="color: red;"&gt;(spuneți-mi sau trimiteți tabel întreținere)&lt;/span&gt;</v>
      </c>
      <c r="Z117" s="509"/>
      <c r="AA117" s="510" t="s">
        <v>1669</v>
      </c>
      <c r="AB117" s="628" t="s">
        <v>1302</v>
      </c>
      <c r="AC117" s="431" t="s">
        <v>1548</v>
      </c>
      <c r="AD117" s="356" t="s">
        <v>2139</v>
      </c>
      <c r="AE117" s="356"/>
      <c r="AF117" s="356"/>
      <c r="AG117" s="356" t="s">
        <v>840</v>
      </c>
      <c r="AH117" s="356" t="s">
        <v>1566</v>
      </c>
      <c r="AI117" s="623" t="s">
        <v>2612</v>
      </c>
      <c r="AJ117" s="441"/>
      <c r="AK117" s="359"/>
    </row>
    <row r="118" spans="1:37">
      <c r="A118" s="367"/>
      <c r="B118" s="386" t="s">
        <v>404</v>
      </c>
      <c r="C118" s="402">
        <v>46.769799999999996</v>
      </c>
      <c r="D118" s="428">
        <v>23.626100000000001</v>
      </c>
      <c r="E118" s="449" t="s">
        <v>206</v>
      </c>
      <c r="F118" s="450" t="s">
        <v>649</v>
      </c>
      <c r="G118" s="450" t="s">
        <v>2743</v>
      </c>
      <c r="H118" s="450" t="s">
        <v>3396</v>
      </c>
      <c r="I118" s="452" t="s">
        <v>683</v>
      </c>
      <c r="J118" s="457" t="s">
        <v>825</v>
      </c>
      <c r="K118" s="407">
        <v>3</v>
      </c>
      <c r="L118" s="407">
        <v>11</v>
      </c>
      <c r="M118" s="407">
        <v>11</v>
      </c>
      <c r="N118" s="425">
        <v>132</v>
      </c>
      <c r="O118" s="437"/>
      <c r="P118" s="406">
        <v>3</v>
      </c>
      <c r="Q118" s="406">
        <v>129</v>
      </c>
      <c r="R118" s="406"/>
      <c r="S118" s="406"/>
      <c r="T118" s="406"/>
      <c r="U118" s="406"/>
      <c r="V118" s="406">
        <f t="shared" si="9"/>
        <v>0</v>
      </c>
      <c r="W118" s="676"/>
      <c r="X118" s="507" t="str">
        <f t="shared" si="7"/>
        <v>3 garsoniere, 129 două camere, 0 număr camere necunoscut &lt;span style="color: red;"&gt;(spuneți-mi sau trimiteți tabel întreținere)&lt;/span&gt;</v>
      </c>
      <c r="Y118" s="508" t="str">
        <f t="shared" si="8"/>
        <v>132 din care 3 garsoniere, 129 două camere, 0 număr camere necunoscut &lt;span style="color: red;"&gt;(spuneți-mi sau trimiteți tabel întreținere)&lt;/span&gt;</v>
      </c>
      <c r="Z118" s="509"/>
      <c r="AA118" s="510" t="s">
        <v>1662</v>
      </c>
      <c r="AB118" s="628" t="s">
        <v>1302</v>
      </c>
      <c r="AC118" s="431" t="s">
        <v>1548</v>
      </c>
      <c r="AD118" s="623" t="s">
        <v>1468</v>
      </c>
      <c r="AE118" s="623"/>
      <c r="AF118" s="623"/>
      <c r="AG118" s="623" t="s">
        <v>1217</v>
      </c>
      <c r="AH118" s="623"/>
      <c r="AI118" s="623" t="s">
        <v>2559</v>
      </c>
      <c r="AJ118" s="441"/>
      <c r="AK118" s="359"/>
    </row>
    <row r="119" spans="1:37">
      <c r="A119" s="367"/>
      <c r="B119" s="386" t="s">
        <v>404</v>
      </c>
      <c r="C119" s="402">
        <v>46.7684</v>
      </c>
      <c r="D119" s="428">
        <v>23.623899999999999</v>
      </c>
      <c r="E119" s="449" t="s">
        <v>206</v>
      </c>
      <c r="F119" s="450" t="s">
        <v>649</v>
      </c>
      <c r="G119" s="450" t="s">
        <v>2743</v>
      </c>
      <c r="H119" s="450" t="s">
        <v>3117</v>
      </c>
      <c r="I119" s="452" t="s">
        <v>691</v>
      </c>
      <c r="J119" s="457" t="s">
        <v>825</v>
      </c>
      <c r="K119" s="407">
        <v>1</v>
      </c>
      <c r="L119" s="407">
        <v>11</v>
      </c>
      <c r="M119" s="407">
        <v>11</v>
      </c>
      <c r="N119" s="425">
        <v>44</v>
      </c>
      <c r="O119" s="437"/>
      <c r="P119" s="406"/>
      <c r="Q119" s="406">
        <v>34</v>
      </c>
      <c r="R119" s="406">
        <v>10</v>
      </c>
      <c r="S119" s="406"/>
      <c r="T119" s="406"/>
      <c r="U119" s="406"/>
      <c r="V119" s="406">
        <f t="shared" si="9"/>
        <v>0</v>
      </c>
      <c r="W119" s="676"/>
      <c r="X119" s="507" t="str">
        <f t="shared" si="7"/>
        <v>34 două camere, 10 trei camere, 0 număr camere necunoscut &lt;span style="color: red;"&gt;(spuneți-mi sau trimiteți tabel întreținere)&lt;/span&gt;</v>
      </c>
      <c r="Y119" s="508" t="str">
        <f t="shared" si="8"/>
        <v>44 din care 34 două camere, 10 trei camere, 0 număr camere necunoscut &lt;span style="color: red;"&gt;(spuneți-mi sau trimiteți tabel întreținere)&lt;/span&gt;</v>
      </c>
      <c r="Z119" s="509"/>
      <c r="AA119" s="510" t="s">
        <v>1669</v>
      </c>
      <c r="AB119" s="628" t="s">
        <v>1302</v>
      </c>
      <c r="AC119" s="431" t="s">
        <v>1548</v>
      </c>
      <c r="AD119" s="356" t="s">
        <v>2139</v>
      </c>
      <c r="AE119" s="356"/>
      <c r="AF119" s="356"/>
      <c r="AG119" s="356" t="s">
        <v>840</v>
      </c>
      <c r="AH119" s="356" t="s">
        <v>1566</v>
      </c>
      <c r="AI119" s="623" t="s">
        <v>2612</v>
      </c>
      <c r="AJ119" s="441"/>
      <c r="AK119" s="359"/>
    </row>
    <row r="120" spans="1:37">
      <c r="A120" s="367"/>
      <c r="B120" s="386" t="s">
        <v>404</v>
      </c>
      <c r="C120" s="402">
        <v>46.769799999999996</v>
      </c>
      <c r="D120" s="428">
        <v>23.622399999999999</v>
      </c>
      <c r="E120" s="449" t="s">
        <v>206</v>
      </c>
      <c r="F120" s="450" t="s">
        <v>649</v>
      </c>
      <c r="G120" s="450" t="s">
        <v>2743</v>
      </c>
      <c r="H120" s="450" t="s">
        <v>3062</v>
      </c>
      <c r="I120" s="452" t="s">
        <v>681</v>
      </c>
      <c r="J120" s="457" t="s">
        <v>3</v>
      </c>
      <c r="K120" s="407">
        <v>4</v>
      </c>
      <c r="L120" s="407">
        <v>5</v>
      </c>
      <c r="M120" s="407">
        <v>5</v>
      </c>
      <c r="N120" s="425">
        <v>50</v>
      </c>
      <c r="O120" s="437"/>
      <c r="P120" s="406"/>
      <c r="Q120" s="406">
        <v>12</v>
      </c>
      <c r="R120" s="406">
        <v>30</v>
      </c>
      <c r="S120" s="406">
        <v>8</v>
      </c>
      <c r="T120" s="406"/>
      <c r="U120" s="406"/>
      <c r="V120" s="406">
        <f t="shared" si="9"/>
        <v>0</v>
      </c>
      <c r="W120" s="676"/>
      <c r="X120" s="507" t="str">
        <f t="shared" si="7"/>
        <v>12 două camere, 30 trei camere, 8 patru camere, 0 număr camere necunoscut &lt;span style="color: red;"&gt;(spuneți-mi sau trimiteți tabel întreținere)&lt;/span&gt;</v>
      </c>
      <c r="Y120" s="508" t="str">
        <f t="shared" si="8"/>
        <v>50 din care 12 două camere, 30 trei camere, 8 patru camere, 0 număr camere necunoscut &lt;span style="color: red;"&gt;(spuneți-mi sau trimiteți tabel întreținere)&lt;/span&gt;</v>
      </c>
      <c r="Z120" s="509"/>
      <c r="AA120" s="510" t="s">
        <v>1659</v>
      </c>
      <c r="AB120" s="628" t="s">
        <v>1301</v>
      </c>
      <c r="AC120" s="431" t="s">
        <v>1548</v>
      </c>
      <c r="AD120" s="356" t="s">
        <v>2135</v>
      </c>
      <c r="AE120" s="356"/>
      <c r="AF120" s="356"/>
      <c r="AG120" s="623" t="s">
        <v>2549</v>
      </c>
      <c r="AH120" s="623"/>
      <c r="AI120" s="623" t="s">
        <v>2560</v>
      </c>
      <c r="AJ120" s="441"/>
      <c r="AK120" s="359"/>
    </row>
    <row r="121" spans="1:37">
      <c r="A121" s="367"/>
      <c r="B121" s="386" t="s">
        <v>404</v>
      </c>
      <c r="C121" s="402">
        <v>46.770400000000002</v>
      </c>
      <c r="D121" s="428">
        <v>23.621600000000001</v>
      </c>
      <c r="E121" s="449" t="s">
        <v>206</v>
      </c>
      <c r="F121" s="450" t="s">
        <v>649</v>
      </c>
      <c r="G121" s="450" t="s">
        <v>2743</v>
      </c>
      <c r="H121" s="450" t="s">
        <v>3397</v>
      </c>
      <c r="I121" s="452" t="s">
        <v>683</v>
      </c>
      <c r="J121" s="457" t="s">
        <v>825</v>
      </c>
      <c r="K121" s="407">
        <v>1</v>
      </c>
      <c r="L121" s="407">
        <v>11</v>
      </c>
      <c r="M121" s="407">
        <v>11</v>
      </c>
      <c r="N121" s="425">
        <v>44</v>
      </c>
      <c r="O121" s="437"/>
      <c r="P121" s="406">
        <v>1</v>
      </c>
      <c r="Q121" s="406">
        <v>43</v>
      </c>
      <c r="R121" s="406"/>
      <c r="S121" s="406"/>
      <c r="T121" s="406"/>
      <c r="U121" s="406"/>
      <c r="V121" s="406">
        <f t="shared" si="9"/>
        <v>0</v>
      </c>
      <c r="W121" s="676"/>
      <c r="X121" s="507" t="str">
        <f t="shared" si="7"/>
        <v>1 garsoniere, 43 două camere, 0 număr camere necunoscut &lt;span style="color: red;"&gt;(spuneți-mi sau trimiteți tabel întreținere)&lt;/span&gt;</v>
      </c>
      <c r="Y121" s="508" t="str">
        <f t="shared" si="8"/>
        <v>44 din care 1 garsoniere, 43 două camere, 0 număr camere necunoscut &lt;span style="color: red;"&gt;(spuneți-mi sau trimiteți tabel întreținere)&lt;/span&gt;</v>
      </c>
      <c r="Z121" s="509"/>
      <c r="AA121" s="510" t="s">
        <v>1662</v>
      </c>
      <c r="AB121" s="628" t="s">
        <v>1301</v>
      </c>
      <c r="AC121" s="431" t="s">
        <v>1548</v>
      </c>
      <c r="AD121" s="356" t="s">
        <v>1565</v>
      </c>
      <c r="AE121" s="356"/>
      <c r="AF121" s="356"/>
      <c r="AG121" s="356" t="s">
        <v>840</v>
      </c>
      <c r="AH121" s="356"/>
      <c r="AI121" s="356" t="s">
        <v>2227</v>
      </c>
      <c r="AJ121" s="441"/>
      <c r="AK121" s="359"/>
    </row>
    <row r="122" spans="1:37">
      <c r="A122" s="367"/>
      <c r="B122" s="386" t="s">
        <v>404</v>
      </c>
      <c r="C122" s="402">
        <v>46.7699</v>
      </c>
      <c r="D122" s="428">
        <v>23.6248</v>
      </c>
      <c r="E122" s="449" t="s">
        <v>206</v>
      </c>
      <c r="F122" s="450" t="s">
        <v>649</v>
      </c>
      <c r="G122" s="450" t="s">
        <v>2743</v>
      </c>
      <c r="H122" s="450" t="s">
        <v>3398</v>
      </c>
      <c r="I122" s="452" t="s">
        <v>681</v>
      </c>
      <c r="J122" s="457" t="s">
        <v>3</v>
      </c>
      <c r="K122" s="407">
        <v>4</v>
      </c>
      <c r="L122" s="407">
        <v>5</v>
      </c>
      <c r="M122" s="407">
        <v>5</v>
      </c>
      <c r="N122" s="425">
        <v>50</v>
      </c>
      <c r="O122" s="437"/>
      <c r="P122" s="406"/>
      <c r="Q122" s="406">
        <v>12</v>
      </c>
      <c r="R122" s="406">
        <v>30</v>
      </c>
      <c r="S122" s="406">
        <v>8</v>
      </c>
      <c r="T122" s="406"/>
      <c r="U122" s="406"/>
      <c r="V122" s="406">
        <f t="shared" si="9"/>
        <v>0</v>
      </c>
      <c r="W122" s="676"/>
      <c r="X122" s="507" t="str">
        <f t="shared" si="7"/>
        <v>12 două camere, 30 trei camere, 8 patru camere, 0 număr camere necunoscut &lt;span style="color: red;"&gt;(spuneți-mi sau trimiteți tabel întreținere)&lt;/span&gt;</v>
      </c>
      <c r="Y122" s="508" t="str">
        <f t="shared" si="8"/>
        <v>50 din care 12 două camere, 30 trei camere, 8 patru camere, 0 număr camere necunoscut &lt;span style="color: red;"&gt;(spuneți-mi sau trimiteți tabel întreținere)&lt;/span&gt;</v>
      </c>
      <c r="Z122" s="509"/>
      <c r="AA122" s="510" t="s">
        <v>1659</v>
      </c>
      <c r="AB122" s="628" t="s">
        <v>1301</v>
      </c>
      <c r="AC122" s="431" t="s">
        <v>1548</v>
      </c>
      <c r="AD122" s="356" t="s">
        <v>2135</v>
      </c>
      <c r="AE122" s="356"/>
      <c r="AF122" s="356"/>
      <c r="AG122" s="623" t="s">
        <v>2549</v>
      </c>
      <c r="AH122" s="623"/>
      <c r="AI122" s="623" t="s">
        <v>2560</v>
      </c>
      <c r="AJ122" s="441"/>
      <c r="AK122" s="359"/>
    </row>
    <row r="123" spans="1:37">
      <c r="A123" s="367"/>
      <c r="B123" s="386" t="s">
        <v>404</v>
      </c>
      <c r="C123" s="402">
        <v>46.77</v>
      </c>
      <c r="D123" s="428">
        <v>23.620799999999999</v>
      </c>
      <c r="E123" s="449" t="s">
        <v>206</v>
      </c>
      <c r="F123" s="450" t="s">
        <v>649</v>
      </c>
      <c r="G123" s="450" t="s">
        <v>2743</v>
      </c>
      <c r="H123" s="450" t="s">
        <v>3319</v>
      </c>
      <c r="I123" s="452" t="s">
        <v>683</v>
      </c>
      <c r="J123" s="457" t="s">
        <v>825</v>
      </c>
      <c r="K123" s="407">
        <v>3</v>
      </c>
      <c r="L123" s="407">
        <v>11</v>
      </c>
      <c r="M123" s="407">
        <v>11</v>
      </c>
      <c r="N123" s="425">
        <v>132</v>
      </c>
      <c r="O123" s="437"/>
      <c r="P123" s="406">
        <v>3</v>
      </c>
      <c r="Q123" s="406">
        <v>129</v>
      </c>
      <c r="R123" s="406"/>
      <c r="S123" s="406"/>
      <c r="T123" s="406"/>
      <c r="U123" s="406"/>
      <c r="V123" s="406">
        <f t="shared" si="9"/>
        <v>0</v>
      </c>
      <c r="W123" s="676"/>
      <c r="X123" s="507" t="str">
        <f t="shared" si="7"/>
        <v>3 garsoniere, 129 două camere, 0 număr camere necunoscut &lt;span style="color: red;"&gt;(spuneți-mi sau trimiteți tabel întreținere)&lt;/span&gt;</v>
      </c>
      <c r="Y123" s="508" t="str">
        <f t="shared" si="8"/>
        <v>132 din care 3 garsoniere, 129 două camere, 0 număr camere necunoscut &lt;span style="color: red;"&gt;(spuneți-mi sau trimiteți tabel întreținere)&lt;/span&gt;</v>
      </c>
      <c r="Z123" s="509"/>
      <c r="AA123" s="510" t="s">
        <v>1662</v>
      </c>
      <c r="AB123" s="628" t="s">
        <v>1302</v>
      </c>
      <c r="AC123" s="431" t="s">
        <v>1548</v>
      </c>
      <c r="AD123" s="623" t="s">
        <v>1468</v>
      </c>
      <c r="AE123" s="623"/>
      <c r="AF123" s="623"/>
      <c r="AG123" s="623" t="s">
        <v>1217</v>
      </c>
      <c r="AH123" s="623"/>
      <c r="AI123" s="623" t="s">
        <v>2559</v>
      </c>
      <c r="AJ123" s="441"/>
      <c r="AK123" s="359"/>
    </row>
    <row r="124" spans="1:37">
      <c r="A124" s="367"/>
      <c r="B124" s="386" t="s">
        <v>404</v>
      </c>
      <c r="C124" s="402">
        <v>46.769799999999996</v>
      </c>
      <c r="D124" s="428">
        <v>23.627300000000002</v>
      </c>
      <c r="E124" s="449" t="s">
        <v>206</v>
      </c>
      <c r="F124" s="450" t="s">
        <v>649</v>
      </c>
      <c r="G124" s="450" t="s">
        <v>2743</v>
      </c>
      <c r="H124" s="450" t="s">
        <v>3399</v>
      </c>
      <c r="I124" s="452" t="s">
        <v>681</v>
      </c>
      <c r="J124" s="457" t="s">
        <v>3</v>
      </c>
      <c r="K124" s="407">
        <v>4</v>
      </c>
      <c r="L124" s="407">
        <v>5</v>
      </c>
      <c r="M124" s="407">
        <v>5</v>
      </c>
      <c r="N124" s="425">
        <v>50</v>
      </c>
      <c r="O124" s="437"/>
      <c r="P124" s="406"/>
      <c r="Q124" s="406">
        <v>12</v>
      </c>
      <c r="R124" s="406">
        <v>30</v>
      </c>
      <c r="S124" s="406">
        <v>8</v>
      </c>
      <c r="T124" s="406"/>
      <c r="U124" s="406"/>
      <c r="V124" s="406">
        <f t="shared" si="9"/>
        <v>0</v>
      </c>
      <c r="W124" s="676"/>
      <c r="X124" s="507" t="str">
        <f t="shared" si="7"/>
        <v>12 două camere, 30 trei camere, 8 patru camere, 0 număr camere necunoscut &lt;span style="color: red;"&gt;(spuneți-mi sau trimiteți tabel întreținere)&lt;/span&gt;</v>
      </c>
      <c r="Y124" s="508" t="str">
        <f t="shared" si="8"/>
        <v>50 din care 12 două camere, 30 trei camere, 8 patru camere, 0 număr camere necunoscut &lt;span style="color: red;"&gt;(spuneți-mi sau trimiteți tabel întreținere)&lt;/span&gt;</v>
      </c>
      <c r="Z124" s="509"/>
      <c r="AA124" s="510" t="s">
        <v>1664</v>
      </c>
      <c r="AB124" s="628" t="s">
        <v>1301</v>
      </c>
      <c r="AC124" s="431" t="s">
        <v>1548</v>
      </c>
      <c r="AD124" s="356" t="s">
        <v>2136</v>
      </c>
      <c r="AE124" s="356"/>
      <c r="AF124" s="356"/>
      <c r="AG124" s="623" t="s">
        <v>2549</v>
      </c>
      <c r="AH124" s="623"/>
      <c r="AI124" s="623" t="s">
        <v>2560</v>
      </c>
      <c r="AJ124" s="441"/>
      <c r="AK124" s="359"/>
    </row>
    <row r="125" spans="1:37">
      <c r="A125" s="367"/>
      <c r="B125" s="386" t="s">
        <v>404</v>
      </c>
      <c r="C125" s="402">
        <v>46.769500000000001</v>
      </c>
      <c r="D125" s="428">
        <v>23.6279</v>
      </c>
      <c r="E125" s="449" t="s">
        <v>206</v>
      </c>
      <c r="F125" s="450" t="s">
        <v>649</v>
      </c>
      <c r="G125" s="450" t="s">
        <v>2743</v>
      </c>
      <c r="H125" s="450" t="s">
        <v>3400</v>
      </c>
      <c r="I125" s="452" t="s">
        <v>681</v>
      </c>
      <c r="J125" s="457" t="s">
        <v>3</v>
      </c>
      <c r="K125" s="407">
        <v>4</v>
      </c>
      <c r="L125" s="407">
        <v>5</v>
      </c>
      <c r="M125" s="407">
        <v>5</v>
      </c>
      <c r="N125" s="425">
        <v>50</v>
      </c>
      <c r="O125" s="437"/>
      <c r="P125" s="406"/>
      <c r="Q125" s="406">
        <v>12</v>
      </c>
      <c r="R125" s="406">
        <v>30</v>
      </c>
      <c r="S125" s="406">
        <v>8</v>
      </c>
      <c r="T125" s="406"/>
      <c r="U125" s="406"/>
      <c r="V125" s="406">
        <f t="shared" si="9"/>
        <v>0</v>
      </c>
      <c r="W125" s="676"/>
      <c r="X125" s="507" t="str">
        <f t="shared" si="7"/>
        <v>12 două camere, 30 trei camere, 8 patru camere, 0 număr camere necunoscut &lt;span style="color: red;"&gt;(spuneți-mi sau trimiteți tabel întreținere)&lt;/span&gt;</v>
      </c>
      <c r="Y125" s="508" t="str">
        <f t="shared" si="8"/>
        <v>50 din care 12 două camere, 30 trei camere, 8 patru camere, 0 număr camere necunoscut &lt;span style="color: red;"&gt;(spuneți-mi sau trimiteți tabel întreținere)&lt;/span&gt;</v>
      </c>
      <c r="Z125" s="509"/>
      <c r="AA125" s="510" t="s">
        <v>1664</v>
      </c>
      <c r="AB125" s="628" t="s">
        <v>1301</v>
      </c>
      <c r="AC125" s="431" t="s">
        <v>1548</v>
      </c>
      <c r="AD125" s="356" t="s">
        <v>2136</v>
      </c>
      <c r="AE125" s="356"/>
      <c r="AF125" s="356"/>
      <c r="AG125" s="623" t="s">
        <v>2549</v>
      </c>
      <c r="AH125" s="623"/>
      <c r="AI125" s="623" t="s">
        <v>2560</v>
      </c>
      <c r="AJ125" s="441"/>
      <c r="AK125" s="359"/>
    </row>
    <row r="126" spans="1:37">
      <c r="A126" s="367"/>
      <c r="B126" s="386" t="s">
        <v>404</v>
      </c>
      <c r="C126" s="402">
        <v>46.768900000000002</v>
      </c>
      <c r="D126" s="428">
        <v>23.624199999999998</v>
      </c>
      <c r="E126" s="449" t="s">
        <v>206</v>
      </c>
      <c r="F126" s="450" t="s">
        <v>649</v>
      </c>
      <c r="G126" s="450" t="s">
        <v>2743</v>
      </c>
      <c r="H126" s="450" t="s">
        <v>3203</v>
      </c>
      <c r="I126" s="452" t="s">
        <v>691</v>
      </c>
      <c r="J126" s="457" t="s">
        <v>825</v>
      </c>
      <c r="K126" s="407">
        <v>1</v>
      </c>
      <c r="L126" s="407">
        <v>11</v>
      </c>
      <c r="M126" s="407">
        <v>11</v>
      </c>
      <c r="N126" s="425">
        <v>44</v>
      </c>
      <c r="O126" s="437"/>
      <c r="P126" s="406"/>
      <c r="Q126" s="406">
        <v>34</v>
      </c>
      <c r="R126" s="406">
        <v>10</v>
      </c>
      <c r="S126" s="406"/>
      <c r="T126" s="406"/>
      <c r="U126" s="406"/>
      <c r="V126" s="406">
        <f t="shared" si="9"/>
        <v>0</v>
      </c>
      <c r="W126" s="676"/>
      <c r="X126" s="507" t="str">
        <f t="shared" si="7"/>
        <v>34 două camere, 10 trei camere, 0 număr camere necunoscut &lt;span style="color: red;"&gt;(spuneți-mi sau trimiteți tabel întreținere)&lt;/span&gt;</v>
      </c>
      <c r="Y126" s="508" t="str">
        <f t="shared" si="8"/>
        <v>44 din care 34 două camere, 10 trei camere, 0 număr camere necunoscut &lt;span style="color: red;"&gt;(spuneți-mi sau trimiteți tabel întreținere)&lt;/span&gt;</v>
      </c>
      <c r="Z126" s="509"/>
      <c r="AA126" s="510" t="s">
        <v>1669</v>
      </c>
      <c r="AB126" s="628" t="s">
        <v>1302</v>
      </c>
      <c r="AC126" s="431" t="s">
        <v>1548</v>
      </c>
      <c r="AD126" s="356" t="s">
        <v>2139</v>
      </c>
      <c r="AE126" s="356"/>
      <c r="AF126" s="356"/>
      <c r="AG126" s="356" t="s">
        <v>840</v>
      </c>
      <c r="AH126" s="356" t="s">
        <v>1566</v>
      </c>
      <c r="AI126" s="623" t="s">
        <v>2612</v>
      </c>
      <c r="AJ126" s="441"/>
      <c r="AK126" s="359"/>
    </row>
    <row r="127" spans="1:37">
      <c r="A127" s="367"/>
      <c r="B127" s="386" t="s">
        <v>404</v>
      </c>
      <c r="C127" s="402">
        <v>46.770499999999998</v>
      </c>
      <c r="D127" s="428">
        <v>23.623799999999999</v>
      </c>
      <c r="E127" s="449" t="s">
        <v>206</v>
      </c>
      <c r="F127" s="450" t="s">
        <v>649</v>
      </c>
      <c r="G127" s="450" t="s">
        <v>2743</v>
      </c>
      <c r="H127" s="450" t="s">
        <v>3401</v>
      </c>
      <c r="I127" s="452" t="s">
        <v>683</v>
      </c>
      <c r="J127" s="457" t="s">
        <v>825</v>
      </c>
      <c r="K127" s="407">
        <v>1</v>
      </c>
      <c r="L127" s="407">
        <v>11</v>
      </c>
      <c r="M127" s="407">
        <v>11</v>
      </c>
      <c r="N127" s="425">
        <v>44</v>
      </c>
      <c r="O127" s="437"/>
      <c r="P127" s="406">
        <v>1</v>
      </c>
      <c r="Q127" s="406">
        <v>43</v>
      </c>
      <c r="R127" s="406"/>
      <c r="S127" s="406"/>
      <c r="T127" s="406"/>
      <c r="U127" s="406"/>
      <c r="V127" s="406">
        <f t="shared" si="9"/>
        <v>0</v>
      </c>
      <c r="W127" s="676"/>
      <c r="X127" s="507" t="str">
        <f t="shared" si="7"/>
        <v>1 garsoniere, 43 două camere, 0 număr camere necunoscut &lt;span style="color: red;"&gt;(spuneți-mi sau trimiteți tabel întreținere)&lt;/span&gt;</v>
      </c>
      <c r="Y127" s="508" t="str">
        <f t="shared" si="8"/>
        <v>44 din care 1 garsoniere, 43 două camere, 0 număr camere necunoscut &lt;span style="color: red;"&gt;(spuneți-mi sau trimiteți tabel întreținere)&lt;/span&gt;</v>
      </c>
      <c r="Z127" s="509"/>
      <c r="AA127" s="510" t="s">
        <v>1662</v>
      </c>
      <c r="AB127" s="628" t="s">
        <v>1301</v>
      </c>
      <c r="AC127" s="431" t="s">
        <v>1548</v>
      </c>
      <c r="AD127" s="356" t="s">
        <v>1565</v>
      </c>
      <c r="AE127" s="356"/>
      <c r="AF127" s="356"/>
      <c r="AG127" s="356" t="s">
        <v>840</v>
      </c>
      <c r="AH127" s="356"/>
      <c r="AI127" s="356" t="s">
        <v>2227</v>
      </c>
      <c r="AJ127" s="441"/>
      <c r="AK127" s="359"/>
    </row>
    <row r="128" spans="1:37">
      <c r="A128" s="367"/>
      <c r="B128" s="386" t="s">
        <v>404</v>
      </c>
      <c r="C128" s="402">
        <v>46.769199999999998</v>
      </c>
      <c r="D128" s="428">
        <v>23.628299999999999</v>
      </c>
      <c r="E128" s="449" t="s">
        <v>206</v>
      </c>
      <c r="F128" s="450" t="s">
        <v>649</v>
      </c>
      <c r="G128" s="450" t="s">
        <v>2743</v>
      </c>
      <c r="H128" s="450" t="s">
        <v>3402</v>
      </c>
      <c r="I128" s="452" t="s">
        <v>681</v>
      </c>
      <c r="J128" s="457" t="s">
        <v>3</v>
      </c>
      <c r="K128" s="407">
        <v>4</v>
      </c>
      <c r="L128" s="407">
        <v>5</v>
      </c>
      <c r="M128" s="407">
        <v>5</v>
      </c>
      <c r="N128" s="425">
        <v>50</v>
      </c>
      <c r="O128" s="437"/>
      <c r="P128" s="406"/>
      <c r="Q128" s="406">
        <v>12</v>
      </c>
      <c r="R128" s="406">
        <v>30</v>
      </c>
      <c r="S128" s="406">
        <v>8</v>
      </c>
      <c r="T128" s="406"/>
      <c r="U128" s="406"/>
      <c r="V128" s="406">
        <f t="shared" si="9"/>
        <v>0</v>
      </c>
      <c r="W128" s="676"/>
      <c r="X128" s="507" t="str">
        <f t="shared" si="7"/>
        <v>12 două camere, 30 trei camere, 8 patru camere, 0 număr camere necunoscut &lt;span style="color: red;"&gt;(spuneți-mi sau trimiteți tabel întreținere)&lt;/span&gt;</v>
      </c>
      <c r="Y128" s="508" t="str">
        <f t="shared" si="8"/>
        <v>50 din care 12 două camere, 30 trei camere, 8 patru camere, 0 număr camere necunoscut &lt;span style="color: red;"&gt;(spuneți-mi sau trimiteți tabel întreținere)&lt;/span&gt;</v>
      </c>
      <c r="Z128" s="509"/>
      <c r="AA128" s="510" t="s">
        <v>1664</v>
      </c>
      <c r="AB128" s="628" t="s">
        <v>1301</v>
      </c>
      <c r="AC128" s="431" t="s">
        <v>1548</v>
      </c>
      <c r="AD128" s="356" t="s">
        <v>2136</v>
      </c>
      <c r="AE128" s="356"/>
      <c r="AF128" s="356"/>
      <c r="AG128" s="623" t="s">
        <v>2549</v>
      </c>
      <c r="AH128" s="623"/>
      <c r="AI128" s="623" t="s">
        <v>2560</v>
      </c>
      <c r="AJ128" s="441"/>
      <c r="AK128" s="359"/>
    </row>
    <row r="129" spans="1:37">
      <c r="A129" s="367"/>
      <c r="B129" s="386" t="s">
        <v>404</v>
      </c>
      <c r="C129" s="402">
        <v>46.768799999999999</v>
      </c>
      <c r="D129" s="428">
        <v>23.629100000000001</v>
      </c>
      <c r="E129" s="449" t="s">
        <v>206</v>
      </c>
      <c r="F129" s="450" t="s">
        <v>649</v>
      </c>
      <c r="G129" s="450" t="s">
        <v>2743</v>
      </c>
      <c r="H129" s="450" t="s">
        <v>3403</v>
      </c>
      <c r="I129" s="452" t="s">
        <v>681</v>
      </c>
      <c r="J129" s="457" t="s">
        <v>3</v>
      </c>
      <c r="K129" s="407">
        <v>1</v>
      </c>
      <c r="L129" s="407">
        <v>5</v>
      </c>
      <c r="M129" s="407">
        <v>5</v>
      </c>
      <c r="N129" s="425">
        <v>20</v>
      </c>
      <c r="O129" s="437"/>
      <c r="P129" s="406"/>
      <c r="Q129" s="406">
        <v>15</v>
      </c>
      <c r="R129" s="406">
        <v>5</v>
      </c>
      <c r="S129" s="406"/>
      <c r="T129" s="406"/>
      <c r="U129" s="406"/>
      <c r="V129" s="406">
        <f t="shared" si="9"/>
        <v>0</v>
      </c>
      <c r="W129" s="676"/>
      <c r="X129" s="507" t="str">
        <f t="shared" si="7"/>
        <v>15 două camere, 5 trei camere, 0 număr camere necunoscut &lt;span style="color: red;"&gt;(spuneți-mi sau trimiteți tabel întreținere)&lt;/span&gt;</v>
      </c>
      <c r="Y129" s="508" t="str">
        <f t="shared" si="8"/>
        <v>20 din care 15 două camere, 5 trei camere, 0 număr camere necunoscut &lt;span style="color: red;"&gt;(spuneți-mi sau trimiteți tabel întreținere)&lt;/span&gt;</v>
      </c>
      <c r="Z129" s="509"/>
      <c r="AA129" s="510" t="s">
        <v>1661</v>
      </c>
      <c r="AB129" s="628" t="s">
        <v>1302</v>
      </c>
      <c r="AC129" s="431" t="s">
        <v>1548</v>
      </c>
      <c r="AD129" s="356" t="s">
        <v>2064</v>
      </c>
      <c r="AE129" s="356"/>
      <c r="AF129" s="356"/>
      <c r="AG129" s="356" t="s">
        <v>840</v>
      </c>
      <c r="AH129" s="356"/>
      <c r="AI129" s="356" t="s">
        <v>2227</v>
      </c>
      <c r="AJ129" s="441"/>
      <c r="AK129" s="359"/>
    </row>
    <row r="130" spans="1:37">
      <c r="A130" s="367"/>
      <c r="B130" s="386" t="s">
        <v>404</v>
      </c>
      <c r="C130" s="402">
        <v>46.768500000000003</v>
      </c>
      <c r="D130" s="428">
        <v>23.624600000000001</v>
      </c>
      <c r="E130" s="449" t="s">
        <v>206</v>
      </c>
      <c r="F130" s="450" t="s">
        <v>649</v>
      </c>
      <c r="G130" s="450" t="s">
        <v>2743</v>
      </c>
      <c r="H130" s="450" t="s">
        <v>3204</v>
      </c>
      <c r="I130" s="452" t="s">
        <v>681</v>
      </c>
      <c r="J130" s="457" t="s">
        <v>3</v>
      </c>
      <c r="K130" s="407">
        <v>3</v>
      </c>
      <c r="L130" s="407">
        <v>5</v>
      </c>
      <c r="M130" s="407">
        <v>5</v>
      </c>
      <c r="N130" s="425">
        <v>60</v>
      </c>
      <c r="O130" s="437"/>
      <c r="P130" s="406"/>
      <c r="Q130" s="406">
        <v>51</v>
      </c>
      <c r="R130" s="406">
        <v>9</v>
      </c>
      <c r="S130" s="406"/>
      <c r="T130" s="406"/>
      <c r="U130" s="406"/>
      <c r="V130" s="406">
        <f t="shared" si="9"/>
        <v>0</v>
      </c>
      <c r="W130" s="676"/>
      <c r="X130" s="507" t="str">
        <f t="shared" si="7"/>
        <v>51 două camere, 9 trei camere, 0 număr camere necunoscut &lt;span style="color: red;"&gt;(spuneți-mi sau trimiteți tabel întreținere)&lt;/span&gt;</v>
      </c>
      <c r="Y130" s="508" t="str">
        <f t="shared" si="8"/>
        <v>60 din care 51 două camere, 9 trei camere, 0 număr camere necunoscut &lt;span style="color: red;"&gt;(spuneți-mi sau trimiteți tabel întreținere)&lt;/span&gt;</v>
      </c>
      <c r="Z130" s="509"/>
      <c r="AA130" s="510" t="s">
        <v>1659</v>
      </c>
      <c r="AB130" s="628" t="s">
        <v>1301</v>
      </c>
      <c r="AC130" s="431" t="s">
        <v>1548</v>
      </c>
      <c r="AD130" s="356" t="s">
        <v>1569</v>
      </c>
      <c r="AE130" s="356"/>
      <c r="AF130" s="356"/>
      <c r="AG130" s="356" t="s">
        <v>840</v>
      </c>
      <c r="AH130" s="356"/>
      <c r="AI130" s="356" t="s">
        <v>2227</v>
      </c>
      <c r="AJ130" s="441"/>
      <c r="AK130" s="359"/>
    </row>
    <row r="131" spans="1:37">
      <c r="A131" s="367"/>
      <c r="B131" s="386" t="s">
        <v>404</v>
      </c>
      <c r="C131" s="402">
        <v>46.770200000000003</v>
      </c>
      <c r="D131" s="428">
        <v>23.624300000000002</v>
      </c>
      <c r="E131" s="449" t="s">
        <v>206</v>
      </c>
      <c r="F131" s="450" t="s">
        <v>649</v>
      </c>
      <c r="G131" s="450" t="s">
        <v>2743</v>
      </c>
      <c r="H131" s="450" t="s">
        <v>3404</v>
      </c>
      <c r="I131" s="452" t="s">
        <v>683</v>
      </c>
      <c r="J131" s="457" t="s">
        <v>825</v>
      </c>
      <c r="K131" s="407">
        <v>1</v>
      </c>
      <c r="L131" s="407">
        <v>11</v>
      </c>
      <c r="M131" s="407">
        <v>11</v>
      </c>
      <c r="N131" s="425">
        <v>44</v>
      </c>
      <c r="O131" s="437"/>
      <c r="P131" s="406">
        <v>1</v>
      </c>
      <c r="Q131" s="406">
        <v>43</v>
      </c>
      <c r="R131" s="406"/>
      <c r="S131" s="406"/>
      <c r="T131" s="406"/>
      <c r="U131" s="406"/>
      <c r="V131" s="406">
        <f t="shared" si="9"/>
        <v>0</v>
      </c>
      <c r="W131" s="676"/>
      <c r="X131" s="507" t="str">
        <f t="shared" si="7"/>
        <v>1 garsoniere, 43 două camere, 0 număr camere necunoscut &lt;span style="color: red;"&gt;(spuneți-mi sau trimiteți tabel întreținere)&lt;/span&gt;</v>
      </c>
      <c r="Y131" s="508" t="str">
        <f t="shared" si="8"/>
        <v>44 din care 1 garsoniere, 43 două camere, 0 număr camere necunoscut &lt;span style="color: red;"&gt;(spuneți-mi sau trimiteți tabel întreținere)&lt;/span&gt;</v>
      </c>
      <c r="Z131" s="509"/>
      <c r="AA131" s="510" t="s">
        <v>1662</v>
      </c>
      <c r="AB131" s="628" t="s">
        <v>1301</v>
      </c>
      <c r="AC131" s="431" t="s">
        <v>1548</v>
      </c>
      <c r="AD131" s="356" t="s">
        <v>1565</v>
      </c>
      <c r="AE131" s="356"/>
      <c r="AF131" s="356"/>
      <c r="AG131" s="356" t="s">
        <v>840</v>
      </c>
      <c r="AH131" s="356"/>
      <c r="AI131" s="356" t="s">
        <v>2227</v>
      </c>
      <c r="AJ131" s="441"/>
      <c r="AK131" s="359"/>
    </row>
    <row r="132" spans="1:37">
      <c r="A132" s="367"/>
      <c r="B132" s="445" t="s">
        <v>597</v>
      </c>
      <c r="C132" s="402">
        <v>46.771000000000001</v>
      </c>
      <c r="D132" s="428">
        <v>23.6236</v>
      </c>
      <c r="E132" s="449" t="s">
        <v>206</v>
      </c>
      <c r="F132" s="450" t="s">
        <v>649</v>
      </c>
      <c r="G132" s="450" t="s">
        <v>2743</v>
      </c>
      <c r="H132" s="450" t="s">
        <v>3405</v>
      </c>
      <c r="I132" s="452" t="s">
        <v>681</v>
      </c>
      <c r="J132" s="457" t="s">
        <v>3</v>
      </c>
      <c r="K132" s="407">
        <v>1</v>
      </c>
      <c r="L132" s="407">
        <v>5</v>
      </c>
      <c r="M132" s="407">
        <v>5</v>
      </c>
      <c r="N132" s="425">
        <v>20</v>
      </c>
      <c r="O132" s="437"/>
      <c r="P132" s="406"/>
      <c r="Q132" s="406">
        <v>15</v>
      </c>
      <c r="R132" s="406">
        <v>5</v>
      </c>
      <c r="S132" s="406"/>
      <c r="T132" s="406"/>
      <c r="U132" s="406"/>
      <c r="V132" s="406">
        <f t="shared" si="9"/>
        <v>0</v>
      </c>
      <c r="W132" s="676"/>
      <c r="X132" s="507" t="str">
        <f t="shared" si="7"/>
        <v>15 două camere, 5 trei camere, 0 număr camere necunoscut &lt;span style="color: red;"&gt;(spuneți-mi sau trimiteți tabel întreținere)&lt;/span&gt;</v>
      </c>
      <c r="Y132" s="508" t="str">
        <f t="shared" si="8"/>
        <v>20 din care 15 două camere, 5 trei camere, 0 număr camere necunoscut &lt;span style="color: red;"&gt;(spuneți-mi sau trimiteți tabel întreținere)&lt;/span&gt;</v>
      </c>
      <c r="Z132" s="509"/>
      <c r="AA132" s="510" t="s">
        <v>1661</v>
      </c>
      <c r="AB132" s="628" t="s">
        <v>1302</v>
      </c>
      <c r="AC132" s="431" t="s">
        <v>1548</v>
      </c>
      <c r="AD132" s="356" t="s">
        <v>2064</v>
      </c>
      <c r="AE132" s="356"/>
      <c r="AF132" s="356"/>
      <c r="AG132" s="356" t="s">
        <v>840</v>
      </c>
      <c r="AH132" s="356"/>
      <c r="AI132" s="356" t="s">
        <v>2227</v>
      </c>
      <c r="AJ132" s="496"/>
      <c r="AK132" s="359"/>
    </row>
    <row r="133" spans="1:37">
      <c r="A133" s="367"/>
      <c r="B133" s="445" t="s">
        <v>598</v>
      </c>
      <c r="C133" s="402">
        <v>46.7712</v>
      </c>
      <c r="D133" s="428">
        <v>23.6234</v>
      </c>
      <c r="E133" s="449" t="s">
        <v>206</v>
      </c>
      <c r="F133" s="450" t="s">
        <v>649</v>
      </c>
      <c r="G133" s="450" t="s">
        <v>2743</v>
      </c>
      <c r="H133" s="450" t="s">
        <v>3406</v>
      </c>
      <c r="I133" s="452" t="s">
        <v>681</v>
      </c>
      <c r="J133" s="457" t="s">
        <v>3</v>
      </c>
      <c r="K133" s="407">
        <v>1</v>
      </c>
      <c r="L133" s="407">
        <v>5</v>
      </c>
      <c r="M133" s="407">
        <v>5</v>
      </c>
      <c r="N133" s="425">
        <v>20</v>
      </c>
      <c r="O133" s="437"/>
      <c r="P133" s="406"/>
      <c r="Q133" s="406">
        <v>15</v>
      </c>
      <c r="R133" s="406">
        <v>5</v>
      </c>
      <c r="S133" s="406"/>
      <c r="T133" s="406"/>
      <c r="U133" s="406"/>
      <c r="V133" s="406">
        <f t="shared" si="9"/>
        <v>0</v>
      </c>
      <c r="W133" s="676"/>
      <c r="X133" s="507" t="str">
        <f t="shared" si="7"/>
        <v>15 două camere, 5 trei camere, 0 număr camere necunoscut &lt;span style="color: red;"&gt;(spuneți-mi sau trimiteți tabel întreținere)&lt;/span&gt;</v>
      </c>
      <c r="Y133" s="508" t="str">
        <f t="shared" si="8"/>
        <v>20 din care 15 două camere, 5 trei camere, 0 număr camere necunoscut &lt;span style="color: red;"&gt;(spuneți-mi sau trimiteți tabel întreținere)&lt;/span&gt;</v>
      </c>
      <c r="Z133" s="509"/>
      <c r="AA133" s="510" t="s">
        <v>1661</v>
      </c>
      <c r="AB133" s="628" t="s">
        <v>1302</v>
      </c>
      <c r="AC133" s="431" t="s">
        <v>1548</v>
      </c>
      <c r="AD133" s="356" t="s">
        <v>2064</v>
      </c>
      <c r="AE133" s="356"/>
      <c r="AF133" s="356"/>
      <c r="AG133" s="356" t="s">
        <v>840</v>
      </c>
      <c r="AH133" s="356"/>
      <c r="AI133" s="356" t="s">
        <v>2227</v>
      </c>
      <c r="AJ133" s="441"/>
      <c r="AK133" s="359"/>
    </row>
    <row r="134" spans="1:37">
      <c r="A134" s="367"/>
      <c r="B134" s="445" t="s">
        <v>599</v>
      </c>
      <c r="C134" s="402">
        <v>46.771299999999997</v>
      </c>
      <c r="D134" s="428">
        <v>23.623200000000001</v>
      </c>
      <c r="E134" s="449" t="s">
        <v>206</v>
      </c>
      <c r="F134" s="450" t="s">
        <v>649</v>
      </c>
      <c r="G134" s="450" t="s">
        <v>2743</v>
      </c>
      <c r="H134" s="450" t="s">
        <v>3407</v>
      </c>
      <c r="I134" s="452" t="s">
        <v>681</v>
      </c>
      <c r="J134" s="457" t="s">
        <v>3</v>
      </c>
      <c r="K134" s="407">
        <v>1</v>
      </c>
      <c r="L134" s="407">
        <v>5</v>
      </c>
      <c r="M134" s="407">
        <v>5</v>
      </c>
      <c r="N134" s="425">
        <v>20</v>
      </c>
      <c r="O134" s="437"/>
      <c r="P134" s="406"/>
      <c r="Q134" s="406">
        <v>15</v>
      </c>
      <c r="R134" s="406">
        <v>5</v>
      </c>
      <c r="S134" s="406"/>
      <c r="T134" s="406"/>
      <c r="U134" s="406"/>
      <c r="V134" s="406">
        <f t="shared" si="9"/>
        <v>0</v>
      </c>
      <c r="W134" s="676"/>
      <c r="X134" s="507" t="str">
        <f t="shared" si="7"/>
        <v>15 două camere, 5 trei camere, 0 număr camere necunoscut &lt;span style="color: red;"&gt;(spuneți-mi sau trimiteți tabel întreținere)&lt;/span&gt;</v>
      </c>
      <c r="Y134" s="508" t="str">
        <f t="shared" si="8"/>
        <v>20 din care 15 două camere, 5 trei camere, 0 număr camere necunoscut &lt;span style="color: red;"&gt;(spuneți-mi sau trimiteți tabel întreținere)&lt;/span&gt;</v>
      </c>
      <c r="Z134" s="509"/>
      <c r="AA134" s="510" t="s">
        <v>1661</v>
      </c>
      <c r="AB134" s="628" t="s">
        <v>1302</v>
      </c>
      <c r="AC134" s="431" t="s">
        <v>1548</v>
      </c>
      <c r="AD134" s="356" t="s">
        <v>2064</v>
      </c>
      <c r="AE134" s="356"/>
      <c r="AF134" s="356"/>
      <c r="AG134" s="356" t="s">
        <v>840</v>
      </c>
      <c r="AH134" s="356"/>
      <c r="AI134" s="356" t="s">
        <v>2227</v>
      </c>
      <c r="AJ134" s="441"/>
      <c r="AK134" s="359"/>
    </row>
    <row r="135" spans="1:37">
      <c r="A135" s="367"/>
      <c r="B135" s="445" t="s">
        <v>563</v>
      </c>
      <c r="C135" s="402">
        <v>46.7714</v>
      </c>
      <c r="D135" s="428">
        <v>23.623899999999999</v>
      </c>
      <c r="E135" s="449" t="s">
        <v>206</v>
      </c>
      <c r="F135" s="450" t="s">
        <v>649</v>
      </c>
      <c r="G135" s="450" t="s">
        <v>2743</v>
      </c>
      <c r="H135" s="450" t="s">
        <v>3408</v>
      </c>
      <c r="I135" s="452" t="s">
        <v>681</v>
      </c>
      <c r="J135" s="457" t="s">
        <v>3</v>
      </c>
      <c r="K135" s="407">
        <v>1</v>
      </c>
      <c r="L135" s="407">
        <v>5</v>
      </c>
      <c r="M135" s="407">
        <v>5</v>
      </c>
      <c r="N135" s="425">
        <v>20</v>
      </c>
      <c r="O135" s="437"/>
      <c r="P135" s="406"/>
      <c r="Q135" s="406">
        <v>15</v>
      </c>
      <c r="R135" s="406">
        <v>5</v>
      </c>
      <c r="S135" s="406"/>
      <c r="T135" s="406"/>
      <c r="U135" s="406"/>
      <c r="V135" s="406">
        <f t="shared" si="9"/>
        <v>0</v>
      </c>
      <c r="W135" s="676"/>
      <c r="X135" s="507" t="str">
        <f t="shared" si="7"/>
        <v>15 două camere, 5 trei camere, 0 număr camere necunoscut &lt;span style="color: red;"&gt;(spuneți-mi sau trimiteți tabel întreținere)&lt;/span&gt;</v>
      </c>
      <c r="Y135" s="508" t="str">
        <f t="shared" si="8"/>
        <v>20 din care 15 două camere, 5 trei camere, 0 număr camere necunoscut &lt;span style="color: red;"&gt;(spuneți-mi sau trimiteți tabel întreținere)&lt;/span&gt;</v>
      </c>
      <c r="Z135" s="509"/>
      <c r="AA135" s="510" t="s">
        <v>1661</v>
      </c>
      <c r="AB135" s="628" t="s">
        <v>1302</v>
      </c>
      <c r="AC135" s="431" t="s">
        <v>1548</v>
      </c>
      <c r="AD135" s="356" t="s">
        <v>2064</v>
      </c>
      <c r="AE135" s="356"/>
      <c r="AF135" s="356"/>
      <c r="AG135" s="356" t="s">
        <v>840</v>
      </c>
      <c r="AH135" s="356"/>
      <c r="AI135" s="356" t="s">
        <v>2227</v>
      </c>
      <c r="AJ135" s="496"/>
      <c r="AK135" s="359"/>
    </row>
    <row r="136" spans="1:37">
      <c r="A136" s="367"/>
      <c r="B136" s="445" t="s">
        <v>600</v>
      </c>
      <c r="C136" s="402">
        <v>46.771599999999999</v>
      </c>
      <c r="D136" s="428">
        <v>23.623699999999999</v>
      </c>
      <c r="E136" s="449" t="s">
        <v>206</v>
      </c>
      <c r="F136" s="450" t="s">
        <v>649</v>
      </c>
      <c r="G136" s="450" t="s">
        <v>2743</v>
      </c>
      <c r="H136" s="450" t="s">
        <v>3409</v>
      </c>
      <c r="I136" s="452" t="s">
        <v>681</v>
      </c>
      <c r="J136" s="457" t="s">
        <v>3</v>
      </c>
      <c r="K136" s="407">
        <v>1</v>
      </c>
      <c r="L136" s="407">
        <v>5</v>
      </c>
      <c r="M136" s="407">
        <v>5</v>
      </c>
      <c r="N136" s="425">
        <v>20</v>
      </c>
      <c r="O136" s="437"/>
      <c r="P136" s="406"/>
      <c r="Q136" s="406">
        <v>15</v>
      </c>
      <c r="R136" s="406">
        <v>5</v>
      </c>
      <c r="S136" s="406"/>
      <c r="T136" s="406"/>
      <c r="U136" s="406"/>
      <c r="V136" s="406">
        <f t="shared" si="9"/>
        <v>0</v>
      </c>
      <c r="W136" s="676"/>
      <c r="X136" s="507" t="str">
        <f t="shared" si="7"/>
        <v>15 două camere, 5 trei camere, 0 număr camere necunoscut &lt;span style="color: red;"&gt;(spuneți-mi sau trimiteți tabel întreținere)&lt;/span&gt;</v>
      </c>
      <c r="Y136" s="508" t="str">
        <f t="shared" si="8"/>
        <v>20 din care 15 două camere, 5 trei camere, 0 număr camere necunoscut &lt;span style="color: red;"&gt;(spuneți-mi sau trimiteți tabel întreținere)&lt;/span&gt;</v>
      </c>
      <c r="Z136" s="509"/>
      <c r="AA136" s="510" t="s">
        <v>1661</v>
      </c>
      <c r="AB136" s="628" t="s">
        <v>1302</v>
      </c>
      <c r="AC136" s="431" t="s">
        <v>1548</v>
      </c>
      <c r="AD136" s="356" t="s">
        <v>2064</v>
      </c>
      <c r="AE136" s="356"/>
      <c r="AF136" s="356"/>
      <c r="AG136" s="356" t="s">
        <v>840</v>
      </c>
      <c r="AH136" s="356"/>
      <c r="AI136" s="356" t="s">
        <v>2227</v>
      </c>
      <c r="AJ136" s="441"/>
      <c r="AK136" s="359"/>
    </row>
    <row r="137" spans="1:37">
      <c r="A137" s="367"/>
      <c r="B137" s="445" t="s">
        <v>564</v>
      </c>
      <c r="C137" s="402">
        <v>46.771500000000003</v>
      </c>
      <c r="D137" s="428">
        <v>23.624500000000001</v>
      </c>
      <c r="E137" s="449" t="s">
        <v>206</v>
      </c>
      <c r="F137" s="450" t="s">
        <v>649</v>
      </c>
      <c r="G137" s="450" t="s">
        <v>2743</v>
      </c>
      <c r="H137" s="450" t="s">
        <v>3410</v>
      </c>
      <c r="I137" s="452" t="s">
        <v>681</v>
      </c>
      <c r="J137" s="457" t="s">
        <v>3</v>
      </c>
      <c r="K137" s="407">
        <v>1</v>
      </c>
      <c r="L137" s="407">
        <v>5</v>
      </c>
      <c r="M137" s="407">
        <v>5</v>
      </c>
      <c r="N137" s="425">
        <v>20</v>
      </c>
      <c r="O137" s="437"/>
      <c r="P137" s="406"/>
      <c r="Q137" s="406">
        <v>11</v>
      </c>
      <c r="R137" s="406">
        <v>9</v>
      </c>
      <c r="S137" s="406"/>
      <c r="T137" s="406"/>
      <c r="U137" s="406"/>
      <c r="V137" s="406">
        <f t="shared" si="9"/>
        <v>0</v>
      </c>
      <c r="W137" s="676"/>
      <c r="X137" s="507" t="str">
        <f t="shared" si="7"/>
        <v>11 două camere, 9 trei camere, 0 număr camere necunoscut &lt;span style="color: red;"&gt;(spuneți-mi sau trimiteți tabel întreținere)&lt;/span&gt;</v>
      </c>
      <c r="Y137" s="508" t="str">
        <f t="shared" si="8"/>
        <v>20 din care 11 două camere, 9 trei camere, 0 număr camere necunoscut &lt;span style="color: red;"&gt;(spuneți-mi sau trimiteți tabel întreținere)&lt;/span&gt;</v>
      </c>
      <c r="Z137" s="509"/>
      <c r="AA137" s="510" t="s">
        <v>1661</v>
      </c>
      <c r="AB137" s="628" t="s">
        <v>1302</v>
      </c>
      <c r="AC137" s="431" t="s">
        <v>1548</v>
      </c>
      <c r="AD137" s="356" t="s">
        <v>2065</v>
      </c>
      <c r="AE137" s="356"/>
      <c r="AF137" s="356"/>
      <c r="AG137" s="356" t="s">
        <v>840</v>
      </c>
      <c r="AH137" s="356"/>
      <c r="AI137" s="356" t="s">
        <v>2227</v>
      </c>
      <c r="AJ137" s="441"/>
      <c r="AK137" s="359"/>
    </row>
    <row r="138" spans="1:37">
      <c r="A138" s="367"/>
      <c r="B138" s="445" t="s">
        <v>565</v>
      </c>
      <c r="C138" s="402">
        <v>46.771700000000003</v>
      </c>
      <c r="D138" s="428">
        <v>23.624300000000002</v>
      </c>
      <c r="E138" s="449" t="s">
        <v>206</v>
      </c>
      <c r="F138" s="450" t="s">
        <v>649</v>
      </c>
      <c r="G138" s="450" t="s">
        <v>2743</v>
      </c>
      <c r="H138" s="450" t="s">
        <v>3411</v>
      </c>
      <c r="I138" s="452" t="s">
        <v>681</v>
      </c>
      <c r="J138" s="457" t="s">
        <v>3</v>
      </c>
      <c r="K138" s="407">
        <v>1</v>
      </c>
      <c r="L138" s="407">
        <v>5</v>
      </c>
      <c r="M138" s="407">
        <v>5</v>
      </c>
      <c r="N138" s="425">
        <v>20</v>
      </c>
      <c r="O138" s="437"/>
      <c r="P138" s="406"/>
      <c r="Q138" s="406">
        <v>11</v>
      </c>
      <c r="R138" s="406">
        <v>9</v>
      </c>
      <c r="S138" s="406"/>
      <c r="T138" s="406"/>
      <c r="U138" s="406"/>
      <c r="V138" s="406">
        <f t="shared" si="9"/>
        <v>0</v>
      </c>
      <c r="W138" s="676"/>
      <c r="X138" s="507" t="str">
        <f t="shared" si="7"/>
        <v>11 două camere, 9 trei camere, 0 număr camere necunoscut &lt;span style="color: red;"&gt;(spuneți-mi sau trimiteți tabel întreținere)&lt;/span&gt;</v>
      </c>
      <c r="Y138" s="508" t="str">
        <f t="shared" si="8"/>
        <v>20 din care 11 două camere, 9 trei camere, 0 număr camere necunoscut &lt;span style="color: red;"&gt;(spuneți-mi sau trimiteți tabel întreținere)&lt;/span&gt;</v>
      </c>
      <c r="Z138" s="509"/>
      <c r="AA138" s="510" t="s">
        <v>1661</v>
      </c>
      <c r="AB138" s="628" t="s">
        <v>1302</v>
      </c>
      <c r="AC138" s="431" t="s">
        <v>1548</v>
      </c>
      <c r="AD138" s="356" t="s">
        <v>2065</v>
      </c>
      <c r="AE138" s="356"/>
      <c r="AF138" s="356"/>
      <c r="AG138" s="356" t="s">
        <v>840</v>
      </c>
      <c r="AH138" s="356"/>
      <c r="AI138" s="356" t="s">
        <v>2227</v>
      </c>
      <c r="AJ138" s="441"/>
      <c r="AK138" s="359"/>
    </row>
    <row r="139" spans="1:37">
      <c r="A139" s="367"/>
      <c r="B139" s="445" t="s">
        <v>566</v>
      </c>
      <c r="C139" s="402">
        <v>46.771299999999997</v>
      </c>
      <c r="D139" s="428">
        <v>23.6249</v>
      </c>
      <c r="E139" s="449" t="s">
        <v>206</v>
      </c>
      <c r="F139" s="450" t="s">
        <v>649</v>
      </c>
      <c r="G139" s="450" t="s">
        <v>2743</v>
      </c>
      <c r="H139" s="450" t="s">
        <v>3412</v>
      </c>
      <c r="I139" s="452" t="s">
        <v>681</v>
      </c>
      <c r="J139" s="457" t="s">
        <v>3</v>
      </c>
      <c r="K139" s="407">
        <v>1</v>
      </c>
      <c r="L139" s="407">
        <v>5</v>
      </c>
      <c r="M139" s="407">
        <v>5</v>
      </c>
      <c r="N139" s="425">
        <v>20</v>
      </c>
      <c r="O139" s="437"/>
      <c r="P139" s="406"/>
      <c r="Q139" s="406">
        <v>11</v>
      </c>
      <c r="R139" s="406">
        <v>9</v>
      </c>
      <c r="S139" s="406"/>
      <c r="T139" s="406"/>
      <c r="U139" s="406"/>
      <c r="V139" s="406">
        <f t="shared" si="9"/>
        <v>0</v>
      </c>
      <c r="W139" s="676"/>
      <c r="X139" s="507" t="str">
        <f t="shared" si="7"/>
        <v>11 două camere, 9 trei camere, 0 număr camere necunoscut &lt;span style="color: red;"&gt;(spuneți-mi sau trimiteți tabel întreținere)&lt;/span&gt;</v>
      </c>
      <c r="Y139" s="508" t="str">
        <f t="shared" si="8"/>
        <v>20 din care 11 două camere, 9 trei camere, 0 număr camere necunoscut &lt;span style="color: red;"&gt;(spuneți-mi sau trimiteți tabel întreținere)&lt;/span&gt;</v>
      </c>
      <c r="Z139" s="509"/>
      <c r="AA139" s="510" t="s">
        <v>1661</v>
      </c>
      <c r="AB139" s="628" t="s">
        <v>1302</v>
      </c>
      <c r="AC139" s="431" t="s">
        <v>1548</v>
      </c>
      <c r="AD139" s="356" t="s">
        <v>2064</v>
      </c>
      <c r="AE139" s="356"/>
      <c r="AF139" s="356"/>
      <c r="AG139" s="356" t="s">
        <v>840</v>
      </c>
      <c r="AH139" s="356"/>
      <c r="AI139" s="356" t="s">
        <v>2227</v>
      </c>
      <c r="AJ139" s="441"/>
      <c r="AK139" s="359"/>
    </row>
    <row r="140" spans="1:37">
      <c r="A140" s="367"/>
      <c r="B140" s="445" t="s">
        <v>567</v>
      </c>
      <c r="C140" s="402">
        <v>46.7712</v>
      </c>
      <c r="D140" s="428">
        <v>23.6251</v>
      </c>
      <c r="E140" s="449" t="s">
        <v>206</v>
      </c>
      <c r="F140" s="450" t="s">
        <v>649</v>
      </c>
      <c r="G140" s="450" t="s">
        <v>2743</v>
      </c>
      <c r="H140" s="450" t="s">
        <v>3413</v>
      </c>
      <c r="I140" s="452" t="s">
        <v>681</v>
      </c>
      <c r="J140" s="457" t="s">
        <v>3</v>
      </c>
      <c r="K140" s="407">
        <v>1</v>
      </c>
      <c r="L140" s="407">
        <v>5</v>
      </c>
      <c r="M140" s="407">
        <v>5</v>
      </c>
      <c r="N140" s="425">
        <v>20</v>
      </c>
      <c r="O140" s="437"/>
      <c r="P140" s="406"/>
      <c r="Q140" s="406">
        <v>11</v>
      </c>
      <c r="R140" s="406">
        <v>9</v>
      </c>
      <c r="S140" s="406"/>
      <c r="T140" s="406"/>
      <c r="U140" s="406"/>
      <c r="V140" s="406">
        <f t="shared" si="9"/>
        <v>0</v>
      </c>
      <c r="W140" s="676"/>
      <c r="X140" s="507" t="str">
        <f t="shared" si="7"/>
        <v>11 două camere, 9 trei camere, 0 număr camere necunoscut &lt;span style="color: red;"&gt;(spuneți-mi sau trimiteți tabel întreținere)&lt;/span&gt;</v>
      </c>
      <c r="Y140" s="508" t="str">
        <f t="shared" si="8"/>
        <v>20 din care 11 două camere, 9 trei camere, 0 număr camere necunoscut &lt;span style="color: red;"&gt;(spuneți-mi sau trimiteți tabel întreținere)&lt;/span&gt;</v>
      </c>
      <c r="Z140" s="509"/>
      <c r="AA140" s="510" t="s">
        <v>1661</v>
      </c>
      <c r="AB140" s="628" t="s">
        <v>1302</v>
      </c>
      <c r="AC140" s="431" t="s">
        <v>1548</v>
      </c>
      <c r="AD140" s="356" t="s">
        <v>2065</v>
      </c>
      <c r="AE140" s="356"/>
      <c r="AF140" s="356"/>
      <c r="AG140" s="356" t="s">
        <v>840</v>
      </c>
      <c r="AH140" s="356"/>
      <c r="AI140" s="356" t="s">
        <v>2227</v>
      </c>
      <c r="AJ140" s="441"/>
      <c r="AK140" s="359"/>
    </row>
    <row r="141" spans="1:37">
      <c r="A141" s="367"/>
      <c r="B141" s="445" t="s">
        <v>568</v>
      </c>
      <c r="C141" s="402">
        <v>46.771000000000001</v>
      </c>
      <c r="D141" s="428">
        <v>23.625599999999999</v>
      </c>
      <c r="E141" s="449" t="s">
        <v>206</v>
      </c>
      <c r="F141" s="450" t="s">
        <v>649</v>
      </c>
      <c r="G141" s="450" t="s">
        <v>2743</v>
      </c>
      <c r="H141" s="450" t="s">
        <v>3414</v>
      </c>
      <c r="I141" s="452" t="s">
        <v>681</v>
      </c>
      <c r="J141" s="457" t="s">
        <v>3</v>
      </c>
      <c r="K141" s="407">
        <v>1</v>
      </c>
      <c r="L141" s="407">
        <v>5</v>
      </c>
      <c r="M141" s="407">
        <v>5</v>
      </c>
      <c r="N141" s="425">
        <v>20</v>
      </c>
      <c r="O141" s="437"/>
      <c r="P141" s="406"/>
      <c r="Q141" s="406">
        <v>11</v>
      </c>
      <c r="R141" s="406">
        <v>9</v>
      </c>
      <c r="S141" s="406"/>
      <c r="T141" s="406"/>
      <c r="U141" s="406"/>
      <c r="V141" s="406">
        <f t="shared" si="9"/>
        <v>0</v>
      </c>
      <c r="W141" s="676"/>
      <c r="X141" s="507" t="str">
        <f t="shared" si="7"/>
        <v>11 două camere, 9 trei camere, 0 număr camere necunoscut &lt;span style="color: red;"&gt;(spuneți-mi sau trimiteți tabel întreținere)&lt;/span&gt;</v>
      </c>
      <c r="Y141" s="508" t="str">
        <f t="shared" si="8"/>
        <v>20 din care 11 două camere, 9 trei camere, 0 număr camere necunoscut &lt;span style="color: red;"&gt;(spuneți-mi sau trimiteți tabel întreținere)&lt;/span&gt;</v>
      </c>
      <c r="Z141" s="509"/>
      <c r="AA141" s="510" t="s">
        <v>1661</v>
      </c>
      <c r="AB141" s="628" t="s">
        <v>1302</v>
      </c>
      <c r="AC141" s="431" t="s">
        <v>1548</v>
      </c>
      <c r="AD141" s="356" t="s">
        <v>2065</v>
      </c>
      <c r="AE141" s="356"/>
      <c r="AF141" s="356"/>
      <c r="AG141" s="356" t="s">
        <v>840</v>
      </c>
      <c r="AH141" s="356"/>
      <c r="AI141" s="356" t="s">
        <v>2227</v>
      </c>
      <c r="AJ141" s="441"/>
      <c r="AK141" s="359"/>
    </row>
    <row r="142" spans="1:37" ht="13.5" thickBot="1">
      <c r="A142" s="367"/>
      <c r="B142" s="445" t="s">
        <v>569</v>
      </c>
      <c r="C142" s="402">
        <v>46.770899999999997</v>
      </c>
      <c r="D142" s="428">
        <v>23.625800000000002</v>
      </c>
      <c r="E142" s="449" t="s">
        <v>206</v>
      </c>
      <c r="F142" s="450" t="s">
        <v>649</v>
      </c>
      <c r="G142" s="450" t="s">
        <v>2743</v>
      </c>
      <c r="H142" s="450" t="s">
        <v>3415</v>
      </c>
      <c r="I142" s="452" t="s">
        <v>681</v>
      </c>
      <c r="J142" s="457" t="s">
        <v>3</v>
      </c>
      <c r="K142" s="407">
        <v>1</v>
      </c>
      <c r="L142" s="407">
        <v>5</v>
      </c>
      <c r="M142" s="407">
        <v>5</v>
      </c>
      <c r="N142" s="425">
        <v>20</v>
      </c>
      <c r="O142" s="437"/>
      <c r="P142" s="406"/>
      <c r="Q142" s="406">
        <v>11</v>
      </c>
      <c r="R142" s="406">
        <v>9</v>
      </c>
      <c r="S142" s="406"/>
      <c r="T142" s="406"/>
      <c r="U142" s="406"/>
      <c r="V142" s="406">
        <f t="shared" si="9"/>
        <v>0</v>
      </c>
      <c r="W142" s="676"/>
      <c r="X142" s="507" t="str">
        <f t="shared" si="7"/>
        <v>11 două camere, 9 trei camere, 0 număr camere necunoscut &lt;span style="color: red;"&gt;(spuneți-mi sau trimiteți tabel întreținere)&lt;/span&gt;</v>
      </c>
      <c r="Y142" s="508" t="str">
        <f t="shared" si="8"/>
        <v>20 din care 11 două camere, 9 trei camere, 0 număr camere necunoscut &lt;span style="color: red;"&gt;(spuneți-mi sau trimiteți tabel întreținere)&lt;/span&gt;</v>
      </c>
      <c r="Z142" s="509"/>
      <c r="AA142" s="510" t="s">
        <v>1661</v>
      </c>
      <c r="AB142" s="628" t="s">
        <v>1302</v>
      </c>
      <c r="AC142" s="431" t="s">
        <v>1548</v>
      </c>
      <c r="AD142" s="356" t="s">
        <v>2065</v>
      </c>
      <c r="AE142" s="356"/>
      <c r="AF142" s="356"/>
      <c r="AG142" s="356" t="s">
        <v>840</v>
      </c>
      <c r="AH142" s="356"/>
      <c r="AI142" s="356" t="s">
        <v>2227</v>
      </c>
      <c r="AJ142" s="441"/>
      <c r="AK142" s="359"/>
    </row>
    <row r="143" spans="1:37" ht="13.5" thickTop="1">
      <c r="A143" s="367" t="s">
        <v>23</v>
      </c>
      <c r="B143" s="685" t="s">
        <v>404</v>
      </c>
      <c r="C143" s="702">
        <v>46.758400000000002</v>
      </c>
      <c r="D143" s="703">
        <v>23.617699999999999</v>
      </c>
      <c r="E143" s="704" t="s">
        <v>206</v>
      </c>
      <c r="F143" s="705" t="s">
        <v>649</v>
      </c>
      <c r="G143" s="705" t="s">
        <v>2744</v>
      </c>
      <c r="H143" s="705" t="s">
        <v>2940</v>
      </c>
      <c r="I143" s="721" t="s">
        <v>681</v>
      </c>
      <c r="J143" s="722" t="s">
        <v>3</v>
      </c>
      <c r="K143" s="723">
        <v>1</v>
      </c>
      <c r="L143" s="723">
        <v>5</v>
      </c>
      <c r="M143" s="723">
        <v>5</v>
      </c>
      <c r="N143" s="724">
        <v>40</v>
      </c>
      <c r="O143" s="710"/>
      <c r="P143" s="711">
        <v>40</v>
      </c>
      <c r="Q143" s="711"/>
      <c r="R143" s="711"/>
      <c r="S143" s="711"/>
      <c r="T143" s="711"/>
      <c r="U143" s="711"/>
      <c r="V143" s="711">
        <f t="shared" si="9"/>
        <v>0</v>
      </c>
      <c r="W143" s="725"/>
      <c r="X143" s="726" t="str">
        <f t="shared" si="7"/>
        <v>40 garsoniere, 0 număr camere necunoscut &lt;span style="color: red;"&gt;(spuneți-mi sau trimiteți tabel întreținere)&lt;/span&gt;</v>
      </c>
      <c r="Y143" s="727" t="str">
        <f t="shared" si="8"/>
        <v>40 din care 40 garsoniere, 0 număr camere necunoscut &lt;span style="color: red;"&gt;(spuneți-mi sau trimiteți tabel întreținere)&lt;/span&gt;</v>
      </c>
      <c r="Z143" s="728"/>
      <c r="AA143" s="729" t="s">
        <v>1043</v>
      </c>
      <c r="AB143" s="697" t="s">
        <v>1305</v>
      </c>
      <c r="AC143" s="698" t="s">
        <v>1547</v>
      </c>
      <c r="AD143" s="719" t="s">
        <v>1643</v>
      </c>
      <c r="AE143" s="719"/>
      <c r="AF143" s="719"/>
      <c r="AG143" s="719" t="s">
        <v>840</v>
      </c>
      <c r="AH143" s="719"/>
      <c r="AI143" s="699" t="s">
        <v>2573</v>
      </c>
      <c r="AJ143" s="720"/>
      <c r="AK143" s="359"/>
    </row>
    <row r="144" spans="1:37">
      <c r="A144" s="367"/>
      <c r="B144" s="386" t="s">
        <v>404</v>
      </c>
      <c r="C144" s="402">
        <v>46.758400000000002</v>
      </c>
      <c r="D144" s="428">
        <v>23.616599999999998</v>
      </c>
      <c r="E144" s="449" t="s">
        <v>206</v>
      </c>
      <c r="F144" s="450" t="s">
        <v>649</v>
      </c>
      <c r="G144" s="450" t="s">
        <v>2744</v>
      </c>
      <c r="H144" s="450" t="s">
        <v>3416</v>
      </c>
      <c r="I144" s="452" t="s">
        <v>681</v>
      </c>
      <c r="J144" s="457" t="s">
        <v>3</v>
      </c>
      <c r="K144" s="407">
        <v>3</v>
      </c>
      <c r="L144" s="407">
        <v>5</v>
      </c>
      <c r="M144" s="407">
        <v>5</v>
      </c>
      <c r="N144" s="425">
        <v>40</v>
      </c>
      <c r="O144" s="437"/>
      <c r="P144" s="408"/>
      <c r="Q144" s="408"/>
      <c r="R144" s="408">
        <v>31</v>
      </c>
      <c r="S144" s="408">
        <v>9</v>
      </c>
      <c r="T144" s="408"/>
      <c r="U144" s="408"/>
      <c r="V144" s="406">
        <f t="shared" si="9"/>
        <v>0</v>
      </c>
      <c r="W144" s="676"/>
      <c r="X144" s="507" t="str">
        <f t="shared" si="7"/>
        <v>31 trei camere, 9 patru camere, 0 număr camere necunoscut &lt;span style="color: red;"&gt;(spuneți-mi sau trimiteți tabel întreținere)&lt;/span&gt;</v>
      </c>
      <c r="Y144" s="508" t="str">
        <f t="shared" si="8"/>
        <v>40 din care 31 trei camere, 9 patru camere, 0 număr camere necunoscut &lt;span style="color: red;"&gt;(spuneți-mi sau trimiteți tabel întreținere)&lt;/span&gt;</v>
      </c>
      <c r="Z144" s="509"/>
      <c r="AA144" s="510" t="s">
        <v>1663</v>
      </c>
      <c r="AB144" s="628" t="s">
        <v>1302</v>
      </c>
      <c r="AC144" s="431" t="s">
        <v>1548</v>
      </c>
      <c r="AD144" s="356" t="s">
        <v>2163</v>
      </c>
      <c r="AE144" s="356"/>
      <c r="AF144" s="356"/>
      <c r="AG144" s="623" t="s">
        <v>10</v>
      </c>
      <c r="AH144" s="623"/>
      <c r="AI144" s="623" t="s">
        <v>2572</v>
      </c>
      <c r="AJ144" s="441"/>
      <c r="AK144" s="359"/>
    </row>
    <row r="145" spans="1:37">
      <c r="A145" s="367"/>
      <c r="B145" s="386" t="s">
        <v>404</v>
      </c>
      <c r="C145" s="402">
        <v>46.757300000000001</v>
      </c>
      <c r="D145" s="428">
        <v>23.6173</v>
      </c>
      <c r="E145" s="449" t="s">
        <v>206</v>
      </c>
      <c r="F145" s="450" t="s">
        <v>649</v>
      </c>
      <c r="G145" s="450" t="s">
        <v>2744</v>
      </c>
      <c r="H145" s="450" t="s">
        <v>3417</v>
      </c>
      <c r="I145" s="452" t="s">
        <v>681</v>
      </c>
      <c r="J145" s="457" t="s">
        <v>3</v>
      </c>
      <c r="K145" s="407">
        <v>2</v>
      </c>
      <c r="L145" s="407">
        <v>5</v>
      </c>
      <c r="M145" s="407">
        <v>5</v>
      </c>
      <c r="N145" s="425">
        <v>30</v>
      </c>
      <c r="O145" s="437"/>
      <c r="P145" s="408"/>
      <c r="Q145" s="408">
        <v>17</v>
      </c>
      <c r="R145" s="408">
        <v>10</v>
      </c>
      <c r="S145" s="408">
        <v>3</v>
      </c>
      <c r="T145" s="408"/>
      <c r="U145" s="406"/>
      <c r="V145" s="406">
        <f t="shared" si="9"/>
        <v>0</v>
      </c>
      <c r="W145" s="676"/>
      <c r="X145" s="507" t="str">
        <f t="shared" si="7"/>
        <v>17 două camere, 10 trei camere, 3 patru camere, 0 număr camere necunoscut &lt;span style="color: red;"&gt;(spuneți-mi sau trimiteți tabel întreținere)&lt;/span&gt;</v>
      </c>
      <c r="Y145" s="508" t="str">
        <f t="shared" si="8"/>
        <v>30 din care 17 două camere, 10 trei camere, 3 patru camere, 0 număr camere necunoscut &lt;span style="color: red;"&gt;(spuneți-mi sau trimiteți tabel întreținere)&lt;/span&gt;</v>
      </c>
      <c r="Z145" s="509"/>
      <c r="AA145" s="510" t="s">
        <v>1663</v>
      </c>
      <c r="AB145" s="628" t="s">
        <v>1302</v>
      </c>
      <c r="AC145" s="431" t="s">
        <v>1548</v>
      </c>
      <c r="AD145" s="356" t="s">
        <v>2164</v>
      </c>
      <c r="AE145" s="356"/>
      <c r="AF145" s="356"/>
      <c r="AG145" s="623" t="s">
        <v>10</v>
      </c>
      <c r="AH145" s="623"/>
      <c r="AI145" s="623" t="s">
        <v>2572</v>
      </c>
      <c r="AJ145" s="441"/>
      <c r="AK145" s="359"/>
    </row>
    <row r="146" spans="1:37">
      <c r="A146" s="367"/>
      <c r="B146" s="445" t="s">
        <v>239</v>
      </c>
      <c r="C146" s="402">
        <v>46.759700000000002</v>
      </c>
      <c r="D146" s="428">
        <v>23.614000000000001</v>
      </c>
      <c r="E146" s="449" t="s">
        <v>206</v>
      </c>
      <c r="F146" s="450" t="s">
        <v>649</v>
      </c>
      <c r="G146" s="450" t="s">
        <v>2744</v>
      </c>
      <c r="H146" s="450" t="s">
        <v>3418</v>
      </c>
      <c r="I146" s="452" t="s">
        <v>683</v>
      </c>
      <c r="J146" s="457" t="s">
        <v>825</v>
      </c>
      <c r="K146" s="407">
        <v>3</v>
      </c>
      <c r="L146" s="407">
        <v>11</v>
      </c>
      <c r="M146" s="407">
        <v>11</v>
      </c>
      <c r="N146" s="425">
        <v>132</v>
      </c>
      <c r="O146" s="437"/>
      <c r="P146" s="406">
        <v>3</v>
      </c>
      <c r="Q146" s="406">
        <v>129</v>
      </c>
      <c r="R146" s="406"/>
      <c r="S146" s="406"/>
      <c r="T146" s="406"/>
      <c r="U146" s="406"/>
      <c r="V146" s="406">
        <f t="shared" si="9"/>
        <v>0</v>
      </c>
      <c r="W146" s="676"/>
      <c r="X146" s="507" t="str">
        <f t="shared" si="7"/>
        <v>3 garsoniere, 129 două camere, 0 număr camere necunoscut &lt;span style="color: red;"&gt;(spuneți-mi sau trimiteți tabel întreținere)&lt;/span&gt;</v>
      </c>
      <c r="Y146" s="508" t="str">
        <f t="shared" si="8"/>
        <v>132 din care 3 garsoniere, 129 două camere, 0 număr camere necunoscut &lt;span style="color: red;"&gt;(spuneți-mi sau trimiteți tabel întreținere)&lt;/span&gt;</v>
      </c>
      <c r="Z146" s="509"/>
      <c r="AA146" s="510" t="s">
        <v>1662</v>
      </c>
      <c r="AB146" s="628" t="s">
        <v>1302</v>
      </c>
      <c r="AC146" s="431" t="s">
        <v>1548</v>
      </c>
      <c r="AD146" s="623" t="s">
        <v>1468</v>
      </c>
      <c r="AE146" s="623"/>
      <c r="AF146" s="623"/>
      <c r="AG146" s="623" t="s">
        <v>1217</v>
      </c>
      <c r="AH146" s="623"/>
      <c r="AI146" s="623" t="s">
        <v>2559</v>
      </c>
      <c r="AJ146" s="441"/>
      <c r="AK146" s="359"/>
    </row>
    <row r="147" spans="1:37">
      <c r="A147" s="367"/>
      <c r="B147" s="445" t="s">
        <v>284</v>
      </c>
      <c r="C147" s="402">
        <v>46.759700000000002</v>
      </c>
      <c r="D147" s="428">
        <v>23.6158</v>
      </c>
      <c r="E147" s="449" t="s">
        <v>206</v>
      </c>
      <c r="F147" s="450" t="s">
        <v>649</v>
      </c>
      <c r="G147" s="450" t="s">
        <v>2744</v>
      </c>
      <c r="H147" s="450" t="s">
        <v>3419</v>
      </c>
      <c r="I147" s="452" t="s">
        <v>683</v>
      </c>
      <c r="J147" s="399" t="s">
        <v>752</v>
      </c>
      <c r="K147" s="407">
        <v>1</v>
      </c>
      <c r="L147" s="407">
        <v>11</v>
      </c>
      <c r="M147" s="407">
        <v>11</v>
      </c>
      <c r="N147" s="425">
        <v>176</v>
      </c>
      <c r="O147" s="437"/>
      <c r="P147" s="406">
        <v>176</v>
      </c>
      <c r="Q147" s="406"/>
      <c r="R147" s="406"/>
      <c r="S147" s="406"/>
      <c r="T147" s="406"/>
      <c r="U147" s="406"/>
      <c r="V147" s="406">
        <f t="shared" si="9"/>
        <v>0</v>
      </c>
      <c r="W147" s="676"/>
      <c r="X147" s="507" t="str">
        <f t="shared" si="7"/>
        <v>176 garsoniere, 0 număr camere necunoscut &lt;span style="color: red;"&gt;(spuneți-mi sau trimiteți tabel întreținere)&lt;/span&gt;</v>
      </c>
      <c r="Y147" s="508" t="str">
        <f t="shared" si="8"/>
        <v>176 din care 176 garsoniere, 0 număr camere necunoscut &lt;span style="color: red;"&gt;(spuneți-mi sau trimiteți tabel întreținere)&lt;/span&gt;</v>
      </c>
      <c r="Z147" s="509"/>
      <c r="AA147" s="510" t="s">
        <v>1661</v>
      </c>
      <c r="AB147" s="628" t="s">
        <v>1302</v>
      </c>
      <c r="AC147" s="431" t="s">
        <v>1548</v>
      </c>
      <c r="AD147" s="356" t="s">
        <v>1561</v>
      </c>
      <c r="AE147" s="356"/>
      <c r="AF147" s="356"/>
      <c r="AG147" s="623" t="s">
        <v>1216</v>
      </c>
      <c r="AH147" s="623"/>
      <c r="AI147" s="623" t="s">
        <v>2564</v>
      </c>
      <c r="AJ147" s="441"/>
      <c r="AK147" s="359"/>
    </row>
    <row r="148" spans="1:37">
      <c r="A148" s="367"/>
      <c r="B148" s="445" t="s">
        <v>425</v>
      </c>
      <c r="C148" s="402">
        <v>46.758899999999997</v>
      </c>
      <c r="D148" s="428">
        <v>23.6145</v>
      </c>
      <c r="E148" s="449" t="s">
        <v>206</v>
      </c>
      <c r="F148" s="450" t="s">
        <v>649</v>
      </c>
      <c r="G148" s="450" t="s">
        <v>2744</v>
      </c>
      <c r="H148" s="450" t="s">
        <v>3420</v>
      </c>
      <c r="I148" s="451" t="s">
        <v>683</v>
      </c>
      <c r="J148" s="456" t="s">
        <v>825</v>
      </c>
      <c r="K148" s="403">
        <v>1</v>
      </c>
      <c r="L148" s="403">
        <v>11</v>
      </c>
      <c r="M148" s="403">
        <v>11</v>
      </c>
      <c r="N148" s="424">
        <v>44</v>
      </c>
      <c r="O148" s="436"/>
      <c r="P148" s="404"/>
      <c r="Q148" s="404">
        <v>34</v>
      </c>
      <c r="R148" s="404">
        <v>10</v>
      </c>
      <c r="S148" s="404"/>
      <c r="T148" s="404"/>
      <c r="U148" s="404"/>
      <c r="V148" s="404">
        <f t="shared" si="9"/>
        <v>0</v>
      </c>
      <c r="W148" s="677"/>
      <c r="X148" s="503" t="str">
        <f t="shared" si="7"/>
        <v>34 două camere, 10 trei camere, 0 număr camere necunoscut &lt;span style="color: red;"&gt;(spuneți-mi sau trimiteți tabel întreținere)&lt;/span&gt;</v>
      </c>
      <c r="Y148" s="504" t="str">
        <f t="shared" si="8"/>
        <v>44 din care 34 două camere, 10 trei camere, 0 număr camere necunoscut &lt;span style="color: red;"&gt;(spuneți-mi sau trimiteți tabel întreținere)&lt;/span&gt;</v>
      </c>
      <c r="Z148" s="505"/>
      <c r="AA148" s="506" t="s">
        <v>1043</v>
      </c>
      <c r="AB148" s="628" t="s">
        <v>1302</v>
      </c>
      <c r="AC148" s="431" t="s">
        <v>1548</v>
      </c>
      <c r="AD148" s="356" t="s">
        <v>2139</v>
      </c>
      <c r="AE148" s="356"/>
      <c r="AF148" s="356"/>
      <c r="AG148" s="356" t="s">
        <v>840</v>
      </c>
      <c r="AH148" s="356"/>
      <c r="AI148" s="623" t="s">
        <v>2612</v>
      </c>
      <c r="AJ148" s="441"/>
      <c r="AK148" s="359"/>
    </row>
    <row r="149" spans="1:37">
      <c r="A149" s="367"/>
      <c r="B149" s="445" t="s">
        <v>426</v>
      </c>
      <c r="C149" s="402">
        <v>46.758299999999998</v>
      </c>
      <c r="D149" s="428">
        <v>23.6145</v>
      </c>
      <c r="E149" s="449" t="s">
        <v>206</v>
      </c>
      <c r="F149" s="450" t="s">
        <v>649</v>
      </c>
      <c r="G149" s="450" t="s">
        <v>2744</v>
      </c>
      <c r="H149" s="450" t="s">
        <v>3421</v>
      </c>
      <c r="I149" s="452" t="s">
        <v>683</v>
      </c>
      <c r="J149" s="457" t="s">
        <v>825</v>
      </c>
      <c r="K149" s="407">
        <v>1</v>
      </c>
      <c r="L149" s="407">
        <v>11</v>
      </c>
      <c r="M149" s="407">
        <v>11</v>
      </c>
      <c r="N149" s="425">
        <v>44</v>
      </c>
      <c r="O149" s="437"/>
      <c r="P149" s="406"/>
      <c r="Q149" s="406">
        <v>34</v>
      </c>
      <c r="R149" s="406">
        <v>10</v>
      </c>
      <c r="S149" s="406"/>
      <c r="T149" s="406"/>
      <c r="U149" s="406"/>
      <c r="V149" s="406">
        <f t="shared" si="9"/>
        <v>0</v>
      </c>
      <c r="W149" s="676"/>
      <c r="X149" s="507" t="str">
        <f t="shared" si="7"/>
        <v>34 două camere, 10 trei camere, 0 număr camere necunoscut &lt;span style="color: red;"&gt;(spuneți-mi sau trimiteți tabel întreținere)&lt;/span&gt;</v>
      </c>
      <c r="Y149" s="508" t="str">
        <f t="shared" si="8"/>
        <v>44 din care 34 două camere, 10 trei camere, 0 număr camere necunoscut &lt;span style="color: red;"&gt;(spuneți-mi sau trimiteți tabel întreținere)&lt;/span&gt;</v>
      </c>
      <c r="Z149" s="509"/>
      <c r="AA149" s="510" t="s">
        <v>1663</v>
      </c>
      <c r="AB149" s="628" t="s">
        <v>1302</v>
      </c>
      <c r="AC149" s="431" t="s">
        <v>1548</v>
      </c>
      <c r="AD149" s="356" t="s">
        <v>2139</v>
      </c>
      <c r="AE149" s="356"/>
      <c r="AF149" s="356"/>
      <c r="AG149" s="356" t="s">
        <v>840</v>
      </c>
      <c r="AH149" s="356"/>
      <c r="AI149" s="623" t="s">
        <v>2612</v>
      </c>
      <c r="AJ149" s="441"/>
      <c r="AK149" s="359"/>
    </row>
    <row r="150" spans="1:37">
      <c r="A150" s="367"/>
      <c r="B150" s="445" t="s">
        <v>336</v>
      </c>
      <c r="C150" s="402">
        <v>46.758000000000003</v>
      </c>
      <c r="D150" s="428">
        <v>23.615400000000001</v>
      </c>
      <c r="E150" s="449" t="s">
        <v>206</v>
      </c>
      <c r="F150" s="450" t="s">
        <v>649</v>
      </c>
      <c r="G150" s="450" t="s">
        <v>2744</v>
      </c>
      <c r="H150" s="450" t="s">
        <v>3422</v>
      </c>
      <c r="I150" s="452" t="s">
        <v>683</v>
      </c>
      <c r="J150" s="457" t="s">
        <v>825</v>
      </c>
      <c r="K150" s="407">
        <v>1</v>
      </c>
      <c r="L150" s="407">
        <v>11</v>
      </c>
      <c r="M150" s="407">
        <v>11</v>
      </c>
      <c r="N150" s="425">
        <v>44</v>
      </c>
      <c r="O150" s="437"/>
      <c r="P150" s="406"/>
      <c r="Q150" s="406">
        <v>34</v>
      </c>
      <c r="R150" s="406">
        <v>10</v>
      </c>
      <c r="S150" s="406"/>
      <c r="T150" s="406"/>
      <c r="U150" s="406"/>
      <c r="V150" s="406">
        <f t="shared" si="9"/>
        <v>0</v>
      </c>
      <c r="W150" s="676"/>
      <c r="X150" s="507" t="str">
        <f t="shared" si="7"/>
        <v>34 două camere, 10 trei camere, 0 număr camere necunoscut &lt;span style="color: red;"&gt;(spuneți-mi sau trimiteți tabel întreținere)&lt;/span&gt;</v>
      </c>
      <c r="Y150" s="508" t="str">
        <f t="shared" si="8"/>
        <v>44 din care 34 două camere, 10 trei camere, 0 număr camere necunoscut &lt;span style="color: red;"&gt;(spuneți-mi sau trimiteți tabel întreținere)&lt;/span&gt;</v>
      </c>
      <c r="Z150" s="509"/>
      <c r="AA150" s="510" t="s">
        <v>1663</v>
      </c>
      <c r="AB150" s="628" t="s">
        <v>1302</v>
      </c>
      <c r="AC150" s="431" t="s">
        <v>1548</v>
      </c>
      <c r="AD150" s="356" t="s">
        <v>2139</v>
      </c>
      <c r="AE150" s="356"/>
      <c r="AF150" s="356"/>
      <c r="AG150" s="356" t="s">
        <v>840</v>
      </c>
      <c r="AH150" s="356"/>
      <c r="AI150" s="623" t="s">
        <v>2612</v>
      </c>
      <c r="AJ150" s="441"/>
      <c r="AK150" s="359"/>
    </row>
    <row r="151" spans="1:37">
      <c r="A151" s="367"/>
      <c r="B151" s="445" t="s">
        <v>245</v>
      </c>
      <c r="C151" s="402">
        <v>46.7575</v>
      </c>
      <c r="D151" s="428">
        <v>23.615600000000001</v>
      </c>
      <c r="E151" s="449" t="s">
        <v>206</v>
      </c>
      <c r="F151" s="450" t="s">
        <v>649</v>
      </c>
      <c r="G151" s="450" t="s">
        <v>2744</v>
      </c>
      <c r="H151" s="450" t="s">
        <v>3423</v>
      </c>
      <c r="I151" s="452" t="s">
        <v>683</v>
      </c>
      <c r="J151" s="457" t="s">
        <v>825</v>
      </c>
      <c r="K151" s="407">
        <v>1</v>
      </c>
      <c r="L151" s="407">
        <v>11</v>
      </c>
      <c r="M151" s="407">
        <v>11</v>
      </c>
      <c r="N151" s="425">
        <v>44</v>
      </c>
      <c r="O151" s="437"/>
      <c r="P151" s="406"/>
      <c r="Q151" s="406">
        <v>34</v>
      </c>
      <c r="R151" s="406">
        <v>10</v>
      </c>
      <c r="S151" s="406"/>
      <c r="T151" s="406"/>
      <c r="U151" s="406"/>
      <c r="V151" s="406">
        <f t="shared" si="9"/>
        <v>0</v>
      </c>
      <c r="W151" s="676"/>
      <c r="X151" s="507" t="str">
        <f t="shared" si="7"/>
        <v>34 două camere, 10 trei camere, 0 număr camere necunoscut &lt;span style="color: red;"&gt;(spuneți-mi sau trimiteți tabel întreținere)&lt;/span&gt;</v>
      </c>
      <c r="Y151" s="508" t="str">
        <f t="shared" si="8"/>
        <v>44 din care 34 două camere, 10 trei camere, 0 număr camere necunoscut &lt;span style="color: red;"&gt;(spuneți-mi sau trimiteți tabel întreținere)&lt;/span&gt;</v>
      </c>
      <c r="Z151" s="509"/>
      <c r="AA151" s="510" t="s">
        <v>1663</v>
      </c>
      <c r="AB151" s="628" t="s">
        <v>1302</v>
      </c>
      <c r="AC151" s="431" t="s">
        <v>1548</v>
      </c>
      <c r="AD151" s="356" t="s">
        <v>2139</v>
      </c>
      <c r="AE151" s="356"/>
      <c r="AF151" s="356"/>
      <c r="AG151" s="356" t="s">
        <v>840</v>
      </c>
      <c r="AH151" s="356"/>
      <c r="AI151" s="623" t="s">
        <v>2612</v>
      </c>
      <c r="AJ151" s="441"/>
      <c r="AK151" s="359"/>
    </row>
    <row r="152" spans="1:37">
      <c r="A152" s="367"/>
      <c r="B152" s="445" t="s">
        <v>246</v>
      </c>
      <c r="C152" s="402">
        <v>46.757199999999997</v>
      </c>
      <c r="D152" s="428">
        <v>23.616499999999998</v>
      </c>
      <c r="E152" s="449" t="s">
        <v>206</v>
      </c>
      <c r="F152" s="450" t="s">
        <v>649</v>
      </c>
      <c r="G152" s="450" t="s">
        <v>2744</v>
      </c>
      <c r="H152" s="450" t="s">
        <v>3424</v>
      </c>
      <c r="I152" s="452" t="s">
        <v>683</v>
      </c>
      <c r="J152" s="457" t="s">
        <v>825</v>
      </c>
      <c r="K152" s="407">
        <v>1</v>
      </c>
      <c r="L152" s="407">
        <v>11</v>
      </c>
      <c r="M152" s="407">
        <v>11</v>
      </c>
      <c r="N152" s="425">
        <v>44</v>
      </c>
      <c r="O152" s="437"/>
      <c r="P152" s="406"/>
      <c r="Q152" s="406">
        <v>34</v>
      </c>
      <c r="R152" s="406">
        <v>10</v>
      </c>
      <c r="S152" s="406"/>
      <c r="T152" s="406"/>
      <c r="U152" s="406"/>
      <c r="V152" s="406">
        <f t="shared" si="9"/>
        <v>0</v>
      </c>
      <c r="W152" s="676"/>
      <c r="X152" s="507" t="str">
        <f t="shared" si="7"/>
        <v>34 două camere, 10 trei camere, 0 număr camere necunoscut &lt;span style="color: red;"&gt;(spuneți-mi sau trimiteți tabel întreținere)&lt;/span&gt;</v>
      </c>
      <c r="Y152" s="508" t="str">
        <f t="shared" si="8"/>
        <v>44 din care 34 două camere, 10 trei camere, 0 număr camere necunoscut &lt;span style="color: red;"&gt;(spuneți-mi sau trimiteți tabel întreținere)&lt;/span&gt;</v>
      </c>
      <c r="Z152" s="509"/>
      <c r="AA152" s="510" t="s">
        <v>1663</v>
      </c>
      <c r="AB152" s="628" t="s">
        <v>1302</v>
      </c>
      <c r="AC152" s="431" t="s">
        <v>1548</v>
      </c>
      <c r="AD152" s="356" t="s">
        <v>2139</v>
      </c>
      <c r="AE152" s="356"/>
      <c r="AF152" s="356"/>
      <c r="AG152" s="356" t="s">
        <v>840</v>
      </c>
      <c r="AH152" s="356"/>
      <c r="AI152" s="623" t="s">
        <v>2612</v>
      </c>
      <c r="AJ152" s="441"/>
      <c r="AK152" s="359"/>
    </row>
    <row r="153" spans="1:37">
      <c r="A153" s="367"/>
      <c r="B153" s="445" t="s">
        <v>247</v>
      </c>
      <c r="C153" s="402">
        <v>46.756700000000002</v>
      </c>
      <c r="D153" s="428">
        <v>23.616900000000001</v>
      </c>
      <c r="E153" s="449" t="s">
        <v>206</v>
      </c>
      <c r="F153" s="450" t="s">
        <v>649</v>
      </c>
      <c r="G153" s="450" t="s">
        <v>2744</v>
      </c>
      <c r="H153" s="450" t="s">
        <v>3425</v>
      </c>
      <c r="I153" s="452" t="s">
        <v>683</v>
      </c>
      <c r="J153" s="457" t="s">
        <v>825</v>
      </c>
      <c r="K153" s="407">
        <v>1</v>
      </c>
      <c r="L153" s="407">
        <v>11</v>
      </c>
      <c r="M153" s="407">
        <v>11</v>
      </c>
      <c r="N153" s="425">
        <v>44</v>
      </c>
      <c r="O153" s="437"/>
      <c r="P153" s="406"/>
      <c r="Q153" s="406">
        <v>34</v>
      </c>
      <c r="R153" s="406">
        <v>10</v>
      </c>
      <c r="S153" s="406"/>
      <c r="T153" s="406"/>
      <c r="U153" s="406"/>
      <c r="V153" s="406">
        <f t="shared" si="9"/>
        <v>0</v>
      </c>
      <c r="W153" s="676"/>
      <c r="X153" s="507" t="str">
        <f t="shared" si="7"/>
        <v>34 două camere, 10 trei camere, 0 număr camere necunoscut &lt;span style="color: red;"&gt;(spuneți-mi sau trimiteți tabel întreținere)&lt;/span&gt;</v>
      </c>
      <c r="Y153" s="508" t="str">
        <f t="shared" si="8"/>
        <v>44 din care 34 două camere, 10 trei camere, 0 număr camere necunoscut &lt;span style="color: red;"&gt;(spuneți-mi sau trimiteți tabel întreținere)&lt;/span&gt;</v>
      </c>
      <c r="Z153" s="509"/>
      <c r="AA153" s="510" t="s">
        <v>1680</v>
      </c>
      <c r="AB153" s="628" t="s">
        <v>1302</v>
      </c>
      <c r="AC153" s="431" t="s">
        <v>1548</v>
      </c>
      <c r="AD153" s="356" t="s">
        <v>2139</v>
      </c>
      <c r="AE153" s="356"/>
      <c r="AF153" s="356"/>
      <c r="AG153" s="356" t="s">
        <v>840</v>
      </c>
      <c r="AH153" s="356"/>
      <c r="AI153" s="623" t="s">
        <v>2612</v>
      </c>
      <c r="AJ153" s="441"/>
      <c r="AK153" s="359"/>
    </row>
    <row r="154" spans="1:37">
      <c r="A154" s="367"/>
      <c r="B154" s="445" t="s">
        <v>416</v>
      </c>
      <c r="C154" s="402">
        <v>46.758600000000001</v>
      </c>
      <c r="D154" s="428">
        <v>23.614999999999998</v>
      </c>
      <c r="E154" s="449" t="s">
        <v>206</v>
      </c>
      <c r="F154" s="450" t="s">
        <v>649</v>
      </c>
      <c r="G154" s="450" t="s">
        <v>2744</v>
      </c>
      <c r="H154" s="450" t="s">
        <v>3426</v>
      </c>
      <c r="I154" s="452" t="s">
        <v>681</v>
      </c>
      <c r="J154" s="457" t="s">
        <v>3</v>
      </c>
      <c r="K154" s="407">
        <v>2</v>
      </c>
      <c r="L154" s="407">
        <v>5</v>
      </c>
      <c r="M154" s="407">
        <v>5</v>
      </c>
      <c r="N154" s="425">
        <v>30</v>
      </c>
      <c r="O154" s="437"/>
      <c r="P154" s="408"/>
      <c r="Q154" s="408">
        <v>17</v>
      </c>
      <c r="R154" s="408">
        <v>10</v>
      </c>
      <c r="S154" s="408">
        <v>3</v>
      </c>
      <c r="T154" s="408"/>
      <c r="U154" s="406"/>
      <c r="V154" s="406">
        <f t="shared" si="9"/>
        <v>0</v>
      </c>
      <c r="W154" s="676"/>
      <c r="X154" s="507" t="str">
        <f t="shared" si="7"/>
        <v>17 două camere, 10 trei camere, 3 patru camere, 0 număr camere necunoscut &lt;span style="color: red;"&gt;(spuneți-mi sau trimiteți tabel întreținere)&lt;/span&gt;</v>
      </c>
      <c r="Y154" s="508" t="str">
        <f t="shared" si="8"/>
        <v>30 din care 17 două camere, 10 trei camere, 3 patru camere, 0 număr camere necunoscut &lt;span style="color: red;"&gt;(spuneți-mi sau trimiteți tabel întreținere)&lt;/span&gt;</v>
      </c>
      <c r="Z154" s="509"/>
      <c r="AA154" s="510" t="s">
        <v>1663</v>
      </c>
      <c r="AB154" s="628" t="s">
        <v>1302</v>
      </c>
      <c r="AC154" s="431" t="s">
        <v>1548</v>
      </c>
      <c r="AD154" s="356" t="s">
        <v>2164</v>
      </c>
      <c r="AE154" s="356"/>
      <c r="AF154" s="356"/>
      <c r="AG154" s="623" t="s">
        <v>10</v>
      </c>
      <c r="AH154" s="623"/>
      <c r="AI154" s="623" t="s">
        <v>2572</v>
      </c>
      <c r="AJ154" s="441"/>
      <c r="AK154" s="359"/>
    </row>
    <row r="155" spans="1:37">
      <c r="A155" s="367"/>
      <c r="B155" s="445" t="s">
        <v>417</v>
      </c>
      <c r="C155" s="402">
        <v>46.757899999999999</v>
      </c>
      <c r="D155" s="428">
        <v>23.616199999999999</v>
      </c>
      <c r="E155" s="449" t="s">
        <v>206</v>
      </c>
      <c r="F155" s="450" t="s">
        <v>649</v>
      </c>
      <c r="G155" s="450" t="s">
        <v>2744</v>
      </c>
      <c r="H155" s="450" t="s">
        <v>3427</v>
      </c>
      <c r="I155" s="452" t="s">
        <v>681</v>
      </c>
      <c r="J155" s="457" t="s">
        <v>3</v>
      </c>
      <c r="K155" s="407">
        <v>2</v>
      </c>
      <c r="L155" s="407">
        <v>5</v>
      </c>
      <c r="M155" s="407">
        <v>5</v>
      </c>
      <c r="N155" s="425">
        <v>30</v>
      </c>
      <c r="O155" s="437"/>
      <c r="P155" s="408"/>
      <c r="Q155" s="408">
        <v>17</v>
      </c>
      <c r="R155" s="408">
        <v>10</v>
      </c>
      <c r="S155" s="408">
        <v>3</v>
      </c>
      <c r="T155" s="408"/>
      <c r="U155" s="406"/>
      <c r="V155" s="406">
        <f t="shared" si="9"/>
        <v>0</v>
      </c>
      <c r="W155" s="676"/>
      <c r="X155" s="507" t="str">
        <f t="shared" si="7"/>
        <v>17 două camere, 10 trei camere, 3 patru camere, 0 număr camere necunoscut &lt;span style="color: red;"&gt;(spuneți-mi sau trimiteți tabel întreținere)&lt;/span&gt;</v>
      </c>
      <c r="Y155" s="508" t="str">
        <f t="shared" si="8"/>
        <v>30 din care 17 două camere, 10 trei camere, 3 patru camere, 0 număr camere necunoscut &lt;span style="color: red;"&gt;(spuneți-mi sau trimiteți tabel întreținere)&lt;/span&gt;</v>
      </c>
      <c r="Z155" s="509"/>
      <c r="AA155" s="510" t="s">
        <v>1663</v>
      </c>
      <c r="AB155" s="628" t="s">
        <v>1302</v>
      </c>
      <c r="AC155" s="431" t="s">
        <v>1548</v>
      </c>
      <c r="AD155" s="356" t="s">
        <v>2164</v>
      </c>
      <c r="AE155" s="356"/>
      <c r="AF155" s="356"/>
      <c r="AG155" s="623" t="s">
        <v>10</v>
      </c>
      <c r="AH155" s="623"/>
      <c r="AI155" s="623" t="s">
        <v>2572</v>
      </c>
      <c r="AJ155" s="441"/>
      <c r="AK155" s="359"/>
    </row>
    <row r="156" spans="1:37">
      <c r="A156" s="367"/>
      <c r="B156" s="445" t="s">
        <v>252</v>
      </c>
      <c r="C156" s="402">
        <v>46.759399999999999</v>
      </c>
      <c r="D156" s="428">
        <v>23.616700000000002</v>
      </c>
      <c r="E156" s="449" t="s">
        <v>206</v>
      </c>
      <c r="F156" s="450" t="s">
        <v>649</v>
      </c>
      <c r="G156" s="450" t="s">
        <v>2744</v>
      </c>
      <c r="H156" s="450" t="s">
        <v>3428</v>
      </c>
      <c r="I156" s="452" t="s">
        <v>681</v>
      </c>
      <c r="J156" s="457" t="s">
        <v>3</v>
      </c>
      <c r="K156" s="407">
        <v>1</v>
      </c>
      <c r="L156" s="407">
        <v>5</v>
      </c>
      <c r="M156" s="407">
        <v>5</v>
      </c>
      <c r="N156" s="425">
        <v>20</v>
      </c>
      <c r="O156" s="437"/>
      <c r="P156" s="408"/>
      <c r="Q156" s="408">
        <v>17</v>
      </c>
      <c r="R156" s="408">
        <v>3</v>
      </c>
      <c r="S156" s="408"/>
      <c r="T156" s="406"/>
      <c r="U156" s="406"/>
      <c r="V156" s="406">
        <f t="shared" si="9"/>
        <v>0</v>
      </c>
      <c r="W156" s="676"/>
      <c r="X156" s="507" t="str">
        <f t="shared" si="7"/>
        <v>17 două camere, 3 trei camere, 0 număr camere necunoscut &lt;span style="color: red;"&gt;(spuneți-mi sau trimiteți tabel întreținere)&lt;/span&gt;</v>
      </c>
      <c r="Y156" s="508" t="str">
        <f t="shared" si="8"/>
        <v>20 din care 17 două camere, 3 trei camere, 0 număr camere necunoscut &lt;span style="color: red;"&gt;(spuneți-mi sau trimiteți tabel întreținere)&lt;/span&gt;</v>
      </c>
      <c r="Z156" s="509"/>
      <c r="AA156" s="510" t="s">
        <v>1663</v>
      </c>
      <c r="AB156" s="628" t="s">
        <v>1302</v>
      </c>
      <c r="AC156" s="431" t="s">
        <v>1548</v>
      </c>
      <c r="AD156" s="356" t="s">
        <v>2165</v>
      </c>
      <c r="AE156" s="356"/>
      <c r="AF156" s="356"/>
      <c r="AG156" s="623" t="s">
        <v>10</v>
      </c>
      <c r="AH156" s="623"/>
      <c r="AI156" s="623" t="s">
        <v>2572</v>
      </c>
      <c r="AJ156" s="441"/>
      <c r="AK156" s="359"/>
    </row>
    <row r="157" spans="1:37">
      <c r="A157" s="367"/>
      <c r="B157" s="445" t="s">
        <v>292</v>
      </c>
      <c r="C157" s="402">
        <v>46.759099999999997</v>
      </c>
      <c r="D157" s="428">
        <v>23.616900000000001</v>
      </c>
      <c r="E157" s="449" t="s">
        <v>206</v>
      </c>
      <c r="F157" s="450" t="s">
        <v>649</v>
      </c>
      <c r="G157" s="450" t="s">
        <v>2744</v>
      </c>
      <c r="H157" s="450" t="s">
        <v>3429</v>
      </c>
      <c r="I157" s="452" t="s">
        <v>681</v>
      </c>
      <c r="J157" s="457" t="s">
        <v>3</v>
      </c>
      <c r="K157" s="407">
        <v>2</v>
      </c>
      <c r="L157" s="407">
        <v>5</v>
      </c>
      <c r="M157" s="407">
        <v>5</v>
      </c>
      <c r="N157" s="425">
        <v>40</v>
      </c>
      <c r="O157" s="437"/>
      <c r="P157" s="408"/>
      <c r="Q157" s="408">
        <v>34</v>
      </c>
      <c r="R157" s="408">
        <v>6</v>
      </c>
      <c r="S157" s="408"/>
      <c r="T157" s="408"/>
      <c r="U157" s="406"/>
      <c r="V157" s="406">
        <f t="shared" si="9"/>
        <v>0</v>
      </c>
      <c r="W157" s="676"/>
      <c r="X157" s="507" t="str">
        <f t="shared" si="7"/>
        <v>34 două camere, 6 trei camere, 0 număr camere necunoscut &lt;span style="color: red;"&gt;(spuneți-mi sau trimiteți tabel întreținere)&lt;/span&gt;</v>
      </c>
      <c r="Y157" s="508" t="str">
        <f t="shared" si="8"/>
        <v>40 din care 34 două camere, 6 trei camere, 0 număr camere necunoscut &lt;span style="color: red;"&gt;(spuneți-mi sau trimiteți tabel întreținere)&lt;/span&gt;</v>
      </c>
      <c r="Z157" s="509"/>
      <c r="AA157" s="510" t="s">
        <v>1663</v>
      </c>
      <c r="AB157" s="628" t="s">
        <v>1302</v>
      </c>
      <c r="AC157" s="431" t="s">
        <v>1548</v>
      </c>
      <c r="AD157" s="356" t="s">
        <v>2166</v>
      </c>
      <c r="AE157" s="356"/>
      <c r="AF157" s="356"/>
      <c r="AG157" s="623" t="s">
        <v>10</v>
      </c>
      <c r="AH157" s="623"/>
      <c r="AI157" s="623" t="s">
        <v>2572</v>
      </c>
      <c r="AJ157" s="441"/>
      <c r="AK157" s="359"/>
    </row>
    <row r="158" spans="1:37">
      <c r="A158" s="367"/>
      <c r="B158" s="445" t="s">
        <v>295</v>
      </c>
      <c r="C158" s="402">
        <v>46.758600000000001</v>
      </c>
      <c r="D158" s="428">
        <v>23.613299999999999</v>
      </c>
      <c r="E158" s="449" t="s">
        <v>206</v>
      </c>
      <c r="F158" s="450" t="s">
        <v>649</v>
      </c>
      <c r="G158" s="450" t="s">
        <v>2744</v>
      </c>
      <c r="H158" s="450" t="s">
        <v>3430</v>
      </c>
      <c r="I158" s="451" t="s">
        <v>681</v>
      </c>
      <c r="J158" s="457" t="s">
        <v>3</v>
      </c>
      <c r="K158" s="407">
        <v>1</v>
      </c>
      <c r="L158" s="407">
        <v>5</v>
      </c>
      <c r="M158" s="407">
        <v>5</v>
      </c>
      <c r="N158" s="425">
        <v>105</v>
      </c>
      <c r="O158" s="437">
        <v>105</v>
      </c>
      <c r="P158" s="406"/>
      <c r="Q158" s="406"/>
      <c r="R158" s="406"/>
      <c r="S158" s="406"/>
      <c r="T158" s="406"/>
      <c r="U158" s="406"/>
      <c r="V158" s="406">
        <f t="shared" si="9"/>
        <v>0</v>
      </c>
      <c r="W158" s="676"/>
      <c r="X158" s="507" t="str">
        <f t="shared" si="7"/>
        <v>105 camere cu băi și bucătării comune, 0 număr camere necunoscut &lt;span style="color: red;"&gt;(spuneți-mi sau trimiteți tabel întreținere)&lt;/span&gt;</v>
      </c>
      <c r="Y158" s="508" t="str">
        <f t="shared" si="8"/>
        <v>105 din care 105 camere cu băi și bucătării comune, 0 număr camere necunoscut &lt;span style="color: red;"&gt;(spuneți-mi sau trimiteți tabel întreținere)&lt;/span&gt;</v>
      </c>
      <c r="Z158" s="509"/>
      <c r="AA158" s="510" t="s">
        <v>1043</v>
      </c>
      <c r="AB158" s="628" t="s">
        <v>1303</v>
      </c>
      <c r="AC158" s="431" t="s">
        <v>1547</v>
      </c>
      <c r="AD158" s="356" t="s">
        <v>2503</v>
      </c>
      <c r="AE158" s="356"/>
      <c r="AF158" s="356"/>
      <c r="AG158" s="356" t="s">
        <v>840</v>
      </c>
      <c r="AH158" s="356"/>
      <c r="AI158" s="356" t="s">
        <v>2227</v>
      </c>
      <c r="AJ158" s="441"/>
      <c r="AK158" s="359"/>
    </row>
    <row r="159" spans="1:37">
      <c r="A159" s="367"/>
      <c r="B159" s="445" t="s">
        <v>296</v>
      </c>
      <c r="C159" s="402">
        <v>46.758200000000002</v>
      </c>
      <c r="D159" s="428">
        <v>23.6128</v>
      </c>
      <c r="E159" s="449" t="s">
        <v>206</v>
      </c>
      <c r="F159" s="450" t="s">
        <v>649</v>
      </c>
      <c r="G159" s="450" t="s">
        <v>2744</v>
      </c>
      <c r="H159" s="450" t="s">
        <v>3431</v>
      </c>
      <c r="I159" s="451" t="s">
        <v>681</v>
      </c>
      <c r="J159" s="457" t="s">
        <v>3</v>
      </c>
      <c r="K159" s="407">
        <v>1</v>
      </c>
      <c r="L159" s="407">
        <v>5</v>
      </c>
      <c r="M159" s="407">
        <v>5</v>
      </c>
      <c r="N159" s="425">
        <v>105</v>
      </c>
      <c r="O159" s="437">
        <v>105</v>
      </c>
      <c r="P159" s="406"/>
      <c r="Q159" s="406"/>
      <c r="R159" s="406"/>
      <c r="S159" s="406"/>
      <c r="T159" s="406"/>
      <c r="U159" s="406"/>
      <c r="V159" s="406">
        <f t="shared" si="9"/>
        <v>0</v>
      </c>
      <c r="W159" s="676"/>
      <c r="X159" s="507" t="str">
        <f t="shared" si="7"/>
        <v>105 camere cu băi și bucătării comune, 0 număr camere necunoscut &lt;span style="color: red;"&gt;(spuneți-mi sau trimiteți tabel întreținere)&lt;/span&gt;</v>
      </c>
      <c r="Y159" s="508" t="str">
        <f t="shared" si="8"/>
        <v>105 din care 105 camere cu băi și bucătării comune, 0 număr camere necunoscut &lt;span style="color: red;"&gt;(spuneți-mi sau trimiteți tabel întreținere)&lt;/span&gt;</v>
      </c>
      <c r="Z159" s="509"/>
      <c r="AA159" s="510" t="s">
        <v>1043</v>
      </c>
      <c r="AB159" s="628" t="s">
        <v>1303</v>
      </c>
      <c r="AC159" s="431" t="s">
        <v>1547</v>
      </c>
      <c r="AD159" s="356" t="s">
        <v>2503</v>
      </c>
      <c r="AE159" s="356"/>
      <c r="AF159" s="356"/>
      <c r="AG159" s="356" t="s">
        <v>840</v>
      </c>
      <c r="AH159" s="356"/>
      <c r="AI159" s="356" t="s">
        <v>2227</v>
      </c>
      <c r="AJ159" s="441"/>
      <c r="AK159" s="359"/>
    </row>
    <row r="160" spans="1:37">
      <c r="A160" s="367"/>
      <c r="B160" s="445" t="s">
        <v>235</v>
      </c>
      <c r="C160" s="402">
        <v>46.759599999999999</v>
      </c>
      <c r="D160" s="428">
        <v>23.616299999999999</v>
      </c>
      <c r="E160" s="449" t="s">
        <v>206</v>
      </c>
      <c r="F160" s="450" t="s">
        <v>649</v>
      </c>
      <c r="G160" s="450" t="s">
        <v>2744</v>
      </c>
      <c r="H160" s="450" t="s">
        <v>3432</v>
      </c>
      <c r="I160" s="452" t="s">
        <v>681</v>
      </c>
      <c r="J160" s="457" t="s">
        <v>3</v>
      </c>
      <c r="K160" s="407">
        <v>1</v>
      </c>
      <c r="L160" s="407">
        <v>5</v>
      </c>
      <c r="M160" s="407">
        <v>5</v>
      </c>
      <c r="N160" s="425">
        <v>20</v>
      </c>
      <c r="O160" s="437"/>
      <c r="P160" s="408"/>
      <c r="Q160" s="408">
        <v>17</v>
      </c>
      <c r="R160" s="408">
        <v>3</v>
      </c>
      <c r="S160" s="408"/>
      <c r="T160" s="406"/>
      <c r="U160" s="406"/>
      <c r="V160" s="406">
        <f t="shared" si="9"/>
        <v>0</v>
      </c>
      <c r="W160" s="676"/>
      <c r="X160" s="507" t="str">
        <f t="shared" si="7"/>
        <v>17 două camere, 3 trei camere, 0 număr camere necunoscut &lt;span style="color: red;"&gt;(spuneți-mi sau trimiteți tabel întreținere)&lt;/span&gt;</v>
      </c>
      <c r="Y160" s="508" t="str">
        <f t="shared" si="8"/>
        <v>20 din care 17 două camere, 3 trei camere, 0 număr camere necunoscut &lt;span style="color: red;"&gt;(spuneți-mi sau trimiteți tabel întreținere)&lt;/span&gt;</v>
      </c>
      <c r="Z160" s="509"/>
      <c r="AA160" s="510" t="s">
        <v>1661</v>
      </c>
      <c r="AB160" s="628" t="s">
        <v>1302</v>
      </c>
      <c r="AC160" s="431" t="s">
        <v>1548</v>
      </c>
      <c r="AD160" s="356" t="s">
        <v>2165</v>
      </c>
      <c r="AE160" s="356"/>
      <c r="AF160" s="356"/>
      <c r="AG160" s="623" t="s">
        <v>10</v>
      </c>
      <c r="AH160" s="623"/>
      <c r="AI160" s="623" t="s">
        <v>2572</v>
      </c>
      <c r="AJ160" s="441"/>
      <c r="AK160" s="359"/>
    </row>
    <row r="161" spans="1:37">
      <c r="A161" s="367"/>
      <c r="B161" s="445" t="s">
        <v>523</v>
      </c>
      <c r="C161" s="402">
        <v>46.759</v>
      </c>
      <c r="D161" s="428">
        <v>23.617599999999999</v>
      </c>
      <c r="E161" s="449" t="s">
        <v>206</v>
      </c>
      <c r="F161" s="450" t="s">
        <v>649</v>
      </c>
      <c r="G161" s="450" t="s">
        <v>2744</v>
      </c>
      <c r="H161" s="450" t="s">
        <v>3433</v>
      </c>
      <c r="I161" s="452" t="s">
        <v>681</v>
      </c>
      <c r="J161" s="457" t="s">
        <v>3</v>
      </c>
      <c r="K161" s="407">
        <v>7</v>
      </c>
      <c r="L161" s="407">
        <v>5</v>
      </c>
      <c r="M161" s="407">
        <v>5</v>
      </c>
      <c r="N161" s="425">
        <v>110</v>
      </c>
      <c r="O161" s="437"/>
      <c r="P161" s="408"/>
      <c r="Q161" s="408">
        <v>51</v>
      </c>
      <c r="R161" s="408">
        <v>47</v>
      </c>
      <c r="S161" s="408">
        <v>12</v>
      </c>
      <c r="T161" s="408"/>
      <c r="U161" s="406"/>
      <c r="V161" s="406">
        <f t="shared" si="9"/>
        <v>0</v>
      </c>
      <c r="W161" s="676"/>
      <c r="X161" s="507" t="str">
        <f t="shared" si="7"/>
        <v>51 două camere, 47 trei camere, 12 patru camere, 0 număr camere necunoscut &lt;span style="color: red;"&gt;(spuneți-mi sau trimiteți tabel întreținere)&lt;/span&gt;</v>
      </c>
      <c r="Y161" s="508" t="str">
        <f t="shared" si="8"/>
        <v>110 din care 51 două camere, 47 trei camere, 12 patru camere, 0 număr camere necunoscut &lt;span style="color: red;"&gt;(spuneți-mi sau trimiteți tabel întreținere)&lt;/span&gt;</v>
      </c>
      <c r="Z161" s="509"/>
      <c r="AA161" s="510" t="s">
        <v>1663</v>
      </c>
      <c r="AB161" s="628" t="s">
        <v>1302</v>
      </c>
      <c r="AC161" s="431" t="s">
        <v>1548</v>
      </c>
      <c r="AD161" s="356" t="s">
        <v>2167</v>
      </c>
      <c r="AE161" s="356"/>
      <c r="AF161" s="356"/>
      <c r="AG161" s="623" t="s">
        <v>10</v>
      </c>
      <c r="AH161" s="623"/>
      <c r="AI161" s="623" t="s">
        <v>2572</v>
      </c>
      <c r="AJ161" s="441"/>
      <c r="AK161" s="359"/>
    </row>
    <row r="162" spans="1:37">
      <c r="A162" s="367"/>
      <c r="B162" s="445" t="s">
        <v>2768</v>
      </c>
      <c r="C162" s="402">
        <v>46.759099999999997</v>
      </c>
      <c r="D162" s="428">
        <v>23.613900000000001</v>
      </c>
      <c r="E162" s="449" t="s">
        <v>206</v>
      </c>
      <c r="F162" s="450" t="s">
        <v>649</v>
      </c>
      <c r="G162" s="450" t="s">
        <v>2744</v>
      </c>
      <c r="H162" s="450" t="s">
        <v>3434</v>
      </c>
      <c r="I162" s="452" t="s">
        <v>681</v>
      </c>
      <c r="J162" s="457" t="s">
        <v>3</v>
      </c>
      <c r="K162" s="407">
        <v>7</v>
      </c>
      <c r="L162" s="407">
        <v>5</v>
      </c>
      <c r="M162" s="407">
        <v>5</v>
      </c>
      <c r="N162" s="425">
        <v>85</v>
      </c>
      <c r="O162" s="437"/>
      <c r="P162" s="408"/>
      <c r="Q162" s="408">
        <v>17</v>
      </c>
      <c r="R162" s="408">
        <v>47</v>
      </c>
      <c r="S162" s="408">
        <v>18</v>
      </c>
      <c r="T162" s="408"/>
      <c r="U162" s="406"/>
      <c r="V162" s="406">
        <f t="shared" si="9"/>
        <v>3</v>
      </c>
      <c r="W162" s="676"/>
      <c r="X162" s="507" t="str">
        <f t="shared" si="7"/>
        <v>17 două camere, 47 trei camere, 18 patru camere, 3 număr camere necunoscut &lt;span style="color: red;"&gt;(spuneți-mi sau trimiteți tabel întreținere)&lt;/span&gt;</v>
      </c>
      <c r="Y162" s="508" t="str">
        <f t="shared" si="8"/>
        <v>85 din care 17 două camere, 47 trei camere, 18 patru camere, 3 număr camere necunoscut &lt;span style="color: red;"&gt;(spuneți-mi sau trimiteți tabel întreținere)&lt;/span&gt;</v>
      </c>
      <c r="Z162" s="509"/>
      <c r="AA162" s="510" t="s">
        <v>1663</v>
      </c>
      <c r="AB162" s="628" t="s">
        <v>1302</v>
      </c>
      <c r="AC162" s="431" t="s">
        <v>1548</v>
      </c>
      <c r="AD162" s="356" t="s">
        <v>2168</v>
      </c>
      <c r="AE162" s="356"/>
      <c r="AF162" s="356"/>
      <c r="AG162" s="623" t="s">
        <v>10</v>
      </c>
      <c r="AH162" s="623"/>
      <c r="AI162" s="623" t="s">
        <v>2572</v>
      </c>
      <c r="AJ162" s="441"/>
      <c r="AK162" s="359"/>
    </row>
    <row r="163" spans="1:37">
      <c r="A163" s="367"/>
      <c r="B163" s="445" t="s">
        <v>607</v>
      </c>
      <c r="C163" s="402">
        <v>46.759</v>
      </c>
      <c r="D163" s="428">
        <v>23.615400000000001</v>
      </c>
      <c r="E163" s="449" t="s">
        <v>206</v>
      </c>
      <c r="F163" s="450" t="s">
        <v>649</v>
      </c>
      <c r="G163" s="450" t="s">
        <v>2744</v>
      </c>
      <c r="H163" s="450" t="s">
        <v>3435</v>
      </c>
      <c r="I163" s="452" t="s">
        <v>681</v>
      </c>
      <c r="J163" s="457" t="s">
        <v>3</v>
      </c>
      <c r="K163" s="407">
        <v>3</v>
      </c>
      <c r="L163" s="407">
        <v>5</v>
      </c>
      <c r="M163" s="407">
        <v>5</v>
      </c>
      <c r="N163" s="425">
        <v>40</v>
      </c>
      <c r="O163" s="437"/>
      <c r="P163" s="408"/>
      <c r="Q163" s="408"/>
      <c r="R163" s="408">
        <v>31</v>
      </c>
      <c r="S163" s="408">
        <v>9</v>
      </c>
      <c r="T163" s="408"/>
      <c r="U163" s="408"/>
      <c r="V163" s="406">
        <f t="shared" si="9"/>
        <v>0</v>
      </c>
      <c r="W163" s="676"/>
      <c r="X163" s="507" t="str">
        <f t="shared" si="7"/>
        <v>31 trei camere, 9 patru camere, 0 număr camere necunoscut &lt;span style="color: red;"&gt;(spuneți-mi sau trimiteți tabel întreținere)&lt;/span&gt;</v>
      </c>
      <c r="Y163" s="508" t="str">
        <f t="shared" si="8"/>
        <v>40 din care 31 trei camere, 9 patru camere, 0 număr camere necunoscut &lt;span style="color: red;"&gt;(spuneți-mi sau trimiteți tabel întreținere)&lt;/span&gt;</v>
      </c>
      <c r="Z163" s="509"/>
      <c r="AA163" s="510" t="s">
        <v>1663</v>
      </c>
      <c r="AB163" s="628" t="s">
        <v>1302</v>
      </c>
      <c r="AC163" s="431" t="s">
        <v>1548</v>
      </c>
      <c r="AD163" s="356" t="s">
        <v>2163</v>
      </c>
      <c r="AE163" s="356"/>
      <c r="AF163" s="356"/>
      <c r="AG163" s="623" t="s">
        <v>10</v>
      </c>
      <c r="AH163" s="623"/>
      <c r="AI163" s="623" t="s">
        <v>2572</v>
      </c>
      <c r="AJ163" s="441"/>
      <c r="AK163" s="359"/>
    </row>
    <row r="164" spans="1:37">
      <c r="A164" s="367"/>
      <c r="B164" s="445" t="s">
        <v>607</v>
      </c>
      <c r="C164" s="402">
        <v>46.758499999999998</v>
      </c>
      <c r="D164" s="428">
        <v>23.615400000000001</v>
      </c>
      <c r="E164" s="449" t="s">
        <v>206</v>
      </c>
      <c r="F164" s="450" t="s">
        <v>649</v>
      </c>
      <c r="G164" s="450" t="s">
        <v>2744</v>
      </c>
      <c r="H164" s="450" t="s">
        <v>3436</v>
      </c>
      <c r="I164" s="452" t="s">
        <v>681</v>
      </c>
      <c r="J164" s="457" t="s">
        <v>3</v>
      </c>
      <c r="K164" s="407">
        <v>3</v>
      </c>
      <c r="L164" s="407">
        <v>5</v>
      </c>
      <c r="M164" s="407">
        <v>5</v>
      </c>
      <c r="N164" s="425">
        <v>50</v>
      </c>
      <c r="O164" s="437"/>
      <c r="P164" s="406"/>
      <c r="Q164" s="408">
        <v>34</v>
      </c>
      <c r="R164" s="408">
        <v>13</v>
      </c>
      <c r="S164" s="408">
        <v>3</v>
      </c>
      <c r="T164" s="406"/>
      <c r="U164" s="406"/>
      <c r="V164" s="406">
        <f t="shared" si="9"/>
        <v>0</v>
      </c>
      <c r="W164" s="676"/>
      <c r="X164" s="507" t="str">
        <f t="shared" si="7"/>
        <v>34 două camere, 13 trei camere, 3 patru camere, 0 număr camere necunoscut &lt;span style="color: red;"&gt;(spuneți-mi sau trimiteți tabel întreținere)&lt;/span&gt;</v>
      </c>
      <c r="Y164" s="508" t="str">
        <f t="shared" si="8"/>
        <v>50 din care 34 două camere, 13 trei camere, 3 patru camere, 0 număr camere necunoscut &lt;span style="color: red;"&gt;(spuneți-mi sau trimiteți tabel întreținere)&lt;/span&gt;</v>
      </c>
      <c r="Z164" s="509"/>
      <c r="AA164" s="510" t="s">
        <v>1663</v>
      </c>
      <c r="AB164" s="628" t="s">
        <v>1302</v>
      </c>
      <c r="AC164" s="431" t="s">
        <v>1548</v>
      </c>
      <c r="AD164" s="356" t="s">
        <v>2169</v>
      </c>
      <c r="AE164" s="356"/>
      <c r="AF164" s="356"/>
      <c r="AG164" s="623" t="s">
        <v>10</v>
      </c>
      <c r="AH164" s="623"/>
      <c r="AI164" s="623" t="s">
        <v>2572</v>
      </c>
      <c r="AJ164" s="441"/>
      <c r="AK164" s="359"/>
    </row>
    <row r="165" spans="1:37">
      <c r="A165" s="367"/>
      <c r="B165" s="445" t="s">
        <v>607</v>
      </c>
      <c r="C165" s="402">
        <v>46.7592</v>
      </c>
      <c r="D165" s="428">
        <v>23.614799999999999</v>
      </c>
      <c r="E165" s="449" t="s">
        <v>206</v>
      </c>
      <c r="F165" s="450" t="s">
        <v>649</v>
      </c>
      <c r="G165" s="450" t="s">
        <v>2744</v>
      </c>
      <c r="H165" s="450" t="s">
        <v>3219</v>
      </c>
      <c r="I165" s="452" t="s">
        <v>681</v>
      </c>
      <c r="J165" s="457" t="s">
        <v>3</v>
      </c>
      <c r="K165" s="407">
        <v>1</v>
      </c>
      <c r="L165" s="407">
        <v>5</v>
      </c>
      <c r="M165" s="407">
        <v>5</v>
      </c>
      <c r="N165" s="425">
        <v>20</v>
      </c>
      <c r="O165" s="437"/>
      <c r="P165" s="408"/>
      <c r="Q165" s="408">
        <v>17</v>
      </c>
      <c r="R165" s="408">
        <v>3</v>
      </c>
      <c r="S165" s="408"/>
      <c r="T165" s="408"/>
      <c r="U165" s="406"/>
      <c r="V165" s="406">
        <f t="shared" si="9"/>
        <v>0</v>
      </c>
      <c r="W165" s="676"/>
      <c r="X165" s="507" t="str">
        <f t="shared" si="7"/>
        <v>17 două camere, 3 trei camere, 0 număr camere necunoscut &lt;span style="color: red;"&gt;(spuneți-mi sau trimiteți tabel întreținere)&lt;/span&gt;</v>
      </c>
      <c r="Y165" s="508" t="str">
        <f t="shared" si="8"/>
        <v>20 din care 17 două camere, 3 trei camere, 0 număr camere necunoscut &lt;span style="color: red;"&gt;(spuneți-mi sau trimiteți tabel întreținere)&lt;/span&gt;</v>
      </c>
      <c r="Z165" s="509"/>
      <c r="AA165" s="510" t="s">
        <v>1663</v>
      </c>
      <c r="AB165" s="628" t="s">
        <v>1302</v>
      </c>
      <c r="AC165" s="431" t="s">
        <v>1548</v>
      </c>
      <c r="AD165" s="356" t="s">
        <v>2165</v>
      </c>
      <c r="AE165" s="356"/>
      <c r="AF165" s="356"/>
      <c r="AG165" s="623" t="s">
        <v>10</v>
      </c>
      <c r="AH165" s="623"/>
      <c r="AI165" s="623" t="s">
        <v>2572</v>
      </c>
      <c r="AJ165" s="441"/>
      <c r="AK165" s="359"/>
    </row>
    <row r="166" spans="1:37">
      <c r="A166" s="367"/>
      <c r="B166" s="445" t="s">
        <v>527</v>
      </c>
      <c r="C166" s="402">
        <v>46.758400000000002</v>
      </c>
      <c r="D166" s="428">
        <v>23.6159</v>
      </c>
      <c r="E166" s="449" t="s">
        <v>206</v>
      </c>
      <c r="F166" s="450" t="s">
        <v>649</v>
      </c>
      <c r="G166" s="450" t="s">
        <v>2744</v>
      </c>
      <c r="H166" s="450" t="s">
        <v>3437</v>
      </c>
      <c r="I166" s="452" t="s">
        <v>681</v>
      </c>
      <c r="J166" s="457" t="s">
        <v>3</v>
      </c>
      <c r="K166" s="407">
        <v>2</v>
      </c>
      <c r="L166" s="407">
        <v>5</v>
      </c>
      <c r="M166" s="407">
        <v>5</v>
      </c>
      <c r="N166" s="425">
        <v>40</v>
      </c>
      <c r="O166" s="437"/>
      <c r="P166" s="408"/>
      <c r="Q166" s="408">
        <v>34</v>
      </c>
      <c r="R166" s="408">
        <v>6</v>
      </c>
      <c r="S166" s="408"/>
      <c r="T166" s="408"/>
      <c r="U166" s="406"/>
      <c r="V166" s="406">
        <f t="shared" si="9"/>
        <v>0</v>
      </c>
      <c r="W166" s="676"/>
      <c r="X166" s="507" t="str">
        <f t="shared" si="7"/>
        <v>34 două camere, 6 trei camere, 0 număr camere necunoscut &lt;span style="color: red;"&gt;(spuneți-mi sau trimiteți tabel întreținere)&lt;/span&gt;</v>
      </c>
      <c r="Y166" s="508" t="str">
        <f t="shared" si="8"/>
        <v>40 din care 34 două camere, 6 trei camere, 0 număr camere necunoscut &lt;span style="color: red;"&gt;(spuneți-mi sau trimiteți tabel întreținere)&lt;/span&gt;</v>
      </c>
      <c r="Z166" s="509"/>
      <c r="AA166" s="510" t="s">
        <v>1663</v>
      </c>
      <c r="AB166" s="628" t="s">
        <v>1302</v>
      </c>
      <c r="AC166" s="431" t="s">
        <v>1548</v>
      </c>
      <c r="AD166" s="356" t="s">
        <v>2166</v>
      </c>
      <c r="AE166" s="356"/>
      <c r="AF166" s="356"/>
      <c r="AG166" s="623" t="s">
        <v>10</v>
      </c>
      <c r="AH166" s="623"/>
      <c r="AI166" s="623" t="s">
        <v>2572</v>
      </c>
      <c r="AJ166" s="441"/>
      <c r="AK166" s="359"/>
    </row>
    <row r="167" spans="1:37">
      <c r="A167" s="367"/>
      <c r="B167" s="445" t="s">
        <v>527</v>
      </c>
      <c r="C167" s="402">
        <v>46.757800000000003</v>
      </c>
      <c r="D167" s="428">
        <v>23.616599999999998</v>
      </c>
      <c r="E167" s="449" t="s">
        <v>206</v>
      </c>
      <c r="F167" s="450" t="s">
        <v>649</v>
      </c>
      <c r="G167" s="450" t="s">
        <v>2744</v>
      </c>
      <c r="H167" s="450" t="s">
        <v>3438</v>
      </c>
      <c r="I167" s="452" t="s">
        <v>681</v>
      </c>
      <c r="J167" s="457" t="s">
        <v>3</v>
      </c>
      <c r="K167" s="407">
        <v>3</v>
      </c>
      <c r="L167" s="407">
        <v>5</v>
      </c>
      <c r="M167" s="407">
        <v>5</v>
      </c>
      <c r="N167" s="425">
        <v>50</v>
      </c>
      <c r="O167" s="437"/>
      <c r="P167" s="408"/>
      <c r="Q167" s="408">
        <v>34</v>
      </c>
      <c r="R167" s="408">
        <v>13</v>
      </c>
      <c r="S167" s="408">
        <v>3</v>
      </c>
      <c r="T167" s="408"/>
      <c r="U167" s="406"/>
      <c r="V167" s="406">
        <f t="shared" si="9"/>
        <v>0</v>
      </c>
      <c r="W167" s="676"/>
      <c r="X167" s="507" t="str">
        <f t="shared" si="7"/>
        <v>34 două camere, 13 trei camere, 3 patru camere, 0 număr camere necunoscut &lt;span style="color: red;"&gt;(spuneți-mi sau trimiteți tabel întreținere)&lt;/span&gt;</v>
      </c>
      <c r="Y167" s="508" t="str">
        <f t="shared" si="8"/>
        <v>50 din care 34 două camere, 13 trei camere, 3 patru camere, 0 număr camere necunoscut &lt;span style="color: red;"&gt;(spuneți-mi sau trimiteți tabel întreținere)&lt;/span&gt;</v>
      </c>
      <c r="Z167" s="509"/>
      <c r="AA167" s="510" t="s">
        <v>1663</v>
      </c>
      <c r="AB167" s="628" t="s">
        <v>1302</v>
      </c>
      <c r="AC167" s="431" t="s">
        <v>1548</v>
      </c>
      <c r="AD167" s="356" t="s">
        <v>2169</v>
      </c>
      <c r="AE167" s="356"/>
      <c r="AF167" s="356"/>
      <c r="AG167" s="623" t="s">
        <v>10</v>
      </c>
      <c r="AH167" s="623"/>
      <c r="AI167" s="623" t="s">
        <v>2572</v>
      </c>
      <c r="AJ167" s="441"/>
      <c r="AK167" s="359"/>
    </row>
    <row r="168" spans="1:37">
      <c r="A168" s="367"/>
      <c r="B168" s="445" t="s">
        <v>526</v>
      </c>
      <c r="C168" s="402">
        <v>46.757800000000003</v>
      </c>
      <c r="D168" s="428">
        <v>23.6175</v>
      </c>
      <c r="E168" s="449" t="s">
        <v>206</v>
      </c>
      <c r="F168" s="450" t="s">
        <v>649</v>
      </c>
      <c r="G168" s="450" t="s">
        <v>2744</v>
      </c>
      <c r="H168" s="450" t="s">
        <v>3439</v>
      </c>
      <c r="I168" s="452" t="s">
        <v>681</v>
      </c>
      <c r="J168" s="457" t="s">
        <v>3</v>
      </c>
      <c r="K168" s="407">
        <v>8</v>
      </c>
      <c r="L168" s="407">
        <v>5</v>
      </c>
      <c r="M168" s="407">
        <v>5</v>
      </c>
      <c r="N168" s="425">
        <v>125</v>
      </c>
      <c r="O168" s="437"/>
      <c r="P168" s="408"/>
      <c r="Q168" s="408">
        <v>34</v>
      </c>
      <c r="R168" s="408">
        <v>73</v>
      </c>
      <c r="S168" s="408">
        <v>18</v>
      </c>
      <c r="T168" s="408"/>
      <c r="U168" s="406"/>
      <c r="V168" s="406">
        <f t="shared" si="9"/>
        <v>0</v>
      </c>
      <c r="W168" s="676"/>
      <c r="X168" s="507" t="str">
        <f t="shared" si="7"/>
        <v>34 două camere, 73 trei camere, 18 patru camere, 0 număr camere necunoscut &lt;span style="color: red;"&gt;(spuneți-mi sau trimiteți tabel întreținere)&lt;/span&gt;</v>
      </c>
      <c r="Y168" s="508" t="str">
        <f t="shared" si="8"/>
        <v>125 din care 34 două camere, 73 trei camere, 18 patru camere, 0 număr camere necunoscut &lt;span style="color: red;"&gt;(spuneți-mi sau trimiteți tabel întreținere)&lt;/span&gt;</v>
      </c>
      <c r="Z168" s="509"/>
      <c r="AA168" s="510" t="s">
        <v>1663</v>
      </c>
      <c r="AB168" s="628" t="s">
        <v>1302</v>
      </c>
      <c r="AC168" s="431" t="s">
        <v>1548</v>
      </c>
      <c r="AD168" s="356" t="s">
        <v>2170</v>
      </c>
      <c r="AE168" s="356"/>
      <c r="AF168" s="356"/>
      <c r="AG168" s="623" t="s">
        <v>10</v>
      </c>
      <c r="AH168" s="623"/>
      <c r="AI168" s="623" t="s">
        <v>2572</v>
      </c>
      <c r="AJ168" s="441"/>
      <c r="AK168" s="359"/>
    </row>
    <row r="169" spans="1:37">
      <c r="A169" s="367"/>
      <c r="B169" s="445" t="s">
        <v>324</v>
      </c>
      <c r="C169" s="402">
        <v>46.757599999999996</v>
      </c>
      <c r="D169" s="428">
        <v>23.614699999999999</v>
      </c>
      <c r="E169" s="449" t="s">
        <v>206</v>
      </c>
      <c r="F169" s="450" t="s">
        <v>649</v>
      </c>
      <c r="G169" s="450" t="s">
        <v>2744</v>
      </c>
      <c r="H169" s="450" t="s">
        <v>3440</v>
      </c>
      <c r="I169" s="452" t="s">
        <v>681</v>
      </c>
      <c r="J169" s="457" t="s">
        <v>3</v>
      </c>
      <c r="K169" s="407">
        <v>3</v>
      </c>
      <c r="L169" s="407">
        <v>5</v>
      </c>
      <c r="M169" s="407">
        <v>5</v>
      </c>
      <c r="N169" s="425">
        <v>60</v>
      </c>
      <c r="O169" s="437"/>
      <c r="P169" s="406"/>
      <c r="Q169" s="406">
        <v>45</v>
      </c>
      <c r="R169" s="406">
        <v>15</v>
      </c>
      <c r="S169" s="406"/>
      <c r="T169" s="406"/>
      <c r="U169" s="406"/>
      <c r="V169" s="406">
        <f t="shared" si="9"/>
        <v>0</v>
      </c>
      <c r="W169" s="676"/>
      <c r="X169" s="507" t="str">
        <f t="shared" ref="X169:X232" si="10">CONCATENATE(IF(ISBLANK(O169),"",CONCATENATE(O169,O$2,", ")),IF(ISBLANK(P169),"",CONCATENATE(P169,P$2,", ")),IF(ISBLANK(Q169),"",CONCATENATE(Q169,Q$2,", ")),IF(ISBLANK(R169),"",CONCATENATE(R169,R$2,", ")),IF(ISBLANK(S169),"",CONCATENATE(S169,S$2,", ")),IF(ISBLANK(T169),"",CONCATENATE(T169,T$2,", ")),IF(ISBLANK(U169),"",CONCATENATE(U169,U$2,", ")),IF(ISBLANK(V169),"",CONCATENATE(W169,V169,V$2)))</f>
        <v>45 două camere, 15 trei camere, 0 număr camere necunoscut &lt;span style="color: red;"&gt;(spuneți-mi sau trimiteți tabel întreținere)&lt;/span&gt;</v>
      </c>
      <c r="Y169" s="508" t="str">
        <f t="shared" ref="Y169:Y232" si="11">W169&amp;N169&amp;" din care "&amp;X169</f>
        <v>60 din care 45 două camere, 15 trei camere, 0 număr camere necunoscut &lt;span style="color: red;"&gt;(spuneți-mi sau trimiteți tabel întreținere)&lt;/span&gt;</v>
      </c>
      <c r="Z169" s="509"/>
      <c r="AA169" s="510" t="s">
        <v>1681</v>
      </c>
      <c r="AB169" s="628" t="s">
        <v>1303</v>
      </c>
      <c r="AC169" s="431" t="s">
        <v>1547</v>
      </c>
      <c r="AD169" s="356" t="s">
        <v>1476</v>
      </c>
      <c r="AE169" s="356"/>
      <c r="AF169" s="356"/>
      <c r="AG169" s="356" t="s">
        <v>840</v>
      </c>
      <c r="AH169" s="356"/>
      <c r="AI169" s="356"/>
      <c r="AJ169" s="441"/>
      <c r="AK169" s="359"/>
    </row>
    <row r="170" spans="1:37">
      <c r="A170" s="367"/>
      <c r="B170" s="445" t="s">
        <v>325</v>
      </c>
      <c r="C170" s="402">
        <v>46.757899999999999</v>
      </c>
      <c r="D170" s="428">
        <v>23.614899999999999</v>
      </c>
      <c r="E170" s="449" t="s">
        <v>206</v>
      </c>
      <c r="F170" s="450" t="s">
        <v>649</v>
      </c>
      <c r="G170" s="450" t="s">
        <v>2744</v>
      </c>
      <c r="H170" s="450" t="s">
        <v>3441</v>
      </c>
      <c r="I170" s="452" t="s">
        <v>681</v>
      </c>
      <c r="J170" s="457" t="s">
        <v>3</v>
      </c>
      <c r="K170" s="407">
        <v>2</v>
      </c>
      <c r="L170" s="407">
        <v>5</v>
      </c>
      <c r="M170" s="407">
        <v>5</v>
      </c>
      <c r="N170" s="425">
        <v>40</v>
      </c>
      <c r="O170" s="437"/>
      <c r="P170" s="406"/>
      <c r="Q170" s="406">
        <v>30</v>
      </c>
      <c r="R170" s="406">
        <v>10</v>
      </c>
      <c r="S170" s="406"/>
      <c r="T170" s="406"/>
      <c r="U170" s="406"/>
      <c r="V170" s="406">
        <f t="shared" ref="V170:V233" si="12">N170-SUM(O170:U170)</f>
        <v>0</v>
      </c>
      <c r="W170" s="676"/>
      <c r="X170" s="507" t="str">
        <f t="shared" si="10"/>
        <v>30 două camere, 10 trei camere, 0 număr camere necunoscut &lt;span style="color: red;"&gt;(spuneți-mi sau trimiteți tabel întreținere)&lt;/span&gt;</v>
      </c>
      <c r="Y170" s="508" t="str">
        <f t="shared" si="11"/>
        <v>40 din care 30 două camere, 10 trei camere, 0 număr camere necunoscut &lt;span style="color: red;"&gt;(spuneți-mi sau trimiteți tabel întreținere)&lt;/span&gt;</v>
      </c>
      <c r="Z170" s="509"/>
      <c r="AA170" s="510" t="s">
        <v>1681</v>
      </c>
      <c r="AB170" s="628" t="s">
        <v>1303</v>
      </c>
      <c r="AC170" s="431" t="s">
        <v>1547</v>
      </c>
      <c r="AD170" s="356" t="s">
        <v>1477</v>
      </c>
      <c r="AE170" s="356"/>
      <c r="AF170" s="356"/>
      <c r="AG170" s="356" t="s">
        <v>840</v>
      </c>
      <c r="AH170" s="356"/>
      <c r="AI170" s="356"/>
      <c r="AJ170" s="441"/>
      <c r="AK170" s="359"/>
    </row>
    <row r="171" spans="1:37">
      <c r="A171" s="367"/>
      <c r="B171" s="445" t="s">
        <v>272</v>
      </c>
      <c r="C171" s="402">
        <v>46.757399999999997</v>
      </c>
      <c r="D171" s="428">
        <v>23.6143</v>
      </c>
      <c r="E171" s="449" t="s">
        <v>206</v>
      </c>
      <c r="F171" s="450" t="s">
        <v>649</v>
      </c>
      <c r="G171" s="450" t="s">
        <v>2744</v>
      </c>
      <c r="H171" s="450" t="s">
        <v>3442</v>
      </c>
      <c r="I171" s="452" t="s">
        <v>681</v>
      </c>
      <c r="J171" s="457" t="s">
        <v>3</v>
      </c>
      <c r="K171" s="407">
        <v>2</v>
      </c>
      <c r="L171" s="407">
        <v>5</v>
      </c>
      <c r="M171" s="407">
        <v>5</v>
      </c>
      <c r="N171" s="425">
        <v>40</v>
      </c>
      <c r="O171" s="437"/>
      <c r="P171" s="406"/>
      <c r="Q171" s="406">
        <v>30</v>
      </c>
      <c r="R171" s="406">
        <v>10</v>
      </c>
      <c r="S171" s="406"/>
      <c r="T171" s="406"/>
      <c r="U171" s="406"/>
      <c r="V171" s="406">
        <f t="shared" si="12"/>
        <v>0</v>
      </c>
      <c r="W171" s="676"/>
      <c r="X171" s="507" t="str">
        <f t="shared" si="10"/>
        <v>30 două camere, 10 trei camere, 0 număr camere necunoscut &lt;span style="color: red;"&gt;(spuneți-mi sau trimiteți tabel întreținere)&lt;/span&gt;</v>
      </c>
      <c r="Y171" s="508" t="str">
        <f t="shared" si="11"/>
        <v>40 din care 30 două camere, 10 trei camere, 0 număr camere necunoscut &lt;span style="color: red;"&gt;(spuneți-mi sau trimiteți tabel întreținere)&lt;/span&gt;</v>
      </c>
      <c r="Z171" s="509"/>
      <c r="AA171" s="510" t="s">
        <v>1681</v>
      </c>
      <c r="AB171" s="628" t="s">
        <v>1303</v>
      </c>
      <c r="AC171" s="431" t="s">
        <v>1547</v>
      </c>
      <c r="AD171" s="356" t="s">
        <v>1477</v>
      </c>
      <c r="AE171" s="356"/>
      <c r="AF171" s="356"/>
      <c r="AG171" s="356" t="s">
        <v>840</v>
      </c>
      <c r="AH171" s="356"/>
      <c r="AI171" s="356"/>
      <c r="AJ171" s="441"/>
      <c r="AK171" s="359"/>
    </row>
    <row r="172" spans="1:37">
      <c r="A172" s="367"/>
      <c r="B172" s="445" t="s">
        <v>273</v>
      </c>
      <c r="C172" s="402">
        <v>46.756999999999998</v>
      </c>
      <c r="D172" s="428">
        <v>23.615400000000001</v>
      </c>
      <c r="E172" s="449" t="s">
        <v>206</v>
      </c>
      <c r="F172" s="450" t="s">
        <v>649</v>
      </c>
      <c r="G172" s="450" t="s">
        <v>2744</v>
      </c>
      <c r="H172" s="450" t="s">
        <v>3443</v>
      </c>
      <c r="I172" s="452" t="s">
        <v>681</v>
      </c>
      <c r="J172" s="457" t="s">
        <v>3</v>
      </c>
      <c r="K172" s="407">
        <v>2</v>
      </c>
      <c r="L172" s="407">
        <v>5</v>
      </c>
      <c r="M172" s="407">
        <v>5</v>
      </c>
      <c r="N172" s="425">
        <v>40</v>
      </c>
      <c r="O172" s="437"/>
      <c r="P172" s="406"/>
      <c r="Q172" s="406">
        <v>30</v>
      </c>
      <c r="R172" s="406">
        <v>10</v>
      </c>
      <c r="S172" s="406"/>
      <c r="T172" s="406"/>
      <c r="U172" s="406"/>
      <c r="V172" s="406">
        <f t="shared" si="12"/>
        <v>0</v>
      </c>
      <c r="W172" s="676"/>
      <c r="X172" s="507" t="str">
        <f t="shared" si="10"/>
        <v>30 două camere, 10 trei camere, 0 număr camere necunoscut &lt;span style="color: red;"&gt;(spuneți-mi sau trimiteți tabel întreținere)&lt;/span&gt;</v>
      </c>
      <c r="Y172" s="508" t="str">
        <f t="shared" si="11"/>
        <v>40 din care 30 două camere, 10 trei camere, 0 număr camere necunoscut &lt;span style="color: red;"&gt;(spuneți-mi sau trimiteți tabel întreținere)&lt;/span&gt;</v>
      </c>
      <c r="Z172" s="509"/>
      <c r="AA172" s="510" t="s">
        <v>1681</v>
      </c>
      <c r="AB172" s="628" t="s">
        <v>1303</v>
      </c>
      <c r="AC172" s="431" t="s">
        <v>1547</v>
      </c>
      <c r="AD172" s="356" t="s">
        <v>1477</v>
      </c>
      <c r="AE172" s="356"/>
      <c r="AF172" s="356"/>
      <c r="AG172" s="356" t="s">
        <v>840</v>
      </c>
      <c r="AH172" s="356"/>
      <c r="AI172" s="356"/>
      <c r="AJ172" s="441"/>
      <c r="AK172" s="359"/>
    </row>
    <row r="173" spans="1:37">
      <c r="A173" s="367"/>
      <c r="B173" s="445" t="s">
        <v>524</v>
      </c>
      <c r="C173" s="402">
        <v>46.757199999999997</v>
      </c>
      <c r="D173" s="428">
        <v>23.6159</v>
      </c>
      <c r="E173" s="449" t="s">
        <v>206</v>
      </c>
      <c r="F173" s="450" t="s">
        <v>649</v>
      </c>
      <c r="G173" s="450" t="s">
        <v>2744</v>
      </c>
      <c r="H173" s="450" t="s">
        <v>3444</v>
      </c>
      <c r="I173" s="452" t="s">
        <v>681</v>
      </c>
      <c r="J173" s="457" t="s">
        <v>3</v>
      </c>
      <c r="K173" s="407">
        <v>3</v>
      </c>
      <c r="L173" s="407">
        <v>5</v>
      </c>
      <c r="M173" s="407">
        <v>5</v>
      </c>
      <c r="N173" s="425">
        <v>60</v>
      </c>
      <c r="O173" s="437"/>
      <c r="P173" s="406"/>
      <c r="Q173" s="406">
        <v>45</v>
      </c>
      <c r="R173" s="406">
        <v>15</v>
      </c>
      <c r="S173" s="406"/>
      <c r="T173" s="406"/>
      <c r="U173" s="406"/>
      <c r="V173" s="406">
        <f t="shared" si="12"/>
        <v>0</v>
      </c>
      <c r="W173" s="676"/>
      <c r="X173" s="507" t="str">
        <f t="shared" si="10"/>
        <v>45 două camere, 15 trei camere, 0 număr camere necunoscut &lt;span style="color: red;"&gt;(spuneți-mi sau trimiteți tabel întreținere)&lt;/span&gt;</v>
      </c>
      <c r="Y173" s="508" t="str">
        <f t="shared" si="11"/>
        <v>60 din care 45 două camere, 15 trei camere, 0 număr camere necunoscut &lt;span style="color: red;"&gt;(spuneți-mi sau trimiteți tabel întreținere)&lt;/span&gt;</v>
      </c>
      <c r="Z173" s="509"/>
      <c r="AA173" s="510" t="s">
        <v>1663</v>
      </c>
      <c r="AB173" s="628" t="s">
        <v>1303</v>
      </c>
      <c r="AC173" s="431" t="s">
        <v>1547</v>
      </c>
      <c r="AD173" s="356" t="s">
        <v>1562</v>
      </c>
      <c r="AE173" s="356"/>
      <c r="AF173" s="356"/>
      <c r="AG173" s="356" t="s">
        <v>840</v>
      </c>
      <c r="AH173" s="356"/>
      <c r="AI173" s="356" t="s">
        <v>2227</v>
      </c>
      <c r="AJ173" s="441"/>
      <c r="AK173" s="359"/>
    </row>
    <row r="174" spans="1:37">
      <c r="A174" s="367"/>
      <c r="B174" s="445" t="s">
        <v>536</v>
      </c>
      <c r="C174" s="402">
        <v>46.758000000000003</v>
      </c>
      <c r="D174" s="428">
        <v>23.613900000000001</v>
      </c>
      <c r="E174" s="449" t="s">
        <v>206</v>
      </c>
      <c r="F174" s="450" t="s">
        <v>649</v>
      </c>
      <c r="G174" s="450" t="s">
        <v>2744</v>
      </c>
      <c r="H174" s="450" t="s">
        <v>3445</v>
      </c>
      <c r="I174" s="451" t="s">
        <v>681</v>
      </c>
      <c r="J174" s="456" t="s">
        <v>3</v>
      </c>
      <c r="K174" s="403">
        <v>4</v>
      </c>
      <c r="L174" s="403">
        <v>5</v>
      </c>
      <c r="M174" s="403">
        <v>5</v>
      </c>
      <c r="N174" s="424">
        <v>80</v>
      </c>
      <c r="O174" s="436"/>
      <c r="P174" s="404"/>
      <c r="Q174" s="404">
        <v>60</v>
      </c>
      <c r="R174" s="404">
        <v>20</v>
      </c>
      <c r="S174" s="404"/>
      <c r="T174" s="404"/>
      <c r="U174" s="404"/>
      <c r="V174" s="404">
        <f t="shared" si="12"/>
        <v>0</v>
      </c>
      <c r="W174" s="677"/>
      <c r="X174" s="503" t="str">
        <f t="shared" si="10"/>
        <v>60 două camere, 20 trei camere, 0 număr camere necunoscut &lt;span style="color: red;"&gt;(spuneți-mi sau trimiteți tabel întreținere)&lt;/span&gt;</v>
      </c>
      <c r="Y174" s="504" t="str">
        <f t="shared" si="11"/>
        <v>80 din care 60 două camere, 20 trei camere, 0 număr camere necunoscut &lt;span style="color: red;"&gt;(spuneți-mi sau trimiteți tabel întreținere)&lt;/span&gt;</v>
      </c>
      <c r="Z174" s="505"/>
      <c r="AA174" s="506" t="s">
        <v>1681</v>
      </c>
      <c r="AB174" s="628" t="s">
        <v>1303</v>
      </c>
      <c r="AC174" s="431" t="s">
        <v>1547</v>
      </c>
      <c r="AD174" s="623" t="s">
        <v>1717</v>
      </c>
      <c r="AE174" s="356"/>
      <c r="AF174" s="356"/>
      <c r="AG174" s="356" t="s">
        <v>840</v>
      </c>
      <c r="AH174" s="356"/>
      <c r="AI174" s="623" t="s">
        <v>2577</v>
      </c>
      <c r="AJ174" s="441"/>
      <c r="AK174" s="359"/>
    </row>
    <row r="175" spans="1:37">
      <c r="A175" s="367"/>
      <c r="B175" s="445" t="s">
        <v>537</v>
      </c>
      <c r="C175" s="402">
        <v>46.757899999999999</v>
      </c>
      <c r="D175" s="428">
        <v>23.613399999999999</v>
      </c>
      <c r="E175" s="449" t="s">
        <v>206</v>
      </c>
      <c r="F175" s="450" t="s">
        <v>649</v>
      </c>
      <c r="G175" s="450" t="s">
        <v>2744</v>
      </c>
      <c r="H175" s="450" t="s">
        <v>3446</v>
      </c>
      <c r="I175" s="451" t="s">
        <v>681</v>
      </c>
      <c r="J175" s="456" t="s">
        <v>3</v>
      </c>
      <c r="K175" s="403">
        <v>4</v>
      </c>
      <c r="L175" s="403">
        <v>5</v>
      </c>
      <c r="M175" s="403">
        <v>5</v>
      </c>
      <c r="N175" s="424">
        <v>80</v>
      </c>
      <c r="O175" s="436"/>
      <c r="P175" s="404"/>
      <c r="Q175" s="404">
        <v>60</v>
      </c>
      <c r="R175" s="404">
        <v>20</v>
      </c>
      <c r="S175" s="404"/>
      <c r="T175" s="404"/>
      <c r="U175" s="404"/>
      <c r="V175" s="404">
        <f t="shared" si="12"/>
        <v>0</v>
      </c>
      <c r="W175" s="677"/>
      <c r="X175" s="503" t="str">
        <f t="shared" si="10"/>
        <v>60 două camere, 20 trei camere, 0 număr camere necunoscut &lt;span style="color: red;"&gt;(spuneți-mi sau trimiteți tabel întreținere)&lt;/span&gt;</v>
      </c>
      <c r="Y175" s="504" t="str">
        <f t="shared" si="11"/>
        <v>80 din care 60 două camere, 20 trei camere, 0 număr camere necunoscut &lt;span style="color: red;"&gt;(spuneți-mi sau trimiteți tabel întreținere)&lt;/span&gt;</v>
      </c>
      <c r="Z175" s="505"/>
      <c r="AA175" s="506" t="s">
        <v>1681</v>
      </c>
      <c r="AB175" s="628" t="s">
        <v>1303</v>
      </c>
      <c r="AC175" s="431" t="s">
        <v>1547</v>
      </c>
      <c r="AD175" s="623" t="s">
        <v>1717</v>
      </c>
      <c r="AE175" s="356"/>
      <c r="AF175" s="356"/>
      <c r="AG175" s="356" t="s">
        <v>840</v>
      </c>
      <c r="AH175" s="356"/>
      <c r="AI175" s="623" t="s">
        <v>2577</v>
      </c>
      <c r="AJ175" s="441"/>
      <c r="AK175" s="359"/>
    </row>
    <row r="176" spans="1:37">
      <c r="A176" s="367"/>
      <c r="B176" s="445" t="s">
        <v>519</v>
      </c>
      <c r="C176" s="402">
        <v>46.7575</v>
      </c>
      <c r="D176" s="428">
        <v>23.613299999999999</v>
      </c>
      <c r="E176" s="449" t="s">
        <v>206</v>
      </c>
      <c r="F176" s="450" t="s">
        <v>649</v>
      </c>
      <c r="G176" s="450" t="s">
        <v>2744</v>
      </c>
      <c r="H176" s="450" t="s">
        <v>3447</v>
      </c>
      <c r="I176" s="452" t="s">
        <v>681</v>
      </c>
      <c r="J176" s="457" t="s">
        <v>3</v>
      </c>
      <c r="K176" s="407">
        <v>3</v>
      </c>
      <c r="L176" s="407">
        <v>5</v>
      </c>
      <c r="M176" s="407">
        <v>5</v>
      </c>
      <c r="N176" s="425">
        <v>60</v>
      </c>
      <c r="O176" s="437"/>
      <c r="P176" s="406"/>
      <c r="Q176" s="406">
        <v>44</v>
      </c>
      <c r="R176" s="406">
        <v>16</v>
      </c>
      <c r="S176" s="406"/>
      <c r="T176" s="406"/>
      <c r="U176" s="406"/>
      <c r="V176" s="406">
        <f t="shared" si="12"/>
        <v>0</v>
      </c>
      <c r="W176" s="676"/>
      <c r="X176" s="507" t="str">
        <f t="shared" si="10"/>
        <v>44 două camere, 16 trei camere, 0 număr camere necunoscut &lt;span style="color: red;"&gt;(spuneți-mi sau trimiteți tabel întreținere)&lt;/span&gt;</v>
      </c>
      <c r="Y176" s="508" t="str">
        <f t="shared" si="11"/>
        <v>60 din care 44 două camere, 16 trei camere, 0 număr camere necunoscut &lt;span style="color: red;"&gt;(spuneți-mi sau trimiteți tabel întreținere)&lt;/span&gt;</v>
      </c>
      <c r="Z176" s="509"/>
      <c r="AA176" s="510" t="s">
        <v>1681</v>
      </c>
      <c r="AB176" s="628" t="s">
        <v>1303</v>
      </c>
      <c r="AC176" s="431" t="s">
        <v>1547</v>
      </c>
      <c r="AD176" s="623" t="s">
        <v>1717</v>
      </c>
      <c r="AE176" s="356"/>
      <c r="AF176" s="356"/>
      <c r="AG176" s="356" t="s">
        <v>840</v>
      </c>
      <c r="AH176" s="356"/>
      <c r="AI176" s="623" t="s">
        <v>2577</v>
      </c>
      <c r="AJ176" s="441"/>
      <c r="AK176" s="359"/>
    </row>
    <row r="177" spans="1:37">
      <c r="A177" s="367"/>
      <c r="B177" s="445" t="s">
        <v>465</v>
      </c>
      <c r="C177" s="402">
        <v>46.756799999999998</v>
      </c>
      <c r="D177" s="428">
        <v>23.616399999999999</v>
      </c>
      <c r="E177" s="449" t="s">
        <v>206</v>
      </c>
      <c r="F177" s="450" t="s">
        <v>649</v>
      </c>
      <c r="G177" s="450" t="s">
        <v>2744</v>
      </c>
      <c r="H177" s="450" t="s">
        <v>3448</v>
      </c>
      <c r="I177" s="452" t="s">
        <v>681</v>
      </c>
      <c r="J177" s="457" t="s">
        <v>3</v>
      </c>
      <c r="K177" s="407">
        <v>2</v>
      </c>
      <c r="L177" s="407">
        <v>5</v>
      </c>
      <c r="M177" s="407">
        <v>5</v>
      </c>
      <c r="N177" s="425">
        <v>40</v>
      </c>
      <c r="O177" s="437"/>
      <c r="P177" s="406"/>
      <c r="Q177" s="406">
        <v>32</v>
      </c>
      <c r="R177" s="406">
        <v>8</v>
      </c>
      <c r="S177" s="406"/>
      <c r="T177" s="406"/>
      <c r="U177" s="406"/>
      <c r="V177" s="406">
        <f t="shared" si="12"/>
        <v>0</v>
      </c>
      <c r="W177" s="676"/>
      <c r="X177" s="507" t="str">
        <f t="shared" si="10"/>
        <v>32 două camere, 8 trei camere, 0 număr camere necunoscut &lt;span style="color: red;"&gt;(spuneți-mi sau trimiteți tabel întreținere)&lt;/span&gt;</v>
      </c>
      <c r="Y177" s="508" t="str">
        <f t="shared" si="11"/>
        <v>40 din care 32 două camere, 8 trei camere, 0 număr camere necunoscut &lt;span style="color: red;"&gt;(spuneți-mi sau trimiteți tabel întreținere)&lt;/span&gt;</v>
      </c>
      <c r="Z177" s="509"/>
      <c r="AA177" s="510" t="s">
        <v>1681</v>
      </c>
      <c r="AB177" s="628" t="s">
        <v>1303</v>
      </c>
      <c r="AC177" s="431" t="s">
        <v>1547</v>
      </c>
      <c r="AD177" s="623" t="s">
        <v>1717</v>
      </c>
      <c r="AE177" s="356"/>
      <c r="AF177" s="356"/>
      <c r="AG177" s="356" t="s">
        <v>840</v>
      </c>
      <c r="AH177" s="356"/>
      <c r="AI177" s="623" t="s">
        <v>2577</v>
      </c>
      <c r="AJ177" s="441"/>
      <c r="AK177" s="359"/>
    </row>
    <row r="178" spans="1:37">
      <c r="A178" s="367"/>
      <c r="B178" s="445" t="s">
        <v>466</v>
      </c>
      <c r="C178" s="402">
        <v>46.756700000000002</v>
      </c>
      <c r="D178" s="428">
        <v>23.615849999999998</v>
      </c>
      <c r="E178" s="449" t="s">
        <v>206</v>
      </c>
      <c r="F178" s="450" t="s">
        <v>649</v>
      </c>
      <c r="G178" s="450" t="s">
        <v>2744</v>
      </c>
      <c r="H178" s="450" t="s">
        <v>3449</v>
      </c>
      <c r="I178" s="452" t="s">
        <v>681</v>
      </c>
      <c r="J178" s="457" t="s">
        <v>3</v>
      </c>
      <c r="K178" s="407">
        <v>2</v>
      </c>
      <c r="L178" s="407">
        <v>5</v>
      </c>
      <c r="M178" s="407">
        <v>5</v>
      </c>
      <c r="N178" s="425">
        <v>40</v>
      </c>
      <c r="O178" s="437"/>
      <c r="P178" s="406"/>
      <c r="Q178" s="406">
        <v>32</v>
      </c>
      <c r="R178" s="406">
        <v>8</v>
      </c>
      <c r="S178" s="406"/>
      <c r="T178" s="406"/>
      <c r="U178" s="406"/>
      <c r="V178" s="406">
        <f t="shared" si="12"/>
        <v>0</v>
      </c>
      <c r="W178" s="676"/>
      <c r="X178" s="507" t="str">
        <f t="shared" si="10"/>
        <v>32 două camere, 8 trei camere, 0 număr camere necunoscut &lt;span style="color: red;"&gt;(spuneți-mi sau trimiteți tabel întreținere)&lt;/span&gt;</v>
      </c>
      <c r="Y178" s="508" t="str">
        <f t="shared" si="11"/>
        <v>40 din care 32 două camere, 8 trei camere, 0 număr camere necunoscut &lt;span style="color: red;"&gt;(spuneți-mi sau trimiteți tabel întreținere)&lt;/span&gt;</v>
      </c>
      <c r="Z178" s="509"/>
      <c r="AA178" s="510" t="s">
        <v>1681</v>
      </c>
      <c r="AB178" s="628" t="s">
        <v>1303</v>
      </c>
      <c r="AC178" s="431" t="s">
        <v>1547</v>
      </c>
      <c r="AD178" s="623" t="s">
        <v>1717</v>
      </c>
      <c r="AE178" s="356"/>
      <c r="AF178" s="356"/>
      <c r="AG178" s="356" t="s">
        <v>840</v>
      </c>
      <c r="AH178" s="356"/>
      <c r="AI178" s="623" t="s">
        <v>2577</v>
      </c>
      <c r="AJ178" s="441"/>
      <c r="AK178" s="359"/>
    </row>
    <row r="179" spans="1:37" ht="13.5" thickBot="1">
      <c r="A179" s="367"/>
      <c r="B179" s="445" t="s">
        <v>467</v>
      </c>
      <c r="C179" s="402">
        <v>46.756599999999999</v>
      </c>
      <c r="D179" s="428">
        <v>23.615300000000001</v>
      </c>
      <c r="E179" s="449" t="s">
        <v>206</v>
      </c>
      <c r="F179" s="450" t="s">
        <v>649</v>
      </c>
      <c r="G179" s="450" t="s">
        <v>2744</v>
      </c>
      <c r="H179" s="450" t="s">
        <v>3450</v>
      </c>
      <c r="I179" s="452" t="s">
        <v>681</v>
      </c>
      <c r="J179" s="457" t="s">
        <v>3</v>
      </c>
      <c r="K179" s="407">
        <v>2</v>
      </c>
      <c r="L179" s="407">
        <v>5</v>
      </c>
      <c r="M179" s="407">
        <v>5</v>
      </c>
      <c r="N179" s="425">
        <v>40</v>
      </c>
      <c r="O179" s="437"/>
      <c r="P179" s="406"/>
      <c r="Q179" s="406">
        <v>32</v>
      </c>
      <c r="R179" s="406">
        <v>8</v>
      </c>
      <c r="S179" s="406"/>
      <c r="T179" s="406"/>
      <c r="U179" s="406"/>
      <c r="V179" s="406">
        <f t="shared" si="12"/>
        <v>0</v>
      </c>
      <c r="W179" s="676"/>
      <c r="X179" s="507" t="str">
        <f t="shared" si="10"/>
        <v>32 două camere, 8 trei camere, 0 număr camere necunoscut &lt;span style="color: red;"&gt;(spuneți-mi sau trimiteți tabel întreținere)&lt;/span&gt;</v>
      </c>
      <c r="Y179" s="508" t="str">
        <f t="shared" si="11"/>
        <v>40 din care 32 două camere, 8 trei camere, 0 număr camere necunoscut &lt;span style="color: red;"&gt;(spuneți-mi sau trimiteți tabel întreținere)&lt;/span&gt;</v>
      </c>
      <c r="Z179" s="509"/>
      <c r="AA179" s="510" t="s">
        <v>1681</v>
      </c>
      <c r="AB179" s="628" t="s">
        <v>1303</v>
      </c>
      <c r="AC179" s="431" t="s">
        <v>1547</v>
      </c>
      <c r="AD179" s="623" t="s">
        <v>1717</v>
      </c>
      <c r="AE179" s="356"/>
      <c r="AF179" s="356"/>
      <c r="AG179" s="356" t="s">
        <v>840</v>
      </c>
      <c r="AH179" s="356"/>
      <c r="AI179" s="623" t="s">
        <v>2577</v>
      </c>
      <c r="AJ179" s="441"/>
      <c r="AK179" s="359"/>
    </row>
    <row r="180" spans="1:37" ht="13.5" thickTop="1">
      <c r="A180" s="367" t="s">
        <v>23</v>
      </c>
      <c r="B180" s="685" t="s">
        <v>404</v>
      </c>
      <c r="C180" s="702">
        <v>46.763500000000001</v>
      </c>
      <c r="D180" s="703">
        <v>23.619499999999999</v>
      </c>
      <c r="E180" s="704" t="s">
        <v>206</v>
      </c>
      <c r="F180" s="705" t="s">
        <v>649</v>
      </c>
      <c r="G180" s="705" t="s">
        <v>2745</v>
      </c>
      <c r="H180" s="705" t="s">
        <v>3068</v>
      </c>
      <c r="I180" s="721" t="s">
        <v>683</v>
      </c>
      <c r="J180" s="722" t="s">
        <v>751</v>
      </c>
      <c r="K180" s="723">
        <v>1</v>
      </c>
      <c r="L180" s="723">
        <v>11</v>
      </c>
      <c r="M180" s="723">
        <v>11</v>
      </c>
      <c r="N180" s="724">
        <v>44</v>
      </c>
      <c r="O180" s="710"/>
      <c r="P180" s="711">
        <v>1</v>
      </c>
      <c r="Q180" s="711">
        <v>43</v>
      </c>
      <c r="R180" s="711"/>
      <c r="S180" s="711"/>
      <c r="T180" s="711"/>
      <c r="U180" s="711"/>
      <c r="V180" s="711">
        <f t="shared" si="12"/>
        <v>0</v>
      </c>
      <c r="W180" s="725"/>
      <c r="X180" s="726" t="str">
        <f t="shared" si="10"/>
        <v>1 garsoniere, 43 două camere, 0 număr camere necunoscut &lt;span style="color: red;"&gt;(spuneți-mi sau trimiteți tabel întreținere)&lt;/span&gt;</v>
      </c>
      <c r="Y180" s="727" t="str">
        <f t="shared" si="11"/>
        <v>44 din care 1 garsoniere, 43 două camere, 0 număr camere necunoscut &lt;span style="color: red;"&gt;(spuneți-mi sau trimiteți tabel întreținere)&lt;/span&gt;</v>
      </c>
      <c r="Z180" s="728"/>
      <c r="AA180" s="729" t="s">
        <v>1662</v>
      </c>
      <c r="AB180" s="697" t="s">
        <v>1302</v>
      </c>
      <c r="AC180" s="698" t="s">
        <v>1548</v>
      </c>
      <c r="AD180" s="699" t="s">
        <v>1468</v>
      </c>
      <c r="AE180" s="699"/>
      <c r="AF180" s="699"/>
      <c r="AG180" s="699" t="s">
        <v>1217</v>
      </c>
      <c r="AH180" s="699"/>
      <c r="AI180" s="699" t="s">
        <v>2559</v>
      </c>
      <c r="AJ180" s="720"/>
      <c r="AK180" s="359"/>
    </row>
    <row r="181" spans="1:37">
      <c r="A181" s="367"/>
      <c r="B181" s="386" t="s">
        <v>404</v>
      </c>
      <c r="C181" s="402">
        <v>46.763399999999997</v>
      </c>
      <c r="D181" s="428">
        <v>23.618500000000001</v>
      </c>
      <c r="E181" s="449" t="s">
        <v>206</v>
      </c>
      <c r="F181" s="450" t="s">
        <v>649</v>
      </c>
      <c r="G181" s="450" t="s">
        <v>2745</v>
      </c>
      <c r="H181" s="450" t="s">
        <v>3067</v>
      </c>
      <c r="I181" s="452" t="s">
        <v>681</v>
      </c>
      <c r="J181" s="457" t="s">
        <v>3</v>
      </c>
      <c r="K181" s="407">
        <v>2</v>
      </c>
      <c r="L181" s="407">
        <v>5</v>
      </c>
      <c r="M181" s="407">
        <v>5</v>
      </c>
      <c r="N181" s="425">
        <v>40</v>
      </c>
      <c r="O181" s="437"/>
      <c r="P181" s="408"/>
      <c r="Q181" s="408">
        <v>34</v>
      </c>
      <c r="R181" s="408">
        <v>6</v>
      </c>
      <c r="S181" s="408"/>
      <c r="T181" s="408"/>
      <c r="U181" s="406"/>
      <c r="V181" s="406">
        <f t="shared" si="12"/>
        <v>0</v>
      </c>
      <c r="W181" s="676"/>
      <c r="X181" s="507" t="str">
        <f t="shared" si="10"/>
        <v>34 două camere, 6 trei camere, 0 număr camere necunoscut &lt;span style="color: red;"&gt;(spuneți-mi sau trimiteți tabel întreținere)&lt;/span&gt;</v>
      </c>
      <c r="Y181" s="508" t="str">
        <f t="shared" si="11"/>
        <v>40 din care 34 două camere, 6 trei camere, 0 număr camere necunoscut &lt;span style="color: red;"&gt;(spuneți-mi sau trimiteți tabel întreținere)&lt;/span&gt;</v>
      </c>
      <c r="Z181" s="509"/>
      <c r="AA181" s="510" t="s">
        <v>1662</v>
      </c>
      <c r="AB181" s="628" t="s">
        <v>1302</v>
      </c>
      <c r="AC181" s="431" t="s">
        <v>1548</v>
      </c>
      <c r="AD181" s="356" t="s">
        <v>2166</v>
      </c>
      <c r="AE181" s="356"/>
      <c r="AF181" s="356"/>
      <c r="AG181" s="623" t="s">
        <v>10</v>
      </c>
      <c r="AH181" s="623"/>
      <c r="AI181" s="623" t="s">
        <v>2572</v>
      </c>
      <c r="AJ181" s="496"/>
      <c r="AK181" s="359"/>
    </row>
    <row r="182" spans="1:37">
      <c r="A182" s="367"/>
      <c r="B182" s="386" t="s">
        <v>404</v>
      </c>
      <c r="C182" s="402">
        <v>46.763100000000001</v>
      </c>
      <c r="D182" s="428">
        <v>23.619599999999998</v>
      </c>
      <c r="E182" s="449" t="s">
        <v>206</v>
      </c>
      <c r="F182" s="450" t="s">
        <v>649</v>
      </c>
      <c r="G182" s="450" t="s">
        <v>2745</v>
      </c>
      <c r="H182" s="450" t="s">
        <v>3066</v>
      </c>
      <c r="I182" s="452" t="s">
        <v>681</v>
      </c>
      <c r="J182" s="457" t="s">
        <v>3</v>
      </c>
      <c r="K182" s="407">
        <v>3</v>
      </c>
      <c r="L182" s="407">
        <v>5</v>
      </c>
      <c r="M182" s="407">
        <v>5</v>
      </c>
      <c r="N182" s="425">
        <v>45</v>
      </c>
      <c r="O182" s="437"/>
      <c r="P182" s="408"/>
      <c r="Q182" s="408"/>
      <c r="R182" s="408">
        <v>36</v>
      </c>
      <c r="S182" s="408">
        <v>9</v>
      </c>
      <c r="T182" s="408"/>
      <c r="U182" s="408"/>
      <c r="V182" s="406">
        <f t="shared" si="12"/>
        <v>0</v>
      </c>
      <c r="W182" s="676"/>
      <c r="X182" s="507" t="str">
        <f t="shared" si="10"/>
        <v>36 trei camere, 9 patru camere, 0 număr camere necunoscut &lt;span style="color: red;"&gt;(spuneți-mi sau trimiteți tabel întreținere)&lt;/span&gt;</v>
      </c>
      <c r="Y182" s="508" t="str">
        <f t="shared" si="11"/>
        <v>45 din care 36 trei camere, 9 patru camere, 0 număr camere necunoscut &lt;span style="color: red;"&gt;(spuneți-mi sau trimiteți tabel întreținere)&lt;/span&gt;</v>
      </c>
      <c r="Z182" s="509"/>
      <c r="AA182" s="510" t="s">
        <v>1662</v>
      </c>
      <c r="AB182" s="628" t="s">
        <v>1302</v>
      </c>
      <c r="AC182" s="431" t="s">
        <v>1548</v>
      </c>
      <c r="AD182" s="356" t="s">
        <v>2171</v>
      </c>
      <c r="AE182" s="356"/>
      <c r="AF182" s="356"/>
      <c r="AG182" s="623" t="s">
        <v>10</v>
      </c>
      <c r="AH182" s="623"/>
      <c r="AI182" s="623" t="s">
        <v>2572</v>
      </c>
      <c r="AJ182" s="441"/>
      <c r="AK182" s="359"/>
    </row>
    <row r="183" spans="1:37">
      <c r="A183" s="367"/>
      <c r="B183" s="386" t="s">
        <v>404</v>
      </c>
      <c r="C183" s="402">
        <v>46.762599999999999</v>
      </c>
      <c r="D183" s="428">
        <v>23.6187</v>
      </c>
      <c r="E183" s="449" t="s">
        <v>206</v>
      </c>
      <c r="F183" s="450" t="s">
        <v>649</v>
      </c>
      <c r="G183" s="450" t="s">
        <v>2745</v>
      </c>
      <c r="H183" s="450" t="s">
        <v>3451</v>
      </c>
      <c r="I183" s="452" t="s">
        <v>681</v>
      </c>
      <c r="J183" s="457" t="s">
        <v>3</v>
      </c>
      <c r="K183" s="407">
        <v>3</v>
      </c>
      <c r="L183" s="407">
        <v>5</v>
      </c>
      <c r="M183" s="407">
        <v>5</v>
      </c>
      <c r="N183" s="425">
        <v>60</v>
      </c>
      <c r="O183" s="437"/>
      <c r="P183" s="408"/>
      <c r="Q183" s="408">
        <v>51</v>
      </c>
      <c r="R183" s="408">
        <v>9</v>
      </c>
      <c r="S183" s="408"/>
      <c r="T183" s="408"/>
      <c r="U183" s="406"/>
      <c r="V183" s="406">
        <f t="shared" si="12"/>
        <v>0</v>
      </c>
      <c r="W183" s="676"/>
      <c r="X183" s="507" t="str">
        <f t="shared" si="10"/>
        <v>51 două camere, 9 trei camere, 0 număr camere necunoscut &lt;span style="color: red;"&gt;(spuneți-mi sau trimiteți tabel întreținere)&lt;/span&gt;</v>
      </c>
      <c r="Y183" s="508" t="str">
        <f t="shared" si="11"/>
        <v>60 din care 51 două camere, 9 trei camere, 0 număr camere necunoscut &lt;span style="color: red;"&gt;(spuneți-mi sau trimiteți tabel întreținere)&lt;/span&gt;</v>
      </c>
      <c r="Z183" s="509"/>
      <c r="AA183" s="510" t="s">
        <v>1662</v>
      </c>
      <c r="AB183" s="628" t="s">
        <v>1302</v>
      </c>
      <c r="AC183" s="431" t="s">
        <v>1548</v>
      </c>
      <c r="AD183" s="356" t="s">
        <v>2172</v>
      </c>
      <c r="AE183" s="356"/>
      <c r="AF183" s="356"/>
      <c r="AG183" s="623" t="s">
        <v>10</v>
      </c>
      <c r="AH183" s="623"/>
      <c r="AI183" s="623" t="s">
        <v>2572</v>
      </c>
      <c r="AJ183" s="441"/>
      <c r="AK183" s="359"/>
    </row>
    <row r="184" spans="1:37">
      <c r="A184" s="367"/>
      <c r="B184" s="386" t="s">
        <v>404</v>
      </c>
      <c r="C184" s="402">
        <v>46.762799999999999</v>
      </c>
      <c r="D184" s="428">
        <v>23.619499999999999</v>
      </c>
      <c r="E184" s="449" t="s">
        <v>206</v>
      </c>
      <c r="F184" s="450" t="s">
        <v>649</v>
      </c>
      <c r="G184" s="450" t="s">
        <v>2745</v>
      </c>
      <c r="H184" s="450" t="s">
        <v>3452</v>
      </c>
      <c r="I184" s="452" t="s">
        <v>681</v>
      </c>
      <c r="J184" s="457" t="s">
        <v>3</v>
      </c>
      <c r="K184" s="407">
        <v>3</v>
      </c>
      <c r="L184" s="407">
        <v>5</v>
      </c>
      <c r="M184" s="407">
        <v>5</v>
      </c>
      <c r="N184" s="425">
        <v>45</v>
      </c>
      <c r="O184" s="437"/>
      <c r="P184" s="408"/>
      <c r="Q184" s="408"/>
      <c r="R184" s="408">
        <v>36</v>
      </c>
      <c r="S184" s="408">
        <v>9</v>
      </c>
      <c r="T184" s="408"/>
      <c r="U184" s="408"/>
      <c r="V184" s="406">
        <f t="shared" si="12"/>
        <v>0</v>
      </c>
      <c r="W184" s="676"/>
      <c r="X184" s="507" t="str">
        <f t="shared" si="10"/>
        <v>36 trei camere, 9 patru camere, 0 număr camere necunoscut &lt;span style="color: red;"&gt;(spuneți-mi sau trimiteți tabel întreținere)&lt;/span&gt;</v>
      </c>
      <c r="Y184" s="508" t="str">
        <f t="shared" si="11"/>
        <v>45 din care 36 trei camere, 9 patru camere, 0 număr camere necunoscut &lt;span style="color: red;"&gt;(spuneți-mi sau trimiteți tabel întreținere)&lt;/span&gt;</v>
      </c>
      <c r="Z184" s="509"/>
      <c r="AA184" s="510" t="s">
        <v>1662</v>
      </c>
      <c r="AB184" s="628" t="s">
        <v>1302</v>
      </c>
      <c r="AC184" s="431" t="s">
        <v>1548</v>
      </c>
      <c r="AD184" s="356" t="s">
        <v>2171</v>
      </c>
      <c r="AE184" s="356"/>
      <c r="AF184" s="356"/>
      <c r="AG184" s="623" t="s">
        <v>10</v>
      </c>
      <c r="AH184" s="623"/>
      <c r="AI184" s="623" t="s">
        <v>2572</v>
      </c>
      <c r="AJ184" s="496"/>
      <c r="AK184" s="359"/>
    </row>
    <row r="185" spans="1:37">
      <c r="A185" s="367"/>
      <c r="B185" s="386" t="s">
        <v>404</v>
      </c>
      <c r="C185" s="402">
        <v>46.7624</v>
      </c>
      <c r="D185" s="428">
        <v>23.619599999999998</v>
      </c>
      <c r="E185" s="449" t="s">
        <v>206</v>
      </c>
      <c r="F185" s="450" t="s">
        <v>649</v>
      </c>
      <c r="G185" s="450" t="s">
        <v>2745</v>
      </c>
      <c r="H185" s="450" t="s">
        <v>3453</v>
      </c>
      <c r="I185" s="452" t="s">
        <v>681</v>
      </c>
      <c r="J185" s="457" t="s">
        <v>3</v>
      </c>
      <c r="K185" s="407">
        <v>3</v>
      </c>
      <c r="L185" s="407">
        <v>5</v>
      </c>
      <c r="M185" s="407">
        <v>5</v>
      </c>
      <c r="N185" s="425">
        <v>45</v>
      </c>
      <c r="O185" s="437"/>
      <c r="P185" s="408"/>
      <c r="Q185" s="408"/>
      <c r="R185" s="408">
        <v>36</v>
      </c>
      <c r="S185" s="408">
        <v>9</v>
      </c>
      <c r="T185" s="408"/>
      <c r="U185" s="408"/>
      <c r="V185" s="406">
        <f t="shared" si="12"/>
        <v>0</v>
      </c>
      <c r="W185" s="676"/>
      <c r="X185" s="507" t="str">
        <f t="shared" si="10"/>
        <v>36 trei camere, 9 patru camere, 0 număr camere necunoscut &lt;span style="color: red;"&gt;(spuneți-mi sau trimiteți tabel întreținere)&lt;/span&gt;</v>
      </c>
      <c r="Y185" s="508" t="str">
        <f t="shared" si="11"/>
        <v>45 din care 36 trei camere, 9 patru camere, 0 număr camere necunoscut &lt;span style="color: red;"&gt;(spuneți-mi sau trimiteți tabel întreținere)&lt;/span&gt;</v>
      </c>
      <c r="Z185" s="509"/>
      <c r="AA185" s="510" t="s">
        <v>1662</v>
      </c>
      <c r="AB185" s="628" t="s">
        <v>1302</v>
      </c>
      <c r="AC185" s="431" t="s">
        <v>1548</v>
      </c>
      <c r="AD185" s="356" t="s">
        <v>2171</v>
      </c>
      <c r="AE185" s="356"/>
      <c r="AF185" s="356"/>
      <c r="AG185" s="623" t="s">
        <v>10</v>
      </c>
      <c r="AH185" s="623"/>
      <c r="AI185" s="623" t="s">
        <v>2572</v>
      </c>
      <c r="AJ185" s="441"/>
      <c r="AK185" s="359"/>
    </row>
    <row r="186" spans="1:37">
      <c r="A186" s="367"/>
      <c r="B186" s="445" t="s">
        <v>243</v>
      </c>
      <c r="C186" s="402">
        <v>46.761899999999997</v>
      </c>
      <c r="D186" s="428">
        <v>23.6189</v>
      </c>
      <c r="E186" s="449" t="s">
        <v>206</v>
      </c>
      <c r="F186" s="450" t="s">
        <v>649</v>
      </c>
      <c r="G186" s="450" t="s">
        <v>2745</v>
      </c>
      <c r="H186" s="450" t="s">
        <v>3454</v>
      </c>
      <c r="I186" s="452" t="s">
        <v>683</v>
      </c>
      <c r="J186" s="457" t="s">
        <v>751</v>
      </c>
      <c r="K186" s="407">
        <v>1</v>
      </c>
      <c r="L186" s="407">
        <v>11</v>
      </c>
      <c r="M186" s="407">
        <v>11</v>
      </c>
      <c r="N186" s="425">
        <v>44</v>
      </c>
      <c r="O186" s="437"/>
      <c r="P186" s="406">
        <v>1</v>
      </c>
      <c r="Q186" s="406">
        <v>43</v>
      </c>
      <c r="R186" s="406"/>
      <c r="S186" s="406"/>
      <c r="T186" s="406"/>
      <c r="U186" s="406"/>
      <c r="V186" s="406">
        <f t="shared" si="12"/>
        <v>0</v>
      </c>
      <c r="W186" s="676"/>
      <c r="X186" s="507" t="str">
        <f t="shared" si="10"/>
        <v>1 garsoniere, 43 două camere, 0 număr camere necunoscut &lt;span style="color: red;"&gt;(spuneți-mi sau trimiteți tabel întreținere)&lt;/span&gt;</v>
      </c>
      <c r="Y186" s="508" t="str">
        <f t="shared" si="11"/>
        <v>44 din care 1 garsoniere, 43 două camere, 0 număr camere necunoscut &lt;span style="color: red;"&gt;(spuneți-mi sau trimiteți tabel întreținere)&lt;/span&gt;</v>
      </c>
      <c r="Z186" s="509"/>
      <c r="AA186" s="510" t="s">
        <v>1662</v>
      </c>
      <c r="AB186" s="628" t="s">
        <v>1302</v>
      </c>
      <c r="AC186" s="431" t="s">
        <v>1548</v>
      </c>
      <c r="AD186" s="623" t="s">
        <v>1468</v>
      </c>
      <c r="AE186" s="623"/>
      <c r="AF186" s="623"/>
      <c r="AG186" s="623" t="s">
        <v>1217</v>
      </c>
      <c r="AH186" s="623"/>
      <c r="AI186" s="623" t="s">
        <v>2559</v>
      </c>
      <c r="AJ186" s="441"/>
      <c r="AK186" s="359"/>
    </row>
    <row r="187" spans="1:37">
      <c r="A187" s="367"/>
      <c r="B187" s="386" t="s">
        <v>404</v>
      </c>
      <c r="C187" s="402">
        <v>46.7622</v>
      </c>
      <c r="D187" s="428">
        <v>23.619900000000001</v>
      </c>
      <c r="E187" s="449" t="s">
        <v>206</v>
      </c>
      <c r="F187" s="450" t="s">
        <v>649</v>
      </c>
      <c r="G187" s="450" t="s">
        <v>2745</v>
      </c>
      <c r="H187" s="450" t="s">
        <v>3455</v>
      </c>
      <c r="I187" s="452" t="s">
        <v>681</v>
      </c>
      <c r="J187" s="457" t="s">
        <v>3</v>
      </c>
      <c r="K187" s="407">
        <v>4</v>
      </c>
      <c r="L187" s="407">
        <v>5</v>
      </c>
      <c r="M187" s="407">
        <v>5</v>
      </c>
      <c r="N187" s="425">
        <v>50</v>
      </c>
      <c r="O187" s="437"/>
      <c r="P187" s="406"/>
      <c r="Q187" s="406">
        <v>10</v>
      </c>
      <c r="R187" s="406">
        <v>30</v>
      </c>
      <c r="S187" s="406">
        <v>10</v>
      </c>
      <c r="T187" s="406"/>
      <c r="U187" s="406"/>
      <c r="V187" s="406">
        <f t="shared" si="12"/>
        <v>0</v>
      </c>
      <c r="W187" s="676"/>
      <c r="X187" s="507" t="str">
        <f t="shared" si="10"/>
        <v>10 două camere, 30 trei camere, 10 patru camere, 0 număr camere necunoscut &lt;span style="color: red;"&gt;(spuneți-mi sau trimiteți tabel întreținere)&lt;/span&gt;</v>
      </c>
      <c r="Y187" s="508" t="str">
        <f t="shared" si="11"/>
        <v>50 din care 10 două camere, 30 trei camere, 10 patru camere, 0 număr camere necunoscut &lt;span style="color: red;"&gt;(spuneți-mi sau trimiteți tabel întreținere)&lt;/span&gt;</v>
      </c>
      <c r="Z187" s="509"/>
      <c r="AA187" s="510" t="s">
        <v>1659</v>
      </c>
      <c r="AB187" s="628" t="s">
        <v>1301</v>
      </c>
      <c r="AC187" s="431" t="s">
        <v>1548</v>
      </c>
      <c r="AD187" s="356" t="s">
        <v>1563</v>
      </c>
      <c r="AE187" s="356"/>
      <c r="AF187" s="356"/>
      <c r="AG187" s="356" t="s">
        <v>840</v>
      </c>
      <c r="AH187" s="356"/>
      <c r="AI187" s="356" t="s">
        <v>2227</v>
      </c>
      <c r="AJ187" s="441"/>
      <c r="AK187" s="359"/>
    </row>
    <row r="188" spans="1:37">
      <c r="A188" s="367" t="s">
        <v>32</v>
      </c>
      <c r="B188" s="369" t="s">
        <v>404</v>
      </c>
      <c r="C188" s="461">
        <v>46.763199999999998</v>
      </c>
      <c r="D188" s="462">
        <v>23.617599999999999</v>
      </c>
      <c r="E188" s="463" t="s">
        <v>206</v>
      </c>
      <c r="F188" s="464" t="s">
        <v>649</v>
      </c>
      <c r="G188" s="464" t="s">
        <v>2745</v>
      </c>
      <c r="H188" s="464" t="s">
        <v>3456</v>
      </c>
      <c r="I188" s="474" t="s">
        <v>683</v>
      </c>
      <c r="J188" s="475" t="s">
        <v>751</v>
      </c>
      <c r="K188" s="476">
        <v>1</v>
      </c>
      <c r="L188" s="476">
        <v>11</v>
      </c>
      <c r="M188" s="476">
        <v>11</v>
      </c>
      <c r="N188" s="477">
        <v>44</v>
      </c>
      <c r="O188" s="478"/>
      <c r="P188" s="479">
        <v>1</v>
      </c>
      <c r="Q188" s="479">
        <v>43</v>
      </c>
      <c r="R188" s="479"/>
      <c r="S188" s="479"/>
      <c r="T188" s="479"/>
      <c r="U188" s="479"/>
      <c r="V188" s="479">
        <f t="shared" si="12"/>
        <v>0</v>
      </c>
      <c r="W188" s="679"/>
      <c r="X188" s="515" t="str">
        <f t="shared" si="10"/>
        <v>1 garsoniere, 43 două camere, 0 număr camere necunoscut &lt;span style="color: red;"&gt;(spuneți-mi sau trimiteți tabel întreținere)&lt;/span&gt;</v>
      </c>
      <c r="Y188" s="516" t="str">
        <f t="shared" si="11"/>
        <v>44 din care 1 garsoniere, 43 două camere, 0 număr camere necunoscut &lt;span style="color: red;"&gt;(spuneți-mi sau trimiteți tabel întreținere)&lt;/span&gt;</v>
      </c>
      <c r="Z188" s="517"/>
      <c r="AA188" s="518" t="s">
        <v>1662</v>
      </c>
      <c r="AB188" s="400" t="s">
        <v>1302</v>
      </c>
      <c r="AC188" s="458" t="s">
        <v>1548</v>
      </c>
      <c r="AD188" s="394" t="s">
        <v>1468</v>
      </c>
      <c r="AE188" s="394"/>
      <c r="AF188" s="394"/>
      <c r="AG188" s="394" t="s">
        <v>1217</v>
      </c>
      <c r="AH188" s="394"/>
      <c r="AI188" s="394" t="s">
        <v>2559</v>
      </c>
      <c r="AJ188" s="473"/>
      <c r="AK188" s="359"/>
    </row>
    <row r="189" spans="1:37">
      <c r="A189" s="367"/>
      <c r="B189" s="386" t="s">
        <v>404</v>
      </c>
      <c r="C189" s="402">
        <v>46.762799999999999</v>
      </c>
      <c r="D189" s="428">
        <v>23.617599999999999</v>
      </c>
      <c r="E189" s="449" t="s">
        <v>206</v>
      </c>
      <c r="F189" s="450" t="s">
        <v>649</v>
      </c>
      <c r="G189" s="450" t="s">
        <v>2745</v>
      </c>
      <c r="H189" s="450" t="s">
        <v>3457</v>
      </c>
      <c r="I189" s="452" t="s">
        <v>681</v>
      </c>
      <c r="J189" s="457" t="s">
        <v>3</v>
      </c>
      <c r="K189" s="407">
        <v>3</v>
      </c>
      <c r="L189" s="407">
        <v>5</v>
      </c>
      <c r="M189" s="407">
        <v>5</v>
      </c>
      <c r="N189" s="425">
        <v>45</v>
      </c>
      <c r="O189" s="437"/>
      <c r="P189" s="408"/>
      <c r="Q189" s="408"/>
      <c r="R189" s="408">
        <v>36</v>
      </c>
      <c r="S189" s="408">
        <v>9</v>
      </c>
      <c r="T189" s="408"/>
      <c r="U189" s="408"/>
      <c r="V189" s="406">
        <f t="shared" si="12"/>
        <v>0</v>
      </c>
      <c r="W189" s="676"/>
      <c r="X189" s="507" t="str">
        <f t="shared" si="10"/>
        <v>36 trei camere, 9 patru camere, 0 număr camere necunoscut &lt;span style="color: red;"&gt;(spuneți-mi sau trimiteți tabel întreținere)&lt;/span&gt;</v>
      </c>
      <c r="Y189" s="508" t="str">
        <f t="shared" si="11"/>
        <v>45 din care 36 trei camere, 9 patru camere, 0 număr camere necunoscut &lt;span style="color: red;"&gt;(spuneți-mi sau trimiteți tabel întreținere)&lt;/span&gt;</v>
      </c>
      <c r="Z189" s="509"/>
      <c r="AA189" s="510" t="s">
        <v>1662</v>
      </c>
      <c r="AB189" s="628" t="s">
        <v>1302</v>
      </c>
      <c r="AC189" s="431" t="s">
        <v>1548</v>
      </c>
      <c r="AD189" s="356" t="s">
        <v>2171</v>
      </c>
      <c r="AE189" s="356"/>
      <c r="AF189" s="356"/>
      <c r="AG189" s="623" t="s">
        <v>10</v>
      </c>
      <c r="AH189" s="623"/>
      <c r="AI189" s="623" t="s">
        <v>2572</v>
      </c>
      <c r="AJ189" s="441"/>
      <c r="AK189" s="359"/>
    </row>
    <row r="190" spans="1:37">
      <c r="A190" s="367"/>
      <c r="B190" s="386" t="s">
        <v>404</v>
      </c>
      <c r="C190" s="402">
        <v>46.762500000000003</v>
      </c>
      <c r="D190" s="428">
        <v>23.616700000000002</v>
      </c>
      <c r="E190" s="449" t="s">
        <v>206</v>
      </c>
      <c r="F190" s="450" t="s">
        <v>649</v>
      </c>
      <c r="G190" s="450" t="s">
        <v>2745</v>
      </c>
      <c r="H190" s="450" t="s">
        <v>3458</v>
      </c>
      <c r="I190" s="452" t="s">
        <v>681</v>
      </c>
      <c r="J190" s="457" t="s">
        <v>3</v>
      </c>
      <c r="K190" s="407">
        <v>1</v>
      </c>
      <c r="L190" s="407">
        <v>5</v>
      </c>
      <c r="M190" s="407">
        <v>5</v>
      </c>
      <c r="N190" s="425">
        <v>20</v>
      </c>
      <c r="O190" s="437"/>
      <c r="P190" s="408"/>
      <c r="Q190" s="408">
        <v>17</v>
      </c>
      <c r="R190" s="408">
        <v>3</v>
      </c>
      <c r="S190" s="408"/>
      <c r="T190" s="408"/>
      <c r="U190" s="406"/>
      <c r="V190" s="406">
        <f t="shared" si="12"/>
        <v>0</v>
      </c>
      <c r="W190" s="676"/>
      <c r="X190" s="507" t="str">
        <f t="shared" si="10"/>
        <v>17 două camere, 3 trei camere, 0 număr camere necunoscut &lt;span style="color: red;"&gt;(spuneți-mi sau trimiteți tabel întreținere)&lt;/span&gt;</v>
      </c>
      <c r="Y190" s="508" t="str">
        <f t="shared" si="11"/>
        <v>20 din care 17 două camere, 3 trei camere, 0 număr camere necunoscut &lt;span style="color: red;"&gt;(spuneți-mi sau trimiteți tabel întreținere)&lt;/span&gt;</v>
      </c>
      <c r="Z190" s="509"/>
      <c r="AA190" s="510" t="s">
        <v>1661</v>
      </c>
      <c r="AB190" s="628" t="s">
        <v>1302</v>
      </c>
      <c r="AC190" s="431" t="s">
        <v>1548</v>
      </c>
      <c r="AD190" s="356" t="s">
        <v>2165</v>
      </c>
      <c r="AE190" s="356"/>
      <c r="AF190" s="356"/>
      <c r="AG190" s="623" t="s">
        <v>10</v>
      </c>
      <c r="AH190" s="623"/>
      <c r="AI190" s="623" t="s">
        <v>2572</v>
      </c>
      <c r="AJ190" s="441"/>
      <c r="AK190" s="359"/>
    </row>
    <row r="191" spans="1:37">
      <c r="A191" s="367"/>
      <c r="B191" s="386" t="s">
        <v>404</v>
      </c>
      <c r="C191" s="402">
        <v>46.7624</v>
      </c>
      <c r="D191" s="428">
        <v>23.617599999999999</v>
      </c>
      <c r="E191" s="449" t="s">
        <v>206</v>
      </c>
      <c r="F191" s="450" t="s">
        <v>649</v>
      </c>
      <c r="G191" s="450" t="s">
        <v>2745</v>
      </c>
      <c r="H191" s="450" t="s">
        <v>3459</v>
      </c>
      <c r="I191" s="452" t="s">
        <v>681</v>
      </c>
      <c r="J191" s="457" t="s">
        <v>3</v>
      </c>
      <c r="K191" s="407">
        <v>3</v>
      </c>
      <c r="L191" s="407">
        <v>5</v>
      </c>
      <c r="M191" s="407">
        <v>5</v>
      </c>
      <c r="N191" s="425">
        <v>45</v>
      </c>
      <c r="O191" s="437"/>
      <c r="P191" s="408"/>
      <c r="Q191" s="408"/>
      <c r="R191" s="408">
        <v>36</v>
      </c>
      <c r="S191" s="408">
        <v>9</v>
      </c>
      <c r="T191" s="408"/>
      <c r="U191" s="408"/>
      <c r="V191" s="406">
        <f t="shared" si="12"/>
        <v>0</v>
      </c>
      <c r="W191" s="676"/>
      <c r="X191" s="507" t="str">
        <f t="shared" si="10"/>
        <v>36 trei camere, 9 patru camere, 0 număr camere necunoscut &lt;span style="color: red;"&gt;(spuneți-mi sau trimiteți tabel întreținere)&lt;/span&gt;</v>
      </c>
      <c r="Y191" s="508" t="str">
        <f t="shared" si="11"/>
        <v>45 din care 36 trei camere, 9 patru camere, 0 număr camere necunoscut &lt;span style="color: red;"&gt;(spuneți-mi sau trimiteți tabel întreținere)&lt;/span&gt;</v>
      </c>
      <c r="Z191" s="509"/>
      <c r="AA191" s="510" t="s">
        <v>1662</v>
      </c>
      <c r="AB191" s="628" t="s">
        <v>1302</v>
      </c>
      <c r="AC191" s="431" t="s">
        <v>1548</v>
      </c>
      <c r="AD191" s="356" t="s">
        <v>2171</v>
      </c>
      <c r="AE191" s="356"/>
      <c r="AF191" s="356"/>
      <c r="AG191" s="623" t="s">
        <v>10</v>
      </c>
      <c r="AH191" s="623"/>
      <c r="AI191" s="623" t="s">
        <v>2572</v>
      </c>
      <c r="AJ191" s="441"/>
      <c r="AK191" s="359"/>
    </row>
    <row r="192" spans="1:37">
      <c r="A192" s="367"/>
      <c r="B192" s="386" t="s">
        <v>404</v>
      </c>
      <c r="C192" s="402">
        <v>46.7622</v>
      </c>
      <c r="D192" s="428">
        <v>23.616800000000001</v>
      </c>
      <c r="E192" s="449" t="s">
        <v>206</v>
      </c>
      <c r="F192" s="450" t="s">
        <v>649</v>
      </c>
      <c r="G192" s="450" t="s">
        <v>2745</v>
      </c>
      <c r="H192" s="450" t="s">
        <v>3460</v>
      </c>
      <c r="I192" s="452" t="s">
        <v>681</v>
      </c>
      <c r="J192" s="457" t="s">
        <v>3</v>
      </c>
      <c r="K192" s="407">
        <v>2</v>
      </c>
      <c r="L192" s="407">
        <v>5</v>
      </c>
      <c r="M192" s="407">
        <v>5</v>
      </c>
      <c r="N192" s="425">
        <v>40</v>
      </c>
      <c r="O192" s="437"/>
      <c r="P192" s="408"/>
      <c r="Q192" s="408">
        <v>34</v>
      </c>
      <c r="R192" s="408">
        <v>6</v>
      </c>
      <c r="S192" s="408"/>
      <c r="T192" s="408"/>
      <c r="U192" s="406"/>
      <c r="V192" s="406">
        <f t="shared" si="12"/>
        <v>0</v>
      </c>
      <c r="W192" s="676"/>
      <c r="X192" s="507" t="str">
        <f t="shared" si="10"/>
        <v>34 două camere, 6 trei camere, 0 număr camere necunoscut &lt;span style="color: red;"&gt;(spuneți-mi sau trimiteți tabel întreținere)&lt;/span&gt;</v>
      </c>
      <c r="Y192" s="508" t="str">
        <f t="shared" si="11"/>
        <v>40 din care 34 două camere, 6 trei camere, 0 număr camere necunoscut &lt;span style="color: red;"&gt;(spuneți-mi sau trimiteți tabel întreținere)&lt;/span&gt;</v>
      </c>
      <c r="Z192" s="509"/>
      <c r="AA192" s="510" t="s">
        <v>1661</v>
      </c>
      <c r="AB192" s="628" t="s">
        <v>1302</v>
      </c>
      <c r="AC192" s="431" t="s">
        <v>1548</v>
      </c>
      <c r="AD192" s="356" t="s">
        <v>2166</v>
      </c>
      <c r="AE192" s="356"/>
      <c r="AF192" s="356"/>
      <c r="AG192" s="623" t="s">
        <v>10</v>
      </c>
      <c r="AH192" s="623"/>
      <c r="AI192" s="623" t="s">
        <v>2572</v>
      </c>
      <c r="AJ192" s="441"/>
      <c r="AK192" s="359"/>
    </row>
    <row r="193" spans="1:37">
      <c r="A193" s="367"/>
      <c r="B193" s="386" t="s">
        <v>404</v>
      </c>
      <c r="C193" s="402">
        <v>46.762099999999997</v>
      </c>
      <c r="D193" s="428">
        <v>23.617699999999999</v>
      </c>
      <c r="E193" s="449" t="s">
        <v>206</v>
      </c>
      <c r="F193" s="450" t="s">
        <v>649</v>
      </c>
      <c r="G193" s="450" t="s">
        <v>2745</v>
      </c>
      <c r="H193" s="450" t="s">
        <v>3461</v>
      </c>
      <c r="I193" s="452" t="s">
        <v>681</v>
      </c>
      <c r="J193" s="457" t="s">
        <v>3</v>
      </c>
      <c r="K193" s="407">
        <v>3</v>
      </c>
      <c r="L193" s="407">
        <v>5</v>
      </c>
      <c r="M193" s="407">
        <v>5</v>
      </c>
      <c r="N193" s="425">
        <v>45</v>
      </c>
      <c r="O193" s="437"/>
      <c r="P193" s="408"/>
      <c r="Q193" s="408"/>
      <c r="R193" s="408">
        <v>36</v>
      </c>
      <c r="S193" s="408">
        <v>9</v>
      </c>
      <c r="T193" s="408"/>
      <c r="U193" s="408"/>
      <c r="V193" s="406">
        <f t="shared" si="12"/>
        <v>0</v>
      </c>
      <c r="W193" s="676"/>
      <c r="X193" s="507" t="str">
        <f t="shared" si="10"/>
        <v>36 trei camere, 9 patru camere, 0 număr camere necunoscut &lt;span style="color: red;"&gt;(spuneți-mi sau trimiteți tabel întreținere)&lt;/span&gt;</v>
      </c>
      <c r="Y193" s="508" t="str">
        <f t="shared" si="11"/>
        <v>45 din care 36 trei camere, 9 patru camere, 0 număr camere necunoscut &lt;span style="color: red;"&gt;(spuneți-mi sau trimiteți tabel întreținere)&lt;/span&gt;</v>
      </c>
      <c r="Z193" s="509"/>
      <c r="AA193" s="510" t="s">
        <v>1662</v>
      </c>
      <c r="AB193" s="628" t="s">
        <v>1302</v>
      </c>
      <c r="AC193" s="431" t="s">
        <v>1548</v>
      </c>
      <c r="AD193" s="356" t="s">
        <v>2171</v>
      </c>
      <c r="AE193" s="356"/>
      <c r="AF193" s="356"/>
      <c r="AG193" s="623" t="s">
        <v>10</v>
      </c>
      <c r="AH193" s="623"/>
      <c r="AI193" s="623" t="s">
        <v>2572</v>
      </c>
      <c r="AJ193" s="441"/>
      <c r="AK193" s="359"/>
    </row>
    <row r="194" spans="1:37">
      <c r="A194" s="367"/>
      <c r="B194" s="386" t="s">
        <v>404</v>
      </c>
      <c r="C194" s="402">
        <v>46.761600000000001</v>
      </c>
      <c r="D194" s="428">
        <v>23.617000000000001</v>
      </c>
      <c r="E194" s="449" t="s">
        <v>206</v>
      </c>
      <c r="F194" s="450" t="s">
        <v>649</v>
      </c>
      <c r="G194" s="450" t="s">
        <v>2745</v>
      </c>
      <c r="H194" s="450" t="s">
        <v>3462</v>
      </c>
      <c r="I194" s="452" t="s">
        <v>683</v>
      </c>
      <c r="J194" s="457" t="s">
        <v>751</v>
      </c>
      <c r="K194" s="407">
        <v>1</v>
      </c>
      <c r="L194" s="407">
        <v>11</v>
      </c>
      <c r="M194" s="407">
        <v>11</v>
      </c>
      <c r="N194" s="425">
        <v>44</v>
      </c>
      <c r="O194" s="437"/>
      <c r="P194" s="406">
        <v>1</v>
      </c>
      <c r="Q194" s="406">
        <v>43</v>
      </c>
      <c r="R194" s="406"/>
      <c r="S194" s="406"/>
      <c r="T194" s="406"/>
      <c r="U194" s="406"/>
      <c r="V194" s="406">
        <f t="shared" si="12"/>
        <v>0</v>
      </c>
      <c r="W194" s="676"/>
      <c r="X194" s="507" t="str">
        <f t="shared" si="10"/>
        <v>1 garsoniere, 43 două camere, 0 număr camere necunoscut &lt;span style="color: red;"&gt;(spuneți-mi sau trimiteți tabel întreținere)&lt;/span&gt;</v>
      </c>
      <c r="Y194" s="508" t="str">
        <f t="shared" si="11"/>
        <v>44 din care 1 garsoniere, 43 două camere, 0 număr camere necunoscut &lt;span style="color: red;"&gt;(spuneți-mi sau trimiteți tabel întreținere)&lt;/span&gt;</v>
      </c>
      <c r="Z194" s="509"/>
      <c r="AA194" s="510" t="s">
        <v>1662</v>
      </c>
      <c r="AB194" s="628" t="s">
        <v>1302</v>
      </c>
      <c r="AC194" s="431" t="s">
        <v>1548</v>
      </c>
      <c r="AD194" s="623" t="s">
        <v>1468</v>
      </c>
      <c r="AE194" s="623"/>
      <c r="AF194" s="623"/>
      <c r="AG194" s="623" t="s">
        <v>1217</v>
      </c>
      <c r="AH194" s="623"/>
      <c r="AI194" s="623" t="s">
        <v>2559</v>
      </c>
      <c r="AJ194" s="441"/>
      <c r="AK194" s="359"/>
    </row>
    <row r="195" spans="1:37">
      <c r="A195" s="367" t="s">
        <v>32</v>
      </c>
      <c r="B195" s="369" t="s">
        <v>404</v>
      </c>
      <c r="C195" s="461">
        <v>46.762500000000003</v>
      </c>
      <c r="D195" s="462">
        <v>23.6158</v>
      </c>
      <c r="E195" s="463" t="s">
        <v>206</v>
      </c>
      <c r="F195" s="464" t="s">
        <v>649</v>
      </c>
      <c r="G195" s="464" t="s">
        <v>2745</v>
      </c>
      <c r="H195" s="464" t="s">
        <v>3463</v>
      </c>
      <c r="I195" s="474" t="s">
        <v>681</v>
      </c>
      <c r="J195" s="475" t="s">
        <v>3</v>
      </c>
      <c r="K195" s="476">
        <v>3</v>
      </c>
      <c r="L195" s="476">
        <v>5</v>
      </c>
      <c r="M195" s="476">
        <v>5</v>
      </c>
      <c r="N195" s="477">
        <v>45</v>
      </c>
      <c r="O195" s="478"/>
      <c r="P195" s="480"/>
      <c r="Q195" s="480"/>
      <c r="R195" s="480">
        <v>36</v>
      </c>
      <c r="S195" s="480">
        <v>9</v>
      </c>
      <c r="T195" s="480"/>
      <c r="U195" s="480"/>
      <c r="V195" s="479">
        <f t="shared" si="12"/>
        <v>0</v>
      </c>
      <c r="W195" s="679"/>
      <c r="X195" s="515" t="str">
        <f t="shared" si="10"/>
        <v>36 trei camere, 9 patru camere, 0 număr camere necunoscut &lt;span style="color: red;"&gt;(spuneți-mi sau trimiteți tabel întreținere)&lt;/span&gt;</v>
      </c>
      <c r="Y195" s="516" t="str">
        <f t="shared" si="11"/>
        <v>45 din care 36 trei camere, 9 patru camere, 0 număr camere necunoscut &lt;span style="color: red;"&gt;(spuneți-mi sau trimiteți tabel întreținere)&lt;/span&gt;</v>
      </c>
      <c r="Z195" s="517"/>
      <c r="AA195" s="518" t="s">
        <v>1661</v>
      </c>
      <c r="AB195" s="400" t="s">
        <v>1302</v>
      </c>
      <c r="AC195" s="458" t="s">
        <v>1548</v>
      </c>
      <c r="AD195" s="472" t="s">
        <v>2171</v>
      </c>
      <c r="AE195" s="472"/>
      <c r="AF195" s="472"/>
      <c r="AG195" s="394" t="s">
        <v>10</v>
      </c>
      <c r="AH195" s="394"/>
      <c r="AI195" s="394" t="s">
        <v>2572</v>
      </c>
      <c r="AJ195" s="473"/>
      <c r="AK195" s="359"/>
    </row>
    <row r="196" spans="1:37">
      <c r="A196" s="367"/>
      <c r="B196" s="386" t="s">
        <v>404</v>
      </c>
      <c r="C196" s="402">
        <v>46.762300000000003</v>
      </c>
      <c r="D196" s="428">
        <v>23.614699999999999</v>
      </c>
      <c r="E196" s="449" t="s">
        <v>206</v>
      </c>
      <c r="F196" s="450" t="s">
        <v>649</v>
      </c>
      <c r="G196" s="450" t="s">
        <v>2745</v>
      </c>
      <c r="H196" s="450" t="s">
        <v>3464</v>
      </c>
      <c r="I196" s="452" t="s">
        <v>683</v>
      </c>
      <c r="J196" s="457" t="s">
        <v>825</v>
      </c>
      <c r="K196" s="407">
        <v>3</v>
      </c>
      <c r="L196" s="407">
        <v>11</v>
      </c>
      <c r="M196" s="407">
        <v>11</v>
      </c>
      <c r="N196" s="425">
        <v>132</v>
      </c>
      <c r="O196" s="437"/>
      <c r="P196" s="406">
        <v>3</v>
      </c>
      <c r="Q196" s="406">
        <v>129</v>
      </c>
      <c r="R196" s="406"/>
      <c r="S196" s="406"/>
      <c r="T196" s="406"/>
      <c r="U196" s="406"/>
      <c r="V196" s="406">
        <f t="shared" si="12"/>
        <v>0</v>
      </c>
      <c r="W196" s="676"/>
      <c r="X196" s="507" t="str">
        <f t="shared" si="10"/>
        <v>3 garsoniere, 129 două camere, 0 număr camere necunoscut &lt;span style="color: red;"&gt;(spuneți-mi sau trimiteți tabel întreținere)&lt;/span&gt;</v>
      </c>
      <c r="Y196" s="508" t="str">
        <f t="shared" si="11"/>
        <v>132 din care 3 garsoniere, 129 două camere, 0 număr camere necunoscut &lt;span style="color: red;"&gt;(spuneți-mi sau trimiteți tabel întreținere)&lt;/span&gt;</v>
      </c>
      <c r="Z196" s="509"/>
      <c r="AA196" s="510" t="s">
        <v>1661</v>
      </c>
      <c r="AB196" s="628" t="s">
        <v>1302</v>
      </c>
      <c r="AC196" s="431" t="s">
        <v>1548</v>
      </c>
      <c r="AD196" s="623" t="s">
        <v>1468</v>
      </c>
      <c r="AE196" s="623"/>
      <c r="AF196" s="623"/>
      <c r="AG196" s="623" t="s">
        <v>1217</v>
      </c>
      <c r="AH196" s="623"/>
      <c r="AI196" s="623" t="s">
        <v>2559</v>
      </c>
      <c r="AJ196" s="441"/>
      <c r="AK196" s="359"/>
    </row>
    <row r="197" spans="1:37">
      <c r="A197" s="367"/>
      <c r="B197" s="386" t="s">
        <v>404</v>
      </c>
      <c r="C197" s="402">
        <v>46.7622</v>
      </c>
      <c r="D197" s="428">
        <v>23.6157</v>
      </c>
      <c r="E197" s="449" t="s">
        <v>206</v>
      </c>
      <c r="F197" s="450" t="s">
        <v>649</v>
      </c>
      <c r="G197" s="450" t="s">
        <v>2745</v>
      </c>
      <c r="H197" s="450" t="s">
        <v>3465</v>
      </c>
      <c r="I197" s="452" t="s">
        <v>681</v>
      </c>
      <c r="J197" s="457" t="s">
        <v>3</v>
      </c>
      <c r="K197" s="407">
        <v>3</v>
      </c>
      <c r="L197" s="407">
        <v>5</v>
      </c>
      <c r="M197" s="407">
        <v>5</v>
      </c>
      <c r="N197" s="425">
        <v>45</v>
      </c>
      <c r="O197" s="437"/>
      <c r="P197" s="408"/>
      <c r="Q197" s="408"/>
      <c r="R197" s="408">
        <v>36</v>
      </c>
      <c r="S197" s="408">
        <v>9</v>
      </c>
      <c r="T197" s="408"/>
      <c r="U197" s="408"/>
      <c r="V197" s="406">
        <f t="shared" si="12"/>
        <v>0</v>
      </c>
      <c r="W197" s="676"/>
      <c r="X197" s="507" t="str">
        <f t="shared" si="10"/>
        <v>36 trei camere, 9 patru camere, 0 număr camere necunoscut &lt;span style="color: red;"&gt;(spuneți-mi sau trimiteți tabel întreținere)&lt;/span&gt;</v>
      </c>
      <c r="Y197" s="508" t="str">
        <f t="shared" si="11"/>
        <v>45 din care 36 trei camere, 9 patru camere, 0 număr camere necunoscut &lt;span style="color: red;"&gt;(spuneți-mi sau trimiteți tabel întreținere)&lt;/span&gt;</v>
      </c>
      <c r="Z197" s="509"/>
      <c r="AA197" s="510" t="s">
        <v>1659</v>
      </c>
      <c r="AB197" s="628" t="s">
        <v>1302</v>
      </c>
      <c r="AC197" s="431" t="s">
        <v>1548</v>
      </c>
      <c r="AD197" s="356" t="s">
        <v>2171</v>
      </c>
      <c r="AE197" s="356"/>
      <c r="AF197" s="356"/>
      <c r="AG197" s="623" t="s">
        <v>10</v>
      </c>
      <c r="AH197" s="623"/>
      <c r="AI197" s="623" t="s">
        <v>2572</v>
      </c>
      <c r="AJ197" s="441"/>
      <c r="AK197" s="359"/>
    </row>
    <row r="198" spans="1:37">
      <c r="A198" s="367"/>
      <c r="B198" s="445" t="s">
        <v>237</v>
      </c>
      <c r="C198" s="402">
        <v>46.761400000000002</v>
      </c>
      <c r="D198" s="428">
        <v>23.615200000000002</v>
      </c>
      <c r="E198" s="449" t="s">
        <v>206</v>
      </c>
      <c r="F198" s="450" t="s">
        <v>649</v>
      </c>
      <c r="G198" s="450" t="s">
        <v>2745</v>
      </c>
      <c r="H198" s="450" t="s">
        <v>3466</v>
      </c>
      <c r="I198" s="452" t="s">
        <v>683</v>
      </c>
      <c r="J198" s="457" t="s">
        <v>825</v>
      </c>
      <c r="K198" s="407">
        <v>1</v>
      </c>
      <c r="L198" s="407">
        <v>11</v>
      </c>
      <c r="M198" s="407">
        <v>11</v>
      </c>
      <c r="N198" s="425">
        <v>44</v>
      </c>
      <c r="O198" s="437"/>
      <c r="P198" s="406">
        <v>1</v>
      </c>
      <c r="Q198" s="406">
        <v>43</v>
      </c>
      <c r="R198" s="406"/>
      <c r="S198" s="406"/>
      <c r="T198" s="406"/>
      <c r="U198" s="406"/>
      <c r="V198" s="406">
        <f t="shared" si="12"/>
        <v>0</v>
      </c>
      <c r="W198" s="676"/>
      <c r="X198" s="507" t="str">
        <f t="shared" si="10"/>
        <v>1 garsoniere, 43 două camere, 0 număr camere necunoscut &lt;span style="color: red;"&gt;(spuneți-mi sau trimiteți tabel întreținere)&lt;/span&gt;</v>
      </c>
      <c r="Y198" s="508" t="str">
        <f t="shared" si="11"/>
        <v>44 din care 1 garsoniere, 43 două camere, 0 număr camere necunoscut &lt;span style="color: red;"&gt;(spuneți-mi sau trimiteți tabel întreținere)&lt;/span&gt;</v>
      </c>
      <c r="Z198" s="509"/>
      <c r="AA198" s="510" t="s">
        <v>1661</v>
      </c>
      <c r="AB198" s="628" t="s">
        <v>1302</v>
      </c>
      <c r="AC198" s="431" t="s">
        <v>1548</v>
      </c>
      <c r="AD198" s="623" t="s">
        <v>1468</v>
      </c>
      <c r="AE198" s="623"/>
      <c r="AF198" s="623"/>
      <c r="AG198" s="623" t="s">
        <v>1217</v>
      </c>
      <c r="AH198" s="623"/>
      <c r="AI198" s="623" t="s">
        <v>2559</v>
      </c>
      <c r="AJ198" s="441"/>
      <c r="AK198" s="359"/>
    </row>
    <row r="199" spans="1:37">
      <c r="A199" s="367"/>
      <c r="B199" s="386" t="s">
        <v>404</v>
      </c>
      <c r="C199" s="402">
        <v>46.761899999999997</v>
      </c>
      <c r="D199" s="428">
        <v>23.6158</v>
      </c>
      <c r="E199" s="449" t="s">
        <v>206</v>
      </c>
      <c r="F199" s="450" t="s">
        <v>649</v>
      </c>
      <c r="G199" s="450" t="s">
        <v>2745</v>
      </c>
      <c r="H199" s="450" t="s">
        <v>3467</v>
      </c>
      <c r="I199" s="452" t="s">
        <v>681</v>
      </c>
      <c r="J199" s="457" t="s">
        <v>3</v>
      </c>
      <c r="K199" s="407">
        <v>3</v>
      </c>
      <c r="L199" s="407">
        <v>5</v>
      </c>
      <c r="M199" s="407">
        <v>5</v>
      </c>
      <c r="N199" s="425">
        <v>45</v>
      </c>
      <c r="O199" s="437"/>
      <c r="P199" s="408"/>
      <c r="Q199" s="408"/>
      <c r="R199" s="408">
        <v>36</v>
      </c>
      <c r="S199" s="408">
        <v>9</v>
      </c>
      <c r="T199" s="408"/>
      <c r="U199" s="408"/>
      <c r="V199" s="406">
        <f t="shared" si="12"/>
        <v>0</v>
      </c>
      <c r="W199" s="676"/>
      <c r="X199" s="507" t="str">
        <f t="shared" si="10"/>
        <v>36 trei camere, 9 patru camere, 0 număr camere necunoscut &lt;span style="color: red;"&gt;(spuneți-mi sau trimiteți tabel întreținere)&lt;/span&gt;</v>
      </c>
      <c r="Y199" s="508" t="str">
        <f t="shared" si="11"/>
        <v>45 din care 36 trei camere, 9 patru camere, 0 număr camere necunoscut &lt;span style="color: red;"&gt;(spuneți-mi sau trimiteți tabel întreținere)&lt;/span&gt;</v>
      </c>
      <c r="Z199" s="509"/>
      <c r="AA199" s="510" t="s">
        <v>1659</v>
      </c>
      <c r="AB199" s="628" t="s">
        <v>1302</v>
      </c>
      <c r="AC199" s="431" t="s">
        <v>1548</v>
      </c>
      <c r="AD199" s="356" t="s">
        <v>2171</v>
      </c>
      <c r="AE199" s="356"/>
      <c r="AF199" s="356"/>
      <c r="AG199" s="623" t="s">
        <v>10</v>
      </c>
      <c r="AH199" s="623"/>
      <c r="AI199" s="623" t="s">
        <v>2572</v>
      </c>
      <c r="AJ199" s="441"/>
      <c r="AK199" s="359"/>
    </row>
    <row r="200" spans="1:37">
      <c r="A200" s="367"/>
      <c r="B200" s="386" t="s">
        <v>404</v>
      </c>
      <c r="C200" s="402">
        <v>46.761600000000001</v>
      </c>
      <c r="D200" s="428">
        <v>23.616199999999999</v>
      </c>
      <c r="E200" s="449" t="s">
        <v>206</v>
      </c>
      <c r="F200" s="450" t="s">
        <v>649</v>
      </c>
      <c r="G200" s="450" t="s">
        <v>2745</v>
      </c>
      <c r="H200" s="450" t="s">
        <v>3468</v>
      </c>
      <c r="I200" s="452" t="s">
        <v>681</v>
      </c>
      <c r="J200" s="457" t="s">
        <v>3</v>
      </c>
      <c r="K200" s="407">
        <v>4</v>
      </c>
      <c r="L200" s="407">
        <v>5</v>
      </c>
      <c r="M200" s="407">
        <v>5</v>
      </c>
      <c r="N200" s="425">
        <v>60</v>
      </c>
      <c r="O200" s="437"/>
      <c r="P200" s="406"/>
      <c r="Q200" s="406">
        <v>30</v>
      </c>
      <c r="R200" s="406">
        <v>30</v>
      </c>
      <c r="S200" s="406"/>
      <c r="T200" s="406"/>
      <c r="U200" s="406"/>
      <c r="V200" s="406">
        <f t="shared" si="12"/>
        <v>0</v>
      </c>
      <c r="W200" s="676"/>
      <c r="X200" s="507" t="str">
        <f t="shared" si="10"/>
        <v>30 două camere, 30 trei camere, 0 număr camere necunoscut &lt;span style="color: red;"&gt;(spuneți-mi sau trimiteți tabel întreținere)&lt;/span&gt;</v>
      </c>
      <c r="Y200" s="508" t="str">
        <f t="shared" si="11"/>
        <v>60 din care 30 două camere, 30 trei camere, 0 număr camere necunoscut &lt;span style="color: red;"&gt;(spuneți-mi sau trimiteți tabel întreținere)&lt;/span&gt;</v>
      </c>
      <c r="Z200" s="509"/>
      <c r="AA200" s="510" t="s">
        <v>1680</v>
      </c>
      <c r="AB200" s="628" t="s">
        <v>1301</v>
      </c>
      <c r="AC200" s="431" t="s">
        <v>1548</v>
      </c>
      <c r="AD200" s="356" t="s">
        <v>1568</v>
      </c>
      <c r="AE200" s="356"/>
      <c r="AF200" s="356"/>
      <c r="AG200" s="356" t="s">
        <v>840</v>
      </c>
      <c r="AH200" s="356"/>
      <c r="AI200" s="356" t="s">
        <v>2227</v>
      </c>
      <c r="AJ200" s="441"/>
      <c r="AK200" s="359"/>
    </row>
    <row r="201" spans="1:37">
      <c r="A201" s="367" t="s">
        <v>32</v>
      </c>
      <c r="B201" s="369" t="s">
        <v>404</v>
      </c>
      <c r="C201" s="461">
        <v>46.762500000000003</v>
      </c>
      <c r="D201" s="462">
        <v>23.6142</v>
      </c>
      <c r="E201" s="463" t="s">
        <v>206</v>
      </c>
      <c r="F201" s="464" t="s">
        <v>649</v>
      </c>
      <c r="G201" s="464" t="s">
        <v>2745</v>
      </c>
      <c r="H201" s="464" t="s">
        <v>3469</v>
      </c>
      <c r="I201" s="474" t="s">
        <v>681</v>
      </c>
      <c r="J201" s="475" t="s">
        <v>3</v>
      </c>
      <c r="K201" s="476">
        <v>1</v>
      </c>
      <c r="L201" s="476">
        <v>5</v>
      </c>
      <c r="M201" s="476">
        <v>5</v>
      </c>
      <c r="N201" s="477">
        <v>15</v>
      </c>
      <c r="O201" s="478"/>
      <c r="P201" s="479"/>
      <c r="Q201" s="480"/>
      <c r="R201" s="480">
        <v>12</v>
      </c>
      <c r="S201" s="480">
        <v>3</v>
      </c>
      <c r="T201" s="480"/>
      <c r="U201" s="479"/>
      <c r="V201" s="479">
        <f t="shared" si="12"/>
        <v>0</v>
      </c>
      <c r="W201" s="679"/>
      <c r="X201" s="515" t="str">
        <f t="shared" si="10"/>
        <v>12 trei camere, 3 patru camere, 0 număr camere necunoscut &lt;span style="color: red;"&gt;(spuneți-mi sau trimiteți tabel întreținere)&lt;/span&gt;</v>
      </c>
      <c r="Y201" s="516" t="str">
        <f t="shared" si="11"/>
        <v>15 din care 12 trei camere, 3 patru camere, 0 număr camere necunoscut &lt;span style="color: red;"&gt;(spuneți-mi sau trimiteți tabel întreținere)&lt;/span&gt;</v>
      </c>
      <c r="Z201" s="517"/>
      <c r="AA201" s="518" t="s">
        <v>1661</v>
      </c>
      <c r="AB201" s="400" t="s">
        <v>1302</v>
      </c>
      <c r="AC201" s="458" t="s">
        <v>1548</v>
      </c>
      <c r="AD201" s="394" t="s">
        <v>2162</v>
      </c>
      <c r="AE201" s="472"/>
      <c r="AF201" s="472"/>
      <c r="AG201" s="394" t="s">
        <v>10</v>
      </c>
      <c r="AH201" s="394"/>
      <c r="AI201" s="394" t="s">
        <v>2572</v>
      </c>
      <c r="AJ201" s="473"/>
      <c r="AK201" s="359"/>
    </row>
    <row r="202" spans="1:37">
      <c r="A202" s="367"/>
      <c r="B202" s="386" t="s">
        <v>404</v>
      </c>
      <c r="C202" s="402">
        <v>46.763599999999997</v>
      </c>
      <c r="D202" s="428">
        <v>23.6157</v>
      </c>
      <c r="E202" s="449" t="s">
        <v>206</v>
      </c>
      <c r="F202" s="450" t="s">
        <v>649</v>
      </c>
      <c r="G202" s="450" t="s">
        <v>2745</v>
      </c>
      <c r="H202" s="450" t="s">
        <v>3470</v>
      </c>
      <c r="I202" s="452" t="s">
        <v>681</v>
      </c>
      <c r="J202" s="457" t="s">
        <v>3</v>
      </c>
      <c r="K202" s="407">
        <v>2</v>
      </c>
      <c r="L202" s="407">
        <v>5</v>
      </c>
      <c r="M202" s="407">
        <v>5</v>
      </c>
      <c r="N202" s="425">
        <v>40</v>
      </c>
      <c r="O202" s="437"/>
      <c r="P202" s="406"/>
      <c r="Q202" s="406">
        <v>32</v>
      </c>
      <c r="R202" s="406">
        <v>8</v>
      </c>
      <c r="S202" s="406"/>
      <c r="T202" s="406"/>
      <c r="U202" s="406"/>
      <c r="V202" s="406">
        <f t="shared" si="12"/>
        <v>0</v>
      </c>
      <c r="W202" s="676"/>
      <c r="X202" s="507" t="str">
        <f t="shared" si="10"/>
        <v>32 două camere, 8 trei camere, 0 număr camere necunoscut &lt;span style="color: red;"&gt;(spuneți-mi sau trimiteți tabel întreținere)&lt;/span&gt;</v>
      </c>
      <c r="Y202" s="508" t="str">
        <f t="shared" si="11"/>
        <v>40 din care 32 două camere, 8 trei camere, 0 număr camere necunoscut &lt;span style="color: red;"&gt;(spuneți-mi sau trimiteți tabel întreținere)&lt;/span&gt;</v>
      </c>
      <c r="Z202" s="509"/>
      <c r="AA202" s="510" t="s">
        <v>1661</v>
      </c>
      <c r="AB202" s="628" t="s">
        <v>1303</v>
      </c>
      <c r="AC202" s="431" t="s">
        <v>1547</v>
      </c>
      <c r="AD202" s="623" t="s">
        <v>1717</v>
      </c>
      <c r="AE202" s="356"/>
      <c r="AF202" s="356"/>
      <c r="AG202" s="356" t="s">
        <v>840</v>
      </c>
      <c r="AH202" s="356"/>
      <c r="AI202" s="623" t="s">
        <v>2577</v>
      </c>
      <c r="AJ202" s="441"/>
      <c r="AK202" s="359"/>
    </row>
    <row r="203" spans="1:37">
      <c r="A203" s="367"/>
      <c r="B203" s="445" t="s">
        <v>239</v>
      </c>
      <c r="C203" s="402">
        <v>46.762999999999998</v>
      </c>
      <c r="D203" s="428">
        <v>23.6158</v>
      </c>
      <c r="E203" s="449" t="s">
        <v>206</v>
      </c>
      <c r="F203" s="450" t="s">
        <v>649</v>
      </c>
      <c r="G203" s="450" t="s">
        <v>2745</v>
      </c>
      <c r="H203" s="450" t="s">
        <v>3471</v>
      </c>
      <c r="I203" s="452" t="s">
        <v>683</v>
      </c>
      <c r="J203" s="457" t="s">
        <v>751</v>
      </c>
      <c r="K203" s="407">
        <v>1</v>
      </c>
      <c r="L203" s="407">
        <v>11</v>
      </c>
      <c r="M203" s="407">
        <v>11</v>
      </c>
      <c r="N203" s="425">
        <v>44</v>
      </c>
      <c r="O203" s="437"/>
      <c r="P203" s="406">
        <v>1</v>
      </c>
      <c r="Q203" s="406">
        <v>43</v>
      </c>
      <c r="R203" s="406"/>
      <c r="S203" s="406"/>
      <c r="T203" s="406"/>
      <c r="U203" s="406"/>
      <c r="V203" s="406">
        <f t="shared" si="12"/>
        <v>0</v>
      </c>
      <c r="W203" s="676"/>
      <c r="X203" s="507" t="str">
        <f t="shared" si="10"/>
        <v>1 garsoniere, 43 două camere, 0 număr camere necunoscut &lt;span style="color: red;"&gt;(spuneți-mi sau trimiteți tabel întreținere)&lt;/span&gt;</v>
      </c>
      <c r="Y203" s="508" t="str">
        <f t="shared" si="11"/>
        <v>44 din care 1 garsoniere, 43 două camere, 0 număr camere necunoscut &lt;span style="color: red;"&gt;(spuneți-mi sau trimiteți tabel întreținere)&lt;/span&gt;</v>
      </c>
      <c r="Z203" s="509"/>
      <c r="AA203" s="510" t="s">
        <v>1662</v>
      </c>
      <c r="AB203" s="628" t="s">
        <v>1302</v>
      </c>
      <c r="AC203" s="431" t="s">
        <v>1548</v>
      </c>
      <c r="AD203" s="623" t="s">
        <v>1468</v>
      </c>
      <c r="AE203" s="623"/>
      <c r="AF203" s="623"/>
      <c r="AG203" s="623" t="s">
        <v>1217</v>
      </c>
      <c r="AH203" s="623"/>
      <c r="AI203" s="623" t="s">
        <v>2559</v>
      </c>
      <c r="AJ203" s="441"/>
      <c r="AK203" s="359"/>
    </row>
    <row r="204" spans="1:37">
      <c r="A204" s="367"/>
      <c r="B204" s="386" t="s">
        <v>404</v>
      </c>
      <c r="C204" s="402">
        <v>46.763800000000003</v>
      </c>
      <c r="D204" s="428">
        <v>23.6159</v>
      </c>
      <c r="E204" s="449" t="s">
        <v>206</v>
      </c>
      <c r="F204" s="450" t="s">
        <v>649</v>
      </c>
      <c r="G204" s="450" t="s">
        <v>2745</v>
      </c>
      <c r="H204" s="450" t="s">
        <v>3472</v>
      </c>
      <c r="I204" s="452" t="s">
        <v>681</v>
      </c>
      <c r="J204" s="457" t="s">
        <v>3</v>
      </c>
      <c r="K204" s="407">
        <v>1</v>
      </c>
      <c r="L204" s="407">
        <v>5</v>
      </c>
      <c r="M204" s="407">
        <v>5</v>
      </c>
      <c r="N204" s="425">
        <v>20</v>
      </c>
      <c r="O204" s="437"/>
      <c r="P204" s="406"/>
      <c r="Q204" s="406">
        <v>16</v>
      </c>
      <c r="R204" s="406">
        <v>4</v>
      </c>
      <c r="S204" s="406"/>
      <c r="T204" s="406"/>
      <c r="U204" s="406"/>
      <c r="V204" s="406">
        <f t="shared" si="12"/>
        <v>0</v>
      </c>
      <c r="W204" s="676"/>
      <c r="X204" s="507" t="str">
        <f t="shared" si="10"/>
        <v>16 două camere, 4 trei camere, 0 număr camere necunoscut &lt;span style="color: red;"&gt;(spuneți-mi sau trimiteți tabel întreținere)&lt;/span&gt;</v>
      </c>
      <c r="Y204" s="508" t="str">
        <f t="shared" si="11"/>
        <v>20 din care 16 două camere, 4 trei camere, 0 număr camere necunoscut &lt;span style="color: red;"&gt;(spuneți-mi sau trimiteți tabel întreținere)&lt;/span&gt;</v>
      </c>
      <c r="Z204" s="509"/>
      <c r="AA204" s="510" t="s">
        <v>1661</v>
      </c>
      <c r="AB204" s="628" t="s">
        <v>1303</v>
      </c>
      <c r="AC204" s="431" t="s">
        <v>1547</v>
      </c>
      <c r="AD204" s="623" t="s">
        <v>1717</v>
      </c>
      <c r="AE204" s="356"/>
      <c r="AF204" s="356"/>
      <c r="AG204" s="356" t="s">
        <v>840</v>
      </c>
      <c r="AH204" s="356"/>
      <c r="AI204" s="623" t="s">
        <v>2577</v>
      </c>
      <c r="AJ204" s="441"/>
      <c r="AK204" s="359"/>
    </row>
    <row r="205" spans="1:37">
      <c r="A205" s="367"/>
      <c r="B205" s="445" t="s">
        <v>240</v>
      </c>
      <c r="C205" s="402">
        <v>46.763300000000001</v>
      </c>
      <c r="D205" s="428">
        <v>23.615500000000001</v>
      </c>
      <c r="E205" s="449" t="s">
        <v>206</v>
      </c>
      <c r="F205" s="450" t="s">
        <v>649</v>
      </c>
      <c r="G205" s="450" t="s">
        <v>2745</v>
      </c>
      <c r="H205" s="450" t="s">
        <v>3473</v>
      </c>
      <c r="I205" s="452" t="s">
        <v>683</v>
      </c>
      <c r="J205" s="457" t="s">
        <v>751</v>
      </c>
      <c r="K205" s="407">
        <v>1</v>
      </c>
      <c r="L205" s="407">
        <v>11</v>
      </c>
      <c r="M205" s="407">
        <v>11</v>
      </c>
      <c r="N205" s="425">
        <v>44</v>
      </c>
      <c r="O205" s="437"/>
      <c r="P205" s="406">
        <v>1</v>
      </c>
      <c r="Q205" s="406">
        <v>43</v>
      </c>
      <c r="R205" s="406"/>
      <c r="S205" s="406"/>
      <c r="T205" s="406"/>
      <c r="U205" s="406"/>
      <c r="V205" s="406">
        <f t="shared" si="12"/>
        <v>0</v>
      </c>
      <c r="W205" s="676"/>
      <c r="X205" s="507" t="str">
        <f t="shared" si="10"/>
        <v>1 garsoniere, 43 două camere, 0 număr camere necunoscut &lt;span style="color: red;"&gt;(spuneți-mi sau trimiteți tabel întreținere)&lt;/span&gt;</v>
      </c>
      <c r="Y205" s="508" t="str">
        <f t="shared" si="11"/>
        <v>44 din care 1 garsoniere, 43 două camere, 0 număr camere necunoscut &lt;span style="color: red;"&gt;(spuneți-mi sau trimiteți tabel întreținere)&lt;/span&gt;</v>
      </c>
      <c r="Z205" s="509"/>
      <c r="AA205" s="510" t="s">
        <v>1662</v>
      </c>
      <c r="AB205" s="628" t="s">
        <v>1302</v>
      </c>
      <c r="AC205" s="431" t="s">
        <v>1548</v>
      </c>
      <c r="AD205" s="623" t="s">
        <v>1468</v>
      </c>
      <c r="AE205" s="623"/>
      <c r="AF205" s="623"/>
      <c r="AG205" s="623" t="s">
        <v>1217</v>
      </c>
      <c r="AH205" s="623"/>
      <c r="AI205" s="623" t="s">
        <v>2559</v>
      </c>
      <c r="AJ205" s="441"/>
      <c r="AK205" s="359"/>
    </row>
    <row r="206" spans="1:37">
      <c r="A206" s="367"/>
      <c r="B206" s="386" t="s">
        <v>404</v>
      </c>
      <c r="C206" s="402">
        <v>46.763849999999998</v>
      </c>
      <c r="D206" s="428">
        <v>23.616299999999999</v>
      </c>
      <c r="E206" s="449" t="s">
        <v>206</v>
      </c>
      <c r="F206" s="450" t="s">
        <v>649</v>
      </c>
      <c r="G206" s="450" t="s">
        <v>2745</v>
      </c>
      <c r="H206" s="450" t="s">
        <v>3474</v>
      </c>
      <c r="I206" s="452" t="s">
        <v>681</v>
      </c>
      <c r="J206" s="457" t="s">
        <v>3</v>
      </c>
      <c r="K206" s="407">
        <v>1</v>
      </c>
      <c r="L206" s="407">
        <v>5</v>
      </c>
      <c r="M206" s="407">
        <v>5</v>
      </c>
      <c r="N206" s="425">
        <v>20</v>
      </c>
      <c r="O206" s="437"/>
      <c r="P206" s="406"/>
      <c r="Q206" s="406">
        <v>16</v>
      </c>
      <c r="R206" s="406">
        <v>4</v>
      </c>
      <c r="S206" s="406"/>
      <c r="T206" s="406"/>
      <c r="U206" s="406"/>
      <c r="V206" s="406">
        <f t="shared" si="12"/>
        <v>0</v>
      </c>
      <c r="W206" s="676"/>
      <c r="X206" s="507" t="str">
        <f t="shared" si="10"/>
        <v>16 două camere, 4 trei camere, 0 număr camere necunoscut &lt;span style="color: red;"&gt;(spuneți-mi sau trimiteți tabel întreținere)&lt;/span&gt;</v>
      </c>
      <c r="Y206" s="508" t="str">
        <f t="shared" si="11"/>
        <v>20 din care 16 două camere, 4 trei camere, 0 număr camere necunoscut &lt;span style="color: red;"&gt;(spuneți-mi sau trimiteți tabel întreținere)&lt;/span&gt;</v>
      </c>
      <c r="Z206" s="509"/>
      <c r="AA206" s="510" t="s">
        <v>1661</v>
      </c>
      <c r="AB206" s="628" t="s">
        <v>1303</v>
      </c>
      <c r="AC206" s="431" t="s">
        <v>1547</v>
      </c>
      <c r="AD206" s="623" t="s">
        <v>1717</v>
      </c>
      <c r="AE206" s="356"/>
      <c r="AF206" s="356"/>
      <c r="AG206" s="356" t="s">
        <v>840</v>
      </c>
      <c r="AH206" s="356"/>
      <c r="AI206" s="623" t="s">
        <v>2577</v>
      </c>
      <c r="AJ206" s="441"/>
      <c r="AK206" s="359"/>
    </row>
    <row r="207" spans="1:37">
      <c r="A207" s="367"/>
      <c r="B207" s="386" t="s">
        <v>404</v>
      </c>
      <c r="C207" s="402">
        <v>46.763800000000003</v>
      </c>
      <c r="D207" s="428">
        <v>23.616800000000001</v>
      </c>
      <c r="E207" s="449" t="s">
        <v>206</v>
      </c>
      <c r="F207" s="450" t="s">
        <v>649</v>
      </c>
      <c r="G207" s="450" t="s">
        <v>2745</v>
      </c>
      <c r="H207" s="450" t="s">
        <v>3475</v>
      </c>
      <c r="I207" s="452" t="s">
        <v>681</v>
      </c>
      <c r="J207" s="457" t="s">
        <v>3</v>
      </c>
      <c r="K207" s="407">
        <v>2</v>
      </c>
      <c r="L207" s="407">
        <v>5</v>
      </c>
      <c r="M207" s="407">
        <v>5</v>
      </c>
      <c r="N207" s="425">
        <v>40</v>
      </c>
      <c r="O207" s="437"/>
      <c r="P207" s="406"/>
      <c r="Q207" s="406">
        <v>32</v>
      </c>
      <c r="R207" s="406">
        <v>8</v>
      </c>
      <c r="S207" s="406"/>
      <c r="T207" s="406"/>
      <c r="U207" s="406"/>
      <c r="V207" s="406">
        <f t="shared" si="12"/>
        <v>0</v>
      </c>
      <c r="W207" s="676"/>
      <c r="X207" s="507" t="str">
        <f t="shared" si="10"/>
        <v>32 două camere, 8 trei camere, 0 număr camere necunoscut &lt;span style="color: red;"&gt;(spuneți-mi sau trimiteți tabel întreținere)&lt;/span&gt;</v>
      </c>
      <c r="Y207" s="508" t="str">
        <f t="shared" si="11"/>
        <v>40 din care 32 două camere, 8 trei camere, 0 număr camere necunoscut &lt;span style="color: red;"&gt;(spuneți-mi sau trimiteți tabel întreținere)&lt;/span&gt;</v>
      </c>
      <c r="Z207" s="509"/>
      <c r="AA207" s="510" t="s">
        <v>1661</v>
      </c>
      <c r="AB207" s="628" t="s">
        <v>1303</v>
      </c>
      <c r="AC207" s="431" t="s">
        <v>1547</v>
      </c>
      <c r="AD207" s="623" t="s">
        <v>1717</v>
      </c>
      <c r="AE207" s="356"/>
      <c r="AF207" s="356"/>
      <c r="AG207" s="356" t="s">
        <v>840</v>
      </c>
      <c r="AH207" s="356"/>
      <c r="AI207" s="623" t="s">
        <v>2577</v>
      </c>
      <c r="AJ207" s="441"/>
      <c r="AK207" s="359"/>
    </row>
    <row r="208" spans="1:37">
      <c r="A208" s="367"/>
      <c r="B208" s="445" t="s">
        <v>241</v>
      </c>
      <c r="C208" s="402">
        <v>46.763500000000001</v>
      </c>
      <c r="D208" s="428">
        <v>23.6173</v>
      </c>
      <c r="E208" s="449" t="s">
        <v>206</v>
      </c>
      <c r="F208" s="450" t="s">
        <v>649</v>
      </c>
      <c r="G208" s="450" t="s">
        <v>2745</v>
      </c>
      <c r="H208" s="450" t="s">
        <v>3476</v>
      </c>
      <c r="I208" s="452" t="s">
        <v>683</v>
      </c>
      <c r="J208" s="457" t="s">
        <v>751</v>
      </c>
      <c r="K208" s="407">
        <v>1</v>
      </c>
      <c r="L208" s="407">
        <v>11</v>
      </c>
      <c r="M208" s="407">
        <v>11</v>
      </c>
      <c r="N208" s="425">
        <v>44</v>
      </c>
      <c r="O208" s="437"/>
      <c r="P208" s="406">
        <v>1</v>
      </c>
      <c r="Q208" s="406">
        <v>43</v>
      </c>
      <c r="R208" s="406"/>
      <c r="S208" s="406"/>
      <c r="T208" s="406"/>
      <c r="U208" s="406"/>
      <c r="V208" s="406">
        <f t="shared" si="12"/>
        <v>0</v>
      </c>
      <c r="W208" s="676"/>
      <c r="X208" s="507" t="str">
        <f t="shared" si="10"/>
        <v>1 garsoniere, 43 două camere, 0 număr camere necunoscut &lt;span style="color: red;"&gt;(spuneți-mi sau trimiteți tabel întreținere)&lt;/span&gt;</v>
      </c>
      <c r="Y208" s="508" t="str">
        <f t="shared" si="11"/>
        <v>44 din care 1 garsoniere, 43 două camere, 0 număr camere necunoscut &lt;span style="color: red;"&gt;(spuneți-mi sau trimiteți tabel întreținere)&lt;/span&gt;</v>
      </c>
      <c r="Z208" s="509"/>
      <c r="AA208" s="510" t="s">
        <v>1662</v>
      </c>
      <c r="AB208" s="628" t="s">
        <v>1302</v>
      </c>
      <c r="AC208" s="431" t="s">
        <v>1548</v>
      </c>
      <c r="AD208" s="623" t="s">
        <v>1468</v>
      </c>
      <c r="AE208" s="623"/>
      <c r="AF208" s="623"/>
      <c r="AG208" s="623" t="s">
        <v>1217</v>
      </c>
      <c r="AH208" s="623"/>
      <c r="AI208" s="623" t="s">
        <v>2559</v>
      </c>
      <c r="AJ208" s="441"/>
      <c r="AK208" s="359"/>
    </row>
    <row r="209" spans="1:37">
      <c r="A209" s="367"/>
      <c r="B209" s="386" t="s">
        <v>404</v>
      </c>
      <c r="C209" s="402">
        <v>46.763950000000001</v>
      </c>
      <c r="D209" s="428">
        <v>23.617000000000001</v>
      </c>
      <c r="E209" s="449" t="s">
        <v>206</v>
      </c>
      <c r="F209" s="450" t="s">
        <v>649</v>
      </c>
      <c r="G209" s="450" t="s">
        <v>2745</v>
      </c>
      <c r="H209" s="450" t="s">
        <v>3477</v>
      </c>
      <c r="I209" s="452" t="s">
        <v>681</v>
      </c>
      <c r="J209" s="457" t="s">
        <v>3</v>
      </c>
      <c r="K209" s="407">
        <v>1</v>
      </c>
      <c r="L209" s="407">
        <v>5</v>
      </c>
      <c r="M209" s="407">
        <v>5</v>
      </c>
      <c r="N209" s="425">
        <v>20</v>
      </c>
      <c r="O209" s="437"/>
      <c r="P209" s="406"/>
      <c r="Q209" s="406">
        <v>16</v>
      </c>
      <c r="R209" s="406">
        <v>4</v>
      </c>
      <c r="S209" s="406"/>
      <c r="T209" s="406"/>
      <c r="U209" s="406"/>
      <c r="V209" s="406">
        <f t="shared" si="12"/>
        <v>0</v>
      </c>
      <c r="W209" s="676"/>
      <c r="X209" s="507" t="str">
        <f t="shared" si="10"/>
        <v>16 două camere, 4 trei camere, 0 număr camere necunoscut &lt;span style="color: red;"&gt;(spuneți-mi sau trimiteți tabel întreținere)&lt;/span&gt;</v>
      </c>
      <c r="Y209" s="508" t="str">
        <f t="shared" si="11"/>
        <v>20 din care 16 două camere, 4 trei camere, 0 număr camere necunoscut &lt;span style="color: red;"&gt;(spuneți-mi sau trimiteți tabel întreținere)&lt;/span&gt;</v>
      </c>
      <c r="Z209" s="509"/>
      <c r="AA209" s="510" t="s">
        <v>1661</v>
      </c>
      <c r="AB209" s="628" t="s">
        <v>1303</v>
      </c>
      <c r="AC209" s="431" t="s">
        <v>1547</v>
      </c>
      <c r="AD209" s="623" t="s">
        <v>1717</v>
      </c>
      <c r="AE209" s="356"/>
      <c r="AF209" s="356"/>
      <c r="AG209" s="356" t="s">
        <v>840</v>
      </c>
      <c r="AH209" s="356"/>
      <c r="AI209" s="623" t="s">
        <v>2577</v>
      </c>
      <c r="AJ209" s="441"/>
      <c r="AK209" s="359"/>
    </row>
    <row r="210" spans="1:37">
      <c r="A210" s="367"/>
      <c r="B210" s="386" t="s">
        <v>404</v>
      </c>
      <c r="C210" s="402">
        <v>46.7637</v>
      </c>
      <c r="D210" s="428">
        <v>23.617999999999999</v>
      </c>
      <c r="E210" s="449" t="s">
        <v>206</v>
      </c>
      <c r="F210" s="450" t="s">
        <v>649</v>
      </c>
      <c r="G210" s="450" t="s">
        <v>2745</v>
      </c>
      <c r="H210" s="450" t="s">
        <v>3478</v>
      </c>
      <c r="I210" s="452" t="s">
        <v>681</v>
      </c>
      <c r="J210" s="457" t="s">
        <v>3</v>
      </c>
      <c r="K210" s="407">
        <v>2</v>
      </c>
      <c r="L210" s="407">
        <v>5</v>
      </c>
      <c r="M210" s="407">
        <v>5</v>
      </c>
      <c r="N210" s="425">
        <v>30</v>
      </c>
      <c r="O210" s="437"/>
      <c r="P210" s="408"/>
      <c r="Q210" s="408"/>
      <c r="R210" s="408">
        <v>24</v>
      </c>
      <c r="S210" s="408">
        <v>6</v>
      </c>
      <c r="T210" s="408"/>
      <c r="U210" s="408"/>
      <c r="V210" s="406">
        <f t="shared" si="12"/>
        <v>0</v>
      </c>
      <c r="W210" s="676"/>
      <c r="X210" s="507" t="str">
        <f t="shared" si="10"/>
        <v>24 trei camere, 6 patru camere, 0 număr camere necunoscut &lt;span style="color: red;"&gt;(spuneți-mi sau trimiteți tabel întreținere)&lt;/span&gt;</v>
      </c>
      <c r="Y210" s="508" t="str">
        <f t="shared" si="11"/>
        <v>30 din care 24 trei camere, 6 patru camere, 0 număr camere necunoscut &lt;span style="color: red;"&gt;(spuneți-mi sau trimiteți tabel întreținere)&lt;/span&gt;</v>
      </c>
      <c r="Z210" s="509"/>
      <c r="AA210" s="510" t="s">
        <v>1661</v>
      </c>
      <c r="AB210" s="628" t="s">
        <v>1302</v>
      </c>
      <c r="AC210" s="431" t="s">
        <v>1548</v>
      </c>
      <c r="AD210" s="356" t="s">
        <v>2161</v>
      </c>
      <c r="AE210" s="356"/>
      <c r="AF210" s="356"/>
      <c r="AG210" s="623" t="s">
        <v>10</v>
      </c>
      <c r="AH210" s="623"/>
      <c r="AI210" s="623" t="s">
        <v>2572</v>
      </c>
      <c r="AJ210" s="441"/>
      <c r="AK210" s="359"/>
    </row>
    <row r="211" spans="1:37">
      <c r="A211" s="367"/>
      <c r="B211" s="386" t="s">
        <v>404</v>
      </c>
      <c r="C211" s="402">
        <v>46.764000000000003</v>
      </c>
      <c r="D211" s="428">
        <v>23.6173</v>
      </c>
      <c r="E211" s="449" t="s">
        <v>206</v>
      </c>
      <c r="F211" s="450" t="s">
        <v>649</v>
      </c>
      <c r="G211" s="450" t="s">
        <v>2745</v>
      </c>
      <c r="H211" s="450" t="s">
        <v>3479</v>
      </c>
      <c r="I211" s="452" t="s">
        <v>681</v>
      </c>
      <c r="J211" s="457" t="s">
        <v>3</v>
      </c>
      <c r="K211" s="407">
        <v>1</v>
      </c>
      <c r="L211" s="407">
        <v>5</v>
      </c>
      <c r="M211" s="407">
        <v>5</v>
      </c>
      <c r="N211" s="425">
        <v>20</v>
      </c>
      <c r="O211" s="437"/>
      <c r="P211" s="406"/>
      <c r="Q211" s="406">
        <v>16</v>
      </c>
      <c r="R211" s="406">
        <v>4</v>
      </c>
      <c r="S211" s="406"/>
      <c r="T211" s="406"/>
      <c r="U211" s="406"/>
      <c r="V211" s="406">
        <f t="shared" si="12"/>
        <v>0</v>
      </c>
      <c r="W211" s="676"/>
      <c r="X211" s="507" t="str">
        <f t="shared" si="10"/>
        <v>16 două camere, 4 trei camere, 0 număr camere necunoscut &lt;span style="color: red;"&gt;(spuneți-mi sau trimiteți tabel întreținere)&lt;/span&gt;</v>
      </c>
      <c r="Y211" s="508" t="str">
        <f t="shared" si="11"/>
        <v>20 din care 16 două camere, 4 trei camere, 0 număr camere necunoscut &lt;span style="color: red;"&gt;(spuneți-mi sau trimiteți tabel întreținere)&lt;/span&gt;</v>
      </c>
      <c r="Z211" s="509"/>
      <c r="AA211" s="510" t="s">
        <v>1661</v>
      </c>
      <c r="AB211" s="628" t="s">
        <v>1303</v>
      </c>
      <c r="AC211" s="431" t="s">
        <v>1547</v>
      </c>
      <c r="AD211" s="623" t="s">
        <v>1717</v>
      </c>
      <c r="AE211" s="356"/>
      <c r="AF211" s="356"/>
      <c r="AG211" s="356" t="s">
        <v>840</v>
      </c>
      <c r="AH211" s="356"/>
      <c r="AI211" s="623" t="s">
        <v>2577</v>
      </c>
      <c r="AJ211" s="441"/>
      <c r="AK211" s="359"/>
    </row>
    <row r="212" spans="1:37">
      <c r="A212" s="367"/>
      <c r="B212" s="386" t="s">
        <v>404</v>
      </c>
      <c r="C212" s="402">
        <v>46.763800000000003</v>
      </c>
      <c r="D212" s="428">
        <v>23.619199999999999</v>
      </c>
      <c r="E212" s="449" t="s">
        <v>206</v>
      </c>
      <c r="F212" s="450" t="s">
        <v>649</v>
      </c>
      <c r="G212" s="450" t="s">
        <v>2745</v>
      </c>
      <c r="H212" s="450" t="s">
        <v>3480</v>
      </c>
      <c r="I212" s="452" t="s">
        <v>683</v>
      </c>
      <c r="J212" s="457" t="s">
        <v>751</v>
      </c>
      <c r="K212" s="407">
        <v>1</v>
      </c>
      <c r="L212" s="407">
        <v>11</v>
      </c>
      <c r="M212" s="407">
        <v>11</v>
      </c>
      <c r="N212" s="425">
        <v>44</v>
      </c>
      <c r="O212" s="437"/>
      <c r="P212" s="406">
        <v>1</v>
      </c>
      <c r="Q212" s="406">
        <v>43</v>
      </c>
      <c r="R212" s="406"/>
      <c r="S212" s="406"/>
      <c r="T212" s="406"/>
      <c r="U212" s="406"/>
      <c r="V212" s="406">
        <f t="shared" si="12"/>
        <v>0</v>
      </c>
      <c r="W212" s="676"/>
      <c r="X212" s="507" t="str">
        <f t="shared" si="10"/>
        <v>1 garsoniere, 43 două camere, 0 număr camere necunoscut &lt;span style="color: red;"&gt;(spuneți-mi sau trimiteți tabel întreținere)&lt;/span&gt;</v>
      </c>
      <c r="Y212" s="508" t="str">
        <f t="shared" si="11"/>
        <v>44 din care 1 garsoniere, 43 două camere, 0 număr camere necunoscut &lt;span style="color: red;"&gt;(spuneți-mi sau trimiteți tabel întreținere)&lt;/span&gt;</v>
      </c>
      <c r="Z212" s="509"/>
      <c r="AA212" s="510" t="s">
        <v>1662</v>
      </c>
      <c r="AB212" s="628" t="s">
        <v>1302</v>
      </c>
      <c r="AC212" s="431" t="s">
        <v>1548</v>
      </c>
      <c r="AD212" s="623" t="s">
        <v>1468</v>
      </c>
      <c r="AE212" s="623"/>
      <c r="AF212" s="623"/>
      <c r="AG212" s="623" t="s">
        <v>1217</v>
      </c>
      <c r="AH212" s="623"/>
      <c r="AI212" s="623" t="s">
        <v>2559</v>
      </c>
      <c r="AJ212" s="441"/>
      <c r="AK212" s="359"/>
    </row>
    <row r="213" spans="1:37">
      <c r="A213" s="367"/>
      <c r="B213" s="386" t="s">
        <v>404</v>
      </c>
      <c r="C213" s="402">
        <v>46.764299999999999</v>
      </c>
      <c r="D213" s="428">
        <v>23.617999999999999</v>
      </c>
      <c r="E213" s="449" t="s">
        <v>206</v>
      </c>
      <c r="F213" s="450" t="s">
        <v>649</v>
      </c>
      <c r="G213" s="450" t="s">
        <v>2745</v>
      </c>
      <c r="H213" s="450" t="s">
        <v>3481</v>
      </c>
      <c r="I213" s="452" t="s">
        <v>681</v>
      </c>
      <c r="J213" s="457" t="s">
        <v>3</v>
      </c>
      <c r="K213" s="407">
        <v>1</v>
      </c>
      <c r="L213" s="407">
        <v>5</v>
      </c>
      <c r="M213" s="407">
        <v>5</v>
      </c>
      <c r="N213" s="425">
        <v>140</v>
      </c>
      <c r="O213" s="437">
        <v>140</v>
      </c>
      <c r="P213" s="406"/>
      <c r="Q213" s="406"/>
      <c r="R213" s="406"/>
      <c r="S213" s="406"/>
      <c r="T213" s="406"/>
      <c r="U213" s="406"/>
      <c r="V213" s="406">
        <f t="shared" si="12"/>
        <v>0</v>
      </c>
      <c r="W213" s="676"/>
      <c r="X213" s="507" t="str">
        <f t="shared" si="10"/>
        <v>140 camere cu băi și bucătării comune, 0 număr camere necunoscut &lt;span style="color: red;"&gt;(spuneți-mi sau trimiteți tabel întreținere)&lt;/span&gt;</v>
      </c>
      <c r="Y213" s="508" t="str">
        <f t="shared" si="11"/>
        <v>140 din care 140 camere cu băi și bucătării comune, 0 număr camere necunoscut &lt;span style="color: red;"&gt;(spuneți-mi sau trimiteți tabel întreținere)&lt;/span&gt;</v>
      </c>
      <c r="Z213" s="509"/>
      <c r="AA213" s="510" t="s">
        <v>1661</v>
      </c>
      <c r="AB213" s="628" t="s">
        <v>1303</v>
      </c>
      <c r="AC213" s="431" t="s">
        <v>1547</v>
      </c>
      <c r="AD213" s="356" t="s">
        <v>2504</v>
      </c>
      <c r="AE213" s="356"/>
      <c r="AF213" s="356"/>
      <c r="AG213" s="623" t="s">
        <v>840</v>
      </c>
      <c r="AH213" s="623"/>
      <c r="AI213" s="623" t="s">
        <v>2227</v>
      </c>
      <c r="AJ213" s="441"/>
      <c r="AK213" s="359"/>
    </row>
    <row r="214" spans="1:37">
      <c r="A214" s="367"/>
      <c r="B214" s="386" t="s">
        <v>404</v>
      </c>
      <c r="C214" s="402">
        <v>46.7639</v>
      </c>
      <c r="D214" s="428">
        <v>23.619900000000001</v>
      </c>
      <c r="E214" s="449" t="s">
        <v>206</v>
      </c>
      <c r="F214" s="450" t="s">
        <v>649</v>
      </c>
      <c r="G214" s="450" t="s">
        <v>2745</v>
      </c>
      <c r="H214" s="450" t="s">
        <v>3482</v>
      </c>
      <c r="I214" s="452" t="s">
        <v>681</v>
      </c>
      <c r="J214" s="457" t="s">
        <v>3</v>
      </c>
      <c r="K214" s="407">
        <v>2</v>
      </c>
      <c r="L214" s="407">
        <v>5</v>
      </c>
      <c r="M214" s="407">
        <v>5</v>
      </c>
      <c r="N214" s="425">
        <v>30</v>
      </c>
      <c r="O214" s="437"/>
      <c r="P214" s="408"/>
      <c r="Q214" s="408"/>
      <c r="R214" s="408">
        <v>24</v>
      </c>
      <c r="S214" s="408">
        <v>6</v>
      </c>
      <c r="T214" s="408"/>
      <c r="U214" s="408"/>
      <c r="V214" s="406">
        <f t="shared" si="12"/>
        <v>0</v>
      </c>
      <c r="W214" s="676"/>
      <c r="X214" s="507" t="str">
        <f t="shared" si="10"/>
        <v>24 trei camere, 6 patru camere, 0 număr camere necunoscut &lt;span style="color: red;"&gt;(spuneți-mi sau trimiteți tabel întreținere)&lt;/span&gt;</v>
      </c>
      <c r="Y214" s="508" t="str">
        <f t="shared" si="11"/>
        <v>30 din care 24 trei camere, 6 patru camere, 0 număr camere necunoscut &lt;span style="color: red;"&gt;(spuneți-mi sau trimiteți tabel întreținere)&lt;/span&gt;</v>
      </c>
      <c r="Z214" s="509"/>
      <c r="AA214" s="510" t="s">
        <v>1661</v>
      </c>
      <c r="AB214" s="628" t="s">
        <v>1302</v>
      </c>
      <c r="AC214" s="431" t="s">
        <v>1548</v>
      </c>
      <c r="AD214" s="356" t="s">
        <v>2161</v>
      </c>
      <c r="AE214" s="356"/>
      <c r="AF214" s="356"/>
      <c r="AG214" s="623" t="s">
        <v>10</v>
      </c>
      <c r="AH214" s="623"/>
      <c r="AI214" s="623" t="s">
        <v>2572</v>
      </c>
      <c r="AJ214" s="441"/>
      <c r="AK214" s="359"/>
    </row>
    <row r="215" spans="1:37">
      <c r="A215" s="367"/>
      <c r="B215" s="386" t="s">
        <v>404</v>
      </c>
      <c r="C215" s="402">
        <v>46.764099999999999</v>
      </c>
      <c r="D215" s="428">
        <v>23.618600000000001</v>
      </c>
      <c r="E215" s="449" t="s">
        <v>206</v>
      </c>
      <c r="F215" s="450" t="s">
        <v>649</v>
      </c>
      <c r="G215" s="450" t="s">
        <v>2745</v>
      </c>
      <c r="H215" s="450" t="s">
        <v>3483</v>
      </c>
      <c r="I215" s="452" t="s">
        <v>681</v>
      </c>
      <c r="J215" s="457" t="s">
        <v>3</v>
      </c>
      <c r="K215" s="407">
        <v>2</v>
      </c>
      <c r="L215" s="407">
        <v>5</v>
      </c>
      <c r="M215" s="407">
        <v>5</v>
      </c>
      <c r="N215" s="425">
        <v>40</v>
      </c>
      <c r="O215" s="437"/>
      <c r="P215" s="406"/>
      <c r="Q215" s="406">
        <v>32</v>
      </c>
      <c r="R215" s="406">
        <v>8</v>
      </c>
      <c r="S215" s="406"/>
      <c r="T215" s="406"/>
      <c r="U215" s="406"/>
      <c r="V215" s="406">
        <f t="shared" si="12"/>
        <v>0</v>
      </c>
      <c r="W215" s="676"/>
      <c r="X215" s="507" t="str">
        <f t="shared" si="10"/>
        <v>32 două camere, 8 trei camere, 0 număr camere necunoscut &lt;span style="color: red;"&gt;(spuneți-mi sau trimiteți tabel întreținere)&lt;/span&gt;</v>
      </c>
      <c r="Y215" s="508" t="str">
        <f t="shared" si="11"/>
        <v>40 din care 32 două camere, 8 trei camere, 0 număr camere necunoscut &lt;span style="color: red;"&gt;(spuneți-mi sau trimiteți tabel întreținere)&lt;/span&gt;</v>
      </c>
      <c r="Z215" s="509"/>
      <c r="AA215" s="510" t="s">
        <v>1661</v>
      </c>
      <c r="AB215" s="628" t="s">
        <v>1303</v>
      </c>
      <c r="AC215" s="431" t="s">
        <v>1547</v>
      </c>
      <c r="AD215" s="623" t="s">
        <v>1717</v>
      </c>
      <c r="AE215" s="356"/>
      <c r="AF215" s="356"/>
      <c r="AG215" s="356" t="s">
        <v>840</v>
      </c>
      <c r="AH215" s="356"/>
      <c r="AI215" s="623" t="s">
        <v>2577</v>
      </c>
      <c r="AJ215" s="441"/>
      <c r="AK215" s="359"/>
    </row>
    <row r="216" spans="1:37">
      <c r="A216" s="367"/>
      <c r="B216" s="386" t="s">
        <v>404</v>
      </c>
      <c r="C216" s="402">
        <v>46.764400000000002</v>
      </c>
      <c r="D216" s="428">
        <v>23.6187</v>
      </c>
      <c r="E216" s="449" t="s">
        <v>206</v>
      </c>
      <c r="F216" s="450" t="s">
        <v>649</v>
      </c>
      <c r="G216" s="450" t="s">
        <v>2745</v>
      </c>
      <c r="H216" s="450" t="s">
        <v>3484</v>
      </c>
      <c r="I216" s="452" t="s">
        <v>681</v>
      </c>
      <c r="J216" s="457" t="s">
        <v>3</v>
      </c>
      <c r="K216" s="407">
        <v>1</v>
      </c>
      <c r="L216" s="407">
        <v>5</v>
      </c>
      <c r="M216" s="407">
        <v>5</v>
      </c>
      <c r="N216" s="425">
        <v>140</v>
      </c>
      <c r="O216" s="437">
        <v>140</v>
      </c>
      <c r="P216" s="406"/>
      <c r="Q216" s="406"/>
      <c r="R216" s="406"/>
      <c r="S216" s="406"/>
      <c r="T216" s="406"/>
      <c r="U216" s="406"/>
      <c r="V216" s="406">
        <f t="shared" si="12"/>
        <v>0</v>
      </c>
      <c r="W216" s="676"/>
      <c r="X216" s="507" t="str">
        <f t="shared" si="10"/>
        <v>140 camere cu băi și bucătării comune, 0 număr camere necunoscut &lt;span style="color: red;"&gt;(spuneți-mi sau trimiteți tabel întreținere)&lt;/span&gt;</v>
      </c>
      <c r="Y216" s="508" t="str">
        <f t="shared" si="11"/>
        <v>140 din care 140 camere cu băi și bucătării comune, 0 număr camere necunoscut &lt;span style="color: red;"&gt;(spuneți-mi sau trimiteți tabel întreținere)&lt;/span&gt;</v>
      </c>
      <c r="Z216" s="509"/>
      <c r="AA216" s="510" t="s">
        <v>1661</v>
      </c>
      <c r="AB216" s="628" t="s">
        <v>1303</v>
      </c>
      <c r="AC216" s="431" t="s">
        <v>1547</v>
      </c>
      <c r="AD216" s="356" t="s">
        <v>2504</v>
      </c>
      <c r="AE216" s="356"/>
      <c r="AF216" s="356"/>
      <c r="AG216" s="623" t="s">
        <v>840</v>
      </c>
      <c r="AH216" s="623"/>
      <c r="AI216" s="623" t="s">
        <v>2227</v>
      </c>
      <c r="AJ216" s="441"/>
      <c r="AK216" s="359"/>
    </row>
    <row r="217" spans="1:37">
      <c r="A217" s="367"/>
      <c r="B217" s="386" t="s">
        <v>404</v>
      </c>
      <c r="C217" s="402">
        <v>46.764499999999998</v>
      </c>
      <c r="D217" s="428">
        <v>23.619199999999999</v>
      </c>
      <c r="E217" s="449" t="s">
        <v>206</v>
      </c>
      <c r="F217" s="450" t="s">
        <v>649</v>
      </c>
      <c r="G217" s="450" t="s">
        <v>2745</v>
      </c>
      <c r="H217" s="450" t="s">
        <v>3485</v>
      </c>
      <c r="I217" s="452" t="s">
        <v>681</v>
      </c>
      <c r="J217" s="457" t="s">
        <v>3</v>
      </c>
      <c r="K217" s="407">
        <v>1</v>
      </c>
      <c r="L217" s="407">
        <v>5</v>
      </c>
      <c r="M217" s="407">
        <v>5</v>
      </c>
      <c r="N217" s="425">
        <v>140</v>
      </c>
      <c r="O217" s="437">
        <v>140</v>
      </c>
      <c r="P217" s="406"/>
      <c r="Q217" s="406"/>
      <c r="R217" s="406"/>
      <c r="S217" s="406"/>
      <c r="T217" s="406"/>
      <c r="U217" s="406"/>
      <c r="V217" s="406">
        <f t="shared" si="12"/>
        <v>0</v>
      </c>
      <c r="W217" s="676"/>
      <c r="X217" s="507" t="str">
        <f t="shared" si="10"/>
        <v>140 camere cu băi și bucătării comune, 0 număr camere necunoscut &lt;span style="color: red;"&gt;(spuneți-mi sau trimiteți tabel întreținere)&lt;/span&gt;</v>
      </c>
      <c r="Y217" s="508" t="str">
        <f t="shared" si="11"/>
        <v>140 din care 140 camere cu băi și bucătării comune, 0 număr camere necunoscut &lt;span style="color: red;"&gt;(spuneți-mi sau trimiteți tabel întreținere)&lt;/span&gt;</v>
      </c>
      <c r="Z217" s="509"/>
      <c r="AA217" s="510" t="s">
        <v>1661</v>
      </c>
      <c r="AB217" s="628" t="s">
        <v>1303</v>
      </c>
      <c r="AC217" s="431" t="s">
        <v>1547</v>
      </c>
      <c r="AD217" s="356" t="s">
        <v>2504</v>
      </c>
      <c r="AE217" s="356"/>
      <c r="AF217" s="356"/>
      <c r="AG217" s="623" t="s">
        <v>840</v>
      </c>
      <c r="AH217" s="623"/>
      <c r="AI217" s="623" t="s">
        <v>2227</v>
      </c>
      <c r="AJ217" s="441"/>
      <c r="AK217" s="359"/>
    </row>
    <row r="218" spans="1:37">
      <c r="A218" s="367"/>
      <c r="B218" s="386" t="s">
        <v>404</v>
      </c>
      <c r="C218" s="402">
        <v>46.764299999999999</v>
      </c>
      <c r="D218" s="428">
        <v>23.619800000000001</v>
      </c>
      <c r="E218" s="449" t="s">
        <v>206</v>
      </c>
      <c r="F218" s="450" t="s">
        <v>649</v>
      </c>
      <c r="G218" s="450" t="s">
        <v>2745</v>
      </c>
      <c r="H218" s="450" t="s">
        <v>3486</v>
      </c>
      <c r="I218" s="452" t="s">
        <v>681</v>
      </c>
      <c r="J218" s="457" t="s">
        <v>3</v>
      </c>
      <c r="K218" s="407">
        <v>2</v>
      </c>
      <c r="L218" s="407">
        <v>5</v>
      </c>
      <c r="M218" s="407">
        <v>5</v>
      </c>
      <c r="N218" s="425">
        <v>40</v>
      </c>
      <c r="O218" s="437"/>
      <c r="P218" s="406"/>
      <c r="Q218" s="406">
        <v>32</v>
      </c>
      <c r="R218" s="406">
        <v>8</v>
      </c>
      <c r="S218" s="406"/>
      <c r="T218" s="406"/>
      <c r="U218" s="406"/>
      <c r="V218" s="406">
        <f t="shared" si="12"/>
        <v>0</v>
      </c>
      <c r="W218" s="676"/>
      <c r="X218" s="507" t="str">
        <f t="shared" si="10"/>
        <v>32 două camere, 8 trei camere, 0 număr camere necunoscut &lt;span style="color: red;"&gt;(spuneți-mi sau trimiteți tabel întreținere)&lt;/span&gt;</v>
      </c>
      <c r="Y218" s="508" t="str">
        <f t="shared" si="11"/>
        <v>40 din care 32 două camere, 8 trei camere, 0 număr camere necunoscut &lt;span style="color: red;"&gt;(spuneți-mi sau trimiteți tabel întreținere)&lt;/span&gt;</v>
      </c>
      <c r="Z218" s="509"/>
      <c r="AA218" s="510" t="s">
        <v>1663</v>
      </c>
      <c r="AB218" s="628" t="s">
        <v>1303</v>
      </c>
      <c r="AC218" s="431" t="s">
        <v>1547</v>
      </c>
      <c r="AD218" s="623" t="s">
        <v>1717</v>
      </c>
      <c r="AE218" s="356"/>
      <c r="AF218" s="356"/>
      <c r="AG218" s="356" t="s">
        <v>840</v>
      </c>
      <c r="AH218" s="356"/>
      <c r="AI218" s="623" t="s">
        <v>2577</v>
      </c>
      <c r="AJ218" s="496"/>
      <c r="AK218" s="359"/>
    </row>
    <row r="219" spans="1:37">
      <c r="A219" s="367"/>
      <c r="B219" s="386" t="s">
        <v>404</v>
      </c>
      <c r="C219" s="402">
        <v>46.764600000000002</v>
      </c>
      <c r="D219" s="428">
        <v>23.619900000000001</v>
      </c>
      <c r="E219" s="449" t="s">
        <v>206</v>
      </c>
      <c r="F219" s="450" t="s">
        <v>649</v>
      </c>
      <c r="G219" s="450" t="s">
        <v>2745</v>
      </c>
      <c r="H219" s="450" t="s">
        <v>3487</v>
      </c>
      <c r="I219" s="452" t="s">
        <v>681</v>
      </c>
      <c r="J219" s="457" t="s">
        <v>3</v>
      </c>
      <c r="K219" s="407">
        <v>1</v>
      </c>
      <c r="L219" s="407">
        <v>5</v>
      </c>
      <c r="M219" s="407">
        <v>5</v>
      </c>
      <c r="N219" s="425">
        <v>140</v>
      </c>
      <c r="O219" s="437">
        <v>140</v>
      </c>
      <c r="P219" s="406"/>
      <c r="Q219" s="406"/>
      <c r="R219" s="406"/>
      <c r="S219" s="406"/>
      <c r="T219" s="406"/>
      <c r="U219" s="406"/>
      <c r="V219" s="406">
        <f t="shared" si="12"/>
        <v>0</v>
      </c>
      <c r="W219" s="676"/>
      <c r="X219" s="507" t="str">
        <f t="shared" si="10"/>
        <v>140 camere cu băi și bucătării comune, 0 număr camere necunoscut &lt;span style="color: red;"&gt;(spuneți-mi sau trimiteți tabel întreținere)&lt;/span&gt;</v>
      </c>
      <c r="Y219" s="508" t="str">
        <f t="shared" si="11"/>
        <v>140 din care 140 camere cu băi și bucătării comune, 0 număr camere necunoscut &lt;span style="color: red;"&gt;(spuneți-mi sau trimiteți tabel întreținere)&lt;/span&gt;</v>
      </c>
      <c r="Z219" s="509"/>
      <c r="AA219" s="510" t="s">
        <v>1663</v>
      </c>
      <c r="AB219" s="628" t="s">
        <v>1303</v>
      </c>
      <c r="AC219" s="431" t="s">
        <v>1547</v>
      </c>
      <c r="AD219" s="356" t="s">
        <v>2504</v>
      </c>
      <c r="AE219" s="356"/>
      <c r="AF219" s="356"/>
      <c r="AG219" s="623" t="s">
        <v>840</v>
      </c>
      <c r="AH219" s="623"/>
      <c r="AI219" s="623" t="s">
        <v>2227</v>
      </c>
      <c r="AJ219" s="441"/>
      <c r="AK219" s="359"/>
    </row>
    <row r="220" spans="1:37">
      <c r="A220" s="367" t="s">
        <v>32</v>
      </c>
      <c r="B220" s="369" t="s">
        <v>404</v>
      </c>
      <c r="C220" s="461">
        <v>46.763500000000001</v>
      </c>
      <c r="D220" s="462">
        <v>23.613900000000001</v>
      </c>
      <c r="E220" s="463" t="s">
        <v>206</v>
      </c>
      <c r="F220" s="464" t="s">
        <v>649</v>
      </c>
      <c r="G220" s="464" t="s">
        <v>2745</v>
      </c>
      <c r="H220" s="464" t="s">
        <v>3488</v>
      </c>
      <c r="I220" s="474" t="s">
        <v>683</v>
      </c>
      <c r="J220" s="475" t="s">
        <v>825</v>
      </c>
      <c r="K220" s="476">
        <v>2</v>
      </c>
      <c r="L220" s="476">
        <v>11</v>
      </c>
      <c r="M220" s="476">
        <v>11</v>
      </c>
      <c r="N220" s="477">
        <v>108</v>
      </c>
      <c r="O220" s="478"/>
      <c r="P220" s="479">
        <v>20</v>
      </c>
      <c r="Q220" s="479">
        <v>88</v>
      </c>
      <c r="R220" s="479"/>
      <c r="S220" s="479"/>
      <c r="T220" s="479"/>
      <c r="U220" s="479"/>
      <c r="V220" s="479">
        <f t="shared" si="12"/>
        <v>0</v>
      </c>
      <c r="W220" s="679"/>
      <c r="X220" s="515" t="str">
        <f t="shared" si="10"/>
        <v>20 garsoniere, 88 două camere, 0 număr camere necunoscut &lt;span style="color: red;"&gt;(spuneți-mi sau trimiteți tabel întreținere)&lt;/span&gt;</v>
      </c>
      <c r="Y220" s="516" t="str">
        <f t="shared" si="11"/>
        <v>108 din care 20 garsoniere, 88 două camere, 0 număr camere necunoscut &lt;span style="color: red;"&gt;(spuneți-mi sau trimiteți tabel întreținere)&lt;/span&gt;</v>
      </c>
      <c r="Z220" s="517"/>
      <c r="AA220" s="472" t="s">
        <v>1680</v>
      </c>
      <c r="AB220" s="400" t="s">
        <v>1302</v>
      </c>
      <c r="AC220" s="458" t="s">
        <v>1548</v>
      </c>
      <c r="AD220" s="472" t="s">
        <v>1570</v>
      </c>
      <c r="AE220" s="472"/>
      <c r="AF220" s="472"/>
      <c r="AG220" s="472" t="s">
        <v>840</v>
      </c>
      <c r="AH220" s="472"/>
      <c r="AI220" s="472" t="s">
        <v>2227</v>
      </c>
      <c r="AJ220" s="473"/>
      <c r="AK220" s="359"/>
    </row>
    <row r="221" spans="1:37">
      <c r="A221" s="367"/>
      <c r="B221" s="445" t="s">
        <v>224</v>
      </c>
      <c r="C221" s="402">
        <v>46.763199999999998</v>
      </c>
      <c r="D221" s="428">
        <v>23.6145</v>
      </c>
      <c r="E221" s="449" t="s">
        <v>206</v>
      </c>
      <c r="F221" s="450" t="s">
        <v>649</v>
      </c>
      <c r="G221" s="450" t="s">
        <v>2745</v>
      </c>
      <c r="H221" s="450" t="s">
        <v>3489</v>
      </c>
      <c r="I221" s="452" t="s">
        <v>683</v>
      </c>
      <c r="J221" s="457" t="s">
        <v>825</v>
      </c>
      <c r="K221" s="407">
        <v>2</v>
      </c>
      <c r="L221" s="407">
        <v>11</v>
      </c>
      <c r="M221" s="407">
        <v>11</v>
      </c>
      <c r="N221" s="425">
        <v>108</v>
      </c>
      <c r="O221" s="437"/>
      <c r="P221" s="406">
        <v>20</v>
      </c>
      <c r="Q221" s="406">
        <v>88</v>
      </c>
      <c r="R221" s="406"/>
      <c r="S221" s="406"/>
      <c r="T221" s="406"/>
      <c r="U221" s="406"/>
      <c r="V221" s="406">
        <f t="shared" si="12"/>
        <v>0</v>
      </c>
      <c r="W221" s="676"/>
      <c r="X221" s="507" t="str">
        <f t="shared" si="10"/>
        <v>20 garsoniere, 88 două camere, 0 număr camere necunoscut &lt;span style="color: red;"&gt;(spuneți-mi sau trimiteți tabel întreținere)&lt;/span&gt;</v>
      </c>
      <c r="Y221" s="508" t="str">
        <f t="shared" si="11"/>
        <v>108 din care 20 garsoniere, 88 două camere, 0 număr camere necunoscut &lt;span style="color: red;"&gt;(spuneți-mi sau trimiteți tabel întreținere)&lt;/span&gt;</v>
      </c>
      <c r="Z221" s="509"/>
      <c r="AA221" s="356" t="s">
        <v>1680</v>
      </c>
      <c r="AB221" s="628" t="s">
        <v>1302</v>
      </c>
      <c r="AC221" s="431" t="s">
        <v>1548</v>
      </c>
      <c r="AD221" s="356" t="s">
        <v>1570</v>
      </c>
      <c r="AE221" s="356"/>
      <c r="AF221" s="356"/>
      <c r="AG221" s="356" t="s">
        <v>840</v>
      </c>
      <c r="AH221" s="356"/>
      <c r="AI221" s="356" t="s">
        <v>2227</v>
      </c>
      <c r="AJ221" s="496"/>
      <c r="AK221" s="359"/>
    </row>
    <row r="222" spans="1:37">
      <c r="A222" s="367" t="s">
        <v>32</v>
      </c>
      <c r="B222" s="369" t="s">
        <v>404</v>
      </c>
      <c r="C222" s="461">
        <v>46.764600000000002</v>
      </c>
      <c r="D222" s="462">
        <v>23.6144</v>
      </c>
      <c r="E222" s="463" t="s">
        <v>206</v>
      </c>
      <c r="F222" s="464" t="s">
        <v>649</v>
      </c>
      <c r="G222" s="464" t="s">
        <v>2745</v>
      </c>
      <c r="H222" s="464" t="s">
        <v>3490</v>
      </c>
      <c r="I222" s="474" t="s">
        <v>681</v>
      </c>
      <c r="J222" s="475" t="s">
        <v>3</v>
      </c>
      <c r="K222" s="476">
        <v>1</v>
      </c>
      <c r="L222" s="476">
        <v>5</v>
      </c>
      <c r="M222" s="476">
        <v>5</v>
      </c>
      <c r="N222" s="477">
        <v>20</v>
      </c>
      <c r="O222" s="478"/>
      <c r="P222" s="479"/>
      <c r="Q222" s="479">
        <v>15</v>
      </c>
      <c r="R222" s="479">
        <v>5</v>
      </c>
      <c r="S222" s="479"/>
      <c r="T222" s="479"/>
      <c r="U222" s="479"/>
      <c r="V222" s="479">
        <f t="shared" si="12"/>
        <v>0</v>
      </c>
      <c r="W222" s="679"/>
      <c r="X222" s="515" t="str">
        <f t="shared" si="10"/>
        <v>15 două camere, 5 trei camere, 0 număr camere necunoscut &lt;span style="color: red;"&gt;(spuneți-mi sau trimiteți tabel întreținere)&lt;/span&gt;</v>
      </c>
      <c r="Y222" s="516" t="str">
        <f t="shared" si="11"/>
        <v>20 din care 15 două camere, 5 trei camere, 0 număr camere necunoscut &lt;span style="color: red;"&gt;(spuneți-mi sau trimiteți tabel întreținere)&lt;/span&gt;</v>
      </c>
      <c r="Z222" s="517"/>
      <c r="AA222" s="518" t="s">
        <v>1043</v>
      </c>
      <c r="AB222" s="400" t="s">
        <v>1303</v>
      </c>
      <c r="AC222" s="458" t="s">
        <v>1547</v>
      </c>
      <c r="AD222" s="394" t="s">
        <v>1717</v>
      </c>
      <c r="AE222" s="472"/>
      <c r="AF222" s="472"/>
      <c r="AG222" s="472" t="s">
        <v>840</v>
      </c>
      <c r="AH222" s="472"/>
      <c r="AI222" s="394" t="s">
        <v>2577</v>
      </c>
      <c r="AJ222" s="473"/>
      <c r="AK222" s="359"/>
    </row>
    <row r="223" spans="1:37">
      <c r="A223" s="367"/>
      <c r="B223" s="386" t="s">
        <v>404</v>
      </c>
      <c r="C223" s="402">
        <v>46.764699999999998</v>
      </c>
      <c r="D223" s="428">
        <v>23.614599999999999</v>
      </c>
      <c r="E223" s="449" t="s">
        <v>206</v>
      </c>
      <c r="F223" s="450" t="s">
        <v>649</v>
      </c>
      <c r="G223" s="450" t="s">
        <v>2745</v>
      </c>
      <c r="H223" s="450" t="s">
        <v>3491</v>
      </c>
      <c r="I223" s="452" t="s">
        <v>681</v>
      </c>
      <c r="J223" s="457" t="s">
        <v>3</v>
      </c>
      <c r="K223" s="407">
        <v>1</v>
      </c>
      <c r="L223" s="407">
        <v>5</v>
      </c>
      <c r="M223" s="407">
        <v>5</v>
      </c>
      <c r="N223" s="425">
        <v>20</v>
      </c>
      <c r="O223" s="437"/>
      <c r="P223" s="406"/>
      <c r="Q223" s="406">
        <v>15</v>
      </c>
      <c r="R223" s="406">
        <v>5</v>
      </c>
      <c r="S223" s="406"/>
      <c r="T223" s="406"/>
      <c r="U223" s="406"/>
      <c r="V223" s="406">
        <f t="shared" si="12"/>
        <v>0</v>
      </c>
      <c r="W223" s="676"/>
      <c r="X223" s="507" t="str">
        <f t="shared" si="10"/>
        <v>15 două camere, 5 trei camere, 0 număr camere necunoscut &lt;span style="color: red;"&gt;(spuneți-mi sau trimiteți tabel întreținere)&lt;/span&gt;</v>
      </c>
      <c r="Y223" s="508" t="str">
        <f t="shared" si="11"/>
        <v>20 din care 15 două camere, 5 trei camere, 0 număr camere necunoscut &lt;span style="color: red;"&gt;(spuneți-mi sau trimiteți tabel întreținere)&lt;/span&gt;</v>
      </c>
      <c r="Z223" s="509"/>
      <c r="AA223" s="510" t="s">
        <v>1043</v>
      </c>
      <c r="AB223" s="628" t="s">
        <v>1303</v>
      </c>
      <c r="AC223" s="431" t="s">
        <v>1547</v>
      </c>
      <c r="AD223" s="623" t="s">
        <v>1717</v>
      </c>
      <c r="AE223" s="356"/>
      <c r="AF223" s="356"/>
      <c r="AG223" s="356" t="s">
        <v>840</v>
      </c>
      <c r="AH223" s="356"/>
      <c r="AI223" s="623" t="s">
        <v>2577</v>
      </c>
      <c r="AJ223" s="441"/>
      <c r="AK223" s="359"/>
    </row>
    <row r="224" spans="1:37">
      <c r="A224" s="367"/>
      <c r="B224" s="386" t="s">
        <v>404</v>
      </c>
      <c r="C224" s="402">
        <v>46.764699999999998</v>
      </c>
      <c r="D224" s="428">
        <v>23.614999999999998</v>
      </c>
      <c r="E224" s="449" t="s">
        <v>206</v>
      </c>
      <c r="F224" s="450" t="s">
        <v>649</v>
      </c>
      <c r="G224" s="450" t="s">
        <v>2745</v>
      </c>
      <c r="H224" s="450" t="s">
        <v>3492</v>
      </c>
      <c r="I224" s="452" t="s">
        <v>681</v>
      </c>
      <c r="J224" s="457" t="s">
        <v>3</v>
      </c>
      <c r="K224" s="407">
        <v>1</v>
      </c>
      <c r="L224" s="407">
        <v>5</v>
      </c>
      <c r="M224" s="407">
        <v>5</v>
      </c>
      <c r="N224" s="425">
        <v>20</v>
      </c>
      <c r="O224" s="437"/>
      <c r="P224" s="406"/>
      <c r="Q224" s="406">
        <v>15</v>
      </c>
      <c r="R224" s="406">
        <v>5</v>
      </c>
      <c r="S224" s="406"/>
      <c r="T224" s="406"/>
      <c r="U224" s="406"/>
      <c r="V224" s="406">
        <f t="shared" si="12"/>
        <v>0</v>
      </c>
      <c r="W224" s="676"/>
      <c r="X224" s="507" t="str">
        <f t="shared" si="10"/>
        <v>15 două camere, 5 trei camere, 0 număr camere necunoscut &lt;span style="color: red;"&gt;(spuneți-mi sau trimiteți tabel întreținere)&lt;/span&gt;</v>
      </c>
      <c r="Y224" s="508" t="str">
        <f t="shared" si="11"/>
        <v>20 din care 15 două camere, 5 trei camere, 0 număr camere necunoscut &lt;span style="color: red;"&gt;(spuneți-mi sau trimiteți tabel întreținere)&lt;/span&gt;</v>
      </c>
      <c r="Z224" s="509"/>
      <c r="AA224" s="510" t="s">
        <v>1043</v>
      </c>
      <c r="AB224" s="628" t="s">
        <v>1303</v>
      </c>
      <c r="AC224" s="431" t="s">
        <v>1547</v>
      </c>
      <c r="AD224" s="623" t="s">
        <v>1717</v>
      </c>
      <c r="AE224" s="356"/>
      <c r="AF224" s="356"/>
      <c r="AG224" s="356" t="s">
        <v>840</v>
      </c>
      <c r="AH224" s="356"/>
      <c r="AI224" s="623" t="s">
        <v>2577</v>
      </c>
      <c r="AJ224" s="441"/>
      <c r="AK224" s="359"/>
    </row>
    <row r="225" spans="1:37">
      <c r="A225" s="367"/>
      <c r="B225" s="386" t="s">
        <v>404</v>
      </c>
      <c r="C225" s="402">
        <v>46.764800000000001</v>
      </c>
      <c r="D225" s="428">
        <v>23.615200000000002</v>
      </c>
      <c r="E225" s="449" t="s">
        <v>206</v>
      </c>
      <c r="F225" s="450" t="s">
        <v>649</v>
      </c>
      <c r="G225" s="450" t="s">
        <v>2745</v>
      </c>
      <c r="H225" s="450" t="s">
        <v>3493</v>
      </c>
      <c r="I225" s="452" t="s">
        <v>681</v>
      </c>
      <c r="J225" s="457" t="s">
        <v>3</v>
      </c>
      <c r="K225" s="407">
        <v>1</v>
      </c>
      <c r="L225" s="407">
        <v>5</v>
      </c>
      <c r="M225" s="407">
        <v>5</v>
      </c>
      <c r="N225" s="425">
        <v>20</v>
      </c>
      <c r="O225" s="437"/>
      <c r="P225" s="406"/>
      <c r="Q225" s="406">
        <v>15</v>
      </c>
      <c r="R225" s="406">
        <v>5</v>
      </c>
      <c r="S225" s="406"/>
      <c r="T225" s="406"/>
      <c r="U225" s="406"/>
      <c r="V225" s="406">
        <f t="shared" si="12"/>
        <v>0</v>
      </c>
      <c r="W225" s="676"/>
      <c r="X225" s="507" t="str">
        <f t="shared" si="10"/>
        <v>15 două camere, 5 trei camere, 0 număr camere necunoscut &lt;span style="color: red;"&gt;(spuneți-mi sau trimiteți tabel întreținere)&lt;/span&gt;</v>
      </c>
      <c r="Y225" s="508" t="str">
        <f t="shared" si="11"/>
        <v>20 din care 15 două camere, 5 trei camere, 0 număr camere necunoscut &lt;span style="color: red;"&gt;(spuneți-mi sau trimiteți tabel întreținere)&lt;/span&gt;</v>
      </c>
      <c r="Z225" s="509"/>
      <c r="AA225" s="510" t="s">
        <v>1043</v>
      </c>
      <c r="AB225" s="628" t="s">
        <v>1303</v>
      </c>
      <c r="AC225" s="431" t="s">
        <v>1547</v>
      </c>
      <c r="AD225" s="623" t="s">
        <v>1717</v>
      </c>
      <c r="AE225" s="356"/>
      <c r="AF225" s="356"/>
      <c r="AG225" s="356" t="s">
        <v>840</v>
      </c>
      <c r="AH225" s="356"/>
      <c r="AI225" s="623" t="s">
        <v>2577</v>
      </c>
      <c r="AJ225" s="441"/>
      <c r="AK225" s="359"/>
    </row>
    <row r="226" spans="1:37">
      <c r="A226" s="367"/>
      <c r="B226" s="386" t="s">
        <v>404</v>
      </c>
      <c r="C226" s="402">
        <v>46.764800000000001</v>
      </c>
      <c r="D226" s="428">
        <v>23.6157</v>
      </c>
      <c r="E226" s="449" t="s">
        <v>206</v>
      </c>
      <c r="F226" s="450" t="s">
        <v>649</v>
      </c>
      <c r="G226" s="450" t="s">
        <v>2745</v>
      </c>
      <c r="H226" s="450" t="s">
        <v>3494</v>
      </c>
      <c r="I226" s="452" t="s">
        <v>681</v>
      </c>
      <c r="J226" s="457" t="s">
        <v>3</v>
      </c>
      <c r="K226" s="407">
        <v>1</v>
      </c>
      <c r="L226" s="407">
        <v>5</v>
      </c>
      <c r="M226" s="407">
        <v>5</v>
      </c>
      <c r="N226" s="425">
        <v>20</v>
      </c>
      <c r="O226" s="437"/>
      <c r="P226" s="406"/>
      <c r="Q226" s="406">
        <v>15</v>
      </c>
      <c r="R226" s="406">
        <v>5</v>
      </c>
      <c r="S226" s="406"/>
      <c r="T226" s="406"/>
      <c r="U226" s="406"/>
      <c r="V226" s="406">
        <f t="shared" si="12"/>
        <v>0</v>
      </c>
      <c r="W226" s="676"/>
      <c r="X226" s="507" t="str">
        <f t="shared" si="10"/>
        <v>15 două camere, 5 trei camere, 0 număr camere necunoscut &lt;span style="color: red;"&gt;(spuneți-mi sau trimiteți tabel întreținere)&lt;/span&gt;</v>
      </c>
      <c r="Y226" s="508" t="str">
        <f t="shared" si="11"/>
        <v>20 din care 15 două camere, 5 trei camere, 0 număr camere necunoscut &lt;span style="color: red;"&gt;(spuneți-mi sau trimiteți tabel întreținere)&lt;/span&gt;</v>
      </c>
      <c r="Z226" s="509"/>
      <c r="AA226" s="510" t="s">
        <v>1043</v>
      </c>
      <c r="AB226" s="628" t="s">
        <v>1303</v>
      </c>
      <c r="AC226" s="431" t="s">
        <v>1547</v>
      </c>
      <c r="AD226" s="623" t="s">
        <v>1717</v>
      </c>
      <c r="AE226" s="356"/>
      <c r="AF226" s="356"/>
      <c r="AG226" s="356" t="s">
        <v>840</v>
      </c>
      <c r="AH226" s="356"/>
      <c r="AI226" s="623" t="s">
        <v>2577</v>
      </c>
      <c r="AJ226" s="441"/>
      <c r="AK226" s="359"/>
    </row>
    <row r="227" spans="1:37">
      <c r="A227" s="367"/>
      <c r="B227" s="386" t="s">
        <v>404</v>
      </c>
      <c r="C227" s="402">
        <v>46.764899999999997</v>
      </c>
      <c r="D227" s="428">
        <v>23.6159</v>
      </c>
      <c r="E227" s="449" t="s">
        <v>206</v>
      </c>
      <c r="F227" s="450" t="s">
        <v>649</v>
      </c>
      <c r="G227" s="450" t="s">
        <v>2745</v>
      </c>
      <c r="H227" s="450" t="s">
        <v>3495</v>
      </c>
      <c r="I227" s="452" t="s">
        <v>681</v>
      </c>
      <c r="J227" s="457" t="s">
        <v>3</v>
      </c>
      <c r="K227" s="407">
        <v>1</v>
      </c>
      <c r="L227" s="407">
        <v>5</v>
      </c>
      <c r="M227" s="407">
        <v>5</v>
      </c>
      <c r="N227" s="425">
        <v>20</v>
      </c>
      <c r="O227" s="437"/>
      <c r="P227" s="406"/>
      <c r="Q227" s="406">
        <v>15</v>
      </c>
      <c r="R227" s="406">
        <v>5</v>
      </c>
      <c r="S227" s="406"/>
      <c r="T227" s="406"/>
      <c r="U227" s="406"/>
      <c r="V227" s="406">
        <f t="shared" si="12"/>
        <v>0</v>
      </c>
      <c r="W227" s="676"/>
      <c r="X227" s="507" t="str">
        <f t="shared" si="10"/>
        <v>15 două camere, 5 trei camere, 0 număr camere necunoscut &lt;span style="color: red;"&gt;(spuneți-mi sau trimiteți tabel întreținere)&lt;/span&gt;</v>
      </c>
      <c r="Y227" s="508" t="str">
        <f t="shared" si="11"/>
        <v>20 din care 15 două camere, 5 trei camere, 0 număr camere necunoscut &lt;span style="color: red;"&gt;(spuneți-mi sau trimiteți tabel întreținere)&lt;/span&gt;</v>
      </c>
      <c r="Z227" s="509"/>
      <c r="AA227" s="510" t="s">
        <v>1043</v>
      </c>
      <c r="AB227" s="628" t="s">
        <v>1303</v>
      </c>
      <c r="AC227" s="431" t="s">
        <v>1547</v>
      </c>
      <c r="AD227" s="623" t="s">
        <v>1717</v>
      </c>
      <c r="AE227" s="356"/>
      <c r="AF227" s="356"/>
      <c r="AG227" s="356" t="s">
        <v>840</v>
      </c>
      <c r="AH227" s="356"/>
      <c r="AI227" s="623" t="s">
        <v>2577</v>
      </c>
      <c r="AJ227" s="441"/>
      <c r="AK227" s="359"/>
    </row>
    <row r="228" spans="1:37">
      <c r="A228" s="367"/>
      <c r="B228" s="386" t="s">
        <v>404</v>
      </c>
      <c r="C228" s="402">
        <v>46.764899999999997</v>
      </c>
      <c r="D228" s="428">
        <v>23.616399999999999</v>
      </c>
      <c r="E228" s="449" t="s">
        <v>206</v>
      </c>
      <c r="F228" s="450" t="s">
        <v>649</v>
      </c>
      <c r="G228" s="450" t="s">
        <v>2745</v>
      </c>
      <c r="H228" s="450" t="s">
        <v>3496</v>
      </c>
      <c r="I228" s="452" t="s">
        <v>681</v>
      </c>
      <c r="J228" s="457" t="s">
        <v>3</v>
      </c>
      <c r="K228" s="407">
        <v>1</v>
      </c>
      <c r="L228" s="407">
        <v>5</v>
      </c>
      <c r="M228" s="407">
        <v>5</v>
      </c>
      <c r="N228" s="425">
        <v>20</v>
      </c>
      <c r="O228" s="437"/>
      <c r="P228" s="406"/>
      <c r="Q228" s="406">
        <v>15</v>
      </c>
      <c r="R228" s="406">
        <v>5</v>
      </c>
      <c r="S228" s="406"/>
      <c r="T228" s="406"/>
      <c r="U228" s="406"/>
      <c r="V228" s="406">
        <f t="shared" si="12"/>
        <v>0</v>
      </c>
      <c r="W228" s="676"/>
      <c r="X228" s="507" t="str">
        <f t="shared" si="10"/>
        <v>15 două camere, 5 trei camere, 0 număr camere necunoscut &lt;span style="color: red;"&gt;(spuneți-mi sau trimiteți tabel întreținere)&lt;/span&gt;</v>
      </c>
      <c r="Y228" s="508" t="str">
        <f t="shared" si="11"/>
        <v>20 din care 15 două camere, 5 trei camere, 0 număr camere necunoscut &lt;span style="color: red;"&gt;(spuneți-mi sau trimiteți tabel întreținere)&lt;/span&gt;</v>
      </c>
      <c r="Z228" s="509"/>
      <c r="AA228" s="510" t="s">
        <v>1043</v>
      </c>
      <c r="AB228" s="628" t="s">
        <v>1303</v>
      </c>
      <c r="AC228" s="431" t="s">
        <v>1547</v>
      </c>
      <c r="AD228" s="623" t="s">
        <v>1717</v>
      </c>
      <c r="AE228" s="356"/>
      <c r="AF228" s="356"/>
      <c r="AG228" s="356" t="s">
        <v>840</v>
      </c>
      <c r="AH228" s="356"/>
      <c r="AI228" s="623" t="s">
        <v>2577</v>
      </c>
      <c r="AJ228" s="441"/>
      <c r="AK228" s="359"/>
    </row>
    <row r="229" spans="1:37">
      <c r="A229" s="367"/>
      <c r="B229" s="386" t="s">
        <v>404</v>
      </c>
      <c r="C229" s="402">
        <v>46.765000000000001</v>
      </c>
      <c r="D229" s="428">
        <v>23.616599999999998</v>
      </c>
      <c r="E229" s="449" t="s">
        <v>206</v>
      </c>
      <c r="F229" s="450" t="s">
        <v>649</v>
      </c>
      <c r="G229" s="450" t="s">
        <v>2745</v>
      </c>
      <c r="H229" s="450" t="s">
        <v>3497</v>
      </c>
      <c r="I229" s="452" t="s">
        <v>681</v>
      </c>
      <c r="J229" s="457" t="s">
        <v>3</v>
      </c>
      <c r="K229" s="407">
        <v>1</v>
      </c>
      <c r="L229" s="407">
        <v>5</v>
      </c>
      <c r="M229" s="407">
        <v>5</v>
      </c>
      <c r="N229" s="425">
        <v>20</v>
      </c>
      <c r="O229" s="437"/>
      <c r="P229" s="406"/>
      <c r="Q229" s="406">
        <v>15</v>
      </c>
      <c r="R229" s="406">
        <v>5</v>
      </c>
      <c r="S229" s="406"/>
      <c r="T229" s="406"/>
      <c r="U229" s="406"/>
      <c r="V229" s="406">
        <f t="shared" si="12"/>
        <v>0</v>
      </c>
      <c r="W229" s="676"/>
      <c r="X229" s="507" t="str">
        <f t="shared" si="10"/>
        <v>15 două camere, 5 trei camere, 0 număr camere necunoscut &lt;span style="color: red;"&gt;(spuneți-mi sau trimiteți tabel întreținere)&lt;/span&gt;</v>
      </c>
      <c r="Y229" s="508" t="str">
        <f t="shared" si="11"/>
        <v>20 din care 15 două camere, 5 trei camere, 0 număr camere necunoscut &lt;span style="color: red;"&gt;(spuneți-mi sau trimiteți tabel întreținere)&lt;/span&gt;</v>
      </c>
      <c r="Z229" s="509"/>
      <c r="AA229" s="510" t="s">
        <v>1043</v>
      </c>
      <c r="AB229" s="628" t="s">
        <v>1303</v>
      </c>
      <c r="AC229" s="431" t="s">
        <v>1547</v>
      </c>
      <c r="AD229" s="623" t="s">
        <v>1717</v>
      </c>
      <c r="AE229" s="356"/>
      <c r="AF229" s="356"/>
      <c r="AG229" s="356" t="s">
        <v>840</v>
      </c>
      <c r="AH229" s="356"/>
      <c r="AI229" s="623" t="s">
        <v>2577</v>
      </c>
      <c r="AJ229" s="496"/>
      <c r="AK229" s="359"/>
    </row>
    <row r="230" spans="1:37">
      <c r="A230" s="367"/>
      <c r="B230" s="386" t="s">
        <v>404</v>
      </c>
      <c r="C230" s="402">
        <v>46.765000000000001</v>
      </c>
      <c r="D230" s="428">
        <v>23.614599999999999</v>
      </c>
      <c r="E230" s="449" t="s">
        <v>206</v>
      </c>
      <c r="F230" s="450" t="s">
        <v>649</v>
      </c>
      <c r="G230" s="450" t="s">
        <v>2745</v>
      </c>
      <c r="H230" s="450" t="s">
        <v>3498</v>
      </c>
      <c r="I230" s="452" t="s">
        <v>681</v>
      </c>
      <c r="J230" s="457" t="s">
        <v>3</v>
      </c>
      <c r="K230" s="407">
        <v>1</v>
      </c>
      <c r="L230" s="407">
        <v>5</v>
      </c>
      <c r="M230" s="407">
        <v>5</v>
      </c>
      <c r="N230" s="425">
        <v>20</v>
      </c>
      <c r="O230" s="437"/>
      <c r="P230" s="406"/>
      <c r="Q230" s="406">
        <v>16</v>
      </c>
      <c r="R230" s="406">
        <v>4</v>
      </c>
      <c r="S230" s="406"/>
      <c r="T230" s="406"/>
      <c r="U230" s="406"/>
      <c r="V230" s="406">
        <f t="shared" si="12"/>
        <v>0</v>
      </c>
      <c r="W230" s="676"/>
      <c r="X230" s="507" t="str">
        <f t="shared" si="10"/>
        <v>16 două camere, 4 trei camere, 0 număr camere necunoscut &lt;span style="color: red;"&gt;(spuneți-mi sau trimiteți tabel întreținere)&lt;/span&gt;</v>
      </c>
      <c r="Y230" s="508" t="str">
        <f t="shared" si="11"/>
        <v>20 din care 16 două camere, 4 trei camere, 0 număr camere necunoscut &lt;span style="color: red;"&gt;(spuneți-mi sau trimiteți tabel întreținere)&lt;/span&gt;</v>
      </c>
      <c r="Z230" s="509"/>
      <c r="AA230" s="510" t="s">
        <v>1043</v>
      </c>
      <c r="AB230" s="628" t="s">
        <v>1303</v>
      </c>
      <c r="AC230" s="431" t="s">
        <v>1547</v>
      </c>
      <c r="AD230" s="356" t="s">
        <v>1644</v>
      </c>
      <c r="AE230" s="356"/>
      <c r="AF230" s="356"/>
      <c r="AG230" s="356" t="s">
        <v>840</v>
      </c>
      <c r="AH230" s="356"/>
      <c r="AI230" s="356" t="s">
        <v>2227</v>
      </c>
      <c r="AJ230" s="441"/>
      <c r="AK230" s="359"/>
    </row>
    <row r="231" spans="1:37">
      <c r="A231" s="367"/>
      <c r="B231" s="386" t="s">
        <v>404</v>
      </c>
      <c r="C231" s="402">
        <v>46.764899999999997</v>
      </c>
      <c r="D231" s="428">
        <v>23.614799999999999</v>
      </c>
      <c r="E231" s="449" t="s">
        <v>206</v>
      </c>
      <c r="F231" s="450" t="s">
        <v>649</v>
      </c>
      <c r="G231" s="450" t="s">
        <v>2745</v>
      </c>
      <c r="H231" s="450" t="s">
        <v>3499</v>
      </c>
      <c r="I231" s="452" t="s">
        <v>681</v>
      </c>
      <c r="J231" s="457" t="s">
        <v>3</v>
      </c>
      <c r="K231" s="407">
        <v>1</v>
      </c>
      <c r="L231" s="407">
        <v>5</v>
      </c>
      <c r="M231" s="407">
        <v>5</v>
      </c>
      <c r="N231" s="425">
        <v>20</v>
      </c>
      <c r="O231" s="437"/>
      <c r="P231" s="406"/>
      <c r="Q231" s="406">
        <v>16</v>
      </c>
      <c r="R231" s="406">
        <v>4</v>
      </c>
      <c r="S231" s="406"/>
      <c r="T231" s="406"/>
      <c r="U231" s="406"/>
      <c r="V231" s="406">
        <f t="shared" si="12"/>
        <v>0</v>
      </c>
      <c r="W231" s="676"/>
      <c r="X231" s="507" t="str">
        <f t="shared" si="10"/>
        <v>16 două camere, 4 trei camere, 0 număr camere necunoscut &lt;span style="color: red;"&gt;(spuneți-mi sau trimiteți tabel întreținere)&lt;/span&gt;</v>
      </c>
      <c r="Y231" s="508" t="str">
        <f t="shared" si="11"/>
        <v>20 din care 16 două camere, 4 trei camere, 0 număr camere necunoscut &lt;span style="color: red;"&gt;(spuneți-mi sau trimiteți tabel întreținere)&lt;/span&gt;</v>
      </c>
      <c r="Z231" s="509"/>
      <c r="AA231" s="510" t="s">
        <v>1043</v>
      </c>
      <c r="AB231" s="628" t="s">
        <v>1303</v>
      </c>
      <c r="AC231" s="431" t="s">
        <v>1547</v>
      </c>
      <c r="AD231" s="356" t="s">
        <v>1644</v>
      </c>
      <c r="AE231" s="356"/>
      <c r="AF231" s="356"/>
      <c r="AG231" s="356" t="s">
        <v>840</v>
      </c>
      <c r="AH231" s="356"/>
      <c r="AI231" s="356" t="s">
        <v>2227</v>
      </c>
      <c r="AJ231" s="441"/>
      <c r="AK231" s="359"/>
    </row>
    <row r="232" spans="1:37">
      <c r="A232" s="367"/>
      <c r="B232" s="386" t="s">
        <v>404</v>
      </c>
      <c r="C232" s="402">
        <v>46.765099999999997</v>
      </c>
      <c r="D232" s="428">
        <v>23.615300000000001</v>
      </c>
      <c r="E232" s="449" t="s">
        <v>206</v>
      </c>
      <c r="F232" s="450" t="s">
        <v>649</v>
      </c>
      <c r="G232" s="450" t="s">
        <v>2745</v>
      </c>
      <c r="H232" s="450" t="s">
        <v>3500</v>
      </c>
      <c r="I232" s="452" t="s">
        <v>681</v>
      </c>
      <c r="J232" s="457" t="s">
        <v>3</v>
      </c>
      <c r="K232" s="407">
        <v>1</v>
      </c>
      <c r="L232" s="407">
        <v>5</v>
      </c>
      <c r="M232" s="407">
        <v>5</v>
      </c>
      <c r="N232" s="425">
        <v>20</v>
      </c>
      <c r="O232" s="437"/>
      <c r="P232" s="406"/>
      <c r="Q232" s="406">
        <v>16</v>
      </c>
      <c r="R232" s="406">
        <v>4</v>
      </c>
      <c r="S232" s="406"/>
      <c r="T232" s="406"/>
      <c r="U232" s="406"/>
      <c r="V232" s="406">
        <f t="shared" si="12"/>
        <v>0</v>
      </c>
      <c r="W232" s="676"/>
      <c r="X232" s="507" t="str">
        <f t="shared" si="10"/>
        <v>16 două camere, 4 trei camere, 0 număr camere necunoscut &lt;span style="color: red;"&gt;(spuneți-mi sau trimiteți tabel întreținere)&lt;/span&gt;</v>
      </c>
      <c r="Y232" s="508" t="str">
        <f t="shared" si="11"/>
        <v>20 din care 16 două camere, 4 trei camere, 0 număr camere necunoscut &lt;span style="color: red;"&gt;(spuneți-mi sau trimiteți tabel întreținere)&lt;/span&gt;</v>
      </c>
      <c r="Z232" s="509"/>
      <c r="AA232" s="510" t="s">
        <v>1043</v>
      </c>
      <c r="AB232" s="628" t="s">
        <v>1303</v>
      </c>
      <c r="AC232" s="431" t="s">
        <v>1547</v>
      </c>
      <c r="AD232" s="356" t="s">
        <v>1644</v>
      </c>
      <c r="AE232" s="356"/>
      <c r="AF232" s="356"/>
      <c r="AG232" s="356" t="s">
        <v>840</v>
      </c>
      <c r="AH232" s="356"/>
      <c r="AI232" s="356" t="s">
        <v>2227</v>
      </c>
      <c r="AJ232" s="441"/>
      <c r="AK232" s="359"/>
    </row>
    <row r="233" spans="1:37">
      <c r="A233" s="367"/>
      <c r="B233" s="386" t="s">
        <v>404</v>
      </c>
      <c r="C233" s="402">
        <v>46.765000000000001</v>
      </c>
      <c r="D233" s="428">
        <v>23.615500000000001</v>
      </c>
      <c r="E233" s="449" t="s">
        <v>206</v>
      </c>
      <c r="F233" s="450" t="s">
        <v>649</v>
      </c>
      <c r="G233" s="450" t="s">
        <v>2745</v>
      </c>
      <c r="H233" s="450" t="s">
        <v>3501</v>
      </c>
      <c r="I233" s="452" t="s">
        <v>681</v>
      </c>
      <c r="J233" s="457" t="s">
        <v>3</v>
      </c>
      <c r="K233" s="407">
        <v>1</v>
      </c>
      <c r="L233" s="407">
        <v>5</v>
      </c>
      <c r="M233" s="407">
        <v>5</v>
      </c>
      <c r="N233" s="425">
        <v>20</v>
      </c>
      <c r="O233" s="437"/>
      <c r="P233" s="406"/>
      <c r="Q233" s="406">
        <v>16</v>
      </c>
      <c r="R233" s="406">
        <v>4</v>
      </c>
      <c r="S233" s="406"/>
      <c r="T233" s="406"/>
      <c r="U233" s="406"/>
      <c r="V233" s="406">
        <f t="shared" si="12"/>
        <v>0</v>
      </c>
      <c r="W233" s="676"/>
      <c r="X233" s="507" t="str">
        <f t="shared" ref="X233:X296" si="13">CONCATENATE(IF(ISBLANK(O233),"",CONCATENATE(O233,O$2,", ")),IF(ISBLANK(P233),"",CONCATENATE(P233,P$2,", ")),IF(ISBLANK(Q233),"",CONCATENATE(Q233,Q$2,", ")),IF(ISBLANK(R233),"",CONCATENATE(R233,R$2,", ")),IF(ISBLANK(S233),"",CONCATENATE(S233,S$2,", ")),IF(ISBLANK(T233),"",CONCATENATE(T233,T$2,", ")),IF(ISBLANK(U233),"",CONCATENATE(U233,U$2,", ")),IF(ISBLANK(V233),"",CONCATENATE(W233,V233,V$2)))</f>
        <v>16 două camere, 4 trei camere, 0 număr camere necunoscut &lt;span style="color: red;"&gt;(spuneți-mi sau trimiteți tabel întreținere)&lt;/span&gt;</v>
      </c>
      <c r="Y233" s="508" t="str">
        <f t="shared" ref="Y233:Y296" si="14">W233&amp;N233&amp;" din care "&amp;X233</f>
        <v>20 din care 16 două camere, 4 trei camere, 0 număr camere necunoscut &lt;span style="color: red;"&gt;(spuneți-mi sau trimiteți tabel întreținere)&lt;/span&gt;</v>
      </c>
      <c r="Z233" s="509"/>
      <c r="AA233" s="510" t="s">
        <v>1043</v>
      </c>
      <c r="AB233" s="628" t="s">
        <v>1303</v>
      </c>
      <c r="AC233" s="431" t="s">
        <v>1547</v>
      </c>
      <c r="AD233" s="356" t="s">
        <v>1644</v>
      </c>
      <c r="AE233" s="356"/>
      <c r="AF233" s="356"/>
      <c r="AG233" s="356" t="s">
        <v>840</v>
      </c>
      <c r="AH233" s="356"/>
      <c r="AI233" s="356" t="s">
        <v>2227</v>
      </c>
      <c r="AJ233" s="441"/>
      <c r="AK233" s="359"/>
    </row>
    <row r="234" spans="1:37">
      <c r="A234" s="367"/>
      <c r="B234" s="386" t="s">
        <v>404</v>
      </c>
      <c r="C234" s="402">
        <v>46.7652</v>
      </c>
      <c r="D234" s="428">
        <v>23.616099999999999</v>
      </c>
      <c r="E234" s="449" t="s">
        <v>206</v>
      </c>
      <c r="F234" s="450" t="s">
        <v>649</v>
      </c>
      <c r="G234" s="450" t="s">
        <v>2745</v>
      </c>
      <c r="H234" s="450" t="s">
        <v>3502</v>
      </c>
      <c r="I234" s="452" t="s">
        <v>681</v>
      </c>
      <c r="J234" s="457" t="s">
        <v>3</v>
      </c>
      <c r="K234" s="407">
        <v>1</v>
      </c>
      <c r="L234" s="407">
        <v>5</v>
      </c>
      <c r="M234" s="407">
        <v>5</v>
      </c>
      <c r="N234" s="425">
        <v>20</v>
      </c>
      <c r="O234" s="437"/>
      <c r="P234" s="406"/>
      <c r="Q234" s="406">
        <v>16</v>
      </c>
      <c r="R234" s="406">
        <v>4</v>
      </c>
      <c r="S234" s="406"/>
      <c r="T234" s="406"/>
      <c r="U234" s="406"/>
      <c r="V234" s="406">
        <f t="shared" ref="V234:V297" si="15">N234-SUM(O234:U234)</f>
        <v>0</v>
      </c>
      <c r="W234" s="676"/>
      <c r="X234" s="507" t="str">
        <f t="shared" si="13"/>
        <v>16 două camere, 4 trei camere, 0 număr camere necunoscut &lt;span style="color: red;"&gt;(spuneți-mi sau trimiteți tabel întreținere)&lt;/span&gt;</v>
      </c>
      <c r="Y234" s="508" t="str">
        <f t="shared" si="14"/>
        <v>20 din care 16 două camere, 4 trei camere, 0 număr camere necunoscut &lt;span style="color: red;"&gt;(spuneți-mi sau trimiteți tabel întreținere)&lt;/span&gt;</v>
      </c>
      <c r="Z234" s="509"/>
      <c r="AA234" s="510" t="s">
        <v>1043</v>
      </c>
      <c r="AB234" s="628" t="s">
        <v>1303</v>
      </c>
      <c r="AC234" s="431" t="s">
        <v>1547</v>
      </c>
      <c r="AD234" s="356" t="s">
        <v>1644</v>
      </c>
      <c r="AE234" s="356"/>
      <c r="AF234" s="356"/>
      <c r="AG234" s="356" t="s">
        <v>840</v>
      </c>
      <c r="AH234" s="356"/>
      <c r="AI234" s="356" t="s">
        <v>2227</v>
      </c>
      <c r="AJ234" s="441"/>
      <c r="AK234" s="359"/>
    </row>
    <row r="235" spans="1:37">
      <c r="A235" s="367"/>
      <c r="B235" s="386" t="s">
        <v>404</v>
      </c>
      <c r="C235" s="402">
        <v>46.765300000000003</v>
      </c>
      <c r="D235" s="428">
        <v>23.616199999999999</v>
      </c>
      <c r="E235" s="449" t="s">
        <v>206</v>
      </c>
      <c r="F235" s="450" t="s">
        <v>649</v>
      </c>
      <c r="G235" s="450" t="s">
        <v>2745</v>
      </c>
      <c r="H235" s="450" t="s">
        <v>3503</v>
      </c>
      <c r="I235" s="452" t="s">
        <v>681</v>
      </c>
      <c r="J235" s="457" t="s">
        <v>3</v>
      </c>
      <c r="K235" s="407">
        <v>1</v>
      </c>
      <c r="L235" s="407">
        <v>5</v>
      </c>
      <c r="M235" s="407">
        <v>5</v>
      </c>
      <c r="N235" s="425">
        <v>20</v>
      </c>
      <c r="O235" s="437"/>
      <c r="P235" s="406"/>
      <c r="Q235" s="406">
        <v>16</v>
      </c>
      <c r="R235" s="406">
        <v>4</v>
      </c>
      <c r="S235" s="406"/>
      <c r="T235" s="406"/>
      <c r="U235" s="406"/>
      <c r="V235" s="406">
        <f t="shared" si="15"/>
        <v>0</v>
      </c>
      <c r="W235" s="676"/>
      <c r="X235" s="507" t="str">
        <f t="shared" si="13"/>
        <v>16 două camere, 4 trei camere, 0 număr camere necunoscut &lt;span style="color: red;"&gt;(spuneți-mi sau trimiteți tabel întreținere)&lt;/span&gt;</v>
      </c>
      <c r="Y235" s="508" t="str">
        <f t="shared" si="14"/>
        <v>20 din care 16 două camere, 4 trei camere, 0 număr camere necunoscut &lt;span style="color: red;"&gt;(spuneți-mi sau trimiteți tabel întreținere)&lt;/span&gt;</v>
      </c>
      <c r="Z235" s="509"/>
      <c r="AA235" s="510" t="s">
        <v>1043</v>
      </c>
      <c r="AB235" s="628" t="s">
        <v>1303</v>
      </c>
      <c r="AC235" s="431" t="s">
        <v>1547</v>
      </c>
      <c r="AD235" s="356" t="s">
        <v>1644</v>
      </c>
      <c r="AE235" s="356"/>
      <c r="AF235" s="356"/>
      <c r="AG235" s="356" t="s">
        <v>840</v>
      </c>
      <c r="AH235" s="356"/>
      <c r="AI235" s="356" t="s">
        <v>2227</v>
      </c>
      <c r="AJ235" s="441"/>
      <c r="AK235" s="359"/>
    </row>
    <row r="236" spans="1:37">
      <c r="A236" s="367"/>
      <c r="B236" s="386" t="s">
        <v>404</v>
      </c>
      <c r="C236" s="402">
        <v>46.765300000000003</v>
      </c>
      <c r="D236" s="428">
        <v>23.616800000000001</v>
      </c>
      <c r="E236" s="449" t="s">
        <v>206</v>
      </c>
      <c r="F236" s="450" t="s">
        <v>649</v>
      </c>
      <c r="G236" s="450" t="s">
        <v>2745</v>
      </c>
      <c r="H236" s="450" t="s">
        <v>3504</v>
      </c>
      <c r="I236" s="452" t="s">
        <v>681</v>
      </c>
      <c r="J236" s="457" t="s">
        <v>3</v>
      </c>
      <c r="K236" s="407">
        <v>1</v>
      </c>
      <c r="L236" s="407">
        <v>5</v>
      </c>
      <c r="M236" s="407">
        <v>5</v>
      </c>
      <c r="N236" s="425">
        <v>20</v>
      </c>
      <c r="O236" s="437"/>
      <c r="P236" s="406"/>
      <c r="Q236" s="406">
        <v>16</v>
      </c>
      <c r="R236" s="406">
        <v>4</v>
      </c>
      <c r="S236" s="406"/>
      <c r="T236" s="406"/>
      <c r="U236" s="406"/>
      <c r="V236" s="406">
        <f t="shared" si="15"/>
        <v>0</v>
      </c>
      <c r="W236" s="676"/>
      <c r="X236" s="507" t="str">
        <f t="shared" si="13"/>
        <v>16 două camere, 4 trei camere, 0 număr camere necunoscut &lt;span style="color: red;"&gt;(spuneți-mi sau trimiteți tabel întreținere)&lt;/span&gt;</v>
      </c>
      <c r="Y236" s="508" t="str">
        <f t="shared" si="14"/>
        <v>20 din care 16 două camere, 4 trei camere, 0 număr camere necunoscut &lt;span style="color: red;"&gt;(spuneți-mi sau trimiteți tabel întreținere)&lt;/span&gt;</v>
      </c>
      <c r="Z236" s="509"/>
      <c r="AA236" s="510" t="s">
        <v>1043</v>
      </c>
      <c r="AB236" s="628" t="s">
        <v>1303</v>
      </c>
      <c r="AC236" s="431" t="s">
        <v>1547</v>
      </c>
      <c r="AD236" s="356" t="s">
        <v>1644</v>
      </c>
      <c r="AE236" s="356"/>
      <c r="AF236" s="356"/>
      <c r="AG236" s="356" t="s">
        <v>840</v>
      </c>
      <c r="AH236" s="356"/>
      <c r="AI236" s="356" t="s">
        <v>2227</v>
      </c>
      <c r="AJ236" s="496"/>
      <c r="AK236" s="359"/>
    </row>
    <row r="237" spans="1:37">
      <c r="A237" s="367"/>
      <c r="B237" s="386" t="s">
        <v>404</v>
      </c>
      <c r="C237" s="402">
        <v>46.7654</v>
      </c>
      <c r="D237" s="428">
        <v>23.616900000000001</v>
      </c>
      <c r="E237" s="449" t="s">
        <v>206</v>
      </c>
      <c r="F237" s="450" t="s">
        <v>649</v>
      </c>
      <c r="G237" s="450" t="s">
        <v>2745</v>
      </c>
      <c r="H237" s="450" t="s">
        <v>3505</v>
      </c>
      <c r="I237" s="452" t="s">
        <v>681</v>
      </c>
      <c r="J237" s="457" t="s">
        <v>3</v>
      </c>
      <c r="K237" s="407">
        <v>1</v>
      </c>
      <c r="L237" s="407">
        <v>5</v>
      </c>
      <c r="M237" s="407">
        <v>5</v>
      </c>
      <c r="N237" s="425">
        <v>20</v>
      </c>
      <c r="O237" s="437"/>
      <c r="P237" s="406"/>
      <c r="Q237" s="406">
        <v>16</v>
      </c>
      <c r="R237" s="406">
        <v>4</v>
      </c>
      <c r="S237" s="406"/>
      <c r="T237" s="406"/>
      <c r="U237" s="406"/>
      <c r="V237" s="406">
        <f t="shared" si="15"/>
        <v>0</v>
      </c>
      <c r="W237" s="676"/>
      <c r="X237" s="507" t="str">
        <f t="shared" si="13"/>
        <v>16 două camere, 4 trei camere, 0 număr camere necunoscut &lt;span style="color: red;"&gt;(spuneți-mi sau trimiteți tabel întreținere)&lt;/span&gt;</v>
      </c>
      <c r="Y237" s="508" t="str">
        <f t="shared" si="14"/>
        <v>20 din care 16 două camere, 4 trei camere, 0 număr camere necunoscut &lt;span style="color: red;"&gt;(spuneți-mi sau trimiteți tabel întreținere)&lt;/span&gt;</v>
      </c>
      <c r="Z237" s="509"/>
      <c r="AA237" s="510" t="s">
        <v>1043</v>
      </c>
      <c r="AB237" s="628" t="s">
        <v>1303</v>
      </c>
      <c r="AC237" s="431" t="s">
        <v>1547</v>
      </c>
      <c r="AD237" s="356" t="s">
        <v>1644</v>
      </c>
      <c r="AE237" s="356"/>
      <c r="AF237" s="356"/>
      <c r="AG237" s="356" t="s">
        <v>840</v>
      </c>
      <c r="AH237" s="356"/>
      <c r="AI237" s="356" t="s">
        <v>2227</v>
      </c>
      <c r="AJ237" s="441"/>
      <c r="AK237" s="359"/>
    </row>
    <row r="238" spans="1:37">
      <c r="A238" s="367" t="s">
        <v>32</v>
      </c>
      <c r="B238" s="369" t="s">
        <v>404</v>
      </c>
      <c r="C238" s="461">
        <v>46.764400000000002</v>
      </c>
      <c r="D238" s="462">
        <v>23.6143</v>
      </c>
      <c r="E238" s="463" t="s">
        <v>206</v>
      </c>
      <c r="F238" s="464" t="s">
        <v>649</v>
      </c>
      <c r="G238" s="464" t="s">
        <v>2745</v>
      </c>
      <c r="H238" s="464" t="s">
        <v>3506</v>
      </c>
      <c r="I238" s="474" t="s">
        <v>681</v>
      </c>
      <c r="J238" s="475" t="s">
        <v>3</v>
      </c>
      <c r="K238" s="476">
        <v>1</v>
      </c>
      <c r="L238" s="476">
        <v>5</v>
      </c>
      <c r="M238" s="476">
        <v>5</v>
      </c>
      <c r="N238" s="477">
        <v>20</v>
      </c>
      <c r="O238" s="478"/>
      <c r="P238" s="479"/>
      <c r="Q238" s="479">
        <v>16</v>
      </c>
      <c r="R238" s="479">
        <v>4</v>
      </c>
      <c r="S238" s="479"/>
      <c r="T238" s="479"/>
      <c r="U238" s="479"/>
      <c r="V238" s="479">
        <f t="shared" si="15"/>
        <v>0</v>
      </c>
      <c r="W238" s="679"/>
      <c r="X238" s="515" t="str">
        <f t="shared" si="13"/>
        <v>16 două camere, 4 trei camere, 0 număr camere necunoscut &lt;span style="color: red;"&gt;(spuneți-mi sau trimiteți tabel întreținere)&lt;/span&gt;</v>
      </c>
      <c r="Y238" s="516" t="str">
        <f t="shared" si="14"/>
        <v>20 din care 16 două camere, 4 trei camere, 0 număr camere necunoscut &lt;span style="color: red;"&gt;(spuneți-mi sau trimiteți tabel întreținere)&lt;/span&gt;</v>
      </c>
      <c r="Z238" s="517"/>
      <c r="AA238" s="518" t="s">
        <v>1681</v>
      </c>
      <c r="AB238" s="400" t="s">
        <v>1303</v>
      </c>
      <c r="AC238" s="458" t="s">
        <v>1547</v>
      </c>
      <c r="AD238" s="394" t="s">
        <v>1717</v>
      </c>
      <c r="AE238" s="472"/>
      <c r="AF238" s="472"/>
      <c r="AG238" s="472" t="s">
        <v>840</v>
      </c>
      <c r="AH238" s="472"/>
      <c r="AI238" s="394" t="s">
        <v>2577</v>
      </c>
      <c r="AJ238" s="473"/>
      <c r="AK238" s="359"/>
    </row>
    <row r="239" spans="1:37">
      <c r="A239" s="367"/>
      <c r="B239" s="386" t="s">
        <v>404</v>
      </c>
      <c r="C239" s="402">
        <v>46.7639</v>
      </c>
      <c r="D239" s="428">
        <v>23.6144</v>
      </c>
      <c r="E239" s="449" t="s">
        <v>206</v>
      </c>
      <c r="F239" s="450" t="s">
        <v>649</v>
      </c>
      <c r="G239" s="450" t="s">
        <v>2745</v>
      </c>
      <c r="H239" s="450" t="s">
        <v>3507</v>
      </c>
      <c r="I239" s="452" t="s">
        <v>681</v>
      </c>
      <c r="J239" s="457" t="s">
        <v>3</v>
      </c>
      <c r="K239" s="407">
        <v>3</v>
      </c>
      <c r="L239" s="407">
        <v>5</v>
      </c>
      <c r="M239" s="407">
        <v>5</v>
      </c>
      <c r="N239" s="425">
        <v>60</v>
      </c>
      <c r="O239" s="437"/>
      <c r="P239" s="406"/>
      <c r="Q239" s="406">
        <v>45</v>
      </c>
      <c r="R239" s="406">
        <v>15</v>
      </c>
      <c r="S239" s="406"/>
      <c r="T239" s="406"/>
      <c r="U239" s="406"/>
      <c r="V239" s="406">
        <f t="shared" si="15"/>
        <v>0</v>
      </c>
      <c r="W239" s="676"/>
      <c r="X239" s="507" t="str">
        <f t="shared" si="13"/>
        <v>45 două camere, 15 trei camere, 0 număr camere necunoscut &lt;span style="color: red;"&gt;(spuneți-mi sau trimiteți tabel întreținere)&lt;/span&gt;</v>
      </c>
      <c r="Y239" s="508" t="str">
        <f t="shared" si="14"/>
        <v>60 din care 45 două camere, 15 trei camere, 0 număr camere necunoscut &lt;span style="color: red;"&gt;(spuneți-mi sau trimiteți tabel întreținere)&lt;/span&gt;</v>
      </c>
      <c r="Z239" s="509"/>
      <c r="AA239" s="510" t="s">
        <v>1663</v>
      </c>
      <c r="AB239" s="628" t="s">
        <v>1303</v>
      </c>
      <c r="AC239" s="431" t="s">
        <v>1547</v>
      </c>
      <c r="AD239" s="623" t="s">
        <v>1724</v>
      </c>
      <c r="AE239" s="356"/>
      <c r="AF239" s="356"/>
      <c r="AG239" s="356" t="s">
        <v>840</v>
      </c>
      <c r="AH239" s="356"/>
      <c r="AI239" s="623" t="s">
        <v>2576</v>
      </c>
      <c r="AJ239" s="441"/>
      <c r="AK239" s="359"/>
    </row>
    <row r="240" spans="1:37">
      <c r="A240" s="367"/>
      <c r="B240" s="386" t="s">
        <v>404</v>
      </c>
      <c r="C240" s="402">
        <v>46.764000000000003</v>
      </c>
      <c r="D240" s="428">
        <v>23.614799999999999</v>
      </c>
      <c r="E240" s="449" t="s">
        <v>206</v>
      </c>
      <c r="F240" s="450" t="s">
        <v>649</v>
      </c>
      <c r="G240" s="450" t="s">
        <v>2745</v>
      </c>
      <c r="H240" s="450" t="s">
        <v>3508</v>
      </c>
      <c r="I240" s="452" t="s">
        <v>681</v>
      </c>
      <c r="J240" s="457" t="s">
        <v>3</v>
      </c>
      <c r="K240" s="407">
        <v>3</v>
      </c>
      <c r="L240" s="407">
        <v>5</v>
      </c>
      <c r="M240" s="407">
        <v>5</v>
      </c>
      <c r="N240" s="425">
        <v>60</v>
      </c>
      <c r="O240" s="437"/>
      <c r="P240" s="406"/>
      <c r="Q240" s="406">
        <v>45</v>
      </c>
      <c r="R240" s="406">
        <v>15</v>
      </c>
      <c r="S240" s="406"/>
      <c r="T240" s="406"/>
      <c r="U240" s="406"/>
      <c r="V240" s="406">
        <f t="shared" si="15"/>
        <v>0</v>
      </c>
      <c r="W240" s="676"/>
      <c r="X240" s="507" t="str">
        <f t="shared" si="13"/>
        <v>45 două camere, 15 trei camere, 0 număr camere necunoscut &lt;span style="color: red;"&gt;(spuneți-mi sau trimiteți tabel întreținere)&lt;/span&gt;</v>
      </c>
      <c r="Y240" s="508" t="str">
        <f t="shared" si="14"/>
        <v>60 din care 45 două camere, 15 trei camere, 0 număr camere necunoscut &lt;span style="color: red;"&gt;(spuneți-mi sau trimiteți tabel întreținere)&lt;/span&gt;</v>
      </c>
      <c r="Z240" s="509"/>
      <c r="AA240" s="510" t="s">
        <v>1663</v>
      </c>
      <c r="AB240" s="628" t="s">
        <v>1303</v>
      </c>
      <c r="AC240" s="431" t="s">
        <v>1547</v>
      </c>
      <c r="AD240" s="623" t="s">
        <v>1724</v>
      </c>
      <c r="AE240" s="356"/>
      <c r="AF240" s="356"/>
      <c r="AG240" s="356" t="s">
        <v>840</v>
      </c>
      <c r="AH240" s="356"/>
      <c r="AI240" s="623" t="s">
        <v>2576</v>
      </c>
      <c r="AJ240" s="441"/>
      <c r="AK240" s="359"/>
    </row>
    <row r="241" spans="1:37">
      <c r="A241" s="367"/>
      <c r="B241" s="386" t="s">
        <v>404</v>
      </c>
      <c r="C241" s="402">
        <v>46.764099999999999</v>
      </c>
      <c r="D241" s="428">
        <v>23.6157</v>
      </c>
      <c r="E241" s="449" t="s">
        <v>206</v>
      </c>
      <c r="F241" s="450" t="s">
        <v>649</v>
      </c>
      <c r="G241" s="450" t="s">
        <v>2745</v>
      </c>
      <c r="H241" s="450" t="s">
        <v>3509</v>
      </c>
      <c r="I241" s="452" t="s">
        <v>681</v>
      </c>
      <c r="J241" s="457" t="s">
        <v>3</v>
      </c>
      <c r="K241" s="407">
        <v>3</v>
      </c>
      <c r="L241" s="407">
        <v>5</v>
      </c>
      <c r="M241" s="407">
        <v>5</v>
      </c>
      <c r="N241" s="425">
        <v>60</v>
      </c>
      <c r="O241" s="437"/>
      <c r="P241" s="406"/>
      <c r="Q241" s="406">
        <v>45</v>
      </c>
      <c r="R241" s="406">
        <v>15</v>
      </c>
      <c r="S241" s="406"/>
      <c r="T241" s="406"/>
      <c r="U241" s="406"/>
      <c r="V241" s="406">
        <f t="shared" si="15"/>
        <v>0</v>
      </c>
      <c r="W241" s="676"/>
      <c r="X241" s="507" t="str">
        <f t="shared" si="13"/>
        <v>45 două camere, 15 trei camere, 0 număr camere necunoscut &lt;span style="color: red;"&gt;(spuneți-mi sau trimiteți tabel întreținere)&lt;/span&gt;</v>
      </c>
      <c r="Y241" s="508" t="str">
        <f t="shared" si="14"/>
        <v>60 din care 45 două camere, 15 trei camere, 0 număr camere necunoscut &lt;span style="color: red;"&gt;(spuneți-mi sau trimiteți tabel întreținere)&lt;/span&gt;</v>
      </c>
      <c r="Z241" s="509"/>
      <c r="AA241" s="510" t="s">
        <v>1663</v>
      </c>
      <c r="AB241" s="628" t="s">
        <v>1303</v>
      </c>
      <c r="AC241" s="431" t="s">
        <v>1547</v>
      </c>
      <c r="AD241" s="623" t="s">
        <v>1724</v>
      </c>
      <c r="AE241" s="356"/>
      <c r="AF241" s="356"/>
      <c r="AG241" s="356" t="s">
        <v>840</v>
      </c>
      <c r="AH241" s="356"/>
      <c r="AI241" s="623" t="s">
        <v>2576</v>
      </c>
      <c r="AJ241" s="441"/>
      <c r="AK241" s="359"/>
    </row>
    <row r="242" spans="1:37">
      <c r="A242" s="367"/>
      <c r="B242" s="386" t="s">
        <v>404</v>
      </c>
      <c r="C242" s="402">
        <v>46.764200000000002</v>
      </c>
      <c r="D242" s="428">
        <v>23.616099999999999</v>
      </c>
      <c r="E242" s="449" t="s">
        <v>206</v>
      </c>
      <c r="F242" s="450" t="s">
        <v>649</v>
      </c>
      <c r="G242" s="450" t="s">
        <v>2745</v>
      </c>
      <c r="H242" s="450" t="s">
        <v>3510</v>
      </c>
      <c r="I242" s="452" t="s">
        <v>681</v>
      </c>
      <c r="J242" s="457" t="s">
        <v>3</v>
      </c>
      <c r="K242" s="407">
        <v>3</v>
      </c>
      <c r="L242" s="407">
        <v>5</v>
      </c>
      <c r="M242" s="407">
        <v>5</v>
      </c>
      <c r="N242" s="425">
        <v>60</v>
      </c>
      <c r="O242" s="437"/>
      <c r="P242" s="406"/>
      <c r="Q242" s="406">
        <v>45</v>
      </c>
      <c r="R242" s="406">
        <v>15</v>
      </c>
      <c r="S242" s="406"/>
      <c r="T242" s="406"/>
      <c r="U242" s="406"/>
      <c r="V242" s="406">
        <f t="shared" si="15"/>
        <v>0</v>
      </c>
      <c r="W242" s="676"/>
      <c r="X242" s="507" t="str">
        <f t="shared" si="13"/>
        <v>45 două camere, 15 trei camere, 0 număr camere necunoscut &lt;span style="color: red;"&gt;(spuneți-mi sau trimiteți tabel întreținere)&lt;/span&gt;</v>
      </c>
      <c r="Y242" s="508" t="str">
        <f t="shared" si="14"/>
        <v>60 din care 45 două camere, 15 trei camere, 0 număr camere necunoscut &lt;span style="color: red;"&gt;(spuneți-mi sau trimiteți tabel întreținere)&lt;/span&gt;</v>
      </c>
      <c r="Z242" s="509"/>
      <c r="AA242" s="510" t="s">
        <v>1663</v>
      </c>
      <c r="AB242" s="628" t="s">
        <v>1303</v>
      </c>
      <c r="AC242" s="431" t="s">
        <v>1547</v>
      </c>
      <c r="AD242" s="623" t="s">
        <v>1724</v>
      </c>
      <c r="AE242" s="356"/>
      <c r="AF242" s="356"/>
      <c r="AG242" s="356" t="s">
        <v>840</v>
      </c>
      <c r="AH242" s="356"/>
      <c r="AI242" s="623" t="s">
        <v>2576</v>
      </c>
      <c r="AJ242" s="496"/>
      <c r="AK242" s="359"/>
    </row>
    <row r="243" spans="1:37">
      <c r="A243" s="367"/>
      <c r="B243" s="386" t="s">
        <v>404</v>
      </c>
      <c r="C243" s="402">
        <v>46.764299999999999</v>
      </c>
      <c r="D243" s="428">
        <v>23.617000000000001</v>
      </c>
      <c r="E243" s="449" t="s">
        <v>206</v>
      </c>
      <c r="F243" s="450" t="s">
        <v>649</v>
      </c>
      <c r="G243" s="450" t="s">
        <v>2745</v>
      </c>
      <c r="H243" s="450" t="s">
        <v>3511</v>
      </c>
      <c r="I243" s="452" t="s">
        <v>681</v>
      </c>
      <c r="J243" s="457" t="s">
        <v>3</v>
      </c>
      <c r="K243" s="407">
        <v>3</v>
      </c>
      <c r="L243" s="407">
        <v>5</v>
      </c>
      <c r="M243" s="407">
        <v>5</v>
      </c>
      <c r="N243" s="425">
        <v>60</v>
      </c>
      <c r="O243" s="437"/>
      <c r="P243" s="406"/>
      <c r="Q243" s="406">
        <v>45</v>
      </c>
      <c r="R243" s="406">
        <v>15</v>
      </c>
      <c r="S243" s="406"/>
      <c r="T243" s="406"/>
      <c r="U243" s="406"/>
      <c r="V243" s="406">
        <f t="shared" si="15"/>
        <v>0</v>
      </c>
      <c r="W243" s="676"/>
      <c r="X243" s="507" t="str">
        <f t="shared" si="13"/>
        <v>45 două camere, 15 trei camere, 0 număr camere necunoscut &lt;span style="color: red;"&gt;(spuneți-mi sau trimiteți tabel întreținere)&lt;/span&gt;</v>
      </c>
      <c r="Y243" s="508" t="str">
        <f t="shared" si="14"/>
        <v>60 din care 45 două camere, 15 trei camere, 0 număr camere necunoscut &lt;span style="color: red;"&gt;(spuneți-mi sau trimiteți tabel întreținere)&lt;/span&gt;</v>
      </c>
      <c r="Z243" s="509"/>
      <c r="AA243" s="510" t="s">
        <v>1663</v>
      </c>
      <c r="AB243" s="628" t="s">
        <v>1303</v>
      </c>
      <c r="AC243" s="431" t="s">
        <v>1547</v>
      </c>
      <c r="AD243" s="623" t="s">
        <v>1724</v>
      </c>
      <c r="AE243" s="356"/>
      <c r="AF243" s="356"/>
      <c r="AG243" s="356" t="s">
        <v>840</v>
      </c>
      <c r="AH243" s="356"/>
      <c r="AI243" s="623" t="s">
        <v>2576</v>
      </c>
      <c r="AJ243" s="441"/>
      <c r="AK243" s="359"/>
    </row>
    <row r="244" spans="1:37">
      <c r="A244" s="367"/>
      <c r="B244" s="386" t="s">
        <v>404</v>
      </c>
      <c r="C244" s="402">
        <v>46.764400000000002</v>
      </c>
      <c r="D244" s="428">
        <v>23.6173</v>
      </c>
      <c r="E244" s="449" t="s">
        <v>206</v>
      </c>
      <c r="F244" s="450" t="s">
        <v>649</v>
      </c>
      <c r="G244" s="450" t="s">
        <v>2745</v>
      </c>
      <c r="H244" s="450" t="s">
        <v>3512</v>
      </c>
      <c r="I244" s="452" t="s">
        <v>681</v>
      </c>
      <c r="J244" s="457" t="s">
        <v>3</v>
      </c>
      <c r="K244" s="407">
        <v>3</v>
      </c>
      <c r="L244" s="407">
        <v>5</v>
      </c>
      <c r="M244" s="407">
        <v>5</v>
      </c>
      <c r="N244" s="425">
        <v>60</v>
      </c>
      <c r="O244" s="437"/>
      <c r="P244" s="406"/>
      <c r="Q244" s="406">
        <v>45</v>
      </c>
      <c r="R244" s="406">
        <v>15</v>
      </c>
      <c r="S244" s="406"/>
      <c r="T244" s="406"/>
      <c r="U244" s="406"/>
      <c r="V244" s="406">
        <f t="shared" si="15"/>
        <v>0</v>
      </c>
      <c r="W244" s="676"/>
      <c r="X244" s="507" t="str">
        <f t="shared" si="13"/>
        <v>45 două camere, 15 trei camere, 0 număr camere necunoscut &lt;span style="color: red;"&gt;(spuneți-mi sau trimiteți tabel întreținere)&lt;/span&gt;</v>
      </c>
      <c r="Y244" s="508" t="str">
        <f t="shared" si="14"/>
        <v>60 din care 45 două camere, 15 trei camere, 0 număr camere necunoscut &lt;span style="color: red;"&gt;(spuneți-mi sau trimiteți tabel întreținere)&lt;/span&gt;</v>
      </c>
      <c r="Z244" s="509"/>
      <c r="AA244" s="510" t="s">
        <v>1663</v>
      </c>
      <c r="AB244" s="628" t="s">
        <v>1303</v>
      </c>
      <c r="AC244" s="431" t="s">
        <v>1547</v>
      </c>
      <c r="AD244" s="623" t="s">
        <v>1724</v>
      </c>
      <c r="AE244" s="356"/>
      <c r="AF244" s="356"/>
      <c r="AG244" s="356" t="s">
        <v>840</v>
      </c>
      <c r="AH244" s="356"/>
      <c r="AI244" s="623" t="s">
        <v>2576</v>
      </c>
      <c r="AJ244" s="441"/>
      <c r="AK244" s="359"/>
    </row>
    <row r="245" spans="1:37">
      <c r="A245" s="367"/>
      <c r="B245" s="386" t="s">
        <v>404</v>
      </c>
      <c r="C245" s="402">
        <v>46.764899999999997</v>
      </c>
      <c r="D245" s="428">
        <v>23.617100000000001</v>
      </c>
      <c r="E245" s="449" t="s">
        <v>206</v>
      </c>
      <c r="F245" s="450" t="s">
        <v>649</v>
      </c>
      <c r="G245" s="450" t="s">
        <v>2745</v>
      </c>
      <c r="H245" s="450" t="s">
        <v>3513</v>
      </c>
      <c r="I245" s="452" t="s">
        <v>681</v>
      </c>
      <c r="J245" s="457" t="s">
        <v>3</v>
      </c>
      <c r="K245" s="407">
        <v>1</v>
      </c>
      <c r="L245" s="407">
        <v>5</v>
      </c>
      <c r="M245" s="407">
        <v>5</v>
      </c>
      <c r="N245" s="425">
        <v>20</v>
      </c>
      <c r="O245" s="437"/>
      <c r="P245" s="406"/>
      <c r="Q245" s="406">
        <v>16</v>
      </c>
      <c r="R245" s="406">
        <v>4</v>
      </c>
      <c r="S245" s="406"/>
      <c r="T245" s="406"/>
      <c r="U245" s="406"/>
      <c r="V245" s="406">
        <f t="shared" si="15"/>
        <v>0</v>
      </c>
      <c r="W245" s="676"/>
      <c r="X245" s="507" t="str">
        <f t="shared" si="13"/>
        <v>16 două camere, 4 trei camere, 0 număr camere necunoscut &lt;span style="color: red;"&gt;(spuneți-mi sau trimiteți tabel întreținere)&lt;/span&gt;</v>
      </c>
      <c r="Y245" s="508" t="str">
        <f t="shared" si="14"/>
        <v>20 din care 16 două camere, 4 trei camere, 0 număr camere necunoscut &lt;span style="color: red;"&gt;(spuneți-mi sau trimiteți tabel întreținere)&lt;/span&gt;</v>
      </c>
      <c r="Z245" s="509"/>
      <c r="AA245" s="510" t="s">
        <v>1681</v>
      </c>
      <c r="AB245" s="628" t="s">
        <v>1303</v>
      </c>
      <c r="AC245" s="431" t="s">
        <v>1547</v>
      </c>
      <c r="AD245" s="623" t="s">
        <v>1717</v>
      </c>
      <c r="AE245" s="356"/>
      <c r="AF245" s="356"/>
      <c r="AG245" s="356" t="s">
        <v>840</v>
      </c>
      <c r="AH245" s="356"/>
      <c r="AI245" s="623" t="s">
        <v>2577</v>
      </c>
      <c r="AJ245" s="441"/>
      <c r="AK245" s="359"/>
    </row>
    <row r="246" spans="1:37">
      <c r="A246" s="367" t="s">
        <v>32</v>
      </c>
      <c r="B246" s="369" t="s">
        <v>404</v>
      </c>
      <c r="C246" s="461">
        <v>46.765099999999997</v>
      </c>
      <c r="D246" s="462">
        <v>23.619299999999999</v>
      </c>
      <c r="E246" s="463" t="s">
        <v>206</v>
      </c>
      <c r="F246" s="464" t="s">
        <v>649</v>
      </c>
      <c r="G246" s="464" t="s">
        <v>2745</v>
      </c>
      <c r="H246" s="464" t="s">
        <v>3514</v>
      </c>
      <c r="I246" s="474" t="s">
        <v>681</v>
      </c>
      <c r="J246" s="475" t="s">
        <v>3</v>
      </c>
      <c r="K246" s="476">
        <v>1</v>
      </c>
      <c r="L246" s="476">
        <v>5</v>
      </c>
      <c r="M246" s="476">
        <v>5</v>
      </c>
      <c r="N246" s="477">
        <v>70</v>
      </c>
      <c r="O246" s="478">
        <v>70</v>
      </c>
      <c r="P246" s="479"/>
      <c r="Q246" s="479"/>
      <c r="R246" s="479"/>
      <c r="S246" s="479"/>
      <c r="T246" s="479"/>
      <c r="U246" s="479"/>
      <c r="V246" s="479">
        <f t="shared" si="15"/>
        <v>0</v>
      </c>
      <c r="W246" s="679" t="s">
        <v>750</v>
      </c>
      <c r="X246" s="515" t="str">
        <f t="shared" si="13"/>
        <v>70 camere cu băi și bucătării comune, probabil 0 număr camere necunoscut &lt;span style="color: red;"&gt;(spuneți-mi sau trimiteți tabel întreținere)&lt;/span&gt;</v>
      </c>
      <c r="Y246" s="516" t="str">
        <f t="shared" si="14"/>
        <v>probabil 70 din care 70 camere cu băi și bucătării comune, probabil 0 număr camere necunoscut &lt;span style="color: red;"&gt;(spuneți-mi sau trimiteți tabel întreținere)&lt;/span&gt;</v>
      </c>
      <c r="Z246" s="517"/>
      <c r="AA246" s="518" t="s">
        <v>1043</v>
      </c>
      <c r="AB246" s="482" t="s">
        <v>1303</v>
      </c>
      <c r="AC246" s="483" t="s">
        <v>1547</v>
      </c>
      <c r="AD246" s="472" t="s">
        <v>1168</v>
      </c>
      <c r="AE246" s="472"/>
      <c r="AF246" s="472"/>
      <c r="AG246" s="472" t="s">
        <v>840</v>
      </c>
      <c r="AH246" s="472"/>
      <c r="AI246" s="472" t="s">
        <v>2227</v>
      </c>
      <c r="AJ246" s="473"/>
      <c r="AK246" s="359"/>
    </row>
    <row r="247" spans="1:37">
      <c r="A247" s="367"/>
      <c r="B247" s="386" t="s">
        <v>404</v>
      </c>
      <c r="C247" s="402">
        <v>46.765300000000003</v>
      </c>
      <c r="D247" s="428">
        <v>23.619499999999999</v>
      </c>
      <c r="E247" s="449" t="s">
        <v>206</v>
      </c>
      <c r="F247" s="450" t="s">
        <v>649</v>
      </c>
      <c r="G247" s="450" t="s">
        <v>2745</v>
      </c>
      <c r="H247" s="450" t="s">
        <v>3515</v>
      </c>
      <c r="I247" s="452" t="s">
        <v>681</v>
      </c>
      <c r="J247" s="457" t="s">
        <v>3</v>
      </c>
      <c r="K247" s="407">
        <v>1</v>
      </c>
      <c r="L247" s="407">
        <v>5</v>
      </c>
      <c r="M247" s="407">
        <v>5</v>
      </c>
      <c r="N247" s="425">
        <v>134</v>
      </c>
      <c r="O247" s="437">
        <v>134</v>
      </c>
      <c r="P247" s="406"/>
      <c r="Q247" s="406"/>
      <c r="R247" s="406"/>
      <c r="S247" s="406"/>
      <c r="T247" s="406"/>
      <c r="U247" s="406"/>
      <c r="V247" s="406">
        <f t="shared" si="15"/>
        <v>0</v>
      </c>
      <c r="W247" s="676" t="s">
        <v>750</v>
      </c>
      <c r="X247" s="507" t="str">
        <f t="shared" si="13"/>
        <v>134 camere cu băi și bucătării comune, probabil 0 număr camere necunoscut &lt;span style="color: red;"&gt;(spuneți-mi sau trimiteți tabel întreținere)&lt;/span&gt;</v>
      </c>
      <c r="Y247" s="508" t="str">
        <f t="shared" si="14"/>
        <v>probabil 134 din care 134 camere cu băi și bucătării comune, probabil 0 număr camere necunoscut &lt;span style="color: red;"&gt;(spuneți-mi sau trimiteți tabel întreținere)&lt;/span&gt;</v>
      </c>
      <c r="Z247" s="509"/>
      <c r="AA247" s="510" t="s">
        <v>1043</v>
      </c>
      <c r="AB247" s="421" t="s">
        <v>1303</v>
      </c>
      <c r="AC247" s="432" t="s">
        <v>1547</v>
      </c>
      <c r="AD247" s="356" t="s">
        <v>2495</v>
      </c>
      <c r="AE247" s="356"/>
      <c r="AF247" s="356"/>
      <c r="AG247" s="356" t="s">
        <v>840</v>
      </c>
      <c r="AH247" s="356"/>
      <c r="AI247" s="356" t="s">
        <v>2227</v>
      </c>
      <c r="AJ247" s="441"/>
      <c r="AK247" s="359"/>
    </row>
    <row r="248" spans="1:37">
      <c r="A248" s="367" t="s">
        <v>32</v>
      </c>
      <c r="B248" s="369" t="s">
        <v>404</v>
      </c>
      <c r="C248" s="461">
        <v>46.7637</v>
      </c>
      <c r="D248" s="462">
        <v>23.6204</v>
      </c>
      <c r="E248" s="463" t="s">
        <v>206</v>
      </c>
      <c r="F248" s="464" t="s">
        <v>649</v>
      </c>
      <c r="G248" s="464" t="s">
        <v>2745</v>
      </c>
      <c r="H248" s="464" t="s">
        <v>3516</v>
      </c>
      <c r="I248" s="474" t="s">
        <v>681</v>
      </c>
      <c r="J248" s="475" t="s">
        <v>3</v>
      </c>
      <c r="K248" s="476">
        <v>2</v>
      </c>
      <c r="L248" s="476">
        <v>5</v>
      </c>
      <c r="M248" s="476">
        <v>5</v>
      </c>
      <c r="N248" s="477">
        <v>40</v>
      </c>
      <c r="O248" s="478"/>
      <c r="P248" s="480"/>
      <c r="Q248" s="480">
        <v>34</v>
      </c>
      <c r="R248" s="480">
        <v>6</v>
      </c>
      <c r="S248" s="480"/>
      <c r="T248" s="480"/>
      <c r="U248" s="479"/>
      <c r="V248" s="479">
        <f t="shared" si="15"/>
        <v>0</v>
      </c>
      <c r="W248" s="679"/>
      <c r="X248" s="515" t="str">
        <f t="shared" si="13"/>
        <v>34 două camere, 6 trei camere, 0 număr camere necunoscut &lt;span style="color: red;"&gt;(spuneți-mi sau trimiteți tabel întreținere)&lt;/span&gt;</v>
      </c>
      <c r="Y248" s="516" t="str">
        <f t="shared" si="14"/>
        <v>40 din care 34 două camere, 6 trei camere, 0 număr camere necunoscut &lt;span style="color: red;"&gt;(spuneți-mi sau trimiteți tabel întreținere)&lt;/span&gt;</v>
      </c>
      <c r="Z248" s="517"/>
      <c r="AA248" s="518" t="s">
        <v>1669</v>
      </c>
      <c r="AB248" s="400" t="s">
        <v>1302</v>
      </c>
      <c r="AC248" s="458" t="s">
        <v>1548</v>
      </c>
      <c r="AD248" s="472" t="s">
        <v>2166</v>
      </c>
      <c r="AE248" s="472"/>
      <c r="AF248" s="472"/>
      <c r="AG248" s="394" t="s">
        <v>10</v>
      </c>
      <c r="AH248" s="394"/>
      <c r="AI248" s="394" t="s">
        <v>2572</v>
      </c>
      <c r="AJ248" s="473"/>
      <c r="AK248" s="359"/>
    </row>
    <row r="249" spans="1:37">
      <c r="A249" s="367"/>
      <c r="B249" s="386" t="s">
        <v>404</v>
      </c>
      <c r="C249" s="402">
        <v>46.765700000000002</v>
      </c>
      <c r="D249" s="428">
        <v>23.619499999999999</v>
      </c>
      <c r="E249" s="449" t="s">
        <v>206</v>
      </c>
      <c r="F249" s="450" t="s">
        <v>649</v>
      </c>
      <c r="G249" s="450" t="s">
        <v>2745</v>
      </c>
      <c r="H249" s="450" t="s">
        <v>3517</v>
      </c>
      <c r="I249" s="452" t="s">
        <v>681</v>
      </c>
      <c r="J249" s="457" t="s">
        <v>3</v>
      </c>
      <c r="K249" s="407">
        <v>1</v>
      </c>
      <c r="L249" s="407">
        <v>5</v>
      </c>
      <c r="M249" s="407">
        <v>5</v>
      </c>
      <c r="N249" s="425">
        <v>134</v>
      </c>
      <c r="O249" s="437">
        <v>134</v>
      </c>
      <c r="P249" s="406"/>
      <c r="Q249" s="406"/>
      <c r="R249" s="406"/>
      <c r="S249" s="406"/>
      <c r="T249" s="406"/>
      <c r="U249" s="406"/>
      <c r="V249" s="406">
        <f t="shared" si="15"/>
        <v>0</v>
      </c>
      <c r="W249" s="676" t="s">
        <v>750</v>
      </c>
      <c r="X249" s="507" t="str">
        <f t="shared" si="13"/>
        <v>134 camere cu băi și bucătării comune, probabil 0 număr camere necunoscut &lt;span style="color: red;"&gt;(spuneți-mi sau trimiteți tabel întreținere)&lt;/span&gt;</v>
      </c>
      <c r="Y249" s="508" t="str">
        <f t="shared" si="14"/>
        <v>probabil 134 din care 134 camere cu băi și bucătării comune, probabil 0 număr camere necunoscut &lt;span style="color: red;"&gt;(spuneți-mi sau trimiteți tabel întreținere)&lt;/span&gt;</v>
      </c>
      <c r="Z249" s="509"/>
      <c r="AA249" s="510" t="s">
        <v>1043</v>
      </c>
      <c r="AB249" s="421" t="s">
        <v>1303</v>
      </c>
      <c r="AC249" s="432" t="s">
        <v>1547</v>
      </c>
      <c r="AD249" s="356" t="s">
        <v>2495</v>
      </c>
      <c r="AE249" s="356"/>
      <c r="AF249" s="356"/>
      <c r="AG249" s="356" t="s">
        <v>840</v>
      </c>
      <c r="AH249" s="356"/>
      <c r="AI249" s="356" t="s">
        <v>2227</v>
      </c>
      <c r="AJ249" s="441"/>
      <c r="AK249" s="359"/>
    </row>
    <row r="250" spans="1:37">
      <c r="A250" s="367"/>
      <c r="B250" s="386" t="s">
        <v>404</v>
      </c>
      <c r="C250" s="402">
        <v>46.762900000000002</v>
      </c>
      <c r="D250" s="428">
        <v>23.6205</v>
      </c>
      <c r="E250" s="449" t="s">
        <v>206</v>
      </c>
      <c r="F250" s="450" t="s">
        <v>649</v>
      </c>
      <c r="G250" s="450" t="s">
        <v>2745</v>
      </c>
      <c r="H250" s="450" t="s">
        <v>3518</v>
      </c>
      <c r="I250" s="452" t="s">
        <v>681</v>
      </c>
      <c r="J250" s="457" t="s">
        <v>3</v>
      </c>
      <c r="K250" s="407">
        <v>3</v>
      </c>
      <c r="L250" s="407">
        <v>5</v>
      </c>
      <c r="M250" s="407">
        <v>5</v>
      </c>
      <c r="N250" s="425">
        <v>60</v>
      </c>
      <c r="O250" s="437"/>
      <c r="P250" s="408"/>
      <c r="Q250" s="408">
        <v>51</v>
      </c>
      <c r="R250" s="408">
        <v>9</v>
      </c>
      <c r="S250" s="408"/>
      <c r="T250" s="408"/>
      <c r="U250" s="406"/>
      <c r="V250" s="406">
        <f t="shared" si="15"/>
        <v>0</v>
      </c>
      <c r="W250" s="676"/>
      <c r="X250" s="507" t="str">
        <f t="shared" si="13"/>
        <v>51 două camere, 9 trei camere, 0 număr camere necunoscut &lt;span style="color: red;"&gt;(spuneți-mi sau trimiteți tabel întreținere)&lt;/span&gt;</v>
      </c>
      <c r="Y250" s="508" t="str">
        <f t="shared" si="14"/>
        <v>60 din care 51 două camere, 9 trei camere, 0 număr camere necunoscut &lt;span style="color: red;"&gt;(spuneți-mi sau trimiteți tabel întreținere)&lt;/span&gt;</v>
      </c>
      <c r="Z250" s="509"/>
      <c r="AA250" s="510" t="s">
        <v>1669</v>
      </c>
      <c r="AB250" s="628" t="s">
        <v>1302</v>
      </c>
      <c r="AC250" s="431" t="s">
        <v>1548</v>
      </c>
      <c r="AD250" s="356" t="s">
        <v>2172</v>
      </c>
      <c r="AE250" s="356"/>
      <c r="AF250" s="356"/>
      <c r="AG250" s="623" t="s">
        <v>10</v>
      </c>
      <c r="AH250" s="623"/>
      <c r="AI250" s="623" t="s">
        <v>2572</v>
      </c>
      <c r="AJ250" s="441"/>
      <c r="AK250" s="359"/>
    </row>
    <row r="251" spans="1:37">
      <c r="A251" s="367"/>
      <c r="B251" s="386" t="s">
        <v>404</v>
      </c>
      <c r="C251" s="402">
        <v>46.7622</v>
      </c>
      <c r="D251" s="428">
        <v>23.620799999999999</v>
      </c>
      <c r="E251" s="449" t="s">
        <v>206</v>
      </c>
      <c r="F251" s="450" t="s">
        <v>649</v>
      </c>
      <c r="G251" s="450" t="s">
        <v>2745</v>
      </c>
      <c r="H251" s="450" t="s">
        <v>3519</v>
      </c>
      <c r="I251" s="452" t="s">
        <v>683</v>
      </c>
      <c r="J251" s="457" t="s">
        <v>751</v>
      </c>
      <c r="K251" s="407">
        <v>1</v>
      </c>
      <c r="L251" s="407">
        <v>11</v>
      </c>
      <c r="M251" s="407">
        <v>11</v>
      </c>
      <c r="N251" s="425">
        <v>44</v>
      </c>
      <c r="O251" s="437"/>
      <c r="P251" s="406">
        <v>1</v>
      </c>
      <c r="Q251" s="406">
        <v>43</v>
      </c>
      <c r="R251" s="406"/>
      <c r="S251" s="406"/>
      <c r="T251" s="406"/>
      <c r="U251" s="406"/>
      <c r="V251" s="406">
        <f t="shared" si="15"/>
        <v>0</v>
      </c>
      <c r="W251" s="676"/>
      <c r="X251" s="507" t="str">
        <f t="shared" si="13"/>
        <v>1 garsoniere, 43 două camere, 0 număr camere necunoscut &lt;span style="color: red;"&gt;(spuneți-mi sau trimiteți tabel întreținere)&lt;/span&gt;</v>
      </c>
      <c r="Y251" s="508" t="str">
        <f t="shared" si="14"/>
        <v>44 din care 1 garsoniere, 43 două camere, 0 număr camere necunoscut &lt;span style="color: red;"&gt;(spuneți-mi sau trimiteți tabel întreținere)&lt;/span&gt;</v>
      </c>
      <c r="Z251" s="509"/>
      <c r="AA251" s="510" t="s">
        <v>1662</v>
      </c>
      <c r="AB251" s="628" t="s">
        <v>1302</v>
      </c>
      <c r="AC251" s="431" t="s">
        <v>1548</v>
      </c>
      <c r="AD251" s="623" t="s">
        <v>1468</v>
      </c>
      <c r="AE251" s="623"/>
      <c r="AF251" s="623"/>
      <c r="AG251" s="623" t="s">
        <v>1217</v>
      </c>
      <c r="AH251" s="623"/>
      <c r="AI251" s="623" t="s">
        <v>2559</v>
      </c>
      <c r="AJ251" s="441"/>
      <c r="AK251" s="359"/>
    </row>
    <row r="252" spans="1:37">
      <c r="A252" s="367" t="s">
        <v>32</v>
      </c>
      <c r="B252" s="369" t="s">
        <v>404</v>
      </c>
      <c r="C252" s="461">
        <v>46.763800000000003</v>
      </c>
      <c r="D252" s="462">
        <v>23.613299999999999</v>
      </c>
      <c r="E252" s="463" t="s">
        <v>206</v>
      </c>
      <c r="F252" s="464" t="s">
        <v>649</v>
      </c>
      <c r="G252" s="464" t="s">
        <v>2745</v>
      </c>
      <c r="H252" s="464" t="s">
        <v>3520</v>
      </c>
      <c r="I252" s="474" t="s">
        <v>683</v>
      </c>
      <c r="J252" s="475" t="s">
        <v>825</v>
      </c>
      <c r="K252" s="476">
        <v>2</v>
      </c>
      <c r="L252" s="476">
        <v>11</v>
      </c>
      <c r="M252" s="476">
        <v>11</v>
      </c>
      <c r="N252" s="477">
        <v>108</v>
      </c>
      <c r="O252" s="478"/>
      <c r="P252" s="479">
        <v>20</v>
      </c>
      <c r="Q252" s="479">
        <v>88</v>
      </c>
      <c r="R252" s="479"/>
      <c r="S252" s="479"/>
      <c r="T252" s="479"/>
      <c r="U252" s="479"/>
      <c r="V252" s="479">
        <f t="shared" si="15"/>
        <v>0</v>
      </c>
      <c r="W252" s="679"/>
      <c r="X252" s="515" t="str">
        <f t="shared" si="13"/>
        <v>20 garsoniere, 88 două camere, 0 număr camere necunoscut &lt;span style="color: red;"&gt;(spuneți-mi sau trimiteți tabel întreținere)&lt;/span&gt;</v>
      </c>
      <c r="Y252" s="516" t="str">
        <f t="shared" si="14"/>
        <v>108 din care 20 garsoniere, 88 două camere, 0 număr camere necunoscut &lt;span style="color: red;"&gt;(spuneți-mi sau trimiteți tabel întreținere)&lt;/span&gt;</v>
      </c>
      <c r="Z252" s="517"/>
      <c r="AA252" s="518" t="s">
        <v>1663</v>
      </c>
      <c r="AB252" s="400" t="s">
        <v>1302</v>
      </c>
      <c r="AC252" s="458" t="s">
        <v>1548</v>
      </c>
      <c r="AD252" s="472" t="s">
        <v>1570</v>
      </c>
      <c r="AE252" s="472"/>
      <c r="AF252" s="472"/>
      <c r="AG252" s="472" t="s">
        <v>840</v>
      </c>
      <c r="AH252" s="472"/>
      <c r="AI252" s="472" t="s">
        <v>2227</v>
      </c>
      <c r="AJ252" s="473"/>
      <c r="AK252" s="359"/>
    </row>
    <row r="253" spans="1:37">
      <c r="A253" s="367"/>
      <c r="B253" s="386" t="s">
        <v>404</v>
      </c>
      <c r="C253" s="402">
        <v>46.762099999999997</v>
      </c>
      <c r="D253" s="428">
        <v>23.614100000000001</v>
      </c>
      <c r="E253" s="449" t="s">
        <v>206</v>
      </c>
      <c r="F253" s="450" t="s">
        <v>649</v>
      </c>
      <c r="G253" s="450" t="s">
        <v>2745</v>
      </c>
      <c r="H253" s="450" t="s">
        <v>3521</v>
      </c>
      <c r="I253" s="452" t="s">
        <v>681</v>
      </c>
      <c r="J253" s="457" t="s">
        <v>3</v>
      </c>
      <c r="K253" s="407">
        <v>3</v>
      </c>
      <c r="L253" s="407">
        <v>5</v>
      </c>
      <c r="M253" s="407">
        <v>5</v>
      </c>
      <c r="N253" s="425">
        <v>60</v>
      </c>
      <c r="O253" s="437"/>
      <c r="P253" s="408"/>
      <c r="Q253" s="408">
        <v>51</v>
      </c>
      <c r="R253" s="408">
        <v>9</v>
      </c>
      <c r="S253" s="408"/>
      <c r="T253" s="408"/>
      <c r="U253" s="406"/>
      <c r="V253" s="406">
        <f t="shared" si="15"/>
        <v>0</v>
      </c>
      <c r="W253" s="676"/>
      <c r="X253" s="507" t="str">
        <f t="shared" si="13"/>
        <v>51 două camere, 9 trei camere, 0 număr camere necunoscut &lt;span style="color: red;"&gt;(spuneți-mi sau trimiteți tabel întreținere)&lt;/span&gt;</v>
      </c>
      <c r="Y253" s="508" t="str">
        <f t="shared" si="14"/>
        <v>60 din care 51 două camere, 9 trei camere, 0 număr camere necunoscut &lt;span style="color: red;"&gt;(spuneți-mi sau trimiteți tabel întreținere)&lt;/span&gt;</v>
      </c>
      <c r="Z253" s="509"/>
      <c r="AA253" s="510" t="s">
        <v>1043</v>
      </c>
      <c r="AB253" s="628" t="s">
        <v>1302</v>
      </c>
      <c r="AC253" s="431" t="s">
        <v>1548</v>
      </c>
      <c r="AD253" s="356" t="s">
        <v>2172</v>
      </c>
      <c r="AE253" s="356"/>
      <c r="AF253" s="356"/>
      <c r="AG253" s="623" t="s">
        <v>10</v>
      </c>
      <c r="AH253" s="623"/>
      <c r="AI253" s="623" t="s">
        <v>2572</v>
      </c>
      <c r="AJ253" s="441"/>
      <c r="AK253" s="359"/>
    </row>
    <row r="254" spans="1:37">
      <c r="A254" s="367"/>
      <c r="B254" s="386" t="s">
        <v>404</v>
      </c>
      <c r="C254" s="402">
        <v>46.761200000000002</v>
      </c>
      <c r="D254" s="428">
        <v>23.614699999999999</v>
      </c>
      <c r="E254" s="449" t="s">
        <v>206</v>
      </c>
      <c r="F254" s="450" t="s">
        <v>649</v>
      </c>
      <c r="G254" s="450" t="s">
        <v>2745</v>
      </c>
      <c r="H254" s="450" t="s">
        <v>3522</v>
      </c>
      <c r="I254" s="452" t="s">
        <v>681</v>
      </c>
      <c r="J254" s="457" t="s">
        <v>3</v>
      </c>
      <c r="K254" s="407">
        <v>3</v>
      </c>
      <c r="L254" s="407">
        <v>5</v>
      </c>
      <c r="M254" s="407">
        <v>5</v>
      </c>
      <c r="N254" s="425">
        <v>60</v>
      </c>
      <c r="O254" s="437"/>
      <c r="P254" s="408"/>
      <c r="Q254" s="408">
        <v>51</v>
      </c>
      <c r="R254" s="408">
        <v>9</v>
      </c>
      <c r="S254" s="408"/>
      <c r="T254" s="408"/>
      <c r="U254" s="406"/>
      <c r="V254" s="406">
        <f t="shared" si="15"/>
        <v>0</v>
      </c>
      <c r="W254" s="676"/>
      <c r="X254" s="507" t="str">
        <f t="shared" si="13"/>
        <v>51 două camere, 9 trei camere, 0 număr camere necunoscut &lt;span style="color: red;"&gt;(spuneți-mi sau trimiteți tabel întreținere)&lt;/span&gt;</v>
      </c>
      <c r="Y254" s="508" t="str">
        <f t="shared" si="14"/>
        <v>60 din care 51 două camere, 9 trei camere, 0 număr camere necunoscut &lt;span style="color: red;"&gt;(spuneți-mi sau trimiteți tabel întreținere)&lt;/span&gt;</v>
      </c>
      <c r="Z254" s="509"/>
      <c r="AA254" s="510" t="s">
        <v>1043</v>
      </c>
      <c r="AB254" s="628" t="s">
        <v>1302</v>
      </c>
      <c r="AC254" s="431" t="s">
        <v>1548</v>
      </c>
      <c r="AD254" s="356" t="s">
        <v>2172</v>
      </c>
      <c r="AE254" s="356"/>
      <c r="AF254" s="356"/>
      <c r="AG254" s="623" t="s">
        <v>10</v>
      </c>
      <c r="AH254" s="623"/>
      <c r="AI254" s="623" t="s">
        <v>2572</v>
      </c>
      <c r="AJ254" s="441"/>
      <c r="AK254" s="359"/>
    </row>
    <row r="255" spans="1:37">
      <c r="A255" s="367"/>
      <c r="B255" s="386" t="s">
        <v>404</v>
      </c>
      <c r="C255" s="402">
        <v>46.7607</v>
      </c>
      <c r="D255" s="428">
        <v>23.614999999999998</v>
      </c>
      <c r="E255" s="449" t="s">
        <v>206</v>
      </c>
      <c r="F255" s="450" t="s">
        <v>649</v>
      </c>
      <c r="G255" s="450" t="s">
        <v>2745</v>
      </c>
      <c r="H255" s="450" t="s">
        <v>3523</v>
      </c>
      <c r="I255" s="452" t="s">
        <v>681</v>
      </c>
      <c r="J255" s="457" t="s">
        <v>3</v>
      </c>
      <c r="K255" s="407">
        <v>3</v>
      </c>
      <c r="L255" s="407">
        <v>5</v>
      </c>
      <c r="M255" s="407">
        <v>5</v>
      </c>
      <c r="N255" s="425">
        <v>60</v>
      </c>
      <c r="O255" s="437"/>
      <c r="P255" s="408"/>
      <c r="Q255" s="408">
        <v>51</v>
      </c>
      <c r="R255" s="408">
        <v>9</v>
      </c>
      <c r="S255" s="408"/>
      <c r="T255" s="408"/>
      <c r="U255" s="406"/>
      <c r="V255" s="406">
        <f t="shared" si="15"/>
        <v>0</v>
      </c>
      <c r="W255" s="676"/>
      <c r="X255" s="507" t="str">
        <f t="shared" si="13"/>
        <v>51 două camere, 9 trei camere, 0 număr camere necunoscut &lt;span style="color: red;"&gt;(spuneți-mi sau trimiteți tabel întreținere)&lt;/span&gt;</v>
      </c>
      <c r="Y255" s="508" t="str">
        <f t="shared" si="14"/>
        <v>60 din care 51 două camere, 9 trei camere, 0 număr camere necunoscut &lt;span style="color: red;"&gt;(spuneți-mi sau trimiteți tabel întreținere)&lt;/span&gt;</v>
      </c>
      <c r="Z255" s="509"/>
      <c r="AA255" s="510" t="s">
        <v>1043</v>
      </c>
      <c r="AB255" s="628" t="s">
        <v>1302</v>
      </c>
      <c r="AC255" s="431" t="s">
        <v>1548</v>
      </c>
      <c r="AD255" s="356" t="s">
        <v>2172</v>
      </c>
      <c r="AE255" s="356"/>
      <c r="AF255" s="356"/>
      <c r="AG255" s="623" t="s">
        <v>10</v>
      </c>
      <c r="AH255" s="623"/>
      <c r="AI255" s="623" t="s">
        <v>2572</v>
      </c>
      <c r="AJ255" s="441"/>
      <c r="AK255" s="359"/>
    </row>
    <row r="256" spans="1:37">
      <c r="A256" s="367"/>
      <c r="B256" s="386" t="s">
        <v>404</v>
      </c>
      <c r="C256" s="402">
        <v>46.760199999999998</v>
      </c>
      <c r="D256" s="428">
        <v>23.614999999999998</v>
      </c>
      <c r="E256" s="449" t="s">
        <v>206</v>
      </c>
      <c r="F256" s="450" t="s">
        <v>649</v>
      </c>
      <c r="G256" s="450" t="s">
        <v>2745</v>
      </c>
      <c r="H256" s="450" t="s">
        <v>3524</v>
      </c>
      <c r="I256" s="452" t="s">
        <v>681</v>
      </c>
      <c r="J256" s="457" t="s">
        <v>3</v>
      </c>
      <c r="K256" s="407">
        <v>3</v>
      </c>
      <c r="L256" s="407">
        <v>5</v>
      </c>
      <c r="M256" s="407">
        <v>5</v>
      </c>
      <c r="N256" s="425">
        <v>60</v>
      </c>
      <c r="O256" s="437"/>
      <c r="P256" s="408"/>
      <c r="Q256" s="408">
        <v>51</v>
      </c>
      <c r="R256" s="408">
        <v>9</v>
      </c>
      <c r="S256" s="408"/>
      <c r="T256" s="408"/>
      <c r="U256" s="406"/>
      <c r="V256" s="406">
        <f t="shared" si="15"/>
        <v>0</v>
      </c>
      <c r="W256" s="676"/>
      <c r="X256" s="507" t="str">
        <f t="shared" si="13"/>
        <v>51 două camere, 9 trei camere, 0 număr camere necunoscut &lt;span style="color: red;"&gt;(spuneți-mi sau trimiteți tabel întreținere)&lt;/span&gt;</v>
      </c>
      <c r="Y256" s="508" t="str">
        <f t="shared" si="14"/>
        <v>60 din care 51 două camere, 9 trei camere, 0 număr camere necunoscut &lt;span style="color: red;"&gt;(spuneți-mi sau trimiteți tabel întreținere)&lt;/span&gt;</v>
      </c>
      <c r="Z256" s="509"/>
      <c r="AA256" s="510" t="s">
        <v>1043</v>
      </c>
      <c r="AB256" s="628" t="s">
        <v>1302</v>
      </c>
      <c r="AC256" s="431" t="s">
        <v>1548</v>
      </c>
      <c r="AD256" s="356" t="s">
        <v>2172</v>
      </c>
      <c r="AE256" s="356"/>
      <c r="AF256" s="356"/>
      <c r="AG256" s="623" t="s">
        <v>10</v>
      </c>
      <c r="AH256" s="623"/>
      <c r="AI256" s="623" t="s">
        <v>2572</v>
      </c>
      <c r="AJ256" s="441"/>
      <c r="AK256" s="359"/>
    </row>
    <row r="257" spans="1:37">
      <c r="A257" s="367"/>
      <c r="B257" s="445" t="s">
        <v>1560</v>
      </c>
      <c r="C257" s="402">
        <v>46.763100000000001</v>
      </c>
      <c r="D257" s="428">
        <v>23.616599999999998</v>
      </c>
      <c r="E257" s="449" t="s">
        <v>206</v>
      </c>
      <c r="F257" s="450" t="s">
        <v>649</v>
      </c>
      <c r="G257" s="450" t="s">
        <v>2745</v>
      </c>
      <c r="H257" s="450" t="s">
        <v>3525</v>
      </c>
      <c r="I257" s="452" t="s">
        <v>681</v>
      </c>
      <c r="J257" s="457" t="s">
        <v>3</v>
      </c>
      <c r="K257" s="407">
        <v>2</v>
      </c>
      <c r="L257" s="407">
        <v>5</v>
      </c>
      <c r="M257" s="407">
        <v>5</v>
      </c>
      <c r="N257" s="425">
        <v>40</v>
      </c>
      <c r="O257" s="437"/>
      <c r="P257" s="408"/>
      <c r="Q257" s="408">
        <v>34</v>
      </c>
      <c r="R257" s="408">
        <v>6</v>
      </c>
      <c r="S257" s="408"/>
      <c r="T257" s="408"/>
      <c r="U257" s="406"/>
      <c r="V257" s="406">
        <f t="shared" si="15"/>
        <v>0</v>
      </c>
      <c r="W257" s="676"/>
      <c r="X257" s="507" t="str">
        <f t="shared" si="13"/>
        <v>34 două camere, 6 trei camere, 0 număr camere necunoscut &lt;span style="color: red;"&gt;(spuneți-mi sau trimiteți tabel întreținere)&lt;/span&gt;</v>
      </c>
      <c r="Y257" s="508" t="str">
        <f t="shared" si="14"/>
        <v>40 din care 34 două camere, 6 trei camere, 0 număr camere necunoscut &lt;span style="color: red;"&gt;(spuneți-mi sau trimiteți tabel întreținere)&lt;/span&gt;</v>
      </c>
      <c r="Z257" s="509"/>
      <c r="AA257" s="510" t="s">
        <v>1661</v>
      </c>
      <c r="AB257" s="628" t="s">
        <v>1302</v>
      </c>
      <c r="AC257" s="431" t="s">
        <v>1548</v>
      </c>
      <c r="AD257" s="356" t="s">
        <v>2166</v>
      </c>
      <c r="AE257" s="356"/>
      <c r="AF257" s="356"/>
      <c r="AG257" s="623" t="s">
        <v>10</v>
      </c>
      <c r="AH257" s="623"/>
      <c r="AI257" s="623" t="s">
        <v>2572</v>
      </c>
      <c r="AJ257" s="441"/>
      <c r="AK257" s="359"/>
    </row>
    <row r="258" spans="1:37">
      <c r="A258" s="367"/>
      <c r="B258" s="445" t="s">
        <v>1560</v>
      </c>
      <c r="C258" s="402">
        <v>46.763399999999997</v>
      </c>
      <c r="D258" s="428">
        <v>23.616199999999999</v>
      </c>
      <c r="E258" s="449" t="s">
        <v>206</v>
      </c>
      <c r="F258" s="450" t="s">
        <v>649</v>
      </c>
      <c r="G258" s="450" t="s">
        <v>2745</v>
      </c>
      <c r="H258" s="450" t="s">
        <v>3526</v>
      </c>
      <c r="I258" s="452" t="s">
        <v>681</v>
      </c>
      <c r="J258" s="457" t="s">
        <v>3</v>
      </c>
      <c r="K258" s="407">
        <v>2</v>
      </c>
      <c r="L258" s="407">
        <v>5</v>
      </c>
      <c r="M258" s="407">
        <v>5</v>
      </c>
      <c r="N258" s="425">
        <v>30</v>
      </c>
      <c r="O258" s="437"/>
      <c r="P258" s="408"/>
      <c r="Q258" s="408"/>
      <c r="R258" s="408">
        <v>24</v>
      </c>
      <c r="S258" s="408">
        <v>6</v>
      </c>
      <c r="T258" s="408"/>
      <c r="U258" s="406"/>
      <c r="V258" s="406">
        <f t="shared" si="15"/>
        <v>0</v>
      </c>
      <c r="W258" s="676"/>
      <c r="X258" s="507" t="str">
        <f t="shared" si="13"/>
        <v>24 trei camere, 6 patru camere, 0 număr camere necunoscut &lt;span style="color: red;"&gt;(spuneți-mi sau trimiteți tabel întreținere)&lt;/span&gt;</v>
      </c>
      <c r="Y258" s="508" t="str">
        <f t="shared" si="14"/>
        <v>30 din care 24 trei camere, 6 patru camere, 0 număr camere necunoscut &lt;span style="color: red;"&gt;(spuneți-mi sau trimiteți tabel întreținere)&lt;/span&gt;</v>
      </c>
      <c r="Z258" s="509"/>
      <c r="AA258" s="510" t="s">
        <v>1661</v>
      </c>
      <c r="AB258" s="628" t="s">
        <v>1302</v>
      </c>
      <c r="AC258" s="431" t="s">
        <v>1548</v>
      </c>
      <c r="AD258" s="356" t="s">
        <v>2161</v>
      </c>
      <c r="AE258" s="356"/>
      <c r="AF258" s="356"/>
      <c r="AG258" s="623" t="s">
        <v>10</v>
      </c>
      <c r="AH258" s="623"/>
      <c r="AI258" s="623" t="s">
        <v>2572</v>
      </c>
      <c r="AJ258" s="441"/>
      <c r="AK258" s="359"/>
    </row>
    <row r="259" spans="1:37" ht="13.5" thickBot="1">
      <c r="A259" s="367"/>
      <c r="B259" s="445" t="s">
        <v>1567</v>
      </c>
      <c r="C259" s="402">
        <v>46.761899999999997</v>
      </c>
      <c r="D259" s="428">
        <v>23.617999999999999</v>
      </c>
      <c r="E259" s="449" t="s">
        <v>206</v>
      </c>
      <c r="F259" s="450" t="s">
        <v>649</v>
      </c>
      <c r="G259" s="450" t="s">
        <v>2745</v>
      </c>
      <c r="H259" s="450" t="s">
        <v>3527</v>
      </c>
      <c r="I259" s="452" t="s">
        <v>681</v>
      </c>
      <c r="J259" s="457" t="s">
        <v>3</v>
      </c>
      <c r="K259" s="407">
        <v>3</v>
      </c>
      <c r="L259" s="407">
        <v>5</v>
      </c>
      <c r="M259" s="407">
        <v>5</v>
      </c>
      <c r="N259" s="425">
        <v>45</v>
      </c>
      <c r="O259" s="437"/>
      <c r="P259" s="406"/>
      <c r="Q259" s="406"/>
      <c r="R259" s="406">
        <v>25</v>
      </c>
      <c r="S259" s="406">
        <v>20</v>
      </c>
      <c r="T259" s="406"/>
      <c r="U259" s="406"/>
      <c r="V259" s="406">
        <f t="shared" si="15"/>
        <v>0</v>
      </c>
      <c r="W259" s="676"/>
      <c r="X259" s="507" t="str">
        <f t="shared" si="13"/>
        <v>25 trei camere, 20 patru camere, 0 număr camere necunoscut &lt;span style="color: red;"&gt;(spuneți-mi sau trimiteți tabel întreținere)&lt;/span&gt;</v>
      </c>
      <c r="Y259" s="508" t="str">
        <f t="shared" si="14"/>
        <v>45 din care 25 trei camere, 20 patru camere, 0 număr camere necunoscut &lt;span style="color: red;"&gt;(spuneți-mi sau trimiteți tabel întreținere)&lt;/span&gt;</v>
      </c>
      <c r="Z259" s="509"/>
      <c r="AA259" s="510" t="s">
        <v>1662</v>
      </c>
      <c r="AB259" s="628" t="s">
        <v>1301</v>
      </c>
      <c r="AC259" s="431" t="s">
        <v>1548</v>
      </c>
      <c r="AD259" s="356" t="s">
        <v>1568</v>
      </c>
      <c r="AE259" s="356"/>
      <c r="AF259" s="356"/>
      <c r="AG259" s="356" t="s">
        <v>840</v>
      </c>
      <c r="AH259" s="356"/>
      <c r="AI259" s="356" t="s">
        <v>2227</v>
      </c>
      <c r="AJ259" s="441"/>
      <c r="AK259" s="359"/>
    </row>
    <row r="260" spans="1:37" ht="13.5" thickTop="1">
      <c r="A260" s="367" t="s">
        <v>23</v>
      </c>
      <c r="B260" s="685" t="s">
        <v>404</v>
      </c>
      <c r="C260" s="702">
        <v>46.768999999999998</v>
      </c>
      <c r="D260" s="703">
        <v>23.5549</v>
      </c>
      <c r="E260" s="704" t="s">
        <v>206</v>
      </c>
      <c r="F260" s="705" t="s">
        <v>649</v>
      </c>
      <c r="G260" s="705" t="s">
        <v>2746</v>
      </c>
      <c r="H260" s="705" t="s">
        <v>3528</v>
      </c>
      <c r="I260" s="721" t="s">
        <v>681</v>
      </c>
      <c r="J260" s="722" t="s">
        <v>3</v>
      </c>
      <c r="K260" s="723">
        <v>4</v>
      </c>
      <c r="L260" s="723">
        <v>5</v>
      </c>
      <c r="M260" s="723">
        <v>5</v>
      </c>
      <c r="N260" s="724">
        <v>58</v>
      </c>
      <c r="O260" s="710"/>
      <c r="P260" s="711"/>
      <c r="Q260" s="711">
        <v>48</v>
      </c>
      <c r="R260" s="711">
        <v>10</v>
      </c>
      <c r="S260" s="711"/>
      <c r="T260" s="711"/>
      <c r="U260" s="711"/>
      <c r="V260" s="711">
        <f t="shared" si="15"/>
        <v>0</v>
      </c>
      <c r="W260" s="725"/>
      <c r="X260" s="726" t="str">
        <f t="shared" si="13"/>
        <v>48 două camere, 10 trei camere, 0 număr camere necunoscut &lt;span style="color: red;"&gt;(spuneți-mi sau trimiteți tabel întreținere)&lt;/span&gt;</v>
      </c>
      <c r="Y260" s="727" t="str">
        <f t="shared" si="14"/>
        <v>58 din care 48 două camere, 10 trei camere, 0 număr camere necunoscut &lt;span style="color: red;"&gt;(spuneți-mi sau trimiteți tabel întreținere)&lt;/span&gt;</v>
      </c>
      <c r="Z260" s="728"/>
      <c r="AA260" s="729" t="s">
        <v>1684</v>
      </c>
      <c r="AB260" s="697" t="s">
        <v>1301</v>
      </c>
      <c r="AC260" s="698" t="s">
        <v>1548</v>
      </c>
      <c r="AD260" s="719" t="s">
        <v>2492</v>
      </c>
      <c r="AE260" s="719"/>
      <c r="AF260" s="719"/>
      <c r="AG260" s="699" t="s">
        <v>2549</v>
      </c>
      <c r="AH260" s="699" t="s">
        <v>1220</v>
      </c>
      <c r="AI260" s="699" t="s">
        <v>2601</v>
      </c>
      <c r="AJ260" s="720"/>
      <c r="AK260" s="359"/>
    </row>
    <row r="261" spans="1:37">
      <c r="A261" s="367"/>
      <c r="B261" s="386" t="s">
        <v>404</v>
      </c>
      <c r="C261" s="402">
        <v>46.768799999999999</v>
      </c>
      <c r="D261" s="428">
        <v>23.555399999999999</v>
      </c>
      <c r="E261" s="449" t="s">
        <v>206</v>
      </c>
      <c r="F261" s="450" t="s">
        <v>649</v>
      </c>
      <c r="G261" s="450" t="s">
        <v>2746</v>
      </c>
      <c r="H261" s="450" t="s">
        <v>3288</v>
      </c>
      <c r="I261" s="452" t="s">
        <v>681</v>
      </c>
      <c r="J261" s="457" t="s">
        <v>3</v>
      </c>
      <c r="K261" s="407">
        <v>4</v>
      </c>
      <c r="L261" s="407">
        <v>5</v>
      </c>
      <c r="M261" s="407">
        <v>5</v>
      </c>
      <c r="N261" s="425">
        <v>58</v>
      </c>
      <c r="O261" s="437"/>
      <c r="P261" s="406"/>
      <c r="Q261" s="406">
        <v>48</v>
      </c>
      <c r="R261" s="406">
        <v>10</v>
      </c>
      <c r="S261" s="406"/>
      <c r="T261" s="406"/>
      <c r="U261" s="406"/>
      <c r="V261" s="406">
        <f t="shared" si="15"/>
        <v>0</v>
      </c>
      <c r="W261" s="676"/>
      <c r="X261" s="507" t="str">
        <f t="shared" si="13"/>
        <v>48 două camere, 10 trei camere, 0 număr camere necunoscut &lt;span style="color: red;"&gt;(spuneți-mi sau trimiteți tabel întreținere)&lt;/span&gt;</v>
      </c>
      <c r="Y261" s="508" t="str">
        <f t="shared" si="14"/>
        <v>58 din care 48 două camere, 10 trei camere, 0 număr camere necunoscut &lt;span style="color: red;"&gt;(spuneți-mi sau trimiteți tabel întreținere)&lt;/span&gt;</v>
      </c>
      <c r="Z261" s="509"/>
      <c r="AA261" s="510" t="s">
        <v>1684</v>
      </c>
      <c r="AB261" s="628" t="s">
        <v>1301</v>
      </c>
      <c r="AC261" s="431" t="s">
        <v>1548</v>
      </c>
      <c r="AD261" s="356" t="s">
        <v>2492</v>
      </c>
      <c r="AE261" s="356"/>
      <c r="AF261" s="356"/>
      <c r="AG261" s="623" t="s">
        <v>2549</v>
      </c>
      <c r="AH261" s="623" t="s">
        <v>1220</v>
      </c>
      <c r="AI261" s="623" t="s">
        <v>2601</v>
      </c>
      <c r="AJ261" s="496"/>
      <c r="AK261" s="359"/>
    </row>
    <row r="262" spans="1:37">
      <c r="A262" s="367"/>
      <c r="B262" s="386" t="s">
        <v>404</v>
      </c>
      <c r="C262" s="402">
        <v>46.7684</v>
      </c>
      <c r="D262" s="428">
        <v>23.555499999999999</v>
      </c>
      <c r="E262" s="449" t="s">
        <v>206</v>
      </c>
      <c r="F262" s="450" t="s">
        <v>649</v>
      </c>
      <c r="G262" s="450" t="s">
        <v>2746</v>
      </c>
      <c r="H262" s="450" t="s">
        <v>3289</v>
      </c>
      <c r="I262" s="452" t="s">
        <v>681</v>
      </c>
      <c r="J262" s="457" t="s">
        <v>3</v>
      </c>
      <c r="K262" s="407">
        <v>4</v>
      </c>
      <c r="L262" s="407">
        <v>5</v>
      </c>
      <c r="M262" s="407">
        <v>5</v>
      </c>
      <c r="N262" s="425">
        <v>58</v>
      </c>
      <c r="O262" s="437"/>
      <c r="P262" s="406"/>
      <c r="Q262" s="406">
        <v>48</v>
      </c>
      <c r="R262" s="406">
        <v>10</v>
      </c>
      <c r="S262" s="406"/>
      <c r="T262" s="406"/>
      <c r="U262" s="406"/>
      <c r="V262" s="406">
        <f t="shared" si="15"/>
        <v>0</v>
      </c>
      <c r="W262" s="676"/>
      <c r="X262" s="507" t="str">
        <f t="shared" si="13"/>
        <v>48 două camere, 10 trei camere, 0 număr camere necunoscut &lt;span style="color: red;"&gt;(spuneți-mi sau trimiteți tabel întreținere)&lt;/span&gt;</v>
      </c>
      <c r="Y262" s="508" t="str">
        <f t="shared" si="14"/>
        <v>58 din care 48 două camere, 10 trei camere, 0 număr camere necunoscut &lt;span style="color: red;"&gt;(spuneți-mi sau trimiteți tabel întreținere)&lt;/span&gt;</v>
      </c>
      <c r="Z262" s="509"/>
      <c r="AA262" s="510" t="s">
        <v>1684</v>
      </c>
      <c r="AB262" s="628" t="s">
        <v>1301</v>
      </c>
      <c r="AC262" s="431" t="s">
        <v>1548</v>
      </c>
      <c r="AD262" s="356" t="s">
        <v>2492</v>
      </c>
      <c r="AE262" s="356"/>
      <c r="AF262" s="356"/>
      <c r="AG262" s="623" t="s">
        <v>2549</v>
      </c>
      <c r="AH262" s="623" t="s">
        <v>1220</v>
      </c>
      <c r="AI262" s="623" t="s">
        <v>2601</v>
      </c>
      <c r="AJ262" s="441"/>
      <c r="AK262" s="359"/>
    </row>
    <row r="263" spans="1:37">
      <c r="A263" s="367"/>
      <c r="B263" s="386" t="s">
        <v>404</v>
      </c>
      <c r="C263" s="402">
        <v>46.7682</v>
      </c>
      <c r="D263" s="428">
        <v>23.556000000000001</v>
      </c>
      <c r="E263" s="449" t="s">
        <v>206</v>
      </c>
      <c r="F263" s="450" t="s">
        <v>649</v>
      </c>
      <c r="G263" s="450" t="s">
        <v>2746</v>
      </c>
      <c r="H263" s="450" t="s">
        <v>3529</v>
      </c>
      <c r="I263" s="452" t="s">
        <v>681</v>
      </c>
      <c r="J263" s="457" t="s">
        <v>3</v>
      </c>
      <c r="K263" s="407">
        <v>5</v>
      </c>
      <c r="L263" s="407">
        <v>5</v>
      </c>
      <c r="M263" s="407">
        <v>5</v>
      </c>
      <c r="N263" s="425">
        <v>72</v>
      </c>
      <c r="O263" s="437"/>
      <c r="P263" s="406"/>
      <c r="Q263" s="406">
        <v>60</v>
      </c>
      <c r="R263" s="406">
        <v>12</v>
      </c>
      <c r="S263" s="406"/>
      <c r="T263" s="406"/>
      <c r="U263" s="406"/>
      <c r="V263" s="406">
        <f t="shared" si="15"/>
        <v>0</v>
      </c>
      <c r="W263" s="676"/>
      <c r="X263" s="507" t="str">
        <f t="shared" si="13"/>
        <v>60 două camere, 12 trei camere, 0 număr camere necunoscut &lt;span style="color: red;"&gt;(spuneți-mi sau trimiteți tabel întreținere)&lt;/span&gt;</v>
      </c>
      <c r="Y263" s="508" t="str">
        <f t="shared" si="14"/>
        <v>72 din care 60 două camere, 12 trei camere, 0 număr camere necunoscut &lt;span style="color: red;"&gt;(spuneți-mi sau trimiteți tabel întreținere)&lt;/span&gt;</v>
      </c>
      <c r="Z263" s="509"/>
      <c r="AA263" s="510" t="s">
        <v>1684</v>
      </c>
      <c r="AB263" s="628" t="s">
        <v>1301</v>
      </c>
      <c r="AC263" s="431" t="s">
        <v>1548</v>
      </c>
      <c r="AD263" s="356" t="s">
        <v>2491</v>
      </c>
      <c r="AE263" s="356"/>
      <c r="AF263" s="356"/>
      <c r="AG263" s="623" t="s">
        <v>2549</v>
      </c>
      <c r="AH263" s="623" t="s">
        <v>1220</v>
      </c>
      <c r="AI263" s="623" t="s">
        <v>2601</v>
      </c>
      <c r="AJ263" s="496"/>
      <c r="AK263" s="359"/>
    </row>
    <row r="264" spans="1:37">
      <c r="A264" s="367"/>
      <c r="B264" s="386" t="s">
        <v>404</v>
      </c>
      <c r="C264" s="402">
        <v>46.768599999999999</v>
      </c>
      <c r="D264" s="428">
        <v>23.557300000000001</v>
      </c>
      <c r="E264" s="449" t="s">
        <v>206</v>
      </c>
      <c r="F264" s="450" t="s">
        <v>649</v>
      </c>
      <c r="G264" s="450" t="s">
        <v>2746</v>
      </c>
      <c r="H264" s="450" t="s">
        <v>3530</v>
      </c>
      <c r="I264" s="452" t="s">
        <v>681</v>
      </c>
      <c r="J264" s="457" t="s">
        <v>3</v>
      </c>
      <c r="K264" s="407">
        <v>5</v>
      </c>
      <c r="L264" s="407">
        <v>5</v>
      </c>
      <c r="M264" s="407">
        <v>5</v>
      </c>
      <c r="N264" s="425">
        <v>60</v>
      </c>
      <c r="O264" s="437"/>
      <c r="P264" s="406"/>
      <c r="Q264" s="406">
        <v>20</v>
      </c>
      <c r="R264" s="406">
        <v>31</v>
      </c>
      <c r="S264" s="406">
        <v>9</v>
      </c>
      <c r="T264" s="406"/>
      <c r="U264" s="406"/>
      <c r="V264" s="406">
        <f t="shared" si="15"/>
        <v>0</v>
      </c>
      <c r="W264" s="676"/>
      <c r="X264" s="507" t="str">
        <f t="shared" si="13"/>
        <v>20 două camere, 31 trei camere, 9 patru camere, 0 număr camere necunoscut &lt;span style="color: red;"&gt;(spuneți-mi sau trimiteți tabel întreținere)&lt;/span&gt;</v>
      </c>
      <c r="Y264" s="508" t="str">
        <f t="shared" si="14"/>
        <v>60 din care 20 două camere, 31 trei camere, 9 patru camere, 0 număr camere necunoscut &lt;span style="color: red;"&gt;(spuneți-mi sau trimiteți tabel întreținere)&lt;/span&gt;</v>
      </c>
      <c r="Z264" s="509"/>
      <c r="AA264" s="510" t="s">
        <v>1684</v>
      </c>
      <c r="AB264" s="628" t="s">
        <v>1301</v>
      </c>
      <c r="AC264" s="431" t="s">
        <v>1548</v>
      </c>
      <c r="AD264" s="356" t="s">
        <v>2490</v>
      </c>
      <c r="AE264" s="356"/>
      <c r="AF264" s="356"/>
      <c r="AG264" s="623" t="s">
        <v>2549</v>
      </c>
      <c r="AH264" s="623" t="s">
        <v>1220</v>
      </c>
      <c r="AI264" s="623" t="s">
        <v>2601</v>
      </c>
      <c r="AJ264" s="441"/>
      <c r="AK264" s="359"/>
    </row>
    <row r="265" spans="1:37">
      <c r="A265" s="367"/>
      <c r="B265" s="386" t="s">
        <v>404</v>
      </c>
      <c r="C265" s="402">
        <v>46.770099999999999</v>
      </c>
      <c r="D265" s="428">
        <v>23.5641</v>
      </c>
      <c r="E265" s="449" t="s">
        <v>206</v>
      </c>
      <c r="F265" s="450" t="s">
        <v>649</v>
      </c>
      <c r="G265" s="450" t="s">
        <v>2746</v>
      </c>
      <c r="H265" s="450" t="s">
        <v>2940</v>
      </c>
      <c r="I265" s="452" t="s">
        <v>681</v>
      </c>
      <c r="J265" s="457" t="s">
        <v>3</v>
      </c>
      <c r="K265" s="407">
        <v>3</v>
      </c>
      <c r="L265" s="407">
        <v>5</v>
      </c>
      <c r="M265" s="407">
        <v>5</v>
      </c>
      <c r="N265" s="425">
        <v>60</v>
      </c>
      <c r="O265" s="437"/>
      <c r="P265" s="406"/>
      <c r="Q265" s="406">
        <v>45</v>
      </c>
      <c r="R265" s="406">
        <v>15</v>
      </c>
      <c r="S265" s="406"/>
      <c r="T265" s="406"/>
      <c r="U265" s="406"/>
      <c r="V265" s="406">
        <f t="shared" si="15"/>
        <v>0</v>
      </c>
      <c r="W265" s="676"/>
      <c r="X265" s="507" t="str">
        <f t="shared" si="13"/>
        <v>45 două camere, 15 trei camere, 0 număr camere necunoscut &lt;span style="color: red;"&gt;(spuneți-mi sau trimiteți tabel întreținere)&lt;/span&gt;</v>
      </c>
      <c r="Y265" s="508" t="str">
        <f t="shared" si="14"/>
        <v>60 din care 45 două camere, 15 trei camere, 0 număr camere necunoscut &lt;span style="color: red;"&gt;(spuneți-mi sau trimiteți tabel întreținere)&lt;/span&gt;</v>
      </c>
      <c r="Z265" s="509"/>
      <c r="AA265" s="510" t="s">
        <v>1043</v>
      </c>
      <c r="AB265" s="628" t="s">
        <v>1300</v>
      </c>
      <c r="AC265" s="431" t="s">
        <v>1548</v>
      </c>
      <c r="AD265" s="623" t="s">
        <v>1440</v>
      </c>
      <c r="AE265" s="623"/>
      <c r="AF265" s="623"/>
      <c r="AG265" s="623" t="s">
        <v>6</v>
      </c>
      <c r="AH265" s="623"/>
      <c r="AI265" s="623" t="s">
        <v>2570</v>
      </c>
      <c r="AJ265" s="441"/>
      <c r="AK265" s="359"/>
    </row>
    <row r="266" spans="1:37">
      <c r="A266" s="367"/>
      <c r="B266" s="445" t="s">
        <v>16</v>
      </c>
      <c r="C266" s="402">
        <v>46.77</v>
      </c>
      <c r="D266" s="428">
        <v>23.5532</v>
      </c>
      <c r="E266" s="449" t="s">
        <v>206</v>
      </c>
      <c r="F266" s="450" t="s">
        <v>649</v>
      </c>
      <c r="G266" s="450" t="s">
        <v>2746</v>
      </c>
      <c r="H266" s="450" t="s">
        <v>3531</v>
      </c>
      <c r="I266" s="452" t="s">
        <v>681</v>
      </c>
      <c r="J266" s="457" t="s">
        <v>3</v>
      </c>
      <c r="K266" s="407">
        <v>4</v>
      </c>
      <c r="L266" s="407">
        <v>5</v>
      </c>
      <c r="M266" s="407">
        <v>5</v>
      </c>
      <c r="N266" s="425">
        <v>80</v>
      </c>
      <c r="O266" s="437"/>
      <c r="P266" s="406"/>
      <c r="Q266" s="406">
        <v>60</v>
      </c>
      <c r="R266" s="406">
        <v>20</v>
      </c>
      <c r="S266" s="406"/>
      <c r="T266" s="406"/>
      <c r="U266" s="406"/>
      <c r="V266" s="406">
        <f t="shared" si="15"/>
        <v>0</v>
      </c>
      <c r="W266" s="676"/>
      <c r="X266" s="507" t="str">
        <f t="shared" si="13"/>
        <v>60 două camere, 20 trei camere, 0 număr camere necunoscut &lt;span style="color: red;"&gt;(spuneți-mi sau trimiteți tabel întreținere)&lt;/span&gt;</v>
      </c>
      <c r="Y266" s="508" t="str">
        <f t="shared" si="14"/>
        <v>80 din care 60 două camere, 20 trei camere, 0 număr camere necunoscut &lt;span style="color: red;"&gt;(spuneți-mi sau trimiteți tabel întreținere)&lt;/span&gt;</v>
      </c>
      <c r="Z266" s="509"/>
      <c r="AA266" s="510" t="s">
        <v>1659</v>
      </c>
      <c r="AB266" s="628" t="s">
        <v>1300</v>
      </c>
      <c r="AC266" s="431" t="s">
        <v>1548</v>
      </c>
      <c r="AD266" s="623" t="s">
        <v>1440</v>
      </c>
      <c r="AE266" s="623"/>
      <c r="AF266" s="623"/>
      <c r="AG266" s="623" t="s">
        <v>6</v>
      </c>
      <c r="AH266" s="623"/>
      <c r="AI266" s="623" t="s">
        <v>2570</v>
      </c>
      <c r="AJ266" s="441"/>
      <c r="AK266" s="359"/>
    </row>
    <row r="267" spans="1:37">
      <c r="A267" s="367"/>
      <c r="B267" s="445" t="s">
        <v>844</v>
      </c>
      <c r="C267" s="402">
        <v>46.770299999999999</v>
      </c>
      <c r="D267" s="428">
        <v>23.555800000000001</v>
      </c>
      <c r="E267" s="449" t="s">
        <v>206</v>
      </c>
      <c r="F267" s="450" t="s">
        <v>649</v>
      </c>
      <c r="G267" s="450" t="s">
        <v>2746</v>
      </c>
      <c r="H267" s="450" t="s">
        <v>3532</v>
      </c>
      <c r="I267" s="452" t="s">
        <v>681</v>
      </c>
      <c r="J267" s="457" t="s">
        <v>3</v>
      </c>
      <c r="K267" s="407">
        <v>2</v>
      </c>
      <c r="L267" s="407">
        <v>5</v>
      </c>
      <c r="M267" s="407">
        <v>5</v>
      </c>
      <c r="N267" s="425">
        <v>40</v>
      </c>
      <c r="O267" s="437"/>
      <c r="P267" s="408"/>
      <c r="Q267" s="408">
        <v>34</v>
      </c>
      <c r="R267" s="408">
        <v>6</v>
      </c>
      <c r="S267" s="408"/>
      <c r="T267" s="408"/>
      <c r="U267" s="406"/>
      <c r="V267" s="406">
        <f t="shared" si="15"/>
        <v>0</v>
      </c>
      <c r="W267" s="676"/>
      <c r="X267" s="507" t="str">
        <f t="shared" si="13"/>
        <v>34 două camere, 6 trei camere, 0 număr camere necunoscut &lt;span style="color: red;"&gt;(spuneți-mi sau trimiteți tabel întreținere)&lt;/span&gt;</v>
      </c>
      <c r="Y267" s="508" t="str">
        <f t="shared" si="14"/>
        <v>40 din care 34 două camere, 6 trei camere, 0 număr camere necunoscut &lt;span style="color: red;"&gt;(spuneți-mi sau trimiteți tabel întreținere)&lt;/span&gt;</v>
      </c>
      <c r="Z267" s="509"/>
      <c r="AA267" s="510" t="s">
        <v>1669</v>
      </c>
      <c r="AB267" s="628" t="s">
        <v>1302</v>
      </c>
      <c r="AC267" s="431" t="s">
        <v>1548</v>
      </c>
      <c r="AD267" s="356" t="s">
        <v>2166</v>
      </c>
      <c r="AE267" s="356"/>
      <c r="AF267" s="356"/>
      <c r="AG267" s="623" t="s">
        <v>10</v>
      </c>
      <c r="AH267" s="623"/>
      <c r="AI267" s="623" t="s">
        <v>2572</v>
      </c>
      <c r="AJ267" s="441"/>
      <c r="AK267" s="359"/>
    </row>
    <row r="268" spans="1:37">
      <c r="A268" s="367"/>
      <c r="B268" s="445" t="s">
        <v>108</v>
      </c>
      <c r="C268" s="402">
        <v>46.770299999999999</v>
      </c>
      <c r="D268" s="428">
        <v>23.564699999999998</v>
      </c>
      <c r="E268" s="449" t="s">
        <v>206</v>
      </c>
      <c r="F268" s="450" t="s">
        <v>649</v>
      </c>
      <c r="G268" s="450" t="s">
        <v>2746</v>
      </c>
      <c r="H268" s="450" t="s">
        <v>2988</v>
      </c>
      <c r="I268" s="452" t="s">
        <v>681</v>
      </c>
      <c r="J268" s="457" t="s">
        <v>3</v>
      </c>
      <c r="K268" s="407">
        <v>2</v>
      </c>
      <c r="L268" s="407">
        <v>5</v>
      </c>
      <c r="M268" s="407">
        <v>5</v>
      </c>
      <c r="N268" s="425">
        <v>40</v>
      </c>
      <c r="O268" s="437"/>
      <c r="P268" s="406"/>
      <c r="Q268" s="406">
        <v>30</v>
      </c>
      <c r="R268" s="406">
        <v>10</v>
      </c>
      <c r="S268" s="406"/>
      <c r="T268" s="406"/>
      <c r="U268" s="406"/>
      <c r="V268" s="406">
        <f t="shared" si="15"/>
        <v>0</v>
      </c>
      <c r="W268" s="676"/>
      <c r="X268" s="507" t="str">
        <f t="shared" si="13"/>
        <v>30 două camere, 10 trei camere, 0 număr camere necunoscut &lt;span style="color: red;"&gt;(spuneți-mi sau trimiteți tabel întreținere)&lt;/span&gt;</v>
      </c>
      <c r="Y268" s="508" t="str">
        <f t="shared" si="14"/>
        <v>40 din care 30 două camere, 10 trei camere, 0 număr camere necunoscut &lt;span style="color: red;"&gt;(spuneți-mi sau trimiteți tabel întreținere)&lt;/span&gt;</v>
      </c>
      <c r="Z268" s="509"/>
      <c r="AA268" s="510" t="s">
        <v>1687</v>
      </c>
      <c r="AB268" s="628" t="s">
        <v>1300</v>
      </c>
      <c r="AC268" s="431" t="s">
        <v>1548</v>
      </c>
      <c r="AD268" s="623" t="s">
        <v>1440</v>
      </c>
      <c r="AE268" s="623"/>
      <c r="AF268" s="623"/>
      <c r="AG268" s="623" t="s">
        <v>6</v>
      </c>
      <c r="AH268" s="623"/>
      <c r="AI268" s="623" t="s">
        <v>2570</v>
      </c>
      <c r="AJ268" s="441"/>
      <c r="AK268" s="359"/>
    </row>
    <row r="269" spans="1:37">
      <c r="A269" s="367"/>
      <c r="B269" s="445" t="s">
        <v>943</v>
      </c>
      <c r="C269" s="402">
        <v>46.770299999999999</v>
      </c>
      <c r="D269" s="428">
        <v>23.555</v>
      </c>
      <c r="E269" s="449" t="s">
        <v>206</v>
      </c>
      <c r="F269" s="450" t="s">
        <v>649</v>
      </c>
      <c r="G269" s="450" t="s">
        <v>2746</v>
      </c>
      <c r="H269" s="450" t="s">
        <v>3533</v>
      </c>
      <c r="I269" s="452" t="s">
        <v>681</v>
      </c>
      <c r="J269" s="457" t="s">
        <v>3</v>
      </c>
      <c r="K269" s="407">
        <v>2</v>
      </c>
      <c r="L269" s="407">
        <v>5</v>
      </c>
      <c r="M269" s="407">
        <v>5</v>
      </c>
      <c r="N269" s="425">
        <v>40</v>
      </c>
      <c r="O269" s="437"/>
      <c r="P269" s="408"/>
      <c r="Q269" s="408">
        <v>34</v>
      </c>
      <c r="R269" s="408">
        <v>6</v>
      </c>
      <c r="S269" s="408"/>
      <c r="T269" s="408"/>
      <c r="U269" s="406"/>
      <c r="V269" s="406">
        <f t="shared" si="15"/>
        <v>0</v>
      </c>
      <c r="W269" s="676"/>
      <c r="X269" s="507" t="str">
        <f t="shared" si="13"/>
        <v>34 două camere, 6 trei camere, 0 număr camere necunoscut &lt;span style="color: red;"&gt;(spuneți-mi sau trimiteți tabel întreținere)&lt;/span&gt;</v>
      </c>
      <c r="Y269" s="508" t="str">
        <f t="shared" si="14"/>
        <v>40 din care 34 două camere, 6 trei camere, 0 număr camere necunoscut &lt;span style="color: red;"&gt;(spuneți-mi sau trimiteți tabel întreținere)&lt;/span&gt;</v>
      </c>
      <c r="Z269" s="509"/>
      <c r="AA269" s="510" t="s">
        <v>1669</v>
      </c>
      <c r="AB269" s="628" t="s">
        <v>1302</v>
      </c>
      <c r="AC269" s="431" t="s">
        <v>1548</v>
      </c>
      <c r="AD269" s="356" t="s">
        <v>2166</v>
      </c>
      <c r="AE269" s="356"/>
      <c r="AF269" s="356"/>
      <c r="AG269" s="623" t="s">
        <v>10</v>
      </c>
      <c r="AH269" s="623"/>
      <c r="AI269" s="623" t="s">
        <v>2572</v>
      </c>
      <c r="AJ269" s="441"/>
      <c r="AK269" s="359"/>
    </row>
    <row r="270" spans="1:37">
      <c r="A270" s="367"/>
      <c r="B270" s="445" t="s">
        <v>102</v>
      </c>
      <c r="C270" s="402">
        <v>46.769399999999997</v>
      </c>
      <c r="D270" s="428">
        <v>23.564699999999998</v>
      </c>
      <c r="E270" s="449" t="s">
        <v>206</v>
      </c>
      <c r="F270" s="450" t="s">
        <v>649</v>
      </c>
      <c r="G270" s="450" t="s">
        <v>2746</v>
      </c>
      <c r="H270" s="450" t="s">
        <v>3534</v>
      </c>
      <c r="I270" s="452" t="s">
        <v>681</v>
      </c>
      <c r="J270" s="457" t="s">
        <v>3</v>
      </c>
      <c r="K270" s="407">
        <v>4</v>
      </c>
      <c r="L270" s="407">
        <v>5</v>
      </c>
      <c r="M270" s="407">
        <v>5</v>
      </c>
      <c r="N270" s="425">
        <v>60</v>
      </c>
      <c r="O270" s="437"/>
      <c r="P270" s="406"/>
      <c r="Q270" s="406">
        <v>24</v>
      </c>
      <c r="R270" s="406">
        <v>36</v>
      </c>
      <c r="S270" s="406"/>
      <c r="T270" s="406"/>
      <c r="U270" s="406"/>
      <c r="V270" s="406">
        <f t="shared" si="15"/>
        <v>0</v>
      </c>
      <c r="W270" s="676"/>
      <c r="X270" s="507" t="str">
        <f t="shared" si="13"/>
        <v>24 două camere, 36 trei camere, 0 număr camere necunoscut &lt;span style="color: red;"&gt;(spuneți-mi sau trimiteți tabel întreținere)&lt;/span&gt;</v>
      </c>
      <c r="Y270" s="508" t="str">
        <f t="shared" si="14"/>
        <v>60 din care 24 două camere, 36 trei camere, 0 număr camere necunoscut &lt;span style="color: red;"&gt;(spuneți-mi sau trimiteți tabel întreținere)&lt;/span&gt;</v>
      </c>
      <c r="Z270" s="509"/>
      <c r="AA270" s="510" t="s">
        <v>1664</v>
      </c>
      <c r="AB270" s="628" t="s">
        <v>1301</v>
      </c>
      <c r="AC270" s="431" t="s">
        <v>1548</v>
      </c>
      <c r="AD270" s="623" t="s">
        <v>2346</v>
      </c>
      <c r="AE270" s="623"/>
      <c r="AF270" s="623"/>
      <c r="AG270" s="623" t="s">
        <v>6</v>
      </c>
      <c r="AH270" s="623"/>
      <c r="AI270" s="623" t="s">
        <v>2560</v>
      </c>
      <c r="AJ270" s="441"/>
      <c r="AK270" s="359"/>
    </row>
    <row r="271" spans="1:37">
      <c r="A271" s="367"/>
      <c r="B271" s="445" t="s">
        <v>37</v>
      </c>
      <c r="C271" s="402">
        <v>46.766500000000001</v>
      </c>
      <c r="D271" s="428">
        <v>23.552700000000002</v>
      </c>
      <c r="E271" s="449" t="s">
        <v>206</v>
      </c>
      <c r="F271" s="450" t="s">
        <v>649</v>
      </c>
      <c r="G271" s="450" t="s">
        <v>2746</v>
      </c>
      <c r="H271" s="450" t="s">
        <v>3535</v>
      </c>
      <c r="I271" s="452" t="s">
        <v>681</v>
      </c>
      <c r="J271" s="457" t="s">
        <v>3</v>
      </c>
      <c r="K271" s="407">
        <v>3</v>
      </c>
      <c r="L271" s="407">
        <v>5</v>
      </c>
      <c r="M271" s="407">
        <v>5</v>
      </c>
      <c r="N271" s="425">
        <v>160</v>
      </c>
      <c r="O271" s="437"/>
      <c r="P271" s="406">
        <v>160</v>
      </c>
      <c r="Q271" s="406"/>
      <c r="R271" s="406"/>
      <c r="S271" s="406"/>
      <c r="T271" s="406"/>
      <c r="U271" s="406"/>
      <c r="V271" s="406">
        <f t="shared" si="15"/>
        <v>0</v>
      </c>
      <c r="W271" s="676"/>
      <c r="X271" s="507" t="str">
        <f t="shared" si="13"/>
        <v>160 garsoniere, 0 număr camere necunoscut &lt;span style="color: red;"&gt;(spuneți-mi sau trimiteți tabel întreținere)&lt;/span&gt;</v>
      </c>
      <c r="Y271" s="508" t="str">
        <f t="shared" si="14"/>
        <v>160 din care 160 garsoniere, 0 număr camere necunoscut &lt;span style="color: red;"&gt;(spuneți-mi sau trimiteți tabel întreținere)&lt;/span&gt;</v>
      </c>
      <c r="Z271" s="509"/>
      <c r="AA271" s="510" t="s">
        <v>1688</v>
      </c>
      <c r="AB271" s="628" t="s">
        <v>1302</v>
      </c>
      <c r="AC271" s="431" t="s">
        <v>1548</v>
      </c>
      <c r="AD271" s="356" t="s">
        <v>1735</v>
      </c>
      <c r="AE271" s="356"/>
      <c r="AF271" s="356"/>
      <c r="AG271" s="623" t="s">
        <v>5</v>
      </c>
      <c r="AH271" s="623"/>
      <c r="AI271" s="623" t="s">
        <v>2573</v>
      </c>
      <c r="AJ271" s="441"/>
      <c r="AK271" s="359"/>
    </row>
    <row r="272" spans="1:37">
      <c r="A272" s="367"/>
      <c r="B272" s="445" t="s">
        <v>817</v>
      </c>
      <c r="C272" s="402">
        <v>46.771000000000001</v>
      </c>
      <c r="D272" s="428">
        <v>23.555599999999998</v>
      </c>
      <c r="E272" s="449" t="s">
        <v>206</v>
      </c>
      <c r="F272" s="450" t="s">
        <v>649</v>
      </c>
      <c r="G272" s="450" t="s">
        <v>2746</v>
      </c>
      <c r="H272" s="450" t="s">
        <v>3536</v>
      </c>
      <c r="I272" s="452" t="s">
        <v>704</v>
      </c>
      <c r="J272" s="457" t="s">
        <v>3</v>
      </c>
      <c r="K272" s="407">
        <v>1</v>
      </c>
      <c r="L272" s="407">
        <v>5</v>
      </c>
      <c r="M272" s="407">
        <v>5</v>
      </c>
      <c r="N272" s="425">
        <v>20</v>
      </c>
      <c r="O272" s="437"/>
      <c r="P272" s="406"/>
      <c r="Q272" s="406">
        <v>6</v>
      </c>
      <c r="R272" s="406">
        <v>4</v>
      </c>
      <c r="S272" s="406">
        <v>10</v>
      </c>
      <c r="T272" s="406"/>
      <c r="U272" s="406"/>
      <c r="V272" s="406">
        <f t="shared" si="15"/>
        <v>0</v>
      </c>
      <c r="W272" s="676"/>
      <c r="X272" s="507" t="str">
        <f t="shared" si="13"/>
        <v>6 două camere, 4 trei camere, 10 patru camere, 0 număr camere necunoscut &lt;span style="color: red;"&gt;(spuneți-mi sau trimiteți tabel întreținere)&lt;/span&gt;</v>
      </c>
      <c r="Y272" s="508" t="str">
        <f t="shared" si="14"/>
        <v>20 din care 6 două camere, 4 trei camere, 10 patru camere, 0 număr camere necunoscut &lt;span style="color: red;"&gt;(spuneți-mi sau trimiteți tabel întreținere)&lt;/span&gt;</v>
      </c>
      <c r="Z272" s="509"/>
      <c r="AA272" s="510" t="s">
        <v>1669</v>
      </c>
      <c r="AB272" s="628" t="s">
        <v>1302</v>
      </c>
      <c r="AC272" s="431" t="s">
        <v>1548</v>
      </c>
      <c r="AD272" s="356" t="s">
        <v>1734</v>
      </c>
      <c r="AE272" s="356"/>
      <c r="AF272" s="356"/>
      <c r="AG272" s="356" t="s">
        <v>840</v>
      </c>
      <c r="AH272" s="356"/>
      <c r="AI272" s="356" t="s">
        <v>2227</v>
      </c>
      <c r="AJ272" s="441"/>
      <c r="AK272" s="359"/>
    </row>
    <row r="273" spans="1:37">
      <c r="A273" s="367" t="s">
        <v>32</v>
      </c>
      <c r="B273" s="460" t="s">
        <v>2882</v>
      </c>
      <c r="C273" s="461">
        <v>46.769199999999998</v>
      </c>
      <c r="D273" s="462">
        <v>23.5578</v>
      </c>
      <c r="E273" s="463" t="s">
        <v>206</v>
      </c>
      <c r="F273" s="464" t="s">
        <v>649</v>
      </c>
      <c r="G273" s="464" t="s">
        <v>2746</v>
      </c>
      <c r="H273" s="464" t="s">
        <v>3537</v>
      </c>
      <c r="I273" s="474" t="s">
        <v>691</v>
      </c>
      <c r="J273" s="475" t="s">
        <v>825</v>
      </c>
      <c r="K273" s="476">
        <v>2</v>
      </c>
      <c r="L273" s="476">
        <v>10</v>
      </c>
      <c r="M273" s="476">
        <v>10</v>
      </c>
      <c r="N273" s="477">
        <v>80</v>
      </c>
      <c r="O273" s="478"/>
      <c r="P273" s="479"/>
      <c r="Q273" s="479">
        <v>60</v>
      </c>
      <c r="R273" s="479">
        <v>20</v>
      </c>
      <c r="S273" s="479"/>
      <c r="T273" s="479"/>
      <c r="U273" s="479"/>
      <c r="V273" s="479">
        <f t="shared" si="15"/>
        <v>0</v>
      </c>
      <c r="W273" s="679"/>
      <c r="X273" s="515" t="str">
        <f t="shared" si="13"/>
        <v>60 două camere, 20 trei camere, 0 număr camere necunoscut &lt;span style="color: red;"&gt;(spuneți-mi sau trimiteți tabel întreținere)&lt;/span&gt;</v>
      </c>
      <c r="Y273" s="516" t="str">
        <f t="shared" si="14"/>
        <v>80 din care 60 două camere, 20 trei camere, 0 număr camere necunoscut &lt;span style="color: red;"&gt;(spuneți-mi sau trimiteți tabel întreținere)&lt;/span&gt;</v>
      </c>
      <c r="Z273" s="517"/>
      <c r="AA273" s="518" t="s">
        <v>1686</v>
      </c>
      <c r="AB273" s="400" t="s">
        <v>1301</v>
      </c>
      <c r="AC273" s="458" t="s">
        <v>1548</v>
      </c>
      <c r="AD273" s="472" t="s">
        <v>1565</v>
      </c>
      <c r="AE273" s="472"/>
      <c r="AF273" s="472"/>
      <c r="AG273" s="472" t="s">
        <v>840</v>
      </c>
      <c r="AH273" s="472"/>
      <c r="AI273" s="472" t="s">
        <v>2227</v>
      </c>
      <c r="AJ273" s="473"/>
      <c r="AK273" s="359"/>
    </row>
    <row r="274" spans="1:37">
      <c r="A274" s="367"/>
      <c r="B274" s="445" t="s">
        <v>2883</v>
      </c>
      <c r="C274" s="402">
        <v>46.769300000000001</v>
      </c>
      <c r="D274" s="428">
        <v>23.558700000000002</v>
      </c>
      <c r="E274" s="449" t="s">
        <v>206</v>
      </c>
      <c r="F274" s="450" t="s">
        <v>649</v>
      </c>
      <c r="G274" s="450" t="s">
        <v>2746</v>
      </c>
      <c r="H274" s="450" t="s">
        <v>3537</v>
      </c>
      <c r="I274" s="452" t="s">
        <v>691</v>
      </c>
      <c r="J274" s="457" t="s">
        <v>825</v>
      </c>
      <c r="K274" s="407">
        <v>2</v>
      </c>
      <c r="L274" s="407">
        <v>10</v>
      </c>
      <c r="M274" s="407">
        <v>10</v>
      </c>
      <c r="N274" s="425">
        <v>80</v>
      </c>
      <c r="O274" s="437"/>
      <c r="P274" s="406"/>
      <c r="Q274" s="406">
        <v>60</v>
      </c>
      <c r="R274" s="406">
        <v>20</v>
      </c>
      <c r="S274" s="406"/>
      <c r="T274" s="406"/>
      <c r="U274" s="406"/>
      <c r="V274" s="406">
        <f t="shared" si="15"/>
        <v>0</v>
      </c>
      <c r="W274" s="676"/>
      <c r="X274" s="507" t="str">
        <f t="shared" si="13"/>
        <v>60 două camere, 20 trei camere, 0 număr camere necunoscut &lt;span style="color: red;"&gt;(spuneți-mi sau trimiteți tabel întreținere)&lt;/span&gt;</v>
      </c>
      <c r="Y274" s="508" t="str">
        <f t="shared" si="14"/>
        <v>80 din care 60 două camere, 20 trei camere, 0 număr camere necunoscut &lt;span style="color: red;"&gt;(spuneți-mi sau trimiteți tabel întreținere)&lt;/span&gt;</v>
      </c>
      <c r="Z274" s="509"/>
      <c r="AA274" s="510" t="s">
        <v>1686</v>
      </c>
      <c r="AB274" s="628" t="s">
        <v>1301</v>
      </c>
      <c r="AC274" s="431" t="s">
        <v>1548</v>
      </c>
      <c r="AD274" s="356" t="s">
        <v>1565</v>
      </c>
      <c r="AE274" s="356"/>
      <c r="AF274" s="356"/>
      <c r="AG274" s="356" t="s">
        <v>840</v>
      </c>
      <c r="AH274" s="356"/>
      <c r="AI274" s="356" t="s">
        <v>2227</v>
      </c>
      <c r="AJ274" s="441"/>
      <c r="AK274" s="359"/>
    </row>
    <row r="275" spans="1:37">
      <c r="A275" s="367"/>
      <c r="B275" s="445" t="s">
        <v>2885</v>
      </c>
      <c r="C275" s="402">
        <v>46.769399999999997</v>
      </c>
      <c r="D275" s="428">
        <v>23.5596</v>
      </c>
      <c r="E275" s="449" t="s">
        <v>206</v>
      </c>
      <c r="F275" s="450" t="s">
        <v>649</v>
      </c>
      <c r="G275" s="450" t="s">
        <v>2746</v>
      </c>
      <c r="H275" s="450" t="s">
        <v>3537</v>
      </c>
      <c r="I275" s="452" t="s">
        <v>691</v>
      </c>
      <c r="J275" s="457" t="s">
        <v>825</v>
      </c>
      <c r="K275" s="407">
        <v>2</v>
      </c>
      <c r="L275" s="407">
        <v>10</v>
      </c>
      <c r="M275" s="407">
        <v>10</v>
      </c>
      <c r="N275" s="425">
        <v>80</v>
      </c>
      <c r="O275" s="437"/>
      <c r="P275" s="406"/>
      <c r="Q275" s="406">
        <v>60</v>
      </c>
      <c r="R275" s="406">
        <v>20</v>
      </c>
      <c r="S275" s="406"/>
      <c r="T275" s="406"/>
      <c r="U275" s="406"/>
      <c r="V275" s="406">
        <f t="shared" si="15"/>
        <v>0</v>
      </c>
      <c r="W275" s="676"/>
      <c r="X275" s="507" t="str">
        <f t="shared" si="13"/>
        <v>60 două camere, 20 trei camere, 0 număr camere necunoscut &lt;span style="color: red;"&gt;(spuneți-mi sau trimiteți tabel întreținere)&lt;/span&gt;</v>
      </c>
      <c r="Y275" s="508" t="str">
        <f t="shared" si="14"/>
        <v>80 din care 60 două camere, 20 trei camere, 0 număr camere necunoscut &lt;span style="color: red;"&gt;(spuneți-mi sau trimiteți tabel întreținere)&lt;/span&gt;</v>
      </c>
      <c r="Z275" s="509"/>
      <c r="AA275" s="510" t="s">
        <v>1664</v>
      </c>
      <c r="AB275" s="628" t="s">
        <v>1301</v>
      </c>
      <c r="AC275" s="431" t="s">
        <v>1548</v>
      </c>
      <c r="AD275" s="356" t="s">
        <v>1565</v>
      </c>
      <c r="AE275" s="356"/>
      <c r="AF275" s="356"/>
      <c r="AG275" s="356" t="s">
        <v>840</v>
      </c>
      <c r="AH275" s="356"/>
      <c r="AI275" s="356" t="s">
        <v>2227</v>
      </c>
      <c r="AJ275" s="441"/>
      <c r="AK275" s="359"/>
    </row>
    <row r="276" spans="1:37">
      <c r="A276" s="367"/>
      <c r="B276" s="445" t="s">
        <v>2884</v>
      </c>
      <c r="C276" s="402">
        <v>46.769399999999997</v>
      </c>
      <c r="D276" s="428">
        <v>23.560400000000001</v>
      </c>
      <c r="E276" s="449" t="s">
        <v>206</v>
      </c>
      <c r="F276" s="450" t="s">
        <v>649</v>
      </c>
      <c r="G276" s="450" t="s">
        <v>2746</v>
      </c>
      <c r="H276" s="450" t="s">
        <v>3537</v>
      </c>
      <c r="I276" s="452" t="s">
        <v>691</v>
      </c>
      <c r="J276" s="457" t="s">
        <v>825</v>
      </c>
      <c r="K276" s="407">
        <v>2</v>
      </c>
      <c r="L276" s="407">
        <v>10</v>
      </c>
      <c r="M276" s="407">
        <v>10</v>
      </c>
      <c r="N276" s="425">
        <v>80</v>
      </c>
      <c r="O276" s="437"/>
      <c r="P276" s="406"/>
      <c r="Q276" s="406">
        <v>60</v>
      </c>
      <c r="R276" s="406">
        <v>20</v>
      </c>
      <c r="S276" s="406"/>
      <c r="T276" s="406"/>
      <c r="U276" s="406"/>
      <c r="V276" s="406">
        <f t="shared" si="15"/>
        <v>0</v>
      </c>
      <c r="W276" s="676"/>
      <c r="X276" s="507" t="str">
        <f t="shared" si="13"/>
        <v>60 două camere, 20 trei camere, 0 număr camere necunoscut &lt;span style="color: red;"&gt;(spuneți-mi sau trimiteți tabel întreținere)&lt;/span&gt;</v>
      </c>
      <c r="Y276" s="508" t="str">
        <f t="shared" si="14"/>
        <v>80 din care 60 două camere, 20 trei camere, 0 număr camere necunoscut &lt;span style="color: red;"&gt;(spuneți-mi sau trimiteți tabel întreținere)&lt;/span&gt;</v>
      </c>
      <c r="Z276" s="509"/>
      <c r="AA276" s="510" t="s">
        <v>1664</v>
      </c>
      <c r="AB276" s="628" t="s">
        <v>1301</v>
      </c>
      <c r="AC276" s="431" t="s">
        <v>1548</v>
      </c>
      <c r="AD276" s="356" t="s">
        <v>1565</v>
      </c>
      <c r="AE276" s="356"/>
      <c r="AF276" s="356"/>
      <c r="AG276" s="356" t="s">
        <v>840</v>
      </c>
      <c r="AH276" s="356"/>
      <c r="AI276" s="356" t="s">
        <v>2227</v>
      </c>
      <c r="AJ276" s="441"/>
      <c r="AK276" s="359"/>
    </row>
    <row r="277" spans="1:37">
      <c r="A277" s="367"/>
      <c r="B277" s="445" t="s">
        <v>2886</v>
      </c>
      <c r="C277" s="402">
        <v>46.7697</v>
      </c>
      <c r="D277" s="428">
        <v>23.554200000000002</v>
      </c>
      <c r="E277" s="449" t="s">
        <v>206</v>
      </c>
      <c r="F277" s="450" t="s">
        <v>649</v>
      </c>
      <c r="G277" s="450" t="s">
        <v>2746</v>
      </c>
      <c r="H277" s="450" t="s">
        <v>3538</v>
      </c>
      <c r="I277" s="452" t="s">
        <v>691</v>
      </c>
      <c r="J277" s="457" t="s">
        <v>825</v>
      </c>
      <c r="K277" s="407">
        <v>3</v>
      </c>
      <c r="L277" s="407">
        <v>10</v>
      </c>
      <c r="M277" s="407">
        <v>10</v>
      </c>
      <c r="N277" s="424">
        <v>120</v>
      </c>
      <c r="O277" s="436"/>
      <c r="P277" s="404"/>
      <c r="Q277" s="404">
        <v>90</v>
      </c>
      <c r="R277" s="404">
        <v>30</v>
      </c>
      <c r="S277" s="404"/>
      <c r="T277" s="404"/>
      <c r="U277" s="404"/>
      <c r="V277" s="404">
        <f t="shared" si="15"/>
        <v>0</v>
      </c>
      <c r="W277" s="677"/>
      <c r="X277" s="503" t="str">
        <f t="shared" si="13"/>
        <v>90 două camere, 30 trei camere, 0 număr camere necunoscut &lt;span style="color: red;"&gt;(spuneți-mi sau trimiteți tabel întreținere)&lt;/span&gt;</v>
      </c>
      <c r="Y277" s="504" t="str">
        <f t="shared" si="14"/>
        <v>120 din care 90 două camere, 30 trei camere, 0 număr camere necunoscut &lt;span style="color: red;"&gt;(spuneți-mi sau trimiteți tabel întreținere)&lt;/span&gt;</v>
      </c>
      <c r="Z277" s="505"/>
      <c r="AA277" s="506" t="s">
        <v>1664</v>
      </c>
      <c r="AB277" s="628" t="s">
        <v>1301</v>
      </c>
      <c r="AC277" s="431" t="s">
        <v>1548</v>
      </c>
      <c r="AD277" s="405" t="s">
        <v>1565</v>
      </c>
      <c r="AE277" s="356"/>
      <c r="AF277" s="356"/>
      <c r="AG277" s="356" t="s">
        <v>840</v>
      </c>
      <c r="AH277" s="356"/>
      <c r="AI277" s="356" t="s">
        <v>2227</v>
      </c>
      <c r="AJ277" s="441"/>
      <c r="AK277" s="359"/>
    </row>
    <row r="278" spans="1:37">
      <c r="A278" s="367"/>
      <c r="B278" s="445" t="s">
        <v>942</v>
      </c>
      <c r="C278" s="402">
        <v>46.770600000000002</v>
      </c>
      <c r="D278" s="428">
        <v>23.558</v>
      </c>
      <c r="E278" s="449" t="s">
        <v>206</v>
      </c>
      <c r="F278" s="450" t="s">
        <v>649</v>
      </c>
      <c r="G278" s="450" t="s">
        <v>2746</v>
      </c>
      <c r="H278" s="450" t="s">
        <v>3539</v>
      </c>
      <c r="I278" s="451" t="s">
        <v>691</v>
      </c>
      <c r="J278" s="456" t="s">
        <v>825</v>
      </c>
      <c r="K278" s="403">
        <v>3</v>
      </c>
      <c r="L278" s="403">
        <v>10</v>
      </c>
      <c r="M278" s="403">
        <v>10</v>
      </c>
      <c r="N278" s="424">
        <v>120</v>
      </c>
      <c r="O278" s="436"/>
      <c r="P278" s="404"/>
      <c r="Q278" s="404">
        <v>90</v>
      </c>
      <c r="R278" s="404">
        <v>30</v>
      </c>
      <c r="S278" s="404"/>
      <c r="T278" s="404"/>
      <c r="U278" s="404"/>
      <c r="V278" s="404">
        <f t="shared" si="15"/>
        <v>0</v>
      </c>
      <c r="W278" s="677"/>
      <c r="X278" s="503" t="str">
        <f t="shared" si="13"/>
        <v>90 două camere, 30 trei camere, 0 număr camere necunoscut &lt;span style="color: red;"&gt;(spuneți-mi sau trimiteți tabel întreținere)&lt;/span&gt;</v>
      </c>
      <c r="Y278" s="504" t="str">
        <f t="shared" si="14"/>
        <v>120 din care 90 două camere, 30 trei camere, 0 număr camere necunoscut &lt;span style="color: red;"&gt;(spuneți-mi sau trimiteți tabel întreținere)&lt;/span&gt;</v>
      </c>
      <c r="Z278" s="505"/>
      <c r="AA278" s="506" t="s">
        <v>1664</v>
      </c>
      <c r="AB278" s="628" t="s">
        <v>1301</v>
      </c>
      <c r="AC278" s="431" t="s">
        <v>1548</v>
      </c>
      <c r="AD278" s="405" t="s">
        <v>1565</v>
      </c>
      <c r="AE278" s="356"/>
      <c r="AF278" s="356"/>
      <c r="AG278" s="356" t="s">
        <v>840</v>
      </c>
      <c r="AH278" s="356"/>
      <c r="AI278" s="356" t="s">
        <v>2227</v>
      </c>
      <c r="AJ278" s="441"/>
      <c r="AK278" s="359"/>
    </row>
    <row r="279" spans="1:37">
      <c r="A279" s="367"/>
      <c r="B279" s="386" t="s">
        <v>2061</v>
      </c>
      <c r="C279" s="402">
        <v>46.7714</v>
      </c>
      <c r="D279" s="428">
        <v>23.5624</v>
      </c>
      <c r="E279" s="449" t="s">
        <v>206</v>
      </c>
      <c r="F279" s="450" t="s">
        <v>649</v>
      </c>
      <c r="G279" s="450" t="s">
        <v>2746</v>
      </c>
      <c r="H279" s="450" t="s">
        <v>3540</v>
      </c>
      <c r="I279" s="451" t="s">
        <v>691</v>
      </c>
      <c r="J279" s="456" t="s">
        <v>825</v>
      </c>
      <c r="K279" s="403">
        <v>3</v>
      </c>
      <c r="L279" s="403">
        <v>10</v>
      </c>
      <c r="M279" s="403">
        <v>10</v>
      </c>
      <c r="N279" s="424">
        <v>120</v>
      </c>
      <c r="O279" s="436"/>
      <c r="P279" s="404"/>
      <c r="Q279" s="404">
        <v>90</v>
      </c>
      <c r="R279" s="404">
        <v>30</v>
      </c>
      <c r="S279" s="404"/>
      <c r="T279" s="404"/>
      <c r="U279" s="404"/>
      <c r="V279" s="404">
        <f t="shared" si="15"/>
        <v>0</v>
      </c>
      <c r="W279" s="677"/>
      <c r="X279" s="503" t="str">
        <f t="shared" si="13"/>
        <v>90 două camere, 30 trei camere, 0 număr camere necunoscut &lt;span style="color: red;"&gt;(spuneți-mi sau trimiteți tabel întreținere)&lt;/span&gt;</v>
      </c>
      <c r="Y279" s="504" t="str">
        <f t="shared" si="14"/>
        <v>120 din care 90 două camere, 30 trei camere, 0 număr camere necunoscut &lt;span style="color: red;"&gt;(spuneți-mi sau trimiteți tabel întreținere)&lt;/span&gt;</v>
      </c>
      <c r="Z279" s="505"/>
      <c r="AA279" s="506" t="s">
        <v>1043</v>
      </c>
      <c r="AB279" s="628" t="s">
        <v>1301</v>
      </c>
      <c r="AC279" s="431" t="s">
        <v>1548</v>
      </c>
      <c r="AD279" s="405" t="s">
        <v>1565</v>
      </c>
      <c r="AE279" s="356"/>
      <c r="AF279" s="356"/>
      <c r="AG279" s="356" t="s">
        <v>840</v>
      </c>
      <c r="AH279" s="356"/>
      <c r="AI279" s="356" t="s">
        <v>2227</v>
      </c>
      <c r="AJ279" s="496"/>
      <c r="AK279" s="359"/>
    </row>
    <row r="280" spans="1:37">
      <c r="A280" s="367" t="s">
        <v>32</v>
      </c>
      <c r="B280" s="460" t="s">
        <v>236</v>
      </c>
      <c r="C280" s="461">
        <v>46.7727</v>
      </c>
      <c r="D280" s="462">
        <v>23.563500000000001</v>
      </c>
      <c r="E280" s="463" t="s">
        <v>206</v>
      </c>
      <c r="F280" s="464" t="s">
        <v>649</v>
      </c>
      <c r="G280" s="464" t="s">
        <v>2746</v>
      </c>
      <c r="H280" s="464" t="s">
        <v>3541</v>
      </c>
      <c r="I280" s="474" t="s">
        <v>681</v>
      </c>
      <c r="J280" s="475" t="s">
        <v>3</v>
      </c>
      <c r="K280" s="476">
        <v>6</v>
      </c>
      <c r="L280" s="476">
        <v>5</v>
      </c>
      <c r="M280" s="476">
        <v>5</v>
      </c>
      <c r="N280" s="477">
        <v>90</v>
      </c>
      <c r="O280" s="478"/>
      <c r="P280" s="479"/>
      <c r="Q280" s="479">
        <v>36</v>
      </c>
      <c r="R280" s="479">
        <v>54</v>
      </c>
      <c r="S280" s="479"/>
      <c r="T280" s="479"/>
      <c r="U280" s="479"/>
      <c r="V280" s="479">
        <f t="shared" si="15"/>
        <v>0</v>
      </c>
      <c r="W280" s="679"/>
      <c r="X280" s="515" t="str">
        <f t="shared" si="13"/>
        <v>36 două camere, 54 trei camere, 0 număr camere necunoscut &lt;span style="color: red;"&gt;(spuneți-mi sau trimiteți tabel întreținere)&lt;/span&gt;</v>
      </c>
      <c r="Y280" s="516" t="str">
        <f t="shared" si="14"/>
        <v>90 din care 36 două camere, 54 trei camere, 0 număr camere necunoscut &lt;span style="color: red;"&gt;(spuneți-mi sau trimiteți tabel întreținere)&lt;/span&gt;</v>
      </c>
      <c r="Z280" s="517"/>
      <c r="AA280" s="518" t="s">
        <v>1664</v>
      </c>
      <c r="AB280" s="400" t="s">
        <v>1301</v>
      </c>
      <c r="AC280" s="458" t="s">
        <v>1548</v>
      </c>
      <c r="AD280" s="394" t="s">
        <v>2346</v>
      </c>
      <c r="AE280" s="394"/>
      <c r="AF280" s="394"/>
      <c r="AG280" s="394" t="s">
        <v>6</v>
      </c>
      <c r="AH280" s="394"/>
      <c r="AI280" s="394" t="s">
        <v>2560</v>
      </c>
      <c r="AJ280" s="473"/>
      <c r="AK280" s="359"/>
    </row>
    <row r="281" spans="1:37">
      <c r="A281" s="367"/>
      <c r="B281" s="445" t="s">
        <v>832</v>
      </c>
      <c r="C281" s="402">
        <v>46.773099999999999</v>
      </c>
      <c r="D281" s="428">
        <v>23.5611</v>
      </c>
      <c r="E281" s="449" t="s">
        <v>206</v>
      </c>
      <c r="F281" s="450" t="s">
        <v>649</v>
      </c>
      <c r="G281" s="450" t="s">
        <v>2746</v>
      </c>
      <c r="H281" s="450" t="s">
        <v>3542</v>
      </c>
      <c r="I281" s="452" t="s">
        <v>691</v>
      </c>
      <c r="J281" s="457" t="s">
        <v>825</v>
      </c>
      <c r="K281" s="407">
        <v>1</v>
      </c>
      <c r="L281" s="407">
        <v>10</v>
      </c>
      <c r="M281" s="407">
        <v>10</v>
      </c>
      <c r="N281" s="425">
        <v>40</v>
      </c>
      <c r="O281" s="437"/>
      <c r="P281" s="406"/>
      <c r="Q281" s="406">
        <v>31</v>
      </c>
      <c r="R281" s="406">
        <v>9</v>
      </c>
      <c r="S281" s="406"/>
      <c r="T281" s="406"/>
      <c r="U281" s="406"/>
      <c r="V281" s="406">
        <f t="shared" si="15"/>
        <v>0</v>
      </c>
      <c r="W281" s="676"/>
      <c r="X281" s="507" t="str">
        <f t="shared" si="13"/>
        <v>31 două camere, 9 trei camere, 0 număr camere necunoscut &lt;span style="color: red;"&gt;(spuneți-mi sau trimiteți tabel întreținere)&lt;/span&gt;</v>
      </c>
      <c r="Y281" s="508" t="str">
        <f t="shared" si="14"/>
        <v>40 din care 31 două camere, 9 trei camere, 0 număr camere necunoscut &lt;span style="color: red;"&gt;(spuneți-mi sau trimiteți tabel întreținere)&lt;/span&gt;</v>
      </c>
      <c r="Z281" s="509"/>
      <c r="AA281" s="510" t="s">
        <v>1659</v>
      </c>
      <c r="AB281" s="628" t="s">
        <v>1301</v>
      </c>
      <c r="AC281" s="431" t="s">
        <v>1548</v>
      </c>
      <c r="AD281" s="356" t="s">
        <v>1716</v>
      </c>
      <c r="AE281" s="356"/>
      <c r="AF281" s="356"/>
      <c r="AG281" s="356" t="s">
        <v>840</v>
      </c>
      <c r="AH281" s="356"/>
      <c r="AI281" s="623" t="s">
        <v>2612</v>
      </c>
      <c r="AJ281" s="441"/>
      <c r="AK281" s="359"/>
    </row>
    <row r="282" spans="1:37">
      <c r="A282" s="367"/>
      <c r="B282" s="445" t="s">
        <v>834</v>
      </c>
      <c r="C282" s="402">
        <v>46.772500000000001</v>
      </c>
      <c r="D282" s="428">
        <v>23.561900000000001</v>
      </c>
      <c r="E282" s="449" t="s">
        <v>206</v>
      </c>
      <c r="F282" s="450" t="s">
        <v>649</v>
      </c>
      <c r="G282" s="450" t="s">
        <v>2746</v>
      </c>
      <c r="H282" s="450" t="s">
        <v>3541</v>
      </c>
      <c r="I282" s="452" t="s">
        <v>681</v>
      </c>
      <c r="J282" s="457" t="s">
        <v>3</v>
      </c>
      <c r="K282" s="407">
        <v>4</v>
      </c>
      <c r="L282" s="407">
        <v>5</v>
      </c>
      <c r="M282" s="407">
        <v>5</v>
      </c>
      <c r="N282" s="425">
        <v>60</v>
      </c>
      <c r="O282" s="437"/>
      <c r="P282" s="406"/>
      <c r="Q282" s="406">
        <v>24</v>
      </c>
      <c r="R282" s="406">
        <v>36</v>
      </c>
      <c r="S282" s="406"/>
      <c r="T282" s="406"/>
      <c r="U282" s="406"/>
      <c r="V282" s="406">
        <f t="shared" si="15"/>
        <v>0</v>
      </c>
      <c r="W282" s="676"/>
      <c r="X282" s="507" t="str">
        <f t="shared" si="13"/>
        <v>24 două camere, 36 trei camere, 0 număr camere necunoscut &lt;span style="color: red;"&gt;(spuneți-mi sau trimiteți tabel întreținere)&lt;/span&gt;</v>
      </c>
      <c r="Y282" s="508" t="str">
        <f t="shared" si="14"/>
        <v>60 din care 24 două camere, 36 trei camere, 0 număr camere necunoscut &lt;span style="color: red;"&gt;(spuneți-mi sau trimiteți tabel întreținere)&lt;/span&gt;</v>
      </c>
      <c r="Z282" s="509"/>
      <c r="AA282" s="510" t="s">
        <v>1664</v>
      </c>
      <c r="AB282" s="628" t="s">
        <v>1301</v>
      </c>
      <c r="AC282" s="431" t="s">
        <v>1548</v>
      </c>
      <c r="AD282" s="623" t="s">
        <v>2346</v>
      </c>
      <c r="AE282" s="623"/>
      <c r="AF282" s="623"/>
      <c r="AG282" s="623" t="s">
        <v>6</v>
      </c>
      <c r="AH282" s="623"/>
      <c r="AI282" s="623" t="s">
        <v>2560</v>
      </c>
      <c r="AJ282" s="441"/>
      <c r="AK282" s="359"/>
    </row>
    <row r="283" spans="1:37">
      <c r="A283" s="367"/>
      <c r="B283" s="445" t="s">
        <v>2839</v>
      </c>
      <c r="C283" s="402">
        <v>46.7729</v>
      </c>
      <c r="D283" s="428">
        <v>23.559899999999999</v>
      </c>
      <c r="E283" s="449" t="s">
        <v>206</v>
      </c>
      <c r="F283" s="450" t="s">
        <v>649</v>
      </c>
      <c r="G283" s="450" t="s">
        <v>2746</v>
      </c>
      <c r="H283" s="450" t="s">
        <v>3543</v>
      </c>
      <c r="I283" s="452" t="s">
        <v>691</v>
      </c>
      <c r="J283" s="457" t="s">
        <v>825</v>
      </c>
      <c r="K283" s="407">
        <v>1</v>
      </c>
      <c r="L283" s="407">
        <v>10</v>
      </c>
      <c r="M283" s="407">
        <v>10</v>
      </c>
      <c r="N283" s="425">
        <v>40</v>
      </c>
      <c r="O283" s="437"/>
      <c r="P283" s="406"/>
      <c r="Q283" s="406">
        <v>31</v>
      </c>
      <c r="R283" s="406">
        <v>9</v>
      </c>
      <c r="S283" s="406"/>
      <c r="T283" s="406"/>
      <c r="U283" s="406"/>
      <c r="V283" s="406">
        <f t="shared" si="15"/>
        <v>0</v>
      </c>
      <c r="W283" s="676"/>
      <c r="X283" s="507" t="str">
        <f t="shared" si="13"/>
        <v>31 două camere, 9 trei camere, 0 număr camere necunoscut &lt;span style="color: red;"&gt;(spuneți-mi sau trimiteți tabel întreținere)&lt;/span&gt;</v>
      </c>
      <c r="Y283" s="508" t="str">
        <f t="shared" si="14"/>
        <v>40 din care 31 două camere, 9 trei camere, 0 număr camere necunoscut &lt;span style="color: red;"&gt;(spuneți-mi sau trimiteți tabel întreținere)&lt;/span&gt;</v>
      </c>
      <c r="Z283" s="509"/>
      <c r="AA283" s="510" t="s">
        <v>1659</v>
      </c>
      <c r="AB283" s="628" t="s">
        <v>1301</v>
      </c>
      <c r="AC283" s="431" t="s">
        <v>1548</v>
      </c>
      <c r="AD283" s="356" t="s">
        <v>1716</v>
      </c>
      <c r="AE283" s="356"/>
      <c r="AF283" s="356"/>
      <c r="AG283" s="356" t="s">
        <v>840</v>
      </c>
      <c r="AH283" s="356"/>
      <c r="AI283" s="623" t="s">
        <v>2612</v>
      </c>
      <c r="AJ283" s="441"/>
      <c r="AK283" s="359"/>
    </row>
    <row r="284" spans="1:37">
      <c r="A284" s="367"/>
      <c r="B284" s="445" t="s">
        <v>623</v>
      </c>
      <c r="C284" s="402">
        <v>46.771900000000002</v>
      </c>
      <c r="D284" s="428">
        <v>23.561</v>
      </c>
      <c r="E284" s="449" t="s">
        <v>206</v>
      </c>
      <c r="F284" s="450" t="s">
        <v>649</v>
      </c>
      <c r="G284" s="450" t="s">
        <v>2746</v>
      </c>
      <c r="H284" s="450" t="s">
        <v>3544</v>
      </c>
      <c r="I284" s="452" t="s">
        <v>681</v>
      </c>
      <c r="J284" s="457" t="s">
        <v>3</v>
      </c>
      <c r="K284" s="407">
        <v>4</v>
      </c>
      <c r="L284" s="407">
        <v>5</v>
      </c>
      <c r="M284" s="407">
        <v>5</v>
      </c>
      <c r="N284" s="425">
        <v>80</v>
      </c>
      <c r="O284" s="437"/>
      <c r="P284" s="406"/>
      <c r="Q284" s="406">
        <v>60</v>
      </c>
      <c r="R284" s="406">
        <v>20</v>
      </c>
      <c r="S284" s="406"/>
      <c r="T284" s="406"/>
      <c r="U284" s="406"/>
      <c r="V284" s="406">
        <f t="shared" si="15"/>
        <v>0</v>
      </c>
      <c r="W284" s="676"/>
      <c r="X284" s="507" t="str">
        <f t="shared" si="13"/>
        <v>60 două camere, 20 trei camere, 0 număr camere necunoscut &lt;span style="color: red;"&gt;(spuneți-mi sau trimiteți tabel întreținere)&lt;/span&gt;</v>
      </c>
      <c r="Y284" s="508" t="str">
        <f t="shared" si="14"/>
        <v>80 din care 60 două camere, 20 trei camere, 0 număr camere necunoscut &lt;span style="color: red;"&gt;(spuneți-mi sau trimiteți tabel întreținere)&lt;/span&gt;</v>
      </c>
      <c r="Z284" s="509"/>
      <c r="AA284" s="510" t="s">
        <v>1664</v>
      </c>
      <c r="AB284" s="628" t="s">
        <v>1300</v>
      </c>
      <c r="AC284" s="431" t="s">
        <v>1548</v>
      </c>
      <c r="AD284" s="623" t="s">
        <v>1440</v>
      </c>
      <c r="AE284" s="623"/>
      <c r="AF284" s="623"/>
      <c r="AG284" s="623" t="s">
        <v>6</v>
      </c>
      <c r="AH284" s="623"/>
      <c r="AI284" s="623" t="s">
        <v>2570</v>
      </c>
      <c r="AJ284" s="441"/>
      <c r="AK284" s="359"/>
    </row>
    <row r="285" spans="1:37">
      <c r="A285" s="367"/>
      <c r="B285" s="445" t="s">
        <v>2348</v>
      </c>
      <c r="C285" s="402">
        <v>46.7727</v>
      </c>
      <c r="D285" s="428">
        <v>23.558599999999998</v>
      </c>
      <c r="E285" s="449" t="s">
        <v>206</v>
      </c>
      <c r="F285" s="450" t="s">
        <v>649</v>
      </c>
      <c r="G285" s="450" t="s">
        <v>2746</v>
      </c>
      <c r="H285" s="450" t="s">
        <v>3545</v>
      </c>
      <c r="I285" s="452" t="s">
        <v>691</v>
      </c>
      <c r="J285" s="457" t="s">
        <v>825</v>
      </c>
      <c r="K285" s="407">
        <v>1</v>
      </c>
      <c r="L285" s="407">
        <v>10</v>
      </c>
      <c r="M285" s="407">
        <v>10</v>
      </c>
      <c r="N285" s="425">
        <v>40</v>
      </c>
      <c r="O285" s="437"/>
      <c r="P285" s="406"/>
      <c r="Q285" s="406">
        <v>31</v>
      </c>
      <c r="R285" s="406">
        <v>9</v>
      </c>
      <c r="S285" s="406"/>
      <c r="T285" s="406"/>
      <c r="U285" s="406"/>
      <c r="V285" s="406">
        <f t="shared" si="15"/>
        <v>0</v>
      </c>
      <c r="W285" s="676"/>
      <c r="X285" s="507" t="str">
        <f t="shared" si="13"/>
        <v>31 două camere, 9 trei camere, 0 număr camere necunoscut &lt;span style="color: red;"&gt;(spuneți-mi sau trimiteți tabel întreținere)&lt;/span&gt;</v>
      </c>
      <c r="Y285" s="508" t="str">
        <f t="shared" si="14"/>
        <v>40 din care 31 două camere, 9 trei camere, 0 număr camere necunoscut &lt;span style="color: red;"&gt;(spuneți-mi sau trimiteți tabel întreținere)&lt;/span&gt;</v>
      </c>
      <c r="Z285" s="509"/>
      <c r="AA285" s="510" t="s">
        <v>1659</v>
      </c>
      <c r="AB285" s="628" t="s">
        <v>1301</v>
      </c>
      <c r="AC285" s="431" t="s">
        <v>1548</v>
      </c>
      <c r="AD285" s="356" t="s">
        <v>1716</v>
      </c>
      <c r="AE285" s="356"/>
      <c r="AF285" s="356"/>
      <c r="AG285" s="356" t="s">
        <v>840</v>
      </c>
      <c r="AH285" s="356"/>
      <c r="AI285" s="623" t="s">
        <v>2612</v>
      </c>
      <c r="AJ285" s="441"/>
      <c r="AK285" s="359"/>
    </row>
    <row r="286" spans="1:37">
      <c r="A286" s="367"/>
      <c r="B286" s="445" t="s">
        <v>2769</v>
      </c>
      <c r="C286" s="402">
        <v>46.771999999999998</v>
      </c>
      <c r="D286" s="428">
        <v>23.5596</v>
      </c>
      <c r="E286" s="449" t="s">
        <v>206</v>
      </c>
      <c r="F286" s="450" t="s">
        <v>649</v>
      </c>
      <c r="G286" s="450" t="s">
        <v>2746</v>
      </c>
      <c r="H286" s="450" t="s">
        <v>3544</v>
      </c>
      <c r="I286" s="452" t="s">
        <v>681</v>
      </c>
      <c r="J286" s="457" t="s">
        <v>3</v>
      </c>
      <c r="K286" s="407">
        <v>6</v>
      </c>
      <c r="L286" s="407">
        <v>5</v>
      </c>
      <c r="M286" s="407">
        <v>5</v>
      </c>
      <c r="N286" s="425">
        <v>90</v>
      </c>
      <c r="O286" s="437"/>
      <c r="P286" s="406"/>
      <c r="Q286" s="406">
        <v>36</v>
      </c>
      <c r="R286" s="406">
        <v>54</v>
      </c>
      <c r="S286" s="406"/>
      <c r="T286" s="406"/>
      <c r="U286" s="406"/>
      <c r="V286" s="406">
        <f t="shared" si="15"/>
        <v>0</v>
      </c>
      <c r="W286" s="676"/>
      <c r="X286" s="507" t="str">
        <f t="shared" si="13"/>
        <v>36 două camere, 54 trei camere, 0 număr camere necunoscut &lt;span style="color: red;"&gt;(spuneți-mi sau trimiteți tabel întreținere)&lt;/span&gt;</v>
      </c>
      <c r="Y286" s="508" t="str">
        <f t="shared" si="14"/>
        <v>90 din care 36 două camere, 54 trei camere, 0 număr camere necunoscut &lt;span style="color: red;"&gt;(spuneți-mi sau trimiteți tabel întreținere)&lt;/span&gt;</v>
      </c>
      <c r="Z286" s="509"/>
      <c r="AA286" s="510" t="s">
        <v>1664</v>
      </c>
      <c r="AB286" s="628" t="s">
        <v>1301</v>
      </c>
      <c r="AC286" s="431" t="s">
        <v>1548</v>
      </c>
      <c r="AD286" s="623" t="s">
        <v>2346</v>
      </c>
      <c r="AE286" s="623"/>
      <c r="AF286" s="623"/>
      <c r="AG286" s="623" t="s">
        <v>6</v>
      </c>
      <c r="AH286" s="623"/>
      <c r="AI286" s="623" t="s">
        <v>2560</v>
      </c>
      <c r="AJ286" s="441"/>
      <c r="AK286" s="359"/>
    </row>
    <row r="287" spans="1:37">
      <c r="A287" s="367"/>
      <c r="B287" s="445" t="s">
        <v>2770</v>
      </c>
      <c r="C287" s="402">
        <v>46.772399999999998</v>
      </c>
      <c r="D287" s="428">
        <v>23.557300000000001</v>
      </c>
      <c r="E287" s="449" t="s">
        <v>206</v>
      </c>
      <c r="F287" s="450" t="s">
        <v>649</v>
      </c>
      <c r="G287" s="450" t="s">
        <v>2746</v>
      </c>
      <c r="H287" s="450" t="s">
        <v>3546</v>
      </c>
      <c r="I287" s="452" t="s">
        <v>691</v>
      </c>
      <c r="J287" s="457" t="s">
        <v>825</v>
      </c>
      <c r="K287" s="407">
        <v>1</v>
      </c>
      <c r="L287" s="407">
        <v>10</v>
      </c>
      <c r="M287" s="407">
        <v>10</v>
      </c>
      <c r="N287" s="425">
        <v>40</v>
      </c>
      <c r="O287" s="437"/>
      <c r="P287" s="406"/>
      <c r="Q287" s="406">
        <v>31</v>
      </c>
      <c r="R287" s="406">
        <v>9</v>
      </c>
      <c r="S287" s="406"/>
      <c r="T287" s="406"/>
      <c r="U287" s="406"/>
      <c r="V287" s="406">
        <f t="shared" si="15"/>
        <v>0</v>
      </c>
      <c r="W287" s="676"/>
      <c r="X287" s="507" t="str">
        <f t="shared" si="13"/>
        <v>31 două camere, 9 trei camere, 0 număr camere necunoscut &lt;span style="color: red;"&gt;(spuneți-mi sau trimiteți tabel întreținere)&lt;/span&gt;</v>
      </c>
      <c r="Y287" s="508" t="str">
        <f t="shared" si="14"/>
        <v>40 din care 31 două camere, 9 trei camere, 0 număr camere necunoscut &lt;span style="color: red;"&gt;(spuneți-mi sau trimiteți tabel întreținere)&lt;/span&gt;</v>
      </c>
      <c r="Z287" s="509"/>
      <c r="AA287" s="510" t="s">
        <v>1659</v>
      </c>
      <c r="AB287" s="628" t="s">
        <v>1301</v>
      </c>
      <c r="AC287" s="431" t="s">
        <v>1548</v>
      </c>
      <c r="AD287" s="356" t="s">
        <v>1716</v>
      </c>
      <c r="AE287" s="356"/>
      <c r="AF287" s="356"/>
      <c r="AG287" s="356" t="s">
        <v>840</v>
      </c>
      <c r="AH287" s="356"/>
      <c r="AI287" s="623" t="s">
        <v>2612</v>
      </c>
      <c r="AJ287" s="496"/>
      <c r="AK287" s="359"/>
    </row>
    <row r="288" spans="1:37">
      <c r="A288" s="367"/>
      <c r="B288" s="445" t="s">
        <v>2887</v>
      </c>
      <c r="C288" s="402">
        <v>46.771799999999999</v>
      </c>
      <c r="D288" s="428">
        <v>23.5579</v>
      </c>
      <c r="E288" s="449" t="s">
        <v>206</v>
      </c>
      <c r="F288" s="450" t="s">
        <v>649</v>
      </c>
      <c r="G288" s="450" t="s">
        <v>2746</v>
      </c>
      <c r="H288" s="450" t="s">
        <v>3544</v>
      </c>
      <c r="I288" s="452" t="s">
        <v>681</v>
      </c>
      <c r="J288" s="457" t="s">
        <v>3</v>
      </c>
      <c r="K288" s="407">
        <v>4</v>
      </c>
      <c r="L288" s="407">
        <v>5</v>
      </c>
      <c r="M288" s="407">
        <v>5</v>
      </c>
      <c r="N288" s="425">
        <v>60</v>
      </c>
      <c r="O288" s="437"/>
      <c r="P288" s="406"/>
      <c r="Q288" s="406">
        <v>24</v>
      </c>
      <c r="R288" s="406">
        <v>36</v>
      </c>
      <c r="S288" s="406"/>
      <c r="T288" s="406"/>
      <c r="U288" s="406"/>
      <c r="V288" s="406">
        <f t="shared" si="15"/>
        <v>0</v>
      </c>
      <c r="W288" s="676"/>
      <c r="X288" s="507" t="str">
        <f t="shared" si="13"/>
        <v>24 două camere, 36 trei camere, 0 număr camere necunoscut &lt;span style="color: red;"&gt;(spuneți-mi sau trimiteți tabel întreținere)&lt;/span&gt;</v>
      </c>
      <c r="Y288" s="508" t="str">
        <f t="shared" si="14"/>
        <v>60 din care 24 două camere, 36 trei camere, 0 număr camere necunoscut &lt;span style="color: red;"&gt;(spuneți-mi sau trimiteți tabel întreținere)&lt;/span&gt;</v>
      </c>
      <c r="Z288" s="509"/>
      <c r="AA288" s="510" t="s">
        <v>1664</v>
      </c>
      <c r="AB288" s="628" t="s">
        <v>1301</v>
      </c>
      <c r="AC288" s="431" t="s">
        <v>1548</v>
      </c>
      <c r="AD288" s="623" t="s">
        <v>2346</v>
      </c>
      <c r="AE288" s="623"/>
      <c r="AF288" s="623"/>
      <c r="AG288" s="623" t="s">
        <v>6</v>
      </c>
      <c r="AH288" s="623"/>
      <c r="AI288" s="623" t="s">
        <v>2560</v>
      </c>
      <c r="AJ288" s="441"/>
      <c r="AK288" s="359"/>
    </row>
    <row r="289" spans="1:37">
      <c r="A289" s="367"/>
      <c r="B289" s="445" t="s">
        <v>1157</v>
      </c>
      <c r="C289" s="402">
        <v>46.772199999999998</v>
      </c>
      <c r="D289" s="428">
        <v>23.556000000000001</v>
      </c>
      <c r="E289" s="449" t="s">
        <v>206</v>
      </c>
      <c r="F289" s="450" t="s">
        <v>649</v>
      </c>
      <c r="G289" s="450" t="s">
        <v>2746</v>
      </c>
      <c r="H289" s="450" t="s">
        <v>3547</v>
      </c>
      <c r="I289" s="452" t="s">
        <v>691</v>
      </c>
      <c r="J289" s="457" t="s">
        <v>825</v>
      </c>
      <c r="K289" s="407">
        <v>1</v>
      </c>
      <c r="L289" s="407">
        <v>10</v>
      </c>
      <c r="M289" s="407">
        <v>10</v>
      </c>
      <c r="N289" s="425">
        <v>40</v>
      </c>
      <c r="O289" s="437"/>
      <c r="P289" s="406"/>
      <c r="Q289" s="406">
        <v>31</v>
      </c>
      <c r="R289" s="406">
        <v>9</v>
      </c>
      <c r="S289" s="406"/>
      <c r="T289" s="406"/>
      <c r="U289" s="406"/>
      <c r="V289" s="406">
        <f t="shared" si="15"/>
        <v>0</v>
      </c>
      <c r="W289" s="676"/>
      <c r="X289" s="507" t="str">
        <f t="shared" si="13"/>
        <v>31 două camere, 9 trei camere, 0 număr camere necunoscut &lt;span style="color: red;"&gt;(spuneți-mi sau trimiteți tabel întreținere)&lt;/span&gt;</v>
      </c>
      <c r="Y289" s="508" t="str">
        <f t="shared" si="14"/>
        <v>40 din care 31 două camere, 9 trei camere, 0 număr camere necunoscut &lt;span style="color: red;"&gt;(spuneți-mi sau trimiteți tabel întreținere)&lt;/span&gt;</v>
      </c>
      <c r="Z289" s="509"/>
      <c r="AA289" s="510" t="s">
        <v>1659</v>
      </c>
      <c r="AB289" s="628" t="s">
        <v>1301</v>
      </c>
      <c r="AC289" s="431" t="s">
        <v>1548</v>
      </c>
      <c r="AD289" s="356" t="s">
        <v>1716</v>
      </c>
      <c r="AE289" s="356"/>
      <c r="AF289" s="356"/>
      <c r="AG289" s="356" t="s">
        <v>840</v>
      </c>
      <c r="AH289" s="356"/>
      <c r="AI289" s="623" t="s">
        <v>2612</v>
      </c>
      <c r="AJ289" s="496"/>
      <c r="AK289" s="359"/>
    </row>
    <row r="290" spans="1:37">
      <c r="A290" s="367"/>
      <c r="B290" s="445" t="s">
        <v>2347</v>
      </c>
      <c r="C290" s="402">
        <v>46.7712</v>
      </c>
      <c r="D290" s="428">
        <v>23.556999999999999</v>
      </c>
      <c r="E290" s="449" t="s">
        <v>206</v>
      </c>
      <c r="F290" s="450" t="s">
        <v>649</v>
      </c>
      <c r="G290" s="450" t="s">
        <v>2746</v>
      </c>
      <c r="H290" s="450" t="s">
        <v>3544</v>
      </c>
      <c r="I290" s="452" t="s">
        <v>681</v>
      </c>
      <c r="J290" s="457" t="s">
        <v>3</v>
      </c>
      <c r="K290" s="407">
        <v>4</v>
      </c>
      <c r="L290" s="407">
        <v>5</v>
      </c>
      <c r="M290" s="407">
        <v>5</v>
      </c>
      <c r="N290" s="425">
        <v>80</v>
      </c>
      <c r="O290" s="437"/>
      <c r="P290" s="406"/>
      <c r="Q290" s="406">
        <v>60</v>
      </c>
      <c r="R290" s="406">
        <v>20</v>
      </c>
      <c r="S290" s="406"/>
      <c r="T290" s="406"/>
      <c r="U290" s="406"/>
      <c r="V290" s="406">
        <f t="shared" si="15"/>
        <v>0</v>
      </c>
      <c r="W290" s="676"/>
      <c r="X290" s="507" t="str">
        <f t="shared" si="13"/>
        <v>60 două camere, 20 trei camere, 0 număr camere necunoscut &lt;span style="color: red;"&gt;(spuneți-mi sau trimiteți tabel întreținere)&lt;/span&gt;</v>
      </c>
      <c r="Y290" s="508" t="str">
        <f t="shared" si="14"/>
        <v>80 din care 60 două camere, 20 trei camere, 0 număr camere necunoscut &lt;span style="color: red;"&gt;(spuneți-mi sau trimiteți tabel întreținere)&lt;/span&gt;</v>
      </c>
      <c r="Z290" s="509"/>
      <c r="AA290" s="510" t="s">
        <v>1664</v>
      </c>
      <c r="AB290" s="628" t="s">
        <v>1300</v>
      </c>
      <c r="AC290" s="431" t="s">
        <v>1548</v>
      </c>
      <c r="AD290" s="623" t="s">
        <v>1440</v>
      </c>
      <c r="AE290" s="623"/>
      <c r="AF290" s="623"/>
      <c r="AG290" s="623" t="s">
        <v>6</v>
      </c>
      <c r="AH290" s="623"/>
      <c r="AI290" s="623" t="s">
        <v>2570</v>
      </c>
      <c r="AJ290" s="441"/>
      <c r="AK290" s="359"/>
    </row>
    <row r="291" spans="1:37">
      <c r="A291" s="367"/>
      <c r="B291" s="445" t="s">
        <v>1135</v>
      </c>
      <c r="C291" s="402">
        <v>46.771999999999998</v>
      </c>
      <c r="D291" s="428">
        <v>23.5548</v>
      </c>
      <c r="E291" s="449" t="s">
        <v>206</v>
      </c>
      <c r="F291" s="450" t="s">
        <v>649</v>
      </c>
      <c r="G291" s="450" t="s">
        <v>2746</v>
      </c>
      <c r="H291" s="450" t="s">
        <v>3548</v>
      </c>
      <c r="I291" s="452" t="s">
        <v>691</v>
      </c>
      <c r="J291" s="457" t="s">
        <v>825</v>
      </c>
      <c r="K291" s="407">
        <v>1</v>
      </c>
      <c r="L291" s="407">
        <v>10</v>
      </c>
      <c r="M291" s="407">
        <v>10</v>
      </c>
      <c r="N291" s="425">
        <v>40</v>
      </c>
      <c r="O291" s="437"/>
      <c r="P291" s="406"/>
      <c r="Q291" s="406">
        <v>31</v>
      </c>
      <c r="R291" s="406">
        <v>9</v>
      </c>
      <c r="S291" s="406"/>
      <c r="T291" s="406"/>
      <c r="U291" s="406"/>
      <c r="V291" s="406">
        <f t="shared" si="15"/>
        <v>0</v>
      </c>
      <c r="W291" s="676"/>
      <c r="X291" s="507" t="str">
        <f t="shared" si="13"/>
        <v>31 două camere, 9 trei camere, 0 număr camere necunoscut &lt;span style="color: red;"&gt;(spuneți-mi sau trimiteți tabel întreținere)&lt;/span&gt;</v>
      </c>
      <c r="Y291" s="508" t="str">
        <f t="shared" si="14"/>
        <v>40 din care 31 două camere, 9 trei camere, 0 număr camere necunoscut &lt;span style="color: red;"&gt;(spuneți-mi sau trimiteți tabel întreținere)&lt;/span&gt;</v>
      </c>
      <c r="Z291" s="509"/>
      <c r="AA291" s="510" t="s">
        <v>1659</v>
      </c>
      <c r="AB291" s="628" t="s">
        <v>1301</v>
      </c>
      <c r="AC291" s="431" t="s">
        <v>1548</v>
      </c>
      <c r="AD291" s="356" t="s">
        <v>1716</v>
      </c>
      <c r="AE291" s="356"/>
      <c r="AF291" s="356"/>
      <c r="AG291" s="356" t="s">
        <v>840</v>
      </c>
      <c r="AH291" s="356"/>
      <c r="AI291" s="623" t="s">
        <v>2612</v>
      </c>
      <c r="AJ291" s="441"/>
      <c r="AK291" s="359"/>
    </row>
    <row r="292" spans="1:37">
      <c r="A292" s="367"/>
      <c r="B292" s="445" t="s">
        <v>2771</v>
      </c>
      <c r="C292" s="402">
        <v>46.771299999999997</v>
      </c>
      <c r="D292" s="428">
        <v>23.5549</v>
      </c>
      <c r="E292" s="449" t="s">
        <v>206</v>
      </c>
      <c r="F292" s="450" t="s">
        <v>649</v>
      </c>
      <c r="G292" s="450" t="s">
        <v>2746</v>
      </c>
      <c r="H292" s="450" t="s">
        <v>3549</v>
      </c>
      <c r="I292" s="452" t="s">
        <v>681</v>
      </c>
      <c r="J292" s="457" t="s">
        <v>3</v>
      </c>
      <c r="K292" s="407">
        <v>6</v>
      </c>
      <c r="L292" s="407">
        <v>5</v>
      </c>
      <c r="M292" s="407">
        <v>5</v>
      </c>
      <c r="N292" s="425">
        <v>90</v>
      </c>
      <c r="O292" s="437"/>
      <c r="P292" s="406"/>
      <c r="Q292" s="406">
        <v>36</v>
      </c>
      <c r="R292" s="406">
        <v>54</v>
      </c>
      <c r="S292" s="406"/>
      <c r="T292" s="406"/>
      <c r="U292" s="406"/>
      <c r="V292" s="406">
        <f t="shared" si="15"/>
        <v>0</v>
      </c>
      <c r="W292" s="676"/>
      <c r="X292" s="507" t="str">
        <f t="shared" si="13"/>
        <v>36 două camere, 54 trei camere, 0 număr camere necunoscut &lt;span style="color: red;"&gt;(spuneți-mi sau trimiteți tabel întreținere)&lt;/span&gt;</v>
      </c>
      <c r="Y292" s="508" t="str">
        <f t="shared" si="14"/>
        <v>90 din care 36 două camere, 54 trei camere, 0 număr camere necunoscut &lt;span style="color: red;"&gt;(spuneți-mi sau trimiteți tabel întreținere)&lt;/span&gt;</v>
      </c>
      <c r="Z292" s="509"/>
      <c r="AA292" s="510" t="s">
        <v>1686</v>
      </c>
      <c r="AB292" s="628" t="s">
        <v>1301</v>
      </c>
      <c r="AC292" s="431" t="s">
        <v>1548</v>
      </c>
      <c r="AD292" s="623" t="s">
        <v>2346</v>
      </c>
      <c r="AE292" s="623"/>
      <c r="AF292" s="623"/>
      <c r="AG292" s="623" t="s">
        <v>6</v>
      </c>
      <c r="AH292" s="623"/>
      <c r="AI292" s="623" t="s">
        <v>2560</v>
      </c>
      <c r="AJ292" s="441"/>
      <c r="AK292" s="359"/>
    </row>
    <row r="293" spans="1:37">
      <c r="A293" s="367"/>
      <c r="B293" s="445" t="s">
        <v>2772</v>
      </c>
      <c r="C293" s="402">
        <v>46.771700000000003</v>
      </c>
      <c r="D293" s="428">
        <v>23.5535</v>
      </c>
      <c r="E293" s="449" t="s">
        <v>206</v>
      </c>
      <c r="F293" s="450" t="s">
        <v>649</v>
      </c>
      <c r="G293" s="450" t="s">
        <v>2746</v>
      </c>
      <c r="H293" s="450" t="s">
        <v>3550</v>
      </c>
      <c r="I293" s="452" t="s">
        <v>691</v>
      </c>
      <c r="J293" s="457" t="s">
        <v>825</v>
      </c>
      <c r="K293" s="407">
        <v>1</v>
      </c>
      <c r="L293" s="407">
        <v>10</v>
      </c>
      <c r="M293" s="407">
        <v>10</v>
      </c>
      <c r="N293" s="425">
        <v>40</v>
      </c>
      <c r="O293" s="437"/>
      <c r="P293" s="406"/>
      <c r="Q293" s="406">
        <v>31</v>
      </c>
      <c r="R293" s="406">
        <v>9</v>
      </c>
      <c r="S293" s="406"/>
      <c r="T293" s="406"/>
      <c r="U293" s="406"/>
      <c r="V293" s="406">
        <f t="shared" si="15"/>
        <v>0</v>
      </c>
      <c r="W293" s="676"/>
      <c r="X293" s="507" t="str">
        <f t="shared" si="13"/>
        <v>31 două camere, 9 trei camere, 0 număr camere necunoscut &lt;span style="color: red;"&gt;(spuneți-mi sau trimiteți tabel întreținere)&lt;/span&gt;</v>
      </c>
      <c r="Y293" s="508" t="str">
        <f t="shared" si="14"/>
        <v>40 din care 31 două camere, 9 trei camere, 0 număr camere necunoscut &lt;span style="color: red;"&gt;(spuneți-mi sau trimiteți tabel întreținere)&lt;/span&gt;</v>
      </c>
      <c r="Z293" s="509"/>
      <c r="AA293" s="510" t="s">
        <v>1659</v>
      </c>
      <c r="AB293" s="628" t="s">
        <v>1301</v>
      </c>
      <c r="AC293" s="431" t="s">
        <v>1548</v>
      </c>
      <c r="AD293" s="356" t="s">
        <v>1716</v>
      </c>
      <c r="AE293" s="356"/>
      <c r="AF293" s="356"/>
      <c r="AG293" s="356" t="s">
        <v>840</v>
      </c>
      <c r="AH293" s="356"/>
      <c r="AI293" s="623" t="s">
        <v>2612</v>
      </c>
      <c r="AJ293" s="496"/>
      <c r="AK293" s="359"/>
    </row>
    <row r="294" spans="1:37" ht="13.5" thickBot="1">
      <c r="A294" s="367"/>
      <c r="B294" s="445" t="s">
        <v>2773</v>
      </c>
      <c r="C294" s="402">
        <v>46.771099999999997</v>
      </c>
      <c r="D294" s="428">
        <v>23.553699999999999</v>
      </c>
      <c r="E294" s="449" t="s">
        <v>206</v>
      </c>
      <c r="F294" s="450" t="s">
        <v>649</v>
      </c>
      <c r="G294" s="450" t="s">
        <v>2746</v>
      </c>
      <c r="H294" s="450" t="s">
        <v>3551</v>
      </c>
      <c r="I294" s="452" t="s">
        <v>681</v>
      </c>
      <c r="J294" s="457" t="s">
        <v>3</v>
      </c>
      <c r="K294" s="407">
        <v>4</v>
      </c>
      <c r="L294" s="407">
        <v>5</v>
      </c>
      <c r="M294" s="407">
        <v>5</v>
      </c>
      <c r="N294" s="425">
        <v>60</v>
      </c>
      <c r="O294" s="437"/>
      <c r="P294" s="406"/>
      <c r="Q294" s="406">
        <v>24</v>
      </c>
      <c r="R294" s="406">
        <v>36</v>
      </c>
      <c r="S294" s="406"/>
      <c r="T294" s="406"/>
      <c r="U294" s="406"/>
      <c r="V294" s="406">
        <f t="shared" si="15"/>
        <v>0</v>
      </c>
      <c r="W294" s="676"/>
      <c r="X294" s="507" t="str">
        <f t="shared" si="13"/>
        <v>24 două camere, 36 trei camere, 0 număr camere necunoscut &lt;span style="color: red;"&gt;(spuneți-mi sau trimiteți tabel întreținere)&lt;/span&gt;</v>
      </c>
      <c r="Y294" s="508" t="str">
        <f t="shared" si="14"/>
        <v>60 din care 24 două camere, 36 trei camere, 0 număr camere necunoscut &lt;span style="color: red;"&gt;(spuneți-mi sau trimiteți tabel întreținere)&lt;/span&gt;</v>
      </c>
      <c r="Z294" s="509"/>
      <c r="AA294" s="510" t="s">
        <v>1664</v>
      </c>
      <c r="AB294" s="628" t="s">
        <v>1301</v>
      </c>
      <c r="AC294" s="431" t="s">
        <v>1548</v>
      </c>
      <c r="AD294" s="623" t="s">
        <v>2346</v>
      </c>
      <c r="AE294" s="623"/>
      <c r="AF294" s="623"/>
      <c r="AG294" s="623" t="s">
        <v>6</v>
      </c>
      <c r="AH294" s="623"/>
      <c r="AI294" s="623" t="s">
        <v>2560</v>
      </c>
      <c r="AJ294" s="441"/>
      <c r="AK294" s="359"/>
    </row>
    <row r="295" spans="1:37" ht="13.5" thickTop="1">
      <c r="A295" s="367" t="s">
        <v>23</v>
      </c>
      <c r="B295" s="685" t="s">
        <v>404</v>
      </c>
      <c r="C295" s="702">
        <v>46.770800000000001</v>
      </c>
      <c r="D295" s="703">
        <v>23.554400000000001</v>
      </c>
      <c r="E295" s="704" t="s">
        <v>206</v>
      </c>
      <c r="F295" s="705" t="s">
        <v>649</v>
      </c>
      <c r="G295" s="705" t="s">
        <v>2747</v>
      </c>
      <c r="H295" s="705" t="s">
        <v>2940</v>
      </c>
      <c r="I295" s="721" t="s">
        <v>681</v>
      </c>
      <c r="J295" s="722" t="s">
        <v>3</v>
      </c>
      <c r="K295" s="723">
        <v>2</v>
      </c>
      <c r="L295" s="723">
        <v>5</v>
      </c>
      <c r="M295" s="723">
        <v>5</v>
      </c>
      <c r="N295" s="724">
        <v>40</v>
      </c>
      <c r="O295" s="710"/>
      <c r="P295" s="711"/>
      <c r="Q295" s="711"/>
      <c r="R295" s="711"/>
      <c r="S295" s="711"/>
      <c r="T295" s="711"/>
      <c r="U295" s="711"/>
      <c r="V295" s="711">
        <f t="shared" si="15"/>
        <v>40</v>
      </c>
      <c r="W295" s="725"/>
      <c r="X295" s="726" t="str">
        <f t="shared" si="13"/>
        <v>40 număr camere necunoscut &lt;span style="color: red;"&gt;(spuneți-mi sau trimiteți tabel întreținere)&lt;/span&gt;</v>
      </c>
      <c r="Y295" s="727" t="str">
        <f t="shared" si="14"/>
        <v>40 din care 40 număr camere necunoscut &lt;span style="color: red;"&gt;(spuneți-mi sau trimiteți tabel întreținere)&lt;/span&gt;</v>
      </c>
      <c r="Z295" s="728"/>
      <c r="AA295" s="729" t="s">
        <v>1043</v>
      </c>
      <c r="AB295" s="697" t="s">
        <v>1304</v>
      </c>
      <c r="AC295" s="698" t="s">
        <v>1547</v>
      </c>
      <c r="AD295" s="719" t="s">
        <v>2199</v>
      </c>
      <c r="AE295" s="719"/>
      <c r="AF295" s="719"/>
      <c r="AG295" s="719" t="s">
        <v>840</v>
      </c>
      <c r="AH295" s="719"/>
      <c r="AI295" s="719" t="s">
        <v>2227</v>
      </c>
      <c r="AJ295" s="720"/>
      <c r="AK295" s="359"/>
    </row>
    <row r="296" spans="1:37">
      <c r="A296" s="367"/>
      <c r="B296" s="386" t="s">
        <v>404</v>
      </c>
      <c r="C296" s="402">
        <v>46.770400000000002</v>
      </c>
      <c r="D296" s="428">
        <v>23.553699999999999</v>
      </c>
      <c r="E296" s="449" t="s">
        <v>206</v>
      </c>
      <c r="F296" s="450" t="s">
        <v>649</v>
      </c>
      <c r="G296" s="450" t="s">
        <v>2747</v>
      </c>
      <c r="H296" s="450" t="s">
        <v>2940</v>
      </c>
      <c r="I296" s="452" t="s">
        <v>681</v>
      </c>
      <c r="J296" s="457" t="s">
        <v>3</v>
      </c>
      <c r="K296" s="407">
        <v>4</v>
      </c>
      <c r="L296" s="407">
        <v>5</v>
      </c>
      <c r="M296" s="407">
        <v>5</v>
      </c>
      <c r="N296" s="425">
        <v>60</v>
      </c>
      <c r="O296" s="437"/>
      <c r="P296" s="406"/>
      <c r="Q296" s="406"/>
      <c r="R296" s="406"/>
      <c r="S296" s="406"/>
      <c r="T296" s="406"/>
      <c r="U296" s="406"/>
      <c r="V296" s="406">
        <f t="shared" si="15"/>
        <v>60</v>
      </c>
      <c r="W296" s="676"/>
      <c r="X296" s="507" t="str">
        <f t="shared" si="13"/>
        <v>60 număr camere necunoscut &lt;span style="color: red;"&gt;(spuneți-mi sau trimiteți tabel întreținere)&lt;/span&gt;</v>
      </c>
      <c r="Y296" s="508" t="str">
        <f t="shared" si="14"/>
        <v>60 din care 60 număr camere necunoscut &lt;span style="color: red;"&gt;(spuneți-mi sau trimiteți tabel întreținere)&lt;/span&gt;</v>
      </c>
      <c r="Z296" s="509"/>
      <c r="AA296" s="510" t="s">
        <v>1043</v>
      </c>
      <c r="AB296" s="628" t="s">
        <v>1304</v>
      </c>
      <c r="AC296" s="431" t="s">
        <v>1547</v>
      </c>
      <c r="AD296" s="356" t="s">
        <v>2198</v>
      </c>
      <c r="AE296" s="356"/>
      <c r="AF296" s="356"/>
      <c r="AG296" s="356" t="s">
        <v>840</v>
      </c>
      <c r="AH296" s="356"/>
      <c r="AI296" s="356" t="s">
        <v>2227</v>
      </c>
      <c r="AJ296" s="441"/>
      <c r="AK296" s="359"/>
    </row>
    <row r="297" spans="1:37">
      <c r="A297" s="367"/>
      <c r="B297" s="386" t="s">
        <v>404</v>
      </c>
      <c r="C297" s="402">
        <v>46.770699999999998</v>
      </c>
      <c r="D297" s="428">
        <v>23.552600000000002</v>
      </c>
      <c r="E297" s="449" t="s">
        <v>206</v>
      </c>
      <c r="F297" s="450" t="s">
        <v>649</v>
      </c>
      <c r="G297" s="450" t="s">
        <v>2747</v>
      </c>
      <c r="H297" s="450" t="s">
        <v>2940</v>
      </c>
      <c r="I297" s="452" t="s">
        <v>681</v>
      </c>
      <c r="J297" s="457" t="s">
        <v>3</v>
      </c>
      <c r="K297" s="407">
        <v>2</v>
      </c>
      <c r="L297" s="407">
        <v>5</v>
      </c>
      <c r="M297" s="407">
        <v>5</v>
      </c>
      <c r="N297" s="425">
        <v>20</v>
      </c>
      <c r="O297" s="437"/>
      <c r="P297" s="406"/>
      <c r="Q297" s="406"/>
      <c r="R297" s="406"/>
      <c r="S297" s="406"/>
      <c r="T297" s="406"/>
      <c r="U297" s="406"/>
      <c r="V297" s="406">
        <f t="shared" si="15"/>
        <v>20</v>
      </c>
      <c r="W297" s="676"/>
      <c r="X297" s="507" t="str">
        <f t="shared" ref="X297:X360" si="16">CONCATENATE(IF(ISBLANK(O297),"",CONCATENATE(O297,O$2,", ")),IF(ISBLANK(P297),"",CONCATENATE(P297,P$2,", ")),IF(ISBLANK(Q297),"",CONCATENATE(Q297,Q$2,", ")),IF(ISBLANK(R297),"",CONCATENATE(R297,R$2,", ")),IF(ISBLANK(S297),"",CONCATENATE(S297,S$2,", ")),IF(ISBLANK(T297),"",CONCATENATE(T297,T$2,", ")),IF(ISBLANK(U297),"",CONCATENATE(U297,U$2,", ")),IF(ISBLANK(V297),"",CONCATENATE(W297,V297,V$2)))</f>
        <v>20 număr camere necunoscut &lt;span style="color: red;"&gt;(spuneți-mi sau trimiteți tabel întreținere)&lt;/span&gt;</v>
      </c>
      <c r="Y297" s="508" t="str">
        <f t="shared" ref="Y297:Y360" si="17">W297&amp;N297&amp;" din care "&amp;X297</f>
        <v>20 din care 20 număr camere necunoscut &lt;span style="color: red;"&gt;(spuneți-mi sau trimiteți tabel întreținere)&lt;/span&gt;</v>
      </c>
      <c r="Z297" s="509"/>
      <c r="AA297" s="510" t="s">
        <v>1043</v>
      </c>
      <c r="AB297" s="628" t="s">
        <v>1303</v>
      </c>
      <c r="AC297" s="431" t="s">
        <v>1547</v>
      </c>
      <c r="AD297" s="356" t="s">
        <v>907</v>
      </c>
      <c r="AE297" s="356"/>
      <c r="AF297" s="356"/>
      <c r="AG297" s="356" t="s">
        <v>840</v>
      </c>
      <c r="AH297" s="356"/>
      <c r="AI297" s="356" t="s">
        <v>2227</v>
      </c>
      <c r="AJ297" s="441"/>
      <c r="AK297" s="359"/>
    </row>
    <row r="298" spans="1:37">
      <c r="A298" s="367"/>
      <c r="B298" s="386" t="s">
        <v>404</v>
      </c>
      <c r="C298" s="402">
        <v>46.7697</v>
      </c>
      <c r="D298" s="428">
        <v>23.559100000000001</v>
      </c>
      <c r="E298" s="449" t="s">
        <v>206</v>
      </c>
      <c r="F298" s="450" t="s">
        <v>649</v>
      </c>
      <c r="G298" s="450" t="s">
        <v>2747</v>
      </c>
      <c r="H298" s="450" t="s">
        <v>2940</v>
      </c>
      <c r="I298" s="452" t="s">
        <v>681</v>
      </c>
      <c r="J298" s="457" t="s">
        <v>3</v>
      </c>
      <c r="K298" s="407">
        <v>2</v>
      </c>
      <c r="L298" s="407">
        <v>5</v>
      </c>
      <c r="M298" s="407">
        <v>5</v>
      </c>
      <c r="N298" s="425">
        <v>20</v>
      </c>
      <c r="O298" s="437"/>
      <c r="P298" s="406"/>
      <c r="Q298" s="406"/>
      <c r="R298" s="406">
        <v>12</v>
      </c>
      <c r="S298" s="406">
        <v>8</v>
      </c>
      <c r="T298" s="406"/>
      <c r="U298" s="406"/>
      <c r="V298" s="406">
        <f t="shared" ref="V298:V361" si="18">N298-SUM(O298:U298)</f>
        <v>0</v>
      </c>
      <c r="W298" s="676"/>
      <c r="X298" s="507" t="str">
        <f t="shared" si="16"/>
        <v>12 trei camere, 8 patru camere, 0 număr camere necunoscut &lt;span style="color: red;"&gt;(spuneți-mi sau trimiteți tabel întreținere)&lt;/span&gt;</v>
      </c>
      <c r="Y298" s="508" t="str">
        <f t="shared" si="17"/>
        <v>20 din care 12 trei camere, 8 patru camere, 0 număr camere necunoscut &lt;span style="color: red;"&gt;(spuneți-mi sau trimiteți tabel întreținere)&lt;/span&gt;</v>
      </c>
      <c r="Z298" s="509"/>
      <c r="AA298" s="510" t="s">
        <v>1673</v>
      </c>
      <c r="AB298" s="628" t="s">
        <v>1306</v>
      </c>
      <c r="AC298" s="431" t="s">
        <v>1155</v>
      </c>
      <c r="AD298" s="356" t="s">
        <v>2299</v>
      </c>
      <c r="AE298" s="356"/>
      <c r="AF298" s="356"/>
      <c r="AG298" s="623" t="s">
        <v>10</v>
      </c>
      <c r="AH298" s="623"/>
      <c r="AI298" s="623" t="s">
        <v>2591</v>
      </c>
      <c r="AJ298" s="496"/>
      <c r="AK298" s="359"/>
    </row>
    <row r="299" spans="1:37">
      <c r="A299" s="367"/>
      <c r="B299" s="386" t="s">
        <v>404</v>
      </c>
      <c r="C299" s="402">
        <v>46.7697</v>
      </c>
      <c r="D299" s="428">
        <v>23.556999999999999</v>
      </c>
      <c r="E299" s="449" t="s">
        <v>206</v>
      </c>
      <c r="F299" s="450" t="s">
        <v>649</v>
      </c>
      <c r="G299" s="450" t="s">
        <v>2747</v>
      </c>
      <c r="H299" s="450" t="s">
        <v>3552</v>
      </c>
      <c r="I299" s="452" t="s">
        <v>681</v>
      </c>
      <c r="J299" s="457" t="s">
        <v>3</v>
      </c>
      <c r="K299" s="407">
        <v>6</v>
      </c>
      <c r="L299" s="407">
        <v>5</v>
      </c>
      <c r="M299" s="407">
        <v>5</v>
      </c>
      <c r="N299" s="425">
        <v>88</v>
      </c>
      <c r="O299" s="437"/>
      <c r="P299" s="406"/>
      <c r="Q299" s="406">
        <v>53</v>
      </c>
      <c r="R299" s="406">
        <v>26</v>
      </c>
      <c r="S299" s="406">
        <v>9</v>
      </c>
      <c r="T299" s="406"/>
      <c r="U299" s="406"/>
      <c r="V299" s="406">
        <f t="shared" si="18"/>
        <v>0</v>
      </c>
      <c r="W299" s="676"/>
      <c r="X299" s="507" t="str">
        <f t="shared" si="16"/>
        <v>53 două camere, 26 trei camere, 9 patru camere, 0 număr camere necunoscut &lt;span style="color: red;"&gt;(spuneți-mi sau trimiteți tabel întreținere)&lt;/span&gt;</v>
      </c>
      <c r="Y299" s="508" t="str">
        <f t="shared" si="17"/>
        <v>88 din care 53 două camere, 26 trei camere, 9 patru camere, 0 număr camere necunoscut &lt;span style="color: red;"&gt;(spuneți-mi sau trimiteți tabel întreținere)&lt;/span&gt;</v>
      </c>
      <c r="Z299" s="509"/>
      <c r="AA299" s="510" t="s">
        <v>1043</v>
      </c>
      <c r="AB299" s="628" t="s">
        <v>1306</v>
      </c>
      <c r="AC299" s="431" t="s">
        <v>1155</v>
      </c>
      <c r="AD299" s="356" t="s">
        <v>2291</v>
      </c>
      <c r="AE299" s="356"/>
      <c r="AF299" s="356"/>
      <c r="AG299" s="623" t="s">
        <v>10</v>
      </c>
      <c r="AH299" s="623"/>
      <c r="AI299" s="623" t="s">
        <v>2588</v>
      </c>
      <c r="AJ299" s="441"/>
      <c r="AK299" s="359"/>
    </row>
    <row r="300" spans="1:37">
      <c r="A300" s="367"/>
      <c r="B300" s="386" t="s">
        <v>404</v>
      </c>
      <c r="C300" s="402">
        <v>46.770699999999998</v>
      </c>
      <c r="D300" s="428">
        <v>23.552700000000002</v>
      </c>
      <c r="E300" s="449" t="s">
        <v>206</v>
      </c>
      <c r="F300" s="450" t="s">
        <v>649</v>
      </c>
      <c r="G300" s="450" t="s">
        <v>2747</v>
      </c>
      <c r="H300" s="450" t="s">
        <v>3553</v>
      </c>
      <c r="I300" s="452" t="s">
        <v>681</v>
      </c>
      <c r="J300" s="457" t="s">
        <v>3</v>
      </c>
      <c r="K300" s="407">
        <v>2</v>
      </c>
      <c r="L300" s="407">
        <v>5</v>
      </c>
      <c r="M300" s="407">
        <v>5</v>
      </c>
      <c r="N300" s="425">
        <v>20</v>
      </c>
      <c r="O300" s="437"/>
      <c r="P300" s="406"/>
      <c r="Q300" s="406">
        <v>10</v>
      </c>
      <c r="R300" s="406"/>
      <c r="S300" s="406">
        <v>10</v>
      </c>
      <c r="T300" s="406"/>
      <c r="U300" s="406"/>
      <c r="V300" s="406">
        <f t="shared" si="18"/>
        <v>0</v>
      </c>
      <c r="W300" s="676"/>
      <c r="X300" s="507" t="str">
        <f t="shared" si="16"/>
        <v>10 două camere, 10 patru camere, 0 număr camere necunoscut &lt;span style="color: red;"&gt;(spuneți-mi sau trimiteți tabel întreținere)&lt;/span&gt;</v>
      </c>
      <c r="Y300" s="508" t="str">
        <f t="shared" si="17"/>
        <v>20 din care 10 două camere, 10 patru camere, 0 număr camere necunoscut &lt;span style="color: red;"&gt;(spuneți-mi sau trimiteți tabel întreținere)&lt;/span&gt;</v>
      </c>
      <c r="Z300" s="509"/>
      <c r="AA300" s="510" t="s">
        <v>1671</v>
      </c>
      <c r="AB300" s="421" t="s">
        <v>1303</v>
      </c>
      <c r="AC300" s="432" t="s">
        <v>1547</v>
      </c>
      <c r="AD300" s="356" t="s">
        <v>1571</v>
      </c>
      <c r="AE300" s="356"/>
      <c r="AF300" s="356"/>
      <c r="AG300" s="356" t="s">
        <v>840</v>
      </c>
      <c r="AH300" s="356"/>
      <c r="AI300" s="356" t="s">
        <v>2227</v>
      </c>
      <c r="AJ300" s="441"/>
      <c r="AK300" s="359"/>
    </row>
    <row r="301" spans="1:37">
      <c r="A301" s="367"/>
      <c r="B301" s="386" t="s">
        <v>404</v>
      </c>
      <c r="C301" s="402">
        <v>46.773299999999999</v>
      </c>
      <c r="D301" s="428">
        <v>23.562799999999999</v>
      </c>
      <c r="E301" s="449" t="s">
        <v>206</v>
      </c>
      <c r="F301" s="450" t="s">
        <v>649</v>
      </c>
      <c r="G301" s="450" t="s">
        <v>2747</v>
      </c>
      <c r="H301" s="450" t="s">
        <v>3554</v>
      </c>
      <c r="I301" s="452" t="s">
        <v>673</v>
      </c>
      <c r="J301" s="457" t="s">
        <v>3</v>
      </c>
      <c r="K301" s="407">
        <v>1</v>
      </c>
      <c r="L301" s="407">
        <v>4</v>
      </c>
      <c r="M301" s="407">
        <v>4</v>
      </c>
      <c r="N301" s="425">
        <v>20</v>
      </c>
      <c r="O301" s="437"/>
      <c r="P301" s="406"/>
      <c r="Q301" s="406">
        <v>20</v>
      </c>
      <c r="R301" s="406"/>
      <c r="S301" s="406"/>
      <c r="T301" s="406"/>
      <c r="U301" s="406"/>
      <c r="V301" s="406">
        <f t="shared" si="18"/>
        <v>0</v>
      </c>
      <c r="W301" s="676"/>
      <c r="X301" s="507" t="str">
        <f t="shared" si="16"/>
        <v>20 două camere, 0 număr camere necunoscut &lt;span style="color: red;"&gt;(spuneți-mi sau trimiteți tabel întreținere)&lt;/span&gt;</v>
      </c>
      <c r="Y301" s="508" t="str">
        <f t="shared" si="17"/>
        <v>20 din care 20 două camere, 0 număr camere necunoscut &lt;span style="color: red;"&gt;(spuneți-mi sau trimiteți tabel întreținere)&lt;/span&gt;</v>
      </c>
      <c r="Z301" s="509"/>
      <c r="AA301" s="510" t="s">
        <v>1660</v>
      </c>
      <c r="AB301" s="421" t="s">
        <v>1300</v>
      </c>
      <c r="AC301" s="432" t="s">
        <v>1548</v>
      </c>
      <c r="AD301" s="356" t="s">
        <v>1134</v>
      </c>
      <c r="AE301" s="356"/>
      <c r="AF301" s="356"/>
      <c r="AG301" s="623" t="s">
        <v>10</v>
      </c>
      <c r="AH301" s="623" t="s">
        <v>1220</v>
      </c>
      <c r="AI301" s="356" t="s">
        <v>2227</v>
      </c>
      <c r="AJ301" s="496"/>
      <c r="AK301" s="359"/>
    </row>
    <row r="302" spans="1:37">
      <c r="A302" s="367"/>
      <c r="B302" s="445" t="s">
        <v>221</v>
      </c>
      <c r="C302" s="402">
        <v>46.766800000000003</v>
      </c>
      <c r="D302" s="428">
        <v>23.5503</v>
      </c>
      <c r="E302" s="449" t="s">
        <v>206</v>
      </c>
      <c r="F302" s="450" t="s">
        <v>649</v>
      </c>
      <c r="G302" s="450" t="s">
        <v>2747</v>
      </c>
      <c r="H302" s="450" t="s">
        <v>3555</v>
      </c>
      <c r="I302" s="452" t="s">
        <v>2423</v>
      </c>
      <c r="J302" s="457" t="s">
        <v>825</v>
      </c>
      <c r="K302" s="407">
        <v>8</v>
      </c>
      <c r="L302" s="407">
        <v>11</v>
      </c>
      <c r="M302" s="407">
        <v>11</v>
      </c>
      <c r="N302" s="425">
        <v>250</v>
      </c>
      <c r="O302" s="437"/>
      <c r="P302" s="406"/>
      <c r="Q302" s="406">
        <v>194</v>
      </c>
      <c r="R302" s="406">
        <v>56</v>
      </c>
      <c r="S302" s="406"/>
      <c r="T302" s="406"/>
      <c r="U302" s="406"/>
      <c r="V302" s="406">
        <f t="shared" si="18"/>
        <v>0</v>
      </c>
      <c r="W302" s="676"/>
      <c r="X302" s="507" t="str">
        <f t="shared" si="16"/>
        <v>194 două camere, 56 trei camere, 0 număr camere necunoscut &lt;span style="color: red;"&gt;(spuneți-mi sau trimiteți tabel întreținere)&lt;/span&gt;</v>
      </c>
      <c r="Y302" s="508" t="str">
        <f t="shared" si="17"/>
        <v>250 din care 194 două camere, 56 trei camere, 0 număr camere necunoscut &lt;span style="color: red;"&gt;(spuneți-mi sau trimiteți tabel întreținere)&lt;/span&gt;</v>
      </c>
      <c r="Z302" s="509"/>
      <c r="AA302" s="510" t="s">
        <v>1672</v>
      </c>
      <c r="AB302" s="628" t="s">
        <v>1307</v>
      </c>
      <c r="AC302" s="431" t="s">
        <v>1155</v>
      </c>
      <c r="AD302" s="356" t="s">
        <v>1579</v>
      </c>
      <c r="AE302" s="356"/>
      <c r="AF302" s="356"/>
      <c r="AG302" s="356" t="s">
        <v>840</v>
      </c>
      <c r="AH302" s="356"/>
      <c r="AI302" s="356" t="s">
        <v>2227</v>
      </c>
      <c r="AJ302" s="441"/>
      <c r="AK302" s="359"/>
    </row>
    <row r="303" spans="1:37">
      <c r="A303" s="367"/>
      <c r="B303" s="445" t="s">
        <v>222</v>
      </c>
      <c r="C303" s="402">
        <v>46.769100000000002</v>
      </c>
      <c r="D303" s="428">
        <v>23.553899999999999</v>
      </c>
      <c r="E303" s="449" t="s">
        <v>206</v>
      </c>
      <c r="F303" s="450" t="s">
        <v>649</v>
      </c>
      <c r="G303" s="450" t="s">
        <v>2747</v>
      </c>
      <c r="H303" s="450" t="s">
        <v>3556</v>
      </c>
      <c r="I303" s="452" t="s">
        <v>681</v>
      </c>
      <c r="J303" s="457" t="s">
        <v>3</v>
      </c>
      <c r="K303" s="407">
        <v>3</v>
      </c>
      <c r="L303" s="407">
        <v>5</v>
      </c>
      <c r="M303" s="407">
        <v>5</v>
      </c>
      <c r="N303" s="425">
        <v>50</v>
      </c>
      <c r="O303" s="437"/>
      <c r="P303" s="406"/>
      <c r="Q303" s="406">
        <v>22</v>
      </c>
      <c r="R303" s="406">
        <v>25</v>
      </c>
      <c r="S303" s="406">
        <v>3</v>
      </c>
      <c r="T303" s="406"/>
      <c r="U303" s="406"/>
      <c r="V303" s="406">
        <f t="shared" si="18"/>
        <v>0</v>
      </c>
      <c r="W303" s="676"/>
      <c r="X303" s="507" t="str">
        <f t="shared" si="16"/>
        <v>22 două camere, 25 trei camere, 3 patru camere, 0 număr camere necunoscut &lt;span style="color: red;"&gt;(spuneți-mi sau trimiteți tabel întreținere)&lt;/span&gt;</v>
      </c>
      <c r="Y303" s="508" t="str">
        <f t="shared" si="17"/>
        <v>50 din care 22 două camere, 25 trei camere, 3 patru camere, 0 număr camere necunoscut &lt;span style="color: red;"&gt;(spuneți-mi sau trimiteți tabel întreținere)&lt;/span&gt;</v>
      </c>
      <c r="Z303" s="509"/>
      <c r="AA303" s="510" t="s">
        <v>1714</v>
      </c>
      <c r="AB303" s="628" t="s">
        <v>1306</v>
      </c>
      <c r="AC303" s="431" t="s">
        <v>1155</v>
      </c>
      <c r="AD303" s="356" t="s">
        <v>2313</v>
      </c>
      <c r="AE303" s="356"/>
      <c r="AF303" s="356"/>
      <c r="AG303" s="623" t="s">
        <v>10</v>
      </c>
      <c r="AH303" s="623"/>
      <c r="AI303" s="623" t="s">
        <v>2588</v>
      </c>
      <c r="AJ303" s="441"/>
      <c r="AK303" s="359"/>
    </row>
    <row r="304" spans="1:37">
      <c r="A304" s="367"/>
      <c r="B304" s="445" t="s">
        <v>2774</v>
      </c>
      <c r="C304" s="402">
        <v>46.770400000000002</v>
      </c>
      <c r="D304" s="428">
        <v>23.554600000000001</v>
      </c>
      <c r="E304" s="449" t="s">
        <v>206</v>
      </c>
      <c r="F304" s="450" t="s">
        <v>649</v>
      </c>
      <c r="G304" s="450" t="s">
        <v>2747</v>
      </c>
      <c r="H304" s="450" t="s">
        <v>3557</v>
      </c>
      <c r="I304" s="452" t="s">
        <v>681</v>
      </c>
      <c r="J304" s="457" t="s">
        <v>3</v>
      </c>
      <c r="K304" s="407">
        <v>2</v>
      </c>
      <c r="L304" s="407">
        <v>5</v>
      </c>
      <c r="M304" s="407">
        <v>5</v>
      </c>
      <c r="N304" s="425">
        <v>20</v>
      </c>
      <c r="O304" s="437"/>
      <c r="P304" s="406"/>
      <c r="Q304" s="406"/>
      <c r="R304" s="406">
        <v>14</v>
      </c>
      <c r="S304" s="406">
        <v>6</v>
      </c>
      <c r="T304" s="406"/>
      <c r="U304" s="406"/>
      <c r="V304" s="406">
        <f t="shared" si="18"/>
        <v>0</v>
      </c>
      <c r="W304" s="676"/>
      <c r="X304" s="507" t="str">
        <f t="shared" si="16"/>
        <v>14 trei camere, 6 patru camere, 0 număr camere necunoscut &lt;span style="color: red;"&gt;(spuneți-mi sau trimiteți tabel întreținere)&lt;/span&gt;</v>
      </c>
      <c r="Y304" s="508" t="str">
        <f t="shared" si="17"/>
        <v>20 din care 14 trei camere, 6 patru camere, 0 număr camere necunoscut &lt;span style="color: red;"&gt;(spuneți-mi sau trimiteți tabel întreținere)&lt;/span&gt;</v>
      </c>
      <c r="Z304" s="509"/>
      <c r="AA304" s="510" t="s">
        <v>1713</v>
      </c>
      <c r="AB304" s="628" t="s">
        <v>1306</v>
      </c>
      <c r="AC304" s="431" t="s">
        <v>1155</v>
      </c>
      <c r="AD304" s="356" t="s">
        <v>2299</v>
      </c>
      <c r="AE304" s="356"/>
      <c r="AF304" s="356"/>
      <c r="AG304" s="623" t="s">
        <v>10</v>
      </c>
      <c r="AH304" s="623"/>
      <c r="AI304" s="623" t="s">
        <v>2591</v>
      </c>
      <c r="AJ304" s="441"/>
      <c r="AK304" s="359"/>
    </row>
    <row r="305" spans="1:37">
      <c r="A305" s="367"/>
      <c r="B305" s="445" t="s">
        <v>226</v>
      </c>
      <c r="C305" s="402">
        <v>46.770099999999999</v>
      </c>
      <c r="D305" s="428">
        <v>23.561399999999999</v>
      </c>
      <c r="E305" s="449" t="s">
        <v>206</v>
      </c>
      <c r="F305" s="450" t="s">
        <v>649</v>
      </c>
      <c r="G305" s="450" t="s">
        <v>2747</v>
      </c>
      <c r="H305" s="450" t="s">
        <v>3558</v>
      </c>
      <c r="I305" s="452" t="s">
        <v>681</v>
      </c>
      <c r="J305" s="457" t="s">
        <v>3</v>
      </c>
      <c r="K305" s="407">
        <v>5</v>
      </c>
      <c r="L305" s="407">
        <v>5</v>
      </c>
      <c r="M305" s="407">
        <v>5</v>
      </c>
      <c r="N305" s="425">
        <v>70</v>
      </c>
      <c r="O305" s="437"/>
      <c r="P305" s="406"/>
      <c r="Q305" s="406">
        <v>27</v>
      </c>
      <c r="R305" s="406">
        <v>34</v>
      </c>
      <c r="S305" s="406">
        <v>9</v>
      </c>
      <c r="T305" s="406"/>
      <c r="U305" s="406"/>
      <c r="V305" s="406">
        <f t="shared" si="18"/>
        <v>0</v>
      </c>
      <c r="W305" s="676"/>
      <c r="X305" s="507" t="str">
        <f t="shared" si="16"/>
        <v>27 două camere, 34 trei camere, 9 patru camere, 0 număr camere necunoscut &lt;span style="color: red;"&gt;(spuneți-mi sau trimiteți tabel întreținere)&lt;/span&gt;</v>
      </c>
      <c r="Y305" s="508" t="str">
        <f t="shared" si="17"/>
        <v>70 din care 27 două camere, 34 trei camere, 9 patru camere, 0 număr camere necunoscut &lt;span style="color: red;"&gt;(spuneți-mi sau trimiteți tabel întreținere)&lt;/span&gt;</v>
      </c>
      <c r="Z305" s="509"/>
      <c r="AA305" s="510" t="s">
        <v>1673</v>
      </c>
      <c r="AB305" s="628" t="s">
        <v>1306</v>
      </c>
      <c r="AC305" s="431" t="s">
        <v>1155</v>
      </c>
      <c r="AD305" s="356" t="s">
        <v>2318</v>
      </c>
      <c r="AE305" s="356"/>
      <c r="AF305" s="356"/>
      <c r="AG305" s="623" t="s">
        <v>10</v>
      </c>
      <c r="AH305" s="623"/>
      <c r="AI305" s="623" t="s">
        <v>2588</v>
      </c>
      <c r="AJ305" s="441"/>
      <c r="AK305" s="359"/>
    </row>
    <row r="306" spans="1:37">
      <c r="A306" s="367"/>
      <c r="B306" s="445" t="s">
        <v>228</v>
      </c>
      <c r="C306" s="410">
        <v>46.770299999999999</v>
      </c>
      <c r="D306" s="422">
        <v>23.56</v>
      </c>
      <c r="E306" s="439" t="s">
        <v>206</v>
      </c>
      <c r="F306" s="409" t="s">
        <v>649</v>
      </c>
      <c r="G306" s="409" t="s">
        <v>2747</v>
      </c>
      <c r="H306" s="409" t="s">
        <v>3559</v>
      </c>
      <c r="I306" s="439" t="s">
        <v>681</v>
      </c>
      <c r="J306" s="409" t="s">
        <v>3</v>
      </c>
      <c r="K306" s="410">
        <v>1</v>
      </c>
      <c r="L306" s="410">
        <v>5</v>
      </c>
      <c r="M306" s="410">
        <v>5</v>
      </c>
      <c r="N306" s="422">
        <v>20</v>
      </c>
      <c r="O306" s="434"/>
      <c r="P306" s="410"/>
      <c r="Q306" s="410">
        <v>11</v>
      </c>
      <c r="R306" s="410">
        <v>9</v>
      </c>
      <c r="S306" s="410"/>
      <c r="T306" s="410"/>
      <c r="U306" s="410"/>
      <c r="V306" s="410">
        <f t="shared" si="18"/>
        <v>0</v>
      </c>
      <c r="W306" s="645"/>
      <c r="X306" s="409" t="str">
        <f t="shared" si="16"/>
        <v>11 două camere, 9 trei camere, 0 număr camere necunoscut &lt;span style="color: red;"&gt;(spuneți-mi sau trimiteți tabel întreținere)&lt;/span&gt;</v>
      </c>
      <c r="Y306" s="442" t="str">
        <f t="shared" si="17"/>
        <v>20 din care 11 două camere, 9 trei camere, 0 număr camere necunoscut &lt;span style="color: red;"&gt;(spuneți-mi sau trimiteți tabel întreținere)&lt;/span&gt;</v>
      </c>
      <c r="Z306" s="439"/>
      <c r="AA306" s="409" t="s">
        <v>1673</v>
      </c>
      <c r="AB306" s="628" t="s">
        <v>1306</v>
      </c>
      <c r="AC306" s="431" t="s">
        <v>1155</v>
      </c>
      <c r="AD306" s="356" t="s">
        <v>2138</v>
      </c>
      <c r="AE306" s="409"/>
      <c r="AF306" s="409"/>
      <c r="AG306" s="409" t="s">
        <v>840</v>
      </c>
      <c r="AH306" s="409"/>
      <c r="AI306" s="409" t="s">
        <v>2227</v>
      </c>
      <c r="AJ306" s="442"/>
      <c r="AK306" s="446"/>
    </row>
    <row r="307" spans="1:37">
      <c r="A307" s="367"/>
      <c r="B307" s="445" t="s">
        <v>402</v>
      </c>
      <c r="C307" s="402">
        <v>46.770099999999999</v>
      </c>
      <c r="D307" s="428">
        <v>23.558199999999999</v>
      </c>
      <c r="E307" s="449" t="s">
        <v>206</v>
      </c>
      <c r="F307" s="450" t="s">
        <v>649</v>
      </c>
      <c r="G307" s="450" t="s">
        <v>2747</v>
      </c>
      <c r="H307" s="450" t="s">
        <v>3560</v>
      </c>
      <c r="I307" s="452" t="s">
        <v>681</v>
      </c>
      <c r="J307" s="457" t="s">
        <v>3</v>
      </c>
      <c r="K307" s="407">
        <v>3</v>
      </c>
      <c r="L307" s="407">
        <v>5</v>
      </c>
      <c r="M307" s="407">
        <v>5</v>
      </c>
      <c r="N307" s="425">
        <v>30</v>
      </c>
      <c r="O307" s="437"/>
      <c r="P307" s="406"/>
      <c r="Q307" s="406"/>
      <c r="R307" s="406">
        <v>21</v>
      </c>
      <c r="S307" s="406">
        <v>9</v>
      </c>
      <c r="T307" s="406"/>
      <c r="U307" s="406"/>
      <c r="V307" s="406">
        <f t="shared" si="18"/>
        <v>0</v>
      </c>
      <c r="W307" s="676"/>
      <c r="X307" s="507" t="str">
        <f t="shared" si="16"/>
        <v>21 trei camere, 9 patru camere, 0 număr camere necunoscut &lt;span style="color: red;"&gt;(spuneți-mi sau trimiteți tabel întreținere)&lt;/span&gt;</v>
      </c>
      <c r="Y307" s="508" t="str">
        <f t="shared" si="17"/>
        <v>30 din care 21 trei camere, 9 patru camere, 0 număr camere necunoscut &lt;span style="color: red;"&gt;(spuneți-mi sau trimiteți tabel întreținere)&lt;/span&gt;</v>
      </c>
      <c r="Z307" s="509"/>
      <c r="AA307" s="510" t="s">
        <v>1673</v>
      </c>
      <c r="AB307" s="628" t="s">
        <v>1306</v>
      </c>
      <c r="AC307" s="431" t="s">
        <v>1155</v>
      </c>
      <c r="AD307" s="356" t="s">
        <v>2303</v>
      </c>
      <c r="AE307" s="356"/>
      <c r="AF307" s="356"/>
      <c r="AG307" s="623" t="s">
        <v>10</v>
      </c>
      <c r="AH307" s="623"/>
      <c r="AI307" s="623" t="s">
        <v>2591</v>
      </c>
      <c r="AJ307" s="441"/>
      <c r="AK307" s="359"/>
    </row>
    <row r="308" spans="1:37">
      <c r="A308" s="367"/>
      <c r="B308" s="445" t="s">
        <v>619</v>
      </c>
      <c r="C308" s="402">
        <v>46.765900000000002</v>
      </c>
      <c r="D308" s="428">
        <v>23.550999999999998</v>
      </c>
      <c r="E308" s="449" t="s">
        <v>206</v>
      </c>
      <c r="F308" s="450" t="s">
        <v>649</v>
      </c>
      <c r="G308" s="450" t="s">
        <v>2747</v>
      </c>
      <c r="H308" s="450" t="s">
        <v>3561</v>
      </c>
      <c r="I308" s="452" t="s">
        <v>681</v>
      </c>
      <c r="J308" s="457" t="s">
        <v>3</v>
      </c>
      <c r="K308" s="407">
        <v>5</v>
      </c>
      <c r="L308" s="407">
        <v>5</v>
      </c>
      <c r="M308" s="407">
        <v>5</v>
      </c>
      <c r="N308" s="425">
        <v>54</v>
      </c>
      <c r="O308" s="437"/>
      <c r="P308" s="411"/>
      <c r="Q308" s="526">
        <v>28</v>
      </c>
      <c r="R308" s="526">
        <v>14</v>
      </c>
      <c r="S308" s="526">
        <v>12</v>
      </c>
      <c r="T308" s="526"/>
      <c r="U308" s="406"/>
      <c r="V308" s="406">
        <f t="shared" si="18"/>
        <v>0</v>
      </c>
      <c r="W308" s="676"/>
      <c r="X308" s="507" t="str">
        <f t="shared" si="16"/>
        <v>28 două camere, 14 trei camere, 12 patru camere, 0 număr camere necunoscut &lt;span style="color: red;"&gt;(spuneți-mi sau trimiteți tabel întreținere)&lt;/span&gt;</v>
      </c>
      <c r="Y308" s="508" t="str">
        <f t="shared" si="17"/>
        <v>54 din care 28 două camere, 14 trei camere, 12 patru camere, 0 număr camere necunoscut &lt;span style="color: red;"&gt;(spuneți-mi sau trimiteți tabel întreținere)&lt;/span&gt;</v>
      </c>
      <c r="Z308" s="509"/>
      <c r="AA308" s="510" t="s">
        <v>1714</v>
      </c>
      <c r="AB308" s="628" t="s">
        <v>1306</v>
      </c>
      <c r="AC308" s="431" t="s">
        <v>1155</v>
      </c>
      <c r="AD308" s="623" t="s">
        <v>2339</v>
      </c>
      <c r="AE308" s="623"/>
      <c r="AF308" s="623"/>
      <c r="AG308" s="623" t="s">
        <v>10</v>
      </c>
      <c r="AH308" s="623"/>
      <c r="AI308" s="623" t="s">
        <v>2598</v>
      </c>
      <c r="AJ308" s="441"/>
      <c r="AK308" s="359"/>
    </row>
    <row r="309" spans="1:37">
      <c r="A309" s="367"/>
      <c r="B309" s="445" t="s">
        <v>620</v>
      </c>
      <c r="C309" s="402">
        <v>46.765900000000002</v>
      </c>
      <c r="D309" s="428">
        <v>23.552</v>
      </c>
      <c r="E309" s="449" t="s">
        <v>206</v>
      </c>
      <c r="F309" s="450" t="s">
        <v>649</v>
      </c>
      <c r="G309" s="450" t="s">
        <v>2747</v>
      </c>
      <c r="H309" s="450" t="s">
        <v>3562</v>
      </c>
      <c r="I309" s="452" t="s">
        <v>681</v>
      </c>
      <c r="J309" s="457" t="s">
        <v>3</v>
      </c>
      <c r="K309" s="407">
        <v>6</v>
      </c>
      <c r="L309" s="407">
        <v>5</v>
      </c>
      <c r="M309" s="407">
        <v>5</v>
      </c>
      <c r="N309" s="425">
        <v>76</v>
      </c>
      <c r="O309" s="437"/>
      <c r="P309" s="526"/>
      <c r="Q309" s="526">
        <v>28</v>
      </c>
      <c r="R309" s="526">
        <v>24</v>
      </c>
      <c r="S309" s="526">
        <v>6</v>
      </c>
      <c r="T309" s="526"/>
      <c r="U309" s="526"/>
      <c r="V309" s="406">
        <f t="shared" si="18"/>
        <v>18</v>
      </c>
      <c r="W309" s="676"/>
      <c r="X309" s="507" t="str">
        <f t="shared" si="16"/>
        <v>28 două camere, 24 trei camere, 6 patru camere, 18 număr camere necunoscut &lt;span style="color: red;"&gt;(spuneți-mi sau trimiteți tabel întreținere)&lt;/span&gt;</v>
      </c>
      <c r="Y309" s="508" t="str">
        <f t="shared" si="17"/>
        <v>76 din care 28 două camere, 24 trei camere, 6 patru camere, 18 număr camere necunoscut &lt;span style="color: red;"&gt;(spuneți-mi sau trimiteți tabel întreținere)&lt;/span&gt;</v>
      </c>
      <c r="Z309" s="509"/>
      <c r="AA309" s="510" t="s">
        <v>1714</v>
      </c>
      <c r="AB309" s="628" t="s">
        <v>1306</v>
      </c>
      <c r="AC309" s="431" t="s">
        <v>1155</v>
      </c>
      <c r="AD309" s="356" t="s">
        <v>2374</v>
      </c>
      <c r="AE309" s="356"/>
      <c r="AF309" s="356"/>
      <c r="AG309" s="623" t="s">
        <v>10</v>
      </c>
      <c r="AH309" s="623"/>
      <c r="AI309" s="623" t="s">
        <v>2598</v>
      </c>
      <c r="AJ309" s="441"/>
      <c r="AK309" s="359"/>
    </row>
    <row r="310" spans="1:37">
      <c r="A310" s="367"/>
      <c r="B310" s="445" t="s">
        <v>231</v>
      </c>
      <c r="C310" s="402">
        <v>46.766399999999997</v>
      </c>
      <c r="D310" s="428">
        <v>23.5535</v>
      </c>
      <c r="E310" s="449" t="s">
        <v>206</v>
      </c>
      <c r="F310" s="450" t="s">
        <v>649</v>
      </c>
      <c r="G310" s="450" t="s">
        <v>2747</v>
      </c>
      <c r="H310" s="450" t="s">
        <v>3563</v>
      </c>
      <c r="I310" s="452" t="s">
        <v>1575</v>
      </c>
      <c r="J310" s="457" t="s">
        <v>825</v>
      </c>
      <c r="K310" s="407">
        <v>5</v>
      </c>
      <c r="L310" s="407">
        <v>11</v>
      </c>
      <c r="M310" s="407">
        <v>11</v>
      </c>
      <c r="N310" s="425">
        <v>160</v>
      </c>
      <c r="O310" s="437"/>
      <c r="P310" s="406">
        <v>5</v>
      </c>
      <c r="Q310" s="406">
        <v>155</v>
      </c>
      <c r="R310" s="406"/>
      <c r="S310" s="406"/>
      <c r="T310" s="406"/>
      <c r="U310" s="406"/>
      <c r="V310" s="406">
        <f t="shared" si="18"/>
        <v>0</v>
      </c>
      <c r="W310" s="676"/>
      <c r="X310" s="507" t="str">
        <f t="shared" si="16"/>
        <v>5 garsoniere, 155 două camere, 0 număr camere necunoscut &lt;span style="color: red;"&gt;(spuneți-mi sau trimiteți tabel întreținere)&lt;/span&gt;</v>
      </c>
      <c r="Y310" s="508" t="str">
        <f t="shared" si="17"/>
        <v>160 din care 5 garsoniere, 155 două camere, 0 număr camere necunoscut &lt;span style="color: red;"&gt;(spuneți-mi sau trimiteți tabel întreținere)&lt;/span&gt;</v>
      </c>
      <c r="Z310" s="509"/>
      <c r="AA310" s="510" t="s">
        <v>1714</v>
      </c>
      <c r="AB310" s="628" t="s">
        <v>1307</v>
      </c>
      <c r="AC310" s="431" t="s">
        <v>1155</v>
      </c>
      <c r="AD310" s="356" t="s">
        <v>1576</v>
      </c>
      <c r="AE310" s="356"/>
      <c r="AF310" s="356"/>
      <c r="AG310" s="356" t="s">
        <v>840</v>
      </c>
      <c r="AH310" s="356"/>
      <c r="AI310" s="356" t="s">
        <v>2227</v>
      </c>
      <c r="AJ310" s="441"/>
      <c r="AK310" s="359"/>
    </row>
    <row r="311" spans="1:37">
      <c r="A311" s="367"/>
      <c r="B311" s="445" t="s">
        <v>425</v>
      </c>
      <c r="C311" s="402">
        <v>46.770699999999998</v>
      </c>
      <c r="D311" s="428">
        <v>23.555299999999999</v>
      </c>
      <c r="E311" s="449" t="s">
        <v>206</v>
      </c>
      <c r="F311" s="450" t="s">
        <v>649</v>
      </c>
      <c r="G311" s="450" t="s">
        <v>2747</v>
      </c>
      <c r="H311" s="450" t="s">
        <v>3564</v>
      </c>
      <c r="I311" s="452" t="s">
        <v>681</v>
      </c>
      <c r="J311" s="457" t="s">
        <v>3</v>
      </c>
      <c r="K311" s="407">
        <v>4</v>
      </c>
      <c r="L311" s="407">
        <v>5</v>
      </c>
      <c r="M311" s="407">
        <v>5</v>
      </c>
      <c r="N311" s="425">
        <v>44</v>
      </c>
      <c r="O311" s="437"/>
      <c r="P311" s="411"/>
      <c r="Q311" s="526">
        <v>18</v>
      </c>
      <c r="R311" s="526">
        <v>17</v>
      </c>
      <c r="S311" s="526">
        <v>9</v>
      </c>
      <c r="T311" s="526"/>
      <c r="U311" s="526"/>
      <c r="V311" s="406">
        <f t="shared" si="18"/>
        <v>0</v>
      </c>
      <c r="W311" s="676"/>
      <c r="X311" s="507" t="str">
        <f t="shared" si="16"/>
        <v>18 două camere, 17 trei camere, 9 patru camere, 0 număr camere necunoscut &lt;span style="color: red;"&gt;(spuneți-mi sau trimiteți tabel întreținere)&lt;/span&gt;</v>
      </c>
      <c r="Y311" s="508" t="str">
        <f t="shared" si="17"/>
        <v>44 din care 18 două camere, 17 trei camere, 9 patru camere, 0 număr camere necunoscut &lt;span style="color: red;"&gt;(spuneți-mi sau trimiteți tabel întreținere)&lt;/span&gt;</v>
      </c>
      <c r="Z311" s="509"/>
      <c r="AA311" s="510" t="s">
        <v>1712</v>
      </c>
      <c r="AB311" s="628" t="s">
        <v>1306</v>
      </c>
      <c r="AC311" s="431" t="s">
        <v>1155</v>
      </c>
      <c r="AD311" s="356" t="s">
        <v>1418</v>
      </c>
      <c r="AE311" s="356"/>
      <c r="AF311" s="356"/>
      <c r="AG311" s="623" t="s">
        <v>10</v>
      </c>
      <c r="AH311" s="623"/>
      <c r="AI311" s="623" t="s">
        <v>2598</v>
      </c>
      <c r="AJ311" s="441"/>
      <c r="AK311" s="359"/>
    </row>
    <row r="312" spans="1:37">
      <c r="A312" s="367"/>
      <c r="B312" s="445" t="s">
        <v>232</v>
      </c>
      <c r="C312" s="402">
        <v>46.766800000000003</v>
      </c>
      <c r="D312" s="428">
        <v>23.554400000000001</v>
      </c>
      <c r="E312" s="449" t="s">
        <v>206</v>
      </c>
      <c r="F312" s="450" t="s">
        <v>649</v>
      </c>
      <c r="G312" s="450" t="s">
        <v>2747</v>
      </c>
      <c r="H312" s="450" t="s">
        <v>3565</v>
      </c>
      <c r="I312" s="452" t="s">
        <v>1573</v>
      </c>
      <c r="J312" s="457" t="s">
        <v>825</v>
      </c>
      <c r="K312" s="407">
        <v>4</v>
      </c>
      <c r="L312" s="407">
        <v>10</v>
      </c>
      <c r="M312" s="407">
        <v>10</v>
      </c>
      <c r="N312" s="425">
        <v>110</v>
      </c>
      <c r="O312" s="437"/>
      <c r="P312" s="406">
        <v>4</v>
      </c>
      <c r="Q312" s="406">
        <v>106</v>
      </c>
      <c r="R312" s="406"/>
      <c r="S312" s="406"/>
      <c r="T312" s="406"/>
      <c r="U312" s="406"/>
      <c r="V312" s="406">
        <f t="shared" si="18"/>
        <v>0</v>
      </c>
      <c r="W312" s="676"/>
      <c r="X312" s="507" t="str">
        <f t="shared" si="16"/>
        <v>4 garsoniere, 106 două camere, 0 număr camere necunoscut &lt;span style="color: red;"&gt;(spuneți-mi sau trimiteți tabel întreținere)&lt;/span&gt;</v>
      </c>
      <c r="Y312" s="508" t="str">
        <f t="shared" si="17"/>
        <v>110 din care 4 garsoniere, 106 două camere, 0 număr camere necunoscut &lt;span style="color: red;"&gt;(spuneți-mi sau trimiteți tabel întreținere)&lt;/span&gt;</v>
      </c>
      <c r="Z312" s="509"/>
      <c r="AA312" s="510" t="s">
        <v>1714</v>
      </c>
      <c r="AB312" s="628" t="s">
        <v>1307</v>
      </c>
      <c r="AC312" s="431" t="s">
        <v>1155</v>
      </c>
      <c r="AD312" s="356" t="s">
        <v>1574</v>
      </c>
      <c r="AE312" s="356"/>
      <c r="AF312" s="356"/>
      <c r="AG312" s="356" t="s">
        <v>840</v>
      </c>
      <c r="AH312" s="356"/>
      <c r="AI312" s="356" t="s">
        <v>2227</v>
      </c>
      <c r="AJ312" s="441"/>
      <c r="AK312" s="359"/>
    </row>
    <row r="313" spans="1:37">
      <c r="A313" s="367"/>
      <c r="B313" s="445" t="s">
        <v>2775</v>
      </c>
      <c r="C313" s="402">
        <v>46.767299999999999</v>
      </c>
      <c r="D313" s="428">
        <v>23.555299999999999</v>
      </c>
      <c r="E313" s="449" t="s">
        <v>206</v>
      </c>
      <c r="F313" s="450" t="s">
        <v>649</v>
      </c>
      <c r="G313" s="450" t="s">
        <v>2747</v>
      </c>
      <c r="H313" s="450" t="s">
        <v>3566</v>
      </c>
      <c r="I313" s="452" t="s">
        <v>681</v>
      </c>
      <c r="J313" s="457" t="s">
        <v>3</v>
      </c>
      <c r="K313" s="407">
        <v>7</v>
      </c>
      <c r="L313" s="407">
        <v>5</v>
      </c>
      <c r="M313" s="407">
        <v>5</v>
      </c>
      <c r="N313" s="425">
        <v>70</v>
      </c>
      <c r="O313" s="437"/>
      <c r="P313" s="411"/>
      <c r="Q313" s="526">
        <v>30</v>
      </c>
      <c r="R313" s="526">
        <v>19</v>
      </c>
      <c r="S313" s="526">
        <v>21</v>
      </c>
      <c r="T313" s="526"/>
      <c r="U313" s="406"/>
      <c r="V313" s="406">
        <f t="shared" si="18"/>
        <v>0</v>
      </c>
      <c r="W313" s="676"/>
      <c r="X313" s="507" t="str">
        <f t="shared" si="16"/>
        <v>30 două camere, 19 trei camere, 21 patru camere, 0 număr camere necunoscut &lt;span style="color: red;"&gt;(spuneți-mi sau trimiteți tabel întreținere)&lt;/span&gt;</v>
      </c>
      <c r="Y313" s="508" t="str">
        <f t="shared" si="17"/>
        <v>70 din care 30 două camere, 19 trei camere, 21 patru camere, 0 număr camere necunoscut &lt;span style="color: red;"&gt;(spuneți-mi sau trimiteți tabel întreținere)&lt;/span&gt;</v>
      </c>
      <c r="Z313" s="509"/>
      <c r="AA313" s="510" t="s">
        <v>1714</v>
      </c>
      <c r="AB313" s="628" t="s">
        <v>1306</v>
      </c>
      <c r="AC313" s="432" t="s">
        <v>1155</v>
      </c>
      <c r="AD313" s="356" t="s">
        <v>2342</v>
      </c>
      <c r="AE313" s="356"/>
      <c r="AF313" s="356"/>
      <c r="AG313" s="623" t="s">
        <v>10</v>
      </c>
      <c r="AH313" s="623"/>
      <c r="AI313" s="623" t="s">
        <v>2598</v>
      </c>
      <c r="AJ313" s="441"/>
      <c r="AK313" s="359"/>
    </row>
    <row r="314" spans="1:37">
      <c r="A314" s="367"/>
      <c r="B314" s="445" t="s">
        <v>235</v>
      </c>
      <c r="C314" s="402">
        <v>46.767980000000001</v>
      </c>
      <c r="D314" s="428">
        <v>23.554500000000001</v>
      </c>
      <c r="E314" s="449" t="s">
        <v>206</v>
      </c>
      <c r="F314" s="450" t="s">
        <v>649</v>
      </c>
      <c r="G314" s="450" t="s">
        <v>2747</v>
      </c>
      <c r="H314" s="450" t="s">
        <v>3567</v>
      </c>
      <c r="I314" s="452" t="s">
        <v>681</v>
      </c>
      <c r="J314" s="457" t="s">
        <v>3</v>
      </c>
      <c r="K314" s="407">
        <v>10</v>
      </c>
      <c r="L314" s="407">
        <v>5</v>
      </c>
      <c r="M314" s="407">
        <v>5</v>
      </c>
      <c r="N314" s="425">
        <v>120</v>
      </c>
      <c r="O314" s="437"/>
      <c r="P314" s="411"/>
      <c r="Q314" s="526">
        <v>85</v>
      </c>
      <c r="R314" s="526">
        <v>20</v>
      </c>
      <c r="S314" s="526">
        <v>15</v>
      </c>
      <c r="T314" s="526"/>
      <c r="U314" s="406"/>
      <c r="V314" s="406">
        <f t="shared" si="18"/>
        <v>0</v>
      </c>
      <c r="W314" s="676"/>
      <c r="X314" s="507" t="str">
        <f t="shared" si="16"/>
        <v>85 două camere, 20 trei camere, 15 patru camere, 0 număr camere necunoscut &lt;span style="color: red;"&gt;(spuneți-mi sau trimiteți tabel întreținere)&lt;/span&gt;</v>
      </c>
      <c r="Y314" s="508" t="str">
        <f t="shared" si="17"/>
        <v>120 din care 85 două camere, 20 trei camere, 15 patru camere, 0 număr camere necunoscut &lt;span style="color: red;"&gt;(spuneți-mi sau trimiteți tabel întreținere)&lt;/span&gt;</v>
      </c>
      <c r="Z314" s="509"/>
      <c r="AA314" s="510" t="s">
        <v>1713</v>
      </c>
      <c r="AB314" s="628" t="s">
        <v>1306</v>
      </c>
      <c r="AC314" s="432" t="s">
        <v>1155</v>
      </c>
      <c r="AD314" s="356" t="s">
        <v>2290</v>
      </c>
      <c r="AE314" s="356"/>
      <c r="AF314" s="356"/>
      <c r="AG314" s="623" t="s">
        <v>10</v>
      </c>
      <c r="AH314" s="623"/>
      <c r="AI314" s="623" t="s">
        <v>2598</v>
      </c>
      <c r="AJ314" s="496"/>
      <c r="AK314" s="359"/>
    </row>
    <row r="315" spans="1:37">
      <c r="A315" s="367"/>
      <c r="B315" s="445" t="s">
        <v>378</v>
      </c>
      <c r="C315" s="402">
        <v>46.770899999999997</v>
      </c>
      <c r="D315" s="428">
        <v>23.5565</v>
      </c>
      <c r="E315" s="449" t="s">
        <v>206</v>
      </c>
      <c r="F315" s="450" t="s">
        <v>649</v>
      </c>
      <c r="G315" s="450" t="s">
        <v>2747</v>
      </c>
      <c r="H315" s="450" t="s">
        <v>3568</v>
      </c>
      <c r="I315" s="452" t="s">
        <v>681</v>
      </c>
      <c r="J315" s="457" t="s">
        <v>3</v>
      </c>
      <c r="K315" s="407">
        <v>4</v>
      </c>
      <c r="L315" s="407">
        <v>5</v>
      </c>
      <c r="M315" s="407">
        <v>5</v>
      </c>
      <c r="N315" s="425">
        <v>60</v>
      </c>
      <c r="O315" s="437"/>
      <c r="P315" s="406"/>
      <c r="Q315" s="406">
        <v>27</v>
      </c>
      <c r="R315" s="406">
        <v>27</v>
      </c>
      <c r="S315" s="406">
        <v>6</v>
      </c>
      <c r="T315" s="406"/>
      <c r="U315" s="406"/>
      <c r="V315" s="406">
        <f t="shared" si="18"/>
        <v>0</v>
      </c>
      <c r="W315" s="676"/>
      <c r="X315" s="507" t="str">
        <f t="shared" si="16"/>
        <v>27 două camere, 27 trei camere, 6 patru camere, 0 număr camere necunoscut &lt;span style="color: red;"&gt;(spuneți-mi sau trimiteți tabel întreținere)&lt;/span&gt;</v>
      </c>
      <c r="Y315" s="508" t="str">
        <f t="shared" si="17"/>
        <v>60 din care 27 două camere, 27 trei camere, 6 patru camere, 0 număr camere necunoscut &lt;span style="color: red;"&gt;(spuneți-mi sau trimiteți tabel întreținere)&lt;/span&gt;</v>
      </c>
      <c r="Z315" s="509"/>
      <c r="AA315" s="510" t="s">
        <v>1677</v>
      </c>
      <c r="AB315" s="628" t="s">
        <v>1306</v>
      </c>
      <c r="AC315" s="431" t="s">
        <v>1155</v>
      </c>
      <c r="AD315" s="356" t="s">
        <v>2319</v>
      </c>
      <c r="AE315" s="356"/>
      <c r="AF315" s="356"/>
      <c r="AG315" s="623" t="s">
        <v>10</v>
      </c>
      <c r="AH315" s="623"/>
      <c r="AI315" s="623" t="s">
        <v>2588</v>
      </c>
      <c r="AJ315" s="441"/>
      <c r="AK315" s="359"/>
    </row>
    <row r="316" spans="1:37">
      <c r="A316" s="367"/>
      <c r="B316" s="445" t="s">
        <v>379</v>
      </c>
      <c r="C316" s="402">
        <v>46.770899999999997</v>
      </c>
      <c r="D316" s="428">
        <v>23.5579</v>
      </c>
      <c r="E316" s="449" t="s">
        <v>206</v>
      </c>
      <c r="F316" s="450" t="s">
        <v>649</v>
      </c>
      <c r="G316" s="450" t="s">
        <v>2747</v>
      </c>
      <c r="H316" s="450" t="s">
        <v>3569</v>
      </c>
      <c r="I316" s="452" t="s">
        <v>681</v>
      </c>
      <c r="J316" s="457" t="s">
        <v>3</v>
      </c>
      <c r="K316" s="407">
        <v>4</v>
      </c>
      <c r="L316" s="407">
        <v>5</v>
      </c>
      <c r="M316" s="407">
        <v>5</v>
      </c>
      <c r="N316" s="425">
        <v>49</v>
      </c>
      <c r="O316" s="437"/>
      <c r="P316" s="406"/>
      <c r="Q316" s="406">
        <v>18</v>
      </c>
      <c r="R316" s="406">
        <v>22</v>
      </c>
      <c r="S316" s="406">
        <v>9</v>
      </c>
      <c r="T316" s="406"/>
      <c r="U316" s="406"/>
      <c r="V316" s="406">
        <f t="shared" si="18"/>
        <v>0</v>
      </c>
      <c r="W316" s="676"/>
      <c r="X316" s="507" t="str">
        <f t="shared" si="16"/>
        <v>18 două camere, 22 trei camere, 9 patru camere, 0 număr camere necunoscut &lt;span style="color: red;"&gt;(spuneți-mi sau trimiteți tabel întreținere)&lt;/span&gt;</v>
      </c>
      <c r="Y316" s="508" t="str">
        <f t="shared" si="17"/>
        <v>49 din care 18 două camere, 22 trei camere, 9 patru camere, 0 număr camere necunoscut &lt;span style="color: red;"&gt;(spuneți-mi sau trimiteți tabel întreținere)&lt;/span&gt;</v>
      </c>
      <c r="Z316" s="509"/>
      <c r="AA316" s="510" t="s">
        <v>1673</v>
      </c>
      <c r="AB316" s="628" t="s">
        <v>1306</v>
      </c>
      <c r="AC316" s="431" t="s">
        <v>1155</v>
      </c>
      <c r="AD316" s="356" t="s">
        <v>2320</v>
      </c>
      <c r="AE316" s="356"/>
      <c r="AF316" s="356"/>
      <c r="AG316" s="623" t="s">
        <v>10</v>
      </c>
      <c r="AH316" s="623"/>
      <c r="AI316" s="623" t="s">
        <v>2588</v>
      </c>
      <c r="AJ316" s="441"/>
      <c r="AK316" s="359"/>
    </row>
    <row r="317" spans="1:37">
      <c r="A317" s="367"/>
      <c r="B317" s="445" t="s">
        <v>380</v>
      </c>
      <c r="C317" s="402">
        <v>46.771500000000003</v>
      </c>
      <c r="D317" s="428">
        <v>23.557700000000001</v>
      </c>
      <c r="E317" s="449" t="s">
        <v>206</v>
      </c>
      <c r="F317" s="450" t="s">
        <v>649</v>
      </c>
      <c r="G317" s="450" t="s">
        <v>2747</v>
      </c>
      <c r="H317" s="450" t="s">
        <v>3570</v>
      </c>
      <c r="I317" s="452" t="s">
        <v>681</v>
      </c>
      <c r="J317" s="457" t="s">
        <v>3</v>
      </c>
      <c r="K317" s="407">
        <v>4</v>
      </c>
      <c r="L317" s="407">
        <v>5</v>
      </c>
      <c r="M317" s="407">
        <v>5</v>
      </c>
      <c r="N317" s="425">
        <v>58</v>
      </c>
      <c r="O317" s="437"/>
      <c r="P317" s="406"/>
      <c r="Q317" s="406">
        <v>36</v>
      </c>
      <c r="R317" s="406">
        <v>16</v>
      </c>
      <c r="S317" s="406">
        <v>6</v>
      </c>
      <c r="T317" s="406"/>
      <c r="U317" s="406"/>
      <c r="V317" s="406">
        <f t="shared" si="18"/>
        <v>0</v>
      </c>
      <c r="W317" s="676"/>
      <c r="X317" s="507" t="str">
        <f t="shared" si="16"/>
        <v>36 două camere, 16 trei camere, 6 patru camere, 0 număr camere necunoscut &lt;span style="color: red;"&gt;(spuneți-mi sau trimiteți tabel întreținere)&lt;/span&gt;</v>
      </c>
      <c r="Y317" s="508" t="str">
        <f t="shared" si="17"/>
        <v>58 din care 36 două camere, 16 trei camere, 6 patru camere, 0 număr camere necunoscut &lt;span style="color: red;"&gt;(spuneți-mi sau trimiteți tabel întreținere)&lt;/span&gt;</v>
      </c>
      <c r="Z317" s="509"/>
      <c r="AA317" s="510" t="s">
        <v>1677</v>
      </c>
      <c r="AB317" s="628" t="s">
        <v>1306</v>
      </c>
      <c r="AC317" s="431" t="s">
        <v>1155</v>
      </c>
      <c r="AD317" s="356" t="s">
        <v>2321</v>
      </c>
      <c r="AE317" s="356"/>
      <c r="AF317" s="356"/>
      <c r="AG317" s="623" t="s">
        <v>10</v>
      </c>
      <c r="AH317" s="623"/>
      <c r="AI317" s="623" t="s">
        <v>2588</v>
      </c>
      <c r="AJ317" s="441"/>
      <c r="AK317" s="359"/>
    </row>
    <row r="318" spans="1:37">
      <c r="A318" s="367"/>
      <c r="B318" s="445" t="s">
        <v>523</v>
      </c>
      <c r="C318" s="402">
        <v>46.767400000000002</v>
      </c>
      <c r="D318" s="428">
        <v>23.553699999999999</v>
      </c>
      <c r="E318" s="449" t="s">
        <v>206</v>
      </c>
      <c r="F318" s="450" t="s">
        <v>649</v>
      </c>
      <c r="G318" s="450" t="s">
        <v>2747</v>
      </c>
      <c r="H318" s="450" t="s">
        <v>3571</v>
      </c>
      <c r="I318" s="452" t="s">
        <v>681</v>
      </c>
      <c r="J318" s="457" t="s">
        <v>3</v>
      </c>
      <c r="K318" s="407">
        <v>5</v>
      </c>
      <c r="L318" s="407">
        <v>5</v>
      </c>
      <c r="M318" s="407">
        <v>5</v>
      </c>
      <c r="N318" s="425">
        <v>50</v>
      </c>
      <c r="O318" s="437"/>
      <c r="P318" s="411"/>
      <c r="Q318" s="411">
        <v>10</v>
      </c>
      <c r="R318" s="411">
        <v>25</v>
      </c>
      <c r="S318" s="411">
        <v>15</v>
      </c>
      <c r="T318" s="406"/>
      <c r="U318" s="406"/>
      <c r="V318" s="406">
        <f t="shared" si="18"/>
        <v>0</v>
      </c>
      <c r="W318" s="676"/>
      <c r="X318" s="507" t="str">
        <f t="shared" si="16"/>
        <v>10 două camere, 25 trei camere, 15 patru camere, 0 număr camere necunoscut &lt;span style="color: red;"&gt;(spuneți-mi sau trimiteți tabel întreținere)&lt;/span&gt;</v>
      </c>
      <c r="Y318" s="508" t="str">
        <f t="shared" si="17"/>
        <v>50 din care 10 două camere, 25 trei camere, 15 patru camere, 0 număr camere necunoscut &lt;span style="color: red;"&gt;(spuneți-mi sau trimiteți tabel întreținere)&lt;/span&gt;</v>
      </c>
      <c r="Z318" s="509"/>
      <c r="AA318" s="510" t="s">
        <v>1713</v>
      </c>
      <c r="AB318" s="628" t="s">
        <v>1306</v>
      </c>
      <c r="AC318" s="432" t="s">
        <v>1155</v>
      </c>
      <c r="AD318" s="356" t="s">
        <v>2289</v>
      </c>
      <c r="AE318" s="356"/>
      <c r="AF318" s="356"/>
      <c r="AG318" s="623" t="s">
        <v>10</v>
      </c>
      <c r="AH318" s="623"/>
      <c r="AI318" s="623" t="s">
        <v>2598</v>
      </c>
      <c r="AJ318" s="441"/>
      <c r="AK318" s="359"/>
    </row>
    <row r="319" spans="1:37">
      <c r="A319" s="367"/>
      <c r="B319" s="445" t="s">
        <v>454</v>
      </c>
      <c r="C319" s="402">
        <v>46.767099999999999</v>
      </c>
      <c r="D319" s="428">
        <v>23.552800000000001</v>
      </c>
      <c r="E319" s="449" t="s">
        <v>206</v>
      </c>
      <c r="F319" s="450" t="s">
        <v>649</v>
      </c>
      <c r="G319" s="450" t="s">
        <v>2747</v>
      </c>
      <c r="H319" s="450" t="s">
        <v>3572</v>
      </c>
      <c r="I319" s="452" t="s">
        <v>681</v>
      </c>
      <c r="J319" s="457" t="s">
        <v>3</v>
      </c>
      <c r="K319" s="407">
        <v>6</v>
      </c>
      <c r="L319" s="407">
        <v>5</v>
      </c>
      <c r="M319" s="407">
        <v>5</v>
      </c>
      <c r="N319" s="425">
        <v>60</v>
      </c>
      <c r="O319" s="437"/>
      <c r="P319" s="411"/>
      <c r="Q319" s="411">
        <v>10</v>
      </c>
      <c r="R319" s="411">
        <v>32</v>
      </c>
      <c r="S319" s="411">
        <v>18</v>
      </c>
      <c r="T319" s="406"/>
      <c r="U319" s="406"/>
      <c r="V319" s="406">
        <f t="shared" si="18"/>
        <v>0</v>
      </c>
      <c r="W319" s="676"/>
      <c r="X319" s="507" t="str">
        <f t="shared" si="16"/>
        <v>10 două camere, 32 trei camere, 18 patru camere, 0 număr camere necunoscut &lt;span style="color: red;"&gt;(spuneți-mi sau trimiteți tabel întreținere)&lt;/span&gt;</v>
      </c>
      <c r="Y319" s="508" t="str">
        <f t="shared" si="17"/>
        <v>60 din care 10 două camere, 32 trei camere, 18 patru camere, 0 număr camere necunoscut &lt;span style="color: red;"&gt;(spuneți-mi sau trimiteți tabel întreținere)&lt;/span&gt;</v>
      </c>
      <c r="Z319" s="509"/>
      <c r="AA319" s="510" t="s">
        <v>1713</v>
      </c>
      <c r="AB319" s="628" t="s">
        <v>1306</v>
      </c>
      <c r="AC319" s="432" t="s">
        <v>1155</v>
      </c>
      <c r="AD319" s="356" t="s">
        <v>2338</v>
      </c>
      <c r="AE319" s="356"/>
      <c r="AF319" s="356"/>
      <c r="AG319" s="623" t="s">
        <v>10</v>
      </c>
      <c r="AH319" s="623"/>
      <c r="AI319" s="623" t="s">
        <v>2598</v>
      </c>
      <c r="AJ319" s="441"/>
      <c r="AK319" s="359"/>
    </row>
    <row r="320" spans="1:37">
      <c r="A320" s="367"/>
      <c r="B320" s="445" t="s">
        <v>257</v>
      </c>
      <c r="C320" s="402">
        <v>46.771700000000003</v>
      </c>
      <c r="D320" s="428">
        <v>23.559699999999999</v>
      </c>
      <c r="E320" s="449" t="s">
        <v>206</v>
      </c>
      <c r="F320" s="450" t="s">
        <v>649</v>
      </c>
      <c r="G320" s="450" t="s">
        <v>2747</v>
      </c>
      <c r="H320" s="450" t="s">
        <v>3573</v>
      </c>
      <c r="I320" s="452" t="s">
        <v>681</v>
      </c>
      <c r="J320" s="457" t="s">
        <v>3</v>
      </c>
      <c r="K320" s="407">
        <v>3</v>
      </c>
      <c r="L320" s="407">
        <v>5</v>
      </c>
      <c r="M320" s="407">
        <v>5</v>
      </c>
      <c r="N320" s="425">
        <v>40</v>
      </c>
      <c r="O320" s="437"/>
      <c r="P320" s="408"/>
      <c r="Q320" s="408">
        <v>17</v>
      </c>
      <c r="R320" s="408">
        <v>17</v>
      </c>
      <c r="S320" s="408">
        <v>6</v>
      </c>
      <c r="T320" s="408"/>
      <c r="U320" s="408"/>
      <c r="V320" s="408">
        <f t="shared" si="18"/>
        <v>0</v>
      </c>
      <c r="W320" s="676"/>
      <c r="X320" s="507" t="str">
        <f t="shared" si="16"/>
        <v>17 două camere, 17 trei camere, 6 patru camere, 0 număr camere necunoscut &lt;span style="color: red;"&gt;(spuneți-mi sau trimiteți tabel întreținere)&lt;/span&gt;</v>
      </c>
      <c r="Y320" s="508" t="str">
        <f t="shared" si="17"/>
        <v>40 din care 17 două camere, 17 trei camere, 6 patru camere, 0 număr camere necunoscut &lt;span style="color: red;"&gt;(spuneți-mi sau trimiteți tabel întreținere)&lt;/span&gt;</v>
      </c>
      <c r="Z320" s="509"/>
      <c r="AA320" s="510" t="s">
        <v>1713</v>
      </c>
      <c r="AB320" s="628" t="s">
        <v>1306</v>
      </c>
      <c r="AC320" s="431" t="s">
        <v>1155</v>
      </c>
      <c r="AD320" s="356" t="s">
        <v>2322</v>
      </c>
      <c r="AE320" s="356"/>
      <c r="AF320" s="356"/>
      <c r="AG320" s="623" t="s">
        <v>10</v>
      </c>
      <c r="AH320" s="623"/>
      <c r="AI320" s="623" t="s">
        <v>2591</v>
      </c>
      <c r="AJ320" s="441"/>
      <c r="AK320" s="359"/>
    </row>
    <row r="321" spans="1:37">
      <c r="A321" s="367"/>
      <c r="B321" s="445" t="s">
        <v>258</v>
      </c>
      <c r="C321" s="402">
        <v>46.771500000000003</v>
      </c>
      <c r="D321" s="428">
        <v>23.560199999999998</v>
      </c>
      <c r="E321" s="449" t="s">
        <v>206</v>
      </c>
      <c r="F321" s="450" t="s">
        <v>649</v>
      </c>
      <c r="G321" s="450" t="s">
        <v>2747</v>
      </c>
      <c r="H321" s="450" t="s">
        <v>3574</v>
      </c>
      <c r="I321" s="452" t="s">
        <v>681</v>
      </c>
      <c r="J321" s="457" t="s">
        <v>3</v>
      </c>
      <c r="K321" s="407">
        <v>4</v>
      </c>
      <c r="L321" s="407">
        <v>5</v>
      </c>
      <c r="M321" s="407">
        <v>5</v>
      </c>
      <c r="N321" s="425">
        <v>58</v>
      </c>
      <c r="O321" s="437"/>
      <c r="P321" s="406"/>
      <c r="Q321" s="406">
        <v>36</v>
      </c>
      <c r="R321" s="406">
        <v>16</v>
      </c>
      <c r="S321" s="406">
        <v>6</v>
      </c>
      <c r="T321" s="406"/>
      <c r="U321" s="406"/>
      <c r="V321" s="406">
        <f t="shared" si="18"/>
        <v>0</v>
      </c>
      <c r="W321" s="676"/>
      <c r="X321" s="507" t="str">
        <f t="shared" si="16"/>
        <v>36 două camere, 16 trei camere, 6 patru camere, 0 număr camere necunoscut &lt;span style="color: red;"&gt;(spuneți-mi sau trimiteți tabel întreținere)&lt;/span&gt;</v>
      </c>
      <c r="Y321" s="508" t="str">
        <f t="shared" si="17"/>
        <v>58 din care 36 două camere, 16 trei camere, 6 patru camere, 0 număr camere necunoscut &lt;span style="color: red;"&gt;(spuneți-mi sau trimiteți tabel întreținere)&lt;/span&gt;</v>
      </c>
      <c r="Z321" s="509"/>
      <c r="AA321" s="510" t="s">
        <v>1677</v>
      </c>
      <c r="AB321" s="628" t="s">
        <v>1306</v>
      </c>
      <c r="AC321" s="431" t="s">
        <v>1155</v>
      </c>
      <c r="AD321" s="356" t="s">
        <v>2321</v>
      </c>
      <c r="AE321" s="356"/>
      <c r="AF321" s="356"/>
      <c r="AG321" s="623" t="s">
        <v>10</v>
      </c>
      <c r="AH321" s="623"/>
      <c r="AI321" s="623" t="s">
        <v>2588</v>
      </c>
      <c r="AJ321" s="496"/>
      <c r="AK321" s="359"/>
    </row>
    <row r="322" spans="1:37">
      <c r="A322" s="367"/>
      <c r="B322" s="445" t="s">
        <v>607</v>
      </c>
      <c r="C322" s="402">
        <v>46.766800000000003</v>
      </c>
      <c r="D322" s="428">
        <v>23.552499999999998</v>
      </c>
      <c r="E322" s="449" t="s">
        <v>206</v>
      </c>
      <c r="F322" s="450" t="s">
        <v>649</v>
      </c>
      <c r="G322" s="450" t="s">
        <v>2747</v>
      </c>
      <c r="H322" s="450" t="s">
        <v>3575</v>
      </c>
      <c r="I322" s="452" t="s">
        <v>681</v>
      </c>
      <c r="J322" s="457" t="s">
        <v>3</v>
      </c>
      <c r="K322" s="407">
        <v>1</v>
      </c>
      <c r="L322" s="407">
        <v>5</v>
      </c>
      <c r="M322" s="407">
        <v>5</v>
      </c>
      <c r="N322" s="425">
        <v>10</v>
      </c>
      <c r="O322" s="437"/>
      <c r="P322" s="406"/>
      <c r="Q322" s="406"/>
      <c r="R322" s="406">
        <v>7</v>
      </c>
      <c r="S322" s="406">
        <v>3</v>
      </c>
      <c r="T322" s="406"/>
      <c r="U322" s="406"/>
      <c r="V322" s="406">
        <f t="shared" si="18"/>
        <v>0</v>
      </c>
      <c r="W322" s="676"/>
      <c r="X322" s="507" t="str">
        <f t="shared" si="16"/>
        <v>7 trei camere, 3 patru camere, 0 număr camere necunoscut &lt;span style="color: red;"&gt;(spuneți-mi sau trimiteți tabel întreținere)&lt;/span&gt;</v>
      </c>
      <c r="Y322" s="508" t="str">
        <f t="shared" si="17"/>
        <v>10 din care 7 trei camere, 3 patru camere, 0 număr camere necunoscut &lt;span style="color: red;"&gt;(spuneți-mi sau trimiteți tabel întreținere)&lt;/span&gt;</v>
      </c>
      <c r="Z322" s="509"/>
      <c r="AA322" s="510" t="s">
        <v>1713</v>
      </c>
      <c r="AB322" s="628" t="s">
        <v>1306</v>
      </c>
      <c r="AC322" s="431" t="s">
        <v>1155</v>
      </c>
      <c r="AD322" s="356" t="s">
        <v>2315</v>
      </c>
      <c r="AE322" s="356"/>
      <c r="AF322" s="356"/>
      <c r="AG322" s="623" t="s">
        <v>10</v>
      </c>
      <c r="AH322" s="623"/>
      <c r="AI322" s="623" t="s">
        <v>2591</v>
      </c>
      <c r="AJ322" s="441"/>
      <c r="AK322" s="359"/>
    </row>
    <row r="323" spans="1:37">
      <c r="A323" s="367"/>
      <c r="B323" s="445" t="s">
        <v>607</v>
      </c>
      <c r="C323" s="402">
        <v>46.7667</v>
      </c>
      <c r="D323" s="428">
        <v>23.552</v>
      </c>
      <c r="E323" s="449" t="s">
        <v>206</v>
      </c>
      <c r="F323" s="450" t="s">
        <v>649</v>
      </c>
      <c r="G323" s="450" t="s">
        <v>2747</v>
      </c>
      <c r="H323" s="450" t="s">
        <v>3576</v>
      </c>
      <c r="I323" s="452" t="s">
        <v>681</v>
      </c>
      <c r="J323" s="457" t="s">
        <v>3</v>
      </c>
      <c r="K323" s="407">
        <v>3</v>
      </c>
      <c r="L323" s="407">
        <v>5</v>
      </c>
      <c r="M323" s="407">
        <v>5</v>
      </c>
      <c r="N323" s="425">
        <v>40</v>
      </c>
      <c r="O323" s="437"/>
      <c r="P323" s="408"/>
      <c r="Q323" s="408">
        <v>17</v>
      </c>
      <c r="R323" s="408">
        <v>17</v>
      </c>
      <c r="S323" s="408">
        <v>6</v>
      </c>
      <c r="T323" s="408"/>
      <c r="U323" s="408"/>
      <c r="V323" s="408">
        <f t="shared" si="18"/>
        <v>0</v>
      </c>
      <c r="W323" s="676"/>
      <c r="X323" s="507" t="str">
        <f t="shared" si="16"/>
        <v>17 două camere, 17 trei camere, 6 patru camere, 0 număr camere necunoscut &lt;span style="color: red;"&gt;(spuneți-mi sau trimiteți tabel întreținere)&lt;/span&gt;</v>
      </c>
      <c r="Y323" s="508" t="str">
        <f t="shared" si="17"/>
        <v>40 din care 17 două camere, 17 trei camere, 6 patru camere, 0 număr camere necunoscut &lt;span style="color: red;"&gt;(spuneți-mi sau trimiteți tabel întreținere)&lt;/span&gt;</v>
      </c>
      <c r="Z323" s="509"/>
      <c r="AA323" s="510" t="s">
        <v>1713</v>
      </c>
      <c r="AB323" s="628" t="s">
        <v>1306</v>
      </c>
      <c r="AC323" s="431" t="s">
        <v>1155</v>
      </c>
      <c r="AD323" s="356" t="s">
        <v>2322</v>
      </c>
      <c r="AE323" s="356"/>
      <c r="AF323" s="356"/>
      <c r="AG323" s="623" t="s">
        <v>10</v>
      </c>
      <c r="AH323" s="623"/>
      <c r="AI323" s="623" t="s">
        <v>2591</v>
      </c>
      <c r="AJ323" s="441"/>
      <c r="AK323" s="359"/>
    </row>
    <row r="324" spans="1:37">
      <c r="A324" s="367"/>
      <c r="B324" s="445" t="s">
        <v>268</v>
      </c>
      <c r="C324" s="402">
        <v>46.771700000000003</v>
      </c>
      <c r="D324" s="428">
        <v>23.560500000000001</v>
      </c>
      <c r="E324" s="449" t="s">
        <v>206</v>
      </c>
      <c r="F324" s="450" t="s">
        <v>649</v>
      </c>
      <c r="G324" s="450" t="s">
        <v>2747</v>
      </c>
      <c r="H324" s="450" t="s">
        <v>3577</v>
      </c>
      <c r="I324" s="452" t="s">
        <v>681</v>
      </c>
      <c r="J324" s="457" t="s">
        <v>3</v>
      </c>
      <c r="K324" s="407">
        <v>2</v>
      </c>
      <c r="L324" s="407">
        <v>5</v>
      </c>
      <c r="M324" s="407">
        <v>5</v>
      </c>
      <c r="N324" s="425">
        <v>20</v>
      </c>
      <c r="O324" s="437"/>
      <c r="P324" s="406"/>
      <c r="Q324" s="406"/>
      <c r="R324" s="406">
        <v>14</v>
      </c>
      <c r="S324" s="406">
        <v>6</v>
      </c>
      <c r="T324" s="406"/>
      <c r="U324" s="406"/>
      <c r="V324" s="406">
        <f t="shared" si="18"/>
        <v>0</v>
      </c>
      <c r="W324" s="676"/>
      <c r="X324" s="507" t="str">
        <f t="shared" si="16"/>
        <v>14 trei camere, 6 patru camere, 0 număr camere necunoscut &lt;span style="color: red;"&gt;(spuneți-mi sau trimiteți tabel întreținere)&lt;/span&gt;</v>
      </c>
      <c r="Y324" s="508" t="str">
        <f t="shared" si="17"/>
        <v>20 din care 14 trei camere, 6 patru camere, 0 număr camere necunoscut &lt;span style="color: red;"&gt;(spuneți-mi sau trimiteți tabel întreținere)&lt;/span&gt;</v>
      </c>
      <c r="Z324" s="509"/>
      <c r="AA324" s="510" t="s">
        <v>1712</v>
      </c>
      <c r="AB324" s="628" t="s">
        <v>1306</v>
      </c>
      <c r="AC324" s="431" t="s">
        <v>1155</v>
      </c>
      <c r="AD324" s="356" t="s">
        <v>2299</v>
      </c>
      <c r="AE324" s="356"/>
      <c r="AF324" s="356"/>
      <c r="AG324" s="623" t="s">
        <v>10</v>
      </c>
      <c r="AH324" s="623"/>
      <c r="AI324" s="623" t="s">
        <v>2591</v>
      </c>
      <c r="AJ324" s="441"/>
      <c r="AK324" s="359"/>
    </row>
    <row r="325" spans="1:37">
      <c r="A325" s="367"/>
      <c r="B325" s="445" t="s">
        <v>527</v>
      </c>
      <c r="C325" s="402">
        <v>46.772100000000002</v>
      </c>
      <c r="D325" s="428">
        <v>23.558</v>
      </c>
      <c r="E325" s="449" t="s">
        <v>206</v>
      </c>
      <c r="F325" s="450" t="s">
        <v>649</v>
      </c>
      <c r="G325" s="450" t="s">
        <v>2747</v>
      </c>
      <c r="H325" s="450" t="s">
        <v>3578</v>
      </c>
      <c r="I325" s="452" t="s">
        <v>695</v>
      </c>
      <c r="J325" s="457" t="s">
        <v>3</v>
      </c>
      <c r="K325" s="407">
        <v>2</v>
      </c>
      <c r="L325" s="407">
        <v>5</v>
      </c>
      <c r="M325" s="407">
        <v>4</v>
      </c>
      <c r="N325" s="425">
        <v>16</v>
      </c>
      <c r="O325" s="437"/>
      <c r="P325" s="406"/>
      <c r="Q325" s="406"/>
      <c r="R325" s="406">
        <v>8</v>
      </c>
      <c r="S325" s="406">
        <v>8</v>
      </c>
      <c r="T325" s="406"/>
      <c r="U325" s="406"/>
      <c r="V325" s="406">
        <f t="shared" si="18"/>
        <v>0</v>
      </c>
      <c r="W325" s="676"/>
      <c r="X325" s="507" t="str">
        <f t="shared" si="16"/>
        <v>8 trei camere, 8 patru camere, 0 număr camere necunoscut &lt;span style="color: red;"&gt;(spuneți-mi sau trimiteți tabel întreținere)&lt;/span&gt;</v>
      </c>
      <c r="Y325" s="508" t="str">
        <f t="shared" si="17"/>
        <v>16 din care 8 trei camere, 8 patru camere, 0 număr camere necunoscut &lt;span style="color: red;"&gt;(spuneți-mi sau trimiteți tabel întreținere)&lt;/span&gt;</v>
      </c>
      <c r="Z325" s="509"/>
      <c r="AA325" s="510" t="s">
        <v>1714</v>
      </c>
      <c r="AB325" s="421" t="s">
        <v>1306</v>
      </c>
      <c r="AC325" s="432" t="s">
        <v>1155</v>
      </c>
      <c r="AD325" s="356" t="s">
        <v>2552</v>
      </c>
      <c r="AE325" s="356"/>
      <c r="AF325" s="356"/>
      <c r="AG325" s="623" t="s">
        <v>10</v>
      </c>
      <c r="AH325" s="356" t="s">
        <v>1577</v>
      </c>
      <c r="AI325" s="623" t="s">
        <v>2598</v>
      </c>
      <c r="AJ325" s="441"/>
      <c r="AK325" s="359"/>
    </row>
    <row r="326" spans="1:37">
      <c r="A326" s="367"/>
      <c r="B326" s="445" t="s">
        <v>527</v>
      </c>
      <c r="C326" s="402">
        <v>46.766399999999997</v>
      </c>
      <c r="D326" s="428">
        <v>23.551300000000001</v>
      </c>
      <c r="E326" s="449" t="s">
        <v>206</v>
      </c>
      <c r="F326" s="450" t="s">
        <v>649</v>
      </c>
      <c r="G326" s="450" t="s">
        <v>2747</v>
      </c>
      <c r="H326" s="450" t="s">
        <v>3579</v>
      </c>
      <c r="I326" s="452" t="s">
        <v>681</v>
      </c>
      <c r="J326" s="457" t="s">
        <v>3</v>
      </c>
      <c r="K326" s="407">
        <v>2</v>
      </c>
      <c r="L326" s="407">
        <v>5</v>
      </c>
      <c r="M326" s="407">
        <v>5</v>
      </c>
      <c r="N326" s="425">
        <v>20</v>
      </c>
      <c r="O326" s="437"/>
      <c r="P326" s="406"/>
      <c r="Q326" s="406"/>
      <c r="R326" s="406">
        <v>12</v>
      </c>
      <c r="S326" s="406">
        <v>8</v>
      </c>
      <c r="T326" s="406"/>
      <c r="U326" s="406"/>
      <c r="V326" s="406">
        <f t="shared" si="18"/>
        <v>0</v>
      </c>
      <c r="W326" s="676"/>
      <c r="X326" s="507" t="str">
        <f t="shared" si="16"/>
        <v>12 trei camere, 8 patru camere, 0 număr camere necunoscut &lt;span style="color: red;"&gt;(spuneți-mi sau trimiteți tabel întreținere)&lt;/span&gt;</v>
      </c>
      <c r="Y326" s="508" t="str">
        <f t="shared" si="17"/>
        <v>20 din care 12 trei camere, 8 patru camere, 0 număr camere necunoscut &lt;span style="color: red;"&gt;(spuneți-mi sau trimiteți tabel întreținere)&lt;/span&gt;</v>
      </c>
      <c r="Z326" s="509"/>
      <c r="AA326" s="510" t="s">
        <v>1673</v>
      </c>
      <c r="AB326" s="421" t="s">
        <v>1306</v>
      </c>
      <c r="AC326" s="431" t="s">
        <v>1155</v>
      </c>
      <c r="AD326" s="356" t="s">
        <v>2120</v>
      </c>
      <c r="AE326" s="356"/>
      <c r="AF326" s="356"/>
      <c r="AG326" s="356" t="s">
        <v>840</v>
      </c>
      <c r="AH326" s="356"/>
      <c r="AI326" s="623" t="s">
        <v>2613</v>
      </c>
      <c r="AJ326" s="441"/>
      <c r="AK326" s="359"/>
    </row>
    <row r="327" spans="1:37">
      <c r="A327" s="367"/>
      <c r="B327" s="445" t="s">
        <v>346</v>
      </c>
      <c r="C327" s="402">
        <v>46.772399999999998</v>
      </c>
      <c r="D327" s="428">
        <v>23.5593</v>
      </c>
      <c r="E327" s="449" t="s">
        <v>206</v>
      </c>
      <c r="F327" s="450" t="s">
        <v>649</v>
      </c>
      <c r="G327" s="450" t="s">
        <v>2747</v>
      </c>
      <c r="H327" s="450" t="s">
        <v>3580</v>
      </c>
      <c r="I327" s="452" t="s">
        <v>681</v>
      </c>
      <c r="J327" s="457" t="s">
        <v>3</v>
      </c>
      <c r="K327" s="407">
        <v>6</v>
      </c>
      <c r="L327" s="407">
        <v>5</v>
      </c>
      <c r="M327" s="407">
        <v>5</v>
      </c>
      <c r="N327" s="425">
        <v>70</v>
      </c>
      <c r="O327" s="437"/>
      <c r="P327" s="406"/>
      <c r="Q327" s="406">
        <v>11</v>
      </c>
      <c r="R327" s="406">
        <v>39</v>
      </c>
      <c r="S327" s="406">
        <v>20</v>
      </c>
      <c r="T327" s="406"/>
      <c r="U327" s="406"/>
      <c r="V327" s="406">
        <f t="shared" si="18"/>
        <v>0</v>
      </c>
      <c r="W327" s="676"/>
      <c r="X327" s="507" t="str">
        <f t="shared" si="16"/>
        <v>11 două camere, 39 trei camere, 20 patru camere, 0 număr camere necunoscut &lt;span style="color: red;"&gt;(spuneți-mi sau trimiteți tabel întreținere)&lt;/span&gt;</v>
      </c>
      <c r="Y327" s="508" t="str">
        <f t="shared" si="17"/>
        <v>70 din care 11 două camere, 39 trei camere, 20 patru camere, 0 număr camere necunoscut &lt;span style="color: red;"&gt;(spuneți-mi sau trimiteți tabel întreținere)&lt;/span&gt;</v>
      </c>
      <c r="Z327" s="509"/>
      <c r="AA327" s="510" t="s">
        <v>1714</v>
      </c>
      <c r="AB327" s="628" t="s">
        <v>1306</v>
      </c>
      <c r="AC327" s="431" t="s">
        <v>1155</v>
      </c>
      <c r="AD327" s="356" t="s">
        <v>2553</v>
      </c>
      <c r="AE327" s="356"/>
      <c r="AF327" s="356"/>
      <c r="AG327" s="623" t="s">
        <v>10</v>
      </c>
      <c r="AH327" s="356" t="s">
        <v>1577</v>
      </c>
      <c r="AI327" s="623" t="s">
        <v>2598</v>
      </c>
      <c r="AJ327" s="441"/>
      <c r="AK327" s="359"/>
    </row>
    <row r="328" spans="1:37">
      <c r="A328" s="367"/>
      <c r="B328" s="445" t="s">
        <v>313</v>
      </c>
      <c r="C328" s="402">
        <v>46.771900000000002</v>
      </c>
      <c r="D328" s="428">
        <v>23.556799999999999</v>
      </c>
      <c r="E328" s="449" t="s">
        <v>206</v>
      </c>
      <c r="F328" s="450" t="s">
        <v>649</v>
      </c>
      <c r="G328" s="450" t="s">
        <v>2747</v>
      </c>
      <c r="H328" s="450" t="s">
        <v>3581</v>
      </c>
      <c r="I328" s="452" t="s">
        <v>681</v>
      </c>
      <c r="J328" s="457" t="s">
        <v>3</v>
      </c>
      <c r="K328" s="407">
        <v>6</v>
      </c>
      <c r="L328" s="407">
        <v>5</v>
      </c>
      <c r="M328" s="407">
        <v>5</v>
      </c>
      <c r="N328" s="425">
        <v>70</v>
      </c>
      <c r="O328" s="437"/>
      <c r="P328" s="406"/>
      <c r="Q328" s="406">
        <v>11</v>
      </c>
      <c r="R328" s="406">
        <v>39</v>
      </c>
      <c r="S328" s="406">
        <v>20</v>
      </c>
      <c r="T328" s="406"/>
      <c r="U328" s="406"/>
      <c r="V328" s="406">
        <f t="shared" si="18"/>
        <v>0</v>
      </c>
      <c r="W328" s="676"/>
      <c r="X328" s="507" t="str">
        <f t="shared" si="16"/>
        <v>11 două camere, 39 trei camere, 20 patru camere, 0 număr camere necunoscut &lt;span style="color: red;"&gt;(spuneți-mi sau trimiteți tabel întreținere)&lt;/span&gt;</v>
      </c>
      <c r="Y328" s="508" t="str">
        <f t="shared" si="17"/>
        <v>70 din care 11 două camere, 39 trei camere, 20 patru camere, 0 număr camere necunoscut &lt;span style="color: red;"&gt;(spuneți-mi sau trimiteți tabel întreținere)&lt;/span&gt;</v>
      </c>
      <c r="Z328" s="509"/>
      <c r="AA328" s="510" t="s">
        <v>1714</v>
      </c>
      <c r="AB328" s="628" t="s">
        <v>1306</v>
      </c>
      <c r="AC328" s="431" t="s">
        <v>1155</v>
      </c>
      <c r="AD328" s="356" t="s">
        <v>2553</v>
      </c>
      <c r="AE328" s="356"/>
      <c r="AF328" s="356"/>
      <c r="AG328" s="623" t="s">
        <v>10</v>
      </c>
      <c r="AH328" s="356" t="s">
        <v>1577</v>
      </c>
      <c r="AI328" s="623" t="s">
        <v>2598</v>
      </c>
      <c r="AJ328" s="441"/>
      <c r="AK328" s="359"/>
    </row>
    <row r="329" spans="1:37">
      <c r="A329" s="367"/>
      <c r="B329" s="445" t="s">
        <v>314</v>
      </c>
      <c r="C329" s="402">
        <v>46.771700000000003</v>
      </c>
      <c r="D329" s="428">
        <v>23.555399999999999</v>
      </c>
      <c r="E329" s="449" t="s">
        <v>206</v>
      </c>
      <c r="F329" s="450" t="s">
        <v>649</v>
      </c>
      <c r="G329" s="450" t="s">
        <v>2747</v>
      </c>
      <c r="H329" s="450" t="s">
        <v>3582</v>
      </c>
      <c r="I329" s="452" t="s">
        <v>681</v>
      </c>
      <c r="J329" s="457" t="s">
        <v>3</v>
      </c>
      <c r="K329" s="407">
        <v>4</v>
      </c>
      <c r="L329" s="407">
        <v>5</v>
      </c>
      <c r="M329" s="407">
        <v>5</v>
      </c>
      <c r="N329" s="425">
        <v>50</v>
      </c>
      <c r="O329" s="437"/>
      <c r="P329" s="406"/>
      <c r="Q329" s="406">
        <v>11</v>
      </c>
      <c r="R329" s="406">
        <v>27</v>
      </c>
      <c r="S329" s="406">
        <v>12</v>
      </c>
      <c r="T329" s="406"/>
      <c r="U329" s="406"/>
      <c r="V329" s="406">
        <f t="shared" si="18"/>
        <v>0</v>
      </c>
      <c r="W329" s="676"/>
      <c r="X329" s="507" t="str">
        <f t="shared" si="16"/>
        <v>11 două camere, 27 trei camere, 12 patru camere, 0 număr camere necunoscut &lt;span style="color: red;"&gt;(spuneți-mi sau trimiteți tabel întreținere)&lt;/span&gt;</v>
      </c>
      <c r="Y329" s="508" t="str">
        <f t="shared" si="17"/>
        <v>50 din care 11 două camere, 27 trei camere, 12 patru camere, 0 număr camere necunoscut &lt;span style="color: red;"&gt;(spuneți-mi sau trimiteți tabel întreținere)&lt;/span&gt;</v>
      </c>
      <c r="Z329" s="509"/>
      <c r="AA329" s="510" t="s">
        <v>1714</v>
      </c>
      <c r="AB329" s="628" t="s">
        <v>1306</v>
      </c>
      <c r="AC329" s="431" t="s">
        <v>1155</v>
      </c>
      <c r="AD329" s="356" t="s">
        <v>2554</v>
      </c>
      <c r="AE329" s="356"/>
      <c r="AF329" s="356"/>
      <c r="AG329" s="623" t="s">
        <v>10</v>
      </c>
      <c r="AH329" s="356" t="s">
        <v>1577</v>
      </c>
      <c r="AI329" s="623" t="s">
        <v>2598</v>
      </c>
      <c r="AJ329" s="441"/>
      <c r="AK329" s="359"/>
    </row>
    <row r="330" spans="1:37">
      <c r="A330" s="367"/>
      <c r="B330" s="445" t="s">
        <v>315</v>
      </c>
      <c r="C330" s="402">
        <v>46.7727</v>
      </c>
      <c r="D330" s="428">
        <v>23.5608</v>
      </c>
      <c r="E330" s="449" t="s">
        <v>206</v>
      </c>
      <c r="F330" s="450" t="s">
        <v>649</v>
      </c>
      <c r="G330" s="450" t="s">
        <v>2747</v>
      </c>
      <c r="H330" s="450" t="s">
        <v>3583</v>
      </c>
      <c r="I330" s="452" t="s">
        <v>681</v>
      </c>
      <c r="J330" s="457" t="s">
        <v>3</v>
      </c>
      <c r="K330" s="407">
        <v>5</v>
      </c>
      <c r="L330" s="407">
        <v>5</v>
      </c>
      <c r="M330" s="407">
        <v>5</v>
      </c>
      <c r="N330" s="425">
        <v>80</v>
      </c>
      <c r="O330" s="437"/>
      <c r="P330" s="406"/>
      <c r="Q330" s="406">
        <v>33</v>
      </c>
      <c r="R330" s="406">
        <v>39</v>
      </c>
      <c r="S330" s="406">
        <v>8</v>
      </c>
      <c r="T330" s="406"/>
      <c r="U330" s="406"/>
      <c r="V330" s="406">
        <f t="shared" si="18"/>
        <v>0</v>
      </c>
      <c r="W330" s="676"/>
      <c r="X330" s="507" t="str">
        <f t="shared" si="16"/>
        <v>33 două camere, 39 trei camere, 8 patru camere, 0 număr camere necunoscut &lt;span style="color: red;"&gt;(spuneți-mi sau trimiteți tabel întreținere)&lt;/span&gt;</v>
      </c>
      <c r="Y330" s="508" t="str">
        <f t="shared" si="17"/>
        <v>80 din care 33 două camere, 39 trei camere, 8 patru camere, 0 număr camere necunoscut &lt;span style="color: red;"&gt;(spuneți-mi sau trimiteți tabel întreținere)&lt;/span&gt;</v>
      </c>
      <c r="Z330" s="509"/>
      <c r="AA330" s="510" t="s">
        <v>1714</v>
      </c>
      <c r="AB330" s="628" t="s">
        <v>1306</v>
      </c>
      <c r="AC330" s="431" t="s">
        <v>1155</v>
      </c>
      <c r="AD330" s="356" t="s">
        <v>2555</v>
      </c>
      <c r="AE330" s="356"/>
      <c r="AF330" s="356"/>
      <c r="AG330" s="623" t="s">
        <v>10</v>
      </c>
      <c r="AH330" s="356" t="s">
        <v>1577</v>
      </c>
      <c r="AI330" s="623" t="s">
        <v>2598</v>
      </c>
      <c r="AJ330" s="441"/>
      <c r="AK330" s="359"/>
    </row>
    <row r="331" spans="1:37">
      <c r="A331" s="367"/>
      <c r="B331" s="445" t="s">
        <v>2776</v>
      </c>
      <c r="C331" s="402">
        <v>46.771599999999999</v>
      </c>
      <c r="D331" s="428">
        <v>23.5548</v>
      </c>
      <c r="E331" s="449" t="s">
        <v>206</v>
      </c>
      <c r="F331" s="450" t="s">
        <v>649</v>
      </c>
      <c r="G331" s="450" t="s">
        <v>2747</v>
      </c>
      <c r="H331" s="450" t="s">
        <v>3582</v>
      </c>
      <c r="I331" s="452" t="s">
        <v>681</v>
      </c>
      <c r="J331" s="457" t="s">
        <v>3</v>
      </c>
      <c r="K331" s="407">
        <v>4</v>
      </c>
      <c r="L331" s="407">
        <v>5</v>
      </c>
      <c r="M331" s="407">
        <v>5</v>
      </c>
      <c r="N331" s="425">
        <v>50</v>
      </c>
      <c r="O331" s="437"/>
      <c r="P331" s="406"/>
      <c r="Q331" s="406">
        <v>11</v>
      </c>
      <c r="R331" s="406">
        <v>27</v>
      </c>
      <c r="S331" s="406">
        <v>12</v>
      </c>
      <c r="T331" s="406"/>
      <c r="U331" s="406"/>
      <c r="V331" s="406">
        <f t="shared" si="18"/>
        <v>0</v>
      </c>
      <c r="W331" s="676"/>
      <c r="X331" s="507" t="str">
        <f t="shared" si="16"/>
        <v>11 două camere, 27 trei camere, 12 patru camere, 0 număr camere necunoscut &lt;span style="color: red;"&gt;(spuneți-mi sau trimiteți tabel întreținere)&lt;/span&gt;</v>
      </c>
      <c r="Y331" s="508" t="str">
        <f t="shared" si="17"/>
        <v>50 din care 11 două camere, 27 trei camere, 12 patru camere, 0 număr camere necunoscut &lt;span style="color: red;"&gt;(spuneți-mi sau trimiteți tabel întreținere)&lt;/span&gt;</v>
      </c>
      <c r="Z331" s="509"/>
      <c r="AA331" s="510" t="s">
        <v>1714</v>
      </c>
      <c r="AB331" s="628" t="s">
        <v>1306</v>
      </c>
      <c r="AC331" s="431" t="s">
        <v>1155</v>
      </c>
      <c r="AD331" s="356" t="s">
        <v>2554</v>
      </c>
      <c r="AE331" s="356"/>
      <c r="AF331" s="356"/>
      <c r="AG331" s="623" t="s">
        <v>10</v>
      </c>
      <c r="AH331" s="356" t="s">
        <v>1577</v>
      </c>
      <c r="AI331" s="623" t="s">
        <v>2598</v>
      </c>
      <c r="AJ331" s="441"/>
      <c r="AK331" s="359"/>
    </row>
    <row r="332" spans="1:37">
      <c r="A332" s="367"/>
      <c r="B332" s="445" t="s">
        <v>526</v>
      </c>
      <c r="C332" s="402">
        <v>46.7667</v>
      </c>
      <c r="D332" s="428">
        <v>23.551300000000001</v>
      </c>
      <c r="E332" s="449" t="s">
        <v>206</v>
      </c>
      <c r="F332" s="450" t="s">
        <v>649</v>
      </c>
      <c r="G332" s="450" t="s">
        <v>2747</v>
      </c>
      <c r="H332" s="450" t="s">
        <v>3584</v>
      </c>
      <c r="I332" s="452" t="s">
        <v>681</v>
      </c>
      <c r="J332" s="457" t="s">
        <v>3</v>
      </c>
      <c r="K332" s="407">
        <v>6</v>
      </c>
      <c r="L332" s="407">
        <v>5</v>
      </c>
      <c r="M332" s="407">
        <v>5</v>
      </c>
      <c r="N332" s="425">
        <v>82</v>
      </c>
      <c r="O332" s="437"/>
      <c r="P332" s="411"/>
      <c r="Q332" s="526">
        <v>37</v>
      </c>
      <c r="R332" s="526">
        <v>35</v>
      </c>
      <c r="S332" s="526">
        <v>10</v>
      </c>
      <c r="T332" s="526"/>
      <c r="U332" s="406"/>
      <c r="V332" s="406">
        <f t="shared" si="18"/>
        <v>0</v>
      </c>
      <c r="W332" s="676"/>
      <c r="X332" s="507" t="str">
        <f t="shared" si="16"/>
        <v>37 două camere, 35 trei camere, 10 patru camere, 0 număr camere necunoscut &lt;span style="color: red;"&gt;(spuneți-mi sau trimiteți tabel întreținere)&lt;/span&gt;</v>
      </c>
      <c r="Y332" s="508" t="str">
        <f t="shared" si="17"/>
        <v>82 din care 37 două camere, 35 trei camere, 10 patru camere, 0 număr camere necunoscut &lt;span style="color: red;"&gt;(spuneți-mi sau trimiteți tabel întreținere)&lt;/span&gt;</v>
      </c>
      <c r="Z332" s="509"/>
      <c r="AA332" s="510" t="s">
        <v>1673</v>
      </c>
      <c r="AB332" s="628" t="s">
        <v>1306</v>
      </c>
      <c r="AC332" s="431" t="s">
        <v>1155</v>
      </c>
      <c r="AD332" s="356" t="s">
        <v>2375</v>
      </c>
      <c r="AE332" s="356"/>
      <c r="AF332" s="356"/>
      <c r="AG332" s="623" t="s">
        <v>10</v>
      </c>
      <c r="AH332" s="623"/>
      <c r="AI332" s="623" t="s">
        <v>2598</v>
      </c>
      <c r="AJ332" s="441"/>
      <c r="AK332" s="359"/>
    </row>
    <row r="333" spans="1:37">
      <c r="A333" s="367"/>
      <c r="B333" s="445" t="s">
        <v>407</v>
      </c>
      <c r="C333" s="402">
        <v>46.771500000000003</v>
      </c>
      <c r="D333" s="428">
        <v>23.563300000000002</v>
      </c>
      <c r="E333" s="449" t="s">
        <v>206</v>
      </c>
      <c r="F333" s="450" t="s">
        <v>649</v>
      </c>
      <c r="G333" s="450" t="s">
        <v>2747</v>
      </c>
      <c r="H333" s="450" t="s">
        <v>3585</v>
      </c>
      <c r="I333" s="452" t="s">
        <v>681</v>
      </c>
      <c r="J333" s="457" t="s">
        <v>3</v>
      </c>
      <c r="K333" s="407">
        <v>3</v>
      </c>
      <c r="L333" s="407">
        <v>5</v>
      </c>
      <c r="M333" s="407">
        <v>5</v>
      </c>
      <c r="N333" s="425">
        <v>39</v>
      </c>
      <c r="O333" s="437"/>
      <c r="P333" s="406"/>
      <c r="Q333" s="406">
        <v>18</v>
      </c>
      <c r="R333" s="406">
        <v>13</v>
      </c>
      <c r="S333" s="406">
        <v>8</v>
      </c>
      <c r="T333" s="406"/>
      <c r="U333" s="406"/>
      <c r="V333" s="406">
        <f t="shared" si="18"/>
        <v>0</v>
      </c>
      <c r="W333" s="676"/>
      <c r="X333" s="507" t="str">
        <f t="shared" si="16"/>
        <v>18 două camere, 13 trei camere, 8 patru camere, 0 număr camere necunoscut &lt;span style="color: red;"&gt;(spuneți-mi sau trimiteți tabel întreținere)&lt;/span&gt;</v>
      </c>
      <c r="Y333" s="508" t="str">
        <f t="shared" si="17"/>
        <v>39 din care 18 două camere, 13 trei camere, 8 patru camere, 0 număr camere necunoscut &lt;span style="color: red;"&gt;(spuneți-mi sau trimiteți tabel întreținere)&lt;/span&gt;</v>
      </c>
      <c r="Z333" s="509"/>
      <c r="AA333" s="510" t="s">
        <v>1677</v>
      </c>
      <c r="AB333" s="628" t="s">
        <v>1306</v>
      </c>
      <c r="AC333" s="431" t="s">
        <v>1155</v>
      </c>
      <c r="AD333" s="356" t="s">
        <v>2137</v>
      </c>
      <c r="AE333" s="356"/>
      <c r="AF333" s="356"/>
      <c r="AG333" s="356" t="s">
        <v>840</v>
      </c>
      <c r="AH333" s="356"/>
      <c r="AI333" s="623" t="s">
        <v>2613</v>
      </c>
      <c r="AJ333" s="496"/>
      <c r="AK333" s="359"/>
    </row>
    <row r="334" spans="1:37">
      <c r="A334" s="367"/>
      <c r="B334" s="445" t="s">
        <v>407</v>
      </c>
      <c r="C334" s="402">
        <v>46.771799999999999</v>
      </c>
      <c r="D334" s="428">
        <v>23.5627</v>
      </c>
      <c r="E334" s="449" t="s">
        <v>206</v>
      </c>
      <c r="F334" s="450" t="s">
        <v>649</v>
      </c>
      <c r="G334" s="450" t="s">
        <v>2747</v>
      </c>
      <c r="H334" s="450" t="s">
        <v>3054</v>
      </c>
      <c r="I334" s="452" t="s">
        <v>681</v>
      </c>
      <c r="J334" s="457" t="s">
        <v>3</v>
      </c>
      <c r="K334" s="407">
        <v>4</v>
      </c>
      <c r="L334" s="407">
        <v>5</v>
      </c>
      <c r="M334" s="407">
        <v>5</v>
      </c>
      <c r="N334" s="425">
        <v>49</v>
      </c>
      <c r="O334" s="437"/>
      <c r="P334" s="406"/>
      <c r="Q334" s="406">
        <v>18</v>
      </c>
      <c r="R334" s="406">
        <v>22</v>
      </c>
      <c r="S334" s="406">
        <v>9</v>
      </c>
      <c r="T334" s="406"/>
      <c r="U334" s="406"/>
      <c r="V334" s="406">
        <f t="shared" si="18"/>
        <v>0</v>
      </c>
      <c r="W334" s="676"/>
      <c r="X334" s="507" t="str">
        <f t="shared" si="16"/>
        <v>18 două camere, 22 trei camere, 9 patru camere, 0 număr camere necunoscut &lt;span style="color: red;"&gt;(spuneți-mi sau trimiteți tabel întreținere)&lt;/span&gt;</v>
      </c>
      <c r="Y334" s="508" t="str">
        <f t="shared" si="17"/>
        <v>49 din care 18 două camere, 22 trei camere, 9 patru camere, 0 număr camere necunoscut &lt;span style="color: red;"&gt;(spuneți-mi sau trimiteți tabel întreținere)&lt;/span&gt;</v>
      </c>
      <c r="Z334" s="509"/>
      <c r="AA334" s="510" t="s">
        <v>1677</v>
      </c>
      <c r="AB334" s="628" t="s">
        <v>1306</v>
      </c>
      <c r="AC334" s="431" t="s">
        <v>1155</v>
      </c>
      <c r="AD334" s="356" t="s">
        <v>2320</v>
      </c>
      <c r="AE334" s="356"/>
      <c r="AF334" s="356"/>
      <c r="AG334" s="623" t="s">
        <v>10</v>
      </c>
      <c r="AH334" s="623"/>
      <c r="AI334" s="623" t="s">
        <v>2588</v>
      </c>
      <c r="AJ334" s="441"/>
      <c r="AK334" s="359"/>
    </row>
    <row r="335" spans="1:37">
      <c r="A335" s="367"/>
      <c r="B335" s="445" t="s">
        <v>412</v>
      </c>
      <c r="C335" s="402">
        <v>46.773000000000003</v>
      </c>
      <c r="D335" s="428">
        <v>23.560500000000001</v>
      </c>
      <c r="E335" s="449" t="s">
        <v>206</v>
      </c>
      <c r="F335" s="450" t="s">
        <v>649</v>
      </c>
      <c r="G335" s="450" t="s">
        <v>2747</v>
      </c>
      <c r="H335" s="450" t="s">
        <v>3586</v>
      </c>
      <c r="I335" s="452" t="s">
        <v>681</v>
      </c>
      <c r="J335" s="457" t="s">
        <v>3</v>
      </c>
      <c r="K335" s="407">
        <v>3</v>
      </c>
      <c r="L335" s="407">
        <v>5</v>
      </c>
      <c r="M335" s="407">
        <v>5</v>
      </c>
      <c r="N335" s="425">
        <v>30</v>
      </c>
      <c r="O335" s="437"/>
      <c r="P335" s="406"/>
      <c r="Q335" s="406"/>
      <c r="R335" s="526">
        <v>18</v>
      </c>
      <c r="S335" s="526">
        <v>12</v>
      </c>
      <c r="T335" s="526"/>
      <c r="U335" s="526"/>
      <c r="V335" s="526">
        <f t="shared" si="18"/>
        <v>0</v>
      </c>
      <c r="W335" s="672"/>
      <c r="X335" s="396" t="str">
        <f t="shared" si="16"/>
        <v>18 trei camere, 12 patru camere, 0 număr camere necunoscut &lt;span style="color: red;"&gt;(spuneți-mi sau trimiteți tabel întreținere)&lt;/span&gt;</v>
      </c>
      <c r="Y335" s="622" t="str">
        <f t="shared" si="17"/>
        <v>30 din care 18 trei camere, 12 patru camere, 0 număr camere necunoscut &lt;span style="color: red;"&gt;(spuneți-mi sau trimiteți tabel întreținere)&lt;/span&gt;</v>
      </c>
      <c r="Z335" s="509"/>
      <c r="AA335" s="510" t="s">
        <v>1713</v>
      </c>
      <c r="AB335" s="628" t="s">
        <v>1304</v>
      </c>
      <c r="AC335" s="431" t="s">
        <v>1547</v>
      </c>
      <c r="AD335" s="623" t="s">
        <v>1490</v>
      </c>
      <c r="AE335" s="623"/>
      <c r="AF335" s="623"/>
      <c r="AG335" s="623" t="s">
        <v>840</v>
      </c>
      <c r="AH335" s="623"/>
      <c r="AI335" s="623" t="s">
        <v>2605</v>
      </c>
      <c r="AJ335" s="441"/>
      <c r="AK335" s="359"/>
    </row>
    <row r="336" spans="1:37">
      <c r="A336" s="367"/>
      <c r="B336" s="445" t="s">
        <v>412</v>
      </c>
      <c r="C336" s="402">
        <v>46.768599999999999</v>
      </c>
      <c r="D336" s="428">
        <v>23.553599999999999</v>
      </c>
      <c r="E336" s="449" t="s">
        <v>206</v>
      </c>
      <c r="F336" s="450" t="s">
        <v>649</v>
      </c>
      <c r="G336" s="450" t="s">
        <v>2747</v>
      </c>
      <c r="H336" s="450" t="s">
        <v>3587</v>
      </c>
      <c r="I336" s="452" t="s">
        <v>681</v>
      </c>
      <c r="J336" s="457" t="s">
        <v>3</v>
      </c>
      <c r="K336" s="407">
        <v>14</v>
      </c>
      <c r="L336" s="407">
        <v>5</v>
      </c>
      <c r="M336" s="407">
        <v>5</v>
      </c>
      <c r="N336" s="425">
        <v>172</v>
      </c>
      <c r="O336" s="437"/>
      <c r="P336" s="406"/>
      <c r="Q336" s="406">
        <v>83</v>
      </c>
      <c r="R336" s="526">
        <v>59</v>
      </c>
      <c r="S336" s="526">
        <v>28</v>
      </c>
      <c r="T336" s="526"/>
      <c r="U336" s="526"/>
      <c r="V336" s="526">
        <f t="shared" si="18"/>
        <v>2</v>
      </c>
      <c r="W336" s="672"/>
      <c r="X336" s="396" t="str">
        <f t="shared" si="16"/>
        <v>83 două camere, 59 trei camere, 28 patru camere, 2 număr camere necunoscut &lt;span style="color: red;"&gt;(spuneți-mi sau trimiteți tabel întreținere)&lt;/span&gt;</v>
      </c>
      <c r="Y336" s="622" t="str">
        <f t="shared" si="17"/>
        <v>172 din care 83 două camere, 59 trei camere, 28 patru camere, 2 număr camere necunoscut &lt;span style="color: red;"&gt;(spuneți-mi sau trimiteți tabel întreținere)&lt;/span&gt;</v>
      </c>
      <c r="Z336" s="509"/>
      <c r="AA336" s="510" t="s">
        <v>1677</v>
      </c>
      <c r="AB336" s="628" t="s">
        <v>1306</v>
      </c>
      <c r="AC336" s="432" t="s">
        <v>1155</v>
      </c>
      <c r="AD336" s="356" t="s">
        <v>2341</v>
      </c>
      <c r="AE336" s="356"/>
      <c r="AF336" s="356"/>
      <c r="AG336" s="623" t="s">
        <v>10</v>
      </c>
      <c r="AH336" s="623"/>
      <c r="AI336" s="623" t="s">
        <v>2598</v>
      </c>
      <c r="AJ336" s="496"/>
      <c r="AK336" s="359"/>
    </row>
    <row r="337" spans="1:37">
      <c r="A337" s="367"/>
      <c r="B337" s="445" t="s">
        <v>413</v>
      </c>
      <c r="C337" s="402">
        <v>46.772799999999997</v>
      </c>
      <c r="D337" s="428">
        <v>23.559200000000001</v>
      </c>
      <c r="E337" s="449" t="s">
        <v>206</v>
      </c>
      <c r="F337" s="450" t="s">
        <v>649</v>
      </c>
      <c r="G337" s="450" t="s">
        <v>2747</v>
      </c>
      <c r="H337" s="450" t="s">
        <v>3588</v>
      </c>
      <c r="I337" s="452" t="s">
        <v>681</v>
      </c>
      <c r="J337" s="457" t="s">
        <v>3</v>
      </c>
      <c r="K337" s="407">
        <v>3</v>
      </c>
      <c r="L337" s="407">
        <v>5</v>
      </c>
      <c r="M337" s="407">
        <v>5</v>
      </c>
      <c r="N337" s="425">
        <v>30</v>
      </c>
      <c r="O337" s="437"/>
      <c r="P337" s="406"/>
      <c r="Q337" s="406"/>
      <c r="R337" s="526">
        <v>18</v>
      </c>
      <c r="S337" s="526">
        <v>12</v>
      </c>
      <c r="T337" s="526"/>
      <c r="U337" s="526"/>
      <c r="V337" s="526">
        <f t="shared" si="18"/>
        <v>0</v>
      </c>
      <c r="W337" s="672"/>
      <c r="X337" s="396" t="str">
        <f t="shared" si="16"/>
        <v>18 trei camere, 12 patru camere, 0 număr camere necunoscut &lt;span style="color: red;"&gt;(spuneți-mi sau trimiteți tabel întreținere)&lt;/span&gt;</v>
      </c>
      <c r="Y337" s="622" t="str">
        <f t="shared" si="17"/>
        <v>30 din care 18 trei camere, 12 patru camere, 0 număr camere necunoscut &lt;span style="color: red;"&gt;(spuneți-mi sau trimiteți tabel întreținere)&lt;/span&gt;</v>
      </c>
      <c r="Z337" s="509"/>
      <c r="AA337" s="510" t="s">
        <v>1713</v>
      </c>
      <c r="AB337" s="628" t="s">
        <v>1304</v>
      </c>
      <c r="AC337" s="431" t="s">
        <v>1547</v>
      </c>
      <c r="AD337" s="623" t="s">
        <v>1490</v>
      </c>
      <c r="AE337" s="623"/>
      <c r="AF337" s="623"/>
      <c r="AG337" s="623" t="s">
        <v>840</v>
      </c>
      <c r="AH337" s="623"/>
      <c r="AI337" s="623" t="s">
        <v>2605</v>
      </c>
      <c r="AJ337" s="441"/>
      <c r="AK337" s="359"/>
    </row>
    <row r="338" spans="1:37">
      <c r="A338" s="367"/>
      <c r="B338" s="445" t="s">
        <v>414</v>
      </c>
      <c r="C338" s="402">
        <v>46.772500000000001</v>
      </c>
      <c r="D338" s="428">
        <v>23.558</v>
      </c>
      <c r="E338" s="449" t="s">
        <v>206</v>
      </c>
      <c r="F338" s="450" t="s">
        <v>649</v>
      </c>
      <c r="G338" s="450" t="s">
        <v>2747</v>
      </c>
      <c r="H338" s="450" t="s">
        <v>3589</v>
      </c>
      <c r="I338" s="452" t="s">
        <v>681</v>
      </c>
      <c r="J338" s="457" t="s">
        <v>3</v>
      </c>
      <c r="K338" s="407">
        <v>3</v>
      </c>
      <c r="L338" s="407">
        <v>5</v>
      </c>
      <c r="M338" s="407">
        <v>5</v>
      </c>
      <c r="N338" s="425">
        <v>30</v>
      </c>
      <c r="O338" s="437"/>
      <c r="P338" s="406"/>
      <c r="Q338" s="406"/>
      <c r="R338" s="526">
        <v>18</v>
      </c>
      <c r="S338" s="526">
        <v>12</v>
      </c>
      <c r="T338" s="526"/>
      <c r="U338" s="526"/>
      <c r="V338" s="526">
        <f t="shared" si="18"/>
        <v>0</v>
      </c>
      <c r="W338" s="672"/>
      <c r="X338" s="396" t="str">
        <f t="shared" si="16"/>
        <v>18 trei camere, 12 patru camere, 0 număr camere necunoscut &lt;span style="color: red;"&gt;(spuneți-mi sau trimiteți tabel întreținere)&lt;/span&gt;</v>
      </c>
      <c r="Y338" s="622" t="str">
        <f t="shared" si="17"/>
        <v>30 din care 18 trei camere, 12 patru camere, 0 număr camere necunoscut &lt;span style="color: red;"&gt;(spuneți-mi sau trimiteți tabel întreținere)&lt;/span&gt;</v>
      </c>
      <c r="Z338" s="509"/>
      <c r="AA338" s="510" t="s">
        <v>1713</v>
      </c>
      <c r="AB338" s="628" t="s">
        <v>1304</v>
      </c>
      <c r="AC338" s="431" t="s">
        <v>1547</v>
      </c>
      <c r="AD338" s="623" t="s">
        <v>1490</v>
      </c>
      <c r="AE338" s="623"/>
      <c r="AF338" s="623"/>
      <c r="AG338" s="623" t="s">
        <v>840</v>
      </c>
      <c r="AH338" s="623"/>
      <c r="AI338" s="623" t="s">
        <v>2605</v>
      </c>
      <c r="AJ338" s="441"/>
      <c r="AK338" s="359"/>
    </row>
    <row r="339" spans="1:37">
      <c r="A339" s="367"/>
      <c r="B339" s="445" t="s">
        <v>415</v>
      </c>
      <c r="C339" s="402">
        <v>46.772300000000001</v>
      </c>
      <c r="D339" s="428">
        <v>23.556699999999999</v>
      </c>
      <c r="E339" s="449" t="s">
        <v>206</v>
      </c>
      <c r="F339" s="450" t="s">
        <v>649</v>
      </c>
      <c r="G339" s="450" t="s">
        <v>2747</v>
      </c>
      <c r="H339" s="450" t="s">
        <v>3590</v>
      </c>
      <c r="I339" s="452" t="s">
        <v>681</v>
      </c>
      <c r="J339" s="457" t="s">
        <v>3</v>
      </c>
      <c r="K339" s="407">
        <v>3</v>
      </c>
      <c r="L339" s="407">
        <v>5</v>
      </c>
      <c r="M339" s="407">
        <v>5</v>
      </c>
      <c r="N339" s="425">
        <v>30</v>
      </c>
      <c r="O339" s="437"/>
      <c r="P339" s="406"/>
      <c r="Q339" s="406"/>
      <c r="R339" s="526">
        <v>18</v>
      </c>
      <c r="S339" s="526">
        <v>12</v>
      </c>
      <c r="T339" s="526"/>
      <c r="U339" s="526"/>
      <c r="V339" s="526">
        <f t="shared" si="18"/>
        <v>0</v>
      </c>
      <c r="W339" s="672"/>
      <c r="X339" s="396" t="str">
        <f t="shared" si="16"/>
        <v>18 trei camere, 12 patru camere, 0 număr camere necunoscut &lt;span style="color: red;"&gt;(spuneți-mi sau trimiteți tabel întreținere)&lt;/span&gt;</v>
      </c>
      <c r="Y339" s="622" t="str">
        <f t="shared" si="17"/>
        <v>30 din care 18 trei camere, 12 patru camere, 0 număr camere necunoscut &lt;span style="color: red;"&gt;(spuneți-mi sau trimiteți tabel întreținere)&lt;/span&gt;</v>
      </c>
      <c r="Z339" s="509"/>
      <c r="AA339" s="510" t="s">
        <v>1713</v>
      </c>
      <c r="AB339" s="628" t="s">
        <v>1304</v>
      </c>
      <c r="AC339" s="431" t="s">
        <v>1547</v>
      </c>
      <c r="AD339" s="623" t="s">
        <v>1490</v>
      </c>
      <c r="AE339" s="623"/>
      <c r="AF339" s="623"/>
      <c r="AG339" s="623" t="s">
        <v>840</v>
      </c>
      <c r="AH339" s="623"/>
      <c r="AI339" s="623" t="s">
        <v>2605</v>
      </c>
      <c r="AJ339" s="441"/>
      <c r="AK339" s="359"/>
    </row>
    <row r="340" spans="1:37">
      <c r="A340" s="367"/>
      <c r="B340" s="445" t="s">
        <v>445</v>
      </c>
      <c r="C340" s="402">
        <v>46.772100000000002</v>
      </c>
      <c r="D340" s="428">
        <v>23.555399999999999</v>
      </c>
      <c r="E340" s="449" t="s">
        <v>206</v>
      </c>
      <c r="F340" s="450" t="s">
        <v>649</v>
      </c>
      <c r="G340" s="450" t="s">
        <v>2747</v>
      </c>
      <c r="H340" s="450" t="s">
        <v>3591</v>
      </c>
      <c r="I340" s="452" t="s">
        <v>681</v>
      </c>
      <c r="J340" s="457" t="s">
        <v>3</v>
      </c>
      <c r="K340" s="407">
        <v>3</v>
      </c>
      <c r="L340" s="407">
        <v>5</v>
      </c>
      <c r="M340" s="407">
        <v>5</v>
      </c>
      <c r="N340" s="425">
        <v>30</v>
      </c>
      <c r="O340" s="437"/>
      <c r="P340" s="406"/>
      <c r="Q340" s="406"/>
      <c r="R340" s="526">
        <v>18</v>
      </c>
      <c r="S340" s="526">
        <v>12</v>
      </c>
      <c r="T340" s="526"/>
      <c r="U340" s="526"/>
      <c r="V340" s="526">
        <f t="shared" si="18"/>
        <v>0</v>
      </c>
      <c r="W340" s="672"/>
      <c r="X340" s="396" t="str">
        <f t="shared" si="16"/>
        <v>18 trei camere, 12 patru camere, 0 număr camere necunoscut &lt;span style="color: red;"&gt;(spuneți-mi sau trimiteți tabel întreținere)&lt;/span&gt;</v>
      </c>
      <c r="Y340" s="622" t="str">
        <f t="shared" si="17"/>
        <v>30 din care 18 trei camere, 12 patru camere, 0 număr camere necunoscut &lt;span style="color: red;"&gt;(spuneți-mi sau trimiteți tabel întreținere)&lt;/span&gt;</v>
      </c>
      <c r="Z340" s="509"/>
      <c r="AA340" s="510" t="s">
        <v>1713</v>
      </c>
      <c r="AB340" s="628" t="s">
        <v>1304</v>
      </c>
      <c r="AC340" s="431" t="s">
        <v>1547</v>
      </c>
      <c r="AD340" s="623" t="s">
        <v>1490</v>
      </c>
      <c r="AE340" s="623"/>
      <c r="AF340" s="623"/>
      <c r="AG340" s="623" t="s">
        <v>840</v>
      </c>
      <c r="AH340" s="623"/>
      <c r="AI340" s="623" t="s">
        <v>2605</v>
      </c>
      <c r="AJ340" s="441"/>
      <c r="AK340" s="359"/>
    </row>
    <row r="341" spans="1:37">
      <c r="A341" s="367"/>
      <c r="B341" s="445" t="s">
        <v>446</v>
      </c>
      <c r="C341" s="402">
        <v>46.771799999999999</v>
      </c>
      <c r="D341" s="428">
        <v>23.554200000000002</v>
      </c>
      <c r="E341" s="449" t="s">
        <v>206</v>
      </c>
      <c r="F341" s="450" t="s">
        <v>649</v>
      </c>
      <c r="G341" s="450" t="s">
        <v>2747</v>
      </c>
      <c r="H341" s="450" t="s">
        <v>3592</v>
      </c>
      <c r="I341" s="452" t="s">
        <v>681</v>
      </c>
      <c r="J341" s="457" t="s">
        <v>3</v>
      </c>
      <c r="K341" s="407">
        <v>3</v>
      </c>
      <c r="L341" s="407">
        <v>5</v>
      </c>
      <c r="M341" s="407">
        <v>5</v>
      </c>
      <c r="N341" s="425">
        <v>30</v>
      </c>
      <c r="O341" s="437"/>
      <c r="P341" s="406"/>
      <c r="Q341" s="406"/>
      <c r="R341" s="526">
        <v>18</v>
      </c>
      <c r="S341" s="526">
        <v>12</v>
      </c>
      <c r="T341" s="526"/>
      <c r="U341" s="526"/>
      <c r="V341" s="526">
        <f t="shared" si="18"/>
        <v>0</v>
      </c>
      <c r="W341" s="672"/>
      <c r="X341" s="396" t="str">
        <f t="shared" si="16"/>
        <v>18 trei camere, 12 patru camere, 0 număr camere necunoscut &lt;span style="color: red;"&gt;(spuneți-mi sau trimiteți tabel întreținere)&lt;/span&gt;</v>
      </c>
      <c r="Y341" s="622" t="str">
        <f t="shared" si="17"/>
        <v>30 din care 18 trei camere, 12 patru camere, 0 număr camere necunoscut &lt;span style="color: red;"&gt;(spuneți-mi sau trimiteți tabel întreținere)&lt;/span&gt;</v>
      </c>
      <c r="Z341" s="509"/>
      <c r="AA341" s="510" t="s">
        <v>1713</v>
      </c>
      <c r="AB341" s="628" t="s">
        <v>1304</v>
      </c>
      <c r="AC341" s="431" t="s">
        <v>1547</v>
      </c>
      <c r="AD341" s="623" t="s">
        <v>1490</v>
      </c>
      <c r="AE341" s="623"/>
      <c r="AF341" s="623"/>
      <c r="AG341" s="623" t="s">
        <v>840</v>
      </c>
      <c r="AH341" s="623"/>
      <c r="AI341" s="623" t="s">
        <v>2605</v>
      </c>
      <c r="AJ341" s="441"/>
      <c r="AK341" s="359"/>
    </row>
    <row r="342" spans="1:37">
      <c r="A342" s="367"/>
      <c r="B342" s="445" t="s">
        <v>273</v>
      </c>
      <c r="C342" s="402">
        <v>46.767600000000002</v>
      </c>
      <c r="D342" s="428">
        <v>23.5517</v>
      </c>
      <c r="E342" s="449" t="s">
        <v>206</v>
      </c>
      <c r="F342" s="450" t="s">
        <v>649</v>
      </c>
      <c r="G342" s="450" t="s">
        <v>2747</v>
      </c>
      <c r="H342" s="450" t="s">
        <v>3593</v>
      </c>
      <c r="I342" s="452" t="s">
        <v>681</v>
      </c>
      <c r="J342" s="457" t="s">
        <v>3</v>
      </c>
      <c r="K342" s="407">
        <v>9</v>
      </c>
      <c r="L342" s="407">
        <v>5</v>
      </c>
      <c r="M342" s="407">
        <v>5</v>
      </c>
      <c r="N342" s="425">
        <v>130</v>
      </c>
      <c r="O342" s="437"/>
      <c r="P342" s="411">
        <v>3</v>
      </c>
      <c r="Q342" s="411">
        <v>58</v>
      </c>
      <c r="R342" s="411">
        <v>54</v>
      </c>
      <c r="S342" s="411">
        <v>15</v>
      </c>
      <c r="T342" s="406"/>
      <c r="U342" s="406"/>
      <c r="V342" s="406">
        <f t="shared" si="18"/>
        <v>0</v>
      </c>
      <c r="W342" s="676"/>
      <c r="X342" s="507" t="str">
        <f t="shared" si="16"/>
        <v>3 garsoniere, 58 două camere, 54 trei camere, 15 patru camere, 0 număr camere necunoscut &lt;span style="color: red;"&gt;(spuneți-mi sau trimiteți tabel întreținere)&lt;/span&gt;</v>
      </c>
      <c r="Y342" s="508" t="str">
        <f t="shared" si="17"/>
        <v>130 din care 3 garsoniere, 58 două camere, 54 trei camere, 15 patru camere, 0 număr camere necunoscut &lt;span style="color: red;"&gt;(spuneți-mi sau trimiteți tabel întreținere)&lt;/span&gt;</v>
      </c>
      <c r="Z342" s="509"/>
      <c r="AA342" s="510" t="s">
        <v>1677</v>
      </c>
      <c r="AB342" s="628" t="s">
        <v>1306</v>
      </c>
      <c r="AC342" s="431" t="s">
        <v>1155</v>
      </c>
      <c r="AD342" s="356" t="s">
        <v>2376</v>
      </c>
      <c r="AE342" s="356"/>
      <c r="AF342" s="356"/>
      <c r="AG342" s="623" t="s">
        <v>10</v>
      </c>
      <c r="AH342" s="623"/>
      <c r="AI342" s="623" t="s">
        <v>2598</v>
      </c>
      <c r="AJ342" s="441"/>
      <c r="AK342" s="359"/>
    </row>
    <row r="343" spans="1:37">
      <c r="A343" s="367"/>
      <c r="B343" s="445" t="s">
        <v>340</v>
      </c>
      <c r="C343" s="402">
        <v>46.770600000000002</v>
      </c>
      <c r="D343" s="428">
        <v>23.5608</v>
      </c>
      <c r="E343" s="449" t="s">
        <v>206</v>
      </c>
      <c r="F343" s="450" t="s">
        <v>649</v>
      </c>
      <c r="G343" s="450" t="s">
        <v>2747</v>
      </c>
      <c r="H343" s="450" t="s">
        <v>3594</v>
      </c>
      <c r="I343" s="452" t="s">
        <v>681</v>
      </c>
      <c r="J343" s="457" t="s">
        <v>3</v>
      </c>
      <c r="K343" s="407">
        <v>4</v>
      </c>
      <c r="L343" s="407">
        <v>5</v>
      </c>
      <c r="M343" s="407">
        <v>5</v>
      </c>
      <c r="N343" s="425">
        <v>49</v>
      </c>
      <c r="O343" s="437"/>
      <c r="P343" s="406"/>
      <c r="Q343" s="406">
        <v>18</v>
      </c>
      <c r="R343" s="406">
        <v>22</v>
      </c>
      <c r="S343" s="406">
        <v>9</v>
      </c>
      <c r="T343" s="406"/>
      <c r="U343" s="406"/>
      <c r="V343" s="406">
        <f t="shared" si="18"/>
        <v>0</v>
      </c>
      <c r="W343" s="676"/>
      <c r="X343" s="507" t="str">
        <f t="shared" si="16"/>
        <v>18 două camere, 22 trei camere, 9 patru camere, 0 număr camere necunoscut &lt;span style="color: red;"&gt;(spuneți-mi sau trimiteți tabel întreținere)&lt;/span&gt;</v>
      </c>
      <c r="Y343" s="508" t="str">
        <f t="shared" si="17"/>
        <v>49 din care 18 două camere, 22 trei camere, 9 patru camere, 0 număr camere necunoscut &lt;span style="color: red;"&gt;(spuneți-mi sau trimiteți tabel întreținere)&lt;/span&gt;</v>
      </c>
      <c r="Z343" s="509"/>
      <c r="AA343" s="510" t="s">
        <v>1673</v>
      </c>
      <c r="AB343" s="628" t="s">
        <v>1306</v>
      </c>
      <c r="AC343" s="431" t="s">
        <v>1155</v>
      </c>
      <c r="AD343" s="356" t="s">
        <v>2320</v>
      </c>
      <c r="AE343" s="356"/>
      <c r="AF343" s="356"/>
      <c r="AG343" s="623" t="s">
        <v>10</v>
      </c>
      <c r="AH343" s="623"/>
      <c r="AI343" s="623" t="s">
        <v>2588</v>
      </c>
      <c r="AJ343" s="441"/>
      <c r="AK343" s="359"/>
    </row>
    <row r="344" spans="1:37">
      <c r="A344" s="367"/>
      <c r="B344" s="445" t="s">
        <v>524</v>
      </c>
      <c r="C344" s="402">
        <v>46.770800000000001</v>
      </c>
      <c r="D344" s="428">
        <v>23.552199999999999</v>
      </c>
      <c r="E344" s="449" t="s">
        <v>206</v>
      </c>
      <c r="F344" s="450" t="s">
        <v>649</v>
      </c>
      <c r="G344" s="450" t="s">
        <v>2747</v>
      </c>
      <c r="H344" s="450" t="s">
        <v>3595</v>
      </c>
      <c r="I344" s="452" t="s">
        <v>681</v>
      </c>
      <c r="J344" s="457" t="s">
        <v>3</v>
      </c>
      <c r="K344" s="407">
        <v>5</v>
      </c>
      <c r="L344" s="407">
        <v>5</v>
      </c>
      <c r="M344" s="407">
        <v>5</v>
      </c>
      <c r="N344" s="425">
        <v>70</v>
      </c>
      <c r="O344" s="437"/>
      <c r="P344" s="406"/>
      <c r="Q344" s="406">
        <v>22</v>
      </c>
      <c r="R344" s="406">
        <v>39</v>
      </c>
      <c r="S344" s="406">
        <v>9</v>
      </c>
      <c r="T344" s="406"/>
      <c r="U344" s="406"/>
      <c r="V344" s="406">
        <f t="shared" si="18"/>
        <v>0</v>
      </c>
      <c r="W344" s="676"/>
      <c r="X344" s="507" t="str">
        <f t="shared" si="16"/>
        <v>22 două camere, 39 trei camere, 9 patru camere, 0 număr camere necunoscut &lt;span style="color: red;"&gt;(spuneți-mi sau trimiteți tabel întreținere)&lt;/span&gt;</v>
      </c>
      <c r="Y344" s="508" t="str">
        <f t="shared" si="17"/>
        <v>70 din care 22 două camere, 39 trei camere, 9 patru camere, 0 număr camere necunoscut &lt;span style="color: red;"&gt;(spuneți-mi sau trimiteți tabel întreținere)&lt;/span&gt;</v>
      </c>
      <c r="Z344" s="509"/>
      <c r="AA344" s="510" t="s">
        <v>1714</v>
      </c>
      <c r="AB344" s="628" t="s">
        <v>1306</v>
      </c>
      <c r="AC344" s="431" t="s">
        <v>1155</v>
      </c>
      <c r="AD344" s="356" t="s">
        <v>2320</v>
      </c>
      <c r="AE344" s="356"/>
      <c r="AF344" s="356"/>
      <c r="AG344" s="623" t="s">
        <v>10</v>
      </c>
      <c r="AH344" s="623"/>
      <c r="AI344" s="623" t="s">
        <v>2588</v>
      </c>
      <c r="AJ344" s="441"/>
      <c r="AK344" s="359"/>
    </row>
    <row r="345" spans="1:37">
      <c r="A345" s="367"/>
      <c r="B345" s="445" t="s">
        <v>488</v>
      </c>
      <c r="C345" s="402">
        <v>46.770800000000001</v>
      </c>
      <c r="D345" s="428">
        <v>23.559100000000001</v>
      </c>
      <c r="E345" s="449" t="s">
        <v>206</v>
      </c>
      <c r="F345" s="450" t="s">
        <v>649</v>
      </c>
      <c r="G345" s="450" t="s">
        <v>2747</v>
      </c>
      <c r="H345" s="450" t="s">
        <v>3596</v>
      </c>
      <c r="I345" s="452" t="s">
        <v>681</v>
      </c>
      <c r="J345" s="457" t="s">
        <v>3</v>
      </c>
      <c r="K345" s="407">
        <v>2</v>
      </c>
      <c r="L345" s="407">
        <v>5</v>
      </c>
      <c r="M345" s="407">
        <v>5</v>
      </c>
      <c r="N345" s="425">
        <v>30</v>
      </c>
      <c r="O345" s="437"/>
      <c r="P345" s="406"/>
      <c r="Q345" s="406"/>
      <c r="R345" s="406">
        <v>10</v>
      </c>
      <c r="S345" s="406">
        <v>10</v>
      </c>
      <c r="T345" s="406"/>
      <c r="U345" s="406"/>
      <c r="V345" s="406">
        <f t="shared" si="18"/>
        <v>10</v>
      </c>
      <c r="W345" s="676"/>
      <c r="X345" s="507" t="str">
        <f t="shared" si="16"/>
        <v>10 trei camere, 10 patru camere, 10 număr camere necunoscut &lt;span style="color: red;"&gt;(spuneți-mi sau trimiteți tabel întreținere)&lt;/span&gt;</v>
      </c>
      <c r="Y345" s="508" t="str">
        <f t="shared" si="17"/>
        <v>30 din care 10 trei camere, 10 patru camere, 10 număr camere necunoscut &lt;span style="color: red;"&gt;(spuneți-mi sau trimiteți tabel întreținere)&lt;/span&gt;</v>
      </c>
      <c r="Z345" s="509"/>
      <c r="AA345" s="510" t="s">
        <v>1677</v>
      </c>
      <c r="AB345" s="628" t="s">
        <v>1306</v>
      </c>
      <c r="AC345" s="431" t="s">
        <v>1155</v>
      </c>
      <c r="AD345" s="356" t="s">
        <v>2309</v>
      </c>
      <c r="AE345" s="356"/>
      <c r="AF345" s="356"/>
      <c r="AG345" s="623" t="s">
        <v>10</v>
      </c>
      <c r="AH345" s="623"/>
      <c r="AI345" s="623" t="s">
        <v>2591</v>
      </c>
      <c r="AJ345" s="441"/>
      <c r="AK345" s="359"/>
    </row>
    <row r="346" spans="1:37">
      <c r="A346" s="367"/>
      <c r="B346" s="445" t="s">
        <v>489</v>
      </c>
      <c r="C346" s="402">
        <v>46.770850000000003</v>
      </c>
      <c r="D346" s="428">
        <v>23.5596</v>
      </c>
      <c r="E346" s="449" t="s">
        <v>206</v>
      </c>
      <c r="F346" s="450" t="s">
        <v>649</v>
      </c>
      <c r="G346" s="450" t="s">
        <v>2747</v>
      </c>
      <c r="H346" s="450" t="s">
        <v>3597</v>
      </c>
      <c r="I346" s="452" t="s">
        <v>681</v>
      </c>
      <c r="J346" s="457" t="s">
        <v>3</v>
      </c>
      <c r="K346" s="407">
        <v>2</v>
      </c>
      <c r="L346" s="407">
        <v>5</v>
      </c>
      <c r="M346" s="407">
        <v>5</v>
      </c>
      <c r="N346" s="425">
        <v>20</v>
      </c>
      <c r="O346" s="437"/>
      <c r="P346" s="406"/>
      <c r="Q346" s="406"/>
      <c r="R346" s="406">
        <v>10</v>
      </c>
      <c r="S346" s="406">
        <v>10</v>
      </c>
      <c r="T346" s="406"/>
      <c r="U346" s="406"/>
      <c r="V346" s="406">
        <f t="shared" si="18"/>
        <v>0</v>
      </c>
      <c r="W346" s="676"/>
      <c r="X346" s="507" t="str">
        <f t="shared" si="16"/>
        <v>10 trei camere, 10 patru camere, 0 număr camere necunoscut &lt;span style="color: red;"&gt;(spuneți-mi sau trimiteți tabel întreținere)&lt;/span&gt;</v>
      </c>
      <c r="Y346" s="508" t="str">
        <f t="shared" si="17"/>
        <v>20 din care 10 trei camere, 10 patru camere, 0 număr camere necunoscut &lt;span style="color: red;"&gt;(spuneți-mi sau trimiteți tabel întreținere)&lt;/span&gt;</v>
      </c>
      <c r="Z346" s="509"/>
      <c r="AA346" s="510" t="s">
        <v>1677</v>
      </c>
      <c r="AB346" s="628" t="s">
        <v>1306</v>
      </c>
      <c r="AC346" s="431" t="s">
        <v>1155</v>
      </c>
      <c r="AD346" s="356" t="s">
        <v>2299</v>
      </c>
      <c r="AE346" s="356"/>
      <c r="AF346" s="356"/>
      <c r="AG346" s="623" t="s">
        <v>10</v>
      </c>
      <c r="AH346" s="623"/>
      <c r="AI346" s="623" t="s">
        <v>2591</v>
      </c>
      <c r="AJ346" s="441"/>
      <c r="AK346" s="359"/>
    </row>
    <row r="347" spans="1:37">
      <c r="A347" s="367"/>
      <c r="B347" s="445" t="s">
        <v>490</v>
      </c>
      <c r="C347" s="402">
        <v>46.771099999999997</v>
      </c>
      <c r="D347" s="428">
        <v>23.5627</v>
      </c>
      <c r="E347" s="449" t="s">
        <v>206</v>
      </c>
      <c r="F347" s="450" t="s">
        <v>649</v>
      </c>
      <c r="G347" s="450" t="s">
        <v>2747</v>
      </c>
      <c r="H347" s="450" t="s">
        <v>3598</v>
      </c>
      <c r="I347" s="452" t="s">
        <v>681</v>
      </c>
      <c r="J347" s="457" t="s">
        <v>3</v>
      </c>
      <c r="K347" s="407">
        <v>3</v>
      </c>
      <c r="L347" s="407">
        <v>5</v>
      </c>
      <c r="M347" s="407">
        <v>5</v>
      </c>
      <c r="N347" s="425">
        <v>30</v>
      </c>
      <c r="O347" s="437"/>
      <c r="P347" s="406"/>
      <c r="Q347" s="406"/>
      <c r="R347" s="406">
        <v>18</v>
      </c>
      <c r="S347" s="406">
        <v>12</v>
      </c>
      <c r="T347" s="406"/>
      <c r="U347" s="406"/>
      <c r="V347" s="406">
        <f t="shared" si="18"/>
        <v>0</v>
      </c>
      <c r="W347" s="676"/>
      <c r="X347" s="507" t="str">
        <f t="shared" si="16"/>
        <v>18 trei camere, 12 patru camere, 0 număr camere necunoscut &lt;span style="color: red;"&gt;(spuneți-mi sau trimiteți tabel întreținere)&lt;/span&gt;</v>
      </c>
      <c r="Y347" s="508" t="str">
        <f t="shared" si="17"/>
        <v>30 din care 18 trei camere, 12 patru camere, 0 număr camere necunoscut &lt;span style="color: red;"&gt;(spuneți-mi sau trimiteți tabel întreținere)&lt;/span&gt;</v>
      </c>
      <c r="Z347" s="509"/>
      <c r="AA347" s="510" t="s">
        <v>1677</v>
      </c>
      <c r="AB347" s="421" t="s">
        <v>1306</v>
      </c>
      <c r="AC347" s="431" t="s">
        <v>1155</v>
      </c>
      <c r="AD347" s="356" t="s">
        <v>2120</v>
      </c>
      <c r="AE347" s="356"/>
      <c r="AF347" s="356"/>
      <c r="AG347" s="356" t="s">
        <v>840</v>
      </c>
      <c r="AH347" s="356"/>
      <c r="AI347" s="623" t="s">
        <v>2613</v>
      </c>
      <c r="AJ347" s="441"/>
      <c r="AK347" s="359"/>
    </row>
    <row r="348" spans="1:37">
      <c r="A348" s="367"/>
      <c r="B348" s="445" t="s">
        <v>536</v>
      </c>
      <c r="C348" s="402">
        <v>46.770099999999999</v>
      </c>
      <c r="D348" s="428">
        <v>23.555399999999999</v>
      </c>
      <c r="E348" s="449" t="s">
        <v>206</v>
      </c>
      <c r="F348" s="450" t="s">
        <v>649</v>
      </c>
      <c r="G348" s="450" t="s">
        <v>2747</v>
      </c>
      <c r="H348" s="450" t="s">
        <v>3599</v>
      </c>
      <c r="I348" s="452" t="s">
        <v>681</v>
      </c>
      <c r="J348" s="457" t="s">
        <v>3</v>
      </c>
      <c r="K348" s="407">
        <v>2</v>
      </c>
      <c r="L348" s="407">
        <v>5</v>
      </c>
      <c r="M348" s="407">
        <v>5</v>
      </c>
      <c r="N348" s="398">
        <v>20</v>
      </c>
      <c r="O348" s="395"/>
      <c r="P348" s="526"/>
      <c r="Q348" s="526"/>
      <c r="R348" s="526">
        <v>14</v>
      </c>
      <c r="S348" s="526">
        <v>6</v>
      </c>
      <c r="T348" s="526"/>
      <c r="U348" s="526"/>
      <c r="V348" s="526">
        <f t="shared" si="18"/>
        <v>0</v>
      </c>
      <c r="W348" s="676"/>
      <c r="X348" s="507" t="str">
        <f t="shared" si="16"/>
        <v>14 trei camere, 6 patru camere, 0 număr camere necunoscut &lt;span style="color: red;"&gt;(spuneți-mi sau trimiteți tabel întreținere)&lt;/span&gt;</v>
      </c>
      <c r="Y348" s="508" t="str">
        <f t="shared" si="17"/>
        <v>20 din care 14 trei camere, 6 patru camere, 0 număr camere necunoscut &lt;span style="color: red;"&gt;(spuneți-mi sau trimiteți tabel întreținere)&lt;/span&gt;</v>
      </c>
      <c r="Z348" s="509"/>
      <c r="AA348" s="510" t="s">
        <v>1663</v>
      </c>
      <c r="AB348" s="628" t="s">
        <v>1306</v>
      </c>
      <c r="AC348" s="431" t="s">
        <v>1155</v>
      </c>
      <c r="AD348" s="356" t="s">
        <v>1389</v>
      </c>
      <c r="AE348" s="356"/>
      <c r="AF348" s="356"/>
      <c r="AG348" s="623" t="s">
        <v>10</v>
      </c>
      <c r="AH348" s="623"/>
      <c r="AI348" s="623" t="s">
        <v>2598</v>
      </c>
      <c r="AJ348" s="441"/>
      <c r="AK348" s="359"/>
    </row>
    <row r="349" spans="1:37">
      <c r="A349" s="367"/>
      <c r="B349" s="445" t="s">
        <v>622</v>
      </c>
      <c r="C349" s="402">
        <v>46.771599999999999</v>
      </c>
      <c r="D349" s="428">
        <v>23.552800000000001</v>
      </c>
      <c r="E349" s="449" t="s">
        <v>206</v>
      </c>
      <c r="F349" s="450" t="s">
        <v>649</v>
      </c>
      <c r="G349" s="450" t="s">
        <v>2747</v>
      </c>
      <c r="H349" s="450" t="s">
        <v>3600</v>
      </c>
      <c r="I349" s="452" t="s">
        <v>681</v>
      </c>
      <c r="J349" s="457" t="s">
        <v>3</v>
      </c>
      <c r="K349" s="407">
        <v>3</v>
      </c>
      <c r="L349" s="407">
        <v>5</v>
      </c>
      <c r="M349" s="407">
        <v>5</v>
      </c>
      <c r="N349" s="425">
        <v>39</v>
      </c>
      <c r="O349" s="437"/>
      <c r="P349" s="406"/>
      <c r="Q349" s="406">
        <v>18</v>
      </c>
      <c r="R349" s="406">
        <v>15</v>
      </c>
      <c r="S349" s="406">
        <v>6</v>
      </c>
      <c r="T349" s="406"/>
      <c r="U349" s="406"/>
      <c r="V349" s="406">
        <f t="shared" si="18"/>
        <v>0</v>
      </c>
      <c r="W349" s="676"/>
      <c r="X349" s="507" t="str">
        <f t="shared" si="16"/>
        <v>18 două camere, 15 trei camere, 6 patru camere, 0 număr camere necunoscut &lt;span style="color: red;"&gt;(spuneți-mi sau trimiteți tabel întreținere)&lt;/span&gt;</v>
      </c>
      <c r="Y349" s="508" t="str">
        <f t="shared" si="17"/>
        <v>39 din care 18 două camere, 15 trei camere, 6 patru camere, 0 număr camere necunoscut &lt;span style="color: red;"&gt;(spuneți-mi sau trimiteți tabel întreținere)&lt;/span&gt;</v>
      </c>
      <c r="Z349" s="509"/>
      <c r="AA349" s="510" t="s">
        <v>1673</v>
      </c>
      <c r="AB349" s="628" t="s">
        <v>1306</v>
      </c>
      <c r="AC349" s="431" t="s">
        <v>1155</v>
      </c>
      <c r="AD349" s="356" t="s">
        <v>2323</v>
      </c>
      <c r="AE349" s="356"/>
      <c r="AF349" s="356"/>
      <c r="AG349" s="623" t="s">
        <v>10</v>
      </c>
      <c r="AH349" s="623"/>
      <c r="AI349" s="623" t="s">
        <v>2588</v>
      </c>
      <c r="AJ349" s="441"/>
      <c r="AK349" s="359"/>
    </row>
    <row r="350" spans="1:37">
      <c r="A350" s="367"/>
      <c r="B350" s="445" t="s">
        <v>465</v>
      </c>
      <c r="C350" s="402">
        <v>46.769300000000001</v>
      </c>
      <c r="D350" s="428">
        <v>23.5534</v>
      </c>
      <c r="E350" s="449" t="s">
        <v>206</v>
      </c>
      <c r="F350" s="450" t="s">
        <v>649</v>
      </c>
      <c r="G350" s="450" t="s">
        <v>2747</v>
      </c>
      <c r="H350" s="450" t="s">
        <v>3601</v>
      </c>
      <c r="I350" s="452" t="s">
        <v>681</v>
      </c>
      <c r="J350" s="457" t="s">
        <v>3</v>
      </c>
      <c r="K350" s="407">
        <v>2</v>
      </c>
      <c r="L350" s="407">
        <v>5</v>
      </c>
      <c r="M350" s="407">
        <v>5</v>
      </c>
      <c r="N350" s="425">
        <v>40</v>
      </c>
      <c r="O350" s="437"/>
      <c r="P350" s="406"/>
      <c r="Q350" s="406">
        <v>34</v>
      </c>
      <c r="R350" s="406">
        <v>6</v>
      </c>
      <c r="S350" s="406"/>
      <c r="T350" s="406"/>
      <c r="U350" s="406"/>
      <c r="V350" s="406">
        <f t="shared" si="18"/>
        <v>0</v>
      </c>
      <c r="W350" s="676"/>
      <c r="X350" s="507" t="str">
        <f t="shared" si="16"/>
        <v>34 două camere, 6 trei camere, 0 număr camere necunoscut &lt;span style="color: red;"&gt;(spuneți-mi sau trimiteți tabel întreținere)&lt;/span&gt;</v>
      </c>
      <c r="Y350" s="508" t="str">
        <f t="shared" si="17"/>
        <v>40 din care 34 două camere, 6 trei camere, 0 număr camere necunoscut &lt;span style="color: red;"&gt;(spuneți-mi sau trimiteți tabel întreținere)&lt;/span&gt;</v>
      </c>
      <c r="Z350" s="509"/>
      <c r="AA350" s="510" t="s">
        <v>1043</v>
      </c>
      <c r="AB350" s="628" t="s">
        <v>1306</v>
      </c>
      <c r="AC350" s="431" t="s">
        <v>1155</v>
      </c>
      <c r="AD350" s="356" t="s">
        <v>2292</v>
      </c>
      <c r="AE350" s="356"/>
      <c r="AF350" s="356"/>
      <c r="AG350" s="623" t="s">
        <v>10</v>
      </c>
      <c r="AH350" s="623"/>
      <c r="AI350" s="623" t="s">
        <v>2591</v>
      </c>
      <c r="AJ350" s="441"/>
      <c r="AK350" s="359"/>
    </row>
    <row r="351" spans="1:37">
      <c r="A351" s="367"/>
      <c r="B351" s="445" t="s">
        <v>584</v>
      </c>
      <c r="C351" s="402">
        <v>46.770299999999999</v>
      </c>
      <c r="D351" s="428">
        <v>23.5578</v>
      </c>
      <c r="E351" s="449" t="s">
        <v>206</v>
      </c>
      <c r="F351" s="450" t="s">
        <v>649</v>
      </c>
      <c r="G351" s="450" t="s">
        <v>2747</v>
      </c>
      <c r="H351" s="450" t="s">
        <v>3602</v>
      </c>
      <c r="I351" s="452" t="s">
        <v>681</v>
      </c>
      <c r="J351" s="457" t="s">
        <v>3</v>
      </c>
      <c r="K351" s="407">
        <v>2</v>
      </c>
      <c r="L351" s="407">
        <v>5</v>
      </c>
      <c r="M351" s="407">
        <v>5</v>
      </c>
      <c r="N351" s="425">
        <v>39</v>
      </c>
      <c r="O351" s="437"/>
      <c r="P351" s="406"/>
      <c r="Q351" s="406">
        <v>35</v>
      </c>
      <c r="R351" s="406">
        <v>4</v>
      </c>
      <c r="S351" s="406"/>
      <c r="T351" s="406"/>
      <c r="U351" s="406"/>
      <c r="V351" s="406">
        <f t="shared" si="18"/>
        <v>0</v>
      </c>
      <c r="W351" s="676"/>
      <c r="X351" s="507" t="str">
        <f t="shared" si="16"/>
        <v>35 două camere, 4 trei camere, 0 număr camere necunoscut &lt;span style="color: red;"&gt;(spuneți-mi sau trimiteți tabel întreținere)&lt;/span&gt;</v>
      </c>
      <c r="Y351" s="508" t="str">
        <f t="shared" si="17"/>
        <v>39 din care 35 două camere, 4 trei camere, 0 număr camere necunoscut &lt;span style="color: red;"&gt;(spuneți-mi sau trimiteți tabel întreținere)&lt;/span&gt;</v>
      </c>
      <c r="Z351" s="509"/>
      <c r="AA351" s="510" t="s">
        <v>1667</v>
      </c>
      <c r="AB351" s="628" t="s">
        <v>1306</v>
      </c>
      <c r="AC351" s="431" t="s">
        <v>1155</v>
      </c>
      <c r="AD351" s="356" t="s">
        <v>2293</v>
      </c>
      <c r="AE351" s="356"/>
      <c r="AF351" s="356"/>
      <c r="AG351" s="623" t="s">
        <v>10</v>
      </c>
      <c r="AH351" s="623"/>
      <c r="AI351" s="623" t="s">
        <v>2600</v>
      </c>
      <c r="AJ351" s="441"/>
      <c r="AK351" s="359"/>
    </row>
    <row r="352" spans="1:37" ht="13.5" thickBot="1">
      <c r="A352" s="367"/>
      <c r="B352" s="445" t="s">
        <v>585</v>
      </c>
      <c r="C352" s="410">
        <v>46.7699</v>
      </c>
      <c r="D352" s="422">
        <v>23.559200000000001</v>
      </c>
      <c r="E352" s="439" t="s">
        <v>206</v>
      </c>
      <c r="F352" s="409" t="s">
        <v>649</v>
      </c>
      <c r="G352" s="409" t="s">
        <v>2747</v>
      </c>
      <c r="H352" s="409" t="s">
        <v>3559</v>
      </c>
      <c r="I352" s="439" t="s">
        <v>681</v>
      </c>
      <c r="J352" s="409" t="s">
        <v>3</v>
      </c>
      <c r="K352" s="410">
        <v>5</v>
      </c>
      <c r="L352" s="410">
        <v>5</v>
      </c>
      <c r="M352" s="410">
        <v>5</v>
      </c>
      <c r="N352" s="422">
        <v>50</v>
      </c>
      <c r="O352" s="434"/>
      <c r="P352" s="410"/>
      <c r="Q352" s="410"/>
      <c r="R352" s="410">
        <v>35</v>
      </c>
      <c r="S352" s="410">
        <v>15</v>
      </c>
      <c r="T352" s="410"/>
      <c r="U352" s="410"/>
      <c r="V352" s="410">
        <f t="shared" si="18"/>
        <v>0</v>
      </c>
      <c r="W352" s="645"/>
      <c r="X352" s="409" t="str">
        <f t="shared" si="16"/>
        <v>35 trei camere, 15 patru camere, 0 număr camere necunoscut &lt;span style="color: red;"&gt;(spuneți-mi sau trimiteți tabel întreținere)&lt;/span&gt;</v>
      </c>
      <c r="Y352" s="442" t="str">
        <f t="shared" si="17"/>
        <v>50 din care 35 trei camere, 15 patru camere, 0 număr camere necunoscut &lt;span style="color: red;"&gt;(spuneți-mi sau trimiteți tabel întreținere)&lt;/span&gt;</v>
      </c>
      <c r="Z352" s="439"/>
      <c r="AA352" s="409" t="s">
        <v>1673</v>
      </c>
      <c r="AB352" s="628" t="s">
        <v>1306</v>
      </c>
      <c r="AC352" s="431" t="s">
        <v>1155</v>
      </c>
      <c r="AD352" s="356" t="s">
        <v>2320</v>
      </c>
      <c r="AE352" s="356"/>
      <c r="AF352" s="356"/>
      <c r="AG352" s="623" t="s">
        <v>10</v>
      </c>
      <c r="AH352" s="623"/>
      <c r="AI352" s="623" t="s">
        <v>2588</v>
      </c>
      <c r="AJ352" s="442"/>
      <c r="AK352" s="446"/>
    </row>
    <row r="353" spans="1:37" ht="13.5" thickTop="1">
      <c r="A353" s="367" t="s">
        <v>23</v>
      </c>
      <c r="B353" s="701" t="s">
        <v>237</v>
      </c>
      <c r="C353" s="702">
        <v>46.765099999999997</v>
      </c>
      <c r="D353" s="703">
        <v>23.542899999999999</v>
      </c>
      <c r="E353" s="704" t="s">
        <v>206</v>
      </c>
      <c r="F353" s="705" t="s">
        <v>649</v>
      </c>
      <c r="G353" s="705" t="s">
        <v>2748</v>
      </c>
      <c r="H353" s="705" t="s">
        <v>3603</v>
      </c>
      <c r="I353" s="721" t="s">
        <v>683</v>
      </c>
      <c r="J353" s="722" t="s">
        <v>825</v>
      </c>
      <c r="K353" s="723">
        <v>1</v>
      </c>
      <c r="L353" s="723">
        <v>11</v>
      </c>
      <c r="M353" s="723">
        <v>11</v>
      </c>
      <c r="N353" s="724">
        <v>44</v>
      </c>
      <c r="O353" s="710"/>
      <c r="P353" s="711"/>
      <c r="Q353" s="711">
        <v>44</v>
      </c>
      <c r="R353" s="711"/>
      <c r="S353" s="711"/>
      <c r="T353" s="711"/>
      <c r="U353" s="711"/>
      <c r="V353" s="711">
        <f t="shared" si="18"/>
        <v>0</v>
      </c>
      <c r="W353" s="725"/>
      <c r="X353" s="726" t="str">
        <f t="shared" si="16"/>
        <v>44 două camere, 0 număr camere necunoscut &lt;span style="color: red;"&gt;(spuneți-mi sau trimiteți tabel întreținere)&lt;/span&gt;</v>
      </c>
      <c r="Y353" s="727" t="str">
        <f t="shared" si="17"/>
        <v>44 din care 44 două camere, 0 număr camere necunoscut &lt;span style="color: red;"&gt;(spuneți-mi sau trimiteți tabel întreținere)&lt;/span&gt;</v>
      </c>
      <c r="Z353" s="728"/>
      <c r="AA353" s="729" t="s">
        <v>1670</v>
      </c>
      <c r="AB353" s="697" t="s">
        <v>1304</v>
      </c>
      <c r="AC353" s="698" t="s">
        <v>1547</v>
      </c>
      <c r="AD353" s="719" t="s">
        <v>1486</v>
      </c>
      <c r="AE353" s="719"/>
      <c r="AF353" s="719"/>
      <c r="AG353" s="719" t="s">
        <v>8</v>
      </c>
      <c r="AH353" s="719"/>
      <c r="AI353" s="719" t="s">
        <v>2608</v>
      </c>
      <c r="AJ353" s="720"/>
      <c r="AK353" s="359"/>
    </row>
    <row r="354" spans="1:37">
      <c r="A354" s="367"/>
      <c r="B354" s="445" t="s">
        <v>238</v>
      </c>
      <c r="C354" s="402">
        <v>46.7652</v>
      </c>
      <c r="D354" s="428">
        <v>23.5428</v>
      </c>
      <c r="E354" s="449" t="s">
        <v>206</v>
      </c>
      <c r="F354" s="450" t="s">
        <v>649</v>
      </c>
      <c r="G354" s="450" t="s">
        <v>2748</v>
      </c>
      <c r="H354" s="450" t="s">
        <v>3604</v>
      </c>
      <c r="I354" s="452" t="s">
        <v>683</v>
      </c>
      <c r="J354" s="457" t="s">
        <v>825</v>
      </c>
      <c r="K354" s="407">
        <v>1</v>
      </c>
      <c r="L354" s="407">
        <v>11</v>
      </c>
      <c r="M354" s="407">
        <v>11</v>
      </c>
      <c r="N354" s="425">
        <v>44</v>
      </c>
      <c r="O354" s="437"/>
      <c r="P354" s="406"/>
      <c r="Q354" s="406">
        <v>44</v>
      </c>
      <c r="R354" s="406"/>
      <c r="S354" s="406"/>
      <c r="T354" s="406"/>
      <c r="U354" s="406"/>
      <c r="V354" s="406">
        <f t="shared" si="18"/>
        <v>0</v>
      </c>
      <c r="W354" s="676"/>
      <c r="X354" s="507" t="str">
        <f t="shared" si="16"/>
        <v>44 două camere, 0 număr camere necunoscut &lt;span style="color: red;"&gt;(spuneți-mi sau trimiteți tabel întreținere)&lt;/span&gt;</v>
      </c>
      <c r="Y354" s="508" t="str">
        <f t="shared" si="17"/>
        <v>44 din care 44 două camere, 0 număr camere necunoscut &lt;span style="color: red;"&gt;(spuneți-mi sau trimiteți tabel întreținere)&lt;/span&gt;</v>
      </c>
      <c r="Z354" s="509"/>
      <c r="AA354" s="510" t="s">
        <v>1670</v>
      </c>
      <c r="AB354" s="628" t="s">
        <v>1304</v>
      </c>
      <c r="AC354" s="431" t="s">
        <v>1547</v>
      </c>
      <c r="AD354" s="356" t="s">
        <v>1486</v>
      </c>
      <c r="AE354" s="356"/>
      <c r="AF354" s="356"/>
      <c r="AG354" s="356" t="s">
        <v>8</v>
      </c>
      <c r="AH354" s="356"/>
      <c r="AI354" s="356" t="s">
        <v>2608</v>
      </c>
      <c r="AJ354" s="441"/>
      <c r="AK354" s="359"/>
    </row>
    <row r="355" spans="1:37">
      <c r="A355" s="367"/>
      <c r="B355" s="445" t="s">
        <v>239</v>
      </c>
      <c r="C355" s="402">
        <v>46.765300000000003</v>
      </c>
      <c r="D355" s="428">
        <v>23.543700000000001</v>
      </c>
      <c r="E355" s="449" t="s">
        <v>206</v>
      </c>
      <c r="F355" s="450" t="s">
        <v>649</v>
      </c>
      <c r="G355" s="450" t="s">
        <v>2748</v>
      </c>
      <c r="H355" s="450" t="s">
        <v>3605</v>
      </c>
      <c r="I355" s="452" t="s">
        <v>683</v>
      </c>
      <c r="J355" s="457" t="s">
        <v>825</v>
      </c>
      <c r="K355" s="407">
        <v>1</v>
      </c>
      <c r="L355" s="407">
        <v>11</v>
      </c>
      <c r="M355" s="407">
        <v>11</v>
      </c>
      <c r="N355" s="425">
        <v>44</v>
      </c>
      <c r="O355" s="437"/>
      <c r="P355" s="406"/>
      <c r="Q355" s="406">
        <v>44</v>
      </c>
      <c r="R355" s="406"/>
      <c r="S355" s="406"/>
      <c r="T355" s="406"/>
      <c r="U355" s="406"/>
      <c r="V355" s="406">
        <f t="shared" si="18"/>
        <v>0</v>
      </c>
      <c r="W355" s="676"/>
      <c r="X355" s="507" t="str">
        <f t="shared" si="16"/>
        <v>44 două camere, 0 număr camere necunoscut &lt;span style="color: red;"&gt;(spuneți-mi sau trimiteți tabel întreținere)&lt;/span&gt;</v>
      </c>
      <c r="Y355" s="508" t="str">
        <f t="shared" si="17"/>
        <v>44 din care 44 două camere, 0 număr camere necunoscut &lt;span style="color: red;"&gt;(spuneți-mi sau trimiteți tabel întreținere)&lt;/span&gt;</v>
      </c>
      <c r="Z355" s="509"/>
      <c r="AA355" s="510" t="s">
        <v>1670</v>
      </c>
      <c r="AB355" s="628" t="s">
        <v>1304</v>
      </c>
      <c r="AC355" s="431" t="s">
        <v>1547</v>
      </c>
      <c r="AD355" s="356" t="s">
        <v>1486</v>
      </c>
      <c r="AE355" s="356"/>
      <c r="AF355" s="356"/>
      <c r="AG355" s="356" t="s">
        <v>8</v>
      </c>
      <c r="AH355" s="356"/>
      <c r="AI355" s="356" t="s">
        <v>2608</v>
      </c>
      <c r="AJ355" s="441"/>
      <c r="AK355" s="359"/>
    </row>
    <row r="356" spans="1:37">
      <c r="A356" s="367"/>
      <c r="B356" s="445" t="s">
        <v>240</v>
      </c>
      <c r="C356" s="402">
        <v>46.7652</v>
      </c>
      <c r="D356" s="428">
        <v>23.543399999999998</v>
      </c>
      <c r="E356" s="449" t="s">
        <v>206</v>
      </c>
      <c r="F356" s="450" t="s">
        <v>649</v>
      </c>
      <c r="G356" s="450" t="s">
        <v>2748</v>
      </c>
      <c r="H356" s="450" t="s">
        <v>3606</v>
      </c>
      <c r="I356" s="452" t="s">
        <v>683</v>
      </c>
      <c r="J356" s="457" t="s">
        <v>825</v>
      </c>
      <c r="K356" s="407">
        <v>1</v>
      </c>
      <c r="L356" s="407">
        <v>11</v>
      </c>
      <c r="M356" s="407">
        <v>11</v>
      </c>
      <c r="N356" s="425">
        <v>44</v>
      </c>
      <c r="O356" s="437"/>
      <c r="P356" s="406"/>
      <c r="Q356" s="406">
        <v>44</v>
      </c>
      <c r="R356" s="406"/>
      <c r="S356" s="406"/>
      <c r="T356" s="406"/>
      <c r="U356" s="406"/>
      <c r="V356" s="406">
        <f t="shared" si="18"/>
        <v>0</v>
      </c>
      <c r="W356" s="676"/>
      <c r="X356" s="507" t="str">
        <f t="shared" si="16"/>
        <v>44 două camere, 0 număr camere necunoscut &lt;span style="color: red;"&gt;(spuneți-mi sau trimiteți tabel întreținere)&lt;/span&gt;</v>
      </c>
      <c r="Y356" s="508" t="str">
        <f t="shared" si="17"/>
        <v>44 din care 44 două camere, 0 număr camere necunoscut &lt;span style="color: red;"&gt;(spuneți-mi sau trimiteți tabel întreținere)&lt;/span&gt;</v>
      </c>
      <c r="Z356" s="509"/>
      <c r="AA356" s="510" t="s">
        <v>1670</v>
      </c>
      <c r="AB356" s="628" t="s">
        <v>1304</v>
      </c>
      <c r="AC356" s="431" t="s">
        <v>1547</v>
      </c>
      <c r="AD356" s="356" t="s">
        <v>1486</v>
      </c>
      <c r="AE356" s="356"/>
      <c r="AF356" s="356"/>
      <c r="AG356" s="356" t="s">
        <v>8</v>
      </c>
      <c r="AH356" s="356"/>
      <c r="AI356" s="356" t="s">
        <v>2608</v>
      </c>
      <c r="AJ356" s="441"/>
      <c r="AK356" s="359"/>
    </row>
    <row r="357" spans="1:37">
      <c r="A357" s="367"/>
      <c r="B357" s="445" t="s">
        <v>241</v>
      </c>
      <c r="C357" s="402">
        <v>46.765599999999999</v>
      </c>
      <c r="D357" s="428">
        <v>23.5442</v>
      </c>
      <c r="E357" s="449" t="s">
        <v>206</v>
      </c>
      <c r="F357" s="450" t="s">
        <v>649</v>
      </c>
      <c r="G357" s="450" t="s">
        <v>2748</v>
      </c>
      <c r="H357" s="450" t="s">
        <v>3607</v>
      </c>
      <c r="I357" s="452" t="s">
        <v>683</v>
      </c>
      <c r="J357" s="457" t="s">
        <v>825</v>
      </c>
      <c r="K357" s="407">
        <v>1</v>
      </c>
      <c r="L357" s="407">
        <v>11</v>
      </c>
      <c r="M357" s="407">
        <v>11</v>
      </c>
      <c r="N357" s="425">
        <v>44</v>
      </c>
      <c r="O357" s="437"/>
      <c r="P357" s="406"/>
      <c r="Q357" s="406">
        <v>44</v>
      </c>
      <c r="R357" s="406"/>
      <c r="S357" s="406"/>
      <c r="T357" s="406"/>
      <c r="U357" s="406"/>
      <c r="V357" s="406">
        <f t="shared" si="18"/>
        <v>0</v>
      </c>
      <c r="W357" s="676"/>
      <c r="X357" s="507" t="str">
        <f t="shared" si="16"/>
        <v>44 două camere, 0 număr camere necunoscut &lt;span style="color: red;"&gt;(spuneți-mi sau trimiteți tabel întreținere)&lt;/span&gt;</v>
      </c>
      <c r="Y357" s="508" t="str">
        <f t="shared" si="17"/>
        <v>44 din care 44 două camere, 0 număr camere necunoscut &lt;span style="color: red;"&gt;(spuneți-mi sau trimiteți tabel întreținere)&lt;/span&gt;</v>
      </c>
      <c r="Z357" s="509"/>
      <c r="AA357" s="510" t="s">
        <v>1670</v>
      </c>
      <c r="AB357" s="628" t="s">
        <v>1304</v>
      </c>
      <c r="AC357" s="431" t="s">
        <v>1547</v>
      </c>
      <c r="AD357" s="356" t="s">
        <v>1486</v>
      </c>
      <c r="AE357" s="356"/>
      <c r="AF357" s="356"/>
      <c r="AG357" s="356" t="s">
        <v>8</v>
      </c>
      <c r="AH357" s="356"/>
      <c r="AI357" s="356" t="s">
        <v>2608</v>
      </c>
      <c r="AJ357" s="441"/>
      <c r="AK357" s="359"/>
    </row>
    <row r="358" spans="1:37">
      <c r="A358" s="367"/>
      <c r="B358" s="445" t="s">
        <v>242</v>
      </c>
      <c r="C358" s="402">
        <v>46.765700000000002</v>
      </c>
      <c r="D358" s="428">
        <v>23.544</v>
      </c>
      <c r="E358" s="449" t="s">
        <v>206</v>
      </c>
      <c r="F358" s="450" t="s">
        <v>649</v>
      </c>
      <c r="G358" s="450" t="s">
        <v>2748</v>
      </c>
      <c r="H358" s="450" t="s">
        <v>3608</v>
      </c>
      <c r="I358" s="452" t="s">
        <v>683</v>
      </c>
      <c r="J358" s="457" t="s">
        <v>825</v>
      </c>
      <c r="K358" s="407">
        <v>1</v>
      </c>
      <c r="L358" s="407">
        <v>11</v>
      </c>
      <c r="M358" s="407">
        <v>11</v>
      </c>
      <c r="N358" s="425">
        <v>44</v>
      </c>
      <c r="O358" s="437"/>
      <c r="P358" s="406"/>
      <c r="Q358" s="406">
        <v>44</v>
      </c>
      <c r="R358" s="406"/>
      <c r="S358" s="406"/>
      <c r="T358" s="406"/>
      <c r="U358" s="406"/>
      <c r="V358" s="406">
        <f t="shared" si="18"/>
        <v>0</v>
      </c>
      <c r="W358" s="676"/>
      <c r="X358" s="507" t="str">
        <f t="shared" si="16"/>
        <v>44 două camere, 0 număr camere necunoscut &lt;span style="color: red;"&gt;(spuneți-mi sau trimiteți tabel întreținere)&lt;/span&gt;</v>
      </c>
      <c r="Y358" s="508" t="str">
        <f t="shared" si="17"/>
        <v>44 din care 44 două camere, 0 număr camere necunoscut &lt;span style="color: red;"&gt;(spuneți-mi sau trimiteți tabel întreținere)&lt;/span&gt;</v>
      </c>
      <c r="Z358" s="509"/>
      <c r="AA358" s="510" t="s">
        <v>1670</v>
      </c>
      <c r="AB358" s="628" t="s">
        <v>1304</v>
      </c>
      <c r="AC358" s="431" t="s">
        <v>1547</v>
      </c>
      <c r="AD358" s="356" t="s">
        <v>1486</v>
      </c>
      <c r="AE358" s="356"/>
      <c r="AF358" s="356"/>
      <c r="AG358" s="356" t="s">
        <v>8</v>
      </c>
      <c r="AH358" s="356"/>
      <c r="AI358" s="356" t="s">
        <v>2608</v>
      </c>
      <c r="AJ358" s="441"/>
      <c r="AK358" s="359"/>
    </row>
    <row r="359" spans="1:37">
      <c r="A359" s="367"/>
      <c r="B359" s="445" t="s">
        <v>243</v>
      </c>
      <c r="C359" s="402">
        <v>46.765799999999999</v>
      </c>
      <c r="D359" s="428">
        <v>23.544699999999999</v>
      </c>
      <c r="E359" s="449" t="s">
        <v>206</v>
      </c>
      <c r="F359" s="450" t="s">
        <v>649</v>
      </c>
      <c r="G359" s="450" t="s">
        <v>2748</v>
      </c>
      <c r="H359" s="450" t="s">
        <v>3609</v>
      </c>
      <c r="I359" s="452" t="s">
        <v>683</v>
      </c>
      <c r="J359" s="457" t="s">
        <v>825</v>
      </c>
      <c r="K359" s="407">
        <v>1</v>
      </c>
      <c r="L359" s="407">
        <v>11</v>
      </c>
      <c r="M359" s="407">
        <v>11</v>
      </c>
      <c r="N359" s="425">
        <v>44</v>
      </c>
      <c r="O359" s="437"/>
      <c r="P359" s="406"/>
      <c r="Q359" s="406">
        <v>44</v>
      </c>
      <c r="R359" s="406"/>
      <c r="S359" s="406"/>
      <c r="T359" s="406"/>
      <c r="U359" s="406"/>
      <c r="V359" s="406">
        <f t="shared" si="18"/>
        <v>0</v>
      </c>
      <c r="W359" s="676"/>
      <c r="X359" s="507" t="str">
        <f t="shared" si="16"/>
        <v>44 două camere, 0 număr camere necunoscut &lt;span style="color: red;"&gt;(spuneți-mi sau trimiteți tabel întreținere)&lt;/span&gt;</v>
      </c>
      <c r="Y359" s="508" t="str">
        <f t="shared" si="17"/>
        <v>44 din care 44 două camere, 0 număr camere necunoscut &lt;span style="color: red;"&gt;(spuneți-mi sau trimiteți tabel întreținere)&lt;/span&gt;</v>
      </c>
      <c r="Z359" s="509"/>
      <c r="AA359" s="510" t="s">
        <v>1670</v>
      </c>
      <c r="AB359" s="628" t="s">
        <v>1304</v>
      </c>
      <c r="AC359" s="431" t="s">
        <v>1547</v>
      </c>
      <c r="AD359" s="356" t="s">
        <v>1486</v>
      </c>
      <c r="AE359" s="356"/>
      <c r="AF359" s="356"/>
      <c r="AG359" s="356" t="s">
        <v>8</v>
      </c>
      <c r="AH359" s="356"/>
      <c r="AI359" s="356" t="s">
        <v>2608</v>
      </c>
      <c r="AJ359" s="441"/>
      <c r="AK359" s="359"/>
    </row>
    <row r="360" spans="1:37">
      <c r="A360" s="367"/>
      <c r="B360" s="445" t="s">
        <v>244</v>
      </c>
      <c r="C360" s="402">
        <v>46.765900000000002</v>
      </c>
      <c r="D360" s="428">
        <v>23.545000000000002</v>
      </c>
      <c r="E360" s="449" t="s">
        <v>206</v>
      </c>
      <c r="F360" s="450" t="s">
        <v>649</v>
      </c>
      <c r="G360" s="450" t="s">
        <v>2748</v>
      </c>
      <c r="H360" s="450" t="s">
        <v>3610</v>
      </c>
      <c r="I360" s="452" t="s">
        <v>683</v>
      </c>
      <c r="J360" s="457" t="s">
        <v>825</v>
      </c>
      <c r="K360" s="407">
        <v>1</v>
      </c>
      <c r="L360" s="407">
        <v>11</v>
      </c>
      <c r="M360" s="407">
        <v>11</v>
      </c>
      <c r="N360" s="425">
        <v>44</v>
      </c>
      <c r="O360" s="437"/>
      <c r="P360" s="406"/>
      <c r="Q360" s="406">
        <v>44</v>
      </c>
      <c r="R360" s="406"/>
      <c r="S360" s="406"/>
      <c r="T360" s="406"/>
      <c r="U360" s="406"/>
      <c r="V360" s="406">
        <f t="shared" si="18"/>
        <v>0</v>
      </c>
      <c r="W360" s="676"/>
      <c r="X360" s="507" t="str">
        <f t="shared" si="16"/>
        <v>44 două camere, 0 număr camere necunoscut &lt;span style="color: red;"&gt;(spuneți-mi sau trimiteți tabel întreținere)&lt;/span&gt;</v>
      </c>
      <c r="Y360" s="508" t="str">
        <f t="shared" si="17"/>
        <v>44 din care 44 două camere, 0 număr camere necunoscut &lt;span style="color: red;"&gt;(spuneți-mi sau trimiteți tabel întreținere)&lt;/span&gt;</v>
      </c>
      <c r="Z360" s="509"/>
      <c r="AA360" s="510" t="s">
        <v>1670</v>
      </c>
      <c r="AB360" s="628" t="s">
        <v>1304</v>
      </c>
      <c r="AC360" s="431" t="s">
        <v>1547</v>
      </c>
      <c r="AD360" s="356" t="s">
        <v>1486</v>
      </c>
      <c r="AE360" s="356"/>
      <c r="AF360" s="356"/>
      <c r="AG360" s="356" t="s">
        <v>8</v>
      </c>
      <c r="AH360" s="356"/>
      <c r="AI360" s="356" t="s">
        <v>2608</v>
      </c>
      <c r="AJ360" s="441"/>
      <c r="AK360" s="359"/>
    </row>
    <row r="361" spans="1:37">
      <c r="A361" s="367"/>
      <c r="B361" s="445" t="s">
        <v>331</v>
      </c>
      <c r="C361" s="402">
        <v>46.766100000000002</v>
      </c>
      <c r="D361" s="428">
        <v>23.545500000000001</v>
      </c>
      <c r="E361" s="449" t="s">
        <v>206</v>
      </c>
      <c r="F361" s="450" t="s">
        <v>649</v>
      </c>
      <c r="G361" s="450" t="s">
        <v>2748</v>
      </c>
      <c r="H361" s="450" t="s">
        <v>3611</v>
      </c>
      <c r="I361" s="452" t="s">
        <v>683</v>
      </c>
      <c r="J361" s="457" t="s">
        <v>825</v>
      </c>
      <c r="K361" s="407">
        <v>1</v>
      </c>
      <c r="L361" s="407">
        <v>11</v>
      </c>
      <c r="M361" s="407">
        <v>11</v>
      </c>
      <c r="N361" s="425">
        <v>44</v>
      </c>
      <c r="O361" s="437"/>
      <c r="P361" s="406"/>
      <c r="Q361" s="406">
        <v>44</v>
      </c>
      <c r="R361" s="406"/>
      <c r="S361" s="406"/>
      <c r="T361" s="406"/>
      <c r="U361" s="406"/>
      <c r="V361" s="406">
        <f t="shared" si="18"/>
        <v>0</v>
      </c>
      <c r="W361" s="676"/>
      <c r="X361" s="507" t="str">
        <f t="shared" ref="X361:X424" si="19">CONCATENATE(IF(ISBLANK(O361),"",CONCATENATE(O361,O$2,", ")),IF(ISBLANK(P361),"",CONCATENATE(P361,P$2,", ")),IF(ISBLANK(Q361),"",CONCATENATE(Q361,Q$2,", ")),IF(ISBLANK(R361),"",CONCATENATE(R361,R$2,", ")),IF(ISBLANK(S361),"",CONCATENATE(S361,S$2,", ")),IF(ISBLANK(T361),"",CONCATENATE(T361,T$2,", ")),IF(ISBLANK(U361),"",CONCATENATE(U361,U$2,", ")),IF(ISBLANK(V361),"",CONCATENATE(W361,V361,V$2)))</f>
        <v>44 două camere, 0 număr camere necunoscut &lt;span style="color: red;"&gt;(spuneți-mi sau trimiteți tabel întreținere)&lt;/span&gt;</v>
      </c>
      <c r="Y361" s="508" t="str">
        <f t="shared" ref="Y361:Y424" si="20">W361&amp;N361&amp;" din care "&amp;X361</f>
        <v>44 din care 44 două camere, 0 număr camere necunoscut &lt;span style="color: red;"&gt;(spuneți-mi sau trimiteți tabel întreținere)&lt;/span&gt;</v>
      </c>
      <c r="Z361" s="509"/>
      <c r="AA361" s="510" t="s">
        <v>1670</v>
      </c>
      <c r="AB361" s="628" t="s">
        <v>1304</v>
      </c>
      <c r="AC361" s="431" t="s">
        <v>1547</v>
      </c>
      <c r="AD361" s="356" t="s">
        <v>1486</v>
      </c>
      <c r="AE361" s="356"/>
      <c r="AF361" s="356"/>
      <c r="AG361" s="356" t="s">
        <v>8</v>
      </c>
      <c r="AH361" s="356"/>
      <c r="AI361" s="356" t="s">
        <v>2608</v>
      </c>
      <c r="AJ361" s="441"/>
      <c r="AK361" s="359"/>
    </row>
    <row r="362" spans="1:37">
      <c r="A362" s="367"/>
      <c r="B362" s="445" t="s">
        <v>332</v>
      </c>
      <c r="C362" s="402">
        <v>46.766300000000001</v>
      </c>
      <c r="D362" s="428">
        <v>23.545300000000001</v>
      </c>
      <c r="E362" s="449" t="s">
        <v>206</v>
      </c>
      <c r="F362" s="450" t="s">
        <v>649</v>
      </c>
      <c r="G362" s="450" t="s">
        <v>2748</v>
      </c>
      <c r="H362" s="450" t="s">
        <v>3612</v>
      </c>
      <c r="I362" s="452" t="s">
        <v>683</v>
      </c>
      <c r="J362" s="457" t="s">
        <v>825</v>
      </c>
      <c r="K362" s="407">
        <v>1</v>
      </c>
      <c r="L362" s="407">
        <v>11</v>
      </c>
      <c r="M362" s="407">
        <v>11</v>
      </c>
      <c r="N362" s="425">
        <v>44</v>
      </c>
      <c r="O362" s="437"/>
      <c r="P362" s="406"/>
      <c r="Q362" s="406">
        <v>44</v>
      </c>
      <c r="R362" s="406"/>
      <c r="S362" s="406"/>
      <c r="T362" s="406"/>
      <c r="U362" s="406"/>
      <c r="V362" s="406">
        <f t="shared" ref="V362:V425" si="21">N362-SUM(O362:U362)</f>
        <v>0</v>
      </c>
      <c r="W362" s="676"/>
      <c r="X362" s="507" t="str">
        <f t="shared" si="19"/>
        <v>44 două camere, 0 număr camere necunoscut &lt;span style="color: red;"&gt;(spuneți-mi sau trimiteți tabel întreținere)&lt;/span&gt;</v>
      </c>
      <c r="Y362" s="508" t="str">
        <f t="shared" si="20"/>
        <v>44 din care 44 două camere, 0 număr camere necunoscut &lt;span style="color: red;"&gt;(spuneți-mi sau trimiteți tabel întreținere)&lt;/span&gt;</v>
      </c>
      <c r="Z362" s="509"/>
      <c r="AA362" s="510" t="s">
        <v>1670</v>
      </c>
      <c r="AB362" s="628" t="s">
        <v>1304</v>
      </c>
      <c r="AC362" s="431" t="s">
        <v>1547</v>
      </c>
      <c r="AD362" s="356" t="s">
        <v>1486</v>
      </c>
      <c r="AE362" s="356"/>
      <c r="AF362" s="356"/>
      <c r="AG362" s="356" t="s">
        <v>8</v>
      </c>
      <c r="AH362" s="356"/>
      <c r="AI362" s="356" t="s">
        <v>2608</v>
      </c>
      <c r="AJ362" s="441"/>
      <c r="AK362" s="359"/>
    </row>
    <row r="363" spans="1:37">
      <c r="A363" s="367"/>
      <c r="B363" s="445" t="s">
        <v>333</v>
      </c>
      <c r="C363" s="402">
        <v>46.766399999999997</v>
      </c>
      <c r="D363" s="428">
        <v>23.5459</v>
      </c>
      <c r="E363" s="449" t="s">
        <v>206</v>
      </c>
      <c r="F363" s="450" t="s">
        <v>649</v>
      </c>
      <c r="G363" s="450" t="s">
        <v>2748</v>
      </c>
      <c r="H363" s="450" t="s">
        <v>3613</v>
      </c>
      <c r="I363" s="452" t="s">
        <v>683</v>
      </c>
      <c r="J363" s="457" t="s">
        <v>825</v>
      </c>
      <c r="K363" s="407">
        <v>1</v>
      </c>
      <c r="L363" s="407">
        <v>11</v>
      </c>
      <c r="M363" s="407">
        <v>11</v>
      </c>
      <c r="N363" s="425">
        <v>44</v>
      </c>
      <c r="O363" s="437"/>
      <c r="P363" s="406"/>
      <c r="Q363" s="406">
        <v>44</v>
      </c>
      <c r="R363" s="406"/>
      <c r="S363" s="406"/>
      <c r="T363" s="406"/>
      <c r="U363" s="406"/>
      <c r="V363" s="406">
        <f t="shared" si="21"/>
        <v>0</v>
      </c>
      <c r="W363" s="676"/>
      <c r="X363" s="507" t="str">
        <f t="shared" si="19"/>
        <v>44 două camere, 0 număr camere necunoscut &lt;span style="color: red;"&gt;(spuneți-mi sau trimiteți tabel întreținere)&lt;/span&gt;</v>
      </c>
      <c r="Y363" s="508" t="str">
        <f t="shared" si="20"/>
        <v>44 din care 44 două camere, 0 număr camere necunoscut &lt;span style="color: red;"&gt;(spuneți-mi sau trimiteți tabel întreținere)&lt;/span&gt;</v>
      </c>
      <c r="Z363" s="509"/>
      <c r="AA363" s="510" t="s">
        <v>1670</v>
      </c>
      <c r="AB363" s="628" t="s">
        <v>1304</v>
      </c>
      <c r="AC363" s="431" t="s">
        <v>1547</v>
      </c>
      <c r="AD363" s="356" t="s">
        <v>1486</v>
      </c>
      <c r="AE363" s="356"/>
      <c r="AF363" s="356"/>
      <c r="AG363" s="356" t="s">
        <v>8</v>
      </c>
      <c r="AH363" s="356"/>
      <c r="AI363" s="356" t="s">
        <v>2608</v>
      </c>
      <c r="AJ363" s="441"/>
      <c r="AK363" s="359"/>
    </row>
    <row r="364" spans="1:37">
      <c r="A364" s="367"/>
      <c r="B364" s="445" t="s">
        <v>334</v>
      </c>
      <c r="C364" s="402">
        <v>46.766599999999997</v>
      </c>
      <c r="D364" s="428">
        <v>23.5458</v>
      </c>
      <c r="E364" s="449" t="s">
        <v>206</v>
      </c>
      <c r="F364" s="450" t="s">
        <v>649</v>
      </c>
      <c r="G364" s="450" t="s">
        <v>2748</v>
      </c>
      <c r="H364" s="450" t="s">
        <v>3614</v>
      </c>
      <c r="I364" s="452" t="s">
        <v>683</v>
      </c>
      <c r="J364" s="457" t="s">
        <v>825</v>
      </c>
      <c r="K364" s="407">
        <v>1</v>
      </c>
      <c r="L364" s="407">
        <v>11</v>
      </c>
      <c r="M364" s="407">
        <v>11</v>
      </c>
      <c r="N364" s="425">
        <v>44</v>
      </c>
      <c r="O364" s="437"/>
      <c r="P364" s="406"/>
      <c r="Q364" s="406">
        <v>44</v>
      </c>
      <c r="R364" s="406"/>
      <c r="S364" s="406"/>
      <c r="T364" s="406"/>
      <c r="U364" s="406"/>
      <c r="V364" s="406">
        <f t="shared" si="21"/>
        <v>0</v>
      </c>
      <c r="W364" s="676"/>
      <c r="X364" s="507" t="str">
        <f t="shared" si="19"/>
        <v>44 două camere, 0 număr camere necunoscut &lt;span style="color: red;"&gt;(spuneți-mi sau trimiteți tabel întreținere)&lt;/span&gt;</v>
      </c>
      <c r="Y364" s="508" t="str">
        <f t="shared" si="20"/>
        <v>44 din care 44 două camere, 0 număr camere necunoscut &lt;span style="color: red;"&gt;(spuneți-mi sau trimiteți tabel întreținere)&lt;/span&gt;</v>
      </c>
      <c r="Z364" s="509"/>
      <c r="AA364" s="510" t="s">
        <v>1670</v>
      </c>
      <c r="AB364" s="628" t="s">
        <v>1304</v>
      </c>
      <c r="AC364" s="431" t="s">
        <v>1547</v>
      </c>
      <c r="AD364" s="356" t="s">
        <v>1486</v>
      </c>
      <c r="AE364" s="356"/>
      <c r="AF364" s="356"/>
      <c r="AG364" s="356" t="s">
        <v>8</v>
      </c>
      <c r="AH364" s="356"/>
      <c r="AI364" s="356" t="s">
        <v>2608</v>
      </c>
      <c r="AJ364" s="441"/>
      <c r="AK364" s="359"/>
    </row>
    <row r="365" spans="1:37">
      <c r="A365" s="367" t="s">
        <v>32</v>
      </c>
      <c r="B365" s="460" t="s">
        <v>222</v>
      </c>
      <c r="C365" s="461">
        <v>46.767600000000002</v>
      </c>
      <c r="D365" s="462">
        <v>23.548100000000002</v>
      </c>
      <c r="E365" s="463" t="s">
        <v>206</v>
      </c>
      <c r="F365" s="464" t="s">
        <v>649</v>
      </c>
      <c r="G365" s="464" t="s">
        <v>2748</v>
      </c>
      <c r="H365" s="464" t="s">
        <v>3615</v>
      </c>
      <c r="I365" s="474" t="s">
        <v>683</v>
      </c>
      <c r="J365" s="475" t="s">
        <v>825</v>
      </c>
      <c r="K365" s="476">
        <v>2</v>
      </c>
      <c r="L365" s="476">
        <v>11</v>
      </c>
      <c r="M365" s="476">
        <v>11</v>
      </c>
      <c r="N365" s="477">
        <v>88</v>
      </c>
      <c r="O365" s="478"/>
      <c r="P365" s="479"/>
      <c r="Q365" s="479">
        <v>48</v>
      </c>
      <c r="R365" s="479">
        <v>40</v>
      </c>
      <c r="S365" s="479"/>
      <c r="T365" s="479"/>
      <c r="U365" s="479"/>
      <c r="V365" s="479">
        <f t="shared" si="21"/>
        <v>0</v>
      </c>
      <c r="W365" s="679"/>
      <c r="X365" s="515" t="str">
        <f t="shared" si="19"/>
        <v>48 două camere, 40 trei camere, 0 număr camere necunoscut &lt;span style="color: red;"&gt;(spuneți-mi sau trimiteți tabel întreținere)&lt;/span&gt;</v>
      </c>
      <c r="Y365" s="516" t="str">
        <f t="shared" si="20"/>
        <v>88 din care 48 două camere, 40 trei camere, 0 număr camere necunoscut &lt;span style="color: red;"&gt;(spuneți-mi sau trimiteți tabel întreținere)&lt;/span&gt;</v>
      </c>
      <c r="Z365" s="517"/>
      <c r="AA365" s="518" t="s">
        <v>1663</v>
      </c>
      <c r="AB365" s="400" t="s">
        <v>1302</v>
      </c>
      <c r="AC365" s="458" t="s">
        <v>1548</v>
      </c>
      <c r="AD365" s="471" t="s">
        <v>1578</v>
      </c>
      <c r="AE365" s="472"/>
      <c r="AF365" s="472"/>
      <c r="AG365" s="472" t="s">
        <v>840</v>
      </c>
      <c r="AH365" s="472"/>
      <c r="AI365" s="472" t="s">
        <v>2227</v>
      </c>
      <c r="AJ365" s="473"/>
      <c r="AK365" s="359"/>
    </row>
    <row r="366" spans="1:37">
      <c r="A366" s="367"/>
      <c r="B366" s="445" t="s">
        <v>223</v>
      </c>
      <c r="C366" s="402">
        <v>46.767299999999999</v>
      </c>
      <c r="D366" s="428">
        <v>23.548400000000001</v>
      </c>
      <c r="E366" s="449" t="s">
        <v>206</v>
      </c>
      <c r="F366" s="450" t="s">
        <v>649</v>
      </c>
      <c r="G366" s="450" t="s">
        <v>2748</v>
      </c>
      <c r="H366" s="450" t="s">
        <v>3616</v>
      </c>
      <c r="I366" s="452" t="s">
        <v>683</v>
      </c>
      <c r="J366" s="457" t="s">
        <v>825</v>
      </c>
      <c r="K366" s="407">
        <v>2</v>
      </c>
      <c r="L366" s="407">
        <v>11</v>
      </c>
      <c r="M366" s="407">
        <v>11</v>
      </c>
      <c r="N366" s="425">
        <v>88</v>
      </c>
      <c r="O366" s="437"/>
      <c r="P366" s="406"/>
      <c r="Q366" s="406">
        <v>48</v>
      </c>
      <c r="R366" s="406">
        <v>40</v>
      </c>
      <c r="S366" s="406"/>
      <c r="T366" s="406"/>
      <c r="U366" s="406"/>
      <c r="V366" s="406">
        <f t="shared" si="21"/>
        <v>0</v>
      </c>
      <c r="W366" s="676"/>
      <c r="X366" s="507" t="str">
        <f t="shared" si="19"/>
        <v>48 două camere, 40 trei camere, 0 număr camere necunoscut &lt;span style="color: red;"&gt;(spuneți-mi sau trimiteți tabel întreținere)&lt;/span&gt;</v>
      </c>
      <c r="Y366" s="508" t="str">
        <f t="shared" si="20"/>
        <v>88 din care 48 două camere, 40 trei camere, 0 număr camere necunoscut &lt;span style="color: red;"&gt;(spuneți-mi sau trimiteți tabel întreținere)&lt;/span&gt;</v>
      </c>
      <c r="Z366" s="509"/>
      <c r="AA366" s="510" t="s">
        <v>1663</v>
      </c>
      <c r="AB366" s="628" t="s">
        <v>1302</v>
      </c>
      <c r="AC366" s="431" t="s">
        <v>1548</v>
      </c>
      <c r="AD366" s="405" t="s">
        <v>1578</v>
      </c>
      <c r="AE366" s="356"/>
      <c r="AF366" s="356"/>
      <c r="AG366" s="356" t="s">
        <v>840</v>
      </c>
      <c r="AH366" s="356"/>
      <c r="AI366" s="356" t="s">
        <v>2227</v>
      </c>
      <c r="AJ366" s="441"/>
      <c r="AK366" s="359"/>
    </row>
    <row r="367" spans="1:37">
      <c r="A367" s="367"/>
      <c r="B367" s="445" t="s">
        <v>224</v>
      </c>
      <c r="C367" s="402">
        <v>46.767000000000003</v>
      </c>
      <c r="D367" s="428">
        <v>23.5488</v>
      </c>
      <c r="E367" s="449" t="s">
        <v>206</v>
      </c>
      <c r="F367" s="450" t="s">
        <v>649</v>
      </c>
      <c r="G367" s="450" t="s">
        <v>2748</v>
      </c>
      <c r="H367" s="450" t="s">
        <v>3617</v>
      </c>
      <c r="I367" s="452" t="s">
        <v>683</v>
      </c>
      <c r="J367" s="457" t="s">
        <v>825</v>
      </c>
      <c r="K367" s="407">
        <v>2</v>
      </c>
      <c r="L367" s="407">
        <v>11</v>
      </c>
      <c r="M367" s="407">
        <v>11</v>
      </c>
      <c r="N367" s="425">
        <v>88</v>
      </c>
      <c r="O367" s="437"/>
      <c r="P367" s="406"/>
      <c r="Q367" s="406">
        <v>48</v>
      </c>
      <c r="R367" s="406">
        <v>40</v>
      </c>
      <c r="S367" s="406"/>
      <c r="T367" s="406"/>
      <c r="U367" s="406"/>
      <c r="V367" s="406">
        <f t="shared" si="21"/>
        <v>0</v>
      </c>
      <c r="W367" s="676"/>
      <c r="X367" s="507" t="str">
        <f t="shared" si="19"/>
        <v>48 două camere, 40 trei camere, 0 număr camere necunoscut &lt;span style="color: red;"&gt;(spuneți-mi sau trimiteți tabel întreținere)&lt;/span&gt;</v>
      </c>
      <c r="Y367" s="508" t="str">
        <f t="shared" si="20"/>
        <v>88 din care 48 două camere, 40 trei camere, 0 număr camere necunoscut &lt;span style="color: red;"&gt;(spuneți-mi sau trimiteți tabel întreținere)&lt;/span&gt;</v>
      </c>
      <c r="Z367" s="509"/>
      <c r="AA367" s="510" t="s">
        <v>1663</v>
      </c>
      <c r="AB367" s="628" t="s">
        <v>1302</v>
      </c>
      <c r="AC367" s="431" t="s">
        <v>1548</v>
      </c>
      <c r="AD367" s="405" t="s">
        <v>1578</v>
      </c>
      <c r="AE367" s="356"/>
      <c r="AF367" s="356"/>
      <c r="AG367" s="356" t="s">
        <v>840</v>
      </c>
      <c r="AH367" s="356"/>
      <c r="AI367" s="356" t="s">
        <v>2227</v>
      </c>
      <c r="AJ367" s="441"/>
      <c r="AK367" s="359"/>
    </row>
    <row r="368" spans="1:37">
      <c r="A368" s="367"/>
      <c r="B368" s="445" t="s">
        <v>225</v>
      </c>
      <c r="C368" s="402">
        <v>46.7667</v>
      </c>
      <c r="D368" s="428">
        <v>23.549099999999999</v>
      </c>
      <c r="E368" s="449" t="s">
        <v>206</v>
      </c>
      <c r="F368" s="450" t="s">
        <v>649</v>
      </c>
      <c r="G368" s="450" t="s">
        <v>2748</v>
      </c>
      <c r="H368" s="450" t="s">
        <v>3618</v>
      </c>
      <c r="I368" s="452" t="s">
        <v>683</v>
      </c>
      <c r="J368" s="457" t="s">
        <v>825</v>
      </c>
      <c r="K368" s="407">
        <v>2</v>
      </c>
      <c r="L368" s="407">
        <v>11</v>
      </c>
      <c r="M368" s="407">
        <v>11</v>
      </c>
      <c r="N368" s="425">
        <v>88</v>
      </c>
      <c r="O368" s="437"/>
      <c r="P368" s="406"/>
      <c r="Q368" s="406">
        <v>48</v>
      </c>
      <c r="R368" s="406">
        <v>40</v>
      </c>
      <c r="S368" s="406"/>
      <c r="T368" s="406"/>
      <c r="U368" s="406"/>
      <c r="V368" s="406">
        <f t="shared" si="21"/>
        <v>0</v>
      </c>
      <c r="W368" s="676"/>
      <c r="X368" s="507" t="str">
        <f t="shared" si="19"/>
        <v>48 două camere, 40 trei camere, 0 număr camere necunoscut &lt;span style="color: red;"&gt;(spuneți-mi sau trimiteți tabel întreținere)&lt;/span&gt;</v>
      </c>
      <c r="Y368" s="508" t="str">
        <f t="shared" si="20"/>
        <v>88 din care 48 două camere, 40 trei camere, 0 număr camere necunoscut &lt;span style="color: red;"&gt;(spuneți-mi sau trimiteți tabel întreținere)&lt;/span&gt;</v>
      </c>
      <c r="Z368" s="509"/>
      <c r="AA368" s="510" t="s">
        <v>1663</v>
      </c>
      <c r="AB368" s="628" t="s">
        <v>1302</v>
      </c>
      <c r="AC368" s="431" t="s">
        <v>1548</v>
      </c>
      <c r="AD368" s="356" t="s">
        <v>1578</v>
      </c>
      <c r="AE368" s="356"/>
      <c r="AF368" s="356"/>
      <c r="AG368" s="356" t="s">
        <v>840</v>
      </c>
      <c r="AH368" s="356"/>
      <c r="AI368" s="356" t="s">
        <v>2227</v>
      </c>
      <c r="AJ368" s="441"/>
      <c r="AK368" s="359"/>
    </row>
    <row r="369" spans="1:37">
      <c r="A369" s="367"/>
      <c r="B369" s="445" t="s">
        <v>285</v>
      </c>
      <c r="C369" s="402">
        <v>46.766199999999998</v>
      </c>
      <c r="D369" s="428">
        <v>23.549099999999999</v>
      </c>
      <c r="E369" s="449" t="s">
        <v>206</v>
      </c>
      <c r="F369" s="450" t="s">
        <v>649</v>
      </c>
      <c r="G369" s="450" t="s">
        <v>2748</v>
      </c>
      <c r="H369" s="450" t="s">
        <v>3619</v>
      </c>
      <c r="I369" s="452" t="s">
        <v>683</v>
      </c>
      <c r="J369" s="457" t="s">
        <v>825</v>
      </c>
      <c r="K369" s="407">
        <v>2</v>
      </c>
      <c r="L369" s="407">
        <v>11</v>
      </c>
      <c r="M369" s="407">
        <v>11</v>
      </c>
      <c r="N369" s="425">
        <v>88</v>
      </c>
      <c r="O369" s="437"/>
      <c r="P369" s="406"/>
      <c r="Q369" s="406">
        <v>48</v>
      </c>
      <c r="R369" s="406">
        <v>40</v>
      </c>
      <c r="S369" s="406"/>
      <c r="T369" s="406"/>
      <c r="U369" s="406"/>
      <c r="V369" s="406">
        <f t="shared" si="21"/>
        <v>0</v>
      </c>
      <c r="W369" s="676"/>
      <c r="X369" s="507" t="str">
        <f t="shared" si="19"/>
        <v>48 două camere, 40 trei camere, 0 număr camere necunoscut &lt;span style="color: red;"&gt;(spuneți-mi sau trimiteți tabel întreținere)&lt;/span&gt;</v>
      </c>
      <c r="Y369" s="508" t="str">
        <f t="shared" si="20"/>
        <v>88 din care 48 două camere, 40 trei camere, 0 număr camere necunoscut &lt;span style="color: red;"&gt;(spuneți-mi sau trimiteți tabel întreținere)&lt;/span&gt;</v>
      </c>
      <c r="Z369" s="509"/>
      <c r="AA369" s="510" t="s">
        <v>1663</v>
      </c>
      <c r="AB369" s="628" t="s">
        <v>1302</v>
      </c>
      <c r="AC369" s="431" t="s">
        <v>1548</v>
      </c>
      <c r="AD369" s="356" t="s">
        <v>1578</v>
      </c>
      <c r="AE369" s="356"/>
      <c r="AF369" s="356"/>
      <c r="AG369" s="356" t="s">
        <v>840</v>
      </c>
      <c r="AH369" s="356"/>
      <c r="AI369" s="356" t="s">
        <v>2227</v>
      </c>
      <c r="AJ369" s="441"/>
      <c r="AK369" s="359"/>
    </row>
    <row r="370" spans="1:37">
      <c r="A370" s="367"/>
      <c r="B370" s="445" t="s">
        <v>286</v>
      </c>
      <c r="C370" s="402">
        <v>46.765900000000002</v>
      </c>
      <c r="D370" s="428">
        <v>23.5486</v>
      </c>
      <c r="E370" s="449" t="s">
        <v>206</v>
      </c>
      <c r="F370" s="450" t="s">
        <v>649</v>
      </c>
      <c r="G370" s="450" t="s">
        <v>2748</v>
      </c>
      <c r="H370" s="450" t="s">
        <v>3620</v>
      </c>
      <c r="I370" s="452" t="s">
        <v>683</v>
      </c>
      <c r="J370" s="457" t="s">
        <v>825</v>
      </c>
      <c r="K370" s="407">
        <v>2</v>
      </c>
      <c r="L370" s="407">
        <v>11</v>
      </c>
      <c r="M370" s="407">
        <v>11</v>
      </c>
      <c r="N370" s="425">
        <v>88</v>
      </c>
      <c r="O370" s="437"/>
      <c r="P370" s="406"/>
      <c r="Q370" s="406">
        <v>48</v>
      </c>
      <c r="R370" s="406">
        <v>40</v>
      </c>
      <c r="S370" s="406"/>
      <c r="T370" s="406"/>
      <c r="U370" s="406"/>
      <c r="V370" s="406">
        <f t="shared" si="21"/>
        <v>0</v>
      </c>
      <c r="W370" s="676"/>
      <c r="X370" s="507" t="str">
        <f t="shared" si="19"/>
        <v>48 două camere, 40 trei camere, 0 număr camere necunoscut &lt;span style="color: red;"&gt;(spuneți-mi sau trimiteți tabel întreținere)&lt;/span&gt;</v>
      </c>
      <c r="Y370" s="508" t="str">
        <f t="shared" si="20"/>
        <v>88 din care 48 două camere, 40 trei camere, 0 număr camere necunoscut &lt;span style="color: red;"&gt;(spuneți-mi sau trimiteți tabel întreținere)&lt;/span&gt;</v>
      </c>
      <c r="Z370" s="509"/>
      <c r="AA370" s="510" t="s">
        <v>1663</v>
      </c>
      <c r="AB370" s="628" t="s">
        <v>1302</v>
      </c>
      <c r="AC370" s="431" t="s">
        <v>1548</v>
      </c>
      <c r="AD370" s="356" t="s">
        <v>1578</v>
      </c>
      <c r="AE370" s="356"/>
      <c r="AF370" s="356"/>
      <c r="AG370" s="356" t="s">
        <v>840</v>
      </c>
      <c r="AH370" s="356"/>
      <c r="AI370" s="356" t="s">
        <v>2227</v>
      </c>
      <c r="AJ370" s="441"/>
      <c r="AK370" s="359"/>
    </row>
    <row r="371" spans="1:37">
      <c r="A371" s="367"/>
      <c r="B371" s="445" t="s">
        <v>287</v>
      </c>
      <c r="C371" s="402">
        <v>46.765599999999999</v>
      </c>
      <c r="D371" s="428">
        <v>23.548100000000002</v>
      </c>
      <c r="E371" s="449" t="s">
        <v>206</v>
      </c>
      <c r="F371" s="450" t="s">
        <v>649</v>
      </c>
      <c r="G371" s="450" t="s">
        <v>2748</v>
      </c>
      <c r="H371" s="450" t="s">
        <v>3621</v>
      </c>
      <c r="I371" s="452" t="s">
        <v>683</v>
      </c>
      <c r="J371" s="457" t="s">
        <v>825</v>
      </c>
      <c r="K371" s="407">
        <v>2</v>
      </c>
      <c r="L371" s="407">
        <v>11</v>
      </c>
      <c r="M371" s="407">
        <v>11</v>
      </c>
      <c r="N371" s="425">
        <v>88</v>
      </c>
      <c r="O371" s="437"/>
      <c r="P371" s="406"/>
      <c r="Q371" s="406">
        <v>48</v>
      </c>
      <c r="R371" s="406">
        <v>40</v>
      </c>
      <c r="S371" s="406"/>
      <c r="T371" s="406"/>
      <c r="U371" s="406"/>
      <c r="V371" s="406">
        <f t="shared" si="21"/>
        <v>0</v>
      </c>
      <c r="W371" s="676"/>
      <c r="X371" s="507" t="str">
        <f t="shared" si="19"/>
        <v>48 două camere, 40 trei camere, 0 număr camere necunoscut &lt;span style="color: red;"&gt;(spuneți-mi sau trimiteți tabel întreținere)&lt;/span&gt;</v>
      </c>
      <c r="Y371" s="508" t="str">
        <f t="shared" si="20"/>
        <v>88 din care 48 două camere, 40 trei camere, 0 număr camere necunoscut &lt;span style="color: red;"&gt;(spuneți-mi sau trimiteți tabel întreținere)&lt;/span&gt;</v>
      </c>
      <c r="Z371" s="509"/>
      <c r="AA371" s="510" t="s">
        <v>1663</v>
      </c>
      <c r="AB371" s="628" t="s">
        <v>1302</v>
      </c>
      <c r="AC371" s="431" t="s">
        <v>1548</v>
      </c>
      <c r="AD371" s="356" t="s">
        <v>1578</v>
      </c>
      <c r="AE371" s="356"/>
      <c r="AF371" s="356"/>
      <c r="AG371" s="356" t="s">
        <v>840</v>
      </c>
      <c r="AH371" s="356"/>
      <c r="AI371" s="356" t="s">
        <v>2227</v>
      </c>
      <c r="AJ371" s="441"/>
      <c r="AK371" s="359"/>
    </row>
    <row r="372" spans="1:37">
      <c r="A372" s="367"/>
      <c r="B372" s="445" t="s">
        <v>288</v>
      </c>
      <c r="C372" s="402">
        <v>46.7654</v>
      </c>
      <c r="D372" s="428">
        <v>23.547599999999999</v>
      </c>
      <c r="E372" s="449" t="s">
        <v>206</v>
      </c>
      <c r="F372" s="450" t="s">
        <v>649</v>
      </c>
      <c r="G372" s="450" t="s">
        <v>2748</v>
      </c>
      <c r="H372" s="450" t="s">
        <v>3622</v>
      </c>
      <c r="I372" s="452" t="s">
        <v>683</v>
      </c>
      <c r="J372" s="457" t="s">
        <v>825</v>
      </c>
      <c r="K372" s="407">
        <v>2</v>
      </c>
      <c r="L372" s="407">
        <v>11</v>
      </c>
      <c r="M372" s="407">
        <v>11</v>
      </c>
      <c r="N372" s="425">
        <v>88</v>
      </c>
      <c r="O372" s="437"/>
      <c r="P372" s="406"/>
      <c r="Q372" s="406">
        <v>48</v>
      </c>
      <c r="R372" s="406">
        <v>40</v>
      </c>
      <c r="S372" s="406"/>
      <c r="T372" s="406"/>
      <c r="U372" s="406"/>
      <c r="V372" s="406">
        <f t="shared" si="21"/>
        <v>0</v>
      </c>
      <c r="W372" s="676"/>
      <c r="X372" s="507" t="str">
        <f t="shared" si="19"/>
        <v>48 două camere, 40 trei camere, 0 număr camere necunoscut &lt;span style="color: red;"&gt;(spuneți-mi sau trimiteți tabel întreținere)&lt;/span&gt;</v>
      </c>
      <c r="Y372" s="508" t="str">
        <f t="shared" si="20"/>
        <v>88 din care 48 două camere, 40 trei camere, 0 număr camere necunoscut &lt;span style="color: red;"&gt;(spuneți-mi sau trimiteți tabel întreținere)&lt;/span&gt;</v>
      </c>
      <c r="Z372" s="509"/>
      <c r="AA372" s="510" t="s">
        <v>1663</v>
      </c>
      <c r="AB372" s="628" t="s">
        <v>1302</v>
      </c>
      <c r="AC372" s="431" t="s">
        <v>1548</v>
      </c>
      <c r="AD372" s="356" t="s">
        <v>1578</v>
      </c>
      <c r="AE372" s="356"/>
      <c r="AF372" s="356"/>
      <c r="AG372" s="356" t="s">
        <v>840</v>
      </c>
      <c r="AH372" s="356"/>
      <c r="AI372" s="356" t="s">
        <v>2227</v>
      </c>
      <c r="AJ372" s="441"/>
      <c r="AK372" s="359"/>
    </row>
    <row r="373" spans="1:37">
      <c r="A373" s="367"/>
      <c r="B373" s="445" t="s">
        <v>289</v>
      </c>
      <c r="C373" s="402">
        <v>46.764600000000002</v>
      </c>
      <c r="D373" s="428">
        <v>23.5473</v>
      </c>
      <c r="E373" s="449" t="s">
        <v>206</v>
      </c>
      <c r="F373" s="450" t="s">
        <v>649</v>
      </c>
      <c r="G373" s="450" t="s">
        <v>2748</v>
      </c>
      <c r="H373" s="450" t="s">
        <v>3623</v>
      </c>
      <c r="I373" s="452" t="s">
        <v>683</v>
      </c>
      <c r="J373" s="457" t="s">
        <v>825</v>
      </c>
      <c r="K373" s="407">
        <v>9</v>
      </c>
      <c r="L373" s="407">
        <v>11</v>
      </c>
      <c r="M373" s="407">
        <v>11</v>
      </c>
      <c r="N373" s="425">
        <v>352</v>
      </c>
      <c r="O373" s="437"/>
      <c r="P373" s="406">
        <v>102</v>
      </c>
      <c r="Q373" s="406">
        <v>150</v>
      </c>
      <c r="R373" s="406">
        <v>80</v>
      </c>
      <c r="S373" s="412">
        <v>20</v>
      </c>
      <c r="T373" s="412"/>
      <c r="U373" s="412"/>
      <c r="V373" s="412">
        <f t="shared" si="21"/>
        <v>0</v>
      </c>
      <c r="W373" s="680"/>
      <c r="X373" s="413" t="str">
        <f t="shared" si="19"/>
        <v>102 garsoniere, 150 două camere, 80 trei camere, 20 patru camere, 0 număr camere necunoscut &lt;span style="color: red;"&gt;(spuneți-mi sau trimiteți tabel întreținere)&lt;/span&gt;</v>
      </c>
      <c r="Y373" s="443" t="str">
        <f t="shared" si="20"/>
        <v>352 din care 102 garsoniere, 150 două camere, 80 trei camere, 20 patru camere, 0 număr camere necunoscut &lt;span style="color: red;"&gt;(spuneți-mi sau trimiteți tabel întreținere)&lt;/span&gt;</v>
      </c>
      <c r="Z373" s="519"/>
      <c r="AA373" s="413" t="s">
        <v>1665</v>
      </c>
      <c r="AB373" s="628" t="s">
        <v>1307</v>
      </c>
      <c r="AC373" s="431" t="s">
        <v>1155</v>
      </c>
      <c r="AD373" s="413" t="s">
        <v>2118</v>
      </c>
      <c r="AE373" s="413"/>
      <c r="AF373" s="413"/>
      <c r="AG373" s="623" t="s">
        <v>10</v>
      </c>
      <c r="AH373" s="623" t="s">
        <v>2119</v>
      </c>
      <c r="AI373" s="623" t="s">
        <v>2590</v>
      </c>
      <c r="AJ373" s="443"/>
      <c r="AK373" s="447"/>
    </row>
    <row r="374" spans="1:37">
      <c r="A374" s="367"/>
      <c r="B374" s="445" t="s">
        <v>232</v>
      </c>
      <c r="C374" s="402">
        <v>46.765700000000002</v>
      </c>
      <c r="D374" s="428">
        <v>23.543199999999999</v>
      </c>
      <c r="E374" s="449" t="s">
        <v>206</v>
      </c>
      <c r="F374" s="450" t="s">
        <v>649</v>
      </c>
      <c r="G374" s="450" t="s">
        <v>2748</v>
      </c>
      <c r="H374" s="450" t="s">
        <v>3624</v>
      </c>
      <c r="I374" s="452" t="s">
        <v>681</v>
      </c>
      <c r="J374" s="457" t="s">
        <v>3</v>
      </c>
      <c r="K374" s="407">
        <v>4</v>
      </c>
      <c r="L374" s="407">
        <v>5</v>
      </c>
      <c r="M374" s="407">
        <v>5</v>
      </c>
      <c r="N374" s="425">
        <v>40</v>
      </c>
      <c r="O374" s="437"/>
      <c r="P374" s="406"/>
      <c r="Q374" s="408"/>
      <c r="R374" s="408">
        <v>28</v>
      </c>
      <c r="S374" s="408">
        <v>12</v>
      </c>
      <c r="T374" s="408"/>
      <c r="U374" s="406"/>
      <c r="V374" s="406">
        <f t="shared" si="21"/>
        <v>0</v>
      </c>
      <c r="W374" s="676"/>
      <c r="X374" s="507" t="str">
        <f t="shared" si="19"/>
        <v>28 trei camere, 12 patru camere, 0 număr camere necunoscut &lt;span style="color: red;"&gt;(spuneți-mi sau trimiteți tabel întreținere)&lt;/span&gt;</v>
      </c>
      <c r="Y374" s="508" t="str">
        <f t="shared" si="20"/>
        <v>40 din care 28 trei camere, 12 patru camere, 0 număr camere necunoscut &lt;span style="color: red;"&gt;(spuneți-mi sau trimiteți tabel întreținere)&lt;/span&gt;</v>
      </c>
      <c r="Z374" s="509"/>
      <c r="AA374" s="510" t="s">
        <v>1663</v>
      </c>
      <c r="AB374" s="628" t="s">
        <v>1303</v>
      </c>
      <c r="AC374" s="431" t="s">
        <v>1547</v>
      </c>
      <c r="AD374" s="356" t="s">
        <v>2160</v>
      </c>
      <c r="AE374" s="356"/>
      <c r="AF374" s="356"/>
      <c r="AG374" s="623" t="s">
        <v>10</v>
      </c>
      <c r="AH374" s="623"/>
      <c r="AI374" s="623" t="s">
        <v>2572</v>
      </c>
      <c r="AJ374" s="441"/>
      <c r="AK374" s="359"/>
    </row>
    <row r="375" spans="1:37">
      <c r="A375" s="367"/>
      <c r="B375" s="445" t="s">
        <v>233</v>
      </c>
      <c r="C375" s="402">
        <v>46.766399999999997</v>
      </c>
      <c r="D375" s="428">
        <v>23.544899999999998</v>
      </c>
      <c r="E375" s="449" t="s">
        <v>206</v>
      </c>
      <c r="F375" s="450" t="s">
        <v>649</v>
      </c>
      <c r="G375" s="450" t="s">
        <v>2748</v>
      </c>
      <c r="H375" s="450" t="s">
        <v>3625</v>
      </c>
      <c r="I375" s="452" t="s">
        <v>681</v>
      </c>
      <c r="J375" s="457" t="s">
        <v>3</v>
      </c>
      <c r="K375" s="407">
        <v>6</v>
      </c>
      <c r="L375" s="407">
        <v>5</v>
      </c>
      <c r="M375" s="407">
        <v>5</v>
      </c>
      <c r="N375" s="425">
        <v>120</v>
      </c>
      <c r="O375" s="437"/>
      <c r="P375" s="406"/>
      <c r="Q375" s="406">
        <v>102</v>
      </c>
      <c r="R375" s="406">
        <v>18</v>
      </c>
      <c r="S375" s="406"/>
      <c r="T375" s="406"/>
      <c r="U375" s="406"/>
      <c r="V375" s="406">
        <f t="shared" si="21"/>
        <v>0</v>
      </c>
      <c r="W375" s="676"/>
      <c r="X375" s="507" t="str">
        <f t="shared" si="19"/>
        <v>102 două camere, 18 trei camere, 0 număr camere necunoscut &lt;span style="color: red;"&gt;(spuneți-mi sau trimiteți tabel întreținere)&lt;/span&gt;</v>
      </c>
      <c r="Y375" s="508" t="str">
        <f t="shared" si="20"/>
        <v>120 din care 102 două camere, 18 trei camere, 0 număr camere necunoscut &lt;span style="color: red;"&gt;(spuneți-mi sau trimiteți tabel întreținere)&lt;/span&gt;</v>
      </c>
      <c r="Z375" s="509"/>
      <c r="AA375" s="510" t="s">
        <v>1663</v>
      </c>
      <c r="AB375" s="628" t="s">
        <v>1305</v>
      </c>
      <c r="AC375" s="431" t="s">
        <v>1547</v>
      </c>
      <c r="AD375" s="623" t="s">
        <v>1488</v>
      </c>
      <c r="AE375" s="623"/>
      <c r="AF375" s="623"/>
      <c r="AG375" s="623" t="s">
        <v>10</v>
      </c>
      <c r="AH375" s="623"/>
      <c r="AI375" s="623" t="s">
        <v>2583</v>
      </c>
      <c r="AJ375" s="441"/>
      <c r="AK375" s="359"/>
    </row>
    <row r="376" spans="1:37">
      <c r="A376" s="367"/>
      <c r="B376" s="445" t="s">
        <v>296</v>
      </c>
      <c r="C376" s="402">
        <v>46.7654</v>
      </c>
      <c r="D376" s="428">
        <v>23.546500000000002</v>
      </c>
      <c r="E376" s="449" t="s">
        <v>206</v>
      </c>
      <c r="F376" s="450" t="s">
        <v>649</v>
      </c>
      <c r="G376" s="450" t="s">
        <v>2748</v>
      </c>
      <c r="H376" s="450" t="s">
        <v>3626</v>
      </c>
      <c r="I376" s="627" t="s">
        <v>1355</v>
      </c>
      <c r="J376" s="457" t="s">
        <v>3</v>
      </c>
      <c r="K376" s="407">
        <v>1</v>
      </c>
      <c r="L376" s="407">
        <v>5</v>
      </c>
      <c r="M376" s="407">
        <v>3</v>
      </c>
      <c r="N376" s="425">
        <v>12</v>
      </c>
      <c r="O376" s="437"/>
      <c r="P376" s="406"/>
      <c r="Q376" s="406"/>
      <c r="R376" s="406">
        <v>6</v>
      </c>
      <c r="S376" s="406">
        <v>6</v>
      </c>
      <c r="T376" s="406"/>
      <c r="U376" s="406"/>
      <c r="V376" s="406">
        <f t="shared" si="21"/>
        <v>0</v>
      </c>
      <c r="W376" s="676"/>
      <c r="X376" s="507" t="str">
        <f t="shared" si="19"/>
        <v>6 trei camere, 6 patru camere, 0 număr camere necunoscut &lt;span style="color: red;"&gt;(spuneți-mi sau trimiteți tabel întreținere)&lt;/span&gt;</v>
      </c>
      <c r="Y376" s="508" t="str">
        <f t="shared" si="20"/>
        <v>12 din care 6 trei camere, 6 patru camere, 0 număr camere necunoscut &lt;span style="color: red;"&gt;(spuneți-mi sau trimiteți tabel întreținere)&lt;/span&gt;</v>
      </c>
      <c r="Z376" s="509"/>
      <c r="AA376" s="510" t="s">
        <v>1670</v>
      </c>
      <c r="AB376" s="628" t="s">
        <v>1305</v>
      </c>
      <c r="AC376" s="431" t="s">
        <v>1547</v>
      </c>
      <c r="AD376" s="356" t="s">
        <v>2155</v>
      </c>
      <c r="AE376" s="356"/>
      <c r="AF376" s="356"/>
      <c r="AG376" s="356" t="s">
        <v>840</v>
      </c>
      <c r="AH376" s="356"/>
      <c r="AI376" s="356" t="s">
        <v>2227</v>
      </c>
      <c r="AJ376" s="441"/>
      <c r="AK376" s="359"/>
    </row>
    <row r="377" spans="1:37">
      <c r="A377" s="367" t="s">
        <v>32</v>
      </c>
      <c r="B377" s="460" t="s">
        <v>324</v>
      </c>
      <c r="C377" s="461">
        <v>46.7654</v>
      </c>
      <c r="D377" s="462">
        <v>23.545200000000001</v>
      </c>
      <c r="E377" s="463" t="s">
        <v>206</v>
      </c>
      <c r="F377" s="464" t="s">
        <v>649</v>
      </c>
      <c r="G377" s="464" t="s">
        <v>2748</v>
      </c>
      <c r="H377" s="464" t="s">
        <v>3627</v>
      </c>
      <c r="I377" s="474" t="s">
        <v>681</v>
      </c>
      <c r="J377" s="475" t="s">
        <v>3</v>
      </c>
      <c r="K377" s="476">
        <v>2</v>
      </c>
      <c r="L377" s="476">
        <v>5</v>
      </c>
      <c r="M377" s="476">
        <v>5</v>
      </c>
      <c r="N377" s="477">
        <v>40</v>
      </c>
      <c r="O377" s="478"/>
      <c r="P377" s="479"/>
      <c r="Q377" s="479">
        <v>4</v>
      </c>
      <c r="R377" s="479">
        <v>16</v>
      </c>
      <c r="S377" s="479">
        <v>20</v>
      </c>
      <c r="T377" s="479"/>
      <c r="U377" s="479"/>
      <c r="V377" s="479">
        <f t="shared" si="21"/>
        <v>0</v>
      </c>
      <c r="W377" s="679"/>
      <c r="X377" s="515" t="str">
        <f t="shared" si="19"/>
        <v>4 două camere, 16 trei camere, 20 patru camere, 0 număr camere necunoscut &lt;span style="color: red;"&gt;(spuneți-mi sau trimiteți tabel întreținere)&lt;/span&gt;</v>
      </c>
      <c r="Y377" s="516" t="str">
        <f t="shared" si="20"/>
        <v>40 din care 4 două camere, 16 trei camere, 20 patru camere, 0 număr camere necunoscut &lt;span style="color: red;"&gt;(spuneți-mi sau trimiteți tabel întreținere)&lt;/span&gt;</v>
      </c>
      <c r="Z377" s="517"/>
      <c r="AA377" s="518" t="s">
        <v>1663</v>
      </c>
      <c r="AB377" s="400" t="s">
        <v>1305</v>
      </c>
      <c r="AC377" s="458" t="s">
        <v>1547</v>
      </c>
      <c r="AD377" s="472" t="s">
        <v>2353</v>
      </c>
      <c r="AE377" s="472"/>
      <c r="AF377" s="472"/>
      <c r="AG377" s="472" t="s">
        <v>840</v>
      </c>
      <c r="AH377" s="472"/>
      <c r="AI377" s="394" t="s">
        <v>2585</v>
      </c>
      <c r="AJ377" s="473"/>
      <c r="AK377" s="359"/>
    </row>
    <row r="378" spans="1:37">
      <c r="A378" s="367"/>
      <c r="B378" s="445" t="s">
        <v>325</v>
      </c>
      <c r="C378" s="402">
        <v>46.7652</v>
      </c>
      <c r="D378" s="428">
        <v>23.545500000000001</v>
      </c>
      <c r="E378" s="449" t="s">
        <v>206</v>
      </c>
      <c r="F378" s="450" t="s">
        <v>649</v>
      </c>
      <c r="G378" s="450" t="s">
        <v>2748</v>
      </c>
      <c r="H378" s="450" t="s">
        <v>3628</v>
      </c>
      <c r="I378" s="452" t="s">
        <v>681</v>
      </c>
      <c r="J378" s="457" t="s">
        <v>3</v>
      </c>
      <c r="K378" s="407">
        <v>2</v>
      </c>
      <c r="L378" s="407">
        <v>5</v>
      </c>
      <c r="M378" s="407">
        <v>5</v>
      </c>
      <c r="N378" s="425">
        <v>40</v>
      </c>
      <c r="O378" s="437"/>
      <c r="P378" s="406"/>
      <c r="Q378" s="406">
        <v>4</v>
      </c>
      <c r="R378" s="406">
        <v>16</v>
      </c>
      <c r="S378" s="406">
        <v>20</v>
      </c>
      <c r="T378" s="406"/>
      <c r="U378" s="406"/>
      <c r="V378" s="406">
        <f t="shared" si="21"/>
        <v>0</v>
      </c>
      <c r="W378" s="676"/>
      <c r="X378" s="507" t="str">
        <f t="shared" si="19"/>
        <v>4 două camere, 16 trei camere, 20 patru camere, 0 număr camere necunoscut &lt;span style="color: red;"&gt;(spuneți-mi sau trimiteți tabel întreținere)&lt;/span&gt;</v>
      </c>
      <c r="Y378" s="508" t="str">
        <f t="shared" si="20"/>
        <v>40 din care 4 două camere, 16 trei camere, 20 patru camere, 0 număr camere necunoscut &lt;span style="color: red;"&gt;(spuneți-mi sau trimiteți tabel întreținere)&lt;/span&gt;</v>
      </c>
      <c r="Z378" s="509"/>
      <c r="AA378" s="510" t="s">
        <v>1663</v>
      </c>
      <c r="AB378" s="628" t="s">
        <v>1305</v>
      </c>
      <c r="AC378" s="431" t="s">
        <v>1547</v>
      </c>
      <c r="AD378" s="356" t="s">
        <v>2353</v>
      </c>
      <c r="AE378" s="356"/>
      <c r="AF378" s="356"/>
      <c r="AG378" s="356" t="s">
        <v>840</v>
      </c>
      <c r="AH378" s="356"/>
      <c r="AI378" s="623" t="s">
        <v>2585</v>
      </c>
      <c r="AJ378" s="441"/>
      <c r="AK378" s="359"/>
    </row>
    <row r="379" spans="1:37">
      <c r="A379" s="367"/>
      <c r="B379" s="445" t="s">
        <v>326</v>
      </c>
      <c r="C379" s="402">
        <v>46.765000000000001</v>
      </c>
      <c r="D379" s="428">
        <v>23.5459</v>
      </c>
      <c r="E379" s="449" t="s">
        <v>206</v>
      </c>
      <c r="F379" s="450" t="s">
        <v>649</v>
      </c>
      <c r="G379" s="450" t="s">
        <v>2748</v>
      </c>
      <c r="H379" s="450" t="s">
        <v>3629</v>
      </c>
      <c r="I379" s="452" t="s">
        <v>681</v>
      </c>
      <c r="J379" s="457" t="s">
        <v>3</v>
      </c>
      <c r="K379" s="407">
        <v>2</v>
      </c>
      <c r="L379" s="407">
        <v>5</v>
      </c>
      <c r="M379" s="407">
        <v>5</v>
      </c>
      <c r="N379" s="425">
        <v>40</v>
      </c>
      <c r="O379" s="437"/>
      <c r="P379" s="406"/>
      <c r="Q379" s="406">
        <v>4</v>
      </c>
      <c r="R379" s="406">
        <v>16</v>
      </c>
      <c r="S379" s="406">
        <v>20</v>
      </c>
      <c r="T379" s="406"/>
      <c r="U379" s="406"/>
      <c r="V379" s="406">
        <f t="shared" si="21"/>
        <v>0</v>
      </c>
      <c r="W379" s="676"/>
      <c r="X379" s="507" t="str">
        <f t="shared" si="19"/>
        <v>4 două camere, 16 trei camere, 20 patru camere, 0 număr camere necunoscut &lt;span style="color: red;"&gt;(spuneți-mi sau trimiteți tabel întreținere)&lt;/span&gt;</v>
      </c>
      <c r="Y379" s="508" t="str">
        <f t="shared" si="20"/>
        <v>40 din care 4 două camere, 16 trei camere, 20 patru camere, 0 număr camere necunoscut &lt;span style="color: red;"&gt;(spuneți-mi sau trimiteți tabel întreținere)&lt;/span&gt;</v>
      </c>
      <c r="Z379" s="509"/>
      <c r="AA379" s="510" t="s">
        <v>1663</v>
      </c>
      <c r="AB379" s="628" t="s">
        <v>1305</v>
      </c>
      <c r="AC379" s="431" t="s">
        <v>1547</v>
      </c>
      <c r="AD379" s="356" t="s">
        <v>2353</v>
      </c>
      <c r="AE379" s="356"/>
      <c r="AF379" s="356"/>
      <c r="AG379" s="356" t="s">
        <v>840</v>
      </c>
      <c r="AH379" s="356"/>
      <c r="AI379" s="623" t="s">
        <v>2585</v>
      </c>
      <c r="AJ379" s="441"/>
      <c r="AK379" s="359"/>
    </row>
    <row r="380" spans="1:37">
      <c r="A380" s="367" t="s">
        <v>32</v>
      </c>
      <c r="B380" s="460" t="s">
        <v>412</v>
      </c>
      <c r="C380" s="461">
        <v>46.767000000000003</v>
      </c>
      <c r="D380" s="462">
        <v>23.547000000000001</v>
      </c>
      <c r="E380" s="463" t="s">
        <v>206</v>
      </c>
      <c r="F380" s="464" t="s">
        <v>649</v>
      </c>
      <c r="G380" s="464" t="s">
        <v>2748</v>
      </c>
      <c r="H380" s="464" t="s">
        <v>3630</v>
      </c>
      <c r="I380" s="474" t="s">
        <v>681</v>
      </c>
      <c r="J380" s="475" t="s">
        <v>3</v>
      </c>
      <c r="K380" s="476">
        <v>6</v>
      </c>
      <c r="L380" s="476">
        <v>5</v>
      </c>
      <c r="M380" s="476">
        <v>5</v>
      </c>
      <c r="N380" s="477">
        <v>60</v>
      </c>
      <c r="O380" s="478"/>
      <c r="P380" s="479"/>
      <c r="Q380" s="480"/>
      <c r="R380" s="480">
        <v>37</v>
      </c>
      <c r="S380" s="480">
        <v>18</v>
      </c>
      <c r="T380" s="480">
        <v>5</v>
      </c>
      <c r="U380" s="480"/>
      <c r="V380" s="479">
        <f t="shared" si="21"/>
        <v>0</v>
      </c>
      <c r="W380" s="679"/>
      <c r="X380" s="515" t="str">
        <f t="shared" si="19"/>
        <v>37 trei camere, 18 patru camere, 5 cinci camere, 0 număr camere necunoscut &lt;span style="color: red;"&gt;(spuneți-mi sau trimiteți tabel întreținere)&lt;/span&gt;</v>
      </c>
      <c r="Y380" s="516" t="str">
        <f t="shared" si="20"/>
        <v>60 din care 37 trei camere, 18 patru camere, 5 cinci camere, 0 număr camere necunoscut &lt;span style="color: red;"&gt;(spuneți-mi sau trimiteți tabel întreținere)&lt;/span&gt;</v>
      </c>
      <c r="Z380" s="517"/>
      <c r="AA380" s="518" t="s">
        <v>1663</v>
      </c>
      <c r="AB380" s="400" t="s">
        <v>1303</v>
      </c>
      <c r="AC380" s="458" t="s">
        <v>1547</v>
      </c>
      <c r="AD380" s="472" t="s">
        <v>2173</v>
      </c>
      <c r="AE380" s="472"/>
      <c r="AF380" s="472"/>
      <c r="AG380" s="394" t="s">
        <v>10</v>
      </c>
      <c r="AH380" s="394"/>
      <c r="AI380" s="394" t="s">
        <v>2572</v>
      </c>
      <c r="AJ380" s="473"/>
      <c r="AK380" s="359"/>
    </row>
    <row r="381" spans="1:37">
      <c r="A381" s="367"/>
      <c r="B381" s="445" t="s">
        <v>413</v>
      </c>
      <c r="C381" s="402">
        <v>46.766100000000002</v>
      </c>
      <c r="D381" s="428">
        <v>23.546099999999999</v>
      </c>
      <c r="E381" s="449" t="s">
        <v>206</v>
      </c>
      <c r="F381" s="450" t="s">
        <v>649</v>
      </c>
      <c r="G381" s="450" t="s">
        <v>2748</v>
      </c>
      <c r="H381" s="450" t="s">
        <v>3631</v>
      </c>
      <c r="I381" s="452" t="s">
        <v>681</v>
      </c>
      <c r="J381" s="457" t="s">
        <v>3</v>
      </c>
      <c r="K381" s="407">
        <v>6</v>
      </c>
      <c r="L381" s="407">
        <v>5</v>
      </c>
      <c r="M381" s="407">
        <v>5</v>
      </c>
      <c r="N381" s="425">
        <v>60</v>
      </c>
      <c r="O381" s="437"/>
      <c r="P381" s="408"/>
      <c r="Q381" s="408"/>
      <c r="R381" s="408">
        <v>42</v>
      </c>
      <c r="S381" s="408">
        <v>18</v>
      </c>
      <c r="T381" s="408"/>
      <c r="U381" s="406"/>
      <c r="V381" s="406">
        <f t="shared" si="21"/>
        <v>0</v>
      </c>
      <c r="W381" s="676"/>
      <c r="X381" s="507" t="str">
        <f t="shared" si="19"/>
        <v>42 trei camere, 18 patru camere, 0 număr camere necunoscut &lt;span style="color: red;"&gt;(spuneți-mi sau trimiteți tabel întreținere)&lt;/span&gt;</v>
      </c>
      <c r="Y381" s="508" t="str">
        <f t="shared" si="20"/>
        <v>60 din care 42 trei camere, 18 patru camere, 0 număr camere necunoscut &lt;span style="color: red;"&gt;(spuneți-mi sau trimiteți tabel întreținere)&lt;/span&gt;</v>
      </c>
      <c r="Z381" s="509"/>
      <c r="AA381" s="510" t="s">
        <v>1663</v>
      </c>
      <c r="AB381" s="628" t="s">
        <v>1303</v>
      </c>
      <c r="AC381" s="431" t="s">
        <v>1547</v>
      </c>
      <c r="AD381" s="356" t="s">
        <v>2174</v>
      </c>
      <c r="AE381" s="356"/>
      <c r="AF381" s="356"/>
      <c r="AG381" s="623" t="s">
        <v>10</v>
      </c>
      <c r="AH381" s="623"/>
      <c r="AI381" s="623" t="s">
        <v>2572</v>
      </c>
      <c r="AJ381" s="441"/>
      <c r="AK381" s="359"/>
    </row>
    <row r="382" spans="1:37">
      <c r="A382" s="367"/>
      <c r="B382" s="445" t="s">
        <v>414</v>
      </c>
      <c r="C382" s="402">
        <v>46.766800000000003</v>
      </c>
      <c r="D382" s="428">
        <v>23.548200000000001</v>
      </c>
      <c r="E382" s="449" t="s">
        <v>206</v>
      </c>
      <c r="F382" s="450" t="s">
        <v>649</v>
      </c>
      <c r="G382" s="450" t="s">
        <v>2748</v>
      </c>
      <c r="H382" s="450" t="s">
        <v>3632</v>
      </c>
      <c r="I382" s="452" t="s">
        <v>681</v>
      </c>
      <c r="J382" s="457" t="s">
        <v>3</v>
      </c>
      <c r="K382" s="407">
        <v>4</v>
      </c>
      <c r="L382" s="407">
        <v>5</v>
      </c>
      <c r="M382" s="407">
        <v>5</v>
      </c>
      <c r="N382" s="425">
        <v>40</v>
      </c>
      <c r="O382" s="437"/>
      <c r="P382" s="408"/>
      <c r="Q382" s="408"/>
      <c r="R382" s="408">
        <v>28</v>
      </c>
      <c r="S382" s="408">
        <v>12</v>
      </c>
      <c r="T382" s="408"/>
      <c r="U382" s="406"/>
      <c r="V382" s="406">
        <f t="shared" si="21"/>
        <v>0</v>
      </c>
      <c r="W382" s="676"/>
      <c r="X382" s="507" t="str">
        <f t="shared" si="19"/>
        <v>28 trei camere, 12 patru camere, 0 număr camere necunoscut &lt;span style="color: red;"&gt;(spuneți-mi sau trimiteți tabel întreținere)&lt;/span&gt;</v>
      </c>
      <c r="Y382" s="508" t="str">
        <f t="shared" si="20"/>
        <v>40 din care 28 trei camere, 12 patru camere, 0 număr camere necunoscut &lt;span style="color: red;"&gt;(spuneți-mi sau trimiteți tabel întreținere)&lt;/span&gt;</v>
      </c>
      <c r="Z382" s="509"/>
      <c r="AA382" s="510" t="s">
        <v>1670</v>
      </c>
      <c r="AB382" s="628" t="s">
        <v>1303</v>
      </c>
      <c r="AC382" s="431" t="s">
        <v>1547</v>
      </c>
      <c r="AD382" s="356" t="s">
        <v>2160</v>
      </c>
      <c r="AE382" s="356"/>
      <c r="AF382" s="356"/>
      <c r="AG382" s="623" t="s">
        <v>10</v>
      </c>
      <c r="AH382" s="623"/>
      <c r="AI382" s="623" t="s">
        <v>2572</v>
      </c>
      <c r="AJ382" s="441"/>
      <c r="AK382" s="359"/>
    </row>
    <row r="383" spans="1:37">
      <c r="A383" s="367"/>
      <c r="B383" s="445" t="s">
        <v>414</v>
      </c>
      <c r="C383" s="402">
        <v>46.766300000000001</v>
      </c>
      <c r="D383" s="428">
        <v>23.548300000000001</v>
      </c>
      <c r="E383" s="449" t="s">
        <v>206</v>
      </c>
      <c r="F383" s="450" t="s">
        <v>649</v>
      </c>
      <c r="G383" s="450" t="s">
        <v>2748</v>
      </c>
      <c r="H383" s="450" t="s">
        <v>3633</v>
      </c>
      <c r="I383" s="452" t="s">
        <v>681</v>
      </c>
      <c r="J383" s="457" t="s">
        <v>3</v>
      </c>
      <c r="K383" s="407">
        <v>2</v>
      </c>
      <c r="L383" s="407">
        <v>5</v>
      </c>
      <c r="M383" s="407">
        <v>5</v>
      </c>
      <c r="N383" s="425">
        <v>20</v>
      </c>
      <c r="O383" s="437"/>
      <c r="P383" s="408"/>
      <c r="Q383" s="408"/>
      <c r="R383" s="408">
        <v>14</v>
      </c>
      <c r="S383" s="408">
        <v>6</v>
      </c>
      <c r="T383" s="408"/>
      <c r="U383" s="406"/>
      <c r="V383" s="406">
        <f t="shared" si="21"/>
        <v>0</v>
      </c>
      <c r="W383" s="676"/>
      <c r="X383" s="507" t="str">
        <f t="shared" si="19"/>
        <v>14 trei camere, 6 patru camere, 0 număr camere necunoscut &lt;span style="color: red;"&gt;(spuneți-mi sau trimiteți tabel întreținere)&lt;/span&gt;</v>
      </c>
      <c r="Y383" s="508" t="str">
        <f t="shared" si="20"/>
        <v>20 din care 14 trei camere, 6 patru camere, 0 număr camere necunoscut &lt;span style="color: red;"&gt;(spuneți-mi sau trimiteți tabel întreținere)&lt;/span&gt;</v>
      </c>
      <c r="Z383" s="509"/>
      <c r="AA383" s="510" t="s">
        <v>1670</v>
      </c>
      <c r="AB383" s="628" t="s">
        <v>1303</v>
      </c>
      <c r="AC383" s="431" t="s">
        <v>1547</v>
      </c>
      <c r="AD383" s="356" t="s">
        <v>2175</v>
      </c>
      <c r="AE383" s="356"/>
      <c r="AF383" s="356"/>
      <c r="AG383" s="623" t="s">
        <v>10</v>
      </c>
      <c r="AH383" s="623"/>
      <c r="AI383" s="623" t="s">
        <v>2572</v>
      </c>
      <c r="AJ383" s="441"/>
      <c r="AK383" s="359"/>
    </row>
    <row r="384" spans="1:37">
      <c r="A384" s="367" t="s">
        <v>32</v>
      </c>
      <c r="B384" s="460" t="s">
        <v>466</v>
      </c>
      <c r="C384" s="461">
        <v>46.766399999999997</v>
      </c>
      <c r="D384" s="462">
        <v>23.5472</v>
      </c>
      <c r="E384" s="463" t="s">
        <v>206</v>
      </c>
      <c r="F384" s="464" t="s">
        <v>649</v>
      </c>
      <c r="G384" s="464" t="s">
        <v>2748</v>
      </c>
      <c r="H384" s="464" t="s">
        <v>3634</v>
      </c>
      <c r="I384" s="474" t="s">
        <v>681</v>
      </c>
      <c r="J384" s="475" t="s">
        <v>3</v>
      </c>
      <c r="K384" s="476">
        <v>5</v>
      </c>
      <c r="L384" s="476">
        <v>5</v>
      </c>
      <c r="M384" s="476">
        <v>5</v>
      </c>
      <c r="N384" s="477">
        <v>100</v>
      </c>
      <c r="O384" s="478"/>
      <c r="P384" s="479"/>
      <c r="Q384" s="479">
        <v>55</v>
      </c>
      <c r="R384" s="479">
        <v>45</v>
      </c>
      <c r="S384" s="479"/>
      <c r="T384" s="479"/>
      <c r="U384" s="479"/>
      <c r="V384" s="479">
        <f t="shared" si="21"/>
        <v>0</v>
      </c>
      <c r="W384" s="679"/>
      <c r="X384" s="515" t="str">
        <f t="shared" si="19"/>
        <v>55 două camere, 45 trei camere, 0 număr camere necunoscut &lt;span style="color: red;"&gt;(spuneți-mi sau trimiteți tabel întreținere)&lt;/span&gt;</v>
      </c>
      <c r="Y384" s="516" t="str">
        <f t="shared" si="20"/>
        <v>100 din care 55 două camere, 45 trei camere, 0 număr camere necunoscut &lt;span style="color: red;"&gt;(spuneți-mi sau trimiteți tabel întreținere)&lt;/span&gt;</v>
      </c>
      <c r="Z384" s="517"/>
      <c r="AA384" s="518" t="s">
        <v>1670</v>
      </c>
      <c r="AB384" s="400" t="s">
        <v>1303</v>
      </c>
      <c r="AC384" s="458" t="s">
        <v>1547</v>
      </c>
      <c r="AD384" s="472" t="s">
        <v>1580</v>
      </c>
      <c r="AE384" s="472"/>
      <c r="AF384" s="472"/>
      <c r="AG384" s="472" t="s">
        <v>840</v>
      </c>
      <c r="AH384" s="394" t="s">
        <v>2119</v>
      </c>
      <c r="AI384" s="472" t="s">
        <v>2227</v>
      </c>
      <c r="AJ384" s="473"/>
      <c r="AK384" s="359"/>
    </row>
    <row r="385" spans="1:37">
      <c r="A385" s="367"/>
      <c r="B385" s="445" t="s">
        <v>467</v>
      </c>
      <c r="C385" s="402">
        <v>46.766300000000001</v>
      </c>
      <c r="D385" s="428">
        <v>23.547699999999999</v>
      </c>
      <c r="E385" s="449" t="s">
        <v>206</v>
      </c>
      <c r="F385" s="450" t="s">
        <v>649</v>
      </c>
      <c r="G385" s="450" t="s">
        <v>2748</v>
      </c>
      <c r="H385" s="450" t="s">
        <v>3635</v>
      </c>
      <c r="I385" s="452" t="s">
        <v>681</v>
      </c>
      <c r="J385" s="457" t="s">
        <v>3</v>
      </c>
      <c r="K385" s="407">
        <v>4</v>
      </c>
      <c r="L385" s="407">
        <v>5</v>
      </c>
      <c r="M385" s="407">
        <v>5</v>
      </c>
      <c r="N385" s="425">
        <v>80</v>
      </c>
      <c r="O385" s="437"/>
      <c r="P385" s="406"/>
      <c r="Q385" s="406">
        <v>44</v>
      </c>
      <c r="R385" s="406">
        <v>36</v>
      </c>
      <c r="S385" s="406"/>
      <c r="T385" s="406"/>
      <c r="U385" s="406"/>
      <c r="V385" s="406">
        <f t="shared" si="21"/>
        <v>0</v>
      </c>
      <c r="W385" s="676"/>
      <c r="X385" s="507" t="str">
        <f t="shared" si="19"/>
        <v>44 două camere, 36 trei camere, 0 număr camere necunoscut &lt;span style="color: red;"&gt;(spuneți-mi sau trimiteți tabel întreținere)&lt;/span&gt;</v>
      </c>
      <c r="Y385" s="508" t="str">
        <f t="shared" si="20"/>
        <v>80 din care 44 două camere, 36 trei camere, 0 număr camere necunoscut &lt;span style="color: red;"&gt;(spuneți-mi sau trimiteți tabel întreținere)&lt;/span&gt;</v>
      </c>
      <c r="Z385" s="509"/>
      <c r="AA385" s="510" t="s">
        <v>1670</v>
      </c>
      <c r="AB385" s="628" t="s">
        <v>1303</v>
      </c>
      <c r="AC385" s="431" t="s">
        <v>1547</v>
      </c>
      <c r="AD385" s="356" t="s">
        <v>1580</v>
      </c>
      <c r="AE385" s="356"/>
      <c r="AF385" s="356"/>
      <c r="AG385" s="356" t="s">
        <v>840</v>
      </c>
      <c r="AH385" s="623" t="s">
        <v>2119</v>
      </c>
      <c r="AI385" s="356" t="s">
        <v>2227</v>
      </c>
      <c r="AJ385" s="441"/>
      <c r="AK385" s="359"/>
    </row>
    <row r="386" spans="1:37" ht="13.5" thickBot="1">
      <c r="A386" s="367"/>
      <c r="B386" s="445" t="s">
        <v>439</v>
      </c>
      <c r="C386" s="402">
        <v>46.765999999999998</v>
      </c>
      <c r="D386" s="428">
        <v>23.546900000000001</v>
      </c>
      <c r="E386" s="449" t="s">
        <v>206</v>
      </c>
      <c r="F386" s="450" t="s">
        <v>649</v>
      </c>
      <c r="G386" s="450" t="s">
        <v>2748</v>
      </c>
      <c r="H386" s="450" t="s">
        <v>3636</v>
      </c>
      <c r="I386" s="452" t="s">
        <v>681</v>
      </c>
      <c r="J386" s="457" t="s">
        <v>3</v>
      </c>
      <c r="K386" s="407">
        <v>4</v>
      </c>
      <c r="L386" s="407">
        <v>5</v>
      </c>
      <c r="M386" s="407">
        <v>5</v>
      </c>
      <c r="N386" s="425">
        <v>80</v>
      </c>
      <c r="O386" s="437"/>
      <c r="P386" s="406"/>
      <c r="Q386" s="406">
        <v>44</v>
      </c>
      <c r="R386" s="406">
        <v>36</v>
      </c>
      <c r="S386" s="406"/>
      <c r="T386" s="406"/>
      <c r="U386" s="406"/>
      <c r="V386" s="406">
        <f t="shared" si="21"/>
        <v>0</v>
      </c>
      <c r="W386" s="676"/>
      <c r="X386" s="507" t="str">
        <f t="shared" si="19"/>
        <v>44 două camere, 36 trei camere, 0 număr camere necunoscut &lt;span style="color: red;"&gt;(spuneți-mi sau trimiteți tabel întreținere)&lt;/span&gt;</v>
      </c>
      <c r="Y386" s="508" t="str">
        <f t="shared" si="20"/>
        <v>80 din care 44 două camere, 36 trei camere, 0 număr camere necunoscut &lt;span style="color: red;"&gt;(spuneți-mi sau trimiteți tabel întreținere)&lt;/span&gt;</v>
      </c>
      <c r="Z386" s="509"/>
      <c r="AA386" s="510" t="s">
        <v>1670</v>
      </c>
      <c r="AB386" s="628" t="s">
        <v>1303</v>
      </c>
      <c r="AC386" s="431" t="s">
        <v>1547</v>
      </c>
      <c r="AD386" s="356" t="s">
        <v>1580</v>
      </c>
      <c r="AE386" s="356"/>
      <c r="AF386" s="356"/>
      <c r="AG386" s="356" t="s">
        <v>840</v>
      </c>
      <c r="AH386" s="623" t="s">
        <v>2119</v>
      </c>
      <c r="AI386" s="356" t="s">
        <v>2227</v>
      </c>
      <c r="AJ386" s="441"/>
      <c r="AK386" s="359"/>
    </row>
    <row r="387" spans="1:37" ht="13.5" thickTop="1">
      <c r="A387" s="367" t="s">
        <v>23</v>
      </c>
      <c r="B387" s="701" t="s">
        <v>329</v>
      </c>
      <c r="C387" s="702">
        <v>46.777200000000001</v>
      </c>
      <c r="D387" s="703">
        <v>23.5731</v>
      </c>
      <c r="E387" s="704" t="s">
        <v>206</v>
      </c>
      <c r="F387" s="705" t="s">
        <v>649</v>
      </c>
      <c r="G387" s="705" t="s">
        <v>2749</v>
      </c>
      <c r="H387" s="705" t="s">
        <v>3637</v>
      </c>
      <c r="I387" s="721" t="s">
        <v>673</v>
      </c>
      <c r="J387" s="722" t="s">
        <v>3</v>
      </c>
      <c r="K387" s="723">
        <v>3</v>
      </c>
      <c r="L387" s="723">
        <v>4</v>
      </c>
      <c r="M387" s="723">
        <v>4</v>
      </c>
      <c r="N387" s="724">
        <v>24</v>
      </c>
      <c r="O387" s="710"/>
      <c r="P387" s="711"/>
      <c r="Q387" s="711">
        <v>12</v>
      </c>
      <c r="R387" s="711">
        <v>12</v>
      </c>
      <c r="S387" s="711"/>
      <c r="T387" s="711"/>
      <c r="U387" s="711"/>
      <c r="V387" s="711">
        <f t="shared" si="21"/>
        <v>0</v>
      </c>
      <c r="W387" s="725"/>
      <c r="X387" s="726" t="str">
        <f t="shared" si="19"/>
        <v>12 două camere, 12 trei camere, 0 număr camere necunoscut &lt;span style="color: red;"&gt;(spuneți-mi sau trimiteți tabel întreținere)&lt;/span&gt;</v>
      </c>
      <c r="Y387" s="727" t="str">
        <f t="shared" si="20"/>
        <v>24 din care 12 două camere, 12 trei camere, 0 număr camere necunoscut &lt;span style="color: red;"&gt;(spuneți-mi sau trimiteți tabel întreținere)&lt;/span&gt;</v>
      </c>
      <c r="Z387" s="728"/>
      <c r="AA387" s="729" t="s">
        <v>1678</v>
      </c>
      <c r="AB387" s="697" t="s">
        <v>1303</v>
      </c>
      <c r="AC387" s="698" t="s">
        <v>1547</v>
      </c>
      <c r="AD387" s="719" t="s">
        <v>907</v>
      </c>
      <c r="AE387" s="719"/>
      <c r="AF387" s="719"/>
      <c r="AG387" s="719" t="s">
        <v>840</v>
      </c>
      <c r="AH387" s="719"/>
      <c r="AI387" s="719" t="s">
        <v>2227</v>
      </c>
      <c r="AJ387" s="720"/>
      <c r="AK387" s="359"/>
    </row>
    <row r="388" spans="1:37">
      <c r="A388" s="367"/>
      <c r="B388" s="445" t="s">
        <v>366</v>
      </c>
      <c r="C388" s="415">
        <v>46.779699999999998</v>
      </c>
      <c r="D388" s="423">
        <v>23.573599999999999</v>
      </c>
      <c r="E388" s="433" t="s">
        <v>206</v>
      </c>
      <c r="F388" s="414" t="s">
        <v>649</v>
      </c>
      <c r="G388" s="414" t="s">
        <v>2749</v>
      </c>
      <c r="H388" s="414" t="s">
        <v>3638</v>
      </c>
      <c r="I388" s="433" t="s">
        <v>624</v>
      </c>
      <c r="J388" s="414" t="s">
        <v>624</v>
      </c>
      <c r="K388" s="415" t="s">
        <v>624</v>
      </c>
      <c r="L388" s="415" t="s">
        <v>624</v>
      </c>
      <c r="M388" s="415" t="s">
        <v>624</v>
      </c>
      <c r="N388" s="423" t="s">
        <v>624</v>
      </c>
      <c r="O388" s="435"/>
      <c r="P388" s="415"/>
      <c r="Q388" s="415"/>
      <c r="R388" s="415"/>
      <c r="S388" s="415"/>
      <c r="T388" s="415"/>
      <c r="U388" s="415"/>
      <c r="V388" s="415" t="e">
        <f t="shared" si="21"/>
        <v>#VALUE!</v>
      </c>
      <c r="W388" s="646"/>
      <c r="X388" s="414" t="e">
        <f t="shared" si="19"/>
        <v>#VALUE!</v>
      </c>
      <c r="Y388" s="444" t="e">
        <f t="shared" si="20"/>
        <v>#VALUE!</v>
      </c>
      <c r="Z388" s="433"/>
      <c r="AA388" s="414" t="s">
        <v>1043</v>
      </c>
      <c r="AB388" s="421" t="s">
        <v>1318</v>
      </c>
      <c r="AC388" s="433" t="s">
        <v>624</v>
      </c>
      <c r="AD388" s="414" t="s">
        <v>1583</v>
      </c>
      <c r="AE388" s="414"/>
      <c r="AF388" s="414"/>
      <c r="AG388" s="414" t="s">
        <v>840</v>
      </c>
      <c r="AH388" s="414"/>
      <c r="AI388" s="414" t="s">
        <v>2227</v>
      </c>
      <c r="AJ388" s="444"/>
      <c r="AK388" s="448"/>
    </row>
    <row r="389" spans="1:37">
      <c r="A389" s="367"/>
      <c r="B389" s="445" t="s">
        <v>367</v>
      </c>
      <c r="C389" s="402">
        <v>46.778599999999997</v>
      </c>
      <c r="D389" s="428">
        <v>23.572299999999998</v>
      </c>
      <c r="E389" s="449" t="s">
        <v>206</v>
      </c>
      <c r="F389" s="450" t="s">
        <v>649</v>
      </c>
      <c r="G389" s="450" t="s">
        <v>2749</v>
      </c>
      <c r="H389" s="450" t="s">
        <v>3639</v>
      </c>
      <c r="I389" s="627" t="s">
        <v>673</v>
      </c>
      <c r="J389" s="399" t="s">
        <v>3</v>
      </c>
      <c r="K389" s="624">
        <v>1</v>
      </c>
      <c r="L389" s="624">
        <v>4</v>
      </c>
      <c r="M389" s="624">
        <v>4</v>
      </c>
      <c r="N389" s="398">
        <v>112</v>
      </c>
      <c r="O389" s="395">
        <v>112</v>
      </c>
      <c r="P389" s="526"/>
      <c r="Q389" s="526"/>
      <c r="R389" s="526"/>
      <c r="S389" s="526"/>
      <c r="T389" s="526"/>
      <c r="U389" s="526"/>
      <c r="V389" s="526">
        <f t="shared" si="21"/>
        <v>0</v>
      </c>
      <c r="W389" s="672" t="s">
        <v>750</v>
      </c>
      <c r="X389" s="396" t="str">
        <f t="shared" si="19"/>
        <v>112 camere cu băi și bucătării comune, probabil 0 număr camere necunoscut &lt;span style="color: red;"&gt;(spuneți-mi sau trimiteți tabel întreținere)&lt;/span&gt;</v>
      </c>
      <c r="Y389" s="622" t="str">
        <f t="shared" si="20"/>
        <v>probabil 112 din care 112 camere cu băi și bucătării comune, probabil 0 număr camere necunoscut &lt;span style="color: red;"&gt;(spuneți-mi sau trimiteți tabel întreținere)&lt;/span&gt;</v>
      </c>
      <c r="Z389" s="397"/>
      <c r="AA389" s="510" t="s">
        <v>1678</v>
      </c>
      <c r="AB389" s="628" t="s">
        <v>1302</v>
      </c>
      <c r="AC389" s="431" t="s">
        <v>1548</v>
      </c>
      <c r="AD389" s="623" t="s">
        <v>2461</v>
      </c>
      <c r="AE389" s="623"/>
      <c r="AF389" s="623"/>
      <c r="AG389" s="623" t="s">
        <v>5</v>
      </c>
      <c r="AH389" s="623"/>
      <c r="AI389" s="623" t="s">
        <v>2565</v>
      </c>
      <c r="AJ389" s="441"/>
      <c r="AK389" s="359"/>
    </row>
    <row r="390" spans="1:37">
      <c r="A390" s="367"/>
      <c r="B390" s="386" t="s">
        <v>404</v>
      </c>
      <c r="C390" s="402">
        <v>46.7791</v>
      </c>
      <c r="D390" s="428">
        <v>23.5746</v>
      </c>
      <c r="E390" s="449" t="s">
        <v>206</v>
      </c>
      <c r="F390" s="450" t="s">
        <v>649</v>
      </c>
      <c r="G390" s="450" t="s">
        <v>2749</v>
      </c>
      <c r="H390" s="450" t="s">
        <v>2940</v>
      </c>
      <c r="I390" s="452" t="s">
        <v>687</v>
      </c>
      <c r="J390" s="457" t="s">
        <v>3</v>
      </c>
      <c r="K390" s="407">
        <v>2</v>
      </c>
      <c r="L390" s="407">
        <v>3</v>
      </c>
      <c r="M390" s="407">
        <v>3</v>
      </c>
      <c r="N390" s="425" t="s">
        <v>624</v>
      </c>
      <c r="O390" s="437"/>
      <c r="P390" s="406"/>
      <c r="Q390" s="406"/>
      <c r="R390" s="406"/>
      <c r="S390" s="406"/>
      <c r="T390" s="406"/>
      <c r="U390" s="406"/>
      <c r="V390" s="406" t="e">
        <f t="shared" si="21"/>
        <v>#VALUE!</v>
      </c>
      <c r="W390" s="676"/>
      <c r="X390" s="507" t="e">
        <f t="shared" si="19"/>
        <v>#VALUE!</v>
      </c>
      <c r="Y390" s="508" t="e">
        <f t="shared" si="20"/>
        <v>#VALUE!</v>
      </c>
      <c r="Z390" s="509"/>
      <c r="AA390" s="510" t="s">
        <v>1043</v>
      </c>
      <c r="AB390" s="421" t="s">
        <v>1301</v>
      </c>
      <c r="AC390" s="432" t="s">
        <v>1548</v>
      </c>
      <c r="AD390" s="356" t="s">
        <v>624</v>
      </c>
      <c r="AE390" s="356"/>
      <c r="AF390" s="356"/>
      <c r="AG390" s="356" t="s">
        <v>840</v>
      </c>
      <c r="AH390" s="356"/>
      <c r="AI390" s="356" t="s">
        <v>2227</v>
      </c>
      <c r="AJ390" s="441"/>
      <c r="AK390" s="359"/>
    </row>
    <row r="391" spans="1:37">
      <c r="A391" s="367"/>
      <c r="B391" s="386" t="s">
        <v>404</v>
      </c>
      <c r="C391" s="402">
        <v>46.779200000000003</v>
      </c>
      <c r="D391" s="428">
        <v>23.574200000000001</v>
      </c>
      <c r="E391" s="449" t="s">
        <v>206</v>
      </c>
      <c r="F391" s="450" t="s">
        <v>649</v>
      </c>
      <c r="G391" s="450" t="s">
        <v>2749</v>
      </c>
      <c r="H391" s="450" t="s">
        <v>2940</v>
      </c>
      <c r="I391" s="452" t="s">
        <v>673</v>
      </c>
      <c r="J391" s="457" t="s">
        <v>3</v>
      </c>
      <c r="K391" s="407">
        <v>1</v>
      </c>
      <c r="L391" s="407">
        <v>4</v>
      </c>
      <c r="M391" s="407">
        <v>4</v>
      </c>
      <c r="N391" s="425">
        <v>8</v>
      </c>
      <c r="O391" s="437"/>
      <c r="P391" s="406"/>
      <c r="Q391" s="406"/>
      <c r="R391" s="406"/>
      <c r="S391" s="406"/>
      <c r="T391" s="406"/>
      <c r="U391" s="406"/>
      <c r="V391" s="406">
        <f t="shared" si="21"/>
        <v>8</v>
      </c>
      <c r="W391" s="676" t="s">
        <v>750</v>
      </c>
      <c r="X391" s="507" t="str">
        <f t="shared" si="19"/>
        <v>probabil 8 număr camere necunoscut &lt;span style="color: red;"&gt;(spuneți-mi sau trimiteți tabel întreținere)&lt;/span&gt;</v>
      </c>
      <c r="Y391" s="508" t="str">
        <f t="shared" si="20"/>
        <v>probabil 8 din care probabil 8 număr camere necunoscut &lt;span style="color: red;"&gt;(spuneți-mi sau trimiteți tabel întreținere)&lt;/span&gt;</v>
      </c>
      <c r="Z391" s="509"/>
      <c r="AA391" s="510" t="s">
        <v>1678</v>
      </c>
      <c r="AB391" s="421" t="s">
        <v>1303</v>
      </c>
      <c r="AC391" s="432" t="s">
        <v>1547</v>
      </c>
      <c r="AD391" s="356" t="s">
        <v>2080</v>
      </c>
      <c r="AE391" s="356"/>
      <c r="AF391" s="356"/>
      <c r="AG391" s="356" t="s">
        <v>840</v>
      </c>
      <c r="AH391" s="356"/>
      <c r="AI391" s="356" t="s">
        <v>2227</v>
      </c>
      <c r="AJ391" s="496"/>
      <c r="AK391" s="359"/>
    </row>
    <row r="392" spans="1:37">
      <c r="A392" s="367"/>
      <c r="B392" s="386" t="s">
        <v>404</v>
      </c>
      <c r="C392" s="402">
        <v>46.779200000000003</v>
      </c>
      <c r="D392" s="428">
        <v>23.573699999999999</v>
      </c>
      <c r="E392" s="449" t="s">
        <v>206</v>
      </c>
      <c r="F392" s="450" t="s">
        <v>649</v>
      </c>
      <c r="G392" s="450" t="s">
        <v>2749</v>
      </c>
      <c r="H392" s="450" t="s">
        <v>2940</v>
      </c>
      <c r="I392" s="627" t="s">
        <v>681</v>
      </c>
      <c r="J392" s="399" t="s">
        <v>3</v>
      </c>
      <c r="K392" s="624">
        <v>1</v>
      </c>
      <c r="L392" s="624">
        <v>5</v>
      </c>
      <c r="M392" s="624">
        <v>5</v>
      </c>
      <c r="N392" s="398">
        <v>20</v>
      </c>
      <c r="O392" s="437"/>
      <c r="P392" s="406"/>
      <c r="Q392" s="406"/>
      <c r="R392" s="406"/>
      <c r="S392" s="406"/>
      <c r="T392" s="406"/>
      <c r="U392" s="406"/>
      <c r="V392" s="406">
        <f t="shared" si="21"/>
        <v>20</v>
      </c>
      <c r="W392" s="676"/>
      <c r="X392" s="507" t="str">
        <f t="shared" si="19"/>
        <v>20 număr camere necunoscut &lt;span style="color: red;"&gt;(spuneți-mi sau trimiteți tabel întreținere)&lt;/span&gt;</v>
      </c>
      <c r="Y392" s="508" t="str">
        <f t="shared" si="20"/>
        <v>20 din care 20 număr camere necunoscut &lt;span style="color: red;"&gt;(spuneți-mi sau trimiteți tabel întreținere)&lt;/span&gt;</v>
      </c>
      <c r="Z392" s="509"/>
      <c r="AA392" s="510" t="s">
        <v>1043</v>
      </c>
      <c r="AB392" s="628" t="s">
        <v>1304</v>
      </c>
      <c r="AC392" s="431" t="s">
        <v>1547</v>
      </c>
      <c r="AD392" s="356" t="s">
        <v>624</v>
      </c>
      <c r="AE392" s="356"/>
      <c r="AF392" s="356"/>
      <c r="AG392" s="356" t="s">
        <v>840</v>
      </c>
      <c r="AH392" s="356"/>
      <c r="AI392" s="356" t="s">
        <v>2227</v>
      </c>
      <c r="AJ392" s="441"/>
      <c r="AK392" s="359"/>
    </row>
    <row r="393" spans="1:37">
      <c r="A393" s="367"/>
      <c r="B393" s="386" t="s">
        <v>404</v>
      </c>
      <c r="C393" s="402">
        <v>46.779200000000003</v>
      </c>
      <c r="D393" s="428">
        <v>23.573399999999999</v>
      </c>
      <c r="E393" s="449" t="s">
        <v>206</v>
      </c>
      <c r="F393" s="450" t="s">
        <v>649</v>
      </c>
      <c r="G393" s="450" t="s">
        <v>2749</v>
      </c>
      <c r="H393" s="450" t="s">
        <v>2940</v>
      </c>
      <c r="I393" s="627" t="s">
        <v>681</v>
      </c>
      <c r="J393" s="399" t="s">
        <v>3</v>
      </c>
      <c r="K393" s="624">
        <v>1</v>
      </c>
      <c r="L393" s="624">
        <v>5</v>
      </c>
      <c r="M393" s="624">
        <v>5</v>
      </c>
      <c r="N393" s="398">
        <v>20</v>
      </c>
      <c r="O393" s="395"/>
      <c r="P393" s="526">
        <v>2</v>
      </c>
      <c r="Q393" s="526">
        <v>8</v>
      </c>
      <c r="R393" s="526">
        <v>10</v>
      </c>
      <c r="S393" s="526"/>
      <c r="T393" s="526"/>
      <c r="U393" s="526"/>
      <c r="V393" s="526">
        <f t="shared" si="21"/>
        <v>0</v>
      </c>
      <c r="W393" s="672"/>
      <c r="X393" s="396" t="str">
        <f t="shared" si="19"/>
        <v>2 garsoniere, 8 două camere, 10 trei camere, 0 număr camere necunoscut &lt;span style="color: red;"&gt;(spuneți-mi sau trimiteți tabel întreținere)&lt;/span&gt;</v>
      </c>
      <c r="Y393" s="622" t="str">
        <f t="shared" si="20"/>
        <v>20 din care 2 garsoniere, 8 două camere, 10 trei camere, 0 număr camere necunoscut &lt;span style="color: red;"&gt;(spuneți-mi sau trimiteți tabel întreținere)&lt;/span&gt;</v>
      </c>
      <c r="Z393" s="397"/>
      <c r="AA393" s="625" t="s">
        <v>1043</v>
      </c>
      <c r="AB393" s="628" t="s">
        <v>1306</v>
      </c>
      <c r="AC393" s="431" t="s">
        <v>1155</v>
      </c>
      <c r="AD393" s="623" t="s">
        <v>1481</v>
      </c>
      <c r="AE393" s="623"/>
      <c r="AF393" s="623"/>
      <c r="AG393" s="623" t="s">
        <v>10</v>
      </c>
      <c r="AH393" s="623"/>
      <c r="AI393" s="623" t="s">
        <v>2589</v>
      </c>
      <c r="AJ393" s="441"/>
      <c r="AK393" s="359"/>
    </row>
    <row r="394" spans="1:37">
      <c r="A394" s="367"/>
      <c r="B394" s="386" t="s">
        <v>404</v>
      </c>
      <c r="C394" s="402">
        <v>46.779699999999998</v>
      </c>
      <c r="D394" s="428">
        <v>23.5749</v>
      </c>
      <c r="E394" s="449" t="s">
        <v>206</v>
      </c>
      <c r="F394" s="450" t="s">
        <v>649</v>
      </c>
      <c r="G394" s="450" t="s">
        <v>2749</v>
      </c>
      <c r="H394" s="450" t="s">
        <v>2940</v>
      </c>
      <c r="I394" s="627" t="s">
        <v>681</v>
      </c>
      <c r="J394" s="399" t="s">
        <v>3</v>
      </c>
      <c r="K394" s="624">
        <v>1</v>
      </c>
      <c r="L394" s="624">
        <v>5</v>
      </c>
      <c r="M394" s="624">
        <v>5</v>
      </c>
      <c r="N394" s="398">
        <v>20</v>
      </c>
      <c r="O394" s="437"/>
      <c r="P394" s="406"/>
      <c r="Q394" s="406"/>
      <c r="R394" s="406"/>
      <c r="S394" s="406"/>
      <c r="T394" s="406"/>
      <c r="U394" s="406"/>
      <c r="V394" s="406">
        <f t="shared" si="21"/>
        <v>20</v>
      </c>
      <c r="W394" s="676"/>
      <c r="X394" s="507" t="str">
        <f t="shared" si="19"/>
        <v>20 număr camere necunoscut &lt;span style="color: red;"&gt;(spuneți-mi sau trimiteți tabel întreținere)&lt;/span&gt;</v>
      </c>
      <c r="Y394" s="508" t="str">
        <f t="shared" si="20"/>
        <v>20 din care 20 număr camere necunoscut &lt;span style="color: red;"&gt;(spuneți-mi sau trimiteți tabel întreținere)&lt;/span&gt;</v>
      </c>
      <c r="Z394" s="509"/>
      <c r="AA394" s="510" t="s">
        <v>1043</v>
      </c>
      <c r="AB394" s="628" t="s">
        <v>1304</v>
      </c>
      <c r="AC394" s="431" t="s">
        <v>1547</v>
      </c>
      <c r="AD394" s="356" t="s">
        <v>624</v>
      </c>
      <c r="AE394" s="356"/>
      <c r="AF394" s="356"/>
      <c r="AG394" s="356" t="s">
        <v>840</v>
      </c>
      <c r="AH394" s="356"/>
      <c r="AI394" s="356" t="s">
        <v>2227</v>
      </c>
      <c r="AJ394" s="496"/>
      <c r="AK394" s="359"/>
    </row>
    <row r="395" spans="1:37">
      <c r="A395" s="367"/>
      <c r="B395" s="386" t="s">
        <v>404</v>
      </c>
      <c r="C395" s="402">
        <v>46.779600000000002</v>
      </c>
      <c r="D395" s="428">
        <v>23.5746</v>
      </c>
      <c r="E395" s="449" t="s">
        <v>206</v>
      </c>
      <c r="F395" s="450" t="s">
        <v>649</v>
      </c>
      <c r="G395" s="450" t="s">
        <v>2749</v>
      </c>
      <c r="H395" s="450" t="s">
        <v>2940</v>
      </c>
      <c r="I395" s="452" t="s">
        <v>687</v>
      </c>
      <c r="J395" s="457" t="s">
        <v>3</v>
      </c>
      <c r="K395" s="407">
        <v>1</v>
      </c>
      <c r="L395" s="407">
        <v>3</v>
      </c>
      <c r="M395" s="407">
        <v>3</v>
      </c>
      <c r="N395" s="425">
        <v>6</v>
      </c>
      <c r="O395" s="437"/>
      <c r="P395" s="406"/>
      <c r="Q395" s="406"/>
      <c r="R395" s="406"/>
      <c r="S395" s="406"/>
      <c r="T395" s="406"/>
      <c r="U395" s="406"/>
      <c r="V395" s="406">
        <f t="shared" si="21"/>
        <v>6</v>
      </c>
      <c r="W395" s="676" t="s">
        <v>750</v>
      </c>
      <c r="X395" s="507" t="str">
        <f t="shared" si="19"/>
        <v>probabil 6 număr camere necunoscut &lt;span style="color: red;"&gt;(spuneți-mi sau trimiteți tabel întreținere)&lt;/span&gt;</v>
      </c>
      <c r="Y395" s="508" t="str">
        <f t="shared" si="20"/>
        <v>probabil 6 din care probabil 6 număr camere necunoscut &lt;span style="color: red;"&gt;(spuneți-mi sau trimiteți tabel întreținere)&lt;/span&gt;</v>
      </c>
      <c r="Z395" s="509"/>
      <c r="AA395" s="510" t="s">
        <v>1678</v>
      </c>
      <c r="AB395" s="421" t="s">
        <v>1300</v>
      </c>
      <c r="AC395" s="432" t="s">
        <v>1548</v>
      </c>
      <c r="AD395" s="356" t="s">
        <v>2080</v>
      </c>
      <c r="AE395" s="356"/>
      <c r="AF395" s="356"/>
      <c r="AG395" s="356" t="s">
        <v>840</v>
      </c>
      <c r="AH395" s="356" t="s">
        <v>2550</v>
      </c>
      <c r="AI395" s="356" t="s">
        <v>2227</v>
      </c>
      <c r="AJ395" s="441"/>
      <c r="AK395" s="359"/>
    </row>
    <row r="396" spans="1:37">
      <c r="A396" s="367"/>
      <c r="B396" s="386" t="s">
        <v>404</v>
      </c>
      <c r="C396" s="402">
        <v>46.779600000000002</v>
      </c>
      <c r="D396" s="428">
        <v>23.574100000000001</v>
      </c>
      <c r="E396" s="449" t="s">
        <v>206</v>
      </c>
      <c r="F396" s="450" t="s">
        <v>649</v>
      </c>
      <c r="G396" s="450" t="s">
        <v>2749</v>
      </c>
      <c r="H396" s="450" t="s">
        <v>2940</v>
      </c>
      <c r="I396" s="452" t="s">
        <v>685</v>
      </c>
      <c r="J396" s="457" t="s">
        <v>3</v>
      </c>
      <c r="K396" s="407">
        <v>1</v>
      </c>
      <c r="L396" s="407">
        <v>3</v>
      </c>
      <c r="M396" s="407">
        <v>3</v>
      </c>
      <c r="N396" s="425" t="s">
        <v>624</v>
      </c>
      <c r="O396" s="437"/>
      <c r="P396" s="406"/>
      <c r="Q396" s="406"/>
      <c r="R396" s="406"/>
      <c r="S396" s="406"/>
      <c r="T396" s="406"/>
      <c r="U396" s="406"/>
      <c r="V396" s="406" t="e">
        <f t="shared" si="21"/>
        <v>#VALUE!</v>
      </c>
      <c r="W396" s="676"/>
      <c r="X396" s="507" t="e">
        <f t="shared" si="19"/>
        <v>#VALUE!</v>
      </c>
      <c r="Y396" s="508" t="e">
        <f t="shared" si="20"/>
        <v>#VALUE!</v>
      </c>
      <c r="Z396" s="509"/>
      <c r="AA396" s="510" t="s">
        <v>1043</v>
      </c>
      <c r="AB396" s="421" t="s">
        <v>1304</v>
      </c>
      <c r="AC396" s="432" t="s">
        <v>1547</v>
      </c>
      <c r="AD396" s="356" t="s">
        <v>1168</v>
      </c>
      <c r="AE396" s="356"/>
      <c r="AF396" s="356"/>
      <c r="AG396" s="356" t="s">
        <v>840</v>
      </c>
      <c r="AH396" s="356"/>
      <c r="AI396" s="356" t="s">
        <v>2227</v>
      </c>
      <c r="AJ396" s="441"/>
      <c r="AK396" s="359"/>
    </row>
    <row r="397" spans="1:37">
      <c r="A397" s="367"/>
      <c r="B397" s="386" t="s">
        <v>404</v>
      </c>
      <c r="C397" s="402">
        <v>46.779699999999998</v>
      </c>
      <c r="D397" s="428">
        <v>23.573699999999999</v>
      </c>
      <c r="E397" s="449" t="s">
        <v>206</v>
      </c>
      <c r="F397" s="450" t="s">
        <v>649</v>
      </c>
      <c r="G397" s="450" t="s">
        <v>2749</v>
      </c>
      <c r="H397" s="450" t="s">
        <v>2940</v>
      </c>
      <c r="I397" s="452" t="s">
        <v>624</v>
      </c>
      <c r="J397" s="457" t="s">
        <v>624</v>
      </c>
      <c r="K397" s="407" t="s">
        <v>624</v>
      </c>
      <c r="L397" s="407" t="s">
        <v>624</v>
      </c>
      <c r="M397" s="407" t="s">
        <v>624</v>
      </c>
      <c r="N397" s="425" t="s">
        <v>624</v>
      </c>
      <c r="O397" s="437"/>
      <c r="P397" s="406"/>
      <c r="Q397" s="406"/>
      <c r="R397" s="406"/>
      <c r="S397" s="406"/>
      <c r="T397" s="406"/>
      <c r="U397" s="406"/>
      <c r="V397" s="406" t="e">
        <f t="shared" si="21"/>
        <v>#VALUE!</v>
      </c>
      <c r="W397" s="676"/>
      <c r="X397" s="507" t="e">
        <f t="shared" si="19"/>
        <v>#VALUE!</v>
      </c>
      <c r="Y397" s="508" t="e">
        <f t="shared" si="20"/>
        <v>#VALUE!</v>
      </c>
      <c r="Z397" s="509"/>
      <c r="AA397" s="510" t="s">
        <v>1043</v>
      </c>
      <c r="AB397" s="421" t="s">
        <v>1318</v>
      </c>
      <c r="AC397" s="432" t="s">
        <v>624</v>
      </c>
      <c r="AD397" s="356" t="s">
        <v>624</v>
      </c>
      <c r="AE397" s="356"/>
      <c r="AF397" s="356"/>
      <c r="AG397" s="356" t="s">
        <v>840</v>
      </c>
      <c r="AH397" s="356"/>
      <c r="AI397" s="356" t="s">
        <v>2227</v>
      </c>
      <c r="AJ397" s="441"/>
      <c r="AK397" s="359"/>
    </row>
    <row r="398" spans="1:37">
      <c r="A398" s="367"/>
      <c r="B398" s="386" t="s">
        <v>404</v>
      </c>
      <c r="C398" s="402">
        <v>46.779600000000002</v>
      </c>
      <c r="D398" s="428">
        <v>23.5733</v>
      </c>
      <c r="E398" s="449" t="s">
        <v>206</v>
      </c>
      <c r="F398" s="450" t="s">
        <v>649</v>
      </c>
      <c r="G398" s="450" t="s">
        <v>2749</v>
      </c>
      <c r="H398" s="450" t="s">
        <v>2940</v>
      </c>
      <c r="I398" s="452" t="s">
        <v>681</v>
      </c>
      <c r="J398" s="457" t="s">
        <v>3</v>
      </c>
      <c r="K398" s="407">
        <v>1</v>
      </c>
      <c r="L398" s="407">
        <v>5</v>
      </c>
      <c r="M398" s="407">
        <v>5</v>
      </c>
      <c r="N398" s="425">
        <v>30</v>
      </c>
      <c r="O398" s="437"/>
      <c r="P398" s="406">
        <v>30</v>
      </c>
      <c r="Q398" s="406"/>
      <c r="R398" s="406"/>
      <c r="S398" s="406"/>
      <c r="T398" s="406"/>
      <c r="U398" s="406"/>
      <c r="V398" s="406">
        <f t="shared" si="21"/>
        <v>0</v>
      </c>
      <c r="W398" s="676"/>
      <c r="X398" s="507" t="str">
        <f t="shared" si="19"/>
        <v>30 garsoniere, 0 număr camere necunoscut &lt;span style="color: red;"&gt;(spuneți-mi sau trimiteți tabel întreținere)&lt;/span&gt;</v>
      </c>
      <c r="Y398" s="508" t="str">
        <f t="shared" si="20"/>
        <v>30 din care 30 garsoniere, 0 număr camere necunoscut &lt;span style="color: red;"&gt;(spuneți-mi sau trimiteți tabel întreținere)&lt;/span&gt;</v>
      </c>
      <c r="Z398" s="509"/>
      <c r="AA398" s="510" t="s">
        <v>1043</v>
      </c>
      <c r="AB398" s="628" t="s">
        <v>1305</v>
      </c>
      <c r="AC398" s="431" t="s">
        <v>1547</v>
      </c>
      <c r="AD398" s="356" t="s">
        <v>2662</v>
      </c>
      <c r="AE398" s="356"/>
      <c r="AF398" s="356"/>
      <c r="AG398" s="356" t="s">
        <v>840</v>
      </c>
      <c r="AH398" s="356"/>
      <c r="AI398" s="356" t="s">
        <v>2227</v>
      </c>
      <c r="AJ398" s="441"/>
      <c r="AK398" s="359"/>
    </row>
    <row r="399" spans="1:37">
      <c r="A399" s="367"/>
      <c r="B399" s="386" t="s">
        <v>404</v>
      </c>
      <c r="C399" s="402">
        <v>46.778700000000001</v>
      </c>
      <c r="D399" s="428">
        <v>23.578299999999999</v>
      </c>
      <c r="E399" s="449" t="s">
        <v>206</v>
      </c>
      <c r="F399" s="450" t="s">
        <v>649</v>
      </c>
      <c r="G399" s="450" t="s">
        <v>2749</v>
      </c>
      <c r="H399" s="450" t="s">
        <v>3640</v>
      </c>
      <c r="I399" s="452" t="s">
        <v>681</v>
      </c>
      <c r="J399" s="457" t="s">
        <v>3</v>
      </c>
      <c r="K399" s="407">
        <v>1</v>
      </c>
      <c r="L399" s="407">
        <v>5</v>
      </c>
      <c r="M399" s="407">
        <v>5</v>
      </c>
      <c r="N399" s="425">
        <v>100</v>
      </c>
      <c r="O399" s="437">
        <v>100</v>
      </c>
      <c r="P399" s="406"/>
      <c r="Q399" s="406"/>
      <c r="R399" s="406"/>
      <c r="S399" s="406"/>
      <c r="T399" s="406"/>
      <c r="U399" s="406"/>
      <c r="V399" s="406">
        <f t="shared" si="21"/>
        <v>0</v>
      </c>
      <c r="W399" s="676" t="s">
        <v>654</v>
      </c>
      <c r="X399" s="507" t="str">
        <f t="shared" si="19"/>
        <v>100 camere cu băi și bucătării comune, aproximativ 0 număr camere necunoscut &lt;span style="color: red;"&gt;(spuneți-mi sau trimiteți tabel întreținere)&lt;/span&gt;</v>
      </c>
      <c r="Y399" s="508" t="str">
        <f t="shared" si="20"/>
        <v>aproximativ 100 din care 100 camere cu băi și bucătării comune, aproximativ 0 număr camere necunoscut &lt;span style="color: red;"&gt;(spuneți-mi sau trimiteți tabel întreținere)&lt;/span&gt;</v>
      </c>
      <c r="Z399" s="509"/>
      <c r="AA399" s="510" t="s">
        <v>1043</v>
      </c>
      <c r="AB399" s="628" t="s">
        <v>1304</v>
      </c>
      <c r="AC399" s="431" t="s">
        <v>1547</v>
      </c>
      <c r="AD399" s="356" t="s">
        <v>2507</v>
      </c>
      <c r="AE399" s="356"/>
      <c r="AF399" s="356"/>
      <c r="AG399" s="356" t="s">
        <v>840</v>
      </c>
      <c r="AH399" s="356"/>
      <c r="AI399" s="356" t="s">
        <v>2227</v>
      </c>
      <c r="AJ399" s="441"/>
      <c r="AK399" s="359"/>
    </row>
    <row r="400" spans="1:37">
      <c r="A400" s="367"/>
      <c r="B400" s="386" t="s">
        <v>404</v>
      </c>
      <c r="C400" s="402">
        <v>46.779299999999999</v>
      </c>
      <c r="D400" s="428">
        <v>23.5761</v>
      </c>
      <c r="E400" s="449" t="s">
        <v>206</v>
      </c>
      <c r="F400" s="450" t="s">
        <v>649</v>
      </c>
      <c r="G400" s="450" t="s">
        <v>2749</v>
      </c>
      <c r="H400" s="450" t="s">
        <v>3641</v>
      </c>
      <c r="I400" s="452" t="s">
        <v>708</v>
      </c>
      <c r="J400" s="457" t="s">
        <v>3</v>
      </c>
      <c r="K400" s="407">
        <v>1</v>
      </c>
      <c r="L400" s="407">
        <v>2</v>
      </c>
      <c r="M400" s="407">
        <v>2</v>
      </c>
      <c r="N400" s="425">
        <v>22</v>
      </c>
      <c r="O400" s="437"/>
      <c r="P400" s="406">
        <v>22</v>
      </c>
      <c r="Q400" s="406"/>
      <c r="R400" s="406"/>
      <c r="S400" s="406"/>
      <c r="T400" s="406"/>
      <c r="U400" s="406"/>
      <c r="V400" s="406">
        <f t="shared" si="21"/>
        <v>0</v>
      </c>
      <c r="W400" s="676" t="s">
        <v>750</v>
      </c>
      <c r="X400" s="507" t="str">
        <f t="shared" si="19"/>
        <v>22 garsoniere, probabil 0 număr camere necunoscut &lt;span style="color: red;"&gt;(spuneți-mi sau trimiteți tabel întreținere)&lt;/span&gt;</v>
      </c>
      <c r="Y400" s="508" t="str">
        <f t="shared" si="20"/>
        <v>probabil 22 din care 22 garsoniere, probabil 0 număr camere necunoscut &lt;span style="color: red;"&gt;(spuneți-mi sau trimiteți tabel întreținere)&lt;/span&gt;</v>
      </c>
      <c r="Z400" s="509"/>
      <c r="AA400" s="510" t="s">
        <v>1043</v>
      </c>
      <c r="AB400" s="421" t="s">
        <v>1299</v>
      </c>
      <c r="AC400" s="432" t="s">
        <v>1548</v>
      </c>
      <c r="AD400" s="356" t="s">
        <v>1134</v>
      </c>
      <c r="AE400" s="356"/>
      <c r="AF400" s="356"/>
      <c r="AG400" s="356" t="s">
        <v>840</v>
      </c>
      <c r="AH400" s="356"/>
      <c r="AI400" s="356" t="s">
        <v>2227</v>
      </c>
      <c r="AJ400" s="496"/>
      <c r="AK400" s="359"/>
    </row>
    <row r="401" spans="1:37">
      <c r="A401" s="367"/>
      <c r="B401" s="386" t="s">
        <v>404</v>
      </c>
      <c r="C401" s="402">
        <v>46.778399999999998</v>
      </c>
      <c r="D401" s="428">
        <v>23.577999999999999</v>
      </c>
      <c r="E401" s="449" t="s">
        <v>206</v>
      </c>
      <c r="F401" s="450" t="s">
        <v>649</v>
      </c>
      <c r="G401" s="450" t="s">
        <v>2749</v>
      </c>
      <c r="H401" s="450" t="s">
        <v>3642</v>
      </c>
      <c r="I401" s="452" t="s">
        <v>2557</v>
      </c>
      <c r="J401" s="457" t="s">
        <v>3</v>
      </c>
      <c r="K401" s="407" t="s">
        <v>840</v>
      </c>
      <c r="L401" s="407">
        <v>2</v>
      </c>
      <c r="M401" s="407">
        <v>2</v>
      </c>
      <c r="N401" s="425" t="s">
        <v>840</v>
      </c>
      <c r="O401" s="437"/>
      <c r="P401" s="406"/>
      <c r="Q401" s="406"/>
      <c r="R401" s="406"/>
      <c r="S401" s="406"/>
      <c r="T401" s="406"/>
      <c r="U401" s="406"/>
      <c r="V401" s="406" t="e">
        <f t="shared" si="21"/>
        <v>#VALUE!</v>
      </c>
      <c r="W401" s="676"/>
      <c r="X401" s="507" t="e">
        <f t="shared" si="19"/>
        <v>#VALUE!</v>
      </c>
      <c r="Y401" s="508" t="e">
        <f t="shared" si="20"/>
        <v>#VALUE!</v>
      </c>
      <c r="Z401" s="509"/>
      <c r="AA401" s="510" t="s">
        <v>1043</v>
      </c>
      <c r="AB401" s="421" t="s">
        <v>1298</v>
      </c>
      <c r="AC401" s="432" t="s">
        <v>1044</v>
      </c>
      <c r="AD401" s="356" t="s">
        <v>624</v>
      </c>
      <c r="AE401" s="356"/>
      <c r="AF401" s="356"/>
      <c r="AG401" s="356" t="s">
        <v>840</v>
      </c>
      <c r="AH401" s="356"/>
      <c r="AI401" s="356" t="s">
        <v>2227</v>
      </c>
      <c r="AJ401" s="441"/>
      <c r="AK401" s="359"/>
    </row>
    <row r="402" spans="1:37">
      <c r="A402" s="367"/>
      <c r="B402" s="386" t="s">
        <v>404</v>
      </c>
      <c r="C402" s="402">
        <v>46.778100000000002</v>
      </c>
      <c r="D402" s="428">
        <v>23.5776</v>
      </c>
      <c r="E402" s="449" t="s">
        <v>206</v>
      </c>
      <c r="F402" s="450" t="s">
        <v>649</v>
      </c>
      <c r="G402" s="450" t="s">
        <v>2749</v>
      </c>
      <c r="H402" s="450" t="s">
        <v>3643</v>
      </c>
      <c r="I402" s="452" t="s">
        <v>2557</v>
      </c>
      <c r="J402" s="457" t="s">
        <v>3</v>
      </c>
      <c r="K402" s="407" t="s">
        <v>840</v>
      </c>
      <c r="L402" s="407">
        <v>2</v>
      </c>
      <c r="M402" s="407">
        <v>2</v>
      </c>
      <c r="N402" s="425" t="s">
        <v>840</v>
      </c>
      <c r="O402" s="437"/>
      <c r="P402" s="406"/>
      <c r="Q402" s="406"/>
      <c r="R402" s="406"/>
      <c r="S402" s="406"/>
      <c r="T402" s="406"/>
      <c r="U402" s="406"/>
      <c r="V402" s="406" t="e">
        <f t="shared" si="21"/>
        <v>#VALUE!</v>
      </c>
      <c r="W402" s="676"/>
      <c r="X402" s="507" t="e">
        <f t="shared" si="19"/>
        <v>#VALUE!</v>
      </c>
      <c r="Y402" s="508" t="e">
        <f t="shared" si="20"/>
        <v>#VALUE!</v>
      </c>
      <c r="Z402" s="509"/>
      <c r="AA402" s="510" t="s">
        <v>1043</v>
      </c>
      <c r="AB402" s="421" t="s">
        <v>1298</v>
      </c>
      <c r="AC402" s="432" t="s">
        <v>1044</v>
      </c>
      <c r="AD402" s="356" t="s">
        <v>624</v>
      </c>
      <c r="AE402" s="356"/>
      <c r="AF402" s="356"/>
      <c r="AG402" s="356" t="s">
        <v>840</v>
      </c>
      <c r="AH402" s="356"/>
      <c r="AI402" s="356" t="s">
        <v>2227</v>
      </c>
      <c r="AJ402" s="441"/>
      <c r="AK402" s="359"/>
    </row>
    <row r="403" spans="1:37">
      <c r="A403" s="367"/>
      <c r="B403" s="386" t="s">
        <v>404</v>
      </c>
      <c r="C403" s="402">
        <v>46.777900000000002</v>
      </c>
      <c r="D403" s="428">
        <v>23.577100000000002</v>
      </c>
      <c r="E403" s="449" t="s">
        <v>206</v>
      </c>
      <c r="F403" s="450" t="s">
        <v>649</v>
      </c>
      <c r="G403" s="450" t="s">
        <v>2749</v>
      </c>
      <c r="H403" s="450" t="s">
        <v>3644</v>
      </c>
      <c r="I403" s="452" t="s">
        <v>2557</v>
      </c>
      <c r="J403" s="457" t="s">
        <v>3</v>
      </c>
      <c r="K403" s="407" t="s">
        <v>840</v>
      </c>
      <c r="L403" s="407">
        <v>2</v>
      </c>
      <c r="M403" s="407">
        <v>2</v>
      </c>
      <c r="N403" s="425" t="s">
        <v>840</v>
      </c>
      <c r="O403" s="437"/>
      <c r="P403" s="406"/>
      <c r="Q403" s="406"/>
      <c r="R403" s="406"/>
      <c r="S403" s="406"/>
      <c r="T403" s="406"/>
      <c r="U403" s="406"/>
      <c r="V403" s="406" t="e">
        <f t="shared" si="21"/>
        <v>#VALUE!</v>
      </c>
      <c r="W403" s="676"/>
      <c r="X403" s="507" t="e">
        <f t="shared" si="19"/>
        <v>#VALUE!</v>
      </c>
      <c r="Y403" s="508" t="e">
        <f t="shared" si="20"/>
        <v>#VALUE!</v>
      </c>
      <c r="Z403" s="509"/>
      <c r="AA403" s="510" t="s">
        <v>1043</v>
      </c>
      <c r="AB403" s="421" t="s">
        <v>1298</v>
      </c>
      <c r="AC403" s="432" t="s">
        <v>1044</v>
      </c>
      <c r="AD403" s="356" t="s">
        <v>624</v>
      </c>
      <c r="AE403" s="356"/>
      <c r="AF403" s="356"/>
      <c r="AG403" s="356" t="s">
        <v>840</v>
      </c>
      <c r="AH403" s="356"/>
      <c r="AI403" s="356" t="s">
        <v>2227</v>
      </c>
      <c r="AJ403" s="441"/>
      <c r="AK403" s="359"/>
    </row>
    <row r="404" spans="1:37">
      <c r="A404" s="367" t="s">
        <v>32</v>
      </c>
      <c r="B404" s="460" t="s">
        <v>237</v>
      </c>
      <c r="C404" s="461">
        <v>46.776299999999999</v>
      </c>
      <c r="D404" s="462">
        <v>23.573899999999998</v>
      </c>
      <c r="E404" s="463" t="s">
        <v>206</v>
      </c>
      <c r="F404" s="464" t="s">
        <v>649</v>
      </c>
      <c r="G404" s="464" t="s">
        <v>2749</v>
      </c>
      <c r="H404" s="464" t="s">
        <v>3645</v>
      </c>
      <c r="I404" s="474" t="s">
        <v>681</v>
      </c>
      <c r="J404" s="475" t="s">
        <v>3</v>
      </c>
      <c r="K404" s="476">
        <v>1</v>
      </c>
      <c r="L404" s="476">
        <v>5</v>
      </c>
      <c r="M404" s="476">
        <v>5</v>
      </c>
      <c r="N404" s="477">
        <v>20</v>
      </c>
      <c r="O404" s="478"/>
      <c r="P404" s="479"/>
      <c r="Q404" s="479">
        <v>11</v>
      </c>
      <c r="R404" s="479">
        <v>4</v>
      </c>
      <c r="S404" s="479">
        <v>5</v>
      </c>
      <c r="T404" s="479"/>
      <c r="U404" s="479"/>
      <c r="V404" s="479">
        <f t="shared" si="21"/>
        <v>0</v>
      </c>
      <c r="W404" s="679"/>
      <c r="X404" s="515" t="str">
        <f t="shared" si="19"/>
        <v>11 două camere, 4 trei camere, 5 patru camere, 0 număr camere necunoscut &lt;span style="color: red;"&gt;(spuneți-mi sau trimiteți tabel întreținere)&lt;/span&gt;</v>
      </c>
      <c r="Y404" s="516" t="str">
        <f t="shared" si="20"/>
        <v>20 din care 11 două camere, 4 trei camere, 5 patru camere, 0 număr camere necunoscut &lt;span style="color: red;"&gt;(spuneți-mi sau trimiteți tabel întreținere)&lt;/span&gt;</v>
      </c>
      <c r="Z404" s="517"/>
      <c r="AA404" s="518" t="s">
        <v>1043</v>
      </c>
      <c r="AB404" s="400" t="s">
        <v>1306</v>
      </c>
      <c r="AC404" s="458" t="s">
        <v>1155</v>
      </c>
      <c r="AD404" s="472" t="s">
        <v>2493</v>
      </c>
      <c r="AE404" s="472"/>
      <c r="AF404" s="472"/>
      <c r="AG404" s="472" t="s">
        <v>840</v>
      </c>
      <c r="AH404" s="472"/>
      <c r="AI404" s="472" t="s">
        <v>2227</v>
      </c>
      <c r="AJ404" s="473"/>
      <c r="AK404" s="359"/>
    </row>
    <row r="405" spans="1:37">
      <c r="A405" s="367"/>
      <c r="B405" s="445" t="s">
        <v>237</v>
      </c>
      <c r="C405" s="402">
        <v>46.778300000000002</v>
      </c>
      <c r="D405" s="428">
        <v>23.572299999999998</v>
      </c>
      <c r="E405" s="449" t="s">
        <v>206</v>
      </c>
      <c r="F405" s="450" t="s">
        <v>649</v>
      </c>
      <c r="G405" s="450" t="s">
        <v>2749</v>
      </c>
      <c r="H405" s="450" t="s">
        <v>3646</v>
      </c>
      <c r="I405" s="627" t="s">
        <v>673</v>
      </c>
      <c r="J405" s="399" t="s">
        <v>3</v>
      </c>
      <c r="K405" s="624">
        <v>1</v>
      </c>
      <c r="L405" s="624">
        <v>4</v>
      </c>
      <c r="M405" s="624">
        <v>4</v>
      </c>
      <c r="N405" s="398">
        <v>112</v>
      </c>
      <c r="O405" s="395">
        <v>112</v>
      </c>
      <c r="P405" s="526"/>
      <c r="Q405" s="526"/>
      <c r="R405" s="526"/>
      <c r="S405" s="526"/>
      <c r="T405" s="526"/>
      <c r="U405" s="526"/>
      <c r="V405" s="526">
        <f t="shared" si="21"/>
        <v>0</v>
      </c>
      <c r="W405" s="672" t="s">
        <v>750</v>
      </c>
      <c r="X405" s="396" t="str">
        <f t="shared" si="19"/>
        <v>112 camere cu băi și bucătării comune, probabil 0 număr camere necunoscut &lt;span style="color: red;"&gt;(spuneți-mi sau trimiteți tabel întreținere)&lt;/span&gt;</v>
      </c>
      <c r="Y405" s="622" t="str">
        <f t="shared" si="20"/>
        <v>probabil 112 din care 112 camere cu băi și bucătării comune, probabil 0 număr camere necunoscut &lt;span style="color: red;"&gt;(spuneți-mi sau trimiteți tabel întreținere)&lt;/span&gt;</v>
      </c>
      <c r="Z405" s="397"/>
      <c r="AA405" s="510" t="s">
        <v>1678</v>
      </c>
      <c r="AB405" s="628" t="s">
        <v>1302</v>
      </c>
      <c r="AC405" s="431" t="s">
        <v>1548</v>
      </c>
      <c r="AD405" s="623" t="s">
        <v>2461</v>
      </c>
      <c r="AE405" s="623"/>
      <c r="AF405" s="623"/>
      <c r="AG405" s="623" t="s">
        <v>5</v>
      </c>
      <c r="AH405" s="623"/>
      <c r="AI405" s="623" t="s">
        <v>2565</v>
      </c>
      <c r="AJ405" s="441"/>
      <c r="AK405" s="359"/>
    </row>
    <row r="406" spans="1:37">
      <c r="A406" s="367"/>
      <c r="B406" s="445" t="s">
        <v>238</v>
      </c>
      <c r="C406" s="402">
        <v>46.776499999999999</v>
      </c>
      <c r="D406" s="428">
        <v>23.573899999999998</v>
      </c>
      <c r="E406" s="449" t="s">
        <v>206</v>
      </c>
      <c r="F406" s="450" t="s">
        <v>649</v>
      </c>
      <c r="G406" s="450" t="s">
        <v>2749</v>
      </c>
      <c r="H406" s="450" t="s">
        <v>3645</v>
      </c>
      <c r="I406" s="452" t="s">
        <v>681</v>
      </c>
      <c r="J406" s="457" t="s">
        <v>3</v>
      </c>
      <c r="K406" s="407">
        <v>1</v>
      </c>
      <c r="L406" s="407">
        <v>5</v>
      </c>
      <c r="M406" s="407">
        <v>5</v>
      </c>
      <c r="N406" s="425">
        <v>20</v>
      </c>
      <c r="O406" s="437"/>
      <c r="P406" s="406"/>
      <c r="Q406" s="406">
        <v>11</v>
      </c>
      <c r="R406" s="406">
        <v>9</v>
      </c>
      <c r="S406" s="406"/>
      <c r="T406" s="406"/>
      <c r="U406" s="406"/>
      <c r="V406" s="406">
        <f t="shared" si="21"/>
        <v>0</v>
      </c>
      <c r="W406" s="676"/>
      <c r="X406" s="507" t="str">
        <f t="shared" si="19"/>
        <v>11 două camere, 9 trei camere, 0 număr camere necunoscut &lt;span style="color: red;"&gt;(spuneți-mi sau trimiteți tabel întreținere)&lt;/span&gt;</v>
      </c>
      <c r="Y406" s="508" t="str">
        <f t="shared" si="20"/>
        <v>20 din care 11 două camere, 9 trei camere, 0 număr camere necunoscut &lt;span style="color: red;"&gt;(spuneți-mi sau trimiteți tabel întreținere)&lt;/span&gt;</v>
      </c>
      <c r="Z406" s="509"/>
      <c r="AA406" s="510" t="s">
        <v>1043</v>
      </c>
      <c r="AB406" s="628" t="s">
        <v>1306</v>
      </c>
      <c r="AC406" s="431" t="s">
        <v>1155</v>
      </c>
      <c r="AD406" s="356" t="s">
        <v>2494</v>
      </c>
      <c r="AE406" s="356"/>
      <c r="AF406" s="356"/>
      <c r="AG406" s="356" t="s">
        <v>840</v>
      </c>
      <c r="AH406" s="356"/>
      <c r="AI406" s="356" t="s">
        <v>2227</v>
      </c>
      <c r="AJ406" s="496"/>
      <c r="AK406" s="359"/>
    </row>
    <row r="407" spans="1:37">
      <c r="A407" s="367"/>
      <c r="B407" s="445" t="s">
        <v>239</v>
      </c>
      <c r="C407" s="402">
        <v>46.776699999999998</v>
      </c>
      <c r="D407" s="428">
        <v>23.573899999999998</v>
      </c>
      <c r="E407" s="449" t="s">
        <v>206</v>
      </c>
      <c r="F407" s="450" t="s">
        <v>649</v>
      </c>
      <c r="G407" s="450" t="s">
        <v>2749</v>
      </c>
      <c r="H407" s="450" t="s">
        <v>3645</v>
      </c>
      <c r="I407" s="452" t="s">
        <v>681</v>
      </c>
      <c r="J407" s="457" t="s">
        <v>3</v>
      </c>
      <c r="K407" s="407">
        <v>1</v>
      </c>
      <c r="L407" s="407">
        <v>5</v>
      </c>
      <c r="M407" s="407">
        <v>5</v>
      </c>
      <c r="N407" s="425">
        <v>20</v>
      </c>
      <c r="O407" s="437"/>
      <c r="P407" s="406"/>
      <c r="Q407" s="406">
        <v>11</v>
      </c>
      <c r="R407" s="406">
        <v>4</v>
      </c>
      <c r="S407" s="406">
        <v>5</v>
      </c>
      <c r="T407" s="406"/>
      <c r="U407" s="406"/>
      <c r="V407" s="406">
        <f t="shared" si="21"/>
        <v>0</v>
      </c>
      <c r="W407" s="676"/>
      <c r="X407" s="507" t="str">
        <f t="shared" si="19"/>
        <v>11 două camere, 4 trei camere, 5 patru camere, 0 număr camere necunoscut &lt;span style="color: red;"&gt;(spuneți-mi sau trimiteți tabel întreținere)&lt;/span&gt;</v>
      </c>
      <c r="Y407" s="508" t="str">
        <f t="shared" si="20"/>
        <v>20 din care 11 două camere, 4 trei camere, 5 patru camere, 0 număr camere necunoscut &lt;span style="color: red;"&gt;(spuneți-mi sau trimiteți tabel întreținere)&lt;/span&gt;</v>
      </c>
      <c r="Z407" s="509"/>
      <c r="AA407" s="510" t="s">
        <v>1043</v>
      </c>
      <c r="AB407" s="628" t="s">
        <v>1306</v>
      </c>
      <c r="AC407" s="431" t="s">
        <v>1155</v>
      </c>
      <c r="AD407" s="356" t="s">
        <v>2493</v>
      </c>
      <c r="AE407" s="356"/>
      <c r="AF407" s="356"/>
      <c r="AG407" s="356" t="s">
        <v>840</v>
      </c>
      <c r="AH407" s="356"/>
      <c r="AI407" s="356" t="s">
        <v>2227</v>
      </c>
      <c r="AJ407" s="441"/>
      <c r="AK407" s="359"/>
    </row>
    <row r="408" spans="1:37">
      <c r="A408" s="367"/>
      <c r="B408" s="445" t="s">
        <v>240</v>
      </c>
      <c r="C408" s="402">
        <v>46.778700000000001</v>
      </c>
      <c r="D408" s="428">
        <v>23.571400000000001</v>
      </c>
      <c r="E408" s="449" t="s">
        <v>206</v>
      </c>
      <c r="F408" s="450" t="s">
        <v>649</v>
      </c>
      <c r="G408" s="450" t="s">
        <v>2749</v>
      </c>
      <c r="H408" s="450" t="s">
        <v>3647</v>
      </c>
      <c r="I408" s="627" t="s">
        <v>673</v>
      </c>
      <c r="J408" s="399" t="s">
        <v>3</v>
      </c>
      <c r="K408" s="624">
        <v>1</v>
      </c>
      <c r="L408" s="624">
        <v>4</v>
      </c>
      <c r="M408" s="624">
        <v>4</v>
      </c>
      <c r="N408" s="398">
        <v>112</v>
      </c>
      <c r="O408" s="395">
        <v>112</v>
      </c>
      <c r="P408" s="526"/>
      <c r="Q408" s="526"/>
      <c r="R408" s="526"/>
      <c r="S408" s="526"/>
      <c r="T408" s="526"/>
      <c r="U408" s="526"/>
      <c r="V408" s="526">
        <f t="shared" si="21"/>
        <v>0</v>
      </c>
      <c r="W408" s="672" t="s">
        <v>750</v>
      </c>
      <c r="X408" s="396" t="str">
        <f t="shared" si="19"/>
        <v>112 camere cu băi și bucătării comune, probabil 0 număr camere necunoscut &lt;span style="color: red;"&gt;(spuneți-mi sau trimiteți tabel întreținere)&lt;/span&gt;</v>
      </c>
      <c r="Y408" s="622" t="str">
        <f t="shared" si="20"/>
        <v>probabil 112 din care 112 camere cu băi și bucătării comune, probabil 0 număr camere necunoscut &lt;span style="color: red;"&gt;(spuneți-mi sau trimiteți tabel întreținere)&lt;/span&gt;</v>
      </c>
      <c r="Z408" s="397"/>
      <c r="AA408" s="510" t="s">
        <v>1678</v>
      </c>
      <c r="AB408" s="628" t="s">
        <v>1302</v>
      </c>
      <c r="AC408" s="431" t="s">
        <v>1548</v>
      </c>
      <c r="AD408" s="623" t="s">
        <v>2461</v>
      </c>
      <c r="AE408" s="623"/>
      <c r="AF408" s="623"/>
      <c r="AG408" s="623" t="s">
        <v>5</v>
      </c>
      <c r="AH408" s="623"/>
      <c r="AI408" s="623" t="s">
        <v>2565</v>
      </c>
      <c r="AJ408" s="441"/>
      <c r="AK408" s="359"/>
    </row>
    <row r="409" spans="1:37">
      <c r="A409" s="367" t="s">
        <v>32</v>
      </c>
      <c r="B409" s="460" t="s">
        <v>222</v>
      </c>
      <c r="C409" s="461">
        <v>46.776499999999999</v>
      </c>
      <c r="D409" s="462">
        <v>23.574300000000001</v>
      </c>
      <c r="E409" s="463" t="s">
        <v>206</v>
      </c>
      <c r="F409" s="464" t="s">
        <v>649</v>
      </c>
      <c r="G409" s="464" t="s">
        <v>2749</v>
      </c>
      <c r="H409" s="464" t="s">
        <v>3645</v>
      </c>
      <c r="I409" s="474" t="s">
        <v>681</v>
      </c>
      <c r="J409" s="475" t="s">
        <v>3</v>
      </c>
      <c r="K409" s="476">
        <v>1</v>
      </c>
      <c r="L409" s="476">
        <v>5</v>
      </c>
      <c r="M409" s="476">
        <v>5</v>
      </c>
      <c r="N409" s="477">
        <v>20</v>
      </c>
      <c r="O409" s="478"/>
      <c r="P409" s="479"/>
      <c r="Q409" s="479">
        <v>11</v>
      </c>
      <c r="R409" s="479">
        <v>4</v>
      </c>
      <c r="S409" s="479">
        <v>5</v>
      </c>
      <c r="T409" s="479"/>
      <c r="U409" s="479"/>
      <c r="V409" s="479">
        <f t="shared" si="21"/>
        <v>0</v>
      </c>
      <c r="W409" s="679"/>
      <c r="X409" s="515" t="str">
        <f t="shared" si="19"/>
        <v>11 două camere, 4 trei camere, 5 patru camere, 0 număr camere necunoscut &lt;span style="color: red;"&gt;(spuneți-mi sau trimiteți tabel întreținere)&lt;/span&gt;</v>
      </c>
      <c r="Y409" s="516" t="str">
        <f t="shared" si="20"/>
        <v>20 din care 11 două camere, 4 trei camere, 5 patru camere, 0 număr camere necunoscut &lt;span style="color: red;"&gt;(spuneți-mi sau trimiteți tabel întreținere)&lt;/span&gt;</v>
      </c>
      <c r="Z409" s="517"/>
      <c r="AA409" s="518" t="s">
        <v>1043</v>
      </c>
      <c r="AB409" s="400" t="s">
        <v>1306</v>
      </c>
      <c r="AC409" s="458" t="s">
        <v>1155</v>
      </c>
      <c r="AD409" s="472" t="s">
        <v>2493</v>
      </c>
      <c r="AE409" s="472"/>
      <c r="AF409" s="472"/>
      <c r="AG409" s="472" t="s">
        <v>840</v>
      </c>
      <c r="AH409" s="472"/>
      <c r="AI409" s="472" t="s">
        <v>2227</v>
      </c>
      <c r="AJ409" s="473"/>
      <c r="AK409" s="359"/>
    </row>
    <row r="410" spans="1:37">
      <c r="A410" s="367"/>
      <c r="B410" s="445" t="s">
        <v>223</v>
      </c>
      <c r="C410" s="402">
        <v>46.776699999999998</v>
      </c>
      <c r="D410" s="428">
        <v>23.574300000000001</v>
      </c>
      <c r="E410" s="449" t="s">
        <v>206</v>
      </c>
      <c r="F410" s="450" t="s">
        <v>649</v>
      </c>
      <c r="G410" s="450" t="s">
        <v>2749</v>
      </c>
      <c r="H410" s="450" t="s">
        <v>3645</v>
      </c>
      <c r="I410" s="452" t="s">
        <v>681</v>
      </c>
      <c r="J410" s="457" t="s">
        <v>3</v>
      </c>
      <c r="K410" s="407">
        <v>1</v>
      </c>
      <c r="L410" s="407">
        <v>5</v>
      </c>
      <c r="M410" s="407">
        <v>5</v>
      </c>
      <c r="N410" s="425">
        <v>20</v>
      </c>
      <c r="O410" s="437"/>
      <c r="P410" s="406"/>
      <c r="Q410" s="406">
        <v>11</v>
      </c>
      <c r="R410" s="406">
        <v>9</v>
      </c>
      <c r="S410" s="406"/>
      <c r="T410" s="406"/>
      <c r="U410" s="406"/>
      <c r="V410" s="406">
        <f t="shared" si="21"/>
        <v>0</v>
      </c>
      <c r="W410" s="676"/>
      <c r="X410" s="507" t="str">
        <f t="shared" si="19"/>
        <v>11 două camere, 9 trei camere, 0 număr camere necunoscut &lt;span style="color: red;"&gt;(spuneți-mi sau trimiteți tabel întreținere)&lt;/span&gt;</v>
      </c>
      <c r="Y410" s="508" t="str">
        <f t="shared" si="20"/>
        <v>20 din care 11 două camere, 9 trei camere, 0 număr camere necunoscut &lt;span style="color: red;"&gt;(spuneți-mi sau trimiteți tabel întreținere)&lt;/span&gt;</v>
      </c>
      <c r="Z410" s="509"/>
      <c r="AA410" s="510" t="s">
        <v>1043</v>
      </c>
      <c r="AB410" s="628" t="s">
        <v>1306</v>
      </c>
      <c r="AC410" s="431" t="s">
        <v>1155</v>
      </c>
      <c r="AD410" s="356" t="s">
        <v>2494</v>
      </c>
      <c r="AE410" s="356"/>
      <c r="AF410" s="356"/>
      <c r="AG410" s="356" t="s">
        <v>840</v>
      </c>
      <c r="AH410" s="356"/>
      <c r="AI410" s="356" t="s">
        <v>2227</v>
      </c>
      <c r="AJ410" s="441"/>
      <c r="AK410" s="359"/>
    </row>
    <row r="411" spans="1:37">
      <c r="A411" s="367"/>
      <c r="B411" s="445" t="s">
        <v>224</v>
      </c>
      <c r="C411" s="402">
        <v>46.776899999999998</v>
      </c>
      <c r="D411" s="428">
        <v>23.574200000000001</v>
      </c>
      <c r="E411" s="449" t="s">
        <v>206</v>
      </c>
      <c r="F411" s="450" t="s">
        <v>649</v>
      </c>
      <c r="G411" s="450" t="s">
        <v>2749</v>
      </c>
      <c r="H411" s="450" t="s">
        <v>3645</v>
      </c>
      <c r="I411" s="452" t="s">
        <v>681</v>
      </c>
      <c r="J411" s="457" t="s">
        <v>3</v>
      </c>
      <c r="K411" s="407">
        <v>1</v>
      </c>
      <c r="L411" s="407">
        <v>5</v>
      </c>
      <c r="M411" s="407">
        <v>5</v>
      </c>
      <c r="N411" s="425">
        <v>20</v>
      </c>
      <c r="O411" s="437"/>
      <c r="P411" s="406"/>
      <c r="Q411" s="406">
        <v>11</v>
      </c>
      <c r="R411" s="406">
        <v>4</v>
      </c>
      <c r="S411" s="406">
        <v>5</v>
      </c>
      <c r="T411" s="406"/>
      <c r="U411" s="406"/>
      <c r="V411" s="406">
        <f t="shared" si="21"/>
        <v>0</v>
      </c>
      <c r="W411" s="676"/>
      <c r="X411" s="507" t="str">
        <f t="shared" si="19"/>
        <v>11 două camere, 4 trei camere, 5 patru camere, 0 număr camere necunoscut &lt;span style="color: red;"&gt;(spuneți-mi sau trimiteți tabel întreținere)&lt;/span&gt;</v>
      </c>
      <c r="Y411" s="508" t="str">
        <f t="shared" si="20"/>
        <v>20 din care 11 două camere, 4 trei camere, 5 patru camere, 0 număr camere necunoscut &lt;span style="color: red;"&gt;(spuneți-mi sau trimiteți tabel întreținere)&lt;/span&gt;</v>
      </c>
      <c r="Z411" s="509"/>
      <c r="AA411" s="510" t="s">
        <v>1043</v>
      </c>
      <c r="AB411" s="628" t="s">
        <v>1306</v>
      </c>
      <c r="AC411" s="431" t="s">
        <v>1155</v>
      </c>
      <c r="AD411" s="356" t="s">
        <v>2493</v>
      </c>
      <c r="AE411" s="356"/>
      <c r="AF411" s="356"/>
      <c r="AG411" s="356" t="s">
        <v>840</v>
      </c>
      <c r="AH411" s="356"/>
      <c r="AI411" s="356" t="s">
        <v>2227</v>
      </c>
      <c r="AJ411" s="441"/>
      <c r="AK411" s="359"/>
    </row>
    <row r="412" spans="1:37">
      <c r="A412" s="367" t="s">
        <v>32</v>
      </c>
      <c r="B412" s="460" t="s">
        <v>226</v>
      </c>
      <c r="C412" s="461">
        <v>46.776699999999998</v>
      </c>
      <c r="D412" s="462">
        <v>23.5746</v>
      </c>
      <c r="E412" s="463" t="s">
        <v>206</v>
      </c>
      <c r="F412" s="464" t="s">
        <v>649</v>
      </c>
      <c r="G412" s="464" t="s">
        <v>2749</v>
      </c>
      <c r="H412" s="464" t="s">
        <v>3645</v>
      </c>
      <c r="I412" s="474" t="s">
        <v>681</v>
      </c>
      <c r="J412" s="475" t="s">
        <v>3</v>
      </c>
      <c r="K412" s="476">
        <v>1</v>
      </c>
      <c r="L412" s="476">
        <v>5</v>
      </c>
      <c r="M412" s="476">
        <v>5</v>
      </c>
      <c r="N412" s="477">
        <v>20</v>
      </c>
      <c r="O412" s="478"/>
      <c r="P412" s="479"/>
      <c r="Q412" s="479">
        <v>11</v>
      </c>
      <c r="R412" s="479">
        <v>4</v>
      </c>
      <c r="S412" s="479">
        <v>5</v>
      </c>
      <c r="T412" s="479"/>
      <c r="U412" s="479"/>
      <c r="V412" s="479">
        <f t="shared" si="21"/>
        <v>0</v>
      </c>
      <c r="W412" s="679"/>
      <c r="X412" s="515" t="str">
        <f t="shared" si="19"/>
        <v>11 două camere, 4 trei camere, 5 patru camere, 0 număr camere necunoscut &lt;span style="color: red;"&gt;(spuneți-mi sau trimiteți tabel întreținere)&lt;/span&gt;</v>
      </c>
      <c r="Y412" s="516" t="str">
        <f t="shared" si="20"/>
        <v>20 din care 11 două camere, 4 trei camere, 5 patru camere, 0 număr camere necunoscut &lt;span style="color: red;"&gt;(spuneți-mi sau trimiteți tabel întreținere)&lt;/span&gt;</v>
      </c>
      <c r="Z412" s="517"/>
      <c r="AA412" s="518" t="s">
        <v>1043</v>
      </c>
      <c r="AB412" s="400" t="s">
        <v>1306</v>
      </c>
      <c r="AC412" s="458" t="s">
        <v>1155</v>
      </c>
      <c r="AD412" s="472" t="s">
        <v>2493</v>
      </c>
      <c r="AE412" s="472"/>
      <c r="AF412" s="472"/>
      <c r="AG412" s="472" t="s">
        <v>840</v>
      </c>
      <c r="AH412" s="472"/>
      <c r="AI412" s="472" t="s">
        <v>2227</v>
      </c>
      <c r="AJ412" s="473"/>
      <c r="AK412" s="359"/>
    </row>
    <row r="413" spans="1:37">
      <c r="A413" s="367"/>
      <c r="B413" s="445" t="s">
        <v>226</v>
      </c>
      <c r="C413" s="402">
        <v>46.778399999999998</v>
      </c>
      <c r="D413" s="428">
        <v>23.5733</v>
      </c>
      <c r="E413" s="449" t="s">
        <v>206</v>
      </c>
      <c r="F413" s="450" t="s">
        <v>649</v>
      </c>
      <c r="G413" s="450" t="s">
        <v>2749</v>
      </c>
      <c r="H413" s="450" t="s">
        <v>3646</v>
      </c>
      <c r="I413" s="452" t="s">
        <v>673</v>
      </c>
      <c r="J413" s="457" t="s">
        <v>3</v>
      </c>
      <c r="K413" s="407">
        <v>3</v>
      </c>
      <c r="L413" s="407">
        <v>4</v>
      </c>
      <c r="M413" s="407">
        <v>4</v>
      </c>
      <c r="N413" s="425">
        <v>24</v>
      </c>
      <c r="O413" s="437"/>
      <c r="P413" s="406"/>
      <c r="Q413" s="406">
        <v>12</v>
      </c>
      <c r="R413" s="406">
        <v>12</v>
      </c>
      <c r="S413" s="406"/>
      <c r="T413" s="406"/>
      <c r="U413" s="406"/>
      <c r="V413" s="406">
        <f t="shared" si="21"/>
        <v>0</v>
      </c>
      <c r="W413" s="676"/>
      <c r="X413" s="507" t="str">
        <f t="shared" si="19"/>
        <v>12 două camere, 12 trei camere, 0 număr camere necunoscut &lt;span style="color: red;"&gt;(spuneți-mi sau trimiteți tabel întreținere)&lt;/span&gt;</v>
      </c>
      <c r="Y413" s="508" t="str">
        <f t="shared" si="20"/>
        <v>24 din care 12 două camere, 12 trei camere, 0 număr camere necunoscut &lt;span style="color: red;"&gt;(spuneți-mi sau trimiteți tabel întreținere)&lt;/span&gt;</v>
      </c>
      <c r="Z413" s="509"/>
      <c r="AA413" s="510" t="s">
        <v>1678</v>
      </c>
      <c r="AB413" s="628" t="s">
        <v>1303</v>
      </c>
      <c r="AC413" s="431" t="s">
        <v>1547</v>
      </c>
      <c r="AD413" s="356" t="s">
        <v>907</v>
      </c>
      <c r="AE413" s="356"/>
      <c r="AF413" s="356"/>
      <c r="AG413" s="356" t="s">
        <v>840</v>
      </c>
      <c r="AH413" s="356"/>
      <c r="AI413" s="356" t="s">
        <v>2227</v>
      </c>
      <c r="AJ413" s="441"/>
      <c r="AK413" s="359"/>
    </row>
    <row r="414" spans="1:37">
      <c r="A414" s="367"/>
      <c r="B414" s="445" t="s">
        <v>227</v>
      </c>
      <c r="C414" s="402">
        <v>46.776899999999998</v>
      </c>
      <c r="D414" s="428">
        <v>23.5746</v>
      </c>
      <c r="E414" s="449" t="s">
        <v>206</v>
      </c>
      <c r="F414" s="450" t="s">
        <v>649</v>
      </c>
      <c r="G414" s="450" t="s">
        <v>2749</v>
      </c>
      <c r="H414" s="450" t="s">
        <v>3645</v>
      </c>
      <c r="I414" s="452" t="s">
        <v>681</v>
      </c>
      <c r="J414" s="457" t="s">
        <v>3</v>
      </c>
      <c r="K414" s="407">
        <v>1</v>
      </c>
      <c r="L414" s="407">
        <v>5</v>
      </c>
      <c r="M414" s="407">
        <v>5</v>
      </c>
      <c r="N414" s="425">
        <v>20</v>
      </c>
      <c r="O414" s="437"/>
      <c r="P414" s="406"/>
      <c r="Q414" s="406">
        <v>11</v>
      </c>
      <c r="R414" s="406">
        <v>4</v>
      </c>
      <c r="S414" s="406">
        <v>5</v>
      </c>
      <c r="T414" s="406"/>
      <c r="U414" s="406"/>
      <c r="V414" s="406">
        <f t="shared" si="21"/>
        <v>0</v>
      </c>
      <c r="W414" s="676"/>
      <c r="X414" s="507" t="str">
        <f t="shared" si="19"/>
        <v>11 două camere, 4 trei camere, 5 patru camere, 0 număr camere necunoscut &lt;span style="color: red;"&gt;(spuneți-mi sau trimiteți tabel întreținere)&lt;/span&gt;</v>
      </c>
      <c r="Y414" s="508" t="str">
        <f t="shared" si="20"/>
        <v>20 din care 11 două camere, 4 trei camere, 5 patru camere, 0 număr camere necunoscut &lt;span style="color: red;"&gt;(spuneți-mi sau trimiteți tabel întreținere)&lt;/span&gt;</v>
      </c>
      <c r="Z414" s="509"/>
      <c r="AA414" s="510" t="s">
        <v>1043</v>
      </c>
      <c r="AB414" s="628" t="s">
        <v>1306</v>
      </c>
      <c r="AC414" s="431" t="s">
        <v>1155</v>
      </c>
      <c r="AD414" s="356" t="s">
        <v>2493</v>
      </c>
      <c r="AE414" s="356"/>
      <c r="AF414" s="356"/>
      <c r="AG414" s="356" t="s">
        <v>840</v>
      </c>
      <c r="AH414" s="356"/>
      <c r="AI414" s="356" t="s">
        <v>2227</v>
      </c>
      <c r="AJ414" s="441"/>
      <c r="AK414" s="359"/>
    </row>
    <row r="415" spans="1:37">
      <c r="A415" s="367"/>
      <c r="B415" s="445" t="s">
        <v>227</v>
      </c>
      <c r="C415" s="402">
        <v>46.778500000000001</v>
      </c>
      <c r="D415" s="428">
        <v>23.573799999999999</v>
      </c>
      <c r="E415" s="449" t="s">
        <v>206</v>
      </c>
      <c r="F415" s="450" t="s">
        <v>649</v>
      </c>
      <c r="G415" s="450" t="s">
        <v>2749</v>
      </c>
      <c r="H415" s="450" t="s">
        <v>3646</v>
      </c>
      <c r="I415" s="452" t="s">
        <v>673</v>
      </c>
      <c r="J415" s="457" t="s">
        <v>3</v>
      </c>
      <c r="K415" s="407">
        <v>3</v>
      </c>
      <c r="L415" s="407">
        <v>4</v>
      </c>
      <c r="M415" s="407">
        <v>4</v>
      </c>
      <c r="N415" s="425">
        <v>24</v>
      </c>
      <c r="O415" s="437"/>
      <c r="P415" s="406"/>
      <c r="Q415" s="406">
        <v>12</v>
      </c>
      <c r="R415" s="406">
        <v>12</v>
      </c>
      <c r="S415" s="406"/>
      <c r="T415" s="406"/>
      <c r="U415" s="406"/>
      <c r="V415" s="406">
        <f t="shared" si="21"/>
        <v>0</v>
      </c>
      <c r="W415" s="676"/>
      <c r="X415" s="507" t="str">
        <f t="shared" si="19"/>
        <v>12 două camere, 12 trei camere, 0 număr camere necunoscut &lt;span style="color: red;"&gt;(spuneți-mi sau trimiteți tabel întreținere)&lt;/span&gt;</v>
      </c>
      <c r="Y415" s="508" t="str">
        <f t="shared" si="20"/>
        <v>24 din care 12 două camere, 12 trei camere, 0 număr camere necunoscut &lt;span style="color: red;"&gt;(spuneți-mi sau trimiteți tabel întreținere)&lt;/span&gt;</v>
      </c>
      <c r="Z415" s="509"/>
      <c r="AA415" s="510" t="s">
        <v>1678</v>
      </c>
      <c r="AB415" s="628" t="s">
        <v>1303</v>
      </c>
      <c r="AC415" s="431" t="s">
        <v>1547</v>
      </c>
      <c r="AD415" s="356" t="s">
        <v>907</v>
      </c>
      <c r="AE415" s="356"/>
      <c r="AF415" s="356"/>
      <c r="AG415" s="356" t="s">
        <v>840</v>
      </c>
      <c r="AH415" s="356"/>
      <c r="AI415" s="356" t="s">
        <v>2227</v>
      </c>
      <c r="AJ415" s="496"/>
      <c r="AK415" s="359"/>
    </row>
    <row r="416" spans="1:37">
      <c r="A416" s="367"/>
      <c r="B416" s="445" t="s">
        <v>228</v>
      </c>
      <c r="C416" s="402">
        <v>46.778700000000001</v>
      </c>
      <c r="D416" s="428">
        <v>23.574200000000001</v>
      </c>
      <c r="E416" s="449" t="s">
        <v>206</v>
      </c>
      <c r="F416" s="450" t="s">
        <v>649</v>
      </c>
      <c r="G416" s="450" t="s">
        <v>2749</v>
      </c>
      <c r="H416" s="450" t="s">
        <v>3646</v>
      </c>
      <c r="I416" s="452" t="s">
        <v>673</v>
      </c>
      <c r="J416" s="457" t="s">
        <v>3</v>
      </c>
      <c r="K416" s="407">
        <v>3</v>
      </c>
      <c r="L416" s="407">
        <v>4</v>
      </c>
      <c r="M416" s="407">
        <v>4</v>
      </c>
      <c r="N416" s="425">
        <v>24</v>
      </c>
      <c r="O416" s="437"/>
      <c r="P416" s="406"/>
      <c r="Q416" s="406">
        <v>12</v>
      </c>
      <c r="R416" s="406">
        <v>12</v>
      </c>
      <c r="S416" s="406"/>
      <c r="T416" s="406"/>
      <c r="U416" s="406"/>
      <c r="V416" s="406">
        <f t="shared" si="21"/>
        <v>0</v>
      </c>
      <c r="W416" s="676"/>
      <c r="X416" s="507" t="str">
        <f t="shared" si="19"/>
        <v>12 două camere, 12 trei camere, 0 număr camere necunoscut &lt;span style="color: red;"&gt;(spuneți-mi sau trimiteți tabel întreținere)&lt;/span&gt;</v>
      </c>
      <c r="Y416" s="508" t="str">
        <f t="shared" si="20"/>
        <v>24 din care 12 două camere, 12 trei camere, 0 număr camere necunoscut &lt;span style="color: red;"&gt;(spuneți-mi sau trimiteți tabel întreținere)&lt;/span&gt;</v>
      </c>
      <c r="Z416" s="509"/>
      <c r="AA416" s="510" t="s">
        <v>1678</v>
      </c>
      <c r="AB416" s="628" t="s">
        <v>1303</v>
      </c>
      <c r="AC416" s="431" t="s">
        <v>1547</v>
      </c>
      <c r="AD416" s="356" t="s">
        <v>907</v>
      </c>
      <c r="AE416" s="356"/>
      <c r="AF416" s="356"/>
      <c r="AG416" s="356" t="s">
        <v>840</v>
      </c>
      <c r="AH416" s="356"/>
      <c r="AI416" s="356" t="s">
        <v>2227</v>
      </c>
      <c r="AJ416" s="441"/>
      <c r="AK416" s="359"/>
    </row>
    <row r="417" spans="1:37">
      <c r="A417" s="367" t="s">
        <v>32</v>
      </c>
      <c r="B417" s="684" t="s">
        <v>425</v>
      </c>
      <c r="C417" s="484">
        <v>46.776899999999998</v>
      </c>
      <c r="D417" s="485">
        <v>23.5749</v>
      </c>
      <c r="E417" s="486" t="s">
        <v>206</v>
      </c>
      <c r="F417" s="487" t="s">
        <v>649</v>
      </c>
      <c r="G417" s="487" t="s">
        <v>2749</v>
      </c>
      <c r="H417" s="487" t="s">
        <v>3645</v>
      </c>
      <c r="I417" s="488" t="s">
        <v>681</v>
      </c>
      <c r="J417" s="489" t="s">
        <v>3</v>
      </c>
      <c r="K417" s="490">
        <v>1</v>
      </c>
      <c r="L417" s="490">
        <v>5</v>
      </c>
      <c r="M417" s="490">
        <v>5</v>
      </c>
      <c r="N417" s="491">
        <v>38</v>
      </c>
      <c r="O417" s="492"/>
      <c r="P417" s="493">
        <v>38</v>
      </c>
      <c r="Q417" s="493"/>
      <c r="R417" s="493"/>
      <c r="S417" s="493"/>
      <c r="T417" s="493"/>
      <c r="U417" s="493"/>
      <c r="V417" s="493">
        <f t="shared" si="21"/>
        <v>0</v>
      </c>
      <c r="W417" s="681"/>
      <c r="X417" s="520" t="str">
        <f t="shared" si="19"/>
        <v>38 garsoniere, 0 număr camere necunoscut &lt;span style="color: red;"&gt;(spuneți-mi sau trimiteți tabel întreținere)&lt;/span&gt;</v>
      </c>
      <c r="Y417" s="521" t="str">
        <f t="shared" si="20"/>
        <v>38 din care 38 garsoniere, 0 număr camere necunoscut &lt;span style="color: red;"&gt;(spuneți-mi sau trimiteți tabel întreținere)&lt;/span&gt;</v>
      </c>
      <c r="Z417" s="522"/>
      <c r="AA417" s="523" t="s">
        <v>1043</v>
      </c>
      <c r="AB417" s="354" t="s">
        <v>1306</v>
      </c>
      <c r="AC417" s="459" t="s">
        <v>1155</v>
      </c>
      <c r="AD417" s="494" t="s">
        <v>1582</v>
      </c>
      <c r="AE417" s="494"/>
      <c r="AF417" s="494"/>
      <c r="AG417" s="494" t="s">
        <v>840</v>
      </c>
      <c r="AH417" s="494"/>
      <c r="AI417" s="494" t="s">
        <v>2227</v>
      </c>
      <c r="AJ417" s="495"/>
      <c r="AK417" s="359"/>
    </row>
    <row r="418" spans="1:37">
      <c r="A418" s="367" t="s">
        <v>32</v>
      </c>
      <c r="B418" s="460" t="s">
        <v>416</v>
      </c>
      <c r="C418" s="461">
        <v>46.778700000000001</v>
      </c>
      <c r="D418" s="462">
        <v>23.5747</v>
      </c>
      <c r="E418" s="463" t="s">
        <v>206</v>
      </c>
      <c r="F418" s="464" t="s">
        <v>649</v>
      </c>
      <c r="G418" s="464" t="s">
        <v>2749</v>
      </c>
      <c r="H418" s="464" t="s">
        <v>3648</v>
      </c>
      <c r="I418" s="474" t="s">
        <v>681</v>
      </c>
      <c r="J418" s="475" t="s">
        <v>3</v>
      </c>
      <c r="K418" s="476">
        <v>1</v>
      </c>
      <c r="L418" s="476">
        <v>5</v>
      </c>
      <c r="M418" s="476">
        <v>5</v>
      </c>
      <c r="N418" s="477">
        <v>20</v>
      </c>
      <c r="O418" s="478"/>
      <c r="P418" s="479"/>
      <c r="Q418" s="479"/>
      <c r="R418" s="479">
        <v>11</v>
      </c>
      <c r="S418" s="479">
        <v>9</v>
      </c>
      <c r="T418" s="479"/>
      <c r="U418" s="479"/>
      <c r="V418" s="479">
        <f t="shared" si="21"/>
        <v>0</v>
      </c>
      <c r="W418" s="679"/>
      <c r="X418" s="515" t="str">
        <f t="shared" si="19"/>
        <v>11 trei camere, 9 patru camere, 0 număr camere necunoscut &lt;span style="color: red;"&gt;(spuneți-mi sau trimiteți tabel întreținere)&lt;/span&gt;</v>
      </c>
      <c r="Y418" s="516" t="str">
        <f t="shared" si="20"/>
        <v>20 din care 11 trei camere, 9 patru camere, 0 număr camere necunoscut &lt;span style="color: red;"&gt;(spuneți-mi sau trimiteți tabel întreținere)&lt;/span&gt;</v>
      </c>
      <c r="Z418" s="517"/>
      <c r="AA418" s="518" t="s">
        <v>1671</v>
      </c>
      <c r="AB418" s="482" t="s">
        <v>1304</v>
      </c>
      <c r="AC418" s="483" t="s">
        <v>1547</v>
      </c>
      <c r="AD418" s="472" t="s">
        <v>1709</v>
      </c>
      <c r="AE418" s="472"/>
      <c r="AF418" s="472"/>
      <c r="AG418" s="472" t="s">
        <v>840</v>
      </c>
      <c r="AH418" s="472"/>
      <c r="AI418" s="472" t="s">
        <v>2227</v>
      </c>
      <c r="AJ418" s="473"/>
      <c r="AK418" s="359"/>
    </row>
    <row r="419" spans="1:37">
      <c r="A419" s="367"/>
      <c r="B419" s="445" t="s">
        <v>417</v>
      </c>
      <c r="C419" s="402">
        <v>46.7789</v>
      </c>
      <c r="D419" s="428">
        <v>23.573</v>
      </c>
      <c r="E419" s="449" t="s">
        <v>206</v>
      </c>
      <c r="F419" s="450" t="s">
        <v>649</v>
      </c>
      <c r="G419" s="450" t="s">
        <v>2749</v>
      </c>
      <c r="H419" s="450" t="s">
        <v>3646</v>
      </c>
      <c r="I419" s="452" t="s">
        <v>673</v>
      </c>
      <c r="J419" s="457" t="s">
        <v>3</v>
      </c>
      <c r="K419" s="407">
        <v>1</v>
      </c>
      <c r="L419" s="407">
        <v>4</v>
      </c>
      <c r="M419" s="407">
        <v>4</v>
      </c>
      <c r="N419" s="425">
        <v>8</v>
      </c>
      <c r="O419" s="437"/>
      <c r="P419" s="406"/>
      <c r="Q419" s="406"/>
      <c r="R419" s="406"/>
      <c r="S419" s="406"/>
      <c r="T419" s="406"/>
      <c r="U419" s="406"/>
      <c r="V419" s="406">
        <f t="shared" si="21"/>
        <v>8</v>
      </c>
      <c r="W419" s="676"/>
      <c r="X419" s="507" t="str">
        <f t="shared" si="19"/>
        <v>8 număr camere necunoscut &lt;span style="color: red;"&gt;(spuneți-mi sau trimiteți tabel întreținere)&lt;/span&gt;</v>
      </c>
      <c r="Y419" s="508" t="str">
        <f t="shared" si="20"/>
        <v>8 din care 8 număr camere necunoscut &lt;span style="color: red;"&gt;(spuneți-mi sau trimiteți tabel întreținere)&lt;/span&gt;</v>
      </c>
      <c r="Z419" s="509"/>
      <c r="AA419" s="510" t="s">
        <v>1678</v>
      </c>
      <c r="AB419" s="421" t="s">
        <v>1303</v>
      </c>
      <c r="AC419" s="432" t="s">
        <v>1547</v>
      </c>
      <c r="AD419" s="356" t="s">
        <v>2080</v>
      </c>
      <c r="AE419" s="356"/>
      <c r="AF419" s="356"/>
      <c r="AG419" s="356" t="s">
        <v>840</v>
      </c>
      <c r="AH419" s="356"/>
      <c r="AI419" s="356" t="s">
        <v>2227</v>
      </c>
      <c r="AJ419" s="441"/>
      <c r="AK419" s="359"/>
    </row>
    <row r="420" spans="1:37">
      <c r="A420" s="367"/>
      <c r="B420" s="445" t="s">
        <v>418</v>
      </c>
      <c r="C420" s="402">
        <v>46.778599999999997</v>
      </c>
      <c r="D420" s="428">
        <v>23.575399999999998</v>
      </c>
      <c r="E420" s="449" t="s">
        <v>206</v>
      </c>
      <c r="F420" s="450" t="s">
        <v>649</v>
      </c>
      <c r="G420" s="450" t="s">
        <v>2749</v>
      </c>
      <c r="H420" s="450" t="s">
        <v>3648</v>
      </c>
      <c r="I420" s="452" t="s">
        <v>681</v>
      </c>
      <c r="J420" s="457" t="s">
        <v>3</v>
      </c>
      <c r="K420" s="407">
        <v>1</v>
      </c>
      <c r="L420" s="407">
        <v>5</v>
      </c>
      <c r="M420" s="407">
        <v>5</v>
      </c>
      <c r="N420" s="425">
        <v>20</v>
      </c>
      <c r="O420" s="437"/>
      <c r="P420" s="406"/>
      <c r="Q420" s="406"/>
      <c r="R420" s="406">
        <v>11</v>
      </c>
      <c r="S420" s="406">
        <v>9</v>
      </c>
      <c r="T420" s="406"/>
      <c r="U420" s="406"/>
      <c r="V420" s="406">
        <f t="shared" si="21"/>
        <v>0</v>
      </c>
      <c r="W420" s="676"/>
      <c r="X420" s="507" t="str">
        <f t="shared" si="19"/>
        <v>11 trei camere, 9 patru camere, 0 număr camere necunoscut &lt;span style="color: red;"&gt;(spuneți-mi sau trimiteți tabel întreținere)&lt;/span&gt;</v>
      </c>
      <c r="Y420" s="508" t="str">
        <f t="shared" si="20"/>
        <v>20 din care 11 trei camere, 9 patru camere, 0 număr camere necunoscut &lt;span style="color: red;"&gt;(spuneți-mi sau trimiteți tabel întreținere)&lt;/span&gt;</v>
      </c>
      <c r="Z420" s="509"/>
      <c r="AA420" s="510" t="s">
        <v>1671</v>
      </c>
      <c r="AB420" s="421" t="s">
        <v>1304</v>
      </c>
      <c r="AC420" s="432" t="s">
        <v>1547</v>
      </c>
      <c r="AD420" s="356" t="s">
        <v>1709</v>
      </c>
      <c r="AE420" s="356"/>
      <c r="AF420" s="356"/>
      <c r="AG420" s="356" t="s">
        <v>840</v>
      </c>
      <c r="AH420" s="356"/>
      <c r="AI420" s="356" t="s">
        <v>2227</v>
      </c>
      <c r="AJ420" s="441"/>
      <c r="AK420" s="359"/>
    </row>
    <row r="421" spans="1:37" ht="13.5" thickBot="1">
      <c r="A421" s="367"/>
      <c r="B421" s="386" t="s">
        <v>404</v>
      </c>
      <c r="C421" s="402">
        <v>46.779299999999999</v>
      </c>
      <c r="D421" s="428">
        <v>23.5761</v>
      </c>
      <c r="E421" s="449" t="s">
        <v>206</v>
      </c>
      <c r="F421" s="626" t="s">
        <v>1028</v>
      </c>
      <c r="G421" s="450" t="s">
        <v>2749</v>
      </c>
      <c r="H421" s="450" t="s">
        <v>3649</v>
      </c>
      <c r="I421" s="452" t="s">
        <v>836</v>
      </c>
      <c r="J421" s="457" t="s">
        <v>3</v>
      </c>
      <c r="K421" s="407">
        <v>4</v>
      </c>
      <c r="L421" s="407">
        <v>3</v>
      </c>
      <c r="M421" s="407">
        <v>3</v>
      </c>
      <c r="N421" s="425" t="s">
        <v>624</v>
      </c>
      <c r="O421" s="437"/>
      <c r="P421" s="406"/>
      <c r="Q421" s="406"/>
      <c r="R421" s="406"/>
      <c r="S421" s="406"/>
      <c r="T421" s="406"/>
      <c r="U421" s="406"/>
      <c r="V421" s="406" t="e">
        <f t="shared" si="21"/>
        <v>#VALUE!</v>
      </c>
      <c r="W421" s="676"/>
      <c r="X421" s="507" t="e">
        <f t="shared" si="19"/>
        <v>#VALUE!</v>
      </c>
      <c r="Y421" s="508" t="e">
        <f t="shared" si="20"/>
        <v>#VALUE!</v>
      </c>
      <c r="Z421" s="509"/>
      <c r="AA421" s="510" t="s">
        <v>1043</v>
      </c>
      <c r="AB421" s="421" t="s">
        <v>1298</v>
      </c>
      <c r="AC421" s="432" t="s">
        <v>1044</v>
      </c>
      <c r="AD421" s="356" t="s">
        <v>624</v>
      </c>
      <c r="AE421" s="356"/>
      <c r="AF421" s="356"/>
      <c r="AG421" s="356" t="s">
        <v>840</v>
      </c>
      <c r="AH421" s="356"/>
      <c r="AI421" s="356" t="s">
        <v>2227</v>
      </c>
      <c r="AJ421" s="496"/>
      <c r="AK421" s="359"/>
    </row>
    <row r="422" spans="1:37" ht="13.5" thickTop="1">
      <c r="A422" s="367" t="s">
        <v>23</v>
      </c>
      <c r="B422" s="701" t="s">
        <v>274</v>
      </c>
      <c r="C422" s="702">
        <v>46.7774</v>
      </c>
      <c r="D422" s="703">
        <v>23.6373</v>
      </c>
      <c r="E422" s="704" t="s">
        <v>206</v>
      </c>
      <c r="F422" s="705" t="s">
        <v>649</v>
      </c>
      <c r="G422" s="705" t="s">
        <v>2750</v>
      </c>
      <c r="H422" s="705" t="s">
        <v>3650</v>
      </c>
      <c r="I422" s="721" t="s">
        <v>681</v>
      </c>
      <c r="J422" s="722" t="s">
        <v>3</v>
      </c>
      <c r="K422" s="688">
        <v>3</v>
      </c>
      <c r="L422" s="688">
        <v>5</v>
      </c>
      <c r="M422" s="688">
        <v>5</v>
      </c>
      <c r="N422" s="689">
        <v>38</v>
      </c>
      <c r="O422" s="690"/>
      <c r="P422" s="691"/>
      <c r="Q422" s="691">
        <v>28</v>
      </c>
      <c r="R422" s="691">
        <v>10</v>
      </c>
      <c r="S422" s="691"/>
      <c r="T422" s="691"/>
      <c r="U422" s="691"/>
      <c r="V422" s="711">
        <f t="shared" si="21"/>
        <v>0</v>
      </c>
      <c r="W422" s="725"/>
      <c r="X422" s="726" t="str">
        <f t="shared" si="19"/>
        <v>28 două camere, 10 trei camere, 0 număr camere necunoscut &lt;span style="color: red;"&gt;(spuneți-mi sau trimiteți tabel întreținere)&lt;/span&gt;</v>
      </c>
      <c r="Y422" s="727" t="str">
        <f t="shared" si="20"/>
        <v>38 din care 28 două camere, 10 trei camere, 0 număr camere necunoscut &lt;span style="color: red;"&gt;(spuneți-mi sau trimiteți tabel întreținere)&lt;/span&gt;</v>
      </c>
      <c r="Z422" s="728"/>
      <c r="AA422" s="729" t="s">
        <v>1668</v>
      </c>
      <c r="AB422" s="697" t="s">
        <v>1307</v>
      </c>
      <c r="AC422" s="698" t="s">
        <v>1155</v>
      </c>
      <c r="AD422" s="699" t="s">
        <v>1394</v>
      </c>
      <c r="AE422" s="699"/>
      <c r="AF422" s="699"/>
      <c r="AG422" s="699" t="s">
        <v>10</v>
      </c>
      <c r="AH422" s="699"/>
      <c r="AI422" s="699" t="s">
        <v>2598</v>
      </c>
      <c r="AJ422" s="720"/>
      <c r="AK422" s="359"/>
    </row>
    <row r="423" spans="1:37">
      <c r="A423" s="367"/>
      <c r="B423" s="445" t="s">
        <v>277</v>
      </c>
      <c r="C423" s="402">
        <v>46.778599999999997</v>
      </c>
      <c r="D423" s="428">
        <v>23.628699999999998</v>
      </c>
      <c r="E423" s="449" t="s">
        <v>206</v>
      </c>
      <c r="F423" s="450" t="s">
        <v>649</v>
      </c>
      <c r="G423" s="450" t="s">
        <v>2750</v>
      </c>
      <c r="H423" s="450" t="s">
        <v>3651</v>
      </c>
      <c r="I423" s="452" t="s">
        <v>681</v>
      </c>
      <c r="J423" s="457" t="s">
        <v>3</v>
      </c>
      <c r="K423" s="407">
        <v>1</v>
      </c>
      <c r="L423" s="407">
        <v>5</v>
      </c>
      <c r="M423" s="407">
        <v>5</v>
      </c>
      <c r="N423" s="398">
        <v>10</v>
      </c>
      <c r="O423" s="395"/>
      <c r="P423" s="526"/>
      <c r="Q423" s="526"/>
      <c r="R423" s="526">
        <v>7</v>
      </c>
      <c r="S423" s="526">
        <v>3</v>
      </c>
      <c r="T423" s="526"/>
      <c r="U423" s="526"/>
      <c r="V423" s="526">
        <f t="shared" si="21"/>
        <v>0</v>
      </c>
      <c r="W423" s="676"/>
      <c r="X423" s="507" t="str">
        <f t="shared" si="19"/>
        <v>7 trei camere, 3 patru camere, 0 număr camere necunoscut &lt;span style="color: red;"&gt;(spuneți-mi sau trimiteți tabel întreținere)&lt;/span&gt;</v>
      </c>
      <c r="Y423" s="508" t="str">
        <f t="shared" si="20"/>
        <v>10 din care 7 trei camere, 3 patru camere, 0 număr camere necunoscut &lt;span style="color: red;"&gt;(spuneți-mi sau trimiteți tabel întreținere)&lt;/span&gt;</v>
      </c>
      <c r="Z423" s="509"/>
      <c r="AA423" s="510" t="s">
        <v>1043</v>
      </c>
      <c r="AB423" s="628" t="s">
        <v>1307</v>
      </c>
      <c r="AC423" s="431" t="s">
        <v>1155</v>
      </c>
      <c r="AD423" s="623" t="s">
        <v>1385</v>
      </c>
      <c r="AE423" s="623"/>
      <c r="AF423" s="623"/>
      <c r="AG423" s="623" t="s">
        <v>10</v>
      </c>
      <c r="AH423" s="623"/>
      <c r="AI423" s="623" t="s">
        <v>2598</v>
      </c>
      <c r="AJ423" s="441"/>
      <c r="AK423" s="359"/>
    </row>
    <row r="424" spans="1:37">
      <c r="A424" s="367"/>
      <c r="B424" s="445" t="s">
        <v>222</v>
      </c>
      <c r="C424" s="402">
        <v>46.778300000000002</v>
      </c>
      <c r="D424" s="428">
        <v>23.629100000000001</v>
      </c>
      <c r="E424" s="449" t="s">
        <v>206</v>
      </c>
      <c r="F424" s="450" t="s">
        <v>649</v>
      </c>
      <c r="G424" s="450" t="s">
        <v>2750</v>
      </c>
      <c r="H424" s="450" t="s">
        <v>3652</v>
      </c>
      <c r="I424" s="451" t="s">
        <v>681</v>
      </c>
      <c r="J424" s="456" t="s">
        <v>3</v>
      </c>
      <c r="K424" s="624">
        <v>2</v>
      </c>
      <c r="L424" s="624">
        <v>5</v>
      </c>
      <c r="M424" s="624">
        <v>5</v>
      </c>
      <c r="N424" s="398">
        <v>28</v>
      </c>
      <c r="O424" s="395"/>
      <c r="P424" s="526"/>
      <c r="Q424" s="526">
        <v>26</v>
      </c>
      <c r="R424" s="526">
        <v>2</v>
      </c>
      <c r="S424" s="526"/>
      <c r="T424" s="526"/>
      <c r="U424" s="404"/>
      <c r="V424" s="404">
        <f t="shared" si="21"/>
        <v>0</v>
      </c>
      <c r="W424" s="677"/>
      <c r="X424" s="503" t="str">
        <f t="shared" si="19"/>
        <v>26 două camere, 2 trei camere, 0 număr camere necunoscut &lt;span style="color: red;"&gt;(spuneți-mi sau trimiteți tabel întreținere)&lt;/span&gt;</v>
      </c>
      <c r="Y424" s="504" t="str">
        <f t="shared" si="20"/>
        <v>28 din care 26 două camere, 2 trei camere, 0 număr camere necunoscut &lt;span style="color: red;"&gt;(spuneți-mi sau trimiteți tabel întreținere)&lt;/span&gt;</v>
      </c>
      <c r="Z424" s="505"/>
      <c r="AA424" s="506" t="s">
        <v>1668</v>
      </c>
      <c r="AB424" s="628" t="s">
        <v>1307</v>
      </c>
      <c r="AC424" s="431" t="s">
        <v>1155</v>
      </c>
      <c r="AD424" s="623" t="s">
        <v>1392</v>
      </c>
      <c r="AE424" s="623"/>
      <c r="AF424" s="623"/>
      <c r="AG424" s="623" t="s">
        <v>10</v>
      </c>
      <c r="AH424" s="623"/>
      <c r="AI424" s="623" t="s">
        <v>2598</v>
      </c>
      <c r="AJ424" s="441"/>
      <c r="AK424" s="359"/>
    </row>
    <row r="425" spans="1:37">
      <c r="A425" s="367"/>
      <c r="B425" s="445" t="s">
        <v>222</v>
      </c>
      <c r="C425" s="402">
        <v>46.778199999999998</v>
      </c>
      <c r="D425" s="428">
        <v>23.6296</v>
      </c>
      <c r="E425" s="449" t="s">
        <v>206</v>
      </c>
      <c r="F425" s="450" t="s">
        <v>649</v>
      </c>
      <c r="G425" s="450" t="s">
        <v>2750</v>
      </c>
      <c r="H425" s="450" t="s">
        <v>3653</v>
      </c>
      <c r="I425" s="451" t="s">
        <v>681</v>
      </c>
      <c r="J425" s="456" t="s">
        <v>3</v>
      </c>
      <c r="K425" s="624">
        <v>2</v>
      </c>
      <c r="L425" s="624">
        <v>5</v>
      </c>
      <c r="M425" s="624">
        <v>5</v>
      </c>
      <c r="N425" s="398">
        <v>28</v>
      </c>
      <c r="O425" s="395"/>
      <c r="P425" s="526"/>
      <c r="Q425" s="526">
        <v>26</v>
      </c>
      <c r="R425" s="526">
        <v>2</v>
      </c>
      <c r="S425" s="526"/>
      <c r="T425" s="526"/>
      <c r="U425" s="404"/>
      <c r="V425" s="404">
        <f t="shared" si="21"/>
        <v>0</v>
      </c>
      <c r="W425" s="677"/>
      <c r="X425" s="503" t="str">
        <f t="shared" ref="X425:X488" si="22">CONCATENATE(IF(ISBLANK(O425),"",CONCATENATE(O425,O$2,", ")),IF(ISBLANK(P425),"",CONCATENATE(P425,P$2,", ")),IF(ISBLANK(Q425),"",CONCATENATE(Q425,Q$2,", ")),IF(ISBLANK(R425),"",CONCATENATE(R425,R$2,", ")),IF(ISBLANK(S425),"",CONCATENATE(S425,S$2,", ")),IF(ISBLANK(T425),"",CONCATENATE(T425,T$2,", ")),IF(ISBLANK(U425),"",CONCATENATE(U425,U$2,", ")),IF(ISBLANK(V425),"",CONCATENATE(W425,V425,V$2)))</f>
        <v>26 două camere, 2 trei camere, 0 număr camere necunoscut &lt;span style="color: red;"&gt;(spuneți-mi sau trimiteți tabel întreținere)&lt;/span&gt;</v>
      </c>
      <c r="Y425" s="504" t="str">
        <f t="shared" ref="Y425:Y488" si="23">W425&amp;N425&amp;" din care "&amp;X425</f>
        <v>28 din care 26 două camere, 2 trei camere, 0 număr camere necunoscut &lt;span style="color: red;"&gt;(spuneți-mi sau trimiteți tabel întreținere)&lt;/span&gt;</v>
      </c>
      <c r="Z425" s="505"/>
      <c r="AA425" s="506" t="s">
        <v>1668</v>
      </c>
      <c r="AB425" s="628" t="s">
        <v>1307</v>
      </c>
      <c r="AC425" s="431" t="s">
        <v>1155</v>
      </c>
      <c r="AD425" s="623" t="s">
        <v>1392</v>
      </c>
      <c r="AE425" s="623"/>
      <c r="AF425" s="623"/>
      <c r="AG425" s="623" t="s">
        <v>10</v>
      </c>
      <c r="AH425" s="623"/>
      <c r="AI425" s="623" t="s">
        <v>2598</v>
      </c>
      <c r="AJ425" s="496"/>
      <c r="AK425" s="359"/>
    </row>
    <row r="426" spans="1:37">
      <c r="A426" s="367"/>
      <c r="B426" s="445" t="s">
        <v>224</v>
      </c>
      <c r="C426" s="402">
        <v>46.778100000000002</v>
      </c>
      <c r="D426" s="428">
        <v>23.630299999999998</v>
      </c>
      <c r="E426" s="449" t="s">
        <v>206</v>
      </c>
      <c r="F426" s="450" t="s">
        <v>649</v>
      </c>
      <c r="G426" s="450" t="s">
        <v>2750</v>
      </c>
      <c r="H426" s="450" t="s">
        <v>3654</v>
      </c>
      <c r="I426" s="451" t="s">
        <v>681</v>
      </c>
      <c r="J426" s="456" t="s">
        <v>3</v>
      </c>
      <c r="K426" s="624">
        <v>2</v>
      </c>
      <c r="L426" s="624">
        <v>5</v>
      </c>
      <c r="M426" s="624">
        <v>5</v>
      </c>
      <c r="N426" s="398">
        <v>28</v>
      </c>
      <c r="O426" s="395"/>
      <c r="P426" s="526"/>
      <c r="Q426" s="526">
        <v>26</v>
      </c>
      <c r="R426" s="526">
        <v>2</v>
      </c>
      <c r="S426" s="526"/>
      <c r="T426" s="526"/>
      <c r="U426" s="404"/>
      <c r="V426" s="404">
        <f t="shared" ref="V426:V489" si="24">N426-SUM(O426:U426)</f>
        <v>0</v>
      </c>
      <c r="W426" s="677"/>
      <c r="X426" s="503" t="str">
        <f t="shared" si="22"/>
        <v>26 două camere, 2 trei camere, 0 număr camere necunoscut &lt;span style="color: red;"&gt;(spuneți-mi sau trimiteți tabel întreținere)&lt;/span&gt;</v>
      </c>
      <c r="Y426" s="504" t="str">
        <f t="shared" si="23"/>
        <v>28 din care 26 două camere, 2 trei camere, 0 număr camere necunoscut &lt;span style="color: red;"&gt;(spuneți-mi sau trimiteți tabel întreținere)&lt;/span&gt;</v>
      </c>
      <c r="Z426" s="505"/>
      <c r="AA426" s="506" t="s">
        <v>1668</v>
      </c>
      <c r="AB426" s="628" t="s">
        <v>1307</v>
      </c>
      <c r="AC426" s="431" t="s">
        <v>1155</v>
      </c>
      <c r="AD426" s="623" t="s">
        <v>1392</v>
      </c>
      <c r="AE426" s="623"/>
      <c r="AF426" s="623"/>
      <c r="AG426" s="623" t="s">
        <v>10</v>
      </c>
      <c r="AH426" s="623"/>
      <c r="AI426" s="623" t="s">
        <v>2598</v>
      </c>
      <c r="AJ426" s="441"/>
      <c r="AK426" s="359"/>
    </row>
    <row r="427" spans="1:37">
      <c r="A427" s="367"/>
      <c r="B427" s="445" t="s">
        <v>225</v>
      </c>
      <c r="C427" s="402">
        <v>46.778199999999998</v>
      </c>
      <c r="D427" s="428">
        <v>23.6312</v>
      </c>
      <c r="E427" s="449" t="s">
        <v>206</v>
      </c>
      <c r="F427" s="450" t="s">
        <v>649</v>
      </c>
      <c r="G427" s="450" t="s">
        <v>2750</v>
      </c>
      <c r="H427" s="450" t="s">
        <v>3655</v>
      </c>
      <c r="I427" s="451" t="s">
        <v>681</v>
      </c>
      <c r="J427" s="456" t="s">
        <v>3</v>
      </c>
      <c r="K427" s="403">
        <v>3</v>
      </c>
      <c r="L427" s="403">
        <v>5</v>
      </c>
      <c r="M427" s="403">
        <v>5</v>
      </c>
      <c r="N427" s="398">
        <v>42</v>
      </c>
      <c r="O427" s="395"/>
      <c r="P427" s="526"/>
      <c r="Q427" s="526">
        <v>39</v>
      </c>
      <c r="R427" s="526">
        <v>3</v>
      </c>
      <c r="S427" s="526"/>
      <c r="T427" s="526"/>
      <c r="U427" s="526"/>
      <c r="V427" s="526">
        <f t="shared" si="24"/>
        <v>0</v>
      </c>
      <c r="W427" s="677"/>
      <c r="X427" s="503" t="str">
        <f t="shared" si="22"/>
        <v>39 două camere, 3 trei camere, 0 număr camere necunoscut &lt;span style="color: red;"&gt;(spuneți-mi sau trimiteți tabel întreținere)&lt;/span&gt;</v>
      </c>
      <c r="Y427" s="504" t="str">
        <f t="shared" si="23"/>
        <v>42 din care 39 două camere, 3 trei camere, 0 număr camere necunoscut &lt;span style="color: red;"&gt;(spuneți-mi sau trimiteți tabel întreținere)&lt;/span&gt;</v>
      </c>
      <c r="Z427" s="505"/>
      <c r="AA427" s="506" t="s">
        <v>1668</v>
      </c>
      <c r="AB427" s="628" t="s">
        <v>1307</v>
      </c>
      <c r="AC427" s="431" t="s">
        <v>1155</v>
      </c>
      <c r="AD427" s="623" t="s">
        <v>1406</v>
      </c>
      <c r="AE427" s="623"/>
      <c r="AF427" s="623"/>
      <c r="AG427" s="623" t="s">
        <v>10</v>
      </c>
      <c r="AH427" s="623"/>
      <c r="AI427" s="623" t="s">
        <v>2598</v>
      </c>
      <c r="AJ427" s="441"/>
      <c r="AK427" s="359"/>
    </row>
    <row r="428" spans="1:37">
      <c r="A428" s="367"/>
      <c r="B428" s="445" t="s">
        <v>285</v>
      </c>
      <c r="C428" s="402">
        <v>46.778300000000002</v>
      </c>
      <c r="D428" s="428">
        <v>23.631900000000002</v>
      </c>
      <c r="E428" s="449" t="s">
        <v>206</v>
      </c>
      <c r="F428" s="450" t="s">
        <v>649</v>
      </c>
      <c r="G428" s="450" t="s">
        <v>2750</v>
      </c>
      <c r="H428" s="450" t="s">
        <v>3656</v>
      </c>
      <c r="I428" s="451" t="s">
        <v>681</v>
      </c>
      <c r="J428" s="456" t="s">
        <v>3</v>
      </c>
      <c r="K428" s="403">
        <v>3</v>
      </c>
      <c r="L428" s="403">
        <v>5</v>
      </c>
      <c r="M428" s="403">
        <v>5</v>
      </c>
      <c r="N428" s="398">
        <v>42</v>
      </c>
      <c r="O428" s="395"/>
      <c r="P428" s="526"/>
      <c r="Q428" s="526">
        <v>39</v>
      </c>
      <c r="R428" s="526">
        <v>3</v>
      </c>
      <c r="S428" s="526"/>
      <c r="T428" s="526"/>
      <c r="U428" s="526"/>
      <c r="V428" s="526">
        <f t="shared" si="24"/>
        <v>0</v>
      </c>
      <c r="W428" s="677"/>
      <c r="X428" s="503" t="str">
        <f t="shared" si="22"/>
        <v>39 două camere, 3 trei camere, 0 număr camere necunoscut &lt;span style="color: red;"&gt;(spuneți-mi sau trimiteți tabel întreținere)&lt;/span&gt;</v>
      </c>
      <c r="Y428" s="504" t="str">
        <f t="shared" si="23"/>
        <v>42 din care 39 două camere, 3 trei camere, 0 număr camere necunoscut &lt;span style="color: red;"&gt;(spuneți-mi sau trimiteți tabel întreținere)&lt;/span&gt;</v>
      </c>
      <c r="Z428" s="505"/>
      <c r="AA428" s="506" t="s">
        <v>1668</v>
      </c>
      <c r="AB428" s="628" t="s">
        <v>1307</v>
      </c>
      <c r="AC428" s="431" t="s">
        <v>1155</v>
      </c>
      <c r="AD428" s="623" t="s">
        <v>1406</v>
      </c>
      <c r="AE428" s="623"/>
      <c r="AF428" s="623"/>
      <c r="AG428" s="623" t="s">
        <v>10</v>
      </c>
      <c r="AH428" s="623"/>
      <c r="AI428" s="623" t="s">
        <v>2598</v>
      </c>
      <c r="AJ428" s="496"/>
      <c r="AK428" s="359"/>
    </row>
    <row r="429" spans="1:37">
      <c r="A429" s="367"/>
      <c r="B429" s="445" t="s">
        <v>286</v>
      </c>
      <c r="C429" s="402">
        <v>46.778300000000002</v>
      </c>
      <c r="D429" s="428">
        <v>23.632200000000001</v>
      </c>
      <c r="E429" s="449" t="s">
        <v>206</v>
      </c>
      <c r="F429" s="450" t="s">
        <v>649</v>
      </c>
      <c r="G429" s="450" t="s">
        <v>2750</v>
      </c>
      <c r="H429" s="450" t="s">
        <v>3657</v>
      </c>
      <c r="I429" s="451" t="s">
        <v>681</v>
      </c>
      <c r="J429" s="456" t="s">
        <v>3</v>
      </c>
      <c r="K429" s="403">
        <v>1</v>
      </c>
      <c r="L429" s="403">
        <v>5</v>
      </c>
      <c r="M429" s="403">
        <v>5</v>
      </c>
      <c r="N429" s="424">
        <v>14</v>
      </c>
      <c r="O429" s="436"/>
      <c r="P429" s="526"/>
      <c r="Q429" s="526">
        <v>13</v>
      </c>
      <c r="R429" s="526">
        <v>1</v>
      </c>
      <c r="S429" s="526"/>
      <c r="T429" s="526"/>
      <c r="U429" s="404"/>
      <c r="V429" s="404">
        <f t="shared" si="24"/>
        <v>0</v>
      </c>
      <c r="W429" s="677"/>
      <c r="X429" s="503" t="str">
        <f t="shared" si="22"/>
        <v>13 două camere, 1 trei camere, 0 număr camere necunoscut &lt;span style="color: red;"&gt;(spuneți-mi sau trimiteți tabel întreținere)&lt;/span&gt;</v>
      </c>
      <c r="Y429" s="504" t="str">
        <f t="shared" si="23"/>
        <v>14 din care 13 două camere, 1 trei camere, 0 număr camere necunoscut &lt;span style="color: red;"&gt;(spuneți-mi sau trimiteți tabel întreținere)&lt;/span&gt;</v>
      </c>
      <c r="Z429" s="505"/>
      <c r="AA429" s="506" t="s">
        <v>1668</v>
      </c>
      <c r="AB429" s="628" t="s">
        <v>1307</v>
      </c>
      <c r="AC429" s="431" t="s">
        <v>1155</v>
      </c>
      <c r="AD429" s="623" t="s">
        <v>1393</v>
      </c>
      <c r="AE429" s="623"/>
      <c r="AF429" s="623"/>
      <c r="AG429" s="623" t="s">
        <v>10</v>
      </c>
      <c r="AH429" s="623"/>
      <c r="AI429" s="623" t="s">
        <v>2598</v>
      </c>
      <c r="AJ429" s="441"/>
      <c r="AK429" s="359"/>
    </row>
    <row r="430" spans="1:37">
      <c r="A430" s="367"/>
      <c r="B430" s="445" t="s">
        <v>226</v>
      </c>
      <c r="C430" s="402">
        <v>46.776800000000001</v>
      </c>
      <c r="D430" s="428">
        <v>23.629100000000001</v>
      </c>
      <c r="E430" s="449" t="s">
        <v>206</v>
      </c>
      <c r="F430" s="450" t="s">
        <v>649</v>
      </c>
      <c r="G430" s="450" t="s">
        <v>2750</v>
      </c>
      <c r="H430" s="450" t="s">
        <v>3658</v>
      </c>
      <c r="I430" s="627" t="s">
        <v>695</v>
      </c>
      <c r="J430" s="399" t="s">
        <v>3</v>
      </c>
      <c r="K430" s="624">
        <v>2</v>
      </c>
      <c r="L430" s="624">
        <v>5</v>
      </c>
      <c r="M430" s="624">
        <v>4</v>
      </c>
      <c r="N430" s="398">
        <v>32</v>
      </c>
      <c r="O430" s="395"/>
      <c r="P430" s="526"/>
      <c r="Q430" s="526">
        <v>16</v>
      </c>
      <c r="R430" s="526">
        <v>16</v>
      </c>
      <c r="S430" s="526"/>
      <c r="T430" s="526"/>
      <c r="U430" s="526"/>
      <c r="V430" s="526">
        <f t="shared" si="24"/>
        <v>0</v>
      </c>
      <c r="W430" s="672"/>
      <c r="X430" s="396" t="str">
        <f t="shared" si="22"/>
        <v>16 două camere, 16 trei camere, 0 număr camere necunoscut &lt;span style="color: red;"&gt;(spuneți-mi sau trimiteți tabel întreținere)&lt;/span&gt;</v>
      </c>
      <c r="Y430" s="622" t="str">
        <f t="shared" si="23"/>
        <v>32 din care 16 două camere, 16 trei camere, 0 număr camere necunoscut &lt;span style="color: red;"&gt;(spuneți-mi sau trimiteți tabel întreținere)&lt;/span&gt;</v>
      </c>
      <c r="Z430" s="397"/>
      <c r="AA430" s="625" t="s">
        <v>1043</v>
      </c>
      <c r="AB430" s="628" t="s">
        <v>1307</v>
      </c>
      <c r="AC430" s="431" t="s">
        <v>1155</v>
      </c>
      <c r="AD430" s="623" t="s">
        <v>1450</v>
      </c>
      <c r="AE430" s="623"/>
      <c r="AF430" s="623"/>
      <c r="AG430" s="623" t="s">
        <v>2108</v>
      </c>
      <c r="AH430" s="356"/>
      <c r="AI430" s="623" t="s">
        <v>2610</v>
      </c>
      <c r="AJ430" s="441"/>
      <c r="AK430" s="359"/>
    </row>
    <row r="431" spans="1:37">
      <c r="A431" s="367" t="s">
        <v>32</v>
      </c>
      <c r="B431" s="460" t="s">
        <v>295</v>
      </c>
      <c r="C431" s="461">
        <v>46.779400000000003</v>
      </c>
      <c r="D431" s="462">
        <v>23.638000000000002</v>
      </c>
      <c r="E431" s="463" t="s">
        <v>206</v>
      </c>
      <c r="F431" s="464" t="s">
        <v>649</v>
      </c>
      <c r="G431" s="464" t="s">
        <v>2750</v>
      </c>
      <c r="H431" s="464" t="s">
        <v>3659</v>
      </c>
      <c r="I431" s="474" t="s">
        <v>681</v>
      </c>
      <c r="J431" s="475" t="s">
        <v>3</v>
      </c>
      <c r="K431" s="476">
        <v>3</v>
      </c>
      <c r="L431" s="476">
        <v>5</v>
      </c>
      <c r="M431" s="476">
        <v>5</v>
      </c>
      <c r="N431" s="477">
        <v>38</v>
      </c>
      <c r="O431" s="478"/>
      <c r="P431" s="525"/>
      <c r="Q431" s="525">
        <v>26</v>
      </c>
      <c r="R431" s="525">
        <v>9</v>
      </c>
      <c r="S431" s="525">
        <v>3</v>
      </c>
      <c r="T431" s="525"/>
      <c r="U431" s="525"/>
      <c r="V431" s="479">
        <f t="shared" si="24"/>
        <v>0</v>
      </c>
      <c r="W431" s="679"/>
      <c r="X431" s="515" t="str">
        <f t="shared" si="22"/>
        <v>26 două camere, 9 trei camere, 3 patru camere, 0 număr camere necunoscut &lt;span style="color: red;"&gt;(spuneți-mi sau trimiteți tabel întreținere)&lt;/span&gt;</v>
      </c>
      <c r="Y431" s="516" t="str">
        <f t="shared" si="23"/>
        <v>38 din care 26 două camere, 9 trei camere, 3 patru camere, 0 număr camere necunoscut &lt;span style="color: red;"&gt;(spuneți-mi sau trimiteți tabel întreținere)&lt;/span&gt;</v>
      </c>
      <c r="Z431" s="517"/>
      <c r="AA431" s="518" t="s">
        <v>1674</v>
      </c>
      <c r="AB431" s="400" t="s">
        <v>1307</v>
      </c>
      <c r="AC431" s="458" t="s">
        <v>1155</v>
      </c>
      <c r="AD431" s="394" t="s">
        <v>1411</v>
      </c>
      <c r="AE431" s="394"/>
      <c r="AF431" s="394"/>
      <c r="AG431" s="394" t="s">
        <v>10</v>
      </c>
      <c r="AH431" s="394"/>
      <c r="AI431" s="394" t="s">
        <v>2598</v>
      </c>
      <c r="AJ431" s="473"/>
      <c r="AK431" s="359"/>
    </row>
    <row r="432" spans="1:37">
      <c r="A432" s="367"/>
      <c r="B432" s="445" t="s">
        <v>296</v>
      </c>
      <c r="C432" s="402">
        <v>46.7791</v>
      </c>
      <c r="D432" s="428">
        <v>23.637599999999999</v>
      </c>
      <c r="E432" s="449" t="s">
        <v>206</v>
      </c>
      <c r="F432" s="450" t="s">
        <v>649</v>
      </c>
      <c r="G432" s="450" t="s">
        <v>2750</v>
      </c>
      <c r="H432" s="450" t="s">
        <v>3660</v>
      </c>
      <c r="I432" s="452" t="s">
        <v>681</v>
      </c>
      <c r="J432" s="457" t="s">
        <v>3</v>
      </c>
      <c r="K432" s="624">
        <v>2</v>
      </c>
      <c r="L432" s="624">
        <v>5</v>
      </c>
      <c r="M432" s="624">
        <v>5</v>
      </c>
      <c r="N432" s="398">
        <v>28</v>
      </c>
      <c r="O432" s="395"/>
      <c r="P432" s="526"/>
      <c r="Q432" s="526">
        <v>26</v>
      </c>
      <c r="R432" s="526">
        <v>2</v>
      </c>
      <c r="S432" s="526"/>
      <c r="T432" s="526"/>
      <c r="U432" s="406"/>
      <c r="V432" s="406">
        <f t="shared" si="24"/>
        <v>0</v>
      </c>
      <c r="W432" s="676"/>
      <c r="X432" s="507" t="str">
        <f t="shared" si="22"/>
        <v>26 două camere, 2 trei camere, 0 număr camere necunoscut &lt;span style="color: red;"&gt;(spuneți-mi sau trimiteți tabel întreținere)&lt;/span&gt;</v>
      </c>
      <c r="Y432" s="508" t="str">
        <f t="shared" si="23"/>
        <v>28 din care 26 două camere, 2 trei camere, 0 număr camere necunoscut &lt;span style="color: red;"&gt;(spuneți-mi sau trimiteți tabel întreținere)&lt;/span&gt;</v>
      </c>
      <c r="Z432" s="509"/>
      <c r="AA432" s="510" t="s">
        <v>1674</v>
      </c>
      <c r="AB432" s="628" t="s">
        <v>1307</v>
      </c>
      <c r="AC432" s="431" t="s">
        <v>1155</v>
      </c>
      <c r="AD432" s="623" t="s">
        <v>1392</v>
      </c>
      <c r="AE432" s="623"/>
      <c r="AF432" s="623"/>
      <c r="AG432" s="623" t="s">
        <v>10</v>
      </c>
      <c r="AH432" s="623"/>
      <c r="AI432" s="623" t="s">
        <v>2598</v>
      </c>
      <c r="AJ432" s="441"/>
      <c r="AK432" s="359"/>
    </row>
    <row r="433" spans="1:37">
      <c r="A433" s="367"/>
      <c r="B433" s="445" t="s">
        <v>297</v>
      </c>
      <c r="C433" s="402">
        <v>46.779000000000003</v>
      </c>
      <c r="D433" s="428">
        <v>23.637</v>
      </c>
      <c r="E433" s="449" t="s">
        <v>206</v>
      </c>
      <c r="F433" s="450" t="s">
        <v>649</v>
      </c>
      <c r="G433" s="450" t="s">
        <v>2750</v>
      </c>
      <c r="H433" s="450" t="s">
        <v>3661</v>
      </c>
      <c r="I433" s="452" t="s">
        <v>681</v>
      </c>
      <c r="J433" s="457" t="s">
        <v>3</v>
      </c>
      <c r="K433" s="624">
        <v>2</v>
      </c>
      <c r="L433" s="624">
        <v>5</v>
      </c>
      <c r="M433" s="624">
        <v>5</v>
      </c>
      <c r="N433" s="398">
        <v>28</v>
      </c>
      <c r="O433" s="395"/>
      <c r="P433" s="526"/>
      <c r="Q433" s="526">
        <v>26</v>
      </c>
      <c r="R433" s="526">
        <v>2</v>
      </c>
      <c r="S433" s="526"/>
      <c r="T433" s="526"/>
      <c r="U433" s="406"/>
      <c r="V433" s="406">
        <f t="shared" si="24"/>
        <v>0</v>
      </c>
      <c r="W433" s="676"/>
      <c r="X433" s="507" t="str">
        <f t="shared" si="22"/>
        <v>26 două camere, 2 trei camere, 0 număr camere necunoscut &lt;span style="color: red;"&gt;(spuneți-mi sau trimiteți tabel întreținere)&lt;/span&gt;</v>
      </c>
      <c r="Y433" s="508" t="str">
        <f t="shared" si="23"/>
        <v>28 din care 26 două camere, 2 trei camere, 0 număr camere necunoscut &lt;span style="color: red;"&gt;(spuneți-mi sau trimiteți tabel întreținere)&lt;/span&gt;</v>
      </c>
      <c r="Z433" s="509"/>
      <c r="AA433" s="510" t="s">
        <v>1674</v>
      </c>
      <c r="AB433" s="628" t="s">
        <v>1307</v>
      </c>
      <c r="AC433" s="431" t="s">
        <v>1155</v>
      </c>
      <c r="AD433" s="623" t="s">
        <v>1392</v>
      </c>
      <c r="AE433" s="623"/>
      <c r="AF433" s="623"/>
      <c r="AG433" s="623" t="s">
        <v>10</v>
      </c>
      <c r="AH433" s="623"/>
      <c r="AI433" s="623" t="s">
        <v>2598</v>
      </c>
      <c r="AJ433" s="441"/>
      <c r="AK433" s="359"/>
    </row>
    <row r="434" spans="1:37">
      <c r="A434" s="367"/>
      <c r="B434" s="445" t="s">
        <v>298</v>
      </c>
      <c r="C434" s="402">
        <v>46.7789</v>
      </c>
      <c r="D434" s="428">
        <v>23.636199999999999</v>
      </c>
      <c r="E434" s="449" t="s">
        <v>206</v>
      </c>
      <c r="F434" s="450" t="s">
        <v>649</v>
      </c>
      <c r="G434" s="450" t="s">
        <v>2750</v>
      </c>
      <c r="H434" s="450" t="s">
        <v>3662</v>
      </c>
      <c r="I434" s="452" t="s">
        <v>681</v>
      </c>
      <c r="J434" s="457" t="s">
        <v>3</v>
      </c>
      <c r="K434" s="624">
        <v>2</v>
      </c>
      <c r="L434" s="624">
        <v>5</v>
      </c>
      <c r="M434" s="624">
        <v>5</v>
      </c>
      <c r="N434" s="398">
        <v>28</v>
      </c>
      <c r="O434" s="395"/>
      <c r="P434" s="526"/>
      <c r="Q434" s="526">
        <v>26</v>
      </c>
      <c r="R434" s="526">
        <v>2</v>
      </c>
      <c r="S434" s="526"/>
      <c r="T434" s="526"/>
      <c r="U434" s="406"/>
      <c r="V434" s="406">
        <f t="shared" si="24"/>
        <v>0</v>
      </c>
      <c r="W434" s="676"/>
      <c r="X434" s="507" t="str">
        <f t="shared" si="22"/>
        <v>26 două camere, 2 trei camere, 0 număr camere necunoscut &lt;span style="color: red;"&gt;(spuneți-mi sau trimiteți tabel întreținere)&lt;/span&gt;</v>
      </c>
      <c r="Y434" s="508" t="str">
        <f t="shared" si="23"/>
        <v>28 din care 26 două camere, 2 trei camere, 0 număr camere necunoscut &lt;span style="color: red;"&gt;(spuneți-mi sau trimiteți tabel întreținere)&lt;/span&gt;</v>
      </c>
      <c r="Z434" s="509"/>
      <c r="AA434" s="510" t="s">
        <v>1674</v>
      </c>
      <c r="AB434" s="628" t="s">
        <v>1307</v>
      </c>
      <c r="AC434" s="431" t="s">
        <v>1155</v>
      </c>
      <c r="AD434" s="623" t="s">
        <v>1392</v>
      </c>
      <c r="AE434" s="623"/>
      <c r="AF434" s="623"/>
      <c r="AG434" s="623" t="s">
        <v>10</v>
      </c>
      <c r="AH434" s="623"/>
      <c r="AI434" s="623" t="s">
        <v>2598</v>
      </c>
      <c r="AJ434" s="441"/>
      <c r="AK434" s="359"/>
    </row>
    <row r="435" spans="1:37">
      <c r="A435" s="367"/>
      <c r="B435" s="445" t="s">
        <v>347</v>
      </c>
      <c r="C435" s="402">
        <v>46.778799999999997</v>
      </c>
      <c r="D435" s="428">
        <v>23.6356</v>
      </c>
      <c r="E435" s="449" t="s">
        <v>206</v>
      </c>
      <c r="F435" s="450" t="s">
        <v>649</v>
      </c>
      <c r="G435" s="450" t="s">
        <v>2750</v>
      </c>
      <c r="H435" s="450" t="s">
        <v>3663</v>
      </c>
      <c r="I435" s="452" t="s">
        <v>681</v>
      </c>
      <c r="J435" s="457" t="s">
        <v>3</v>
      </c>
      <c r="K435" s="624">
        <v>2</v>
      </c>
      <c r="L435" s="624">
        <v>5</v>
      </c>
      <c r="M435" s="624">
        <v>5</v>
      </c>
      <c r="N435" s="398">
        <v>28</v>
      </c>
      <c r="O435" s="395"/>
      <c r="P435" s="526"/>
      <c r="Q435" s="526">
        <v>26</v>
      </c>
      <c r="R435" s="526">
        <v>2</v>
      </c>
      <c r="S435" s="526"/>
      <c r="T435" s="526"/>
      <c r="U435" s="406"/>
      <c r="V435" s="406">
        <f t="shared" si="24"/>
        <v>0</v>
      </c>
      <c r="W435" s="676"/>
      <c r="X435" s="507" t="str">
        <f t="shared" si="22"/>
        <v>26 două camere, 2 trei camere, 0 număr camere necunoscut &lt;span style="color: red;"&gt;(spuneți-mi sau trimiteți tabel întreținere)&lt;/span&gt;</v>
      </c>
      <c r="Y435" s="508" t="str">
        <f t="shared" si="23"/>
        <v>28 din care 26 două camere, 2 trei camere, 0 număr camere necunoscut &lt;span style="color: red;"&gt;(spuneți-mi sau trimiteți tabel întreținere)&lt;/span&gt;</v>
      </c>
      <c r="Z435" s="509"/>
      <c r="AA435" s="510" t="s">
        <v>1674</v>
      </c>
      <c r="AB435" s="628" t="s">
        <v>1307</v>
      </c>
      <c r="AC435" s="431" t="s">
        <v>1155</v>
      </c>
      <c r="AD435" s="623" t="s">
        <v>1392</v>
      </c>
      <c r="AE435" s="623"/>
      <c r="AF435" s="623"/>
      <c r="AG435" s="623" t="s">
        <v>10</v>
      </c>
      <c r="AH435" s="623"/>
      <c r="AI435" s="623" t="s">
        <v>2598</v>
      </c>
      <c r="AJ435" s="441"/>
      <c r="AK435" s="359"/>
    </row>
    <row r="436" spans="1:37">
      <c r="A436" s="367" t="s">
        <v>32</v>
      </c>
      <c r="B436" s="460" t="s">
        <v>299</v>
      </c>
      <c r="C436" s="461">
        <v>46.7761</v>
      </c>
      <c r="D436" s="462">
        <v>23.6282</v>
      </c>
      <c r="E436" s="463" t="s">
        <v>206</v>
      </c>
      <c r="F436" s="464" t="s">
        <v>649</v>
      </c>
      <c r="G436" s="464" t="s">
        <v>2750</v>
      </c>
      <c r="H436" s="464" t="s">
        <v>3664</v>
      </c>
      <c r="I436" s="389" t="s">
        <v>695</v>
      </c>
      <c r="J436" s="370" t="s">
        <v>3</v>
      </c>
      <c r="K436" s="390">
        <v>2</v>
      </c>
      <c r="L436" s="390">
        <v>5</v>
      </c>
      <c r="M436" s="390">
        <v>4</v>
      </c>
      <c r="N436" s="391">
        <v>33</v>
      </c>
      <c r="O436" s="392"/>
      <c r="P436" s="525"/>
      <c r="Q436" s="525"/>
      <c r="R436" s="525">
        <v>33</v>
      </c>
      <c r="S436" s="525"/>
      <c r="T436" s="525"/>
      <c r="U436" s="525"/>
      <c r="V436" s="525">
        <f t="shared" si="24"/>
        <v>0</v>
      </c>
      <c r="W436" s="673"/>
      <c r="X436" s="371" t="str">
        <f t="shared" si="22"/>
        <v>33 trei camere, 0 număr camere necunoscut &lt;span style="color: red;"&gt;(spuneți-mi sau trimiteți tabel întreținere)&lt;/span&gt;</v>
      </c>
      <c r="Y436" s="372" t="str">
        <f t="shared" si="23"/>
        <v>33 din care 33 trei camere, 0 număr camere necunoscut &lt;span style="color: red;"&gt;(spuneți-mi sau trimiteți tabel întreținere)&lt;/span&gt;</v>
      </c>
      <c r="Z436" s="373"/>
      <c r="AA436" s="393" t="s">
        <v>1043</v>
      </c>
      <c r="AB436" s="400" t="s">
        <v>1307</v>
      </c>
      <c r="AC436" s="458" t="s">
        <v>1155</v>
      </c>
      <c r="AD436" s="394" t="s">
        <v>1625</v>
      </c>
      <c r="AE436" s="394"/>
      <c r="AF436" s="394"/>
      <c r="AG436" s="394" t="s">
        <v>2108</v>
      </c>
      <c r="AH436" s="472"/>
      <c r="AI436" s="394" t="s">
        <v>2610</v>
      </c>
      <c r="AJ436" s="473"/>
      <c r="AK436" s="359"/>
    </row>
    <row r="437" spans="1:37">
      <c r="A437" s="367"/>
      <c r="B437" s="445" t="s">
        <v>833</v>
      </c>
      <c r="C437" s="402">
        <v>46.776299999999999</v>
      </c>
      <c r="D437" s="428">
        <v>23.629799999999999</v>
      </c>
      <c r="E437" s="449" t="s">
        <v>206</v>
      </c>
      <c r="F437" s="450" t="s">
        <v>649</v>
      </c>
      <c r="G437" s="450" t="s">
        <v>2750</v>
      </c>
      <c r="H437" s="450" t="s">
        <v>3665</v>
      </c>
      <c r="I437" s="627" t="s">
        <v>695</v>
      </c>
      <c r="J437" s="399" t="s">
        <v>751</v>
      </c>
      <c r="K437" s="624">
        <v>1</v>
      </c>
      <c r="L437" s="624">
        <v>5</v>
      </c>
      <c r="M437" s="624">
        <v>4</v>
      </c>
      <c r="N437" s="398">
        <v>16</v>
      </c>
      <c r="O437" s="395"/>
      <c r="P437" s="526"/>
      <c r="Q437" s="526">
        <v>8</v>
      </c>
      <c r="R437" s="526">
        <v>8</v>
      </c>
      <c r="S437" s="526"/>
      <c r="T437" s="526"/>
      <c r="U437" s="526"/>
      <c r="V437" s="526">
        <f t="shared" si="24"/>
        <v>0</v>
      </c>
      <c r="W437" s="672"/>
      <c r="X437" s="396" t="str">
        <f t="shared" si="22"/>
        <v>8 două camere, 8 trei camere, 0 număr camere necunoscut &lt;span style="color: red;"&gt;(spuneți-mi sau trimiteți tabel întreținere)&lt;/span&gt;</v>
      </c>
      <c r="Y437" s="622" t="str">
        <f t="shared" si="23"/>
        <v>16 din care 8 două camere, 8 trei camere, 0 număr camere necunoscut &lt;span style="color: red;"&gt;(spuneți-mi sau trimiteți tabel întreținere)&lt;/span&gt;</v>
      </c>
      <c r="Z437" s="397"/>
      <c r="AA437" s="625" t="s">
        <v>1043</v>
      </c>
      <c r="AB437" s="628" t="s">
        <v>1307</v>
      </c>
      <c r="AC437" s="431" t="s">
        <v>1155</v>
      </c>
      <c r="AD437" s="623" t="s">
        <v>1444</v>
      </c>
      <c r="AE437" s="623"/>
      <c r="AF437" s="623"/>
      <c r="AG437" s="623" t="s">
        <v>2108</v>
      </c>
      <c r="AH437" s="623" t="s">
        <v>1220</v>
      </c>
      <c r="AI437" s="623" t="s">
        <v>2610</v>
      </c>
      <c r="AJ437" s="441"/>
      <c r="AK437" s="359"/>
    </row>
    <row r="438" spans="1:37">
      <c r="A438" s="367"/>
      <c r="B438" s="445" t="s">
        <v>2777</v>
      </c>
      <c r="C438" s="402">
        <v>46.776200000000003</v>
      </c>
      <c r="D438" s="428">
        <v>23.629100000000001</v>
      </c>
      <c r="E438" s="449" t="s">
        <v>206</v>
      </c>
      <c r="F438" s="450" t="s">
        <v>649</v>
      </c>
      <c r="G438" s="450" t="s">
        <v>2750</v>
      </c>
      <c r="H438" s="450" t="s">
        <v>3665</v>
      </c>
      <c r="I438" s="627" t="s">
        <v>695</v>
      </c>
      <c r="J438" s="399" t="s">
        <v>3</v>
      </c>
      <c r="K438" s="624">
        <v>2</v>
      </c>
      <c r="L438" s="624">
        <v>5</v>
      </c>
      <c r="M438" s="624">
        <v>4</v>
      </c>
      <c r="N438" s="398">
        <v>32</v>
      </c>
      <c r="O438" s="395"/>
      <c r="P438" s="526"/>
      <c r="Q438" s="526"/>
      <c r="R438" s="526">
        <v>32</v>
      </c>
      <c r="S438" s="526"/>
      <c r="T438" s="526"/>
      <c r="U438" s="526"/>
      <c r="V438" s="526">
        <f t="shared" si="24"/>
        <v>0</v>
      </c>
      <c r="W438" s="672"/>
      <c r="X438" s="396" t="str">
        <f t="shared" si="22"/>
        <v>32 trei camere, 0 număr camere necunoscut &lt;span style="color: red;"&gt;(spuneți-mi sau trimiteți tabel întreținere)&lt;/span&gt;</v>
      </c>
      <c r="Y438" s="622" t="str">
        <f t="shared" si="23"/>
        <v>32 din care 32 trei camere, 0 număr camere necunoscut &lt;span style="color: red;"&gt;(spuneți-mi sau trimiteți tabel întreținere)&lt;/span&gt;</v>
      </c>
      <c r="Z438" s="397"/>
      <c r="AA438" s="625" t="s">
        <v>1043</v>
      </c>
      <c r="AB438" s="628" t="s">
        <v>1307</v>
      </c>
      <c r="AC438" s="431" t="s">
        <v>1155</v>
      </c>
      <c r="AD438" s="623" t="s">
        <v>1625</v>
      </c>
      <c r="AE438" s="623"/>
      <c r="AF438" s="623"/>
      <c r="AG438" s="623" t="s">
        <v>2108</v>
      </c>
      <c r="AH438" s="356"/>
      <c r="AI438" s="623" t="s">
        <v>2610</v>
      </c>
      <c r="AJ438" s="496"/>
      <c r="AK438" s="359"/>
    </row>
    <row r="439" spans="1:37">
      <c r="A439" s="367"/>
      <c r="B439" s="445" t="s">
        <v>301</v>
      </c>
      <c r="C439" s="402">
        <v>46.7761</v>
      </c>
      <c r="D439" s="428">
        <v>23.630600000000001</v>
      </c>
      <c r="E439" s="449" t="s">
        <v>206</v>
      </c>
      <c r="F439" s="450" t="s">
        <v>649</v>
      </c>
      <c r="G439" s="450" t="s">
        <v>2750</v>
      </c>
      <c r="H439" s="450" t="s">
        <v>3666</v>
      </c>
      <c r="I439" s="452" t="s">
        <v>681</v>
      </c>
      <c r="J439" s="457" t="s">
        <v>3</v>
      </c>
      <c r="K439" s="624">
        <v>2</v>
      </c>
      <c r="L439" s="624">
        <v>5</v>
      </c>
      <c r="M439" s="624">
        <v>5</v>
      </c>
      <c r="N439" s="398">
        <v>28</v>
      </c>
      <c r="O439" s="395"/>
      <c r="P439" s="526"/>
      <c r="Q439" s="526">
        <v>26</v>
      </c>
      <c r="R439" s="526">
        <v>2</v>
      </c>
      <c r="S439" s="526"/>
      <c r="T439" s="526"/>
      <c r="U439" s="406"/>
      <c r="V439" s="406">
        <f t="shared" si="24"/>
        <v>0</v>
      </c>
      <c r="W439" s="676"/>
      <c r="X439" s="507" t="str">
        <f t="shared" si="22"/>
        <v>26 două camere, 2 trei camere, 0 număr camere necunoscut &lt;span style="color: red;"&gt;(spuneți-mi sau trimiteți tabel întreținere)&lt;/span&gt;</v>
      </c>
      <c r="Y439" s="508" t="str">
        <f t="shared" si="23"/>
        <v>28 din care 26 două camere, 2 trei camere, 0 număr camere necunoscut &lt;span style="color: red;"&gt;(spuneți-mi sau trimiteți tabel întreținere)&lt;/span&gt;</v>
      </c>
      <c r="Z439" s="509"/>
      <c r="AA439" s="510" t="s">
        <v>1668</v>
      </c>
      <c r="AB439" s="628" t="s">
        <v>1307</v>
      </c>
      <c r="AC439" s="431" t="s">
        <v>1155</v>
      </c>
      <c r="AD439" s="623" t="s">
        <v>1392</v>
      </c>
      <c r="AE439" s="623"/>
      <c r="AF439" s="623"/>
      <c r="AG439" s="623" t="s">
        <v>10</v>
      </c>
      <c r="AH439" s="623"/>
      <c r="AI439" s="623" t="s">
        <v>2598</v>
      </c>
      <c r="AJ439" s="441"/>
      <c r="AK439" s="359"/>
    </row>
    <row r="440" spans="1:37">
      <c r="A440" s="367"/>
      <c r="B440" s="445" t="s">
        <v>302</v>
      </c>
      <c r="C440" s="402">
        <v>46.776200000000003</v>
      </c>
      <c r="D440" s="428">
        <v>23.6312</v>
      </c>
      <c r="E440" s="449" t="s">
        <v>206</v>
      </c>
      <c r="F440" s="450" t="s">
        <v>649</v>
      </c>
      <c r="G440" s="450" t="s">
        <v>2750</v>
      </c>
      <c r="H440" s="450" t="s">
        <v>3667</v>
      </c>
      <c r="I440" s="452" t="s">
        <v>681</v>
      </c>
      <c r="J440" s="457" t="s">
        <v>3</v>
      </c>
      <c r="K440" s="624">
        <v>2</v>
      </c>
      <c r="L440" s="624">
        <v>5</v>
      </c>
      <c r="M440" s="624">
        <v>5</v>
      </c>
      <c r="N440" s="398">
        <v>28</v>
      </c>
      <c r="O440" s="395"/>
      <c r="P440" s="526"/>
      <c r="Q440" s="526">
        <v>26</v>
      </c>
      <c r="R440" s="526">
        <v>2</v>
      </c>
      <c r="S440" s="526"/>
      <c r="T440" s="526"/>
      <c r="U440" s="406"/>
      <c r="V440" s="406">
        <f t="shared" si="24"/>
        <v>0</v>
      </c>
      <c r="W440" s="676"/>
      <c r="X440" s="507" t="str">
        <f t="shared" si="22"/>
        <v>26 două camere, 2 trei camere, 0 număr camere necunoscut &lt;span style="color: red;"&gt;(spuneți-mi sau trimiteți tabel întreținere)&lt;/span&gt;</v>
      </c>
      <c r="Y440" s="508" t="str">
        <f t="shared" si="23"/>
        <v>28 din care 26 două camere, 2 trei camere, 0 număr camere necunoscut &lt;span style="color: red;"&gt;(spuneți-mi sau trimiteți tabel întreținere)&lt;/span&gt;</v>
      </c>
      <c r="Z440" s="509"/>
      <c r="AA440" s="510" t="s">
        <v>1668</v>
      </c>
      <c r="AB440" s="628" t="s">
        <v>1307</v>
      </c>
      <c r="AC440" s="431" t="s">
        <v>1155</v>
      </c>
      <c r="AD440" s="623" t="s">
        <v>1392</v>
      </c>
      <c r="AE440" s="623"/>
      <c r="AF440" s="623"/>
      <c r="AG440" s="623" t="s">
        <v>10</v>
      </c>
      <c r="AH440" s="623"/>
      <c r="AI440" s="623" t="s">
        <v>2598</v>
      </c>
      <c r="AJ440" s="441"/>
      <c r="AK440" s="359"/>
    </row>
    <row r="441" spans="1:37">
      <c r="A441" s="367"/>
      <c r="B441" s="445" t="s">
        <v>303</v>
      </c>
      <c r="C441" s="402">
        <v>46.776400000000002</v>
      </c>
      <c r="D441" s="428">
        <v>23.632100000000001</v>
      </c>
      <c r="E441" s="449" t="s">
        <v>206</v>
      </c>
      <c r="F441" s="450" t="s">
        <v>649</v>
      </c>
      <c r="G441" s="450" t="s">
        <v>2750</v>
      </c>
      <c r="H441" s="450" t="s">
        <v>3668</v>
      </c>
      <c r="I441" s="452" t="s">
        <v>681</v>
      </c>
      <c r="J441" s="457" t="s">
        <v>3</v>
      </c>
      <c r="K441" s="407">
        <v>2</v>
      </c>
      <c r="L441" s="407">
        <v>5</v>
      </c>
      <c r="M441" s="407">
        <v>5</v>
      </c>
      <c r="N441" s="425">
        <v>24</v>
      </c>
      <c r="O441" s="437"/>
      <c r="P441" s="526"/>
      <c r="Q441" s="526">
        <v>15</v>
      </c>
      <c r="R441" s="526">
        <v>9</v>
      </c>
      <c r="S441" s="526"/>
      <c r="T441" s="526"/>
      <c r="U441" s="526"/>
      <c r="V441" s="406">
        <f t="shared" si="24"/>
        <v>0</v>
      </c>
      <c r="W441" s="676"/>
      <c r="X441" s="507" t="str">
        <f t="shared" si="22"/>
        <v>15 două camere, 9 trei camere, 0 număr camere necunoscut &lt;span style="color: red;"&gt;(spuneți-mi sau trimiteți tabel întreținere)&lt;/span&gt;</v>
      </c>
      <c r="Y441" s="508" t="str">
        <f t="shared" si="23"/>
        <v>24 din care 15 două camere, 9 trei camere, 0 număr camere necunoscut &lt;span style="color: red;"&gt;(spuneți-mi sau trimiteți tabel întreținere)&lt;/span&gt;</v>
      </c>
      <c r="Z441" s="509"/>
      <c r="AA441" s="510" t="s">
        <v>1668</v>
      </c>
      <c r="AB441" s="628" t="s">
        <v>1307</v>
      </c>
      <c r="AC441" s="431" t="s">
        <v>1155</v>
      </c>
      <c r="AD441" s="623" t="s">
        <v>1390</v>
      </c>
      <c r="AE441" s="623"/>
      <c r="AF441" s="623"/>
      <c r="AG441" s="623" t="s">
        <v>10</v>
      </c>
      <c r="AH441" s="623"/>
      <c r="AI441" s="623" t="s">
        <v>2598</v>
      </c>
      <c r="AJ441" s="496"/>
      <c r="AK441" s="359"/>
    </row>
    <row r="442" spans="1:37">
      <c r="A442" s="367"/>
      <c r="B442" s="445" t="s">
        <v>304</v>
      </c>
      <c r="C442" s="402">
        <v>46.7761</v>
      </c>
      <c r="D442" s="428">
        <v>23.632000000000001</v>
      </c>
      <c r="E442" s="449" t="s">
        <v>206</v>
      </c>
      <c r="F442" s="450" t="s">
        <v>649</v>
      </c>
      <c r="G442" s="450" t="s">
        <v>2750</v>
      </c>
      <c r="H442" s="450" t="s">
        <v>3669</v>
      </c>
      <c r="I442" s="452" t="s">
        <v>681</v>
      </c>
      <c r="J442" s="457" t="s">
        <v>3</v>
      </c>
      <c r="K442" s="407">
        <v>4</v>
      </c>
      <c r="L442" s="407">
        <v>5</v>
      </c>
      <c r="M442" s="407">
        <v>5</v>
      </c>
      <c r="N442" s="425">
        <v>52</v>
      </c>
      <c r="O442" s="437"/>
      <c r="P442" s="526"/>
      <c r="Q442" s="526">
        <v>41</v>
      </c>
      <c r="R442" s="526">
        <v>11</v>
      </c>
      <c r="S442" s="526"/>
      <c r="T442" s="526"/>
      <c r="U442" s="526"/>
      <c r="V442" s="406">
        <f t="shared" si="24"/>
        <v>0</v>
      </c>
      <c r="W442" s="676"/>
      <c r="X442" s="507" t="str">
        <f t="shared" si="22"/>
        <v>41 două camere, 11 trei camere, 0 număr camere necunoscut &lt;span style="color: red;"&gt;(spuneți-mi sau trimiteți tabel întreținere)&lt;/span&gt;</v>
      </c>
      <c r="Y442" s="508" t="str">
        <f t="shared" si="23"/>
        <v>52 din care 41 două camere, 11 trei camere, 0 număr camere necunoscut &lt;span style="color: red;"&gt;(spuneți-mi sau trimiteți tabel întreținere)&lt;/span&gt;</v>
      </c>
      <c r="Z442" s="509"/>
      <c r="AA442" s="510" t="s">
        <v>1668</v>
      </c>
      <c r="AB442" s="628" t="s">
        <v>1307</v>
      </c>
      <c r="AC442" s="431" t="s">
        <v>1155</v>
      </c>
      <c r="AD442" s="623" t="s">
        <v>1395</v>
      </c>
      <c r="AE442" s="623"/>
      <c r="AF442" s="623"/>
      <c r="AG442" s="623" t="s">
        <v>10</v>
      </c>
      <c r="AH442" s="623"/>
      <c r="AI442" s="623" t="s">
        <v>2598</v>
      </c>
      <c r="AJ442" s="441"/>
      <c r="AK442" s="359"/>
    </row>
    <row r="443" spans="1:37">
      <c r="A443" s="367"/>
      <c r="B443" s="445" t="s">
        <v>305</v>
      </c>
      <c r="C443" s="402">
        <v>46.775799999999997</v>
      </c>
      <c r="D443" s="428">
        <v>23.632200000000001</v>
      </c>
      <c r="E443" s="449" t="s">
        <v>206</v>
      </c>
      <c r="F443" s="450" t="s">
        <v>649</v>
      </c>
      <c r="G443" s="450" t="s">
        <v>2750</v>
      </c>
      <c r="H443" s="450" t="s">
        <v>3670</v>
      </c>
      <c r="I443" s="452" t="s">
        <v>681</v>
      </c>
      <c r="J443" s="457" t="s">
        <v>3</v>
      </c>
      <c r="K443" s="624">
        <v>3</v>
      </c>
      <c r="L443" s="624">
        <v>5</v>
      </c>
      <c r="M443" s="624">
        <v>5</v>
      </c>
      <c r="N443" s="398">
        <v>38</v>
      </c>
      <c r="O443" s="395"/>
      <c r="P443" s="526"/>
      <c r="Q443" s="526">
        <v>28</v>
      </c>
      <c r="R443" s="526">
        <v>10</v>
      </c>
      <c r="S443" s="526"/>
      <c r="T443" s="526"/>
      <c r="U443" s="526"/>
      <c r="V443" s="406">
        <f t="shared" si="24"/>
        <v>0</v>
      </c>
      <c r="W443" s="676"/>
      <c r="X443" s="507" t="str">
        <f t="shared" si="22"/>
        <v>28 două camere, 10 trei camere, 0 număr camere necunoscut &lt;span style="color: red;"&gt;(spuneți-mi sau trimiteți tabel întreținere)&lt;/span&gt;</v>
      </c>
      <c r="Y443" s="508" t="str">
        <f t="shared" si="23"/>
        <v>38 din care 28 două camere, 10 trei camere, 0 număr camere necunoscut &lt;span style="color: red;"&gt;(spuneți-mi sau trimiteți tabel întreținere)&lt;/span&gt;</v>
      </c>
      <c r="Z443" s="509"/>
      <c r="AA443" s="510" t="s">
        <v>1668</v>
      </c>
      <c r="AB443" s="628" t="s">
        <v>1307</v>
      </c>
      <c r="AC443" s="431" t="s">
        <v>1155</v>
      </c>
      <c r="AD443" s="623" t="s">
        <v>1394</v>
      </c>
      <c r="AE443" s="623"/>
      <c r="AF443" s="623"/>
      <c r="AG443" s="623" t="s">
        <v>10</v>
      </c>
      <c r="AH443" s="623"/>
      <c r="AI443" s="623" t="s">
        <v>2598</v>
      </c>
      <c r="AJ443" s="441"/>
      <c r="AK443" s="359"/>
    </row>
    <row r="444" spans="1:37">
      <c r="A444" s="367" t="s">
        <v>32</v>
      </c>
      <c r="B444" s="460" t="s">
        <v>378</v>
      </c>
      <c r="C444" s="461">
        <v>46.776499999999999</v>
      </c>
      <c r="D444" s="462">
        <v>23.633199999999999</v>
      </c>
      <c r="E444" s="463" t="s">
        <v>206</v>
      </c>
      <c r="F444" s="464" t="s">
        <v>649</v>
      </c>
      <c r="G444" s="464" t="s">
        <v>2750</v>
      </c>
      <c r="H444" s="464" t="s">
        <v>3671</v>
      </c>
      <c r="I444" s="474" t="s">
        <v>681</v>
      </c>
      <c r="J444" s="475" t="s">
        <v>3</v>
      </c>
      <c r="K444" s="390">
        <v>2</v>
      </c>
      <c r="L444" s="390">
        <v>5</v>
      </c>
      <c r="M444" s="390">
        <v>5</v>
      </c>
      <c r="N444" s="391">
        <v>28</v>
      </c>
      <c r="O444" s="392"/>
      <c r="P444" s="525"/>
      <c r="Q444" s="525">
        <v>26</v>
      </c>
      <c r="R444" s="525">
        <v>2</v>
      </c>
      <c r="S444" s="525"/>
      <c r="T444" s="525"/>
      <c r="U444" s="479"/>
      <c r="V444" s="479">
        <f t="shared" si="24"/>
        <v>0</v>
      </c>
      <c r="W444" s="679"/>
      <c r="X444" s="515" t="str">
        <f t="shared" si="22"/>
        <v>26 două camere, 2 trei camere, 0 număr camere necunoscut &lt;span style="color: red;"&gt;(spuneți-mi sau trimiteți tabel întreținere)&lt;/span&gt;</v>
      </c>
      <c r="Y444" s="516" t="str">
        <f t="shared" si="23"/>
        <v>28 din care 26 două camere, 2 trei camere, 0 număr camere necunoscut &lt;span style="color: red;"&gt;(spuneți-mi sau trimiteți tabel întreținere)&lt;/span&gt;</v>
      </c>
      <c r="Z444" s="517"/>
      <c r="AA444" s="518" t="s">
        <v>1668</v>
      </c>
      <c r="AB444" s="400" t="s">
        <v>1307</v>
      </c>
      <c r="AC444" s="458" t="s">
        <v>1155</v>
      </c>
      <c r="AD444" s="394" t="s">
        <v>1392</v>
      </c>
      <c r="AE444" s="394"/>
      <c r="AF444" s="394"/>
      <c r="AG444" s="394" t="s">
        <v>10</v>
      </c>
      <c r="AH444" s="394"/>
      <c r="AI444" s="394" t="s">
        <v>2598</v>
      </c>
      <c r="AJ444" s="473"/>
      <c r="AK444" s="359"/>
    </row>
    <row r="445" spans="1:37">
      <c r="A445" s="367"/>
      <c r="B445" s="445" t="s">
        <v>379</v>
      </c>
      <c r="C445" s="402">
        <v>46.776299999999999</v>
      </c>
      <c r="D445" s="428">
        <v>23.633299999999998</v>
      </c>
      <c r="E445" s="449" t="s">
        <v>206</v>
      </c>
      <c r="F445" s="450" t="s">
        <v>649</v>
      </c>
      <c r="G445" s="450" t="s">
        <v>2750</v>
      </c>
      <c r="H445" s="450" t="s">
        <v>3672</v>
      </c>
      <c r="I445" s="452" t="s">
        <v>681</v>
      </c>
      <c r="J445" s="457" t="s">
        <v>3</v>
      </c>
      <c r="K445" s="624">
        <v>2</v>
      </c>
      <c r="L445" s="624">
        <v>5</v>
      </c>
      <c r="M445" s="624">
        <v>5</v>
      </c>
      <c r="N445" s="398">
        <v>28</v>
      </c>
      <c r="O445" s="395"/>
      <c r="P445" s="526"/>
      <c r="Q445" s="526">
        <v>26</v>
      </c>
      <c r="R445" s="526">
        <v>2</v>
      </c>
      <c r="S445" s="526"/>
      <c r="T445" s="526"/>
      <c r="U445" s="406"/>
      <c r="V445" s="406">
        <f t="shared" si="24"/>
        <v>0</v>
      </c>
      <c r="W445" s="676"/>
      <c r="X445" s="507" t="str">
        <f t="shared" si="22"/>
        <v>26 două camere, 2 trei camere, 0 număr camere necunoscut &lt;span style="color: red;"&gt;(spuneți-mi sau trimiteți tabel întreținere)&lt;/span&gt;</v>
      </c>
      <c r="Y445" s="508" t="str">
        <f t="shared" si="23"/>
        <v>28 din care 26 două camere, 2 trei camere, 0 număr camere necunoscut &lt;span style="color: red;"&gt;(spuneți-mi sau trimiteți tabel întreținere)&lt;/span&gt;</v>
      </c>
      <c r="Z445" s="509"/>
      <c r="AA445" s="510" t="s">
        <v>1668</v>
      </c>
      <c r="AB445" s="628" t="s">
        <v>1307</v>
      </c>
      <c r="AC445" s="431" t="s">
        <v>1155</v>
      </c>
      <c r="AD445" s="623" t="s">
        <v>1392</v>
      </c>
      <c r="AE445" s="623"/>
      <c r="AF445" s="623"/>
      <c r="AG445" s="623" t="s">
        <v>10</v>
      </c>
      <c r="AH445" s="623"/>
      <c r="AI445" s="623" t="s">
        <v>2598</v>
      </c>
      <c r="AJ445" s="496"/>
      <c r="AK445" s="359"/>
    </row>
    <row r="446" spans="1:37">
      <c r="A446" s="367"/>
      <c r="B446" s="445" t="s">
        <v>380</v>
      </c>
      <c r="C446" s="402">
        <v>46.776000000000003</v>
      </c>
      <c r="D446" s="428">
        <v>23.633299999999998</v>
      </c>
      <c r="E446" s="449" t="s">
        <v>206</v>
      </c>
      <c r="F446" s="450" t="s">
        <v>649</v>
      </c>
      <c r="G446" s="450" t="s">
        <v>2750</v>
      </c>
      <c r="H446" s="450" t="s">
        <v>3673</v>
      </c>
      <c r="I446" s="452" t="s">
        <v>681</v>
      </c>
      <c r="J446" s="457" t="s">
        <v>3</v>
      </c>
      <c r="K446" s="624">
        <v>2</v>
      </c>
      <c r="L446" s="624">
        <v>5</v>
      </c>
      <c r="M446" s="624">
        <v>5</v>
      </c>
      <c r="N446" s="398">
        <v>28</v>
      </c>
      <c r="O446" s="395"/>
      <c r="P446" s="526"/>
      <c r="Q446" s="526">
        <v>26</v>
      </c>
      <c r="R446" s="526">
        <v>2</v>
      </c>
      <c r="S446" s="526"/>
      <c r="T446" s="526"/>
      <c r="U446" s="406"/>
      <c r="V446" s="406">
        <f t="shared" si="24"/>
        <v>0</v>
      </c>
      <c r="W446" s="676"/>
      <c r="X446" s="507" t="str">
        <f t="shared" si="22"/>
        <v>26 două camere, 2 trei camere, 0 număr camere necunoscut &lt;span style="color: red;"&gt;(spuneți-mi sau trimiteți tabel întreținere)&lt;/span&gt;</v>
      </c>
      <c r="Y446" s="508" t="str">
        <f t="shared" si="23"/>
        <v>28 din care 26 două camere, 2 trei camere, 0 număr camere necunoscut &lt;span style="color: red;"&gt;(spuneți-mi sau trimiteți tabel întreținere)&lt;/span&gt;</v>
      </c>
      <c r="Z446" s="509"/>
      <c r="AA446" s="510" t="s">
        <v>1668</v>
      </c>
      <c r="AB446" s="628" t="s">
        <v>1307</v>
      </c>
      <c r="AC446" s="431" t="s">
        <v>1155</v>
      </c>
      <c r="AD446" s="623" t="s">
        <v>1392</v>
      </c>
      <c r="AE446" s="623"/>
      <c r="AF446" s="623"/>
      <c r="AG446" s="623" t="s">
        <v>10</v>
      </c>
      <c r="AH446" s="623"/>
      <c r="AI446" s="623" t="s">
        <v>2598</v>
      </c>
      <c r="AJ446" s="441"/>
      <c r="AK446" s="359"/>
    </row>
    <row r="447" spans="1:37">
      <c r="A447" s="367" t="s">
        <v>32</v>
      </c>
      <c r="B447" s="460" t="s">
        <v>257</v>
      </c>
      <c r="C447" s="461">
        <v>46.776299999999999</v>
      </c>
      <c r="D447" s="462">
        <v>23.633800000000001</v>
      </c>
      <c r="E447" s="463" t="s">
        <v>206</v>
      </c>
      <c r="F447" s="464" t="s">
        <v>649</v>
      </c>
      <c r="G447" s="464" t="s">
        <v>2750</v>
      </c>
      <c r="H447" s="464" t="s">
        <v>3674</v>
      </c>
      <c r="I447" s="474" t="s">
        <v>681</v>
      </c>
      <c r="J447" s="475" t="s">
        <v>3</v>
      </c>
      <c r="K447" s="476">
        <v>4</v>
      </c>
      <c r="L447" s="476">
        <v>5</v>
      </c>
      <c r="M447" s="476">
        <v>5</v>
      </c>
      <c r="N447" s="477">
        <v>52</v>
      </c>
      <c r="O447" s="478"/>
      <c r="P447" s="525"/>
      <c r="Q447" s="525">
        <v>41</v>
      </c>
      <c r="R447" s="525">
        <v>11</v>
      </c>
      <c r="S447" s="525"/>
      <c r="T447" s="525"/>
      <c r="U447" s="525"/>
      <c r="V447" s="479">
        <f t="shared" si="24"/>
        <v>0</v>
      </c>
      <c r="W447" s="679"/>
      <c r="X447" s="515" t="str">
        <f t="shared" si="22"/>
        <v>41 două camere, 11 trei camere, 0 număr camere necunoscut &lt;span style="color: red;"&gt;(spuneți-mi sau trimiteți tabel întreținere)&lt;/span&gt;</v>
      </c>
      <c r="Y447" s="516" t="str">
        <f t="shared" si="23"/>
        <v>52 din care 41 două camere, 11 trei camere, 0 număr camere necunoscut &lt;span style="color: red;"&gt;(spuneți-mi sau trimiteți tabel întreținere)&lt;/span&gt;</v>
      </c>
      <c r="Z447" s="517"/>
      <c r="AA447" s="518" t="s">
        <v>1668</v>
      </c>
      <c r="AB447" s="400" t="s">
        <v>1307</v>
      </c>
      <c r="AC447" s="458" t="s">
        <v>1155</v>
      </c>
      <c r="AD447" s="394" t="s">
        <v>1395</v>
      </c>
      <c r="AE447" s="394"/>
      <c r="AF447" s="394"/>
      <c r="AG447" s="394" t="s">
        <v>10</v>
      </c>
      <c r="AH447" s="394"/>
      <c r="AI447" s="394" t="s">
        <v>2598</v>
      </c>
      <c r="AJ447" s="473"/>
      <c r="AK447" s="359"/>
    </row>
    <row r="448" spans="1:37">
      <c r="A448" s="367"/>
      <c r="B448" s="445" t="s">
        <v>258</v>
      </c>
      <c r="C448" s="402">
        <v>46.776400000000002</v>
      </c>
      <c r="D448" s="428">
        <v>23.634399999999999</v>
      </c>
      <c r="E448" s="449" t="s">
        <v>206</v>
      </c>
      <c r="F448" s="450" t="s">
        <v>649</v>
      </c>
      <c r="G448" s="450" t="s">
        <v>2750</v>
      </c>
      <c r="H448" s="450" t="s">
        <v>3675</v>
      </c>
      <c r="I448" s="452" t="s">
        <v>681</v>
      </c>
      <c r="J448" s="457" t="s">
        <v>3</v>
      </c>
      <c r="K448" s="407">
        <v>4</v>
      </c>
      <c r="L448" s="407">
        <v>5</v>
      </c>
      <c r="M448" s="407">
        <v>5</v>
      </c>
      <c r="N448" s="425">
        <v>52</v>
      </c>
      <c r="O448" s="437"/>
      <c r="P448" s="526"/>
      <c r="Q448" s="526">
        <v>41</v>
      </c>
      <c r="R448" s="526">
        <v>11</v>
      </c>
      <c r="S448" s="526"/>
      <c r="T448" s="526"/>
      <c r="U448" s="526"/>
      <c r="V448" s="406">
        <f t="shared" si="24"/>
        <v>0</v>
      </c>
      <c r="W448" s="676"/>
      <c r="X448" s="507" t="str">
        <f t="shared" si="22"/>
        <v>41 două camere, 11 trei camere, 0 număr camere necunoscut &lt;span style="color: red;"&gt;(spuneți-mi sau trimiteți tabel întreținere)&lt;/span&gt;</v>
      </c>
      <c r="Y448" s="508" t="str">
        <f t="shared" si="23"/>
        <v>52 din care 41 două camere, 11 trei camere, 0 număr camere necunoscut &lt;span style="color: red;"&gt;(spuneți-mi sau trimiteți tabel întreținere)&lt;/span&gt;</v>
      </c>
      <c r="Z448" s="509"/>
      <c r="AA448" s="510" t="s">
        <v>1668</v>
      </c>
      <c r="AB448" s="628" t="s">
        <v>1307</v>
      </c>
      <c r="AC448" s="431" t="s">
        <v>1155</v>
      </c>
      <c r="AD448" s="623" t="s">
        <v>1395</v>
      </c>
      <c r="AE448" s="623"/>
      <c r="AF448" s="623"/>
      <c r="AG448" s="623" t="s">
        <v>10</v>
      </c>
      <c r="AH448" s="623"/>
      <c r="AI448" s="623" t="s">
        <v>2598</v>
      </c>
      <c r="AJ448" s="441"/>
      <c r="AK448" s="359"/>
    </row>
    <row r="449" spans="1:37">
      <c r="A449" s="367"/>
      <c r="B449" s="445" t="s">
        <v>259</v>
      </c>
      <c r="C449" s="402">
        <v>46.776499999999999</v>
      </c>
      <c r="D449" s="428">
        <v>23.634899999999998</v>
      </c>
      <c r="E449" s="449" t="s">
        <v>206</v>
      </c>
      <c r="F449" s="450" t="s">
        <v>649</v>
      </c>
      <c r="G449" s="450" t="s">
        <v>2750</v>
      </c>
      <c r="H449" s="450" t="s">
        <v>3676</v>
      </c>
      <c r="I449" s="452" t="s">
        <v>681</v>
      </c>
      <c r="J449" s="457" t="s">
        <v>3</v>
      </c>
      <c r="K449" s="407">
        <v>4</v>
      </c>
      <c r="L449" s="407">
        <v>5</v>
      </c>
      <c r="M449" s="407">
        <v>5</v>
      </c>
      <c r="N449" s="425">
        <v>52</v>
      </c>
      <c r="O449" s="437"/>
      <c r="P449" s="526"/>
      <c r="Q449" s="526">
        <v>41</v>
      </c>
      <c r="R449" s="526">
        <v>11</v>
      </c>
      <c r="S449" s="526"/>
      <c r="T449" s="526"/>
      <c r="U449" s="526"/>
      <c r="V449" s="406">
        <f t="shared" si="24"/>
        <v>0</v>
      </c>
      <c r="W449" s="676"/>
      <c r="X449" s="507" t="str">
        <f t="shared" si="22"/>
        <v>41 două camere, 11 trei camere, 0 număr camere necunoscut &lt;span style="color: red;"&gt;(spuneți-mi sau trimiteți tabel întreținere)&lt;/span&gt;</v>
      </c>
      <c r="Y449" s="508" t="str">
        <f t="shared" si="23"/>
        <v>52 din care 41 două camere, 11 trei camere, 0 număr camere necunoscut &lt;span style="color: red;"&gt;(spuneți-mi sau trimiteți tabel întreținere)&lt;/span&gt;</v>
      </c>
      <c r="Z449" s="509"/>
      <c r="AA449" s="510" t="s">
        <v>1668</v>
      </c>
      <c r="AB449" s="628" t="s">
        <v>1307</v>
      </c>
      <c r="AC449" s="431" t="s">
        <v>1155</v>
      </c>
      <c r="AD449" s="623" t="s">
        <v>1395</v>
      </c>
      <c r="AE449" s="623"/>
      <c r="AF449" s="623"/>
      <c r="AG449" s="623" t="s">
        <v>10</v>
      </c>
      <c r="AH449" s="623"/>
      <c r="AI449" s="623" t="s">
        <v>2598</v>
      </c>
      <c r="AJ449" s="441"/>
      <c r="AK449" s="359"/>
    </row>
    <row r="450" spans="1:37">
      <c r="A450" s="367"/>
      <c r="B450" s="445" t="s">
        <v>260</v>
      </c>
      <c r="C450" s="402">
        <v>46.776600000000002</v>
      </c>
      <c r="D450" s="428">
        <v>23.6355</v>
      </c>
      <c r="E450" s="449" t="s">
        <v>206</v>
      </c>
      <c r="F450" s="450" t="s">
        <v>649</v>
      </c>
      <c r="G450" s="450" t="s">
        <v>2750</v>
      </c>
      <c r="H450" s="450" t="s">
        <v>3677</v>
      </c>
      <c r="I450" s="452" t="s">
        <v>681</v>
      </c>
      <c r="J450" s="457" t="s">
        <v>3</v>
      </c>
      <c r="K450" s="407">
        <v>4</v>
      </c>
      <c r="L450" s="407">
        <v>5</v>
      </c>
      <c r="M450" s="407">
        <v>5</v>
      </c>
      <c r="N450" s="425">
        <v>52</v>
      </c>
      <c r="O450" s="437"/>
      <c r="P450" s="526"/>
      <c r="Q450" s="526">
        <v>41</v>
      </c>
      <c r="R450" s="526">
        <v>11</v>
      </c>
      <c r="S450" s="526"/>
      <c r="T450" s="526"/>
      <c r="U450" s="526"/>
      <c r="V450" s="406">
        <f t="shared" si="24"/>
        <v>0</v>
      </c>
      <c r="W450" s="676"/>
      <c r="X450" s="507" t="str">
        <f t="shared" si="22"/>
        <v>41 două camere, 11 trei camere, 0 număr camere necunoscut &lt;span style="color: red;"&gt;(spuneți-mi sau trimiteți tabel întreținere)&lt;/span&gt;</v>
      </c>
      <c r="Y450" s="508" t="str">
        <f t="shared" si="23"/>
        <v>52 din care 41 două camere, 11 trei camere, 0 număr camere necunoscut &lt;span style="color: red;"&gt;(spuneți-mi sau trimiteți tabel întreținere)&lt;/span&gt;</v>
      </c>
      <c r="Z450" s="509"/>
      <c r="AA450" s="510" t="s">
        <v>1668</v>
      </c>
      <c r="AB450" s="628" t="s">
        <v>1307</v>
      </c>
      <c r="AC450" s="431" t="s">
        <v>1155</v>
      </c>
      <c r="AD450" s="623" t="s">
        <v>1395</v>
      </c>
      <c r="AE450" s="623"/>
      <c r="AF450" s="623"/>
      <c r="AG450" s="623" t="s">
        <v>10</v>
      </c>
      <c r="AH450" s="623"/>
      <c r="AI450" s="623" t="s">
        <v>2598</v>
      </c>
      <c r="AJ450" s="496"/>
      <c r="AK450" s="359"/>
    </row>
    <row r="451" spans="1:37">
      <c r="A451" s="367"/>
      <c r="B451" s="445" t="s">
        <v>261</v>
      </c>
      <c r="C451" s="402">
        <v>46.776699999999998</v>
      </c>
      <c r="D451" s="428">
        <v>23.635999999999999</v>
      </c>
      <c r="E451" s="449" t="s">
        <v>206</v>
      </c>
      <c r="F451" s="450" t="s">
        <v>649</v>
      </c>
      <c r="G451" s="450" t="s">
        <v>2750</v>
      </c>
      <c r="H451" s="450" t="s">
        <v>3678</v>
      </c>
      <c r="I451" s="452" t="s">
        <v>681</v>
      </c>
      <c r="J451" s="457" t="s">
        <v>3</v>
      </c>
      <c r="K451" s="407">
        <v>4</v>
      </c>
      <c r="L451" s="407">
        <v>5</v>
      </c>
      <c r="M451" s="407">
        <v>5</v>
      </c>
      <c r="N451" s="425">
        <v>52</v>
      </c>
      <c r="O451" s="437"/>
      <c r="P451" s="526"/>
      <c r="Q451" s="526">
        <v>41</v>
      </c>
      <c r="R451" s="526">
        <v>11</v>
      </c>
      <c r="S451" s="526"/>
      <c r="T451" s="526"/>
      <c r="U451" s="406"/>
      <c r="V451" s="406">
        <f t="shared" si="24"/>
        <v>0</v>
      </c>
      <c r="W451" s="676"/>
      <c r="X451" s="507" t="str">
        <f t="shared" si="22"/>
        <v>41 două camere, 11 trei camere, 0 număr camere necunoscut &lt;span style="color: red;"&gt;(spuneți-mi sau trimiteți tabel întreținere)&lt;/span&gt;</v>
      </c>
      <c r="Y451" s="508" t="str">
        <f t="shared" si="23"/>
        <v>52 din care 41 două camere, 11 trei camere, 0 număr camere necunoscut &lt;span style="color: red;"&gt;(spuneți-mi sau trimiteți tabel întreținere)&lt;/span&gt;</v>
      </c>
      <c r="Z451" s="509"/>
      <c r="AA451" s="510" t="s">
        <v>1668</v>
      </c>
      <c r="AB451" s="628" t="s">
        <v>1307</v>
      </c>
      <c r="AC451" s="431" t="s">
        <v>1155</v>
      </c>
      <c r="AD451" s="623" t="s">
        <v>1395</v>
      </c>
      <c r="AE451" s="623"/>
      <c r="AF451" s="623"/>
      <c r="AG451" s="623" t="s">
        <v>10</v>
      </c>
      <c r="AH451" s="623"/>
      <c r="AI451" s="623" t="s">
        <v>2598</v>
      </c>
      <c r="AJ451" s="441"/>
      <c r="AK451" s="359"/>
    </row>
    <row r="452" spans="1:37">
      <c r="A452" s="367"/>
      <c r="B452" s="445" t="s">
        <v>262</v>
      </c>
      <c r="C452" s="402">
        <v>46.776899999999998</v>
      </c>
      <c r="D452" s="428">
        <v>23.636800000000001</v>
      </c>
      <c r="E452" s="449" t="s">
        <v>206</v>
      </c>
      <c r="F452" s="450" t="s">
        <v>649</v>
      </c>
      <c r="G452" s="450" t="s">
        <v>2750</v>
      </c>
      <c r="H452" s="450" t="s">
        <v>3679</v>
      </c>
      <c r="I452" s="452" t="s">
        <v>681</v>
      </c>
      <c r="J452" s="457" t="s">
        <v>3</v>
      </c>
      <c r="K452" s="407">
        <v>6</v>
      </c>
      <c r="L452" s="407">
        <v>5</v>
      </c>
      <c r="M452" s="407">
        <v>5</v>
      </c>
      <c r="N452" s="425">
        <v>76</v>
      </c>
      <c r="O452" s="437"/>
      <c r="P452" s="411"/>
      <c r="Q452" s="411">
        <v>48</v>
      </c>
      <c r="R452" s="411">
        <v>22</v>
      </c>
      <c r="S452" s="411">
        <v>6</v>
      </c>
      <c r="T452" s="406"/>
      <c r="U452" s="406"/>
      <c r="V452" s="406">
        <f t="shared" si="24"/>
        <v>0</v>
      </c>
      <c r="W452" s="676"/>
      <c r="X452" s="507" t="str">
        <f t="shared" si="22"/>
        <v>48 două camere, 22 trei camere, 6 patru camere, 0 număr camere necunoscut &lt;span style="color: red;"&gt;(spuneți-mi sau trimiteți tabel întreținere)&lt;/span&gt;</v>
      </c>
      <c r="Y452" s="508" t="str">
        <f t="shared" si="23"/>
        <v>76 din care 48 două camere, 22 trei camere, 6 patru camere, 0 număr camere necunoscut &lt;span style="color: red;"&gt;(spuneți-mi sau trimiteți tabel întreținere)&lt;/span&gt;</v>
      </c>
      <c r="Z452" s="509"/>
      <c r="AA452" s="510" t="s">
        <v>1668</v>
      </c>
      <c r="AB452" s="628" t="s">
        <v>1307</v>
      </c>
      <c r="AC452" s="431" t="s">
        <v>1155</v>
      </c>
      <c r="AD452" s="623" t="s">
        <v>1634</v>
      </c>
      <c r="AE452" s="623"/>
      <c r="AF452" s="623"/>
      <c r="AG452" s="623" t="s">
        <v>10</v>
      </c>
      <c r="AH452" s="623"/>
      <c r="AI452" s="623" t="s">
        <v>2598</v>
      </c>
      <c r="AJ452" s="441"/>
      <c r="AK452" s="359"/>
    </row>
    <row r="453" spans="1:37">
      <c r="A453" s="367" t="s">
        <v>32</v>
      </c>
      <c r="B453" s="460" t="s">
        <v>269</v>
      </c>
      <c r="C453" s="461">
        <v>46.776699999999998</v>
      </c>
      <c r="D453" s="462">
        <v>23.637499999999999</v>
      </c>
      <c r="E453" s="463" t="s">
        <v>206</v>
      </c>
      <c r="F453" s="464" t="s">
        <v>649</v>
      </c>
      <c r="G453" s="464" t="s">
        <v>2750</v>
      </c>
      <c r="H453" s="464" t="s">
        <v>3680</v>
      </c>
      <c r="I453" s="474" t="s">
        <v>681</v>
      </c>
      <c r="J453" s="475" t="s">
        <v>3</v>
      </c>
      <c r="K453" s="476">
        <v>5</v>
      </c>
      <c r="L453" s="476">
        <v>5</v>
      </c>
      <c r="M453" s="476">
        <v>5</v>
      </c>
      <c r="N453" s="477">
        <v>62</v>
      </c>
      <c r="O453" s="478"/>
      <c r="P453" s="481"/>
      <c r="Q453" s="525">
        <v>43</v>
      </c>
      <c r="R453" s="525">
        <v>19</v>
      </c>
      <c r="S453" s="525"/>
      <c r="T453" s="479"/>
      <c r="U453" s="479"/>
      <c r="V453" s="479">
        <f t="shared" si="24"/>
        <v>0</v>
      </c>
      <c r="W453" s="679"/>
      <c r="X453" s="515" t="str">
        <f t="shared" si="22"/>
        <v>43 două camere, 19 trei camere, 0 număr camere necunoscut &lt;span style="color: red;"&gt;(spuneți-mi sau trimiteți tabel întreținere)&lt;/span&gt;</v>
      </c>
      <c r="Y453" s="516" t="str">
        <f t="shared" si="23"/>
        <v>62 din care 43 două camere, 19 trei camere, 0 număr camere necunoscut &lt;span style="color: red;"&gt;(spuneți-mi sau trimiteți tabel întreținere)&lt;/span&gt;</v>
      </c>
      <c r="Z453" s="517"/>
      <c r="AA453" s="518" t="s">
        <v>1668</v>
      </c>
      <c r="AB453" s="400" t="s">
        <v>1307</v>
      </c>
      <c r="AC453" s="458" t="s">
        <v>1155</v>
      </c>
      <c r="AD453" s="394" t="s">
        <v>1410</v>
      </c>
      <c r="AE453" s="394"/>
      <c r="AF453" s="394"/>
      <c r="AG453" s="394" t="s">
        <v>10</v>
      </c>
      <c r="AH453" s="394"/>
      <c r="AI453" s="394" t="s">
        <v>2598</v>
      </c>
      <c r="AJ453" s="473"/>
      <c r="AK453" s="359"/>
    </row>
    <row r="454" spans="1:37">
      <c r="A454" s="367"/>
      <c r="B454" s="445" t="s">
        <v>270</v>
      </c>
      <c r="C454" s="402">
        <v>46.776499999999999</v>
      </c>
      <c r="D454" s="428">
        <v>23.637499999999999</v>
      </c>
      <c r="E454" s="449" t="s">
        <v>206</v>
      </c>
      <c r="F454" s="450" t="s">
        <v>649</v>
      </c>
      <c r="G454" s="450" t="s">
        <v>2750</v>
      </c>
      <c r="H454" s="450" t="s">
        <v>3680</v>
      </c>
      <c r="I454" s="452" t="s">
        <v>681</v>
      </c>
      <c r="J454" s="457" t="s">
        <v>3</v>
      </c>
      <c r="K454" s="407">
        <v>0</v>
      </c>
      <c r="L454" s="407">
        <v>5</v>
      </c>
      <c r="M454" s="407">
        <v>5</v>
      </c>
      <c r="N454" s="425">
        <v>0</v>
      </c>
      <c r="O454" s="437"/>
      <c r="P454" s="411"/>
      <c r="Q454" s="411"/>
      <c r="R454" s="411"/>
      <c r="S454" s="411"/>
      <c r="T454" s="406"/>
      <c r="U454" s="406"/>
      <c r="V454" s="406">
        <f t="shared" si="24"/>
        <v>0</v>
      </c>
      <c r="W454" s="676"/>
      <c r="X454" s="507" t="str">
        <f t="shared" si="22"/>
        <v>0 număr camere necunoscut &lt;span style="color: red;"&gt;(spuneți-mi sau trimiteți tabel întreținere)&lt;/span&gt;</v>
      </c>
      <c r="Y454" s="508" t="str">
        <f t="shared" si="23"/>
        <v>0 din care 0 număr camere necunoscut &lt;span style="color: red;"&gt;(spuneți-mi sau trimiteți tabel întreținere)&lt;/span&gt;</v>
      </c>
      <c r="Z454" s="509"/>
      <c r="AA454" s="510" t="s">
        <v>1668</v>
      </c>
      <c r="AB454" s="421" t="s">
        <v>1318</v>
      </c>
      <c r="AC454" s="432" t="s">
        <v>624</v>
      </c>
      <c r="AD454" s="356" t="s">
        <v>624</v>
      </c>
      <c r="AE454" s="356"/>
      <c r="AF454" s="356"/>
      <c r="AG454" s="623" t="s">
        <v>10</v>
      </c>
      <c r="AH454" s="623"/>
      <c r="AI454" s="623" t="s">
        <v>2598</v>
      </c>
      <c r="AJ454" s="496"/>
      <c r="AK454" s="359"/>
    </row>
    <row r="455" spans="1:37">
      <c r="A455" s="367"/>
      <c r="B455" s="445" t="s">
        <v>271</v>
      </c>
      <c r="C455" s="402">
        <v>46.7774</v>
      </c>
      <c r="D455" s="428">
        <v>23.638100000000001</v>
      </c>
      <c r="E455" s="449" t="s">
        <v>206</v>
      </c>
      <c r="F455" s="450" t="s">
        <v>649</v>
      </c>
      <c r="G455" s="450" t="s">
        <v>2750</v>
      </c>
      <c r="H455" s="450" t="s">
        <v>3681</v>
      </c>
      <c r="I455" s="452" t="s">
        <v>681</v>
      </c>
      <c r="J455" s="457" t="s">
        <v>3</v>
      </c>
      <c r="K455" s="407">
        <v>7</v>
      </c>
      <c r="L455" s="407">
        <v>5</v>
      </c>
      <c r="M455" s="407">
        <v>5</v>
      </c>
      <c r="N455" s="425">
        <v>90</v>
      </c>
      <c r="O455" s="437"/>
      <c r="P455" s="411"/>
      <c r="Q455" s="411">
        <v>60</v>
      </c>
      <c r="R455" s="411">
        <v>24</v>
      </c>
      <c r="S455" s="411">
        <v>6</v>
      </c>
      <c r="T455" s="406"/>
      <c r="U455" s="406"/>
      <c r="V455" s="406">
        <f t="shared" si="24"/>
        <v>0</v>
      </c>
      <c r="W455" s="676"/>
      <c r="X455" s="507" t="str">
        <f t="shared" si="22"/>
        <v>60 două camere, 24 trei camere, 6 patru camere, 0 număr camere necunoscut &lt;span style="color: red;"&gt;(spuneți-mi sau trimiteți tabel întreținere)&lt;/span&gt;</v>
      </c>
      <c r="Y455" s="508" t="str">
        <f t="shared" si="23"/>
        <v>90 din care 60 două camere, 24 trei camere, 6 patru camere, 0 număr camere necunoscut &lt;span style="color: red;"&gt;(spuneți-mi sau trimiteți tabel întreținere)&lt;/span&gt;</v>
      </c>
      <c r="Z455" s="509"/>
      <c r="AA455" s="510" t="s">
        <v>1668</v>
      </c>
      <c r="AB455" s="628" t="s">
        <v>1307</v>
      </c>
      <c r="AC455" s="431" t="s">
        <v>1155</v>
      </c>
      <c r="AD455" s="623" t="s">
        <v>1396</v>
      </c>
      <c r="AE455" s="623"/>
      <c r="AF455" s="623"/>
      <c r="AG455" s="623" t="s">
        <v>10</v>
      </c>
      <c r="AH455" s="623"/>
      <c r="AI455" s="623" t="s">
        <v>2598</v>
      </c>
      <c r="AJ455" s="441"/>
      <c r="AK455" s="359"/>
    </row>
    <row r="456" spans="1:37">
      <c r="A456" s="367" t="s">
        <v>32</v>
      </c>
      <c r="B456" s="460" t="s">
        <v>346</v>
      </c>
      <c r="C456" s="461">
        <v>46.775500000000001</v>
      </c>
      <c r="D456" s="462">
        <v>23.632999999999999</v>
      </c>
      <c r="E456" s="463" t="s">
        <v>206</v>
      </c>
      <c r="F456" s="464" t="s">
        <v>649</v>
      </c>
      <c r="G456" s="464" t="s">
        <v>2750</v>
      </c>
      <c r="H456" s="464" t="s">
        <v>3682</v>
      </c>
      <c r="I456" s="474" t="s">
        <v>661</v>
      </c>
      <c r="J456" s="475" t="s">
        <v>825</v>
      </c>
      <c r="K456" s="476">
        <v>2</v>
      </c>
      <c r="L456" s="476">
        <v>9</v>
      </c>
      <c r="M456" s="476">
        <v>9</v>
      </c>
      <c r="N456" s="477">
        <v>72</v>
      </c>
      <c r="O456" s="478"/>
      <c r="P456" s="479"/>
      <c r="Q456" s="479"/>
      <c r="R456" s="479"/>
      <c r="S456" s="479"/>
      <c r="T456" s="479"/>
      <c r="U456" s="479"/>
      <c r="V456" s="479">
        <f t="shared" si="24"/>
        <v>72</v>
      </c>
      <c r="W456" s="679"/>
      <c r="X456" s="515" t="str">
        <f t="shared" si="22"/>
        <v>72 număr camere necunoscut &lt;span style="color: red;"&gt;(spuneți-mi sau trimiteți tabel întreținere)&lt;/span&gt;</v>
      </c>
      <c r="Y456" s="516" t="str">
        <f t="shared" si="23"/>
        <v>72 din care 72 număr camere necunoscut &lt;span style="color: red;"&gt;(spuneți-mi sau trimiteți tabel întreținere)&lt;/span&gt;</v>
      </c>
      <c r="Z456" s="517"/>
      <c r="AA456" s="518" t="s">
        <v>1668</v>
      </c>
      <c r="AB456" s="400" t="s">
        <v>1307</v>
      </c>
      <c r="AC456" s="458" t="s">
        <v>1155</v>
      </c>
      <c r="AD456" s="472" t="s">
        <v>2149</v>
      </c>
      <c r="AE456" s="472"/>
      <c r="AF456" s="472"/>
      <c r="AG456" s="394" t="s">
        <v>10</v>
      </c>
      <c r="AH456" s="394"/>
      <c r="AI456" s="394" t="s">
        <v>2598</v>
      </c>
      <c r="AJ456" s="473"/>
      <c r="AK456" s="359"/>
    </row>
    <row r="457" spans="1:37">
      <c r="A457" s="367"/>
      <c r="B457" s="445" t="s">
        <v>313</v>
      </c>
      <c r="C457" s="402">
        <v>46.775700000000001</v>
      </c>
      <c r="D457" s="428">
        <v>23.634399999999999</v>
      </c>
      <c r="E457" s="449" t="s">
        <v>206</v>
      </c>
      <c r="F457" s="450" t="s">
        <v>649</v>
      </c>
      <c r="G457" s="450" t="s">
        <v>2750</v>
      </c>
      <c r="H457" s="450" t="s">
        <v>3683</v>
      </c>
      <c r="I457" s="452" t="s">
        <v>661</v>
      </c>
      <c r="J457" s="457" t="s">
        <v>825</v>
      </c>
      <c r="K457" s="407">
        <v>2</v>
      </c>
      <c r="L457" s="407">
        <v>9</v>
      </c>
      <c r="M457" s="407">
        <v>9</v>
      </c>
      <c r="N457" s="425">
        <v>72</v>
      </c>
      <c r="O457" s="437"/>
      <c r="P457" s="406"/>
      <c r="Q457" s="406"/>
      <c r="R457" s="406"/>
      <c r="S457" s="406"/>
      <c r="T457" s="406"/>
      <c r="U457" s="406"/>
      <c r="V457" s="406">
        <f t="shared" si="24"/>
        <v>72</v>
      </c>
      <c r="W457" s="676"/>
      <c r="X457" s="507" t="str">
        <f t="shared" si="22"/>
        <v>72 număr camere necunoscut &lt;span style="color: red;"&gt;(spuneți-mi sau trimiteți tabel întreținere)&lt;/span&gt;</v>
      </c>
      <c r="Y457" s="508" t="str">
        <f t="shared" si="23"/>
        <v>72 din care 72 număr camere necunoscut &lt;span style="color: red;"&gt;(spuneți-mi sau trimiteți tabel întreținere)&lt;/span&gt;</v>
      </c>
      <c r="Z457" s="509"/>
      <c r="AA457" s="510" t="s">
        <v>1668</v>
      </c>
      <c r="AB457" s="628" t="s">
        <v>1307</v>
      </c>
      <c r="AC457" s="431" t="s">
        <v>1155</v>
      </c>
      <c r="AD457" s="356" t="s">
        <v>2149</v>
      </c>
      <c r="AE457" s="356"/>
      <c r="AF457" s="356"/>
      <c r="AG457" s="623" t="s">
        <v>10</v>
      </c>
      <c r="AH457" s="623"/>
      <c r="AI457" s="623" t="s">
        <v>2598</v>
      </c>
      <c r="AJ457" s="441"/>
      <c r="AK457" s="359"/>
    </row>
    <row r="458" spans="1:37">
      <c r="A458" s="367"/>
      <c r="B458" s="445" t="s">
        <v>314</v>
      </c>
      <c r="C458" s="402">
        <v>46.776000000000003</v>
      </c>
      <c r="D458" s="428">
        <v>23.6357</v>
      </c>
      <c r="E458" s="449" t="s">
        <v>206</v>
      </c>
      <c r="F458" s="450" t="s">
        <v>649</v>
      </c>
      <c r="G458" s="450" t="s">
        <v>2750</v>
      </c>
      <c r="H458" s="450" t="s">
        <v>3684</v>
      </c>
      <c r="I458" s="452" t="s">
        <v>661</v>
      </c>
      <c r="J458" s="457" t="s">
        <v>825</v>
      </c>
      <c r="K458" s="407">
        <v>2</v>
      </c>
      <c r="L458" s="407">
        <v>9</v>
      </c>
      <c r="M458" s="407">
        <v>9</v>
      </c>
      <c r="N458" s="425">
        <v>72</v>
      </c>
      <c r="O458" s="437"/>
      <c r="P458" s="406"/>
      <c r="Q458" s="406"/>
      <c r="R458" s="406"/>
      <c r="S458" s="406"/>
      <c r="T458" s="406"/>
      <c r="U458" s="406"/>
      <c r="V458" s="406">
        <f t="shared" si="24"/>
        <v>72</v>
      </c>
      <c r="W458" s="676"/>
      <c r="X458" s="507" t="str">
        <f t="shared" si="22"/>
        <v>72 număr camere necunoscut &lt;span style="color: red;"&gt;(spuneți-mi sau trimiteți tabel întreținere)&lt;/span&gt;</v>
      </c>
      <c r="Y458" s="508" t="str">
        <f t="shared" si="23"/>
        <v>72 din care 72 număr camere necunoscut &lt;span style="color: red;"&gt;(spuneți-mi sau trimiteți tabel întreținere)&lt;/span&gt;</v>
      </c>
      <c r="Z458" s="509"/>
      <c r="AA458" s="510" t="s">
        <v>1668</v>
      </c>
      <c r="AB458" s="628" t="s">
        <v>1307</v>
      </c>
      <c r="AC458" s="431" t="s">
        <v>1155</v>
      </c>
      <c r="AD458" s="356" t="s">
        <v>2149</v>
      </c>
      <c r="AE458" s="356"/>
      <c r="AF458" s="356"/>
      <c r="AG458" s="623" t="s">
        <v>10</v>
      </c>
      <c r="AH458" s="623"/>
      <c r="AI458" s="623" t="s">
        <v>2598</v>
      </c>
      <c r="AJ458" s="496"/>
      <c r="AK458" s="359"/>
    </row>
    <row r="459" spans="1:37">
      <c r="A459" s="367"/>
      <c r="B459" s="445" t="s">
        <v>315</v>
      </c>
      <c r="C459" s="402">
        <v>46.776200000000003</v>
      </c>
      <c r="D459" s="428">
        <v>23.6372</v>
      </c>
      <c r="E459" s="449" t="s">
        <v>206</v>
      </c>
      <c r="F459" s="450" t="s">
        <v>649</v>
      </c>
      <c r="G459" s="450" t="s">
        <v>2750</v>
      </c>
      <c r="H459" s="450" t="s">
        <v>3685</v>
      </c>
      <c r="I459" s="452" t="s">
        <v>661</v>
      </c>
      <c r="J459" s="457" t="s">
        <v>825</v>
      </c>
      <c r="K459" s="407">
        <v>2</v>
      </c>
      <c r="L459" s="407">
        <v>9</v>
      </c>
      <c r="M459" s="407">
        <v>9</v>
      </c>
      <c r="N459" s="425">
        <v>72</v>
      </c>
      <c r="O459" s="437"/>
      <c r="P459" s="406"/>
      <c r="Q459" s="406"/>
      <c r="R459" s="406"/>
      <c r="S459" s="406"/>
      <c r="T459" s="406"/>
      <c r="U459" s="406"/>
      <c r="V459" s="406">
        <f t="shared" si="24"/>
        <v>72</v>
      </c>
      <c r="W459" s="676"/>
      <c r="X459" s="507" t="str">
        <f t="shared" si="22"/>
        <v>72 număr camere necunoscut &lt;span style="color: red;"&gt;(spuneți-mi sau trimiteți tabel întreținere)&lt;/span&gt;</v>
      </c>
      <c r="Y459" s="508" t="str">
        <f t="shared" si="23"/>
        <v>72 din care 72 număr camere necunoscut &lt;span style="color: red;"&gt;(spuneți-mi sau trimiteți tabel întreținere)&lt;/span&gt;</v>
      </c>
      <c r="Z459" s="509"/>
      <c r="AA459" s="510" t="s">
        <v>1668</v>
      </c>
      <c r="AB459" s="628" t="s">
        <v>1307</v>
      </c>
      <c r="AC459" s="431" t="s">
        <v>1155</v>
      </c>
      <c r="AD459" s="356" t="s">
        <v>2149</v>
      </c>
      <c r="AE459" s="356"/>
      <c r="AF459" s="356"/>
      <c r="AG459" s="623" t="s">
        <v>10</v>
      </c>
      <c r="AH459" s="623"/>
      <c r="AI459" s="623" t="s">
        <v>2598</v>
      </c>
      <c r="AJ459" s="441"/>
      <c r="AK459" s="359"/>
    </row>
    <row r="460" spans="1:37">
      <c r="A460" s="367" t="s">
        <v>32</v>
      </c>
      <c r="B460" s="460" t="s">
        <v>324</v>
      </c>
      <c r="C460" s="461">
        <v>46.775700000000001</v>
      </c>
      <c r="D460" s="462">
        <v>23.633500000000002</v>
      </c>
      <c r="E460" s="463" t="s">
        <v>206</v>
      </c>
      <c r="F460" s="464" t="s">
        <v>649</v>
      </c>
      <c r="G460" s="464" t="s">
        <v>2750</v>
      </c>
      <c r="H460" s="464" t="s">
        <v>3686</v>
      </c>
      <c r="I460" s="474" t="s">
        <v>681</v>
      </c>
      <c r="J460" s="475" t="s">
        <v>3</v>
      </c>
      <c r="K460" s="390">
        <v>2</v>
      </c>
      <c r="L460" s="390">
        <v>5</v>
      </c>
      <c r="M460" s="390">
        <v>5</v>
      </c>
      <c r="N460" s="391">
        <v>28</v>
      </c>
      <c r="O460" s="392"/>
      <c r="P460" s="525"/>
      <c r="Q460" s="525">
        <v>26</v>
      </c>
      <c r="R460" s="525">
        <v>2</v>
      </c>
      <c r="S460" s="525"/>
      <c r="T460" s="525"/>
      <c r="U460" s="479"/>
      <c r="V460" s="479">
        <f t="shared" si="24"/>
        <v>0</v>
      </c>
      <c r="W460" s="679"/>
      <c r="X460" s="515" t="str">
        <f t="shared" si="22"/>
        <v>26 două camere, 2 trei camere, 0 număr camere necunoscut &lt;span style="color: red;"&gt;(spuneți-mi sau trimiteți tabel întreținere)&lt;/span&gt;</v>
      </c>
      <c r="Y460" s="516" t="str">
        <f t="shared" si="23"/>
        <v>28 din care 26 două camere, 2 trei camere, 0 număr camere necunoscut &lt;span style="color: red;"&gt;(spuneți-mi sau trimiteți tabel întreținere)&lt;/span&gt;</v>
      </c>
      <c r="Z460" s="517"/>
      <c r="AA460" s="518" t="s">
        <v>1668</v>
      </c>
      <c r="AB460" s="400" t="s">
        <v>1307</v>
      </c>
      <c r="AC460" s="458" t="s">
        <v>1155</v>
      </c>
      <c r="AD460" s="394" t="s">
        <v>1392</v>
      </c>
      <c r="AE460" s="394"/>
      <c r="AF460" s="394"/>
      <c r="AG460" s="394" t="s">
        <v>10</v>
      </c>
      <c r="AH460" s="394"/>
      <c r="AI460" s="394" t="s">
        <v>2598</v>
      </c>
      <c r="AJ460" s="473"/>
      <c r="AK460" s="359"/>
    </row>
    <row r="461" spans="1:37">
      <c r="A461" s="367"/>
      <c r="B461" s="445" t="s">
        <v>325</v>
      </c>
      <c r="C461" s="402">
        <v>46.775500000000001</v>
      </c>
      <c r="D461" s="428">
        <v>23.633900000000001</v>
      </c>
      <c r="E461" s="449" t="s">
        <v>206</v>
      </c>
      <c r="F461" s="450" t="s">
        <v>649</v>
      </c>
      <c r="G461" s="450" t="s">
        <v>2750</v>
      </c>
      <c r="H461" s="450" t="s">
        <v>3687</v>
      </c>
      <c r="I461" s="452" t="s">
        <v>681</v>
      </c>
      <c r="J461" s="457" t="s">
        <v>3</v>
      </c>
      <c r="K461" s="624">
        <v>2</v>
      </c>
      <c r="L461" s="624">
        <v>5</v>
      </c>
      <c r="M461" s="624">
        <v>5</v>
      </c>
      <c r="N461" s="398">
        <v>28</v>
      </c>
      <c r="O461" s="395"/>
      <c r="P461" s="526"/>
      <c r="Q461" s="526">
        <v>26</v>
      </c>
      <c r="R461" s="526">
        <v>2</v>
      </c>
      <c r="S461" s="526"/>
      <c r="T461" s="526"/>
      <c r="U461" s="406"/>
      <c r="V461" s="406">
        <f t="shared" si="24"/>
        <v>0</v>
      </c>
      <c r="W461" s="676"/>
      <c r="X461" s="507" t="str">
        <f t="shared" si="22"/>
        <v>26 două camere, 2 trei camere, 0 număr camere necunoscut &lt;span style="color: red;"&gt;(spuneți-mi sau trimiteți tabel întreținere)&lt;/span&gt;</v>
      </c>
      <c r="Y461" s="508" t="str">
        <f t="shared" si="23"/>
        <v>28 din care 26 două camere, 2 trei camere, 0 număr camere necunoscut &lt;span style="color: red;"&gt;(spuneți-mi sau trimiteți tabel întreținere)&lt;/span&gt;</v>
      </c>
      <c r="Z461" s="509"/>
      <c r="AA461" s="510" t="s">
        <v>1668</v>
      </c>
      <c r="AB461" s="628" t="s">
        <v>1307</v>
      </c>
      <c r="AC461" s="431" t="s">
        <v>1155</v>
      </c>
      <c r="AD461" s="623" t="s">
        <v>1392</v>
      </c>
      <c r="AE461" s="623"/>
      <c r="AF461" s="623"/>
      <c r="AG461" s="623" t="s">
        <v>10</v>
      </c>
      <c r="AH461" s="623"/>
      <c r="AI461" s="623" t="s">
        <v>2598</v>
      </c>
      <c r="AJ461" s="441"/>
      <c r="AK461" s="359"/>
    </row>
    <row r="462" spans="1:37">
      <c r="A462" s="367"/>
      <c r="B462" s="445" t="s">
        <v>326</v>
      </c>
      <c r="C462" s="402">
        <v>46.776000000000003</v>
      </c>
      <c r="D462" s="428">
        <v>23.634899999999998</v>
      </c>
      <c r="E462" s="449" t="s">
        <v>206</v>
      </c>
      <c r="F462" s="450" t="s">
        <v>649</v>
      </c>
      <c r="G462" s="450" t="s">
        <v>2750</v>
      </c>
      <c r="H462" s="450" t="s">
        <v>3688</v>
      </c>
      <c r="I462" s="452" t="s">
        <v>681</v>
      </c>
      <c r="J462" s="457" t="s">
        <v>3</v>
      </c>
      <c r="K462" s="624">
        <v>2</v>
      </c>
      <c r="L462" s="624">
        <v>5</v>
      </c>
      <c r="M462" s="624">
        <v>5</v>
      </c>
      <c r="N462" s="398">
        <v>28</v>
      </c>
      <c r="O462" s="395"/>
      <c r="P462" s="526"/>
      <c r="Q462" s="526">
        <v>26</v>
      </c>
      <c r="R462" s="526">
        <v>2</v>
      </c>
      <c r="S462" s="526"/>
      <c r="T462" s="526"/>
      <c r="U462" s="406"/>
      <c r="V462" s="406">
        <f t="shared" si="24"/>
        <v>0</v>
      </c>
      <c r="W462" s="676"/>
      <c r="X462" s="507" t="str">
        <f t="shared" si="22"/>
        <v>26 două camere, 2 trei camere, 0 număr camere necunoscut &lt;span style="color: red;"&gt;(spuneți-mi sau trimiteți tabel întreținere)&lt;/span&gt;</v>
      </c>
      <c r="Y462" s="508" t="str">
        <f t="shared" si="23"/>
        <v>28 din care 26 două camere, 2 trei camere, 0 număr camere necunoscut &lt;span style="color: red;"&gt;(spuneți-mi sau trimiteți tabel întreținere)&lt;/span&gt;</v>
      </c>
      <c r="Z462" s="509"/>
      <c r="AA462" s="510" t="s">
        <v>1668</v>
      </c>
      <c r="AB462" s="628" t="s">
        <v>1307</v>
      </c>
      <c r="AC462" s="431" t="s">
        <v>1155</v>
      </c>
      <c r="AD462" s="623" t="s">
        <v>1392</v>
      </c>
      <c r="AE462" s="623"/>
      <c r="AF462" s="623"/>
      <c r="AG462" s="623" t="s">
        <v>10</v>
      </c>
      <c r="AH462" s="623"/>
      <c r="AI462" s="623" t="s">
        <v>2598</v>
      </c>
      <c r="AJ462" s="496"/>
      <c r="AK462" s="359"/>
    </row>
    <row r="463" spans="1:37">
      <c r="A463" s="367"/>
      <c r="B463" s="445" t="s">
        <v>455</v>
      </c>
      <c r="C463" s="402">
        <v>46.775700000000001</v>
      </c>
      <c r="D463" s="428">
        <v>23.635300000000001</v>
      </c>
      <c r="E463" s="449" t="s">
        <v>206</v>
      </c>
      <c r="F463" s="450" t="s">
        <v>649</v>
      </c>
      <c r="G463" s="450" t="s">
        <v>2750</v>
      </c>
      <c r="H463" s="450" t="s">
        <v>3689</v>
      </c>
      <c r="I463" s="452" t="s">
        <v>681</v>
      </c>
      <c r="J463" s="457" t="s">
        <v>3</v>
      </c>
      <c r="K463" s="624">
        <v>2</v>
      </c>
      <c r="L463" s="624">
        <v>5</v>
      </c>
      <c r="M463" s="624">
        <v>5</v>
      </c>
      <c r="N463" s="398">
        <v>28</v>
      </c>
      <c r="O463" s="395"/>
      <c r="P463" s="526"/>
      <c r="Q463" s="526">
        <v>26</v>
      </c>
      <c r="R463" s="526">
        <v>2</v>
      </c>
      <c r="S463" s="526"/>
      <c r="T463" s="526"/>
      <c r="U463" s="406"/>
      <c r="V463" s="406">
        <f t="shared" si="24"/>
        <v>0</v>
      </c>
      <c r="W463" s="676"/>
      <c r="X463" s="507" t="str">
        <f t="shared" si="22"/>
        <v>26 două camere, 2 trei camere, 0 număr camere necunoscut &lt;span style="color: red;"&gt;(spuneți-mi sau trimiteți tabel întreținere)&lt;/span&gt;</v>
      </c>
      <c r="Y463" s="508" t="str">
        <f t="shared" si="23"/>
        <v>28 din care 26 două camere, 2 trei camere, 0 număr camere necunoscut &lt;span style="color: red;"&gt;(spuneți-mi sau trimiteți tabel întreținere)&lt;/span&gt;</v>
      </c>
      <c r="Z463" s="509"/>
      <c r="AA463" s="510" t="s">
        <v>1668</v>
      </c>
      <c r="AB463" s="628" t="s">
        <v>1307</v>
      </c>
      <c r="AC463" s="431" t="s">
        <v>1155</v>
      </c>
      <c r="AD463" s="623" t="s">
        <v>1392</v>
      </c>
      <c r="AE463" s="623"/>
      <c r="AF463" s="623"/>
      <c r="AG463" s="623" t="s">
        <v>10</v>
      </c>
      <c r="AH463" s="623"/>
      <c r="AI463" s="623" t="s">
        <v>2598</v>
      </c>
      <c r="AJ463" s="496"/>
      <c r="AK463" s="359"/>
    </row>
    <row r="464" spans="1:37">
      <c r="A464" s="367"/>
      <c r="B464" s="445" t="s">
        <v>554</v>
      </c>
      <c r="C464" s="402">
        <v>46.776200000000003</v>
      </c>
      <c r="D464" s="428">
        <v>23.636299999999999</v>
      </c>
      <c r="E464" s="449" t="s">
        <v>206</v>
      </c>
      <c r="F464" s="450" t="s">
        <v>649</v>
      </c>
      <c r="G464" s="450" t="s">
        <v>2750</v>
      </c>
      <c r="H464" s="450" t="s">
        <v>3690</v>
      </c>
      <c r="I464" s="452" t="s">
        <v>681</v>
      </c>
      <c r="J464" s="457" t="s">
        <v>3</v>
      </c>
      <c r="K464" s="624">
        <v>2</v>
      </c>
      <c r="L464" s="624">
        <v>5</v>
      </c>
      <c r="M464" s="624">
        <v>5</v>
      </c>
      <c r="N464" s="398">
        <v>28</v>
      </c>
      <c r="O464" s="395"/>
      <c r="P464" s="526"/>
      <c r="Q464" s="526">
        <v>26</v>
      </c>
      <c r="R464" s="526">
        <v>2</v>
      </c>
      <c r="S464" s="526"/>
      <c r="T464" s="526"/>
      <c r="U464" s="406"/>
      <c r="V464" s="406">
        <f t="shared" si="24"/>
        <v>0</v>
      </c>
      <c r="W464" s="676"/>
      <c r="X464" s="507" t="str">
        <f t="shared" si="22"/>
        <v>26 două camere, 2 trei camere, 0 număr camere necunoscut &lt;span style="color: red;"&gt;(spuneți-mi sau trimiteți tabel întreținere)&lt;/span&gt;</v>
      </c>
      <c r="Y464" s="508" t="str">
        <f t="shared" si="23"/>
        <v>28 din care 26 două camere, 2 trei camere, 0 număr camere necunoscut &lt;span style="color: red;"&gt;(spuneți-mi sau trimiteți tabel întreținere)&lt;/span&gt;</v>
      </c>
      <c r="Z464" s="509"/>
      <c r="AA464" s="510" t="s">
        <v>1668</v>
      </c>
      <c r="AB464" s="628" t="s">
        <v>1307</v>
      </c>
      <c r="AC464" s="431" t="s">
        <v>1155</v>
      </c>
      <c r="AD464" s="623" t="s">
        <v>1392</v>
      </c>
      <c r="AE464" s="623"/>
      <c r="AF464" s="623"/>
      <c r="AG464" s="623" t="s">
        <v>10</v>
      </c>
      <c r="AH464" s="623"/>
      <c r="AI464" s="623" t="s">
        <v>2598</v>
      </c>
      <c r="AJ464" s="441"/>
      <c r="AK464" s="359"/>
    </row>
    <row r="465" spans="1:37">
      <c r="A465" s="367"/>
      <c r="B465" s="445" t="s">
        <v>555</v>
      </c>
      <c r="C465" s="402">
        <v>46.7759</v>
      </c>
      <c r="D465" s="428">
        <v>23.636700000000001</v>
      </c>
      <c r="E465" s="449" t="s">
        <v>206</v>
      </c>
      <c r="F465" s="450" t="s">
        <v>649</v>
      </c>
      <c r="G465" s="450" t="s">
        <v>2750</v>
      </c>
      <c r="H465" s="450" t="s">
        <v>3691</v>
      </c>
      <c r="I465" s="452" t="s">
        <v>681</v>
      </c>
      <c r="J465" s="457" t="s">
        <v>3</v>
      </c>
      <c r="K465" s="624">
        <v>2</v>
      </c>
      <c r="L465" s="624">
        <v>5</v>
      </c>
      <c r="M465" s="624">
        <v>5</v>
      </c>
      <c r="N465" s="398">
        <v>28</v>
      </c>
      <c r="O465" s="395"/>
      <c r="P465" s="526"/>
      <c r="Q465" s="526">
        <v>26</v>
      </c>
      <c r="R465" s="526">
        <v>2</v>
      </c>
      <c r="S465" s="526"/>
      <c r="T465" s="526"/>
      <c r="U465" s="406"/>
      <c r="V465" s="406">
        <f t="shared" si="24"/>
        <v>0</v>
      </c>
      <c r="W465" s="676"/>
      <c r="X465" s="507" t="str">
        <f t="shared" si="22"/>
        <v>26 două camere, 2 trei camere, 0 număr camere necunoscut &lt;span style="color: red;"&gt;(spuneți-mi sau trimiteți tabel întreținere)&lt;/span&gt;</v>
      </c>
      <c r="Y465" s="508" t="str">
        <f t="shared" si="23"/>
        <v>28 din care 26 două camere, 2 trei camere, 0 număr camere necunoscut &lt;span style="color: red;"&gt;(spuneți-mi sau trimiteți tabel întreținere)&lt;/span&gt;</v>
      </c>
      <c r="Z465" s="509"/>
      <c r="AA465" s="510" t="s">
        <v>1668</v>
      </c>
      <c r="AB465" s="628" t="s">
        <v>1307</v>
      </c>
      <c r="AC465" s="431" t="s">
        <v>1155</v>
      </c>
      <c r="AD465" s="623" t="s">
        <v>1392</v>
      </c>
      <c r="AE465" s="623"/>
      <c r="AF465" s="623"/>
      <c r="AG465" s="623" t="s">
        <v>10</v>
      </c>
      <c r="AH465" s="623"/>
      <c r="AI465" s="623" t="s">
        <v>2598</v>
      </c>
      <c r="AJ465" s="441"/>
      <c r="AK465" s="359"/>
    </row>
    <row r="466" spans="1:37">
      <c r="A466" s="367" t="s">
        <v>32</v>
      </c>
      <c r="B466" s="460" t="s">
        <v>341</v>
      </c>
      <c r="C466" s="461">
        <v>46.778399999999998</v>
      </c>
      <c r="D466" s="462">
        <v>23.6279</v>
      </c>
      <c r="E466" s="463" t="s">
        <v>206</v>
      </c>
      <c r="F466" s="464" t="s">
        <v>649</v>
      </c>
      <c r="G466" s="464" t="s">
        <v>2750</v>
      </c>
      <c r="H466" s="464" t="s">
        <v>3692</v>
      </c>
      <c r="I466" s="474" t="s">
        <v>681</v>
      </c>
      <c r="J466" s="475" t="s">
        <v>3</v>
      </c>
      <c r="K466" s="476">
        <v>1</v>
      </c>
      <c r="L466" s="476">
        <v>5</v>
      </c>
      <c r="M466" s="476">
        <v>5</v>
      </c>
      <c r="N466" s="391">
        <v>10</v>
      </c>
      <c r="O466" s="392"/>
      <c r="P466" s="525"/>
      <c r="Q466" s="525"/>
      <c r="R466" s="525">
        <v>7</v>
      </c>
      <c r="S466" s="525">
        <v>3</v>
      </c>
      <c r="T466" s="525"/>
      <c r="U466" s="525"/>
      <c r="V466" s="525">
        <f t="shared" si="24"/>
        <v>0</v>
      </c>
      <c r="W466" s="679"/>
      <c r="X466" s="515" t="str">
        <f t="shared" si="22"/>
        <v>7 trei camere, 3 patru camere, 0 număr camere necunoscut &lt;span style="color: red;"&gt;(spuneți-mi sau trimiteți tabel întreținere)&lt;/span&gt;</v>
      </c>
      <c r="Y466" s="516" t="str">
        <f t="shared" si="23"/>
        <v>10 din care 7 trei camere, 3 patru camere, 0 număr camere necunoscut &lt;span style="color: red;"&gt;(spuneți-mi sau trimiteți tabel întreținere)&lt;/span&gt;</v>
      </c>
      <c r="Z466" s="517"/>
      <c r="AA466" s="518" t="s">
        <v>1043</v>
      </c>
      <c r="AB466" s="400" t="s">
        <v>1307</v>
      </c>
      <c r="AC466" s="458" t="s">
        <v>1155</v>
      </c>
      <c r="AD466" s="394" t="s">
        <v>1385</v>
      </c>
      <c r="AE466" s="394"/>
      <c r="AF466" s="394"/>
      <c r="AG466" s="394" t="s">
        <v>10</v>
      </c>
      <c r="AH466" s="394"/>
      <c r="AI466" s="394" t="s">
        <v>2598</v>
      </c>
      <c r="AJ466" s="473"/>
      <c r="AK466" s="359"/>
    </row>
    <row r="467" spans="1:37">
      <c r="A467" s="367"/>
      <c r="B467" s="445" t="s">
        <v>342</v>
      </c>
      <c r="C467" s="402">
        <v>46.778500000000001</v>
      </c>
      <c r="D467" s="428">
        <v>23.628299999999999</v>
      </c>
      <c r="E467" s="449" t="s">
        <v>206</v>
      </c>
      <c r="F467" s="450" t="s">
        <v>649</v>
      </c>
      <c r="G467" s="450" t="s">
        <v>2750</v>
      </c>
      <c r="H467" s="450" t="s">
        <v>3693</v>
      </c>
      <c r="I467" s="452" t="s">
        <v>681</v>
      </c>
      <c r="J467" s="457" t="s">
        <v>3</v>
      </c>
      <c r="K467" s="407">
        <v>1</v>
      </c>
      <c r="L467" s="407">
        <v>5</v>
      </c>
      <c r="M467" s="407">
        <v>5</v>
      </c>
      <c r="N467" s="398">
        <v>10</v>
      </c>
      <c r="O467" s="395"/>
      <c r="P467" s="526"/>
      <c r="Q467" s="526"/>
      <c r="R467" s="526">
        <v>7</v>
      </c>
      <c r="S467" s="526">
        <v>3</v>
      </c>
      <c r="T467" s="526"/>
      <c r="U467" s="526"/>
      <c r="V467" s="526">
        <f t="shared" si="24"/>
        <v>0</v>
      </c>
      <c r="W467" s="676"/>
      <c r="X467" s="507" t="str">
        <f t="shared" si="22"/>
        <v>7 trei camere, 3 patru camere, 0 număr camere necunoscut &lt;span style="color: red;"&gt;(spuneți-mi sau trimiteți tabel întreținere)&lt;/span&gt;</v>
      </c>
      <c r="Y467" s="508" t="str">
        <f t="shared" si="23"/>
        <v>10 din care 7 trei camere, 3 patru camere, 0 număr camere necunoscut &lt;span style="color: red;"&gt;(spuneți-mi sau trimiteți tabel întreținere)&lt;/span&gt;</v>
      </c>
      <c r="Z467" s="509"/>
      <c r="AA467" s="510" t="s">
        <v>1043</v>
      </c>
      <c r="AB467" s="628" t="s">
        <v>1307</v>
      </c>
      <c r="AC467" s="431" t="s">
        <v>1155</v>
      </c>
      <c r="AD467" s="623" t="s">
        <v>1385</v>
      </c>
      <c r="AE467" s="623"/>
      <c r="AF467" s="623"/>
      <c r="AG467" s="623" t="s">
        <v>10</v>
      </c>
      <c r="AH467" s="623"/>
      <c r="AI467" s="623" t="s">
        <v>2598</v>
      </c>
      <c r="AJ467" s="441"/>
      <c r="AK467" s="359"/>
    </row>
    <row r="468" spans="1:37">
      <c r="A468" s="367"/>
      <c r="B468" s="445" t="s">
        <v>344</v>
      </c>
      <c r="C468" s="402">
        <v>46.778599999999997</v>
      </c>
      <c r="D468" s="428">
        <v>23.629100000000001</v>
      </c>
      <c r="E468" s="449" t="s">
        <v>206</v>
      </c>
      <c r="F468" s="450" t="s">
        <v>649</v>
      </c>
      <c r="G468" s="450" t="s">
        <v>2750</v>
      </c>
      <c r="H468" s="450" t="s">
        <v>3694</v>
      </c>
      <c r="I468" s="452" t="s">
        <v>681</v>
      </c>
      <c r="J468" s="457" t="s">
        <v>3</v>
      </c>
      <c r="K468" s="407">
        <v>1</v>
      </c>
      <c r="L468" s="407">
        <v>5</v>
      </c>
      <c r="M468" s="407">
        <v>5</v>
      </c>
      <c r="N468" s="398">
        <v>10</v>
      </c>
      <c r="O468" s="395"/>
      <c r="P468" s="526"/>
      <c r="Q468" s="526"/>
      <c r="R468" s="526">
        <v>7</v>
      </c>
      <c r="S468" s="526">
        <v>3</v>
      </c>
      <c r="T468" s="526"/>
      <c r="U468" s="526"/>
      <c r="V468" s="526">
        <f t="shared" si="24"/>
        <v>0</v>
      </c>
      <c r="W468" s="676"/>
      <c r="X468" s="507" t="str">
        <f t="shared" si="22"/>
        <v>7 trei camere, 3 patru camere, 0 număr camere necunoscut &lt;span style="color: red;"&gt;(spuneți-mi sau trimiteți tabel întreținere)&lt;/span&gt;</v>
      </c>
      <c r="Y468" s="508" t="str">
        <f t="shared" si="23"/>
        <v>10 din care 7 trei camere, 3 patru camere, 0 număr camere necunoscut &lt;span style="color: red;"&gt;(spuneți-mi sau trimiteți tabel întreținere)&lt;/span&gt;</v>
      </c>
      <c r="Z468" s="509"/>
      <c r="AA468" s="510" t="s">
        <v>1043</v>
      </c>
      <c r="AB468" s="628" t="s">
        <v>1307</v>
      </c>
      <c r="AC468" s="431" t="s">
        <v>1155</v>
      </c>
      <c r="AD468" s="623" t="s">
        <v>1385</v>
      </c>
      <c r="AE468" s="623"/>
      <c r="AF468" s="623"/>
      <c r="AG468" s="623" t="s">
        <v>10</v>
      </c>
      <c r="AH468" s="623"/>
      <c r="AI468" s="623" t="s">
        <v>2598</v>
      </c>
      <c r="AJ468" s="496"/>
      <c r="AK468" s="359"/>
    </row>
    <row r="469" spans="1:37">
      <c r="A469" s="367"/>
      <c r="B469" s="445" t="s">
        <v>345</v>
      </c>
      <c r="C469" s="402">
        <v>46.778700000000001</v>
      </c>
      <c r="D469" s="428">
        <v>23.6294</v>
      </c>
      <c r="E469" s="449" t="s">
        <v>206</v>
      </c>
      <c r="F469" s="450" t="s">
        <v>649</v>
      </c>
      <c r="G469" s="450" t="s">
        <v>2750</v>
      </c>
      <c r="H469" s="450" t="s">
        <v>3695</v>
      </c>
      <c r="I469" s="452" t="s">
        <v>681</v>
      </c>
      <c r="J469" s="457" t="s">
        <v>3</v>
      </c>
      <c r="K469" s="407">
        <v>1</v>
      </c>
      <c r="L469" s="407">
        <v>5</v>
      </c>
      <c r="M469" s="407">
        <v>5</v>
      </c>
      <c r="N469" s="398">
        <v>10</v>
      </c>
      <c r="O469" s="395"/>
      <c r="P469" s="526"/>
      <c r="Q469" s="526"/>
      <c r="R469" s="526">
        <v>7</v>
      </c>
      <c r="S469" s="526">
        <v>3</v>
      </c>
      <c r="T469" s="526"/>
      <c r="U469" s="526"/>
      <c r="V469" s="526">
        <f t="shared" si="24"/>
        <v>0</v>
      </c>
      <c r="W469" s="676"/>
      <c r="X469" s="507" t="str">
        <f t="shared" si="22"/>
        <v>7 trei camere, 3 patru camere, 0 număr camere necunoscut &lt;span style="color: red;"&gt;(spuneți-mi sau trimiteți tabel întreținere)&lt;/span&gt;</v>
      </c>
      <c r="Y469" s="508" t="str">
        <f t="shared" si="23"/>
        <v>10 din care 7 trei camere, 3 patru camere, 0 număr camere necunoscut &lt;span style="color: red;"&gt;(spuneți-mi sau trimiteți tabel întreținere)&lt;/span&gt;</v>
      </c>
      <c r="Z469" s="509"/>
      <c r="AA469" s="510" t="s">
        <v>1043</v>
      </c>
      <c r="AB469" s="628" t="s">
        <v>1307</v>
      </c>
      <c r="AC469" s="431" t="s">
        <v>1155</v>
      </c>
      <c r="AD469" s="623" t="s">
        <v>1385</v>
      </c>
      <c r="AE469" s="623"/>
      <c r="AF469" s="623"/>
      <c r="AG469" s="623" t="s">
        <v>10</v>
      </c>
      <c r="AH469" s="623"/>
      <c r="AI469" s="623" t="s">
        <v>2598</v>
      </c>
      <c r="AJ469" s="441"/>
      <c r="AK469" s="359"/>
    </row>
    <row r="470" spans="1:37">
      <c r="A470" s="367" t="s">
        <v>32</v>
      </c>
      <c r="B470" s="460" t="s">
        <v>488</v>
      </c>
      <c r="C470" s="461">
        <v>46.777999999999999</v>
      </c>
      <c r="D470" s="462">
        <v>23.627700000000001</v>
      </c>
      <c r="E470" s="463" t="s">
        <v>206</v>
      </c>
      <c r="F470" s="464" t="s">
        <v>649</v>
      </c>
      <c r="G470" s="464" t="s">
        <v>2750</v>
      </c>
      <c r="H470" s="464" t="s">
        <v>3696</v>
      </c>
      <c r="I470" s="474" t="s">
        <v>681</v>
      </c>
      <c r="J470" s="475" t="s">
        <v>3</v>
      </c>
      <c r="K470" s="476">
        <v>2</v>
      </c>
      <c r="L470" s="476">
        <v>5</v>
      </c>
      <c r="M470" s="476">
        <v>5</v>
      </c>
      <c r="N470" s="391">
        <v>20</v>
      </c>
      <c r="O470" s="392"/>
      <c r="P470" s="525"/>
      <c r="Q470" s="525">
        <v>2</v>
      </c>
      <c r="R470" s="525">
        <v>15</v>
      </c>
      <c r="S470" s="525">
        <v>3</v>
      </c>
      <c r="T470" s="525"/>
      <c r="U470" s="525"/>
      <c r="V470" s="479">
        <f t="shared" si="24"/>
        <v>0</v>
      </c>
      <c r="W470" s="679"/>
      <c r="X470" s="515" t="str">
        <f t="shared" si="22"/>
        <v>2 două camere, 15 trei camere, 3 patru camere, 0 număr camere necunoscut &lt;span style="color: red;"&gt;(spuneți-mi sau trimiteți tabel întreținere)&lt;/span&gt;</v>
      </c>
      <c r="Y470" s="516" t="str">
        <f t="shared" si="23"/>
        <v>20 din care 2 două camere, 15 trei camere, 3 patru camere, 0 număr camere necunoscut &lt;span style="color: red;"&gt;(spuneți-mi sau trimiteți tabel întreținere)&lt;/span&gt;</v>
      </c>
      <c r="Z470" s="517"/>
      <c r="AA470" s="518" t="s">
        <v>1043</v>
      </c>
      <c r="AB470" s="400" t="s">
        <v>1307</v>
      </c>
      <c r="AC470" s="458" t="s">
        <v>1155</v>
      </c>
      <c r="AD470" s="394" t="s">
        <v>1421</v>
      </c>
      <c r="AE470" s="394"/>
      <c r="AF470" s="394"/>
      <c r="AG470" s="394" t="s">
        <v>10</v>
      </c>
      <c r="AH470" s="394"/>
      <c r="AI470" s="394" t="s">
        <v>2598</v>
      </c>
      <c r="AJ470" s="473"/>
      <c r="AK470" s="359"/>
    </row>
    <row r="471" spans="1:37">
      <c r="A471" s="367"/>
      <c r="B471" s="445" t="s">
        <v>497</v>
      </c>
      <c r="C471" s="402">
        <v>46.776600000000002</v>
      </c>
      <c r="D471" s="428">
        <v>23.631599999999999</v>
      </c>
      <c r="E471" s="449" t="s">
        <v>206</v>
      </c>
      <c r="F471" s="450" t="s">
        <v>649</v>
      </c>
      <c r="G471" s="450" t="s">
        <v>2750</v>
      </c>
      <c r="H471" s="450" t="s">
        <v>3697</v>
      </c>
      <c r="I471" s="452" t="s">
        <v>681</v>
      </c>
      <c r="J471" s="457" t="s">
        <v>3</v>
      </c>
      <c r="K471" s="407">
        <v>1</v>
      </c>
      <c r="L471" s="407">
        <v>5</v>
      </c>
      <c r="M471" s="407">
        <v>5</v>
      </c>
      <c r="N471" s="398">
        <v>10</v>
      </c>
      <c r="O471" s="395"/>
      <c r="P471" s="526"/>
      <c r="Q471" s="526"/>
      <c r="R471" s="526">
        <v>7</v>
      </c>
      <c r="S471" s="526">
        <v>3</v>
      </c>
      <c r="T471" s="526"/>
      <c r="U471" s="526"/>
      <c r="V471" s="526">
        <f t="shared" si="24"/>
        <v>0</v>
      </c>
      <c r="W471" s="676"/>
      <c r="X471" s="507" t="str">
        <f t="shared" si="22"/>
        <v>7 trei camere, 3 patru camere, 0 număr camere necunoscut &lt;span style="color: red;"&gt;(spuneți-mi sau trimiteți tabel întreținere)&lt;/span&gt;</v>
      </c>
      <c r="Y471" s="508" t="str">
        <f t="shared" si="23"/>
        <v>10 din care 7 trei camere, 3 patru camere, 0 număr camere necunoscut &lt;span style="color: red;"&gt;(spuneți-mi sau trimiteți tabel întreținere)&lt;/span&gt;</v>
      </c>
      <c r="Z471" s="509"/>
      <c r="AA471" s="510" t="s">
        <v>1043</v>
      </c>
      <c r="AB471" s="628" t="s">
        <v>1307</v>
      </c>
      <c r="AC471" s="431" t="s">
        <v>1155</v>
      </c>
      <c r="AD471" s="623" t="s">
        <v>1385</v>
      </c>
      <c r="AE471" s="623"/>
      <c r="AF471" s="623"/>
      <c r="AG471" s="623" t="s">
        <v>10</v>
      </c>
      <c r="AH471" s="623"/>
      <c r="AI471" s="623" t="s">
        <v>2598</v>
      </c>
      <c r="AJ471" s="496"/>
      <c r="AK471" s="359"/>
    </row>
    <row r="472" spans="1:37">
      <c r="A472" s="367"/>
      <c r="B472" s="445" t="s">
        <v>498</v>
      </c>
      <c r="C472" s="402">
        <v>46.777900000000002</v>
      </c>
      <c r="D472" s="428">
        <v>23.633400000000002</v>
      </c>
      <c r="E472" s="449" t="s">
        <v>206</v>
      </c>
      <c r="F472" s="450" t="s">
        <v>649</v>
      </c>
      <c r="G472" s="450" t="s">
        <v>2750</v>
      </c>
      <c r="H472" s="450" t="s">
        <v>3698</v>
      </c>
      <c r="I472" s="452" t="s">
        <v>681</v>
      </c>
      <c r="J472" s="457" t="s">
        <v>3</v>
      </c>
      <c r="K472" s="407">
        <v>1</v>
      </c>
      <c r="L472" s="407">
        <v>5</v>
      </c>
      <c r="M472" s="407">
        <v>5</v>
      </c>
      <c r="N472" s="425">
        <v>14</v>
      </c>
      <c r="O472" s="437"/>
      <c r="P472" s="526"/>
      <c r="Q472" s="526">
        <v>13</v>
      </c>
      <c r="R472" s="526">
        <v>1</v>
      </c>
      <c r="S472" s="526"/>
      <c r="T472" s="526"/>
      <c r="U472" s="406"/>
      <c r="V472" s="406">
        <f t="shared" si="24"/>
        <v>0</v>
      </c>
      <c r="W472" s="676"/>
      <c r="X472" s="507" t="str">
        <f t="shared" si="22"/>
        <v>13 două camere, 1 trei camere, 0 număr camere necunoscut &lt;span style="color: red;"&gt;(spuneți-mi sau trimiteți tabel întreținere)&lt;/span&gt;</v>
      </c>
      <c r="Y472" s="508" t="str">
        <f t="shared" si="23"/>
        <v>14 din care 13 două camere, 1 trei camere, 0 număr camere necunoscut &lt;span style="color: red;"&gt;(spuneți-mi sau trimiteți tabel întreținere)&lt;/span&gt;</v>
      </c>
      <c r="Z472" s="509"/>
      <c r="AA472" s="510" t="s">
        <v>1668</v>
      </c>
      <c r="AB472" s="628" t="s">
        <v>1307</v>
      </c>
      <c r="AC472" s="431" t="s">
        <v>1155</v>
      </c>
      <c r="AD472" s="623" t="s">
        <v>1393</v>
      </c>
      <c r="AE472" s="623"/>
      <c r="AF472" s="623"/>
      <c r="AG472" s="623" t="s">
        <v>10</v>
      </c>
      <c r="AH472" s="623"/>
      <c r="AI472" s="623" t="s">
        <v>2598</v>
      </c>
      <c r="AJ472" s="441"/>
      <c r="AK472" s="359"/>
    </row>
    <row r="473" spans="1:37">
      <c r="A473" s="367"/>
      <c r="B473" s="445" t="s">
        <v>499</v>
      </c>
      <c r="C473" s="402">
        <v>46.7776</v>
      </c>
      <c r="D473" s="428">
        <v>23.633500000000002</v>
      </c>
      <c r="E473" s="449" t="s">
        <v>206</v>
      </c>
      <c r="F473" s="450" t="s">
        <v>649</v>
      </c>
      <c r="G473" s="450" t="s">
        <v>2750</v>
      </c>
      <c r="H473" s="450" t="s">
        <v>3699</v>
      </c>
      <c r="I473" s="452" t="s">
        <v>681</v>
      </c>
      <c r="J473" s="457" t="s">
        <v>3</v>
      </c>
      <c r="K473" s="407">
        <v>1</v>
      </c>
      <c r="L473" s="407">
        <v>5</v>
      </c>
      <c r="M473" s="407">
        <v>5</v>
      </c>
      <c r="N473" s="425">
        <v>14</v>
      </c>
      <c r="O473" s="437"/>
      <c r="P473" s="526"/>
      <c r="Q473" s="526">
        <v>13</v>
      </c>
      <c r="R473" s="526">
        <v>1</v>
      </c>
      <c r="S473" s="526"/>
      <c r="T473" s="526"/>
      <c r="U473" s="406"/>
      <c r="V473" s="406">
        <f t="shared" si="24"/>
        <v>0</v>
      </c>
      <c r="W473" s="676"/>
      <c r="X473" s="507" t="str">
        <f t="shared" si="22"/>
        <v>13 două camere, 1 trei camere, 0 număr camere necunoscut &lt;span style="color: red;"&gt;(spuneți-mi sau trimiteți tabel întreținere)&lt;/span&gt;</v>
      </c>
      <c r="Y473" s="508" t="str">
        <f t="shared" si="23"/>
        <v>14 din care 13 două camere, 1 trei camere, 0 număr camere necunoscut &lt;span style="color: red;"&gt;(spuneți-mi sau trimiteți tabel întreținere)&lt;/span&gt;</v>
      </c>
      <c r="Z473" s="509"/>
      <c r="AA473" s="510" t="s">
        <v>1668</v>
      </c>
      <c r="AB473" s="628" t="s">
        <v>1307</v>
      </c>
      <c r="AC473" s="431" t="s">
        <v>1155</v>
      </c>
      <c r="AD473" s="623" t="s">
        <v>1393</v>
      </c>
      <c r="AE473" s="623"/>
      <c r="AF473" s="623"/>
      <c r="AG473" s="623" t="s">
        <v>10</v>
      </c>
      <c r="AH473" s="623"/>
      <c r="AI473" s="623" t="s">
        <v>2598</v>
      </c>
      <c r="AJ473" s="441"/>
      <c r="AK473" s="359"/>
    </row>
    <row r="474" spans="1:37">
      <c r="A474" s="367"/>
      <c r="B474" s="445" t="s">
        <v>500</v>
      </c>
      <c r="C474" s="402">
        <v>46.777299999999997</v>
      </c>
      <c r="D474" s="428">
        <v>23.633800000000001</v>
      </c>
      <c r="E474" s="449" t="s">
        <v>206</v>
      </c>
      <c r="F474" s="450" t="s">
        <v>649</v>
      </c>
      <c r="G474" s="450" t="s">
        <v>2750</v>
      </c>
      <c r="H474" s="450" t="s">
        <v>3700</v>
      </c>
      <c r="I474" s="452" t="s">
        <v>681</v>
      </c>
      <c r="J474" s="457" t="s">
        <v>3</v>
      </c>
      <c r="K474" s="407">
        <v>3</v>
      </c>
      <c r="L474" s="407">
        <v>5</v>
      </c>
      <c r="M474" s="407">
        <v>5</v>
      </c>
      <c r="N474" s="425">
        <v>30</v>
      </c>
      <c r="O474" s="437"/>
      <c r="P474" s="526"/>
      <c r="Q474" s="526">
        <v>4</v>
      </c>
      <c r="R474" s="526">
        <v>23</v>
      </c>
      <c r="S474" s="526">
        <v>3</v>
      </c>
      <c r="T474" s="526"/>
      <c r="U474" s="526"/>
      <c r="V474" s="526">
        <f t="shared" si="24"/>
        <v>0</v>
      </c>
      <c r="W474" s="676"/>
      <c r="X474" s="507" t="str">
        <f t="shared" si="22"/>
        <v>4 două camere, 23 trei camere, 3 patru camere, 0 număr camere necunoscut &lt;span style="color: red;"&gt;(spuneți-mi sau trimiteți tabel întreținere)&lt;/span&gt;</v>
      </c>
      <c r="Y474" s="508" t="str">
        <f t="shared" si="23"/>
        <v>30 din care 4 două camere, 23 trei camere, 3 patru camere, 0 număr camere necunoscut &lt;span style="color: red;"&gt;(spuneți-mi sau trimiteți tabel întreținere)&lt;/span&gt;</v>
      </c>
      <c r="Z474" s="509"/>
      <c r="AA474" s="510" t="s">
        <v>1043</v>
      </c>
      <c r="AB474" s="628" t="s">
        <v>1307</v>
      </c>
      <c r="AC474" s="431" t="s">
        <v>1155</v>
      </c>
      <c r="AD474" s="623" t="s">
        <v>1631</v>
      </c>
      <c r="AE474" s="623"/>
      <c r="AF474" s="623"/>
      <c r="AG474" s="623" t="s">
        <v>10</v>
      </c>
      <c r="AH474" s="623"/>
      <c r="AI474" s="623" t="s">
        <v>2566</v>
      </c>
      <c r="AJ474" s="441"/>
      <c r="AK474" s="359"/>
    </row>
    <row r="475" spans="1:37">
      <c r="A475" s="367"/>
      <c r="B475" s="445" t="s">
        <v>501</v>
      </c>
      <c r="C475" s="402">
        <v>46.777500000000003</v>
      </c>
      <c r="D475" s="428">
        <v>23.634599999999999</v>
      </c>
      <c r="E475" s="449" t="s">
        <v>206</v>
      </c>
      <c r="F475" s="450" t="s">
        <v>649</v>
      </c>
      <c r="G475" s="450" t="s">
        <v>2750</v>
      </c>
      <c r="H475" s="450" t="s">
        <v>3701</v>
      </c>
      <c r="I475" s="452" t="s">
        <v>681</v>
      </c>
      <c r="J475" s="457" t="s">
        <v>3</v>
      </c>
      <c r="K475" s="407">
        <v>2</v>
      </c>
      <c r="L475" s="407">
        <v>5</v>
      </c>
      <c r="M475" s="407">
        <v>5</v>
      </c>
      <c r="N475" s="398">
        <v>20</v>
      </c>
      <c r="O475" s="395"/>
      <c r="P475" s="526"/>
      <c r="Q475" s="526"/>
      <c r="R475" s="526">
        <v>14</v>
      </c>
      <c r="S475" s="526">
        <v>6</v>
      </c>
      <c r="T475" s="526"/>
      <c r="U475" s="526"/>
      <c r="V475" s="526">
        <f t="shared" si="24"/>
        <v>0</v>
      </c>
      <c r="W475" s="676"/>
      <c r="X475" s="507" t="str">
        <f t="shared" si="22"/>
        <v>14 trei camere, 6 patru camere, 0 număr camere necunoscut &lt;span style="color: red;"&gt;(spuneți-mi sau trimiteți tabel întreținere)&lt;/span&gt;</v>
      </c>
      <c r="Y475" s="508" t="str">
        <f t="shared" si="23"/>
        <v>20 din care 14 trei camere, 6 patru camere, 0 număr camere necunoscut &lt;span style="color: red;"&gt;(spuneți-mi sau trimiteți tabel întreținere)&lt;/span&gt;</v>
      </c>
      <c r="Z475" s="509"/>
      <c r="AA475" s="510" t="s">
        <v>1043</v>
      </c>
      <c r="AB475" s="628" t="s">
        <v>1307</v>
      </c>
      <c r="AC475" s="431" t="s">
        <v>1155</v>
      </c>
      <c r="AD475" s="623" t="s">
        <v>1399</v>
      </c>
      <c r="AE475" s="623"/>
      <c r="AF475" s="623"/>
      <c r="AG475" s="623" t="s">
        <v>10</v>
      </c>
      <c r="AH475" s="623"/>
      <c r="AI475" s="623" t="s">
        <v>2598</v>
      </c>
      <c r="AJ475" s="441"/>
      <c r="AK475" s="359"/>
    </row>
    <row r="476" spans="1:37">
      <c r="A476" s="367"/>
      <c r="B476" s="445" t="s">
        <v>502</v>
      </c>
      <c r="C476" s="402">
        <v>46.777500000000003</v>
      </c>
      <c r="D476" s="428">
        <v>23.635200000000001</v>
      </c>
      <c r="E476" s="449" t="s">
        <v>206</v>
      </c>
      <c r="F476" s="450" t="s">
        <v>649</v>
      </c>
      <c r="G476" s="450" t="s">
        <v>2750</v>
      </c>
      <c r="H476" s="450" t="s">
        <v>3702</v>
      </c>
      <c r="I476" s="452" t="s">
        <v>681</v>
      </c>
      <c r="J476" s="457" t="s">
        <v>3</v>
      </c>
      <c r="K476" s="407">
        <v>3</v>
      </c>
      <c r="L476" s="407">
        <v>5</v>
      </c>
      <c r="M476" s="407">
        <v>5</v>
      </c>
      <c r="N476" s="398">
        <v>30</v>
      </c>
      <c r="O476" s="395"/>
      <c r="P476" s="526"/>
      <c r="Q476" s="526">
        <v>2</v>
      </c>
      <c r="R476" s="526">
        <v>22</v>
      </c>
      <c r="S476" s="526">
        <v>6</v>
      </c>
      <c r="T476" s="526"/>
      <c r="U476" s="526"/>
      <c r="V476" s="526">
        <f t="shared" si="24"/>
        <v>0</v>
      </c>
      <c r="W476" s="676"/>
      <c r="X476" s="507" t="str">
        <f t="shared" si="22"/>
        <v>2 două camere, 22 trei camere, 6 patru camere, 0 număr camere necunoscut &lt;span style="color: red;"&gt;(spuneți-mi sau trimiteți tabel întreținere)&lt;/span&gt;</v>
      </c>
      <c r="Y476" s="508" t="str">
        <f t="shared" si="23"/>
        <v>30 din care 2 două camere, 22 trei camere, 6 patru camere, 0 număr camere necunoscut &lt;span style="color: red;"&gt;(spuneți-mi sau trimiteți tabel întreținere)&lt;/span&gt;</v>
      </c>
      <c r="Z476" s="509"/>
      <c r="AA476" s="510" t="s">
        <v>1043</v>
      </c>
      <c r="AB476" s="628" t="s">
        <v>1307</v>
      </c>
      <c r="AC476" s="431" t="s">
        <v>1155</v>
      </c>
      <c r="AD476" s="623" t="s">
        <v>1430</v>
      </c>
      <c r="AE476" s="623"/>
      <c r="AF476" s="623"/>
      <c r="AG476" s="623" t="s">
        <v>10</v>
      </c>
      <c r="AH476" s="623"/>
      <c r="AI476" s="623" t="s">
        <v>2598</v>
      </c>
      <c r="AJ476" s="496"/>
      <c r="AK476" s="359"/>
    </row>
    <row r="477" spans="1:37">
      <c r="A477" s="367"/>
      <c r="B477" s="445" t="s">
        <v>503</v>
      </c>
      <c r="C477" s="402">
        <v>46.777099999999997</v>
      </c>
      <c r="D477" s="428">
        <v>23.634599999999999</v>
      </c>
      <c r="E477" s="449" t="s">
        <v>206</v>
      </c>
      <c r="F477" s="450" t="s">
        <v>649</v>
      </c>
      <c r="G477" s="450" t="s">
        <v>2750</v>
      </c>
      <c r="H477" s="450" t="s">
        <v>3703</v>
      </c>
      <c r="I477" s="452" t="s">
        <v>681</v>
      </c>
      <c r="J477" s="457" t="s">
        <v>3</v>
      </c>
      <c r="K477" s="624">
        <v>2</v>
      </c>
      <c r="L477" s="624">
        <v>5</v>
      </c>
      <c r="M477" s="624">
        <v>5</v>
      </c>
      <c r="N477" s="398">
        <v>28</v>
      </c>
      <c r="O477" s="395"/>
      <c r="P477" s="526"/>
      <c r="Q477" s="526">
        <v>26</v>
      </c>
      <c r="R477" s="526">
        <v>2</v>
      </c>
      <c r="S477" s="526"/>
      <c r="T477" s="526"/>
      <c r="U477" s="406"/>
      <c r="V477" s="406">
        <f t="shared" si="24"/>
        <v>0</v>
      </c>
      <c r="W477" s="676"/>
      <c r="X477" s="507" t="str">
        <f t="shared" si="22"/>
        <v>26 două camere, 2 trei camere, 0 număr camere necunoscut &lt;span style="color: red;"&gt;(spuneți-mi sau trimiteți tabel întreținere)&lt;/span&gt;</v>
      </c>
      <c r="Y477" s="508" t="str">
        <f t="shared" si="23"/>
        <v>28 din care 26 două camere, 2 trei camere, 0 număr camere necunoscut &lt;span style="color: red;"&gt;(spuneți-mi sau trimiteți tabel întreținere)&lt;/span&gt;</v>
      </c>
      <c r="Z477" s="509"/>
      <c r="AA477" s="510" t="s">
        <v>1043</v>
      </c>
      <c r="AB477" s="628" t="s">
        <v>1307</v>
      </c>
      <c r="AC477" s="431" t="s">
        <v>1155</v>
      </c>
      <c r="AD477" s="623" t="s">
        <v>1392</v>
      </c>
      <c r="AE477" s="623"/>
      <c r="AF477" s="623"/>
      <c r="AG477" s="623" t="s">
        <v>10</v>
      </c>
      <c r="AH477" s="623"/>
      <c r="AI477" s="623" t="s">
        <v>2598</v>
      </c>
      <c r="AJ477" s="441"/>
      <c r="AK477" s="359"/>
    </row>
    <row r="478" spans="1:37">
      <c r="A478" s="367"/>
      <c r="B478" s="445" t="s">
        <v>504</v>
      </c>
      <c r="C478" s="402">
        <v>46.777200000000001</v>
      </c>
      <c r="D478" s="428">
        <v>23.635300000000001</v>
      </c>
      <c r="E478" s="449" t="s">
        <v>206</v>
      </c>
      <c r="F478" s="450" t="s">
        <v>649</v>
      </c>
      <c r="G478" s="450" t="s">
        <v>2750</v>
      </c>
      <c r="H478" s="450" t="s">
        <v>3704</v>
      </c>
      <c r="I478" s="452" t="s">
        <v>681</v>
      </c>
      <c r="J478" s="457" t="s">
        <v>3</v>
      </c>
      <c r="K478" s="624">
        <v>2</v>
      </c>
      <c r="L478" s="624">
        <v>5</v>
      </c>
      <c r="M478" s="624">
        <v>5</v>
      </c>
      <c r="N478" s="398">
        <v>28</v>
      </c>
      <c r="O478" s="395"/>
      <c r="P478" s="526"/>
      <c r="Q478" s="526">
        <v>26</v>
      </c>
      <c r="R478" s="526">
        <v>2</v>
      </c>
      <c r="S478" s="526"/>
      <c r="T478" s="526"/>
      <c r="U478" s="406"/>
      <c r="V478" s="406">
        <f t="shared" si="24"/>
        <v>0</v>
      </c>
      <c r="W478" s="676"/>
      <c r="X478" s="507" t="str">
        <f t="shared" si="22"/>
        <v>26 două camere, 2 trei camere, 0 număr camere necunoscut &lt;span style="color: red;"&gt;(spuneți-mi sau trimiteți tabel întreținere)&lt;/span&gt;</v>
      </c>
      <c r="Y478" s="508" t="str">
        <f t="shared" si="23"/>
        <v>28 din care 26 două camere, 2 trei camere, 0 număr camere necunoscut &lt;span style="color: red;"&gt;(spuneți-mi sau trimiteți tabel întreținere)&lt;/span&gt;</v>
      </c>
      <c r="Z478" s="509"/>
      <c r="AA478" s="510" t="s">
        <v>1043</v>
      </c>
      <c r="AB478" s="628" t="s">
        <v>1307</v>
      </c>
      <c r="AC478" s="431" t="s">
        <v>1155</v>
      </c>
      <c r="AD478" s="623" t="s">
        <v>1392</v>
      </c>
      <c r="AE478" s="623"/>
      <c r="AF478" s="623"/>
      <c r="AG478" s="623" t="s">
        <v>10</v>
      </c>
      <c r="AH478" s="623"/>
      <c r="AI478" s="623" t="s">
        <v>2598</v>
      </c>
      <c r="AJ478" s="441"/>
      <c r="AK478" s="359"/>
    </row>
    <row r="479" spans="1:37">
      <c r="A479" s="367"/>
      <c r="B479" s="445" t="s">
        <v>505</v>
      </c>
      <c r="C479" s="402">
        <v>46.777799999999999</v>
      </c>
      <c r="D479" s="428">
        <v>23.637</v>
      </c>
      <c r="E479" s="449" t="s">
        <v>206</v>
      </c>
      <c r="F479" s="450" t="s">
        <v>649</v>
      </c>
      <c r="G479" s="450" t="s">
        <v>2750</v>
      </c>
      <c r="H479" s="450" t="s">
        <v>3705</v>
      </c>
      <c r="I479" s="452" t="s">
        <v>681</v>
      </c>
      <c r="J479" s="457" t="s">
        <v>3</v>
      </c>
      <c r="K479" s="407">
        <v>1</v>
      </c>
      <c r="L479" s="407">
        <v>5</v>
      </c>
      <c r="M479" s="407">
        <v>5</v>
      </c>
      <c r="N479" s="425">
        <v>14</v>
      </c>
      <c r="O479" s="437"/>
      <c r="P479" s="526"/>
      <c r="Q479" s="526">
        <v>13</v>
      </c>
      <c r="R479" s="526">
        <v>1</v>
      </c>
      <c r="S479" s="526"/>
      <c r="T479" s="526"/>
      <c r="U479" s="406"/>
      <c r="V479" s="406">
        <f t="shared" si="24"/>
        <v>0</v>
      </c>
      <c r="W479" s="676"/>
      <c r="X479" s="507" t="str">
        <f t="shared" si="22"/>
        <v>13 două camere, 1 trei camere, 0 număr camere necunoscut &lt;span style="color: red;"&gt;(spuneți-mi sau trimiteți tabel întreținere)&lt;/span&gt;</v>
      </c>
      <c r="Y479" s="508" t="str">
        <f t="shared" si="23"/>
        <v>14 din care 13 două camere, 1 trei camere, 0 număr camere necunoscut &lt;span style="color: red;"&gt;(spuneți-mi sau trimiteți tabel întreținere)&lt;/span&gt;</v>
      </c>
      <c r="Z479" s="509"/>
      <c r="AA479" s="510" t="s">
        <v>1043</v>
      </c>
      <c r="AB479" s="628" t="s">
        <v>1307</v>
      </c>
      <c r="AC479" s="431" t="s">
        <v>1155</v>
      </c>
      <c r="AD479" s="623" t="s">
        <v>1393</v>
      </c>
      <c r="AE479" s="623"/>
      <c r="AF479" s="623"/>
      <c r="AG479" s="623" t="s">
        <v>10</v>
      </c>
      <c r="AH479" s="623"/>
      <c r="AI479" s="623" t="s">
        <v>2598</v>
      </c>
      <c r="AJ479" s="496"/>
      <c r="AK479" s="359"/>
    </row>
    <row r="480" spans="1:37">
      <c r="A480" s="367"/>
      <c r="B480" s="445" t="s">
        <v>489</v>
      </c>
      <c r="C480" s="402">
        <v>46.777099999999997</v>
      </c>
      <c r="D480" s="428">
        <v>23.628</v>
      </c>
      <c r="E480" s="449" t="s">
        <v>206</v>
      </c>
      <c r="F480" s="450" t="s">
        <v>649</v>
      </c>
      <c r="G480" s="450" t="s">
        <v>2750</v>
      </c>
      <c r="H480" s="450" t="s">
        <v>3706</v>
      </c>
      <c r="I480" s="452" t="s">
        <v>681</v>
      </c>
      <c r="J480" s="457" t="s">
        <v>3</v>
      </c>
      <c r="K480" s="407">
        <v>1</v>
      </c>
      <c r="L480" s="407">
        <v>5</v>
      </c>
      <c r="M480" s="407">
        <v>5</v>
      </c>
      <c r="N480" s="425">
        <v>14</v>
      </c>
      <c r="O480" s="437"/>
      <c r="P480" s="526"/>
      <c r="Q480" s="526">
        <v>13</v>
      </c>
      <c r="R480" s="526">
        <v>1</v>
      </c>
      <c r="S480" s="526"/>
      <c r="T480" s="526"/>
      <c r="U480" s="406"/>
      <c r="V480" s="406">
        <f t="shared" si="24"/>
        <v>0</v>
      </c>
      <c r="W480" s="676"/>
      <c r="X480" s="507" t="str">
        <f t="shared" si="22"/>
        <v>13 două camere, 1 trei camere, 0 număr camere necunoscut &lt;span style="color: red;"&gt;(spuneți-mi sau trimiteți tabel întreținere)&lt;/span&gt;</v>
      </c>
      <c r="Y480" s="508" t="str">
        <f t="shared" si="23"/>
        <v>14 din care 13 două camere, 1 trei camere, 0 număr camere necunoscut &lt;span style="color: red;"&gt;(spuneți-mi sau trimiteți tabel întreținere)&lt;/span&gt;</v>
      </c>
      <c r="Z480" s="509"/>
      <c r="AA480" s="510" t="s">
        <v>1668</v>
      </c>
      <c r="AB480" s="628" t="s">
        <v>1307</v>
      </c>
      <c r="AC480" s="431" t="s">
        <v>1155</v>
      </c>
      <c r="AD480" s="623" t="s">
        <v>1393</v>
      </c>
      <c r="AE480" s="623"/>
      <c r="AF480" s="623"/>
      <c r="AG480" s="623" t="s">
        <v>10</v>
      </c>
      <c r="AH480" s="623"/>
      <c r="AI480" s="623" t="s">
        <v>2598</v>
      </c>
      <c r="AJ480" s="441"/>
      <c r="AK480" s="359"/>
    </row>
    <row r="481" spans="1:37">
      <c r="A481" s="367"/>
      <c r="B481" s="445" t="s">
        <v>489</v>
      </c>
      <c r="C481" s="402">
        <v>46.7774</v>
      </c>
      <c r="D481" s="428">
        <v>23.6282</v>
      </c>
      <c r="E481" s="449" t="s">
        <v>206</v>
      </c>
      <c r="F481" s="450" t="s">
        <v>649</v>
      </c>
      <c r="G481" s="450" t="s">
        <v>2750</v>
      </c>
      <c r="H481" s="450" t="s">
        <v>3707</v>
      </c>
      <c r="I481" s="452" t="s">
        <v>681</v>
      </c>
      <c r="J481" s="457" t="s">
        <v>3</v>
      </c>
      <c r="K481" s="407">
        <v>5</v>
      </c>
      <c r="L481" s="407">
        <v>5</v>
      </c>
      <c r="M481" s="407">
        <v>5</v>
      </c>
      <c r="N481" s="426">
        <v>50</v>
      </c>
      <c r="O481" s="438"/>
      <c r="P481" s="408"/>
      <c r="Q481" s="408"/>
      <c r="R481" s="408">
        <v>35</v>
      </c>
      <c r="S481" s="408">
        <v>15</v>
      </c>
      <c r="T481" s="408"/>
      <c r="U481" s="408"/>
      <c r="V481" s="408">
        <f t="shared" si="24"/>
        <v>0</v>
      </c>
      <c r="W481" s="676"/>
      <c r="X481" s="507" t="str">
        <f t="shared" si="22"/>
        <v>35 trei camere, 15 patru camere, 0 număr camere necunoscut &lt;span style="color: red;"&gt;(spuneți-mi sau trimiteți tabel întreținere)&lt;/span&gt;</v>
      </c>
      <c r="Y481" s="508" t="str">
        <f t="shared" si="23"/>
        <v>50 din care 35 trei camere, 15 patru camere, 0 număr camere necunoscut &lt;span style="color: red;"&gt;(spuneți-mi sau trimiteți tabel întreținere)&lt;/span&gt;</v>
      </c>
      <c r="Z481" s="509"/>
      <c r="AA481" s="510" t="s">
        <v>1668</v>
      </c>
      <c r="AB481" s="628" t="s">
        <v>1307</v>
      </c>
      <c r="AC481" s="431" t="s">
        <v>1155</v>
      </c>
      <c r="AD481" s="623" t="s">
        <v>1381</v>
      </c>
      <c r="AE481" s="623"/>
      <c r="AF481" s="623"/>
      <c r="AG481" s="623" t="s">
        <v>10</v>
      </c>
      <c r="AH481" s="623"/>
      <c r="AI481" s="623" t="s">
        <v>2598</v>
      </c>
      <c r="AJ481" s="441"/>
      <c r="AK481" s="359"/>
    </row>
    <row r="482" spans="1:37">
      <c r="A482" s="367"/>
      <c r="B482" s="445" t="s">
        <v>506</v>
      </c>
      <c r="C482" s="402">
        <v>46.778300000000002</v>
      </c>
      <c r="D482" s="428">
        <v>23.637799999999999</v>
      </c>
      <c r="E482" s="449" t="s">
        <v>206</v>
      </c>
      <c r="F482" s="450" t="s">
        <v>649</v>
      </c>
      <c r="G482" s="450" t="s">
        <v>2750</v>
      </c>
      <c r="H482" s="450" t="s">
        <v>3708</v>
      </c>
      <c r="I482" s="452" t="s">
        <v>681</v>
      </c>
      <c r="J482" s="457" t="s">
        <v>3</v>
      </c>
      <c r="K482" s="624">
        <v>2</v>
      </c>
      <c r="L482" s="624">
        <v>5</v>
      </c>
      <c r="M482" s="624">
        <v>5</v>
      </c>
      <c r="N482" s="398">
        <v>28</v>
      </c>
      <c r="O482" s="395"/>
      <c r="P482" s="526"/>
      <c r="Q482" s="526">
        <v>26</v>
      </c>
      <c r="R482" s="526">
        <v>2</v>
      </c>
      <c r="S482" s="526"/>
      <c r="T482" s="526"/>
      <c r="U482" s="406"/>
      <c r="V482" s="406">
        <f t="shared" si="24"/>
        <v>0</v>
      </c>
      <c r="W482" s="676"/>
      <c r="X482" s="507" t="str">
        <f t="shared" si="22"/>
        <v>26 două camere, 2 trei camere, 0 număr camere necunoscut &lt;span style="color: red;"&gt;(spuneți-mi sau trimiteți tabel întreținere)&lt;/span&gt;</v>
      </c>
      <c r="Y482" s="508" t="str">
        <f t="shared" si="23"/>
        <v>28 din care 26 două camere, 2 trei camere, 0 număr camere necunoscut &lt;span style="color: red;"&gt;(spuneți-mi sau trimiteți tabel întreținere)&lt;/span&gt;</v>
      </c>
      <c r="Z482" s="509"/>
      <c r="AA482" s="510" t="s">
        <v>1043</v>
      </c>
      <c r="AB482" s="628" t="s">
        <v>1307</v>
      </c>
      <c r="AC482" s="431" t="s">
        <v>1155</v>
      </c>
      <c r="AD482" s="623" t="s">
        <v>1392</v>
      </c>
      <c r="AE482" s="623"/>
      <c r="AF482" s="623"/>
      <c r="AG482" s="623" t="s">
        <v>10</v>
      </c>
      <c r="AH482" s="623"/>
      <c r="AI482" s="623" t="s">
        <v>2598</v>
      </c>
      <c r="AJ482" s="441"/>
      <c r="AK482" s="359"/>
    </row>
    <row r="483" spans="1:37">
      <c r="A483" s="367"/>
      <c r="B483" s="445" t="s">
        <v>507</v>
      </c>
      <c r="C483" s="402">
        <v>46.777900000000002</v>
      </c>
      <c r="D483" s="428">
        <v>23.637899999999998</v>
      </c>
      <c r="E483" s="449" t="s">
        <v>206</v>
      </c>
      <c r="F483" s="450" t="s">
        <v>649</v>
      </c>
      <c r="G483" s="450" t="s">
        <v>2750</v>
      </c>
      <c r="H483" s="450" t="s">
        <v>3709</v>
      </c>
      <c r="I483" s="452" t="s">
        <v>681</v>
      </c>
      <c r="J483" s="457" t="s">
        <v>3</v>
      </c>
      <c r="K483" s="624">
        <v>2</v>
      </c>
      <c r="L483" s="624">
        <v>5</v>
      </c>
      <c r="M483" s="624">
        <v>5</v>
      </c>
      <c r="N483" s="398">
        <v>28</v>
      </c>
      <c r="O483" s="395"/>
      <c r="P483" s="526"/>
      <c r="Q483" s="526">
        <v>26</v>
      </c>
      <c r="R483" s="526">
        <v>2</v>
      </c>
      <c r="S483" s="526"/>
      <c r="T483" s="526"/>
      <c r="U483" s="406"/>
      <c r="V483" s="406">
        <f t="shared" si="24"/>
        <v>0</v>
      </c>
      <c r="W483" s="676"/>
      <c r="X483" s="507" t="str">
        <f t="shared" si="22"/>
        <v>26 două camere, 2 trei camere, 0 număr camere necunoscut &lt;span style="color: red;"&gt;(spuneți-mi sau trimiteți tabel întreținere)&lt;/span&gt;</v>
      </c>
      <c r="Y483" s="508" t="str">
        <f t="shared" si="23"/>
        <v>28 din care 26 două camere, 2 trei camere, 0 număr camere necunoscut &lt;span style="color: red;"&gt;(spuneți-mi sau trimiteți tabel întreținere)&lt;/span&gt;</v>
      </c>
      <c r="Z483" s="509"/>
      <c r="AA483" s="510" t="s">
        <v>1043</v>
      </c>
      <c r="AB483" s="628" t="s">
        <v>1307</v>
      </c>
      <c r="AC483" s="431" t="s">
        <v>1155</v>
      </c>
      <c r="AD483" s="623" t="s">
        <v>1392</v>
      </c>
      <c r="AE483" s="623"/>
      <c r="AF483" s="623"/>
      <c r="AG483" s="623" t="s">
        <v>10</v>
      </c>
      <c r="AH483" s="623"/>
      <c r="AI483" s="623" t="s">
        <v>2598</v>
      </c>
      <c r="AJ483" s="441"/>
      <c r="AK483" s="359"/>
    </row>
    <row r="484" spans="1:37">
      <c r="A484" s="367"/>
      <c r="B484" s="445" t="s">
        <v>490</v>
      </c>
      <c r="C484" s="402">
        <v>46.777099999999997</v>
      </c>
      <c r="D484" s="428">
        <v>23.628399999999999</v>
      </c>
      <c r="E484" s="449" t="s">
        <v>206</v>
      </c>
      <c r="F484" s="450" t="s">
        <v>649</v>
      </c>
      <c r="G484" s="450" t="s">
        <v>2750</v>
      </c>
      <c r="H484" s="450" t="s">
        <v>3710</v>
      </c>
      <c r="I484" s="452" t="s">
        <v>681</v>
      </c>
      <c r="J484" s="457" t="s">
        <v>3</v>
      </c>
      <c r="K484" s="407">
        <v>1</v>
      </c>
      <c r="L484" s="407">
        <v>5</v>
      </c>
      <c r="M484" s="407">
        <v>5</v>
      </c>
      <c r="N484" s="425">
        <v>14</v>
      </c>
      <c r="O484" s="437"/>
      <c r="P484" s="526"/>
      <c r="Q484" s="526">
        <v>13</v>
      </c>
      <c r="R484" s="526">
        <v>1</v>
      </c>
      <c r="S484" s="526"/>
      <c r="T484" s="526"/>
      <c r="U484" s="406"/>
      <c r="V484" s="406">
        <f t="shared" si="24"/>
        <v>0</v>
      </c>
      <c r="W484" s="676"/>
      <c r="X484" s="507" t="str">
        <f t="shared" si="22"/>
        <v>13 două camere, 1 trei camere, 0 număr camere necunoscut &lt;span style="color: red;"&gt;(spuneți-mi sau trimiteți tabel întreținere)&lt;/span&gt;</v>
      </c>
      <c r="Y484" s="508" t="str">
        <f t="shared" si="23"/>
        <v>14 din care 13 două camere, 1 trei camere, 0 număr camere necunoscut &lt;span style="color: red;"&gt;(spuneți-mi sau trimiteți tabel întreținere)&lt;/span&gt;</v>
      </c>
      <c r="Z484" s="509"/>
      <c r="AA484" s="510" t="s">
        <v>1668</v>
      </c>
      <c r="AB484" s="628" t="s">
        <v>1307</v>
      </c>
      <c r="AC484" s="431" t="s">
        <v>1155</v>
      </c>
      <c r="AD484" s="623" t="s">
        <v>1393</v>
      </c>
      <c r="AE484" s="623"/>
      <c r="AF484" s="623"/>
      <c r="AG484" s="623" t="s">
        <v>10</v>
      </c>
      <c r="AH484" s="623"/>
      <c r="AI484" s="623" t="s">
        <v>2598</v>
      </c>
      <c r="AJ484" s="496"/>
      <c r="AK484" s="359"/>
    </row>
    <row r="485" spans="1:37">
      <c r="A485" s="367"/>
      <c r="B485" s="445" t="s">
        <v>492</v>
      </c>
      <c r="C485" s="402">
        <v>46.777200000000001</v>
      </c>
      <c r="D485" s="428">
        <v>23.628699999999998</v>
      </c>
      <c r="E485" s="449" t="s">
        <v>206</v>
      </c>
      <c r="F485" s="450" t="s">
        <v>649</v>
      </c>
      <c r="G485" s="450" t="s">
        <v>2750</v>
      </c>
      <c r="H485" s="450" t="s">
        <v>3711</v>
      </c>
      <c r="I485" s="452" t="s">
        <v>681</v>
      </c>
      <c r="J485" s="457" t="s">
        <v>3</v>
      </c>
      <c r="K485" s="407">
        <v>1</v>
      </c>
      <c r="L485" s="407">
        <v>5</v>
      </c>
      <c r="M485" s="407">
        <v>5</v>
      </c>
      <c r="N485" s="425">
        <v>14</v>
      </c>
      <c r="O485" s="437"/>
      <c r="P485" s="526"/>
      <c r="Q485" s="526">
        <v>13</v>
      </c>
      <c r="R485" s="526">
        <v>1</v>
      </c>
      <c r="S485" s="526"/>
      <c r="T485" s="526"/>
      <c r="U485" s="406"/>
      <c r="V485" s="406">
        <f t="shared" si="24"/>
        <v>0</v>
      </c>
      <c r="W485" s="676"/>
      <c r="X485" s="507" t="str">
        <f t="shared" si="22"/>
        <v>13 două camere, 1 trei camere, 0 număr camere necunoscut &lt;span style="color: red;"&gt;(spuneți-mi sau trimiteți tabel întreținere)&lt;/span&gt;</v>
      </c>
      <c r="Y485" s="508" t="str">
        <f t="shared" si="23"/>
        <v>14 din care 13 două camere, 1 trei camere, 0 număr camere necunoscut &lt;span style="color: red;"&gt;(spuneți-mi sau trimiteți tabel întreținere)&lt;/span&gt;</v>
      </c>
      <c r="Z485" s="509"/>
      <c r="AA485" s="510" t="s">
        <v>1668</v>
      </c>
      <c r="AB485" s="628" t="s">
        <v>1307</v>
      </c>
      <c r="AC485" s="431" t="s">
        <v>1155</v>
      </c>
      <c r="AD485" s="623" t="s">
        <v>1393</v>
      </c>
      <c r="AE485" s="623"/>
      <c r="AF485" s="623"/>
      <c r="AG485" s="623" t="s">
        <v>10</v>
      </c>
      <c r="AH485" s="623"/>
      <c r="AI485" s="623" t="s">
        <v>2598</v>
      </c>
      <c r="AJ485" s="496"/>
      <c r="AK485" s="359"/>
    </row>
    <row r="486" spans="1:37">
      <c r="A486" s="367"/>
      <c r="B486" s="445" t="s">
        <v>493</v>
      </c>
      <c r="C486" s="402">
        <v>46.776800000000001</v>
      </c>
      <c r="D486" s="428">
        <v>23.630500000000001</v>
      </c>
      <c r="E486" s="449" t="s">
        <v>206</v>
      </c>
      <c r="F486" s="450" t="s">
        <v>649</v>
      </c>
      <c r="G486" s="450" t="s">
        <v>2750</v>
      </c>
      <c r="H486" s="450" t="s">
        <v>3712</v>
      </c>
      <c r="I486" s="452" t="s">
        <v>673</v>
      </c>
      <c r="J486" s="457" t="s">
        <v>3</v>
      </c>
      <c r="K486" s="407">
        <v>1</v>
      </c>
      <c r="L486" s="407">
        <v>4</v>
      </c>
      <c r="M486" s="407">
        <v>4</v>
      </c>
      <c r="N486" s="425">
        <v>11</v>
      </c>
      <c r="O486" s="437"/>
      <c r="P486" s="526"/>
      <c r="Q486" s="526">
        <v>13</v>
      </c>
      <c r="R486" s="526">
        <v>1</v>
      </c>
      <c r="S486" s="526"/>
      <c r="T486" s="526"/>
      <c r="U486" s="406"/>
      <c r="V486" s="406">
        <f t="shared" si="24"/>
        <v>-3</v>
      </c>
      <c r="W486" s="676"/>
      <c r="X486" s="507" t="str">
        <f t="shared" si="22"/>
        <v>13 două camere, 1 trei camere, -3 număr camere necunoscut &lt;span style="color: red;"&gt;(spuneți-mi sau trimiteți tabel întreținere)&lt;/span&gt;</v>
      </c>
      <c r="Y486" s="508" t="str">
        <f t="shared" si="23"/>
        <v>11 din care 13 două camere, 1 trei camere, -3 număr camere necunoscut &lt;span style="color: red;"&gt;(spuneți-mi sau trimiteți tabel întreținere)&lt;/span&gt;</v>
      </c>
      <c r="Z486" s="509"/>
      <c r="AA486" s="510" t="s">
        <v>1043</v>
      </c>
      <c r="AB486" s="628" t="s">
        <v>1307</v>
      </c>
      <c r="AC486" s="431" t="s">
        <v>1155</v>
      </c>
      <c r="AD486" s="623" t="s">
        <v>1393</v>
      </c>
      <c r="AE486" s="623"/>
      <c r="AF486" s="623"/>
      <c r="AG486" s="623" t="s">
        <v>10</v>
      </c>
      <c r="AH486" s="623"/>
      <c r="AI486" s="623" t="s">
        <v>2598</v>
      </c>
      <c r="AJ486" s="441"/>
      <c r="AK486" s="359"/>
    </row>
    <row r="487" spans="1:37">
      <c r="A487" s="367"/>
      <c r="B487" s="445" t="s">
        <v>494</v>
      </c>
      <c r="C487" s="402">
        <v>46.776899999999998</v>
      </c>
      <c r="D487" s="428">
        <v>23.631</v>
      </c>
      <c r="E487" s="449" t="s">
        <v>206</v>
      </c>
      <c r="F487" s="450" t="s">
        <v>649</v>
      </c>
      <c r="G487" s="450" t="s">
        <v>2750</v>
      </c>
      <c r="H487" s="450" t="s">
        <v>3713</v>
      </c>
      <c r="I487" s="452" t="s">
        <v>673</v>
      </c>
      <c r="J487" s="457" t="s">
        <v>3</v>
      </c>
      <c r="K487" s="407">
        <v>1</v>
      </c>
      <c r="L487" s="407">
        <v>4</v>
      </c>
      <c r="M487" s="407">
        <v>4</v>
      </c>
      <c r="N487" s="425">
        <v>11</v>
      </c>
      <c r="O487" s="437"/>
      <c r="P487" s="526"/>
      <c r="Q487" s="526">
        <v>13</v>
      </c>
      <c r="R487" s="526">
        <v>1</v>
      </c>
      <c r="S487" s="526"/>
      <c r="T487" s="526"/>
      <c r="U487" s="406"/>
      <c r="V487" s="406">
        <f t="shared" si="24"/>
        <v>-3</v>
      </c>
      <c r="W487" s="676"/>
      <c r="X487" s="507" t="str">
        <f t="shared" si="22"/>
        <v>13 două camere, 1 trei camere, -3 număr camere necunoscut &lt;span style="color: red;"&gt;(spuneți-mi sau trimiteți tabel întreținere)&lt;/span&gt;</v>
      </c>
      <c r="Y487" s="508" t="str">
        <f t="shared" si="23"/>
        <v>11 din care 13 două camere, 1 trei camere, -3 număr camere necunoscut &lt;span style="color: red;"&gt;(spuneți-mi sau trimiteți tabel întreținere)&lt;/span&gt;</v>
      </c>
      <c r="Z487" s="509"/>
      <c r="AA487" s="510" t="s">
        <v>1043</v>
      </c>
      <c r="AB487" s="628" t="s">
        <v>1307</v>
      </c>
      <c r="AC487" s="431" t="s">
        <v>1155</v>
      </c>
      <c r="AD487" s="623" t="s">
        <v>1393</v>
      </c>
      <c r="AE487" s="623"/>
      <c r="AF487" s="623"/>
      <c r="AG487" s="623" t="s">
        <v>10</v>
      </c>
      <c r="AH487" s="623"/>
      <c r="AI487" s="623" t="s">
        <v>2598</v>
      </c>
      <c r="AJ487" s="496"/>
      <c r="AK487" s="359"/>
    </row>
    <row r="488" spans="1:37">
      <c r="A488" s="367"/>
      <c r="B488" s="445" t="s">
        <v>495</v>
      </c>
      <c r="C488" s="402">
        <v>46.776499999999999</v>
      </c>
      <c r="D488" s="428">
        <v>23.630500000000001</v>
      </c>
      <c r="E488" s="449" t="s">
        <v>206</v>
      </c>
      <c r="F488" s="450" t="s">
        <v>649</v>
      </c>
      <c r="G488" s="450" t="s">
        <v>2750</v>
      </c>
      <c r="H488" s="450" t="s">
        <v>3714</v>
      </c>
      <c r="I488" s="452" t="s">
        <v>681</v>
      </c>
      <c r="J488" s="457" t="s">
        <v>3</v>
      </c>
      <c r="K488" s="407">
        <v>2</v>
      </c>
      <c r="L488" s="407">
        <v>5</v>
      </c>
      <c r="M488" s="407">
        <v>5</v>
      </c>
      <c r="N488" s="398">
        <v>20</v>
      </c>
      <c r="O488" s="395"/>
      <c r="P488" s="526"/>
      <c r="Q488" s="526"/>
      <c r="R488" s="526">
        <v>14</v>
      </c>
      <c r="S488" s="526">
        <v>6</v>
      </c>
      <c r="T488" s="526"/>
      <c r="U488" s="526"/>
      <c r="V488" s="526">
        <f t="shared" si="24"/>
        <v>0</v>
      </c>
      <c r="W488" s="676"/>
      <c r="X488" s="507" t="str">
        <f t="shared" si="22"/>
        <v>14 trei camere, 6 patru camere, 0 număr camere necunoscut &lt;span style="color: red;"&gt;(spuneți-mi sau trimiteți tabel întreținere)&lt;/span&gt;</v>
      </c>
      <c r="Y488" s="508" t="str">
        <f t="shared" si="23"/>
        <v>20 din care 14 trei camere, 6 patru camere, 0 număr camere necunoscut &lt;span style="color: red;"&gt;(spuneți-mi sau trimiteți tabel întreținere)&lt;/span&gt;</v>
      </c>
      <c r="Z488" s="509"/>
      <c r="AA488" s="510" t="s">
        <v>1043</v>
      </c>
      <c r="AB488" s="628" t="s">
        <v>1307</v>
      </c>
      <c r="AC488" s="431" t="s">
        <v>1155</v>
      </c>
      <c r="AD488" s="623" t="s">
        <v>1399</v>
      </c>
      <c r="AE488" s="623"/>
      <c r="AF488" s="623"/>
      <c r="AG488" s="623" t="s">
        <v>10</v>
      </c>
      <c r="AH488" s="623"/>
      <c r="AI488" s="623" t="s">
        <v>2598</v>
      </c>
      <c r="AJ488" s="496"/>
      <c r="AK488" s="359"/>
    </row>
    <row r="489" spans="1:37">
      <c r="A489" s="367"/>
      <c r="B489" s="445" t="s">
        <v>496</v>
      </c>
      <c r="C489" s="402">
        <v>46.776600000000002</v>
      </c>
      <c r="D489" s="428">
        <v>23.6311</v>
      </c>
      <c r="E489" s="449" t="s">
        <v>206</v>
      </c>
      <c r="F489" s="450" t="s">
        <v>649</v>
      </c>
      <c r="G489" s="450" t="s">
        <v>2750</v>
      </c>
      <c r="H489" s="450" t="s">
        <v>3715</v>
      </c>
      <c r="I489" s="452" t="s">
        <v>681</v>
      </c>
      <c r="J489" s="457" t="s">
        <v>3</v>
      </c>
      <c r="K489" s="407">
        <v>2</v>
      </c>
      <c r="L489" s="407">
        <v>5</v>
      </c>
      <c r="M489" s="407">
        <v>5</v>
      </c>
      <c r="N489" s="398">
        <v>20</v>
      </c>
      <c r="O489" s="395"/>
      <c r="P489" s="526"/>
      <c r="Q489" s="526"/>
      <c r="R489" s="526">
        <v>14</v>
      </c>
      <c r="S489" s="526">
        <v>6</v>
      </c>
      <c r="T489" s="526"/>
      <c r="U489" s="526"/>
      <c r="V489" s="526">
        <f t="shared" si="24"/>
        <v>0</v>
      </c>
      <c r="W489" s="676"/>
      <c r="X489" s="507" t="str">
        <f t="shared" ref="X489:X552" si="25">CONCATENATE(IF(ISBLANK(O489),"",CONCATENATE(O489,O$2,", ")),IF(ISBLANK(P489),"",CONCATENATE(P489,P$2,", ")),IF(ISBLANK(Q489),"",CONCATENATE(Q489,Q$2,", ")),IF(ISBLANK(R489),"",CONCATENATE(R489,R$2,", ")),IF(ISBLANK(S489),"",CONCATENATE(S489,S$2,", ")),IF(ISBLANK(T489),"",CONCATENATE(T489,T$2,", ")),IF(ISBLANK(U489),"",CONCATENATE(U489,U$2,", ")),IF(ISBLANK(V489),"",CONCATENATE(W489,V489,V$2)))</f>
        <v>14 trei camere, 6 patru camere, 0 număr camere necunoscut &lt;span style="color: red;"&gt;(spuneți-mi sau trimiteți tabel întreținere)&lt;/span&gt;</v>
      </c>
      <c r="Y489" s="508" t="str">
        <f t="shared" ref="Y489:Y552" si="26">W489&amp;N489&amp;" din care "&amp;X489</f>
        <v>20 din care 14 trei camere, 6 patru camere, 0 număr camere necunoscut &lt;span style="color: red;"&gt;(spuneți-mi sau trimiteți tabel întreținere)&lt;/span&gt;</v>
      </c>
      <c r="Z489" s="509"/>
      <c r="AA489" s="510" t="s">
        <v>1043</v>
      </c>
      <c r="AB489" s="628" t="s">
        <v>1307</v>
      </c>
      <c r="AC489" s="431" t="s">
        <v>1155</v>
      </c>
      <c r="AD489" s="623" t="s">
        <v>1399</v>
      </c>
      <c r="AE489" s="623"/>
      <c r="AF489" s="623"/>
      <c r="AG489" s="623" t="s">
        <v>10</v>
      </c>
      <c r="AH489" s="623"/>
      <c r="AI489" s="623" t="s">
        <v>2598</v>
      </c>
      <c r="AJ489" s="441"/>
      <c r="AK489" s="359"/>
    </row>
    <row r="490" spans="1:37">
      <c r="A490" s="367" t="s">
        <v>32</v>
      </c>
      <c r="B490" s="460" t="s">
        <v>536</v>
      </c>
      <c r="C490" s="461">
        <v>46.778199999999998</v>
      </c>
      <c r="D490" s="462">
        <v>23.628399999999999</v>
      </c>
      <c r="E490" s="463" t="s">
        <v>206</v>
      </c>
      <c r="F490" s="464" t="s">
        <v>649</v>
      </c>
      <c r="G490" s="464" t="s">
        <v>2750</v>
      </c>
      <c r="H490" s="464" t="s">
        <v>3716</v>
      </c>
      <c r="I490" s="474" t="s">
        <v>681</v>
      </c>
      <c r="J490" s="475" t="s">
        <v>3</v>
      </c>
      <c r="K490" s="476">
        <v>2</v>
      </c>
      <c r="L490" s="476">
        <v>5</v>
      </c>
      <c r="M490" s="476">
        <v>5</v>
      </c>
      <c r="N490" s="391">
        <v>20</v>
      </c>
      <c r="O490" s="392"/>
      <c r="P490" s="525"/>
      <c r="Q490" s="525"/>
      <c r="R490" s="525">
        <v>14</v>
      </c>
      <c r="S490" s="525">
        <v>6</v>
      </c>
      <c r="T490" s="525"/>
      <c r="U490" s="525"/>
      <c r="V490" s="525">
        <f t="shared" ref="V490:V553" si="27">N490-SUM(O490:U490)</f>
        <v>0</v>
      </c>
      <c r="W490" s="679"/>
      <c r="X490" s="515" t="str">
        <f t="shared" si="25"/>
        <v>14 trei camere, 6 patru camere, 0 număr camere necunoscut &lt;span style="color: red;"&gt;(spuneți-mi sau trimiteți tabel întreținere)&lt;/span&gt;</v>
      </c>
      <c r="Y490" s="516" t="str">
        <f t="shared" si="26"/>
        <v>20 din care 14 trei camere, 6 patru camere, 0 număr camere necunoscut &lt;span style="color: red;"&gt;(spuneți-mi sau trimiteți tabel întreținere)&lt;/span&gt;</v>
      </c>
      <c r="Z490" s="517"/>
      <c r="AA490" s="518" t="s">
        <v>1043</v>
      </c>
      <c r="AB490" s="400" t="s">
        <v>1307</v>
      </c>
      <c r="AC490" s="458" t="s">
        <v>1155</v>
      </c>
      <c r="AD490" s="394" t="s">
        <v>1399</v>
      </c>
      <c r="AE490" s="394"/>
      <c r="AF490" s="394"/>
      <c r="AG490" s="394" t="s">
        <v>10</v>
      </c>
      <c r="AH490" s="394"/>
      <c r="AI490" s="394" t="s">
        <v>2598</v>
      </c>
      <c r="AJ490" s="473"/>
      <c r="AK490" s="359"/>
    </row>
    <row r="491" spans="1:37">
      <c r="A491" s="367"/>
      <c r="B491" s="445" t="s">
        <v>537</v>
      </c>
      <c r="C491" s="402">
        <v>46.777999999999999</v>
      </c>
      <c r="D491" s="428">
        <v>23.628499999999999</v>
      </c>
      <c r="E491" s="449" t="s">
        <v>206</v>
      </c>
      <c r="F491" s="450" t="s">
        <v>649</v>
      </c>
      <c r="G491" s="450" t="s">
        <v>2750</v>
      </c>
      <c r="H491" s="450" t="s">
        <v>3717</v>
      </c>
      <c r="I491" s="452" t="s">
        <v>681</v>
      </c>
      <c r="J491" s="457" t="s">
        <v>3</v>
      </c>
      <c r="K491" s="407">
        <v>2</v>
      </c>
      <c r="L491" s="407">
        <v>5</v>
      </c>
      <c r="M491" s="407">
        <v>5</v>
      </c>
      <c r="N491" s="398">
        <v>20</v>
      </c>
      <c r="O491" s="395"/>
      <c r="P491" s="526"/>
      <c r="Q491" s="526"/>
      <c r="R491" s="526">
        <v>14</v>
      </c>
      <c r="S491" s="526">
        <v>6</v>
      </c>
      <c r="T491" s="526"/>
      <c r="U491" s="526"/>
      <c r="V491" s="526">
        <f t="shared" si="27"/>
        <v>0</v>
      </c>
      <c r="W491" s="676"/>
      <c r="X491" s="507" t="str">
        <f t="shared" si="25"/>
        <v>14 trei camere, 6 patru camere, 0 număr camere necunoscut &lt;span style="color: red;"&gt;(spuneți-mi sau trimiteți tabel întreținere)&lt;/span&gt;</v>
      </c>
      <c r="Y491" s="508" t="str">
        <f t="shared" si="26"/>
        <v>20 din care 14 trei camere, 6 patru camere, 0 număr camere necunoscut &lt;span style="color: red;"&gt;(spuneți-mi sau trimiteți tabel întreținere)&lt;/span&gt;</v>
      </c>
      <c r="Z491" s="509"/>
      <c r="AA491" s="510" t="s">
        <v>1043</v>
      </c>
      <c r="AB491" s="628" t="s">
        <v>1307</v>
      </c>
      <c r="AC491" s="431" t="s">
        <v>1155</v>
      </c>
      <c r="AD491" s="623" t="s">
        <v>1399</v>
      </c>
      <c r="AE491" s="623"/>
      <c r="AF491" s="623"/>
      <c r="AG491" s="623" t="s">
        <v>10</v>
      </c>
      <c r="AH491" s="623"/>
      <c r="AI491" s="623" t="s">
        <v>2598</v>
      </c>
      <c r="AJ491" s="441"/>
      <c r="AK491" s="359"/>
    </row>
    <row r="492" spans="1:37">
      <c r="A492" s="367"/>
      <c r="B492" s="445" t="s">
        <v>519</v>
      </c>
      <c r="C492" s="402">
        <v>46.777700000000003</v>
      </c>
      <c r="D492" s="428">
        <v>23.628499999999999</v>
      </c>
      <c r="E492" s="449" t="s">
        <v>206</v>
      </c>
      <c r="F492" s="450" t="s">
        <v>649</v>
      </c>
      <c r="G492" s="450" t="s">
        <v>2750</v>
      </c>
      <c r="H492" s="450" t="s">
        <v>3718</v>
      </c>
      <c r="I492" s="452" t="s">
        <v>681</v>
      </c>
      <c r="J492" s="457" t="s">
        <v>3</v>
      </c>
      <c r="K492" s="407">
        <v>2</v>
      </c>
      <c r="L492" s="407">
        <v>5</v>
      </c>
      <c r="M492" s="407">
        <v>5</v>
      </c>
      <c r="N492" s="398">
        <v>20</v>
      </c>
      <c r="O492" s="395"/>
      <c r="P492" s="526"/>
      <c r="Q492" s="526"/>
      <c r="R492" s="526">
        <v>14</v>
      </c>
      <c r="S492" s="526">
        <v>6</v>
      </c>
      <c r="T492" s="526"/>
      <c r="U492" s="526"/>
      <c r="V492" s="526">
        <f t="shared" si="27"/>
        <v>0</v>
      </c>
      <c r="W492" s="676"/>
      <c r="X492" s="507" t="str">
        <f t="shared" si="25"/>
        <v>14 trei camere, 6 patru camere, 0 număr camere necunoscut &lt;span style="color: red;"&gt;(spuneți-mi sau trimiteți tabel întreținere)&lt;/span&gt;</v>
      </c>
      <c r="Y492" s="508" t="str">
        <f t="shared" si="26"/>
        <v>20 din care 14 trei camere, 6 patru camere, 0 număr camere necunoscut &lt;span style="color: red;"&gt;(spuneți-mi sau trimiteți tabel întreținere)&lt;/span&gt;</v>
      </c>
      <c r="Z492" s="509"/>
      <c r="AA492" s="510" t="s">
        <v>1043</v>
      </c>
      <c r="AB492" s="628" t="s">
        <v>1307</v>
      </c>
      <c r="AC492" s="431" t="s">
        <v>1155</v>
      </c>
      <c r="AD492" s="623" t="s">
        <v>1399</v>
      </c>
      <c r="AE492" s="623"/>
      <c r="AF492" s="623"/>
      <c r="AG492" s="623" t="s">
        <v>10</v>
      </c>
      <c r="AH492" s="623"/>
      <c r="AI492" s="623" t="s">
        <v>2598</v>
      </c>
      <c r="AJ492" s="496"/>
      <c r="AK492" s="359"/>
    </row>
    <row r="493" spans="1:37">
      <c r="A493" s="367"/>
      <c r="B493" s="445" t="s">
        <v>520</v>
      </c>
      <c r="C493" s="402">
        <v>46.777900000000002</v>
      </c>
      <c r="D493" s="428">
        <v>23.629100000000001</v>
      </c>
      <c r="E493" s="449" t="s">
        <v>206</v>
      </c>
      <c r="F493" s="450" t="s">
        <v>649</v>
      </c>
      <c r="G493" s="450" t="s">
        <v>2750</v>
      </c>
      <c r="H493" s="450" t="s">
        <v>3719</v>
      </c>
      <c r="I493" s="452" t="s">
        <v>681</v>
      </c>
      <c r="J493" s="457" t="s">
        <v>3</v>
      </c>
      <c r="K493" s="407">
        <v>2</v>
      </c>
      <c r="L493" s="407">
        <v>5</v>
      </c>
      <c r="M493" s="407">
        <v>5</v>
      </c>
      <c r="N493" s="398">
        <v>20</v>
      </c>
      <c r="O493" s="395"/>
      <c r="P493" s="526"/>
      <c r="Q493" s="526"/>
      <c r="R493" s="526">
        <v>14</v>
      </c>
      <c r="S493" s="526">
        <v>6</v>
      </c>
      <c r="T493" s="526"/>
      <c r="U493" s="526"/>
      <c r="V493" s="526">
        <f t="shared" si="27"/>
        <v>0</v>
      </c>
      <c r="W493" s="676"/>
      <c r="X493" s="507" t="str">
        <f t="shared" si="25"/>
        <v>14 trei camere, 6 patru camere, 0 număr camere necunoscut &lt;span style="color: red;"&gt;(spuneți-mi sau trimiteți tabel întreținere)&lt;/span&gt;</v>
      </c>
      <c r="Y493" s="508" t="str">
        <f t="shared" si="26"/>
        <v>20 din care 14 trei camere, 6 patru camere, 0 număr camere necunoscut &lt;span style="color: red;"&gt;(spuneți-mi sau trimiteți tabel întreținere)&lt;/span&gt;</v>
      </c>
      <c r="Z493" s="509"/>
      <c r="AA493" s="510" t="s">
        <v>1043</v>
      </c>
      <c r="AB493" s="628" t="s">
        <v>1307</v>
      </c>
      <c r="AC493" s="431" t="s">
        <v>1155</v>
      </c>
      <c r="AD493" s="623" t="s">
        <v>1399</v>
      </c>
      <c r="AE493" s="623"/>
      <c r="AF493" s="623"/>
      <c r="AG493" s="623" t="s">
        <v>10</v>
      </c>
      <c r="AH493" s="623"/>
      <c r="AI493" s="623" t="s">
        <v>2598</v>
      </c>
      <c r="AJ493" s="496"/>
      <c r="AK493" s="359"/>
    </row>
    <row r="494" spans="1:37">
      <c r="A494" s="367" t="s">
        <v>32</v>
      </c>
      <c r="B494" s="460" t="s">
        <v>548</v>
      </c>
      <c r="C494" s="461">
        <v>46.777299999999997</v>
      </c>
      <c r="D494" s="462">
        <v>23.6297</v>
      </c>
      <c r="E494" s="463" t="s">
        <v>206</v>
      </c>
      <c r="F494" s="464" t="s">
        <v>649</v>
      </c>
      <c r="G494" s="464" t="s">
        <v>2750</v>
      </c>
      <c r="H494" s="464" t="s">
        <v>3720</v>
      </c>
      <c r="I494" s="474" t="s">
        <v>681</v>
      </c>
      <c r="J494" s="475" t="s">
        <v>3</v>
      </c>
      <c r="K494" s="476">
        <v>2</v>
      </c>
      <c r="L494" s="476">
        <v>5</v>
      </c>
      <c r="M494" s="476">
        <v>5</v>
      </c>
      <c r="N494" s="391">
        <v>20</v>
      </c>
      <c r="O494" s="392"/>
      <c r="P494" s="525"/>
      <c r="Q494" s="525"/>
      <c r="R494" s="525">
        <v>14</v>
      </c>
      <c r="S494" s="525">
        <v>6</v>
      </c>
      <c r="T494" s="525"/>
      <c r="U494" s="525"/>
      <c r="V494" s="525">
        <f t="shared" si="27"/>
        <v>0</v>
      </c>
      <c r="W494" s="679"/>
      <c r="X494" s="515" t="str">
        <f t="shared" si="25"/>
        <v>14 trei camere, 6 patru camere, 0 număr camere necunoscut &lt;span style="color: red;"&gt;(spuneți-mi sau trimiteți tabel întreținere)&lt;/span&gt;</v>
      </c>
      <c r="Y494" s="516" t="str">
        <f t="shared" si="26"/>
        <v>20 din care 14 trei camere, 6 patru camere, 0 număr camere necunoscut &lt;span style="color: red;"&gt;(spuneți-mi sau trimiteți tabel întreținere)&lt;/span&gt;</v>
      </c>
      <c r="Z494" s="517"/>
      <c r="AA494" s="518" t="s">
        <v>1668</v>
      </c>
      <c r="AB494" s="400" t="s">
        <v>1307</v>
      </c>
      <c r="AC494" s="458" t="s">
        <v>1155</v>
      </c>
      <c r="AD494" s="394" t="s">
        <v>1399</v>
      </c>
      <c r="AE494" s="394"/>
      <c r="AF494" s="394"/>
      <c r="AG494" s="394" t="s">
        <v>10</v>
      </c>
      <c r="AH494" s="394"/>
      <c r="AI494" s="394" t="s">
        <v>2598</v>
      </c>
      <c r="AJ494" s="473"/>
      <c r="AK494" s="359"/>
    </row>
    <row r="495" spans="1:37">
      <c r="A495" s="367"/>
      <c r="B495" s="445" t="s">
        <v>586</v>
      </c>
      <c r="C495" s="402">
        <v>46.777000000000001</v>
      </c>
      <c r="D495" s="428">
        <v>23.629799999999999</v>
      </c>
      <c r="E495" s="449" t="s">
        <v>206</v>
      </c>
      <c r="F495" s="450" t="s">
        <v>649</v>
      </c>
      <c r="G495" s="450" t="s">
        <v>2750</v>
      </c>
      <c r="H495" s="450" t="s">
        <v>3721</v>
      </c>
      <c r="I495" s="452" t="s">
        <v>681</v>
      </c>
      <c r="J495" s="457" t="s">
        <v>3</v>
      </c>
      <c r="K495" s="407">
        <v>2</v>
      </c>
      <c r="L495" s="407">
        <v>5</v>
      </c>
      <c r="M495" s="407">
        <v>5</v>
      </c>
      <c r="N495" s="398">
        <v>20</v>
      </c>
      <c r="O495" s="395"/>
      <c r="P495" s="526"/>
      <c r="Q495" s="526"/>
      <c r="R495" s="526">
        <v>14</v>
      </c>
      <c r="S495" s="526">
        <v>6</v>
      </c>
      <c r="T495" s="526"/>
      <c r="U495" s="526"/>
      <c r="V495" s="526">
        <f t="shared" si="27"/>
        <v>0</v>
      </c>
      <c r="W495" s="676"/>
      <c r="X495" s="507" t="str">
        <f t="shared" si="25"/>
        <v>14 trei camere, 6 patru camere, 0 număr camere necunoscut &lt;span style="color: red;"&gt;(spuneți-mi sau trimiteți tabel întreținere)&lt;/span&gt;</v>
      </c>
      <c r="Y495" s="508" t="str">
        <f t="shared" si="26"/>
        <v>20 din care 14 trei camere, 6 patru camere, 0 număr camere necunoscut &lt;span style="color: red;"&gt;(spuneți-mi sau trimiteți tabel întreținere)&lt;/span&gt;</v>
      </c>
      <c r="Z495" s="509"/>
      <c r="AA495" s="510" t="s">
        <v>1668</v>
      </c>
      <c r="AB495" s="628" t="s">
        <v>1307</v>
      </c>
      <c r="AC495" s="431" t="s">
        <v>1155</v>
      </c>
      <c r="AD495" s="623" t="s">
        <v>1399</v>
      </c>
      <c r="AE495" s="623"/>
      <c r="AF495" s="623"/>
      <c r="AG495" s="623" t="s">
        <v>10</v>
      </c>
      <c r="AH495" s="623"/>
      <c r="AI495" s="623" t="s">
        <v>2598</v>
      </c>
      <c r="AJ495" s="441"/>
      <c r="AK495" s="359"/>
    </row>
    <row r="496" spans="1:37">
      <c r="A496" s="367"/>
      <c r="B496" s="445" t="s">
        <v>587</v>
      </c>
      <c r="C496" s="402">
        <v>46.776699999999998</v>
      </c>
      <c r="D496" s="428">
        <v>23.629899999999999</v>
      </c>
      <c r="E496" s="449" t="s">
        <v>206</v>
      </c>
      <c r="F496" s="450" t="s">
        <v>649</v>
      </c>
      <c r="G496" s="450" t="s">
        <v>2750</v>
      </c>
      <c r="H496" s="450" t="s">
        <v>3722</v>
      </c>
      <c r="I496" s="452" t="s">
        <v>681</v>
      </c>
      <c r="J496" s="457" t="s">
        <v>3</v>
      </c>
      <c r="K496" s="407">
        <v>2</v>
      </c>
      <c r="L496" s="407">
        <v>5</v>
      </c>
      <c r="M496" s="407">
        <v>5</v>
      </c>
      <c r="N496" s="398">
        <v>20</v>
      </c>
      <c r="O496" s="395"/>
      <c r="P496" s="526"/>
      <c r="Q496" s="526"/>
      <c r="R496" s="526">
        <v>14</v>
      </c>
      <c r="S496" s="526">
        <v>6</v>
      </c>
      <c r="T496" s="526"/>
      <c r="U496" s="526"/>
      <c r="V496" s="526">
        <f t="shared" si="27"/>
        <v>0</v>
      </c>
      <c r="W496" s="676"/>
      <c r="X496" s="507" t="str">
        <f t="shared" si="25"/>
        <v>14 trei camere, 6 patru camere, 0 număr camere necunoscut &lt;span style="color: red;"&gt;(spuneți-mi sau trimiteți tabel întreținere)&lt;/span&gt;</v>
      </c>
      <c r="Y496" s="508" t="str">
        <f t="shared" si="26"/>
        <v>20 din care 14 trei camere, 6 patru camere, 0 număr camere necunoscut &lt;span style="color: red;"&gt;(spuneți-mi sau trimiteți tabel întreținere)&lt;/span&gt;</v>
      </c>
      <c r="Z496" s="509"/>
      <c r="AA496" s="510" t="s">
        <v>1043</v>
      </c>
      <c r="AB496" s="628" t="s">
        <v>1307</v>
      </c>
      <c r="AC496" s="431" t="s">
        <v>1155</v>
      </c>
      <c r="AD496" s="623" t="s">
        <v>1399</v>
      </c>
      <c r="AE496" s="623"/>
      <c r="AF496" s="623"/>
      <c r="AG496" s="623" t="s">
        <v>10</v>
      </c>
      <c r="AH496" s="623"/>
      <c r="AI496" s="623" t="s">
        <v>2598</v>
      </c>
      <c r="AJ496" s="496"/>
      <c r="AK496" s="359"/>
    </row>
    <row r="497" spans="1:37">
      <c r="A497" s="367" t="s">
        <v>32</v>
      </c>
      <c r="B497" s="460" t="s">
        <v>466</v>
      </c>
      <c r="C497" s="461">
        <v>46.777799999999999</v>
      </c>
      <c r="D497" s="462">
        <v>23.6326</v>
      </c>
      <c r="E497" s="463" t="s">
        <v>206</v>
      </c>
      <c r="F497" s="464" t="s">
        <v>649</v>
      </c>
      <c r="G497" s="464" t="s">
        <v>2750</v>
      </c>
      <c r="H497" s="464" t="s">
        <v>3723</v>
      </c>
      <c r="I497" s="474" t="s">
        <v>681</v>
      </c>
      <c r="J497" s="475" t="s">
        <v>3</v>
      </c>
      <c r="K497" s="390">
        <v>2</v>
      </c>
      <c r="L497" s="390">
        <v>5</v>
      </c>
      <c r="M497" s="390">
        <v>5</v>
      </c>
      <c r="N497" s="391">
        <v>28</v>
      </c>
      <c r="O497" s="392"/>
      <c r="P497" s="525"/>
      <c r="Q497" s="525">
        <v>26</v>
      </c>
      <c r="R497" s="525">
        <v>2</v>
      </c>
      <c r="S497" s="525"/>
      <c r="T497" s="525"/>
      <c r="U497" s="479"/>
      <c r="V497" s="479">
        <f t="shared" si="27"/>
        <v>0</v>
      </c>
      <c r="W497" s="679"/>
      <c r="X497" s="515" t="str">
        <f t="shared" si="25"/>
        <v>26 două camere, 2 trei camere, 0 număr camere necunoscut &lt;span style="color: red;"&gt;(spuneți-mi sau trimiteți tabel întreținere)&lt;/span&gt;</v>
      </c>
      <c r="Y497" s="516" t="str">
        <f t="shared" si="26"/>
        <v>28 din care 26 două camere, 2 trei camere, 0 număr camere necunoscut &lt;span style="color: red;"&gt;(spuneți-mi sau trimiteți tabel întreținere)&lt;/span&gt;</v>
      </c>
      <c r="Z497" s="517"/>
      <c r="AA497" s="518" t="s">
        <v>1668</v>
      </c>
      <c r="AB497" s="400" t="s">
        <v>1307</v>
      </c>
      <c r="AC497" s="458" t="s">
        <v>1155</v>
      </c>
      <c r="AD497" s="394" t="s">
        <v>1392</v>
      </c>
      <c r="AE497" s="394"/>
      <c r="AF497" s="394"/>
      <c r="AG497" s="394" t="s">
        <v>10</v>
      </c>
      <c r="AH497" s="394"/>
      <c r="AI497" s="394" t="s">
        <v>2598</v>
      </c>
      <c r="AJ497" s="473"/>
      <c r="AK497" s="359"/>
    </row>
    <row r="498" spans="1:37">
      <c r="A498" s="367"/>
      <c r="B498" s="445" t="s">
        <v>466</v>
      </c>
      <c r="C498" s="402">
        <v>46.777500000000003</v>
      </c>
      <c r="D498" s="428">
        <v>23.6327</v>
      </c>
      <c r="E498" s="449" t="s">
        <v>206</v>
      </c>
      <c r="F498" s="450" t="s">
        <v>649</v>
      </c>
      <c r="G498" s="450" t="s">
        <v>2750</v>
      </c>
      <c r="H498" s="450" t="s">
        <v>3724</v>
      </c>
      <c r="I498" s="452" t="s">
        <v>681</v>
      </c>
      <c r="J498" s="457" t="s">
        <v>3</v>
      </c>
      <c r="K498" s="624">
        <v>2</v>
      </c>
      <c r="L498" s="624">
        <v>5</v>
      </c>
      <c r="M498" s="624">
        <v>5</v>
      </c>
      <c r="N498" s="398">
        <v>28</v>
      </c>
      <c r="O498" s="395"/>
      <c r="P498" s="526"/>
      <c r="Q498" s="526">
        <v>26</v>
      </c>
      <c r="R498" s="526">
        <v>2</v>
      </c>
      <c r="S498" s="526"/>
      <c r="T498" s="526"/>
      <c r="U498" s="406"/>
      <c r="V498" s="406">
        <f t="shared" si="27"/>
        <v>0</v>
      </c>
      <c r="W498" s="676"/>
      <c r="X498" s="507" t="str">
        <f t="shared" si="25"/>
        <v>26 două camere, 2 trei camere, 0 număr camere necunoscut &lt;span style="color: red;"&gt;(spuneți-mi sau trimiteți tabel întreținere)&lt;/span&gt;</v>
      </c>
      <c r="Y498" s="508" t="str">
        <f t="shared" si="26"/>
        <v>28 din care 26 două camere, 2 trei camere, 0 număr camere necunoscut &lt;span style="color: red;"&gt;(spuneți-mi sau trimiteți tabel întreținere)&lt;/span&gt;</v>
      </c>
      <c r="Z498" s="509"/>
      <c r="AA498" s="510" t="s">
        <v>1668</v>
      </c>
      <c r="AB498" s="628" t="s">
        <v>1307</v>
      </c>
      <c r="AC498" s="431" t="s">
        <v>1155</v>
      </c>
      <c r="AD498" s="623" t="s">
        <v>1392</v>
      </c>
      <c r="AE498" s="623"/>
      <c r="AF498" s="623"/>
      <c r="AG498" s="623" t="s">
        <v>10</v>
      </c>
      <c r="AH498" s="623"/>
      <c r="AI498" s="623" t="s">
        <v>2598</v>
      </c>
      <c r="AJ498" s="496"/>
      <c r="AK498" s="359"/>
    </row>
    <row r="499" spans="1:37">
      <c r="A499" s="367"/>
      <c r="B499" s="445" t="s">
        <v>467</v>
      </c>
      <c r="C499" s="402">
        <v>46.777099999999997</v>
      </c>
      <c r="D499" s="428">
        <v>23.6328</v>
      </c>
      <c r="E499" s="449" t="s">
        <v>206</v>
      </c>
      <c r="F499" s="450" t="s">
        <v>649</v>
      </c>
      <c r="G499" s="450" t="s">
        <v>2750</v>
      </c>
      <c r="H499" s="450" t="s">
        <v>3725</v>
      </c>
      <c r="I499" s="452" t="s">
        <v>681</v>
      </c>
      <c r="J499" s="457" t="s">
        <v>3</v>
      </c>
      <c r="K499" s="624">
        <v>2</v>
      </c>
      <c r="L499" s="624">
        <v>5</v>
      </c>
      <c r="M499" s="624">
        <v>5</v>
      </c>
      <c r="N499" s="398">
        <v>28</v>
      </c>
      <c r="O499" s="395"/>
      <c r="P499" s="526"/>
      <c r="Q499" s="526">
        <v>26</v>
      </c>
      <c r="R499" s="526">
        <v>2</v>
      </c>
      <c r="S499" s="526"/>
      <c r="T499" s="526"/>
      <c r="U499" s="406"/>
      <c r="V499" s="406">
        <f t="shared" si="27"/>
        <v>0</v>
      </c>
      <c r="W499" s="676"/>
      <c r="X499" s="507" t="str">
        <f t="shared" si="25"/>
        <v>26 două camere, 2 trei camere, 0 număr camere necunoscut &lt;span style="color: red;"&gt;(spuneți-mi sau trimiteți tabel întreținere)&lt;/span&gt;</v>
      </c>
      <c r="Y499" s="508" t="str">
        <f t="shared" si="26"/>
        <v>28 din care 26 două camere, 2 trei camere, 0 număr camere necunoscut &lt;span style="color: red;"&gt;(spuneți-mi sau trimiteți tabel întreținere)&lt;/span&gt;</v>
      </c>
      <c r="Z499" s="509"/>
      <c r="AA499" s="510" t="s">
        <v>1043</v>
      </c>
      <c r="AB499" s="628" t="s">
        <v>1307</v>
      </c>
      <c r="AC499" s="431" t="s">
        <v>1155</v>
      </c>
      <c r="AD499" s="623" t="s">
        <v>1392</v>
      </c>
      <c r="AE499" s="623"/>
      <c r="AF499" s="623"/>
      <c r="AG499" s="623" t="s">
        <v>10</v>
      </c>
      <c r="AH499" s="623"/>
      <c r="AI499" s="623" t="s">
        <v>2598</v>
      </c>
      <c r="AJ499" s="441"/>
      <c r="AK499" s="359"/>
    </row>
    <row r="500" spans="1:37">
      <c r="A500" s="367"/>
      <c r="B500" s="445" t="s">
        <v>439</v>
      </c>
      <c r="C500" s="402">
        <v>46.778199999999998</v>
      </c>
      <c r="D500" s="428">
        <v>23.6357</v>
      </c>
      <c r="E500" s="449" t="s">
        <v>206</v>
      </c>
      <c r="F500" s="450" t="s">
        <v>649</v>
      </c>
      <c r="G500" s="450" t="s">
        <v>2750</v>
      </c>
      <c r="H500" s="450" t="s">
        <v>2942</v>
      </c>
      <c r="I500" s="452" t="s">
        <v>681</v>
      </c>
      <c r="J500" s="457" t="s">
        <v>3</v>
      </c>
      <c r="K500" s="624">
        <v>2</v>
      </c>
      <c r="L500" s="624">
        <v>5</v>
      </c>
      <c r="M500" s="624">
        <v>5</v>
      </c>
      <c r="N500" s="398">
        <v>28</v>
      </c>
      <c r="O500" s="395"/>
      <c r="P500" s="526"/>
      <c r="Q500" s="526">
        <v>26</v>
      </c>
      <c r="R500" s="526">
        <v>2</v>
      </c>
      <c r="S500" s="526"/>
      <c r="T500" s="526"/>
      <c r="U500" s="406"/>
      <c r="V500" s="406">
        <f t="shared" si="27"/>
        <v>0</v>
      </c>
      <c r="W500" s="676"/>
      <c r="X500" s="507" t="str">
        <f t="shared" si="25"/>
        <v>26 două camere, 2 trei camere, 0 număr camere necunoscut &lt;span style="color: red;"&gt;(spuneți-mi sau trimiteți tabel întreținere)&lt;/span&gt;</v>
      </c>
      <c r="Y500" s="508" t="str">
        <f t="shared" si="26"/>
        <v>28 din care 26 două camere, 2 trei camere, 0 număr camere necunoscut &lt;span style="color: red;"&gt;(spuneți-mi sau trimiteți tabel întreținere)&lt;/span&gt;</v>
      </c>
      <c r="Z500" s="509"/>
      <c r="AA500" s="510" t="s">
        <v>1043</v>
      </c>
      <c r="AB500" s="628" t="s">
        <v>1307</v>
      </c>
      <c r="AC500" s="431" t="s">
        <v>1155</v>
      </c>
      <c r="AD500" s="623" t="s">
        <v>1392</v>
      </c>
      <c r="AE500" s="623"/>
      <c r="AF500" s="623"/>
      <c r="AG500" s="623" t="s">
        <v>10</v>
      </c>
      <c r="AH500" s="623"/>
      <c r="AI500" s="623" t="s">
        <v>2598</v>
      </c>
      <c r="AJ500" s="496"/>
      <c r="AK500" s="359"/>
    </row>
    <row r="501" spans="1:37">
      <c r="A501" s="367"/>
      <c r="B501" s="445" t="s">
        <v>440</v>
      </c>
      <c r="C501" s="402">
        <v>46.777999999999999</v>
      </c>
      <c r="D501" s="428">
        <v>23.6358</v>
      </c>
      <c r="E501" s="449" t="s">
        <v>206</v>
      </c>
      <c r="F501" s="450" t="s">
        <v>649</v>
      </c>
      <c r="G501" s="450" t="s">
        <v>2750</v>
      </c>
      <c r="H501" s="450" t="s">
        <v>2941</v>
      </c>
      <c r="I501" s="452" t="s">
        <v>681</v>
      </c>
      <c r="J501" s="457" t="s">
        <v>3</v>
      </c>
      <c r="K501" s="624">
        <v>2</v>
      </c>
      <c r="L501" s="624">
        <v>5</v>
      </c>
      <c r="M501" s="624">
        <v>5</v>
      </c>
      <c r="N501" s="398">
        <v>28</v>
      </c>
      <c r="O501" s="395"/>
      <c r="P501" s="526"/>
      <c r="Q501" s="526">
        <v>26</v>
      </c>
      <c r="R501" s="526">
        <v>2</v>
      </c>
      <c r="S501" s="526"/>
      <c r="T501" s="526"/>
      <c r="U501" s="406"/>
      <c r="V501" s="406">
        <f t="shared" si="27"/>
        <v>0</v>
      </c>
      <c r="W501" s="676"/>
      <c r="X501" s="507" t="str">
        <f t="shared" si="25"/>
        <v>26 două camere, 2 trei camere, 0 număr camere necunoscut &lt;span style="color: red;"&gt;(spuneți-mi sau trimiteți tabel întreținere)&lt;/span&gt;</v>
      </c>
      <c r="Y501" s="508" t="str">
        <f t="shared" si="26"/>
        <v>28 din care 26 două camere, 2 trei camere, 0 număr camere necunoscut &lt;span style="color: red;"&gt;(spuneți-mi sau trimiteți tabel întreținere)&lt;/span&gt;</v>
      </c>
      <c r="Z501" s="509"/>
      <c r="AA501" s="510" t="s">
        <v>1043</v>
      </c>
      <c r="AB501" s="628" t="s">
        <v>1307</v>
      </c>
      <c r="AC501" s="431" t="s">
        <v>1155</v>
      </c>
      <c r="AD501" s="623" t="s">
        <v>1392</v>
      </c>
      <c r="AE501" s="623"/>
      <c r="AF501" s="623"/>
      <c r="AG501" s="623" t="s">
        <v>10</v>
      </c>
      <c r="AH501" s="623"/>
      <c r="AI501" s="623" t="s">
        <v>2598</v>
      </c>
      <c r="AJ501" s="441"/>
      <c r="AK501" s="359"/>
    </row>
    <row r="502" spans="1:37">
      <c r="A502" s="367"/>
      <c r="B502" s="445" t="s">
        <v>441</v>
      </c>
      <c r="C502" s="402">
        <v>46.777700000000003</v>
      </c>
      <c r="D502" s="428">
        <v>23.635899999999999</v>
      </c>
      <c r="E502" s="449" t="s">
        <v>206</v>
      </c>
      <c r="F502" s="450" t="s">
        <v>649</v>
      </c>
      <c r="G502" s="450" t="s">
        <v>2750</v>
      </c>
      <c r="H502" s="450" t="s">
        <v>3726</v>
      </c>
      <c r="I502" s="452" t="s">
        <v>681</v>
      </c>
      <c r="J502" s="457" t="s">
        <v>3</v>
      </c>
      <c r="K502" s="624">
        <v>2</v>
      </c>
      <c r="L502" s="624">
        <v>5</v>
      </c>
      <c r="M502" s="624">
        <v>5</v>
      </c>
      <c r="N502" s="398">
        <v>28</v>
      </c>
      <c r="O502" s="395"/>
      <c r="P502" s="526"/>
      <c r="Q502" s="526">
        <v>26</v>
      </c>
      <c r="R502" s="526">
        <v>2</v>
      </c>
      <c r="S502" s="526"/>
      <c r="T502" s="526"/>
      <c r="U502" s="406"/>
      <c r="V502" s="406">
        <f t="shared" si="27"/>
        <v>0</v>
      </c>
      <c r="W502" s="676"/>
      <c r="X502" s="507" t="str">
        <f t="shared" si="25"/>
        <v>26 două camere, 2 trei camere, 0 număr camere necunoscut &lt;span style="color: red;"&gt;(spuneți-mi sau trimiteți tabel întreținere)&lt;/span&gt;</v>
      </c>
      <c r="Y502" s="508" t="str">
        <f t="shared" si="26"/>
        <v>28 din care 26 două camere, 2 trei camere, 0 număr camere necunoscut &lt;span style="color: red;"&gt;(spuneți-mi sau trimiteți tabel întreținere)&lt;/span&gt;</v>
      </c>
      <c r="Z502" s="509"/>
      <c r="AA502" s="510" t="s">
        <v>1043</v>
      </c>
      <c r="AB502" s="628" t="s">
        <v>1307</v>
      </c>
      <c r="AC502" s="431" t="s">
        <v>1155</v>
      </c>
      <c r="AD502" s="623" t="s">
        <v>1392</v>
      </c>
      <c r="AE502" s="623"/>
      <c r="AF502" s="623"/>
      <c r="AG502" s="623" t="s">
        <v>10</v>
      </c>
      <c r="AH502" s="623"/>
      <c r="AI502" s="623" t="s">
        <v>2598</v>
      </c>
      <c r="AJ502" s="496"/>
      <c r="AK502" s="359"/>
    </row>
    <row r="503" spans="1:37">
      <c r="A503" s="367"/>
      <c r="B503" s="445" t="s">
        <v>442</v>
      </c>
      <c r="C503" s="402">
        <v>46.778700000000001</v>
      </c>
      <c r="D503" s="428">
        <v>23.638400000000001</v>
      </c>
      <c r="E503" s="449" t="s">
        <v>206</v>
      </c>
      <c r="F503" s="450" t="s">
        <v>649</v>
      </c>
      <c r="G503" s="450" t="s">
        <v>2750</v>
      </c>
      <c r="H503" s="450" t="s">
        <v>3727</v>
      </c>
      <c r="I503" s="452" t="s">
        <v>681</v>
      </c>
      <c r="J503" s="457" t="s">
        <v>3</v>
      </c>
      <c r="K503" s="624">
        <v>2</v>
      </c>
      <c r="L503" s="624">
        <v>5</v>
      </c>
      <c r="M503" s="624">
        <v>5</v>
      </c>
      <c r="N503" s="398">
        <v>28</v>
      </c>
      <c r="O503" s="395"/>
      <c r="P503" s="526"/>
      <c r="Q503" s="526">
        <v>26</v>
      </c>
      <c r="R503" s="526">
        <v>2</v>
      </c>
      <c r="S503" s="526"/>
      <c r="T503" s="526"/>
      <c r="U503" s="406"/>
      <c r="V503" s="406">
        <f t="shared" si="27"/>
        <v>0</v>
      </c>
      <c r="W503" s="676"/>
      <c r="X503" s="507" t="str">
        <f t="shared" si="25"/>
        <v>26 două camere, 2 trei camere, 0 număr camere necunoscut &lt;span style="color: red;"&gt;(spuneți-mi sau trimiteți tabel întreținere)&lt;/span&gt;</v>
      </c>
      <c r="Y503" s="508" t="str">
        <f t="shared" si="26"/>
        <v>28 din care 26 două camere, 2 trei camere, 0 număr camere necunoscut &lt;span style="color: red;"&gt;(spuneți-mi sau trimiteți tabel întreținere)&lt;/span&gt;</v>
      </c>
      <c r="Z503" s="509"/>
      <c r="AA503" s="510" t="s">
        <v>1043</v>
      </c>
      <c r="AB503" s="628" t="s">
        <v>1307</v>
      </c>
      <c r="AC503" s="431" t="s">
        <v>1155</v>
      </c>
      <c r="AD503" s="623" t="s">
        <v>1392</v>
      </c>
      <c r="AE503" s="623"/>
      <c r="AF503" s="623"/>
      <c r="AG503" s="623" t="s">
        <v>10</v>
      </c>
      <c r="AH503" s="623"/>
      <c r="AI503" s="623" t="s">
        <v>2598</v>
      </c>
      <c r="AJ503" s="441"/>
      <c r="AK503" s="359"/>
    </row>
    <row r="504" spans="1:37">
      <c r="A504" s="367"/>
      <c r="B504" s="445" t="s">
        <v>443</v>
      </c>
      <c r="C504" s="402">
        <v>46.778399999999998</v>
      </c>
      <c r="D504" s="428">
        <v>23.638500000000001</v>
      </c>
      <c r="E504" s="449" t="s">
        <v>206</v>
      </c>
      <c r="F504" s="450" t="s">
        <v>649</v>
      </c>
      <c r="G504" s="450" t="s">
        <v>2750</v>
      </c>
      <c r="H504" s="450" t="s">
        <v>3728</v>
      </c>
      <c r="I504" s="452" t="s">
        <v>681</v>
      </c>
      <c r="J504" s="457" t="s">
        <v>3</v>
      </c>
      <c r="K504" s="624">
        <v>2</v>
      </c>
      <c r="L504" s="624">
        <v>5</v>
      </c>
      <c r="M504" s="624">
        <v>5</v>
      </c>
      <c r="N504" s="398">
        <v>28</v>
      </c>
      <c r="O504" s="395"/>
      <c r="P504" s="526"/>
      <c r="Q504" s="526">
        <v>26</v>
      </c>
      <c r="R504" s="526">
        <v>2</v>
      </c>
      <c r="S504" s="526"/>
      <c r="T504" s="526"/>
      <c r="U504" s="406"/>
      <c r="V504" s="406">
        <f t="shared" si="27"/>
        <v>0</v>
      </c>
      <c r="W504" s="676"/>
      <c r="X504" s="507" t="str">
        <f t="shared" si="25"/>
        <v>26 două camere, 2 trei camere, 0 număr camere necunoscut &lt;span style="color: red;"&gt;(spuneți-mi sau trimiteți tabel întreținere)&lt;/span&gt;</v>
      </c>
      <c r="Y504" s="508" t="str">
        <f t="shared" si="26"/>
        <v>28 din care 26 două camere, 2 trei camere, 0 număr camere necunoscut &lt;span style="color: red;"&gt;(spuneți-mi sau trimiteți tabel întreținere)&lt;/span&gt;</v>
      </c>
      <c r="Z504" s="509"/>
      <c r="AA504" s="510" t="s">
        <v>1043</v>
      </c>
      <c r="AB504" s="628" t="s">
        <v>1307</v>
      </c>
      <c r="AC504" s="431" t="s">
        <v>1155</v>
      </c>
      <c r="AD504" s="623" t="s">
        <v>1392</v>
      </c>
      <c r="AE504" s="623"/>
      <c r="AF504" s="623"/>
      <c r="AG504" s="623" t="s">
        <v>10</v>
      </c>
      <c r="AH504" s="623"/>
      <c r="AI504" s="623" t="s">
        <v>2598</v>
      </c>
      <c r="AJ504" s="441"/>
      <c r="AK504" s="359"/>
    </row>
    <row r="505" spans="1:37">
      <c r="A505" s="367"/>
      <c r="B505" s="445" t="s">
        <v>468</v>
      </c>
      <c r="C505" s="402">
        <v>46.778100000000002</v>
      </c>
      <c r="D505" s="428">
        <v>23.638500000000001</v>
      </c>
      <c r="E505" s="449" t="s">
        <v>206</v>
      </c>
      <c r="F505" s="450" t="s">
        <v>649</v>
      </c>
      <c r="G505" s="450" t="s">
        <v>2750</v>
      </c>
      <c r="H505" s="450" t="s">
        <v>3729</v>
      </c>
      <c r="I505" s="452" t="s">
        <v>681</v>
      </c>
      <c r="J505" s="457" t="s">
        <v>3</v>
      </c>
      <c r="K505" s="624">
        <v>2</v>
      </c>
      <c r="L505" s="624">
        <v>5</v>
      </c>
      <c r="M505" s="624">
        <v>5</v>
      </c>
      <c r="N505" s="398">
        <v>28</v>
      </c>
      <c r="O505" s="395"/>
      <c r="P505" s="526"/>
      <c r="Q505" s="526">
        <v>26</v>
      </c>
      <c r="R505" s="526">
        <v>2</v>
      </c>
      <c r="S505" s="526"/>
      <c r="T505" s="526"/>
      <c r="U505" s="406"/>
      <c r="V505" s="406">
        <f t="shared" si="27"/>
        <v>0</v>
      </c>
      <c r="W505" s="676"/>
      <c r="X505" s="507" t="str">
        <f t="shared" si="25"/>
        <v>26 două camere, 2 trei camere, 0 număr camere necunoscut &lt;span style="color: red;"&gt;(spuneți-mi sau trimiteți tabel întreținere)&lt;/span&gt;</v>
      </c>
      <c r="Y505" s="508" t="str">
        <f t="shared" si="26"/>
        <v>28 din care 26 două camere, 2 trei camere, 0 număr camere necunoscut &lt;span style="color: red;"&gt;(spuneți-mi sau trimiteți tabel întreținere)&lt;/span&gt;</v>
      </c>
      <c r="Z505" s="509"/>
      <c r="AA505" s="510" t="s">
        <v>1043</v>
      </c>
      <c r="AB505" s="628" t="s">
        <v>1307</v>
      </c>
      <c r="AC505" s="431" t="s">
        <v>1155</v>
      </c>
      <c r="AD505" s="623" t="s">
        <v>1392</v>
      </c>
      <c r="AE505" s="623"/>
      <c r="AF505" s="623"/>
      <c r="AG505" s="623" t="s">
        <v>10</v>
      </c>
      <c r="AH505" s="623"/>
      <c r="AI505" s="623" t="s">
        <v>2598</v>
      </c>
      <c r="AJ505" s="441"/>
      <c r="AK505" s="359"/>
    </row>
    <row r="506" spans="1:37" ht="13.5" thickBot="1">
      <c r="A506" s="367" t="s">
        <v>32</v>
      </c>
      <c r="B506" s="460" t="s">
        <v>571</v>
      </c>
      <c r="C506" s="461">
        <v>46.776899999999998</v>
      </c>
      <c r="D506" s="462">
        <v>23.633900000000001</v>
      </c>
      <c r="E506" s="463" t="s">
        <v>206</v>
      </c>
      <c r="F506" s="464" t="s">
        <v>649</v>
      </c>
      <c r="G506" s="464" t="s">
        <v>2750</v>
      </c>
      <c r="H506" s="464" t="s">
        <v>3730</v>
      </c>
      <c r="I506" s="389" t="s">
        <v>661</v>
      </c>
      <c r="J506" s="370" t="s">
        <v>751</v>
      </c>
      <c r="K506" s="390">
        <v>2</v>
      </c>
      <c r="L506" s="390">
        <v>9</v>
      </c>
      <c r="M506" s="390">
        <v>9</v>
      </c>
      <c r="N506" s="391">
        <v>54</v>
      </c>
      <c r="O506" s="392"/>
      <c r="P506" s="525"/>
      <c r="Q506" s="525">
        <v>14</v>
      </c>
      <c r="R506" s="525">
        <v>32</v>
      </c>
      <c r="S506" s="525">
        <v>8</v>
      </c>
      <c r="T506" s="525"/>
      <c r="U506" s="525"/>
      <c r="V506" s="525">
        <f t="shared" si="27"/>
        <v>0</v>
      </c>
      <c r="W506" s="673"/>
      <c r="X506" s="371" t="str">
        <f t="shared" si="25"/>
        <v>14 două camere, 32 trei camere, 8 patru camere, 0 număr camere necunoscut &lt;span style="color: red;"&gt;(spuneți-mi sau trimiteți tabel întreținere)&lt;/span&gt;</v>
      </c>
      <c r="Y506" s="372" t="str">
        <f t="shared" si="26"/>
        <v>54 din care 14 două camere, 32 trei camere, 8 patru camere, 0 număr camere necunoscut &lt;span style="color: red;"&gt;(spuneți-mi sau trimiteți tabel întreținere)&lt;/span&gt;</v>
      </c>
      <c r="Z506" s="373"/>
      <c r="AA506" s="393" t="s">
        <v>1043</v>
      </c>
      <c r="AB506" s="400" t="s">
        <v>1308</v>
      </c>
      <c r="AC506" s="458" t="s">
        <v>1155</v>
      </c>
      <c r="AD506" s="394" t="s">
        <v>1375</v>
      </c>
      <c r="AE506" s="394"/>
      <c r="AF506" s="394"/>
      <c r="AG506" s="394" t="s">
        <v>1216</v>
      </c>
      <c r="AH506" s="394"/>
      <c r="AI506" s="394" t="s">
        <v>2569</v>
      </c>
      <c r="AJ506" s="473"/>
      <c r="AK506" s="359"/>
    </row>
    <row r="507" spans="1:37" ht="13.5" thickTop="1">
      <c r="A507" s="367" t="s">
        <v>23</v>
      </c>
      <c r="B507" s="701" t="s">
        <v>278</v>
      </c>
      <c r="C507" s="702">
        <v>46.761600000000001</v>
      </c>
      <c r="D507" s="703">
        <v>23.554200000000002</v>
      </c>
      <c r="E507" s="704" t="s">
        <v>206</v>
      </c>
      <c r="F507" s="705" t="s">
        <v>649</v>
      </c>
      <c r="G507" s="705" t="s">
        <v>2751</v>
      </c>
      <c r="H507" s="705" t="s">
        <v>3731</v>
      </c>
      <c r="I507" s="721" t="s">
        <v>681</v>
      </c>
      <c r="J507" s="722" t="s">
        <v>3</v>
      </c>
      <c r="K507" s="723">
        <v>1</v>
      </c>
      <c r="L507" s="723">
        <v>5</v>
      </c>
      <c r="M507" s="723">
        <v>5</v>
      </c>
      <c r="N507" s="724">
        <v>105</v>
      </c>
      <c r="O507" s="710">
        <v>105</v>
      </c>
      <c r="P507" s="711"/>
      <c r="Q507" s="711"/>
      <c r="R507" s="711"/>
      <c r="S507" s="711"/>
      <c r="T507" s="711"/>
      <c r="U507" s="711"/>
      <c r="V507" s="711">
        <f t="shared" si="27"/>
        <v>0</v>
      </c>
      <c r="W507" s="725"/>
      <c r="X507" s="726" t="str">
        <f t="shared" si="25"/>
        <v>105 camere cu băi și bucătării comune, 0 număr camere necunoscut &lt;span style="color: red;"&gt;(spuneți-mi sau trimiteți tabel întreținere)&lt;/span&gt;</v>
      </c>
      <c r="Y507" s="727" t="str">
        <f t="shared" si="26"/>
        <v>105 din care 105 camere cu băi și bucătării comune, 0 număr camere necunoscut &lt;span style="color: red;"&gt;(spuneți-mi sau trimiteți tabel întreținere)&lt;/span&gt;</v>
      </c>
      <c r="Z507" s="728"/>
      <c r="AA507" s="729" t="s">
        <v>1043</v>
      </c>
      <c r="AB507" s="697" t="s">
        <v>1303</v>
      </c>
      <c r="AC507" s="698" t="s">
        <v>1547</v>
      </c>
      <c r="AD507" s="719" t="s">
        <v>2503</v>
      </c>
      <c r="AE507" s="719"/>
      <c r="AF507" s="719"/>
      <c r="AG507" s="719" t="s">
        <v>840</v>
      </c>
      <c r="AH507" s="719"/>
      <c r="AI507" s="719" t="s">
        <v>2227</v>
      </c>
      <c r="AJ507" s="720"/>
      <c r="AK507" s="359"/>
    </row>
    <row r="508" spans="1:37">
      <c r="A508" s="367"/>
      <c r="B508" s="445" t="s">
        <v>329</v>
      </c>
      <c r="C508" s="402">
        <v>46.759</v>
      </c>
      <c r="D508" s="428">
        <v>23.546299999999999</v>
      </c>
      <c r="E508" s="449" t="s">
        <v>206</v>
      </c>
      <c r="F508" s="450" t="s">
        <v>649</v>
      </c>
      <c r="G508" s="450" t="s">
        <v>2751</v>
      </c>
      <c r="H508" s="450" t="s">
        <v>3732</v>
      </c>
      <c r="I508" s="452" t="s">
        <v>681</v>
      </c>
      <c r="J508" s="457" t="s">
        <v>3</v>
      </c>
      <c r="K508" s="624">
        <v>2</v>
      </c>
      <c r="L508" s="624">
        <v>5</v>
      </c>
      <c r="M508" s="624">
        <v>5</v>
      </c>
      <c r="N508" s="398">
        <v>28</v>
      </c>
      <c r="O508" s="395"/>
      <c r="P508" s="526"/>
      <c r="Q508" s="526">
        <v>26</v>
      </c>
      <c r="R508" s="526">
        <v>2</v>
      </c>
      <c r="S508" s="526"/>
      <c r="T508" s="526"/>
      <c r="U508" s="406"/>
      <c r="V508" s="406">
        <f t="shared" si="27"/>
        <v>0</v>
      </c>
      <c r="W508" s="676"/>
      <c r="X508" s="507" t="str">
        <f t="shared" si="25"/>
        <v>26 două camere, 2 trei camere, 0 număr camere necunoscut &lt;span style="color: red;"&gt;(spuneți-mi sau trimiteți tabel întreținere)&lt;/span&gt;</v>
      </c>
      <c r="Y508" s="508" t="str">
        <f t="shared" si="26"/>
        <v>28 din care 26 două camere, 2 trei camere, 0 număr camere necunoscut &lt;span style="color: red;"&gt;(spuneți-mi sau trimiteți tabel întreținere)&lt;/span&gt;</v>
      </c>
      <c r="Z508" s="509"/>
      <c r="AA508" s="510" t="s">
        <v>1673</v>
      </c>
      <c r="AB508" s="628" t="s">
        <v>1307</v>
      </c>
      <c r="AC508" s="431" t="s">
        <v>1155</v>
      </c>
      <c r="AD508" s="623" t="s">
        <v>1392</v>
      </c>
      <c r="AE508" s="623"/>
      <c r="AF508" s="623"/>
      <c r="AG508" s="623" t="s">
        <v>10</v>
      </c>
      <c r="AH508" s="623"/>
      <c r="AI508" s="623" t="s">
        <v>2598</v>
      </c>
      <c r="AJ508" s="441"/>
      <c r="AK508" s="359"/>
    </row>
    <row r="509" spans="1:37">
      <c r="A509" s="367"/>
      <c r="B509" s="445" t="s">
        <v>404</v>
      </c>
      <c r="C509" s="402">
        <v>46.762300000000003</v>
      </c>
      <c r="D509" s="428">
        <v>23.553999999999998</v>
      </c>
      <c r="E509" s="449" t="s">
        <v>206</v>
      </c>
      <c r="F509" s="450" t="s">
        <v>649</v>
      </c>
      <c r="G509" s="450" t="s">
        <v>2751</v>
      </c>
      <c r="H509" s="450" t="s">
        <v>3733</v>
      </c>
      <c r="I509" s="452" t="s">
        <v>681</v>
      </c>
      <c r="J509" s="457" t="s">
        <v>3</v>
      </c>
      <c r="K509" s="407">
        <v>1</v>
      </c>
      <c r="L509" s="407">
        <v>5</v>
      </c>
      <c r="M509" s="407">
        <v>5</v>
      </c>
      <c r="N509" s="425">
        <v>105</v>
      </c>
      <c r="O509" s="437">
        <v>105</v>
      </c>
      <c r="P509" s="406"/>
      <c r="Q509" s="406"/>
      <c r="R509" s="406"/>
      <c r="S509" s="406"/>
      <c r="T509" s="406"/>
      <c r="U509" s="406"/>
      <c r="V509" s="406">
        <f t="shared" si="27"/>
        <v>0</v>
      </c>
      <c r="W509" s="676"/>
      <c r="X509" s="507" t="str">
        <f t="shared" si="25"/>
        <v>105 camere cu băi și bucătării comune, 0 număr camere necunoscut &lt;span style="color: red;"&gt;(spuneți-mi sau trimiteți tabel întreținere)&lt;/span&gt;</v>
      </c>
      <c r="Y509" s="508" t="str">
        <f t="shared" si="26"/>
        <v>105 din care 105 camere cu băi și bucătării comune, 0 număr camere necunoscut &lt;span style="color: red;"&gt;(spuneți-mi sau trimiteți tabel întreținere)&lt;/span&gt;</v>
      </c>
      <c r="Z509" s="509"/>
      <c r="AA509" s="510" t="s">
        <v>1043</v>
      </c>
      <c r="AB509" s="628" t="s">
        <v>1303</v>
      </c>
      <c r="AC509" s="431" t="s">
        <v>1547</v>
      </c>
      <c r="AD509" s="356" t="s">
        <v>2503</v>
      </c>
      <c r="AE509" s="356"/>
      <c r="AF509" s="356"/>
      <c r="AG509" s="356" t="s">
        <v>840</v>
      </c>
      <c r="AH509" s="356"/>
      <c r="AI509" s="356" t="s">
        <v>2227</v>
      </c>
      <c r="AJ509" s="441"/>
      <c r="AK509" s="359"/>
    </row>
    <row r="510" spans="1:37">
      <c r="A510" s="367"/>
      <c r="B510" s="445" t="s">
        <v>404</v>
      </c>
      <c r="C510" s="402">
        <v>46.762</v>
      </c>
      <c r="D510" s="428">
        <v>23.554200000000002</v>
      </c>
      <c r="E510" s="449" t="s">
        <v>206</v>
      </c>
      <c r="F510" s="450" t="s">
        <v>649</v>
      </c>
      <c r="G510" s="450" t="s">
        <v>2751</v>
      </c>
      <c r="H510" s="450" t="s">
        <v>3733</v>
      </c>
      <c r="I510" s="452" t="s">
        <v>681</v>
      </c>
      <c r="J510" s="457" t="s">
        <v>3</v>
      </c>
      <c r="K510" s="407">
        <v>1</v>
      </c>
      <c r="L510" s="407">
        <v>5</v>
      </c>
      <c r="M510" s="407">
        <v>5</v>
      </c>
      <c r="N510" s="425">
        <v>105</v>
      </c>
      <c r="O510" s="437">
        <v>105</v>
      </c>
      <c r="P510" s="406"/>
      <c r="Q510" s="406"/>
      <c r="R510" s="406"/>
      <c r="S510" s="406"/>
      <c r="T510" s="406"/>
      <c r="U510" s="406"/>
      <c r="V510" s="406">
        <f t="shared" si="27"/>
        <v>0</v>
      </c>
      <c r="W510" s="676"/>
      <c r="X510" s="507" t="str">
        <f t="shared" si="25"/>
        <v>105 camere cu băi și bucătării comune, 0 număr camere necunoscut &lt;span style="color: red;"&gt;(spuneți-mi sau trimiteți tabel întreținere)&lt;/span&gt;</v>
      </c>
      <c r="Y510" s="508" t="str">
        <f t="shared" si="26"/>
        <v>105 din care 105 camere cu băi și bucătării comune, 0 număr camere necunoscut &lt;span style="color: red;"&gt;(spuneți-mi sau trimiteți tabel întreținere)&lt;/span&gt;</v>
      </c>
      <c r="Z510" s="509"/>
      <c r="AA510" s="510" t="s">
        <v>1043</v>
      </c>
      <c r="AB510" s="628" t="s">
        <v>1303</v>
      </c>
      <c r="AC510" s="431" t="s">
        <v>1547</v>
      </c>
      <c r="AD510" s="356" t="s">
        <v>2503</v>
      </c>
      <c r="AE510" s="356"/>
      <c r="AF510" s="356"/>
      <c r="AG510" s="356" t="s">
        <v>840</v>
      </c>
      <c r="AH510" s="356"/>
      <c r="AI510" s="356" t="s">
        <v>2227</v>
      </c>
      <c r="AJ510" s="496"/>
      <c r="AK510" s="359"/>
    </row>
    <row r="511" spans="1:37">
      <c r="A511" s="367"/>
      <c r="B511" s="386" t="s">
        <v>404</v>
      </c>
      <c r="C511" s="402">
        <v>46.762</v>
      </c>
      <c r="D511" s="428">
        <v>23.549299999999999</v>
      </c>
      <c r="E511" s="449" t="s">
        <v>206</v>
      </c>
      <c r="F511" s="450" t="s">
        <v>649</v>
      </c>
      <c r="G511" s="450" t="s">
        <v>2751</v>
      </c>
      <c r="H511" s="450" t="s">
        <v>2940</v>
      </c>
      <c r="I511" s="452" t="s">
        <v>668</v>
      </c>
      <c r="J511" s="457" t="s">
        <v>825</v>
      </c>
      <c r="K511" s="407">
        <v>1</v>
      </c>
      <c r="L511" s="407">
        <v>11</v>
      </c>
      <c r="M511" s="407">
        <v>10</v>
      </c>
      <c r="N511" s="425">
        <v>40</v>
      </c>
      <c r="O511" s="437"/>
      <c r="P511" s="406"/>
      <c r="Q511" s="406"/>
      <c r="R511" s="406"/>
      <c r="S511" s="406"/>
      <c r="T511" s="406"/>
      <c r="U511" s="406"/>
      <c r="V511" s="406">
        <f t="shared" si="27"/>
        <v>40</v>
      </c>
      <c r="W511" s="676" t="s">
        <v>750</v>
      </c>
      <c r="X511" s="507" t="str">
        <f t="shared" si="25"/>
        <v>probabil 40 număr camere necunoscut &lt;span style="color: red;"&gt;(spuneți-mi sau trimiteți tabel întreținere)&lt;/span&gt;</v>
      </c>
      <c r="Y511" s="508" t="str">
        <f t="shared" si="26"/>
        <v>probabil 40 din care probabil 40 număr camere necunoscut &lt;span style="color: red;"&gt;(spuneți-mi sau trimiteți tabel întreținere)&lt;/span&gt;</v>
      </c>
      <c r="Z511" s="509"/>
      <c r="AA511" s="510" t="s">
        <v>1043</v>
      </c>
      <c r="AB511" s="421" t="s">
        <v>1308</v>
      </c>
      <c r="AC511" s="432" t="s">
        <v>1155</v>
      </c>
      <c r="AD511" s="356" t="s">
        <v>907</v>
      </c>
      <c r="AE511" s="356"/>
      <c r="AF511" s="356"/>
      <c r="AG511" s="356" t="s">
        <v>840</v>
      </c>
      <c r="AH511" s="356"/>
      <c r="AI511" s="356" t="s">
        <v>2227</v>
      </c>
      <c r="AJ511" s="441"/>
      <c r="AK511" s="359"/>
    </row>
    <row r="512" spans="1:37">
      <c r="A512" s="367"/>
      <c r="B512" s="386" t="s">
        <v>404</v>
      </c>
      <c r="C512" s="402">
        <v>46.763100000000001</v>
      </c>
      <c r="D512" s="428">
        <v>23.5519</v>
      </c>
      <c r="E512" s="449" t="s">
        <v>206</v>
      </c>
      <c r="F512" s="450" t="s">
        <v>649</v>
      </c>
      <c r="G512" s="450" t="s">
        <v>2751</v>
      </c>
      <c r="H512" s="450" t="s">
        <v>2940</v>
      </c>
      <c r="I512" s="627" t="s">
        <v>673</v>
      </c>
      <c r="J512" s="399" t="s">
        <v>3</v>
      </c>
      <c r="K512" s="624">
        <v>1</v>
      </c>
      <c r="L512" s="624">
        <v>4</v>
      </c>
      <c r="M512" s="624">
        <v>4</v>
      </c>
      <c r="N512" s="398">
        <v>112</v>
      </c>
      <c r="O512" s="395">
        <v>112</v>
      </c>
      <c r="P512" s="526"/>
      <c r="Q512" s="526"/>
      <c r="R512" s="526"/>
      <c r="S512" s="526"/>
      <c r="T512" s="526"/>
      <c r="U512" s="526"/>
      <c r="V512" s="526">
        <f t="shared" si="27"/>
        <v>0</v>
      </c>
      <c r="W512" s="672" t="s">
        <v>750</v>
      </c>
      <c r="X512" s="396" t="str">
        <f t="shared" si="25"/>
        <v>112 camere cu băi și bucătării comune, probabil 0 număr camere necunoscut &lt;span style="color: red;"&gt;(spuneți-mi sau trimiteți tabel întreținere)&lt;/span&gt;</v>
      </c>
      <c r="Y512" s="622" t="str">
        <f t="shared" si="26"/>
        <v>probabil 112 din care 112 camere cu băi și bucătării comune, probabil 0 număr camere necunoscut &lt;span style="color: red;"&gt;(spuneți-mi sau trimiteți tabel întreținere)&lt;/span&gt;</v>
      </c>
      <c r="Z512" s="397"/>
      <c r="AA512" s="625" t="s">
        <v>1043</v>
      </c>
      <c r="AB512" s="628" t="s">
        <v>1302</v>
      </c>
      <c r="AC512" s="431" t="s">
        <v>1548</v>
      </c>
      <c r="AD512" s="623" t="s">
        <v>2461</v>
      </c>
      <c r="AE512" s="623"/>
      <c r="AF512" s="623"/>
      <c r="AG512" s="623" t="s">
        <v>5</v>
      </c>
      <c r="AH512" s="623"/>
      <c r="AI512" s="623" t="s">
        <v>2565</v>
      </c>
      <c r="AJ512" s="441"/>
      <c r="AK512" s="359"/>
    </row>
    <row r="513" spans="1:37">
      <c r="A513" s="367"/>
      <c r="B513" s="445" t="s">
        <v>391</v>
      </c>
      <c r="C513" s="402">
        <v>46.762599999999999</v>
      </c>
      <c r="D513" s="428">
        <v>23.553699999999999</v>
      </c>
      <c r="E513" s="449" t="s">
        <v>206</v>
      </c>
      <c r="F513" s="450" t="s">
        <v>649</v>
      </c>
      <c r="G513" s="450" t="s">
        <v>2751</v>
      </c>
      <c r="H513" s="450" t="s">
        <v>3734</v>
      </c>
      <c r="I513" s="452" t="s">
        <v>681</v>
      </c>
      <c r="J513" s="457" t="s">
        <v>3</v>
      </c>
      <c r="K513" s="407">
        <v>1</v>
      </c>
      <c r="L513" s="407">
        <v>5</v>
      </c>
      <c r="M513" s="407">
        <v>5</v>
      </c>
      <c r="N513" s="425">
        <v>20</v>
      </c>
      <c r="O513" s="437"/>
      <c r="P513" s="408"/>
      <c r="Q513" s="408">
        <v>17</v>
      </c>
      <c r="R513" s="408">
        <v>3</v>
      </c>
      <c r="S513" s="408"/>
      <c r="T513" s="406"/>
      <c r="U513" s="406"/>
      <c r="V513" s="406">
        <f t="shared" si="27"/>
        <v>0</v>
      </c>
      <c r="W513" s="676"/>
      <c r="X513" s="507" t="str">
        <f t="shared" si="25"/>
        <v>17 două camere, 3 trei camere, 0 număr camere necunoscut &lt;span style="color: red;"&gt;(spuneți-mi sau trimiteți tabel întreținere)&lt;/span&gt;</v>
      </c>
      <c r="Y513" s="508" t="str">
        <f t="shared" si="26"/>
        <v>20 din care 17 două camere, 3 trei camere, 0 număr camere necunoscut &lt;span style="color: red;"&gt;(spuneți-mi sau trimiteți tabel întreținere)&lt;/span&gt;</v>
      </c>
      <c r="Z513" s="509"/>
      <c r="AA513" s="510" t="s">
        <v>1688</v>
      </c>
      <c r="AB513" s="628" t="s">
        <v>1303</v>
      </c>
      <c r="AC513" s="431" t="s">
        <v>1547</v>
      </c>
      <c r="AD513" s="356" t="s">
        <v>2165</v>
      </c>
      <c r="AE513" s="356"/>
      <c r="AF513" s="356"/>
      <c r="AG513" s="623" t="s">
        <v>10</v>
      </c>
      <c r="AH513" s="623"/>
      <c r="AI513" s="623" t="s">
        <v>2572</v>
      </c>
      <c r="AJ513" s="441"/>
      <c r="AK513" s="359"/>
    </row>
    <row r="514" spans="1:37">
      <c r="A514" s="367"/>
      <c r="B514" s="445" t="s">
        <v>359</v>
      </c>
      <c r="C514" s="402">
        <v>46.762</v>
      </c>
      <c r="D514" s="428">
        <v>23.5534</v>
      </c>
      <c r="E514" s="449" t="s">
        <v>206</v>
      </c>
      <c r="F514" s="450" t="s">
        <v>649</v>
      </c>
      <c r="G514" s="450" t="s">
        <v>2751</v>
      </c>
      <c r="H514" s="450" t="s">
        <v>3731</v>
      </c>
      <c r="I514" s="452" t="s">
        <v>624</v>
      </c>
      <c r="J514" s="457" t="s">
        <v>624</v>
      </c>
      <c r="K514" s="407" t="s">
        <v>624</v>
      </c>
      <c r="L514" s="407" t="s">
        <v>624</v>
      </c>
      <c r="M514" s="407" t="s">
        <v>624</v>
      </c>
      <c r="N514" s="425" t="s">
        <v>624</v>
      </c>
      <c r="O514" s="437"/>
      <c r="P514" s="406"/>
      <c r="Q514" s="406"/>
      <c r="R514" s="406"/>
      <c r="S514" s="406"/>
      <c r="T514" s="406"/>
      <c r="U514" s="406"/>
      <c r="V514" s="406" t="e">
        <f t="shared" si="27"/>
        <v>#VALUE!</v>
      </c>
      <c r="W514" s="676"/>
      <c r="X514" s="507" t="e">
        <f t="shared" si="25"/>
        <v>#VALUE!</v>
      </c>
      <c r="Y514" s="508" t="e">
        <f t="shared" si="26"/>
        <v>#VALUE!</v>
      </c>
      <c r="Z514" s="509"/>
      <c r="AA514" s="510" t="s">
        <v>1043</v>
      </c>
      <c r="AB514" s="421" t="s">
        <v>1318</v>
      </c>
      <c r="AC514" s="432" t="s">
        <v>624</v>
      </c>
      <c r="AD514" s="356" t="s">
        <v>624</v>
      </c>
      <c r="AE514" s="356"/>
      <c r="AF514" s="356"/>
      <c r="AG514" s="356" t="s">
        <v>840</v>
      </c>
      <c r="AH514" s="356"/>
      <c r="AI514" s="356" t="s">
        <v>2227</v>
      </c>
      <c r="AJ514" s="441"/>
      <c r="AK514" s="359"/>
    </row>
    <row r="515" spans="1:37">
      <c r="A515" s="367"/>
      <c r="B515" s="445" t="s">
        <v>237</v>
      </c>
      <c r="C515" s="402">
        <v>46.760599999999997</v>
      </c>
      <c r="D515" s="428">
        <v>23.555900000000001</v>
      </c>
      <c r="E515" s="449" t="s">
        <v>206</v>
      </c>
      <c r="F515" s="450" t="s">
        <v>649</v>
      </c>
      <c r="G515" s="450" t="s">
        <v>2751</v>
      </c>
      <c r="H515" s="450" t="s">
        <v>3735</v>
      </c>
      <c r="I515" s="452" t="s">
        <v>1691</v>
      </c>
      <c r="J515" s="457" t="s">
        <v>825</v>
      </c>
      <c r="K515" s="407">
        <v>3</v>
      </c>
      <c r="L515" s="407">
        <v>11</v>
      </c>
      <c r="M515" s="407">
        <v>8</v>
      </c>
      <c r="N515" s="425">
        <v>84</v>
      </c>
      <c r="O515" s="437"/>
      <c r="P515" s="406"/>
      <c r="Q515" s="406"/>
      <c r="R515" s="406"/>
      <c r="S515" s="406"/>
      <c r="T515" s="406"/>
      <c r="U515" s="406"/>
      <c r="V515" s="406">
        <f t="shared" si="27"/>
        <v>84</v>
      </c>
      <c r="W515" s="676" t="s">
        <v>750</v>
      </c>
      <c r="X515" s="507" t="str">
        <f t="shared" si="25"/>
        <v>probabil 84 număr camere necunoscut &lt;span style="color: red;"&gt;(spuneți-mi sau trimiteți tabel întreținere)&lt;/span&gt;</v>
      </c>
      <c r="Y515" s="508" t="str">
        <f t="shared" si="26"/>
        <v>probabil 84 din care probabil 84 număr camere necunoscut &lt;span style="color: red;"&gt;(spuneți-mi sau trimiteți tabel întreținere)&lt;/span&gt;</v>
      </c>
      <c r="Z515" s="509"/>
      <c r="AA515" s="510" t="s">
        <v>1043</v>
      </c>
      <c r="AB515" s="628" t="s">
        <v>1308</v>
      </c>
      <c r="AC515" s="431" t="s">
        <v>1155</v>
      </c>
      <c r="AD515" s="356" t="s">
        <v>1690</v>
      </c>
      <c r="AE515" s="356"/>
      <c r="AF515" s="356"/>
      <c r="AG515" s="356" t="s">
        <v>840</v>
      </c>
      <c r="AH515" s="356"/>
      <c r="AI515" s="356" t="s">
        <v>2227</v>
      </c>
      <c r="AJ515" s="441"/>
      <c r="AK515" s="359"/>
    </row>
    <row r="516" spans="1:37">
      <c r="A516" s="367"/>
      <c r="B516" s="445" t="s">
        <v>237</v>
      </c>
      <c r="C516" s="402">
        <v>46.758000000000003</v>
      </c>
      <c r="D516" s="428">
        <v>23.5458</v>
      </c>
      <c r="E516" s="449" t="s">
        <v>206</v>
      </c>
      <c r="F516" s="450" t="s">
        <v>649</v>
      </c>
      <c r="G516" s="450" t="s">
        <v>2751</v>
      </c>
      <c r="H516" s="450" t="s">
        <v>3736</v>
      </c>
      <c r="I516" s="452" t="s">
        <v>661</v>
      </c>
      <c r="J516" s="457" t="s">
        <v>825</v>
      </c>
      <c r="K516" s="407">
        <v>7</v>
      </c>
      <c r="L516" s="407">
        <v>9</v>
      </c>
      <c r="M516" s="407">
        <v>9</v>
      </c>
      <c r="N516" s="425">
        <v>226</v>
      </c>
      <c r="O516" s="437"/>
      <c r="P516" s="406"/>
      <c r="Q516" s="406"/>
      <c r="R516" s="406"/>
      <c r="S516" s="406"/>
      <c r="T516" s="406"/>
      <c r="U516" s="406"/>
      <c r="V516" s="406">
        <f t="shared" si="27"/>
        <v>226</v>
      </c>
      <c r="W516" s="676"/>
      <c r="X516" s="507" t="str">
        <f t="shared" si="25"/>
        <v>226 număr camere necunoscut &lt;span style="color: red;"&gt;(spuneți-mi sau trimiteți tabel întreținere)&lt;/span&gt;</v>
      </c>
      <c r="Y516" s="508" t="str">
        <f t="shared" si="26"/>
        <v>226 din care 226 număr camere necunoscut &lt;span style="color: red;"&gt;(spuneți-mi sau trimiteți tabel întreținere)&lt;/span&gt;</v>
      </c>
      <c r="Z516" s="509"/>
      <c r="AA516" s="510" t="s">
        <v>1043</v>
      </c>
      <c r="AB516" s="421" t="s">
        <v>1306</v>
      </c>
      <c r="AC516" s="432" t="s">
        <v>1155</v>
      </c>
      <c r="AD516" s="356" t="s">
        <v>624</v>
      </c>
      <c r="AE516" s="356"/>
      <c r="AF516" s="356"/>
      <c r="AG516" s="356" t="s">
        <v>840</v>
      </c>
      <c r="AH516" s="356" t="s">
        <v>2082</v>
      </c>
      <c r="AI516" s="356" t="s">
        <v>2227</v>
      </c>
      <c r="AJ516" s="441"/>
      <c r="AK516" s="359"/>
    </row>
    <row r="517" spans="1:37">
      <c r="A517" s="367"/>
      <c r="B517" s="445" t="s">
        <v>238</v>
      </c>
      <c r="C517" s="402">
        <v>46.758200000000002</v>
      </c>
      <c r="D517" s="428">
        <v>23.5473</v>
      </c>
      <c r="E517" s="449" t="s">
        <v>206</v>
      </c>
      <c r="F517" s="450" t="s">
        <v>649</v>
      </c>
      <c r="G517" s="450" t="s">
        <v>2751</v>
      </c>
      <c r="H517" s="450" t="s">
        <v>3737</v>
      </c>
      <c r="I517" s="452" t="s">
        <v>661</v>
      </c>
      <c r="J517" s="457" t="s">
        <v>825</v>
      </c>
      <c r="K517" s="407">
        <v>5</v>
      </c>
      <c r="L517" s="407">
        <v>9</v>
      </c>
      <c r="M517" s="407">
        <v>9</v>
      </c>
      <c r="N517" s="425">
        <v>200</v>
      </c>
      <c r="O517" s="437"/>
      <c r="P517" s="406"/>
      <c r="Q517" s="406"/>
      <c r="R517" s="406"/>
      <c r="S517" s="406"/>
      <c r="T517" s="406"/>
      <c r="U517" s="406"/>
      <c r="V517" s="406">
        <f t="shared" si="27"/>
        <v>200</v>
      </c>
      <c r="W517" s="676" t="s">
        <v>654</v>
      </c>
      <c r="X517" s="507" t="str">
        <f t="shared" si="25"/>
        <v>aproximativ 200 număr camere necunoscut &lt;span style="color: red;"&gt;(spuneți-mi sau trimiteți tabel întreținere)&lt;/span&gt;</v>
      </c>
      <c r="Y517" s="508" t="str">
        <f t="shared" si="26"/>
        <v>aproximativ 200 din care aproximativ 200 număr camere necunoscut &lt;span style="color: red;"&gt;(spuneți-mi sau trimiteți tabel întreținere)&lt;/span&gt;</v>
      </c>
      <c r="Z517" s="509"/>
      <c r="AA517" s="510" t="s">
        <v>1043</v>
      </c>
      <c r="AB517" s="421" t="s">
        <v>1306</v>
      </c>
      <c r="AC517" s="432" t="s">
        <v>1155</v>
      </c>
      <c r="AD517" s="356" t="s">
        <v>624</v>
      </c>
      <c r="AE517" s="356"/>
      <c r="AF517" s="356"/>
      <c r="AG517" s="356" t="s">
        <v>840</v>
      </c>
      <c r="AH517" s="356"/>
      <c r="AI517" s="356" t="s">
        <v>2227</v>
      </c>
      <c r="AJ517" s="441"/>
      <c r="AK517" s="359"/>
    </row>
    <row r="518" spans="1:37">
      <c r="A518" s="367"/>
      <c r="B518" s="445" t="s">
        <v>222</v>
      </c>
      <c r="C518" s="402">
        <v>46.760100000000001</v>
      </c>
      <c r="D518" s="428">
        <v>23.555099999999999</v>
      </c>
      <c r="E518" s="449" t="s">
        <v>206</v>
      </c>
      <c r="F518" s="450" t="s">
        <v>649</v>
      </c>
      <c r="G518" s="450" t="s">
        <v>2751</v>
      </c>
      <c r="H518" s="450" t="s">
        <v>3738</v>
      </c>
      <c r="I518" s="452" t="s">
        <v>661</v>
      </c>
      <c r="J518" s="457" t="s">
        <v>825</v>
      </c>
      <c r="K518" s="407">
        <v>2</v>
      </c>
      <c r="L518" s="407">
        <v>9</v>
      </c>
      <c r="M518" s="407">
        <v>9</v>
      </c>
      <c r="N518" s="425">
        <v>72</v>
      </c>
      <c r="O518" s="437"/>
      <c r="P518" s="406">
        <v>20</v>
      </c>
      <c r="Q518" s="406">
        <v>18</v>
      </c>
      <c r="R518" s="406">
        <v>34</v>
      </c>
      <c r="S518" s="406"/>
      <c r="T518" s="406"/>
      <c r="U518" s="406"/>
      <c r="V518" s="406">
        <f t="shared" si="27"/>
        <v>0</v>
      </c>
      <c r="W518" s="676"/>
      <c r="X518" s="507" t="str">
        <f t="shared" si="25"/>
        <v>20 garsoniere, 18 două camere, 34 trei camere, 0 număr camere necunoscut &lt;span style="color: red;"&gt;(spuneți-mi sau trimiteți tabel întreținere)&lt;/span&gt;</v>
      </c>
      <c r="Y518" s="508" t="str">
        <f t="shared" si="26"/>
        <v>72 din care 20 garsoniere, 18 două camere, 34 trei camere, 0 număr camere necunoscut &lt;span style="color: red;"&gt;(spuneți-mi sau trimiteți tabel întreținere)&lt;/span&gt;</v>
      </c>
      <c r="Z518" s="509"/>
      <c r="AA518" s="510" t="s">
        <v>1043</v>
      </c>
      <c r="AB518" s="628" t="s">
        <v>1308</v>
      </c>
      <c r="AC518" s="431" t="s">
        <v>1155</v>
      </c>
      <c r="AD518" s="356" t="s">
        <v>1585</v>
      </c>
      <c r="AE518" s="356"/>
      <c r="AF518" s="356"/>
      <c r="AG518" s="623" t="s">
        <v>1216</v>
      </c>
      <c r="AH518" s="623"/>
      <c r="AI518" s="623" t="s">
        <v>2569</v>
      </c>
      <c r="AJ518" s="441"/>
      <c r="AK518" s="359"/>
    </row>
    <row r="519" spans="1:37">
      <c r="A519" s="367"/>
      <c r="B519" s="445" t="s">
        <v>290</v>
      </c>
      <c r="C519" s="402">
        <v>46.761800000000001</v>
      </c>
      <c r="D519" s="428">
        <v>23.555</v>
      </c>
      <c r="E519" s="449" t="s">
        <v>206</v>
      </c>
      <c r="F519" s="450" t="s">
        <v>649</v>
      </c>
      <c r="G519" s="450" t="s">
        <v>2751</v>
      </c>
      <c r="H519" s="450" t="s">
        <v>3739</v>
      </c>
      <c r="I519" s="452" t="s">
        <v>681</v>
      </c>
      <c r="J519" s="457" t="s">
        <v>3</v>
      </c>
      <c r="K519" s="407">
        <v>2</v>
      </c>
      <c r="L519" s="407">
        <v>5</v>
      </c>
      <c r="M519" s="407">
        <v>5</v>
      </c>
      <c r="N519" s="425">
        <v>40</v>
      </c>
      <c r="O519" s="437"/>
      <c r="P519" s="406">
        <v>40</v>
      </c>
      <c r="Q519" s="406"/>
      <c r="R519" s="406"/>
      <c r="S519" s="406"/>
      <c r="T519" s="406"/>
      <c r="U519" s="406"/>
      <c r="V519" s="406">
        <f t="shared" si="27"/>
        <v>0</v>
      </c>
      <c r="W519" s="676"/>
      <c r="X519" s="507" t="str">
        <f t="shared" si="25"/>
        <v>40 garsoniere, 0 număr camere necunoscut &lt;span style="color: red;"&gt;(spuneți-mi sau trimiteți tabel întreținere)&lt;/span&gt;</v>
      </c>
      <c r="Y519" s="508" t="str">
        <f t="shared" si="26"/>
        <v>40 din care 40 garsoniere, 0 număr camere necunoscut &lt;span style="color: red;"&gt;(spuneți-mi sau trimiteți tabel întreținere)&lt;/span&gt;</v>
      </c>
      <c r="Z519" s="509"/>
      <c r="AA519" s="510" t="s">
        <v>1665</v>
      </c>
      <c r="AB519" s="628" t="s">
        <v>1307</v>
      </c>
      <c r="AC519" s="431" t="s">
        <v>1155</v>
      </c>
      <c r="AD519" s="623" t="s">
        <v>2502</v>
      </c>
      <c r="AE519" s="623"/>
      <c r="AF519" s="623"/>
      <c r="AG519" s="623" t="s">
        <v>10</v>
      </c>
      <c r="AH519" s="623"/>
      <c r="AI519" s="623" t="s">
        <v>2595</v>
      </c>
      <c r="AJ519" s="441"/>
      <c r="AK519" s="359"/>
    </row>
    <row r="520" spans="1:37">
      <c r="A520" s="367"/>
      <c r="B520" s="445" t="s">
        <v>291</v>
      </c>
      <c r="C520" s="402">
        <v>46.761499999999998</v>
      </c>
      <c r="D520" s="428">
        <v>23.555399999999999</v>
      </c>
      <c r="E520" s="449" t="s">
        <v>206</v>
      </c>
      <c r="F520" s="450" t="s">
        <v>649</v>
      </c>
      <c r="G520" s="450" t="s">
        <v>2751</v>
      </c>
      <c r="H520" s="450" t="s">
        <v>3740</v>
      </c>
      <c r="I520" s="452" t="s">
        <v>681</v>
      </c>
      <c r="J520" s="457" t="s">
        <v>3</v>
      </c>
      <c r="K520" s="407">
        <v>2</v>
      </c>
      <c r="L520" s="407">
        <v>5</v>
      </c>
      <c r="M520" s="407">
        <v>5</v>
      </c>
      <c r="N520" s="425">
        <v>40</v>
      </c>
      <c r="O520" s="437"/>
      <c r="P520" s="406">
        <v>40</v>
      </c>
      <c r="Q520" s="406"/>
      <c r="R520" s="406"/>
      <c r="S520" s="406"/>
      <c r="T520" s="406"/>
      <c r="U520" s="406"/>
      <c r="V520" s="406">
        <f t="shared" si="27"/>
        <v>0</v>
      </c>
      <c r="W520" s="676"/>
      <c r="X520" s="507" t="str">
        <f t="shared" si="25"/>
        <v>40 garsoniere, 0 număr camere necunoscut &lt;span style="color: red;"&gt;(spuneți-mi sau trimiteți tabel întreținere)&lt;/span&gt;</v>
      </c>
      <c r="Y520" s="508" t="str">
        <f t="shared" si="26"/>
        <v>40 din care 40 garsoniere, 0 număr camere necunoscut &lt;span style="color: red;"&gt;(spuneți-mi sau trimiteți tabel întreținere)&lt;/span&gt;</v>
      </c>
      <c r="Z520" s="509"/>
      <c r="AA520" s="510" t="s">
        <v>1665</v>
      </c>
      <c r="AB520" s="628" t="s">
        <v>1307</v>
      </c>
      <c r="AC520" s="431" t="s">
        <v>1155</v>
      </c>
      <c r="AD520" s="623" t="s">
        <v>2502</v>
      </c>
      <c r="AE520" s="623"/>
      <c r="AF520" s="623"/>
      <c r="AG520" s="623" t="s">
        <v>10</v>
      </c>
      <c r="AH520" s="623"/>
      <c r="AI520" s="623" t="s">
        <v>2595</v>
      </c>
      <c r="AJ520" s="441"/>
      <c r="AK520" s="359"/>
    </row>
    <row r="521" spans="1:37">
      <c r="A521" s="367"/>
      <c r="B521" s="445" t="s">
        <v>444</v>
      </c>
      <c r="C521" s="402">
        <v>46.761400000000002</v>
      </c>
      <c r="D521" s="428">
        <v>23.555900000000001</v>
      </c>
      <c r="E521" s="449" t="s">
        <v>206</v>
      </c>
      <c r="F521" s="450" t="s">
        <v>649</v>
      </c>
      <c r="G521" s="450" t="s">
        <v>2751</v>
      </c>
      <c r="H521" s="450" t="s">
        <v>3741</v>
      </c>
      <c r="I521" s="452" t="s">
        <v>681</v>
      </c>
      <c r="J521" s="457" t="s">
        <v>3</v>
      </c>
      <c r="K521" s="407">
        <v>2</v>
      </c>
      <c r="L521" s="407">
        <v>5</v>
      </c>
      <c r="M521" s="407">
        <v>5</v>
      </c>
      <c r="N521" s="425">
        <v>40</v>
      </c>
      <c r="O521" s="437"/>
      <c r="P521" s="406">
        <v>40</v>
      </c>
      <c r="Q521" s="406"/>
      <c r="R521" s="406"/>
      <c r="S521" s="406"/>
      <c r="T521" s="406"/>
      <c r="U521" s="406"/>
      <c r="V521" s="406">
        <f t="shared" si="27"/>
        <v>0</v>
      </c>
      <c r="W521" s="676"/>
      <c r="X521" s="507" t="str">
        <f t="shared" si="25"/>
        <v>40 garsoniere, 0 număr camere necunoscut &lt;span style="color: red;"&gt;(spuneți-mi sau trimiteți tabel întreținere)&lt;/span&gt;</v>
      </c>
      <c r="Y521" s="508" t="str">
        <f t="shared" si="26"/>
        <v>40 din care 40 garsoniere, 0 număr camere necunoscut &lt;span style="color: red;"&gt;(spuneți-mi sau trimiteți tabel întreținere)&lt;/span&gt;</v>
      </c>
      <c r="Z521" s="509"/>
      <c r="AA521" s="510" t="s">
        <v>1665</v>
      </c>
      <c r="AB521" s="628" t="s">
        <v>1307</v>
      </c>
      <c r="AC521" s="431" t="s">
        <v>1155</v>
      </c>
      <c r="AD521" s="623" t="s">
        <v>2502</v>
      </c>
      <c r="AE521" s="623"/>
      <c r="AF521" s="623"/>
      <c r="AG521" s="623" t="s">
        <v>10</v>
      </c>
      <c r="AH521" s="623"/>
      <c r="AI521" s="623" t="s">
        <v>2595</v>
      </c>
      <c r="AJ521" s="441"/>
      <c r="AK521" s="359"/>
    </row>
    <row r="522" spans="1:37">
      <c r="A522" s="367"/>
      <c r="B522" s="445" t="s">
        <v>223</v>
      </c>
      <c r="C522" s="402">
        <v>46.759900000000002</v>
      </c>
      <c r="D522" s="428">
        <v>23.554099999999998</v>
      </c>
      <c r="E522" s="449" t="s">
        <v>206</v>
      </c>
      <c r="F522" s="450" t="s">
        <v>649</v>
      </c>
      <c r="G522" s="450" t="s">
        <v>2751</v>
      </c>
      <c r="H522" s="450" t="s">
        <v>3742</v>
      </c>
      <c r="I522" s="452" t="s">
        <v>661</v>
      </c>
      <c r="J522" s="457" t="s">
        <v>825</v>
      </c>
      <c r="K522" s="407">
        <v>4</v>
      </c>
      <c r="L522" s="407">
        <v>9</v>
      </c>
      <c r="M522" s="407">
        <v>9</v>
      </c>
      <c r="N522" s="425">
        <v>126</v>
      </c>
      <c r="O522" s="437"/>
      <c r="P522" s="406">
        <v>20</v>
      </c>
      <c r="Q522" s="406">
        <v>24</v>
      </c>
      <c r="R522" s="406">
        <v>82</v>
      </c>
      <c r="S522" s="406"/>
      <c r="T522" s="406"/>
      <c r="U522" s="406"/>
      <c r="V522" s="406">
        <f t="shared" si="27"/>
        <v>0</v>
      </c>
      <c r="W522" s="676"/>
      <c r="X522" s="507" t="str">
        <f t="shared" si="25"/>
        <v>20 garsoniere, 24 două camere, 82 trei camere, 0 număr camere necunoscut &lt;span style="color: red;"&gt;(spuneți-mi sau trimiteți tabel întreținere)&lt;/span&gt;</v>
      </c>
      <c r="Y522" s="508" t="str">
        <f t="shared" si="26"/>
        <v>126 din care 20 garsoniere, 24 două camere, 82 trei camere, 0 număr camere necunoscut &lt;span style="color: red;"&gt;(spuneți-mi sau trimiteți tabel întreținere)&lt;/span&gt;</v>
      </c>
      <c r="Z522" s="509"/>
      <c r="AA522" s="510" t="s">
        <v>1043</v>
      </c>
      <c r="AB522" s="628" t="s">
        <v>1308</v>
      </c>
      <c r="AC522" s="431" t="s">
        <v>1155</v>
      </c>
      <c r="AD522" s="356" t="s">
        <v>1590</v>
      </c>
      <c r="AE522" s="356"/>
      <c r="AF522" s="356"/>
      <c r="AG522" s="623" t="s">
        <v>1216</v>
      </c>
      <c r="AH522" s="623"/>
      <c r="AI522" s="623" t="s">
        <v>2569</v>
      </c>
      <c r="AJ522" s="496"/>
      <c r="AK522" s="359"/>
    </row>
    <row r="523" spans="1:37">
      <c r="A523" s="367"/>
      <c r="B523" s="445" t="s">
        <v>285</v>
      </c>
      <c r="C523" s="402">
        <v>46.761600000000001</v>
      </c>
      <c r="D523" s="428">
        <v>23.5489</v>
      </c>
      <c r="E523" s="449" t="s">
        <v>206</v>
      </c>
      <c r="F523" s="450" t="s">
        <v>649</v>
      </c>
      <c r="G523" s="450" t="s">
        <v>2751</v>
      </c>
      <c r="H523" s="450" t="s">
        <v>3743</v>
      </c>
      <c r="I523" s="452" t="s">
        <v>661</v>
      </c>
      <c r="J523" s="457" t="s">
        <v>825</v>
      </c>
      <c r="K523" s="407">
        <v>2</v>
      </c>
      <c r="L523" s="407">
        <v>9</v>
      </c>
      <c r="M523" s="407">
        <v>9</v>
      </c>
      <c r="N523" s="425">
        <v>72</v>
      </c>
      <c r="O523" s="437"/>
      <c r="P523" s="406">
        <v>20</v>
      </c>
      <c r="Q523" s="406">
        <v>18</v>
      </c>
      <c r="R523" s="406">
        <v>34</v>
      </c>
      <c r="S523" s="406"/>
      <c r="T523" s="406"/>
      <c r="U523" s="406"/>
      <c r="V523" s="406">
        <f t="shared" si="27"/>
        <v>0</v>
      </c>
      <c r="W523" s="676"/>
      <c r="X523" s="507" t="str">
        <f t="shared" si="25"/>
        <v>20 garsoniere, 18 două camere, 34 trei camere, 0 număr camere necunoscut &lt;span style="color: red;"&gt;(spuneți-mi sau trimiteți tabel întreținere)&lt;/span&gt;</v>
      </c>
      <c r="Y523" s="508" t="str">
        <f t="shared" si="26"/>
        <v>72 din care 20 garsoniere, 18 două camere, 34 trei camere, 0 număr camere necunoscut &lt;span style="color: red;"&gt;(spuneți-mi sau trimiteți tabel întreținere)&lt;/span&gt;</v>
      </c>
      <c r="Z523" s="509"/>
      <c r="AA523" s="510" t="s">
        <v>1675</v>
      </c>
      <c r="AB523" s="628" t="s">
        <v>1308</v>
      </c>
      <c r="AC523" s="431" t="s">
        <v>1155</v>
      </c>
      <c r="AD523" s="356" t="s">
        <v>1585</v>
      </c>
      <c r="AE523" s="356"/>
      <c r="AF523" s="356"/>
      <c r="AG523" s="623" t="s">
        <v>1216</v>
      </c>
      <c r="AH523" s="623"/>
      <c r="AI523" s="623" t="s">
        <v>2569</v>
      </c>
      <c r="AJ523" s="441"/>
      <c r="AK523" s="359"/>
    </row>
    <row r="524" spans="1:37">
      <c r="A524" s="367"/>
      <c r="B524" s="445" t="s">
        <v>286</v>
      </c>
      <c r="C524" s="402">
        <v>46.761400000000002</v>
      </c>
      <c r="D524" s="428">
        <v>23.548400000000001</v>
      </c>
      <c r="E524" s="449" t="s">
        <v>206</v>
      </c>
      <c r="F524" s="450" t="s">
        <v>649</v>
      </c>
      <c r="G524" s="450" t="s">
        <v>2751</v>
      </c>
      <c r="H524" s="450" t="s">
        <v>3744</v>
      </c>
      <c r="I524" s="452" t="s">
        <v>661</v>
      </c>
      <c r="J524" s="457" t="s">
        <v>825</v>
      </c>
      <c r="K524" s="407">
        <v>1</v>
      </c>
      <c r="L524" s="407">
        <v>9</v>
      </c>
      <c r="M524" s="407">
        <v>9</v>
      </c>
      <c r="N524" s="425">
        <v>36</v>
      </c>
      <c r="O524" s="437"/>
      <c r="P524" s="406">
        <v>10</v>
      </c>
      <c r="Q524" s="406">
        <v>9</v>
      </c>
      <c r="R524" s="406">
        <v>17</v>
      </c>
      <c r="S524" s="406"/>
      <c r="T524" s="406"/>
      <c r="U524" s="406"/>
      <c r="V524" s="406">
        <f t="shared" si="27"/>
        <v>0</v>
      </c>
      <c r="W524" s="676"/>
      <c r="X524" s="507" t="str">
        <f t="shared" si="25"/>
        <v>10 garsoniere, 9 două camere, 17 trei camere, 0 număr camere necunoscut &lt;span style="color: red;"&gt;(spuneți-mi sau trimiteți tabel întreținere)&lt;/span&gt;</v>
      </c>
      <c r="Y524" s="508" t="str">
        <f t="shared" si="26"/>
        <v>36 din care 10 garsoniere, 9 două camere, 17 trei camere, 0 număr camere necunoscut &lt;span style="color: red;"&gt;(spuneți-mi sau trimiteți tabel întreținere)&lt;/span&gt;</v>
      </c>
      <c r="Z524" s="509"/>
      <c r="AA524" s="510" t="s">
        <v>1675</v>
      </c>
      <c r="AB524" s="628" t="s">
        <v>1308</v>
      </c>
      <c r="AC524" s="431" t="s">
        <v>1155</v>
      </c>
      <c r="AD524" s="356" t="s">
        <v>1380</v>
      </c>
      <c r="AE524" s="356"/>
      <c r="AF524" s="356"/>
      <c r="AG524" s="623" t="s">
        <v>1216</v>
      </c>
      <c r="AH524" s="623"/>
      <c r="AI524" s="623" t="s">
        <v>2569</v>
      </c>
      <c r="AJ524" s="441"/>
      <c r="AK524" s="359"/>
    </row>
    <row r="525" spans="1:37">
      <c r="A525" s="367"/>
      <c r="B525" s="445" t="s">
        <v>287</v>
      </c>
      <c r="C525" s="402">
        <v>46.761099999999999</v>
      </c>
      <c r="D525" s="428">
        <v>23.548100000000002</v>
      </c>
      <c r="E525" s="449" t="s">
        <v>206</v>
      </c>
      <c r="F525" s="450" t="s">
        <v>649</v>
      </c>
      <c r="G525" s="450" t="s">
        <v>2751</v>
      </c>
      <c r="H525" s="450" t="s">
        <v>3745</v>
      </c>
      <c r="I525" s="452" t="s">
        <v>661</v>
      </c>
      <c r="J525" s="457" t="s">
        <v>825</v>
      </c>
      <c r="K525" s="407">
        <v>1</v>
      </c>
      <c r="L525" s="407">
        <v>9</v>
      </c>
      <c r="M525" s="407">
        <v>9</v>
      </c>
      <c r="N525" s="425">
        <v>36</v>
      </c>
      <c r="O525" s="437"/>
      <c r="P525" s="406">
        <v>10</v>
      </c>
      <c r="Q525" s="406">
        <v>9</v>
      </c>
      <c r="R525" s="406">
        <v>17</v>
      </c>
      <c r="S525" s="406"/>
      <c r="T525" s="406"/>
      <c r="U525" s="406"/>
      <c r="V525" s="406">
        <f t="shared" si="27"/>
        <v>0</v>
      </c>
      <c r="W525" s="676"/>
      <c r="X525" s="507" t="str">
        <f t="shared" si="25"/>
        <v>10 garsoniere, 9 două camere, 17 trei camere, 0 număr camere necunoscut &lt;span style="color: red;"&gt;(spuneți-mi sau trimiteți tabel întreținere)&lt;/span&gt;</v>
      </c>
      <c r="Y525" s="508" t="str">
        <f t="shared" si="26"/>
        <v>36 din care 10 garsoniere, 9 două camere, 17 trei camere, 0 număr camere necunoscut &lt;span style="color: red;"&gt;(spuneți-mi sau trimiteți tabel întreținere)&lt;/span&gt;</v>
      </c>
      <c r="Z525" s="509"/>
      <c r="AA525" s="510" t="s">
        <v>1675</v>
      </c>
      <c r="AB525" s="628" t="s">
        <v>1308</v>
      </c>
      <c r="AC525" s="431" t="s">
        <v>1155</v>
      </c>
      <c r="AD525" s="356" t="s">
        <v>1380</v>
      </c>
      <c r="AE525" s="356"/>
      <c r="AF525" s="356"/>
      <c r="AG525" s="623" t="s">
        <v>1216</v>
      </c>
      <c r="AH525" s="623"/>
      <c r="AI525" s="623" t="s">
        <v>2569</v>
      </c>
      <c r="AJ525" s="441"/>
      <c r="AK525" s="359"/>
    </row>
    <row r="526" spans="1:37">
      <c r="A526" s="367"/>
      <c r="B526" s="445" t="s">
        <v>288</v>
      </c>
      <c r="C526" s="402">
        <v>46.760800000000003</v>
      </c>
      <c r="D526" s="428">
        <v>23.547799999999999</v>
      </c>
      <c r="E526" s="449" t="s">
        <v>206</v>
      </c>
      <c r="F526" s="450" t="s">
        <v>649</v>
      </c>
      <c r="G526" s="450" t="s">
        <v>2751</v>
      </c>
      <c r="H526" s="450" t="s">
        <v>3746</v>
      </c>
      <c r="I526" s="452" t="s">
        <v>661</v>
      </c>
      <c r="J526" s="457" t="s">
        <v>825</v>
      </c>
      <c r="K526" s="407">
        <v>1</v>
      </c>
      <c r="L526" s="407">
        <v>9</v>
      </c>
      <c r="M526" s="407">
        <v>9</v>
      </c>
      <c r="N526" s="425">
        <v>36</v>
      </c>
      <c r="O526" s="437"/>
      <c r="P526" s="406">
        <v>10</v>
      </c>
      <c r="Q526" s="406">
        <v>9</v>
      </c>
      <c r="R526" s="406">
        <v>17</v>
      </c>
      <c r="S526" s="406"/>
      <c r="T526" s="406"/>
      <c r="U526" s="406"/>
      <c r="V526" s="406">
        <f t="shared" si="27"/>
        <v>0</v>
      </c>
      <c r="W526" s="676"/>
      <c r="X526" s="507" t="str">
        <f t="shared" si="25"/>
        <v>10 garsoniere, 9 două camere, 17 trei camere, 0 număr camere necunoscut &lt;span style="color: red;"&gt;(spuneți-mi sau trimiteți tabel întreținere)&lt;/span&gt;</v>
      </c>
      <c r="Y526" s="508" t="str">
        <f t="shared" si="26"/>
        <v>36 din care 10 garsoniere, 9 două camere, 17 trei camere, 0 număr camere necunoscut &lt;span style="color: red;"&gt;(spuneți-mi sau trimiteți tabel întreținere)&lt;/span&gt;</v>
      </c>
      <c r="Z526" s="509"/>
      <c r="AA526" s="510" t="s">
        <v>1675</v>
      </c>
      <c r="AB526" s="628" t="s">
        <v>1308</v>
      </c>
      <c r="AC526" s="431" t="s">
        <v>1155</v>
      </c>
      <c r="AD526" s="356" t="s">
        <v>1380</v>
      </c>
      <c r="AE526" s="356"/>
      <c r="AF526" s="356"/>
      <c r="AG526" s="623" t="s">
        <v>1216</v>
      </c>
      <c r="AH526" s="623"/>
      <c r="AI526" s="623" t="s">
        <v>2569</v>
      </c>
      <c r="AJ526" s="496"/>
      <c r="AK526" s="359"/>
    </row>
    <row r="527" spans="1:37">
      <c r="A527" s="367"/>
      <c r="B527" s="445" t="s">
        <v>289</v>
      </c>
      <c r="C527" s="402">
        <v>46.762300000000003</v>
      </c>
      <c r="D527" s="428">
        <v>23.5549</v>
      </c>
      <c r="E527" s="449" t="s">
        <v>206</v>
      </c>
      <c r="F527" s="450" t="s">
        <v>649</v>
      </c>
      <c r="G527" s="450" t="s">
        <v>2751</v>
      </c>
      <c r="H527" s="450" t="s">
        <v>3747</v>
      </c>
      <c r="I527" s="452" t="s">
        <v>681</v>
      </c>
      <c r="J527" s="457" t="s">
        <v>3</v>
      </c>
      <c r="K527" s="407">
        <v>2</v>
      </c>
      <c r="L527" s="407">
        <v>5</v>
      </c>
      <c r="M527" s="407">
        <v>5</v>
      </c>
      <c r="N527" s="425">
        <v>40</v>
      </c>
      <c r="O527" s="437"/>
      <c r="P527" s="406">
        <v>40</v>
      </c>
      <c r="Q527" s="406"/>
      <c r="R527" s="406"/>
      <c r="S527" s="406"/>
      <c r="T527" s="406"/>
      <c r="U527" s="406"/>
      <c r="V527" s="406">
        <f t="shared" si="27"/>
        <v>0</v>
      </c>
      <c r="W527" s="676"/>
      <c r="X527" s="507" t="str">
        <f t="shared" si="25"/>
        <v>40 garsoniere, 0 număr camere necunoscut &lt;span style="color: red;"&gt;(spuneți-mi sau trimiteți tabel întreținere)&lt;/span&gt;</v>
      </c>
      <c r="Y527" s="508" t="str">
        <f t="shared" si="26"/>
        <v>40 din care 40 garsoniere, 0 număr camere necunoscut &lt;span style="color: red;"&gt;(spuneți-mi sau trimiteți tabel întreținere)&lt;/span&gt;</v>
      </c>
      <c r="Z527" s="509"/>
      <c r="AA527" s="510" t="s">
        <v>1665</v>
      </c>
      <c r="AB527" s="628" t="s">
        <v>1307</v>
      </c>
      <c r="AC527" s="431" t="s">
        <v>1155</v>
      </c>
      <c r="AD527" s="623" t="s">
        <v>2502</v>
      </c>
      <c r="AE527" s="623"/>
      <c r="AF527" s="623"/>
      <c r="AG527" s="623" t="s">
        <v>10</v>
      </c>
      <c r="AH527" s="623"/>
      <c r="AI527" s="623" t="s">
        <v>2595</v>
      </c>
      <c r="AJ527" s="441"/>
      <c r="AK527" s="359"/>
    </row>
    <row r="528" spans="1:37">
      <c r="A528" s="367"/>
      <c r="B528" s="445" t="s">
        <v>228</v>
      </c>
      <c r="C528" s="402">
        <v>46.762320000000003</v>
      </c>
      <c r="D528" s="428">
        <v>23.553999999999998</v>
      </c>
      <c r="E528" s="449" t="s">
        <v>206</v>
      </c>
      <c r="F528" s="450" t="s">
        <v>649</v>
      </c>
      <c r="G528" s="450" t="s">
        <v>2751</v>
      </c>
      <c r="H528" s="450" t="s">
        <v>3731</v>
      </c>
      <c r="I528" s="452" t="s">
        <v>624</v>
      </c>
      <c r="J528" s="457" t="s">
        <v>624</v>
      </c>
      <c r="K528" s="407" t="s">
        <v>624</v>
      </c>
      <c r="L528" s="407" t="s">
        <v>624</v>
      </c>
      <c r="M528" s="407" t="s">
        <v>624</v>
      </c>
      <c r="N528" s="425" t="s">
        <v>624</v>
      </c>
      <c r="O528" s="437"/>
      <c r="P528" s="406"/>
      <c r="Q528" s="406"/>
      <c r="R528" s="406"/>
      <c r="S528" s="406"/>
      <c r="T528" s="406"/>
      <c r="U528" s="406"/>
      <c r="V528" s="406" t="e">
        <f t="shared" si="27"/>
        <v>#VALUE!</v>
      </c>
      <c r="W528" s="676"/>
      <c r="X528" s="507" t="e">
        <f t="shared" si="25"/>
        <v>#VALUE!</v>
      </c>
      <c r="Y528" s="508" t="e">
        <f t="shared" si="26"/>
        <v>#VALUE!</v>
      </c>
      <c r="Z528" s="509"/>
      <c r="AA528" s="510" t="s">
        <v>1043</v>
      </c>
      <c r="AB528" s="421" t="s">
        <v>1318</v>
      </c>
      <c r="AC528" s="432" t="s">
        <v>624</v>
      </c>
      <c r="AD528" s="356" t="s">
        <v>624</v>
      </c>
      <c r="AE528" s="356"/>
      <c r="AF528" s="356"/>
      <c r="AG528" s="356" t="s">
        <v>840</v>
      </c>
      <c r="AH528" s="356"/>
      <c r="AI528" s="356" t="s">
        <v>2227</v>
      </c>
      <c r="AJ528" s="441"/>
      <c r="AK528" s="359"/>
    </row>
    <row r="529" spans="1:37">
      <c r="A529" s="367"/>
      <c r="B529" s="445" t="s">
        <v>231</v>
      </c>
      <c r="C529" s="402">
        <v>46.759399999999999</v>
      </c>
      <c r="D529" s="428">
        <v>23.546299999999999</v>
      </c>
      <c r="E529" s="449" t="s">
        <v>206</v>
      </c>
      <c r="F529" s="450" t="s">
        <v>649</v>
      </c>
      <c r="G529" s="450" t="s">
        <v>2751</v>
      </c>
      <c r="H529" s="450" t="s">
        <v>3748</v>
      </c>
      <c r="I529" s="452" t="s">
        <v>681</v>
      </c>
      <c r="J529" s="457" t="s">
        <v>3</v>
      </c>
      <c r="K529" s="407">
        <v>3</v>
      </c>
      <c r="L529" s="407">
        <v>5</v>
      </c>
      <c r="M529" s="407">
        <v>5</v>
      </c>
      <c r="N529" s="425">
        <v>30</v>
      </c>
      <c r="O529" s="437"/>
      <c r="P529" s="526"/>
      <c r="Q529" s="526"/>
      <c r="R529" s="526">
        <v>21</v>
      </c>
      <c r="S529" s="526">
        <v>9</v>
      </c>
      <c r="T529" s="526"/>
      <c r="U529" s="526"/>
      <c r="V529" s="526">
        <f t="shared" si="27"/>
        <v>0</v>
      </c>
      <c r="W529" s="676"/>
      <c r="X529" s="507" t="str">
        <f t="shared" si="25"/>
        <v>21 trei camere, 9 patru camere, 0 număr camere necunoscut &lt;span style="color: red;"&gt;(spuneți-mi sau trimiteți tabel întreținere)&lt;/span&gt;</v>
      </c>
      <c r="Y529" s="508" t="str">
        <f t="shared" si="26"/>
        <v>30 din care 21 trei camere, 9 patru camere, 0 număr camere necunoscut &lt;span style="color: red;"&gt;(spuneți-mi sau trimiteți tabel întreținere)&lt;/span&gt;</v>
      </c>
      <c r="Z529" s="509"/>
      <c r="AA529" s="510" t="s">
        <v>1665</v>
      </c>
      <c r="AB529" s="628" t="s">
        <v>1306</v>
      </c>
      <c r="AC529" s="431" t="s">
        <v>1155</v>
      </c>
      <c r="AD529" s="623" t="s">
        <v>1388</v>
      </c>
      <c r="AE529" s="623"/>
      <c r="AF529" s="623"/>
      <c r="AG529" s="623" t="s">
        <v>10</v>
      </c>
      <c r="AH529" s="623"/>
      <c r="AI529" s="623" t="s">
        <v>2598</v>
      </c>
      <c r="AJ529" s="496"/>
      <c r="AK529" s="359"/>
    </row>
    <row r="530" spans="1:37">
      <c r="A530" s="367"/>
      <c r="B530" s="445" t="s">
        <v>425</v>
      </c>
      <c r="C530" s="402">
        <v>46.759500000000003</v>
      </c>
      <c r="D530" s="428">
        <v>23.5471</v>
      </c>
      <c r="E530" s="449" t="s">
        <v>206</v>
      </c>
      <c r="F530" s="450" t="s">
        <v>649</v>
      </c>
      <c r="G530" s="450" t="s">
        <v>2751</v>
      </c>
      <c r="H530" s="450" t="s">
        <v>3749</v>
      </c>
      <c r="I530" s="452" t="s">
        <v>681</v>
      </c>
      <c r="J530" s="457" t="s">
        <v>3</v>
      </c>
      <c r="K530" s="407">
        <v>4</v>
      </c>
      <c r="L530" s="407">
        <v>5</v>
      </c>
      <c r="M530" s="407">
        <v>5</v>
      </c>
      <c r="N530" s="425">
        <v>40</v>
      </c>
      <c r="O530" s="437"/>
      <c r="P530" s="526"/>
      <c r="Q530" s="526">
        <v>4</v>
      </c>
      <c r="R530" s="526">
        <v>30</v>
      </c>
      <c r="S530" s="526">
        <v>6</v>
      </c>
      <c r="T530" s="526"/>
      <c r="U530" s="406"/>
      <c r="V530" s="406">
        <f t="shared" si="27"/>
        <v>0</v>
      </c>
      <c r="W530" s="676"/>
      <c r="X530" s="507" t="str">
        <f t="shared" si="25"/>
        <v>4 două camere, 30 trei camere, 6 patru camere, 0 număr camere necunoscut &lt;span style="color: red;"&gt;(spuneți-mi sau trimiteți tabel întreținere)&lt;/span&gt;</v>
      </c>
      <c r="Y530" s="508" t="str">
        <f t="shared" si="26"/>
        <v>40 din care 4 două camere, 30 trei camere, 6 patru camere, 0 număr camere necunoscut &lt;span style="color: red;"&gt;(spuneți-mi sau trimiteți tabel întreținere)&lt;/span&gt;</v>
      </c>
      <c r="Z530" s="509"/>
      <c r="AA530" s="510" t="s">
        <v>1665</v>
      </c>
      <c r="AB530" s="628" t="s">
        <v>1306</v>
      </c>
      <c r="AC530" s="431" t="s">
        <v>1155</v>
      </c>
      <c r="AD530" s="356" t="s">
        <v>1426</v>
      </c>
      <c r="AE530" s="356"/>
      <c r="AF530" s="356"/>
      <c r="AG530" s="623" t="s">
        <v>10</v>
      </c>
      <c r="AH530" s="623"/>
      <c r="AI530" s="623" t="s">
        <v>2598</v>
      </c>
      <c r="AJ530" s="496"/>
      <c r="AK530" s="359"/>
    </row>
    <row r="531" spans="1:37">
      <c r="A531" s="367"/>
      <c r="B531" s="445" t="s">
        <v>426</v>
      </c>
      <c r="C531" s="402">
        <v>46.759</v>
      </c>
      <c r="D531" s="428">
        <v>23.547499999999999</v>
      </c>
      <c r="E531" s="449" t="s">
        <v>206</v>
      </c>
      <c r="F531" s="450" t="s">
        <v>649</v>
      </c>
      <c r="G531" s="450" t="s">
        <v>2751</v>
      </c>
      <c r="H531" s="450" t="s">
        <v>3750</v>
      </c>
      <c r="I531" s="452" t="s">
        <v>681</v>
      </c>
      <c r="J531" s="457" t="s">
        <v>3</v>
      </c>
      <c r="K531" s="407">
        <v>2</v>
      </c>
      <c r="L531" s="407">
        <v>5</v>
      </c>
      <c r="M531" s="407">
        <v>5</v>
      </c>
      <c r="N531" s="398">
        <v>20</v>
      </c>
      <c r="O531" s="395"/>
      <c r="P531" s="526"/>
      <c r="Q531" s="526"/>
      <c r="R531" s="526">
        <v>14</v>
      </c>
      <c r="S531" s="526">
        <v>6</v>
      </c>
      <c r="T531" s="526"/>
      <c r="U531" s="526"/>
      <c r="V531" s="406">
        <f t="shared" si="27"/>
        <v>0</v>
      </c>
      <c r="W531" s="676"/>
      <c r="X531" s="507" t="str">
        <f t="shared" si="25"/>
        <v>14 trei camere, 6 patru camere, 0 număr camere necunoscut &lt;span style="color: red;"&gt;(spuneți-mi sau trimiteți tabel întreținere)&lt;/span&gt;</v>
      </c>
      <c r="Y531" s="508" t="str">
        <f t="shared" si="26"/>
        <v>20 din care 14 trei camere, 6 patru camere, 0 număr camere necunoscut &lt;span style="color: red;"&gt;(spuneți-mi sau trimiteți tabel întreținere)&lt;/span&gt;</v>
      </c>
      <c r="Z531" s="509"/>
      <c r="AA531" s="510" t="s">
        <v>1675</v>
      </c>
      <c r="AB531" s="628" t="s">
        <v>1306</v>
      </c>
      <c r="AC531" s="431" t="s">
        <v>1155</v>
      </c>
      <c r="AD531" s="356" t="s">
        <v>1389</v>
      </c>
      <c r="AE531" s="356"/>
      <c r="AF531" s="356"/>
      <c r="AG531" s="623" t="s">
        <v>10</v>
      </c>
      <c r="AH531" s="623"/>
      <c r="AI531" s="623" t="s">
        <v>2598</v>
      </c>
      <c r="AJ531" s="441"/>
      <c r="AK531" s="359"/>
    </row>
    <row r="532" spans="1:37">
      <c r="A532" s="367"/>
      <c r="B532" s="445" t="s">
        <v>336</v>
      </c>
      <c r="C532" s="402">
        <v>46.758499999999998</v>
      </c>
      <c r="D532" s="428">
        <v>23.546700000000001</v>
      </c>
      <c r="E532" s="449" t="s">
        <v>206</v>
      </c>
      <c r="F532" s="450" t="s">
        <v>649</v>
      </c>
      <c r="G532" s="450" t="s">
        <v>2751</v>
      </c>
      <c r="H532" s="450" t="s">
        <v>3751</v>
      </c>
      <c r="I532" s="452" t="s">
        <v>681</v>
      </c>
      <c r="J532" s="457" t="s">
        <v>3</v>
      </c>
      <c r="K532" s="407">
        <v>3</v>
      </c>
      <c r="L532" s="407">
        <v>5</v>
      </c>
      <c r="M532" s="407">
        <v>5</v>
      </c>
      <c r="N532" s="425">
        <v>30</v>
      </c>
      <c r="O532" s="437"/>
      <c r="P532" s="406"/>
      <c r="Q532" s="406"/>
      <c r="R532" s="406">
        <v>18</v>
      </c>
      <c r="S532" s="406">
        <v>12</v>
      </c>
      <c r="T532" s="406"/>
      <c r="U532" s="406"/>
      <c r="V532" s="406">
        <f t="shared" si="27"/>
        <v>0</v>
      </c>
      <c r="W532" s="676"/>
      <c r="X532" s="507" t="str">
        <f t="shared" si="25"/>
        <v>18 trei camere, 12 patru camere, 0 număr camere necunoscut &lt;span style="color: red;"&gt;(spuneți-mi sau trimiteți tabel întreținere)&lt;/span&gt;</v>
      </c>
      <c r="Y532" s="508" t="str">
        <f t="shared" si="26"/>
        <v>30 din care 18 trei camere, 12 patru camere, 0 număr camere necunoscut &lt;span style="color: red;"&gt;(spuneți-mi sau trimiteți tabel întreținere)&lt;/span&gt;</v>
      </c>
      <c r="Z532" s="509"/>
      <c r="AA532" s="510" t="s">
        <v>1673</v>
      </c>
      <c r="AB532" s="628" t="s">
        <v>1306</v>
      </c>
      <c r="AC532" s="431" t="s">
        <v>1155</v>
      </c>
      <c r="AD532" s="356" t="s">
        <v>2682</v>
      </c>
      <c r="AE532" s="356"/>
      <c r="AF532" s="356"/>
      <c r="AG532" s="623" t="s">
        <v>10</v>
      </c>
      <c r="AH532" s="623"/>
      <c r="AI532" s="623" t="s">
        <v>2621</v>
      </c>
      <c r="AJ532" s="441"/>
      <c r="AK532" s="359"/>
    </row>
    <row r="533" spans="1:37">
      <c r="A533" s="367"/>
      <c r="B533" s="445" t="s">
        <v>245</v>
      </c>
      <c r="C533" s="402">
        <v>46.758600000000001</v>
      </c>
      <c r="D533" s="428">
        <v>23.5474</v>
      </c>
      <c r="E533" s="449" t="s">
        <v>206</v>
      </c>
      <c r="F533" s="450" t="s">
        <v>649</v>
      </c>
      <c r="G533" s="450" t="s">
        <v>2751</v>
      </c>
      <c r="H533" s="450" t="s">
        <v>3752</v>
      </c>
      <c r="I533" s="452" t="s">
        <v>681</v>
      </c>
      <c r="J533" s="457" t="s">
        <v>3</v>
      </c>
      <c r="K533" s="407">
        <v>3</v>
      </c>
      <c r="L533" s="407">
        <v>5</v>
      </c>
      <c r="M533" s="407">
        <v>5</v>
      </c>
      <c r="N533" s="425">
        <v>30</v>
      </c>
      <c r="O533" s="437"/>
      <c r="P533" s="406"/>
      <c r="Q533" s="526">
        <v>2</v>
      </c>
      <c r="R533" s="526">
        <v>22</v>
      </c>
      <c r="S533" s="526">
        <v>6</v>
      </c>
      <c r="T533" s="406"/>
      <c r="U533" s="406"/>
      <c r="V533" s="406">
        <f t="shared" si="27"/>
        <v>0</v>
      </c>
      <c r="W533" s="676"/>
      <c r="X533" s="507" t="str">
        <f t="shared" si="25"/>
        <v>2 două camere, 22 trei camere, 6 patru camere, 0 număr camere necunoscut &lt;span style="color: red;"&gt;(spuneți-mi sau trimiteți tabel întreținere)&lt;/span&gt;</v>
      </c>
      <c r="Y533" s="508" t="str">
        <f t="shared" si="26"/>
        <v>30 din care 2 două camere, 22 trei camere, 6 patru camere, 0 număr camere necunoscut &lt;span style="color: red;"&gt;(spuneți-mi sau trimiteți tabel întreținere)&lt;/span&gt;</v>
      </c>
      <c r="Z533" s="509"/>
      <c r="AA533" s="510" t="s">
        <v>1678</v>
      </c>
      <c r="AB533" s="628" t="s">
        <v>1306</v>
      </c>
      <c r="AC533" s="431" t="s">
        <v>1155</v>
      </c>
      <c r="AD533" s="356" t="s">
        <v>1416</v>
      </c>
      <c r="AE533" s="356"/>
      <c r="AF533" s="356"/>
      <c r="AG533" s="623" t="s">
        <v>10</v>
      </c>
      <c r="AH533" s="623"/>
      <c r="AI533" s="623" t="s">
        <v>2598</v>
      </c>
      <c r="AJ533" s="441"/>
      <c r="AK533" s="359"/>
    </row>
    <row r="534" spans="1:37">
      <c r="A534" s="367"/>
      <c r="B534" s="445" t="s">
        <v>232</v>
      </c>
      <c r="C534" s="402">
        <v>46.761600000000001</v>
      </c>
      <c r="D534" s="428">
        <v>23.549600000000002</v>
      </c>
      <c r="E534" s="449" t="s">
        <v>206</v>
      </c>
      <c r="F534" s="450" t="s">
        <v>649</v>
      </c>
      <c r="G534" s="450" t="s">
        <v>2751</v>
      </c>
      <c r="H534" s="450" t="s">
        <v>3753</v>
      </c>
      <c r="I534" s="452" t="s">
        <v>661</v>
      </c>
      <c r="J534" s="457" t="s">
        <v>825</v>
      </c>
      <c r="K534" s="407">
        <v>2</v>
      </c>
      <c r="L534" s="407">
        <v>9</v>
      </c>
      <c r="M534" s="407">
        <v>9</v>
      </c>
      <c r="N534" s="425">
        <v>54</v>
      </c>
      <c r="O534" s="437"/>
      <c r="P534" s="406">
        <v>2</v>
      </c>
      <c r="Q534" s="406">
        <v>16</v>
      </c>
      <c r="R534" s="406">
        <v>18</v>
      </c>
      <c r="S534" s="406">
        <v>18</v>
      </c>
      <c r="T534" s="406"/>
      <c r="U534" s="406"/>
      <c r="V534" s="406">
        <f t="shared" si="27"/>
        <v>0</v>
      </c>
      <c r="W534" s="676"/>
      <c r="X534" s="507" t="str">
        <f t="shared" si="25"/>
        <v>2 garsoniere, 16 două camere, 18 trei camere, 18 patru camere, 0 număr camere necunoscut &lt;span style="color: red;"&gt;(spuneți-mi sau trimiteți tabel întreținere)&lt;/span&gt;</v>
      </c>
      <c r="Y534" s="508" t="str">
        <f t="shared" si="26"/>
        <v>54 din care 2 garsoniere, 16 două camere, 18 trei camere, 18 patru camere, 0 număr camere necunoscut &lt;span style="color: red;"&gt;(spuneți-mi sau trimiteți tabel întreținere)&lt;/span&gt;</v>
      </c>
      <c r="Z534" s="509"/>
      <c r="AA534" s="510" t="s">
        <v>1675</v>
      </c>
      <c r="AB534" s="628" t="s">
        <v>1308</v>
      </c>
      <c r="AC534" s="432" t="s">
        <v>1155</v>
      </c>
      <c r="AD534" s="356" t="s">
        <v>624</v>
      </c>
      <c r="AE534" s="356"/>
      <c r="AF534" s="356"/>
      <c r="AG534" s="356" t="s">
        <v>840</v>
      </c>
      <c r="AH534" s="356"/>
      <c r="AI534" s="356" t="s">
        <v>2227</v>
      </c>
      <c r="AJ534" s="496"/>
      <c r="AK534" s="359"/>
    </row>
    <row r="535" spans="1:37">
      <c r="A535" s="367"/>
      <c r="B535" s="445" t="s">
        <v>232</v>
      </c>
      <c r="C535" s="402">
        <v>46.759700000000002</v>
      </c>
      <c r="D535" s="428">
        <v>23.546099999999999</v>
      </c>
      <c r="E535" s="449" t="s">
        <v>206</v>
      </c>
      <c r="F535" s="450" t="s">
        <v>649</v>
      </c>
      <c r="G535" s="450" t="s">
        <v>2751</v>
      </c>
      <c r="H535" s="450" t="s">
        <v>3754</v>
      </c>
      <c r="I535" s="452" t="s">
        <v>681</v>
      </c>
      <c r="J535" s="457" t="s">
        <v>3</v>
      </c>
      <c r="K535" s="407">
        <v>4</v>
      </c>
      <c r="L535" s="407">
        <v>5</v>
      </c>
      <c r="M535" s="407">
        <v>5</v>
      </c>
      <c r="N535" s="425">
        <v>58</v>
      </c>
      <c r="O535" s="437"/>
      <c r="P535" s="411"/>
      <c r="Q535" s="411"/>
      <c r="R535" s="411"/>
      <c r="S535" s="411"/>
      <c r="T535" s="406"/>
      <c r="U535" s="406"/>
      <c r="V535" s="406">
        <f t="shared" si="27"/>
        <v>58</v>
      </c>
      <c r="W535" s="676"/>
      <c r="X535" s="507" t="str">
        <f t="shared" si="25"/>
        <v>58 număr camere necunoscut &lt;span style="color: red;"&gt;(spuneți-mi sau trimiteți tabel întreținere)&lt;/span&gt;</v>
      </c>
      <c r="Y535" s="508" t="str">
        <f t="shared" si="26"/>
        <v>58 din care 58 număr camere necunoscut &lt;span style="color: red;"&gt;(spuneți-mi sau trimiteți tabel întreținere)&lt;/span&gt;</v>
      </c>
      <c r="Z535" s="509"/>
      <c r="AA535" s="510" t="s">
        <v>1665</v>
      </c>
      <c r="AB535" s="628" t="s">
        <v>1306</v>
      </c>
      <c r="AC535" s="431" t="s">
        <v>1155</v>
      </c>
      <c r="AD535" s="356" t="s">
        <v>2377</v>
      </c>
      <c r="AE535" s="356"/>
      <c r="AF535" s="356"/>
      <c r="AG535" s="356" t="s">
        <v>840</v>
      </c>
      <c r="AH535" s="356"/>
      <c r="AI535" s="356" t="s">
        <v>2227</v>
      </c>
      <c r="AJ535" s="441"/>
      <c r="AK535" s="359"/>
    </row>
    <row r="536" spans="1:37">
      <c r="A536" s="367"/>
      <c r="B536" s="445" t="s">
        <v>416</v>
      </c>
      <c r="C536" s="402">
        <v>46.760300000000001</v>
      </c>
      <c r="D536" s="428">
        <v>23.546500000000002</v>
      </c>
      <c r="E536" s="449" t="s">
        <v>206</v>
      </c>
      <c r="F536" s="450" t="s">
        <v>649</v>
      </c>
      <c r="G536" s="450" t="s">
        <v>2751</v>
      </c>
      <c r="H536" s="450" t="s">
        <v>3755</v>
      </c>
      <c r="I536" s="452" t="s">
        <v>681</v>
      </c>
      <c r="J536" s="457" t="s">
        <v>3</v>
      </c>
      <c r="K536" s="407">
        <v>4</v>
      </c>
      <c r="L536" s="407">
        <v>5</v>
      </c>
      <c r="M536" s="407">
        <v>5</v>
      </c>
      <c r="N536" s="425">
        <v>40</v>
      </c>
      <c r="O536" s="437"/>
      <c r="P536" s="406"/>
      <c r="Q536" s="406"/>
      <c r="R536" s="406">
        <v>28</v>
      </c>
      <c r="S536" s="406">
        <v>12</v>
      </c>
      <c r="T536" s="406"/>
      <c r="U536" s="406"/>
      <c r="V536" s="406">
        <f t="shared" si="27"/>
        <v>0</v>
      </c>
      <c r="W536" s="676"/>
      <c r="X536" s="507" t="str">
        <f t="shared" si="25"/>
        <v>28 trei camere, 12 patru camere, 0 număr camere necunoscut &lt;span style="color: red;"&gt;(spuneți-mi sau trimiteți tabel întreținere)&lt;/span&gt;</v>
      </c>
      <c r="Y536" s="508" t="str">
        <f t="shared" si="26"/>
        <v>40 din care 28 trei camere, 12 patru camere, 0 număr camere necunoscut &lt;span style="color: red;"&gt;(spuneți-mi sau trimiteți tabel întreținere)&lt;/span&gt;</v>
      </c>
      <c r="Z536" s="509"/>
      <c r="AA536" s="510" t="s">
        <v>1714</v>
      </c>
      <c r="AB536" s="628" t="s">
        <v>1306</v>
      </c>
      <c r="AC536" s="431" t="s">
        <v>1155</v>
      </c>
      <c r="AD536" s="356" t="s">
        <v>2305</v>
      </c>
      <c r="AE536" s="356"/>
      <c r="AF536" s="356"/>
      <c r="AG536" s="623" t="s">
        <v>10</v>
      </c>
      <c r="AH536" s="623"/>
      <c r="AI536" s="623" t="s">
        <v>2591</v>
      </c>
      <c r="AJ536" s="441"/>
      <c r="AK536" s="359"/>
    </row>
    <row r="537" spans="1:37">
      <c r="A537" s="367"/>
      <c r="B537" s="445" t="s">
        <v>417</v>
      </c>
      <c r="C537" s="402">
        <v>46.760399999999997</v>
      </c>
      <c r="D537" s="428">
        <v>23.5459</v>
      </c>
      <c r="E537" s="449" t="s">
        <v>206</v>
      </c>
      <c r="F537" s="450" t="s">
        <v>649</v>
      </c>
      <c r="G537" s="450" t="s">
        <v>2751</v>
      </c>
      <c r="H537" s="450" t="s">
        <v>3756</v>
      </c>
      <c r="I537" s="452" t="s">
        <v>681</v>
      </c>
      <c r="J537" s="457" t="s">
        <v>3</v>
      </c>
      <c r="K537" s="407">
        <v>5</v>
      </c>
      <c r="L537" s="407">
        <v>5</v>
      </c>
      <c r="M537" s="407">
        <v>5</v>
      </c>
      <c r="N537" s="425">
        <v>60</v>
      </c>
      <c r="O537" s="437"/>
      <c r="P537" s="406"/>
      <c r="Q537" s="406">
        <v>16</v>
      </c>
      <c r="R537" s="406">
        <v>32</v>
      </c>
      <c r="S537" s="406">
        <v>12</v>
      </c>
      <c r="T537" s="406"/>
      <c r="U537" s="406"/>
      <c r="V537" s="406">
        <f t="shared" si="27"/>
        <v>0</v>
      </c>
      <c r="W537" s="676"/>
      <c r="X537" s="507" t="str">
        <f t="shared" si="25"/>
        <v>16 două camere, 32 trei camere, 12 patru camere, 0 număr camere necunoscut &lt;span style="color: red;"&gt;(spuneți-mi sau trimiteți tabel întreținere)&lt;/span&gt;</v>
      </c>
      <c r="Y537" s="508" t="str">
        <f t="shared" si="26"/>
        <v>60 din care 16 două camere, 32 trei camere, 12 patru camere, 0 număr camere necunoscut &lt;span style="color: red;"&gt;(spuneți-mi sau trimiteți tabel întreținere)&lt;/span&gt;</v>
      </c>
      <c r="Z537" s="509"/>
      <c r="AA537" s="510" t="s">
        <v>1673</v>
      </c>
      <c r="AB537" s="628" t="s">
        <v>1306</v>
      </c>
      <c r="AC537" s="431" t="s">
        <v>1155</v>
      </c>
      <c r="AD537" s="356" t="s">
        <v>2324</v>
      </c>
      <c r="AE537" s="356"/>
      <c r="AF537" s="356"/>
      <c r="AG537" s="623" t="s">
        <v>10</v>
      </c>
      <c r="AH537" s="623"/>
      <c r="AI537" s="623" t="s">
        <v>2591</v>
      </c>
      <c r="AJ537" s="496"/>
      <c r="AK537" s="359"/>
    </row>
    <row r="538" spans="1:37">
      <c r="A538" s="367"/>
      <c r="B538" s="445" t="s">
        <v>418</v>
      </c>
      <c r="C538" s="402">
        <v>46.759799999999998</v>
      </c>
      <c r="D538" s="428">
        <v>23.546900000000001</v>
      </c>
      <c r="E538" s="449" t="s">
        <v>206</v>
      </c>
      <c r="F538" s="450" t="s">
        <v>649</v>
      </c>
      <c r="G538" s="450" t="s">
        <v>2751</v>
      </c>
      <c r="H538" s="450" t="s">
        <v>3757</v>
      </c>
      <c r="I538" s="452" t="s">
        <v>681</v>
      </c>
      <c r="J538" s="457" t="s">
        <v>3</v>
      </c>
      <c r="K538" s="407">
        <v>5</v>
      </c>
      <c r="L538" s="407">
        <v>5</v>
      </c>
      <c r="M538" s="407">
        <v>5</v>
      </c>
      <c r="N538" s="425">
        <v>50</v>
      </c>
      <c r="O538" s="437"/>
      <c r="P538" s="526"/>
      <c r="Q538" s="526">
        <v>4</v>
      </c>
      <c r="R538" s="526">
        <v>37</v>
      </c>
      <c r="S538" s="526">
        <v>9</v>
      </c>
      <c r="T538" s="526"/>
      <c r="U538" s="526"/>
      <c r="V538" s="406">
        <f t="shared" si="27"/>
        <v>0</v>
      </c>
      <c r="W538" s="676"/>
      <c r="X538" s="507" t="str">
        <f t="shared" si="25"/>
        <v>4 două camere, 37 trei camere, 9 patru camere, 0 număr camere necunoscut &lt;span style="color: red;"&gt;(spuneți-mi sau trimiteți tabel întreținere)&lt;/span&gt;</v>
      </c>
      <c r="Y538" s="508" t="str">
        <f t="shared" si="26"/>
        <v>50 din care 4 două camere, 37 trei camere, 9 patru camere, 0 număr camere necunoscut &lt;span style="color: red;"&gt;(spuneți-mi sau trimiteți tabel întreținere)&lt;/span&gt;</v>
      </c>
      <c r="Z538" s="509"/>
      <c r="AA538" s="510" t="s">
        <v>1665</v>
      </c>
      <c r="AB538" s="628" t="s">
        <v>1306</v>
      </c>
      <c r="AC538" s="431" t="s">
        <v>1155</v>
      </c>
      <c r="AD538" s="356" t="s">
        <v>1420</v>
      </c>
      <c r="AE538" s="356"/>
      <c r="AF538" s="356"/>
      <c r="AG538" s="623" t="s">
        <v>10</v>
      </c>
      <c r="AH538" s="623"/>
      <c r="AI538" s="623" t="s">
        <v>2598</v>
      </c>
      <c r="AJ538" s="496"/>
      <c r="AK538" s="359"/>
    </row>
    <row r="539" spans="1:37">
      <c r="A539" s="367"/>
      <c r="B539" s="445" t="s">
        <v>2778</v>
      </c>
      <c r="C539" s="402">
        <v>46.763100000000001</v>
      </c>
      <c r="D539" s="428">
        <v>23.552900000000001</v>
      </c>
      <c r="E539" s="449" t="s">
        <v>206</v>
      </c>
      <c r="F539" s="450" t="s">
        <v>649</v>
      </c>
      <c r="G539" s="450" t="s">
        <v>2751</v>
      </c>
      <c r="H539" s="450" t="s">
        <v>3758</v>
      </c>
      <c r="I539" s="452" t="s">
        <v>681</v>
      </c>
      <c r="J539" s="457" t="s">
        <v>3</v>
      </c>
      <c r="K539" s="407">
        <v>3</v>
      </c>
      <c r="L539" s="407">
        <v>5</v>
      </c>
      <c r="M539" s="407">
        <v>5</v>
      </c>
      <c r="N539" s="425">
        <v>30</v>
      </c>
      <c r="O539" s="437"/>
      <c r="P539" s="406"/>
      <c r="Q539" s="406">
        <v>15</v>
      </c>
      <c r="R539" s="406">
        <v>15</v>
      </c>
      <c r="S539" s="406"/>
      <c r="T539" s="406"/>
      <c r="U539" s="406"/>
      <c r="V539" s="406">
        <f t="shared" si="27"/>
        <v>0</v>
      </c>
      <c r="W539" s="676"/>
      <c r="X539" s="507" t="str">
        <f t="shared" si="25"/>
        <v>15 două camere, 15 trei camere, 0 număr camere necunoscut &lt;span style="color: red;"&gt;(spuneți-mi sau trimiteți tabel întreținere)&lt;/span&gt;</v>
      </c>
      <c r="Y539" s="508" t="str">
        <f t="shared" si="26"/>
        <v>30 din care 15 două camere, 15 trei camere, 0 număr camere necunoscut &lt;span style="color: red;"&gt;(spuneți-mi sau trimiteți tabel întreținere)&lt;/span&gt;</v>
      </c>
      <c r="Z539" s="509"/>
      <c r="AA539" s="510" t="s">
        <v>1673</v>
      </c>
      <c r="AB539" s="628" t="s">
        <v>1304</v>
      </c>
      <c r="AC539" s="431" t="s">
        <v>1547</v>
      </c>
      <c r="AD539" s="356" t="s">
        <v>907</v>
      </c>
      <c r="AE539" s="356"/>
      <c r="AF539" s="356"/>
      <c r="AG539" s="356" t="s">
        <v>840</v>
      </c>
      <c r="AH539" s="356"/>
      <c r="AI539" s="356" t="s">
        <v>2227</v>
      </c>
      <c r="AJ539" s="496"/>
      <c r="AK539" s="359"/>
    </row>
    <row r="540" spans="1:37">
      <c r="A540" s="367"/>
      <c r="B540" s="445" t="s">
        <v>236</v>
      </c>
      <c r="C540" s="402">
        <v>46.759300000000003</v>
      </c>
      <c r="D540" s="428">
        <v>23.545100000000001</v>
      </c>
      <c r="E540" s="449" t="s">
        <v>206</v>
      </c>
      <c r="F540" s="450" t="s">
        <v>649</v>
      </c>
      <c r="G540" s="450" t="s">
        <v>2751</v>
      </c>
      <c r="H540" s="450" t="s">
        <v>3759</v>
      </c>
      <c r="I540" s="452" t="s">
        <v>681</v>
      </c>
      <c r="J540" s="457" t="s">
        <v>3</v>
      </c>
      <c r="K540" s="407">
        <v>3</v>
      </c>
      <c r="L540" s="407">
        <v>5</v>
      </c>
      <c r="M540" s="407">
        <v>5</v>
      </c>
      <c r="N540" s="398">
        <v>30</v>
      </c>
      <c r="O540" s="395"/>
      <c r="P540" s="526"/>
      <c r="Q540" s="526">
        <v>2</v>
      </c>
      <c r="R540" s="526">
        <v>22</v>
      </c>
      <c r="S540" s="526">
        <v>6</v>
      </c>
      <c r="T540" s="526"/>
      <c r="U540" s="526"/>
      <c r="V540" s="526">
        <f t="shared" si="27"/>
        <v>0</v>
      </c>
      <c r="W540" s="676"/>
      <c r="X540" s="507" t="str">
        <f t="shared" si="25"/>
        <v>2 două camere, 22 trei camere, 6 patru camere, 0 număr camere necunoscut &lt;span style="color: red;"&gt;(spuneți-mi sau trimiteți tabel întreținere)&lt;/span&gt;</v>
      </c>
      <c r="Y540" s="508" t="str">
        <f t="shared" si="26"/>
        <v>30 din care 2 două camere, 22 trei camere, 6 patru camere, 0 număr camere necunoscut &lt;span style="color: red;"&gt;(spuneți-mi sau trimiteți tabel întreținere)&lt;/span&gt;</v>
      </c>
      <c r="Z540" s="509"/>
      <c r="AA540" s="510" t="s">
        <v>1673</v>
      </c>
      <c r="AB540" s="628" t="s">
        <v>1306</v>
      </c>
      <c r="AC540" s="431" t="s">
        <v>1155</v>
      </c>
      <c r="AD540" s="356" t="s">
        <v>1416</v>
      </c>
      <c r="AE540" s="356"/>
      <c r="AF540" s="356"/>
      <c r="AG540" s="623" t="s">
        <v>10</v>
      </c>
      <c r="AH540" s="623"/>
      <c r="AI540" s="623" t="s">
        <v>2598</v>
      </c>
      <c r="AJ540" s="441"/>
      <c r="AK540" s="359"/>
    </row>
    <row r="541" spans="1:37">
      <c r="A541" s="367"/>
      <c r="B541" s="445" t="s">
        <v>378</v>
      </c>
      <c r="C541" s="402">
        <v>46.758699999999997</v>
      </c>
      <c r="D541" s="428">
        <v>23.545100000000001</v>
      </c>
      <c r="E541" s="449" t="s">
        <v>206</v>
      </c>
      <c r="F541" s="450" t="s">
        <v>649</v>
      </c>
      <c r="G541" s="450" t="s">
        <v>2751</v>
      </c>
      <c r="H541" s="450" t="s">
        <v>3760</v>
      </c>
      <c r="I541" s="452" t="s">
        <v>681</v>
      </c>
      <c r="J541" s="457" t="s">
        <v>3</v>
      </c>
      <c r="K541" s="407">
        <v>6</v>
      </c>
      <c r="L541" s="407">
        <v>5</v>
      </c>
      <c r="M541" s="407">
        <v>5</v>
      </c>
      <c r="N541" s="425">
        <v>60</v>
      </c>
      <c r="O541" s="437"/>
      <c r="P541" s="411"/>
      <c r="Q541" s="411">
        <v>10</v>
      </c>
      <c r="R541" s="411">
        <v>32</v>
      </c>
      <c r="S541" s="411">
        <v>18</v>
      </c>
      <c r="T541" s="406"/>
      <c r="U541" s="406"/>
      <c r="V541" s="406">
        <f t="shared" si="27"/>
        <v>0</v>
      </c>
      <c r="W541" s="676"/>
      <c r="X541" s="507" t="str">
        <f t="shared" si="25"/>
        <v>10 două camere, 32 trei camere, 18 patru camere, 0 număr camere necunoscut &lt;span style="color: red;"&gt;(spuneți-mi sau trimiteți tabel întreținere)&lt;/span&gt;</v>
      </c>
      <c r="Y541" s="508" t="str">
        <f t="shared" si="26"/>
        <v>60 din care 10 două camere, 32 trei camere, 18 patru camere, 0 număr camere necunoscut &lt;span style="color: red;"&gt;(spuneți-mi sau trimiteți tabel întreținere)&lt;/span&gt;</v>
      </c>
      <c r="Z541" s="509"/>
      <c r="AA541" s="510" t="s">
        <v>1673</v>
      </c>
      <c r="AB541" s="628" t="s">
        <v>1306</v>
      </c>
      <c r="AC541" s="431" t="s">
        <v>1155</v>
      </c>
      <c r="AD541" s="356" t="s">
        <v>1696</v>
      </c>
      <c r="AE541" s="356"/>
      <c r="AF541" s="356"/>
      <c r="AG541" s="623" t="s">
        <v>10</v>
      </c>
      <c r="AH541" s="623"/>
      <c r="AI541" s="623" t="s">
        <v>2598</v>
      </c>
      <c r="AJ541" s="441"/>
      <c r="AK541" s="359"/>
    </row>
    <row r="542" spans="1:37">
      <c r="A542" s="367"/>
      <c r="B542" s="445" t="s">
        <v>379</v>
      </c>
      <c r="C542" s="402">
        <v>46.758800000000001</v>
      </c>
      <c r="D542" s="428">
        <v>23.5459</v>
      </c>
      <c r="E542" s="449" t="s">
        <v>206</v>
      </c>
      <c r="F542" s="450" t="s">
        <v>649</v>
      </c>
      <c r="G542" s="450" t="s">
        <v>2751</v>
      </c>
      <c r="H542" s="450" t="s">
        <v>3761</v>
      </c>
      <c r="I542" s="452" t="s">
        <v>681</v>
      </c>
      <c r="J542" s="457" t="s">
        <v>3</v>
      </c>
      <c r="K542" s="407">
        <v>2</v>
      </c>
      <c r="L542" s="407">
        <v>5</v>
      </c>
      <c r="M542" s="407">
        <v>5</v>
      </c>
      <c r="N542" s="425">
        <v>40</v>
      </c>
      <c r="O542" s="437"/>
      <c r="P542" s="406"/>
      <c r="Q542" s="406"/>
      <c r="R542" s="406"/>
      <c r="S542" s="406"/>
      <c r="T542" s="406"/>
      <c r="U542" s="406"/>
      <c r="V542" s="406">
        <f t="shared" si="27"/>
        <v>40</v>
      </c>
      <c r="W542" s="676"/>
      <c r="X542" s="507" t="str">
        <f t="shared" si="25"/>
        <v>40 număr camere necunoscut &lt;span style="color: red;"&gt;(spuneți-mi sau trimiteți tabel întreținere)&lt;/span&gt;</v>
      </c>
      <c r="Y542" s="508" t="str">
        <f t="shared" si="26"/>
        <v>40 din care 40 număr camere necunoscut &lt;span style="color: red;"&gt;(spuneți-mi sau trimiteți tabel întreținere)&lt;/span&gt;</v>
      </c>
      <c r="Z542" s="509"/>
      <c r="AA542" s="510" t="s">
        <v>1673</v>
      </c>
      <c r="AB542" s="628" t="s">
        <v>1307</v>
      </c>
      <c r="AC542" s="431" t="s">
        <v>1155</v>
      </c>
      <c r="AD542" s="356" t="s">
        <v>907</v>
      </c>
      <c r="AE542" s="356"/>
      <c r="AF542" s="356"/>
      <c r="AG542" s="356" t="s">
        <v>840</v>
      </c>
      <c r="AH542" s="356"/>
      <c r="AI542" s="356" t="s">
        <v>2227</v>
      </c>
      <c r="AJ542" s="441"/>
      <c r="AK542" s="359"/>
    </row>
    <row r="543" spans="1:37">
      <c r="A543" s="367"/>
      <c r="B543" s="445" t="s">
        <v>380</v>
      </c>
      <c r="C543" s="402">
        <v>46.758299999999998</v>
      </c>
      <c r="D543" s="428">
        <v>23.544799999999999</v>
      </c>
      <c r="E543" s="449" t="s">
        <v>206</v>
      </c>
      <c r="F543" s="450" t="s">
        <v>649</v>
      </c>
      <c r="G543" s="450" t="s">
        <v>2751</v>
      </c>
      <c r="H543" s="450" t="s">
        <v>3762</v>
      </c>
      <c r="I543" s="452" t="s">
        <v>681</v>
      </c>
      <c r="J543" s="457" t="s">
        <v>3</v>
      </c>
      <c r="K543" s="407">
        <v>7</v>
      </c>
      <c r="L543" s="407">
        <v>5</v>
      </c>
      <c r="M543" s="407">
        <v>5</v>
      </c>
      <c r="N543" s="425">
        <v>70</v>
      </c>
      <c r="O543" s="437"/>
      <c r="P543" s="411"/>
      <c r="Q543" s="411">
        <v>10</v>
      </c>
      <c r="R543" s="411">
        <v>39</v>
      </c>
      <c r="S543" s="411">
        <v>21</v>
      </c>
      <c r="T543" s="406"/>
      <c r="U543" s="406"/>
      <c r="V543" s="406">
        <f t="shared" si="27"/>
        <v>0</v>
      </c>
      <c r="W543" s="676"/>
      <c r="X543" s="507" t="str">
        <f t="shared" si="25"/>
        <v>10 două camere, 39 trei camere, 21 patru camere, 0 număr camere necunoscut &lt;span style="color: red;"&gt;(spuneți-mi sau trimiteți tabel întreținere)&lt;/span&gt;</v>
      </c>
      <c r="Y543" s="508" t="str">
        <f t="shared" si="26"/>
        <v>70 din care 10 două camere, 39 trei camere, 21 patru camere, 0 număr camere necunoscut &lt;span style="color: red;"&gt;(spuneți-mi sau trimiteți tabel întreținere)&lt;/span&gt;</v>
      </c>
      <c r="Z543" s="509"/>
      <c r="AA543" s="510" t="s">
        <v>1673</v>
      </c>
      <c r="AB543" s="628" t="s">
        <v>1306</v>
      </c>
      <c r="AC543" s="431" t="s">
        <v>1155</v>
      </c>
      <c r="AD543" s="356" t="s">
        <v>1697</v>
      </c>
      <c r="AE543" s="356"/>
      <c r="AF543" s="356"/>
      <c r="AG543" s="623" t="s">
        <v>10</v>
      </c>
      <c r="AH543" s="623"/>
      <c r="AI543" s="623" t="s">
        <v>2598</v>
      </c>
      <c r="AJ543" s="441"/>
      <c r="AK543" s="359"/>
    </row>
    <row r="544" spans="1:37">
      <c r="A544" s="367"/>
      <c r="B544" s="445" t="s">
        <v>523</v>
      </c>
      <c r="C544" s="402">
        <v>46.760100000000001</v>
      </c>
      <c r="D544" s="428">
        <v>23.545000000000002</v>
      </c>
      <c r="E544" s="449" t="s">
        <v>206</v>
      </c>
      <c r="F544" s="450" t="s">
        <v>649</v>
      </c>
      <c r="G544" s="450" t="s">
        <v>2751</v>
      </c>
      <c r="H544" s="450" t="s">
        <v>3763</v>
      </c>
      <c r="I544" s="452" t="s">
        <v>681</v>
      </c>
      <c r="J544" s="457" t="s">
        <v>3</v>
      </c>
      <c r="K544" s="407">
        <v>5</v>
      </c>
      <c r="L544" s="407">
        <v>5</v>
      </c>
      <c r="M544" s="407">
        <v>5</v>
      </c>
      <c r="N544" s="425">
        <v>68</v>
      </c>
      <c r="O544" s="437"/>
      <c r="P544" s="411"/>
      <c r="Q544" s="526">
        <v>10</v>
      </c>
      <c r="R544" s="526">
        <v>47</v>
      </c>
      <c r="S544" s="526">
        <v>11</v>
      </c>
      <c r="T544" s="526"/>
      <c r="U544" s="526"/>
      <c r="V544" s="526">
        <f t="shared" si="27"/>
        <v>0</v>
      </c>
      <c r="W544" s="672"/>
      <c r="X544" s="396" t="str">
        <f t="shared" si="25"/>
        <v>10 două camere, 47 trei camere, 11 patru camere, 0 număr camere necunoscut &lt;span style="color: red;"&gt;(spuneți-mi sau trimiteți tabel întreținere)&lt;/span&gt;</v>
      </c>
      <c r="Y544" s="622" t="str">
        <f t="shared" si="26"/>
        <v>68 din care 10 două camere, 47 trei camere, 11 patru camere, 0 număr camere necunoscut &lt;span style="color: red;"&gt;(spuneți-mi sau trimiteți tabel întreținere)&lt;/span&gt;</v>
      </c>
      <c r="Z544" s="397"/>
      <c r="AA544" s="510" t="s">
        <v>1673</v>
      </c>
      <c r="AB544" s="628" t="s">
        <v>1307</v>
      </c>
      <c r="AC544" s="431" t="s">
        <v>1155</v>
      </c>
      <c r="AD544" s="623" t="s">
        <v>2101</v>
      </c>
      <c r="AE544" s="623"/>
      <c r="AF544" s="623"/>
      <c r="AG544" s="623" t="s">
        <v>10</v>
      </c>
      <c r="AH544" s="623"/>
      <c r="AI544" s="623" t="s">
        <v>2566</v>
      </c>
      <c r="AJ544" s="441"/>
      <c r="AK544" s="359"/>
    </row>
    <row r="545" spans="1:37">
      <c r="A545" s="367"/>
      <c r="B545" s="445" t="s">
        <v>464</v>
      </c>
      <c r="C545" s="402">
        <v>46.759700000000002</v>
      </c>
      <c r="D545" s="428">
        <v>23.545500000000001</v>
      </c>
      <c r="E545" s="449" t="s">
        <v>206</v>
      </c>
      <c r="F545" s="450" t="s">
        <v>649</v>
      </c>
      <c r="G545" s="450" t="s">
        <v>2751</v>
      </c>
      <c r="H545" s="450" t="s">
        <v>3764</v>
      </c>
      <c r="I545" s="452" t="s">
        <v>681</v>
      </c>
      <c r="J545" s="457" t="s">
        <v>3</v>
      </c>
      <c r="K545" s="407">
        <v>4</v>
      </c>
      <c r="L545" s="407">
        <v>5</v>
      </c>
      <c r="M545" s="407">
        <v>5</v>
      </c>
      <c r="N545" s="425">
        <v>80</v>
      </c>
      <c r="O545" s="437"/>
      <c r="P545" s="406"/>
      <c r="Q545" s="406"/>
      <c r="R545" s="406"/>
      <c r="S545" s="406"/>
      <c r="T545" s="406"/>
      <c r="U545" s="406"/>
      <c r="V545" s="406">
        <f t="shared" si="27"/>
        <v>80</v>
      </c>
      <c r="W545" s="676"/>
      <c r="X545" s="507" t="str">
        <f t="shared" si="25"/>
        <v>80 număr camere necunoscut &lt;span style="color: red;"&gt;(spuneți-mi sau trimiteți tabel întreținere)&lt;/span&gt;</v>
      </c>
      <c r="Y545" s="508" t="str">
        <f t="shared" si="26"/>
        <v>80 din care 80 număr camere necunoscut &lt;span style="color: red;"&gt;(spuneți-mi sau trimiteți tabel întreținere)&lt;/span&gt;</v>
      </c>
      <c r="Z545" s="509"/>
      <c r="AA545" s="510" t="s">
        <v>1665</v>
      </c>
      <c r="AB545" s="628" t="s">
        <v>1307</v>
      </c>
      <c r="AC545" s="431" t="s">
        <v>1155</v>
      </c>
      <c r="AD545" s="356" t="s">
        <v>907</v>
      </c>
      <c r="AE545" s="356"/>
      <c r="AF545" s="356"/>
      <c r="AG545" s="356" t="s">
        <v>840</v>
      </c>
      <c r="AH545" s="356"/>
      <c r="AI545" s="356" t="s">
        <v>2227</v>
      </c>
      <c r="AJ545" s="441"/>
      <c r="AK545" s="359"/>
    </row>
    <row r="546" spans="1:37">
      <c r="A546" s="367"/>
      <c r="B546" s="445" t="s">
        <v>2779</v>
      </c>
      <c r="C546" s="402">
        <v>46.758699999999997</v>
      </c>
      <c r="D546" s="428">
        <v>23.546500000000002</v>
      </c>
      <c r="E546" s="449" t="s">
        <v>206</v>
      </c>
      <c r="F546" s="450" t="s">
        <v>649</v>
      </c>
      <c r="G546" s="450" t="s">
        <v>2751</v>
      </c>
      <c r="H546" s="450" t="s">
        <v>3732</v>
      </c>
      <c r="I546" s="452" t="s">
        <v>681</v>
      </c>
      <c r="J546" s="457" t="s">
        <v>3</v>
      </c>
      <c r="K546" s="407">
        <v>2</v>
      </c>
      <c r="L546" s="407">
        <v>5</v>
      </c>
      <c r="M546" s="407">
        <v>5</v>
      </c>
      <c r="N546" s="425">
        <v>24</v>
      </c>
      <c r="O546" s="437"/>
      <c r="P546" s="526"/>
      <c r="Q546" s="526">
        <v>15</v>
      </c>
      <c r="R546" s="526">
        <v>9</v>
      </c>
      <c r="S546" s="526"/>
      <c r="T546" s="526"/>
      <c r="U546" s="526"/>
      <c r="V546" s="406">
        <f t="shared" si="27"/>
        <v>0</v>
      </c>
      <c r="W546" s="676"/>
      <c r="X546" s="507" t="str">
        <f t="shared" si="25"/>
        <v>15 două camere, 9 trei camere, 0 număr camere necunoscut &lt;span style="color: red;"&gt;(spuneți-mi sau trimiteți tabel întreținere)&lt;/span&gt;</v>
      </c>
      <c r="Y546" s="508" t="str">
        <f t="shared" si="26"/>
        <v>24 din care 15 două camere, 9 trei camere, 0 număr camere necunoscut &lt;span style="color: red;"&gt;(spuneți-mi sau trimiteți tabel întreținere)&lt;/span&gt;</v>
      </c>
      <c r="Z546" s="509"/>
      <c r="AA546" s="510" t="s">
        <v>1673</v>
      </c>
      <c r="AB546" s="628" t="s">
        <v>1307</v>
      </c>
      <c r="AC546" s="431" t="s">
        <v>1155</v>
      </c>
      <c r="AD546" s="623" t="s">
        <v>1390</v>
      </c>
      <c r="AE546" s="623"/>
      <c r="AF546" s="623"/>
      <c r="AG546" s="623" t="s">
        <v>10</v>
      </c>
      <c r="AH546" s="623"/>
      <c r="AI546" s="623" t="s">
        <v>2598</v>
      </c>
      <c r="AJ546" s="496"/>
      <c r="AK546" s="359"/>
    </row>
    <row r="547" spans="1:37">
      <c r="A547" s="367"/>
      <c r="B547" s="445" t="s">
        <v>2780</v>
      </c>
      <c r="C547" s="402">
        <v>46.758899999999997</v>
      </c>
      <c r="D547" s="428">
        <v>23.546900000000001</v>
      </c>
      <c r="E547" s="449" t="s">
        <v>206</v>
      </c>
      <c r="F547" s="450" t="s">
        <v>649</v>
      </c>
      <c r="G547" s="450" t="s">
        <v>2751</v>
      </c>
      <c r="H547" s="450" t="s">
        <v>3732</v>
      </c>
      <c r="I547" s="452" t="s">
        <v>681</v>
      </c>
      <c r="J547" s="457" t="s">
        <v>3</v>
      </c>
      <c r="K547" s="624">
        <v>3</v>
      </c>
      <c r="L547" s="624">
        <v>5</v>
      </c>
      <c r="M547" s="624">
        <v>5</v>
      </c>
      <c r="N547" s="398">
        <v>38</v>
      </c>
      <c r="O547" s="395"/>
      <c r="P547" s="526"/>
      <c r="Q547" s="526">
        <v>28</v>
      </c>
      <c r="R547" s="526">
        <v>10</v>
      </c>
      <c r="S547" s="526"/>
      <c r="T547" s="526"/>
      <c r="U547" s="526"/>
      <c r="V547" s="406">
        <f t="shared" si="27"/>
        <v>0</v>
      </c>
      <c r="W547" s="676"/>
      <c r="X547" s="507" t="str">
        <f t="shared" si="25"/>
        <v>28 două camere, 10 trei camere, 0 număr camere necunoscut &lt;span style="color: red;"&gt;(spuneți-mi sau trimiteți tabel întreținere)&lt;/span&gt;</v>
      </c>
      <c r="Y547" s="508" t="str">
        <f t="shared" si="26"/>
        <v>38 din care 28 două camere, 10 trei camere, 0 număr camere necunoscut &lt;span style="color: red;"&gt;(spuneți-mi sau trimiteți tabel întreținere)&lt;/span&gt;</v>
      </c>
      <c r="Z547" s="509"/>
      <c r="AA547" s="510" t="s">
        <v>1673</v>
      </c>
      <c r="AB547" s="628" t="s">
        <v>1307</v>
      </c>
      <c r="AC547" s="431" t="s">
        <v>1155</v>
      </c>
      <c r="AD547" s="623" t="s">
        <v>1394</v>
      </c>
      <c r="AE547" s="623"/>
      <c r="AF547" s="623"/>
      <c r="AG547" s="623" t="s">
        <v>10</v>
      </c>
      <c r="AH547" s="623"/>
      <c r="AI547" s="623" t="s">
        <v>2598</v>
      </c>
      <c r="AJ547" s="496"/>
      <c r="AK547" s="359"/>
    </row>
    <row r="548" spans="1:37">
      <c r="A548" s="367"/>
      <c r="B548" s="445" t="s">
        <v>412</v>
      </c>
      <c r="C548" s="402">
        <v>46.760800000000003</v>
      </c>
      <c r="D548" s="428">
        <v>23.555299999999999</v>
      </c>
      <c r="E548" s="449" t="s">
        <v>206</v>
      </c>
      <c r="F548" s="450" t="s">
        <v>649</v>
      </c>
      <c r="G548" s="450" t="s">
        <v>2751</v>
      </c>
      <c r="H548" s="450" t="s">
        <v>3765</v>
      </c>
      <c r="I548" s="452" t="s">
        <v>681</v>
      </c>
      <c r="J548" s="457" t="s">
        <v>3</v>
      </c>
      <c r="K548" s="624">
        <v>3</v>
      </c>
      <c r="L548" s="624">
        <v>5</v>
      </c>
      <c r="M548" s="624">
        <v>5</v>
      </c>
      <c r="N548" s="398">
        <v>38</v>
      </c>
      <c r="O548" s="395"/>
      <c r="P548" s="526"/>
      <c r="Q548" s="526">
        <v>28</v>
      </c>
      <c r="R548" s="526">
        <v>10</v>
      </c>
      <c r="S548" s="526"/>
      <c r="T548" s="526"/>
      <c r="U548" s="526"/>
      <c r="V548" s="406">
        <f t="shared" si="27"/>
        <v>0</v>
      </c>
      <c r="W548" s="676"/>
      <c r="X548" s="507" t="str">
        <f t="shared" si="25"/>
        <v>28 două camere, 10 trei camere, 0 număr camere necunoscut &lt;span style="color: red;"&gt;(spuneți-mi sau trimiteți tabel întreținere)&lt;/span&gt;</v>
      </c>
      <c r="Y548" s="508" t="str">
        <f t="shared" si="26"/>
        <v>38 din care 28 două camere, 10 trei camere, 0 număr camere necunoscut &lt;span style="color: red;"&gt;(spuneți-mi sau trimiteți tabel întreținere)&lt;/span&gt;</v>
      </c>
      <c r="Z548" s="509"/>
      <c r="AA548" s="510" t="s">
        <v>1665</v>
      </c>
      <c r="AB548" s="628" t="s">
        <v>1307</v>
      </c>
      <c r="AC548" s="431" t="s">
        <v>1155</v>
      </c>
      <c r="AD548" s="623" t="s">
        <v>1394</v>
      </c>
      <c r="AE548" s="623"/>
      <c r="AF548" s="623"/>
      <c r="AG548" s="623" t="s">
        <v>10</v>
      </c>
      <c r="AH548" s="623"/>
      <c r="AI548" s="623" t="s">
        <v>2598</v>
      </c>
      <c r="AJ548" s="441"/>
      <c r="AK548" s="359"/>
    </row>
    <row r="549" spans="1:37">
      <c r="A549" s="367"/>
      <c r="B549" s="445" t="s">
        <v>508</v>
      </c>
      <c r="C549" s="402">
        <v>46.759099999999997</v>
      </c>
      <c r="D549" s="428">
        <v>23.547999999999998</v>
      </c>
      <c r="E549" s="449" t="s">
        <v>206</v>
      </c>
      <c r="F549" s="450" t="s">
        <v>649</v>
      </c>
      <c r="G549" s="450" t="s">
        <v>2751</v>
      </c>
      <c r="H549" s="450" t="s">
        <v>3766</v>
      </c>
      <c r="I549" s="452" t="s">
        <v>681</v>
      </c>
      <c r="J549" s="457" t="s">
        <v>3</v>
      </c>
      <c r="K549" s="407">
        <v>7</v>
      </c>
      <c r="L549" s="407">
        <v>5</v>
      </c>
      <c r="M549" s="407">
        <v>5</v>
      </c>
      <c r="N549" s="425">
        <v>82</v>
      </c>
      <c r="O549" s="437"/>
      <c r="P549" s="411"/>
      <c r="Q549" s="411">
        <v>44</v>
      </c>
      <c r="R549" s="411">
        <v>29</v>
      </c>
      <c r="S549" s="411">
        <v>9</v>
      </c>
      <c r="T549" s="406"/>
      <c r="U549" s="406"/>
      <c r="V549" s="406">
        <f t="shared" si="27"/>
        <v>0</v>
      </c>
      <c r="W549" s="676"/>
      <c r="X549" s="507" t="str">
        <f t="shared" si="25"/>
        <v>44 două camere, 29 trei camere, 9 patru camere, 0 număr camere necunoscut &lt;span style="color: red;"&gt;(spuneți-mi sau trimiteți tabel întreținere)&lt;/span&gt;</v>
      </c>
      <c r="Y549" s="508" t="str">
        <f t="shared" si="26"/>
        <v>82 din care 44 două camere, 29 trei camere, 9 patru camere, 0 număr camere necunoscut &lt;span style="color: red;"&gt;(spuneți-mi sau trimiteți tabel întreținere)&lt;/span&gt;</v>
      </c>
      <c r="Z549" s="509"/>
      <c r="AA549" s="510" t="s">
        <v>1665</v>
      </c>
      <c r="AB549" s="628" t="s">
        <v>1307</v>
      </c>
      <c r="AC549" s="431" t="s">
        <v>1155</v>
      </c>
      <c r="AD549" s="356" t="s">
        <v>1698</v>
      </c>
      <c r="AE549" s="356"/>
      <c r="AF549" s="356"/>
      <c r="AG549" s="623" t="s">
        <v>10</v>
      </c>
      <c r="AH549" s="623"/>
      <c r="AI549" s="623" t="s">
        <v>2598</v>
      </c>
      <c r="AJ549" s="441"/>
      <c r="AK549" s="359"/>
    </row>
    <row r="550" spans="1:37">
      <c r="A550" s="367"/>
      <c r="B550" s="445" t="s">
        <v>509</v>
      </c>
      <c r="C550" s="402">
        <v>46.760100000000001</v>
      </c>
      <c r="D550" s="428">
        <v>23.547499999999999</v>
      </c>
      <c r="E550" s="449" t="s">
        <v>206</v>
      </c>
      <c r="F550" s="450" t="s">
        <v>649</v>
      </c>
      <c r="G550" s="450" t="s">
        <v>2751</v>
      </c>
      <c r="H550" s="450" t="s">
        <v>3767</v>
      </c>
      <c r="I550" s="452" t="s">
        <v>681</v>
      </c>
      <c r="J550" s="457" t="s">
        <v>3</v>
      </c>
      <c r="K550" s="407">
        <v>6</v>
      </c>
      <c r="L550" s="407">
        <v>5</v>
      </c>
      <c r="M550" s="407">
        <v>5</v>
      </c>
      <c r="N550" s="425">
        <v>68</v>
      </c>
      <c r="O550" s="437"/>
      <c r="P550" s="526"/>
      <c r="Q550" s="406">
        <v>41</v>
      </c>
      <c r="R550" s="406">
        <v>15</v>
      </c>
      <c r="S550" s="406">
        <v>12</v>
      </c>
      <c r="T550" s="406"/>
      <c r="U550" s="526"/>
      <c r="V550" s="406">
        <f t="shared" si="27"/>
        <v>0</v>
      </c>
      <c r="W550" s="676"/>
      <c r="X550" s="507" t="str">
        <f t="shared" si="25"/>
        <v>41 două camere, 15 trei camere, 12 patru camere, 0 număr camere necunoscut &lt;span style="color: red;"&gt;(spuneți-mi sau trimiteți tabel întreținere)&lt;/span&gt;</v>
      </c>
      <c r="Y550" s="508" t="str">
        <f t="shared" si="26"/>
        <v>68 din care 41 două camere, 15 trei camere, 12 patru camere, 0 număr camere necunoscut &lt;span style="color: red;"&gt;(spuneți-mi sau trimiteți tabel întreținere)&lt;/span&gt;</v>
      </c>
      <c r="Z550" s="509"/>
      <c r="AA550" s="510" t="s">
        <v>1665</v>
      </c>
      <c r="AB550" s="628" t="s">
        <v>1307</v>
      </c>
      <c r="AC550" s="431" t="s">
        <v>1155</v>
      </c>
      <c r="AD550" s="356" t="s">
        <v>1656</v>
      </c>
      <c r="AE550" s="356"/>
      <c r="AF550" s="356"/>
      <c r="AG550" s="623" t="s">
        <v>10</v>
      </c>
      <c r="AH550" s="623"/>
      <c r="AI550" s="623" t="s">
        <v>2598</v>
      </c>
      <c r="AJ550" s="441"/>
      <c r="AK550" s="359"/>
    </row>
    <row r="551" spans="1:37">
      <c r="A551" s="367"/>
      <c r="B551" s="445" t="s">
        <v>413</v>
      </c>
      <c r="C551" s="402">
        <v>46.7607</v>
      </c>
      <c r="D551" s="428">
        <v>23.554600000000001</v>
      </c>
      <c r="E551" s="449" t="s">
        <v>206</v>
      </c>
      <c r="F551" s="450" t="s">
        <v>649</v>
      </c>
      <c r="G551" s="450" t="s">
        <v>2751</v>
      </c>
      <c r="H551" s="450" t="s">
        <v>3768</v>
      </c>
      <c r="I551" s="452" t="s">
        <v>681</v>
      </c>
      <c r="J551" s="457" t="s">
        <v>3</v>
      </c>
      <c r="K551" s="624">
        <v>3</v>
      </c>
      <c r="L551" s="624">
        <v>5</v>
      </c>
      <c r="M551" s="624">
        <v>5</v>
      </c>
      <c r="N551" s="398">
        <v>38</v>
      </c>
      <c r="O551" s="395"/>
      <c r="P551" s="526"/>
      <c r="Q551" s="526">
        <v>28</v>
      </c>
      <c r="R551" s="526">
        <v>10</v>
      </c>
      <c r="S551" s="526"/>
      <c r="T551" s="526"/>
      <c r="U551" s="526"/>
      <c r="V551" s="406">
        <f t="shared" si="27"/>
        <v>0</v>
      </c>
      <c r="W551" s="676"/>
      <c r="X551" s="507" t="str">
        <f t="shared" si="25"/>
        <v>28 două camere, 10 trei camere, 0 număr camere necunoscut &lt;span style="color: red;"&gt;(spuneți-mi sau trimiteți tabel întreținere)&lt;/span&gt;</v>
      </c>
      <c r="Y551" s="508" t="str">
        <f t="shared" si="26"/>
        <v>38 din care 28 două camere, 10 trei camere, 0 număr camere necunoscut &lt;span style="color: red;"&gt;(spuneți-mi sau trimiteți tabel întreținere)&lt;/span&gt;</v>
      </c>
      <c r="Z551" s="509"/>
      <c r="AA551" s="510" t="s">
        <v>1665</v>
      </c>
      <c r="AB551" s="628" t="s">
        <v>1307</v>
      </c>
      <c r="AC551" s="431" t="s">
        <v>1155</v>
      </c>
      <c r="AD551" s="623" t="s">
        <v>1394</v>
      </c>
      <c r="AE551" s="623"/>
      <c r="AF551" s="623"/>
      <c r="AG551" s="623" t="s">
        <v>10</v>
      </c>
      <c r="AH551" s="623"/>
      <c r="AI551" s="623" t="s">
        <v>2598</v>
      </c>
      <c r="AJ551" s="441"/>
      <c r="AK551" s="359"/>
    </row>
    <row r="552" spans="1:37">
      <c r="A552" s="367"/>
      <c r="B552" s="445" t="s">
        <v>414</v>
      </c>
      <c r="C552" s="402">
        <v>46.7607</v>
      </c>
      <c r="D552" s="428">
        <v>23.553999999999998</v>
      </c>
      <c r="E552" s="449" t="s">
        <v>206</v>
      </c>
      <c r="F552" s="450" t="s">
        <v>649</v>
      </c>
      <c r="G552" s="450" t="s">
        <v>2751</v>
      </c>
      <c r="H552" s="450" t="s">
        <v>3769</v>
      </c>
      <c r="I552" s="452" t="s">
        <v>681</v>
      </c>
      <c r="J552" s="457" t="s">
        <v>3</v>
      </c>
      <c r="K552" s="624">
        <v>3</v>
      </c>
      <c r="L552" s="624">
        <v>5</v>
      </c>
      <c r="M552" s="624">
        <v>5</v>
      </c>
      <c r="N552" s="398">
        <v>38</v>
      </c>
      <c r="O552" s="395"/>
      <c r="P552" s="526"/>
      <c r="Q552" s="526">
        <v>28</v>
      </c>
      <c r="R552" s="526">
        <v>10</v>
      </c>
      <c r="S552" s="526"/>
      <c r="T552" s="526"/>
      <c r="U552" s="526"/>
      <c r="V552" s="406">
        <f t="shared" si="27"/>
        <v>0</v>
      </c>
      <c r="W552" s="676"/>
      <c r="X552" s="507" t="str">
        <f t="shared" si="25"/>
        <v>28 două camere, 10 trei camere, 0 număr camere necunoscut &lt;span style="color: red;"&gt;(spuneți-mi sau trimiteți tabel întreținere)&lt;/span&gt;</v>
      </c>
      <c r="Y552" s="508" t="str">
        <f t="shared" si="26"/>
        <v>38 din care 28 două camere, 10 trei camere, 0 număr camere necunoscut &lt;span style="color: red;"&gt;(spuneți-mi sau trimiteți tabel întreținere)&lt;/span&gt;</v>
      </c>
      <c r="Z552" s="509"/>
      <c r="AA552" s="510" t="s">
        <v>1665</v>
      </c>
      <c r="AB552" s="628" t="s">
        <v>1307</v>
      </c>
      <c r="AC552" s="431" t="s">
        <v>1155</v>
      </c>
      <c r="AD552" s="623" t="s">
        <v>1394</v>
      </c>
      <c r="AE552" s="623"/>
      <c r="AF552" s="623"/>
      <c r="AG552" s="623" t="s">
        <v>10</v>
      </c>
      <c r="AH552" s="623"/>
      <c r="AI552" s="623" t="s">
        <v>2598</v>
      </c>
      <c r="AJ552" s="441"/>
      <c r="AK552" s="359"/>
    </row>
    <row r="553" spans="1:37">
      <c r="A553" s="367"/>
      <c r="B553" s="445" t="s">
        <v>415</v>
      </c>
      <c r="C553" s="402">
        <v>46.7605</v>
      </c>
      <c r="D553" s="428">
        <v>23.5533</v>
      </c>
      <c r="E553" s="449" t="s">
        <v>206</v>
      </c>
      <c r="F553" s="450" t="s">
        <v>649</v>
      </c>
      <c r="G553" s="450" t="s">
        <v>2751</v>
      </c>
      <c r="H553" s="450" t="s">
        <v>3770</v>
      </c>
      <c r="I553" s="452" t="s">
        <v>681</v>
      </c>
      <c r="J553" s="457" t="s">
        <v>3</v>
      </c>
      <c r="K553" s="407">
        <v>4</v>
      </c>
      <c r="L553" s="407">
        <v>5</v>
      </c>
      <c r="M553" s="407">
        <v>5</v>
      </c>
      <c r="N553" s="425">
        <v>52</v>
      </c>
      <c r="O553" s="437"/>
      <c r="P553" s="526"/>
      <c r="Q553" s="526">
        <v>41</v>
      </c>
      <c r="R553" s="526">
        <v>11</v>
      </c>
      <c r="S553" s="526"/>
      <c r="T553" s="526"/>
      <c r="U553" s="406"/>
      <c r="V553" s="406">
        <f t="shared" si="27"/>
        <v>0</v>
      </c>
      <c r="W553" s="676"/>
      <c r="X553" s="507" t="str">
        <f t="shared" ref="X553:X616" si="28">CONCATENATE(IF(ISBLANK(O553),"",CONCATENATE(O553,O$2,", ")),IF(ISBLANK(P553),"",CONCATENATE(P553,P$2,", ")),IF(ISBLANK(Q553),"",CONCATENATE(Q553,Q$2,", ")),IF(ISBLANK(R553),"",CONCATENATE(R553,R$2,", ")),IF(ISBLANK(S553),"",CONCATENATE(S553,S$2,", ")),IF(ISBLANK(T553),"",CONCATENATE(T553,T$2,", ")),IF(ISBLANK(U553),"",CONCATENATE(U553,U$2,", ")),IF(ISBLANK(V553),"",CONCATENATE(W553,V553,V$2)))</f>
        <v>41 două camere, 11 trei camere, 0 număr camere necunoscut &lt;span style="color: red;"&gt;(spuneți-mi sau trimiteți tabel întreținere)&lt;/span&gt;</v>
      </c>
      <c r="Y553" s="508" t="str">
        <f t="shared" ref="Y553:Y616" si="29">W553&amp;N553&amp;" din care "&amp;X553</f>
        <v>52 din care 41 două camere, 11 trei camere, 0 număr camere necunoscut &lt;span style="color: red;"&gt;(spuneți-mi sau trimiteți tabel întreținere)&lt;/span&gt;</v>
      </c>
      <c r="Z553" s="509"/>
      <c r="AA553" s="510" t="s">
        <v>1665</v>
      </c>
      <c r="AB553" s="628" t="s">
        <v>1307</v>
      </c>
      <c r="AC553" s="431" t="s">
        <v>1155</v>
      </c>
      <c r="AD553" s="623" t="s">
        <v>1395</v>
      </c>
      <c r="AE553" s="623"/>
      <c r="AF553" s="623"/>
      <c r="AG553" s="623" t="s">
        <v>10</v>
      </c>
      <c r="AH553" s="623"/>
      <c r="AI553" s="623" t="s">
        <v>2598</v>
      </c>
      <c r="AJ553" s="441"/>
      <c r="AK553" s="359"/>
    </row>
    <row r="554" spans="1:37">
      <c r="A554" s="367"/>
      <c r="B554" s="445" t="s">
        <v>446</v>
      </c>
      <c r="C554" s="402">
        <v>46.759799999999998</v>
      </c>
      <c r="D554" s="428">
        <v>23.549800000000001</v>
      </c>
      <c r="E554" s="449" t="s">
        <v>206</v>
      </c>
      <c r="F554" s="450" t="s">
        <v>649</v>
      </c>
      <c r="G554" s="450" t="s">
        <v>2751</v>
      </c>
      <c r="H554" s="450" t="s">
        <v>3771</v>
      </c>
      <c r="I554" s="452" t="s">
        <v>681</v>
      </c>
      <c r="J554" s="457" t="s">
        <v>3</v>
      </c>
      <c r="K554" s="407">
        <v>2</v>
      </c>
      <c r="L554" s="407">
        <v>5</v>
      </c>
      <c r="M554" s="407">
        <v>5</v>
      </c>
      <c r="N554" s="398">
        <v>28</v>
      </c>
      <c r="O554" s="395"/>
      <c r="P554" s="526"/>
      <c r="Q554" s="526">
        <v>16</v>
      </c>
      <c r="R554" s="526">
        <v>2</v>
      </c>
      <c r="S554" s="526">
        <v>10</v>
      </c>
      <c r="T554" s="526"/>
      <c r="U554" s="526"/>
      <c r="V554" s="526">
        <f t="shared" ref="V554:V617" si="30">N554-SUM(O554:U554)</f>
        <v>0</v>
      </c>
      <c r="W554" s="672"/>
      <c r="X554" s="396" t="str">
        <f t="shared" si="28"/>
        <v>16 două camere, 2 trei camere, 10 patru camere, 0 număr camere necunoscut &lt;span style="color: red;"&gt;(spuneți-mi sau trimiteți tabel întreținere)&lt;/span&gt;</v>
      </c>
      <c r="Y554" s="622" t="str">
        <f t="shared" si="29"/>
        <v>28 din care 16 două camere, 2 trei camere, 10 patru camere, 0 număr camere necunoscut &lt;span style="color: red;"&gt;(spuneți-mi sau trimiteți tabel întreținere)&lt;/span&gt;</v>
      </c>
      <c r="Z554" s="397"/>
      <c r="AA554" s="510" t="s">
        <v>1665</v>
      </c>
      <c r="AB554" s="628" t="s">
        <v>1308</v>
      </c>
      <c r="AC554" s="431" t="s">
        <v>1155</v>
      </c>
      <c r="AD554" s="623" t="s">
        <v>1371</v>
      </c>
      <c r="AE554" s="623"/>
      <c r="AF554" s="623"/>
      <c r="AG554" s="623" t="s">
        <v>10</v>
      </c>
      <c r="AH554" s="623"/>
      <c r="AI554" s="623" t="s">
        <v>2567</v>
      </c>
      <c r="AJ554" s="441"/>
      <c r="AK554" s="359"/>
    </row>
    <row r="555" spans="1:37">
      <c r="A555" s="367"/>
      <c r="B555" s="445" t="s">
        <v>403</v>
      </c>
      <c r="C555" s="402">
        <v>46.759700000000002</v>
      </c>
      <c r="D555" s="428">
        <v>23.549399999999999</v>
      </c>
      <c r="E555" s="449" t="s">
        <v>206</v>
      </c>
      <c r="F555" s="450" t="s">
        <v>649</v>
      </c>
      <c r="G555" s="450" t="s">
        <v>2751</v>
      </c>
      <c r="H555" s="450" t="s">
        <v>3772</v>
      </c>
      <c r="I555" s="452" t="s">
        <v>681</v>
      </c>
      <c r="J555" s="457" t="s">
        <v>3</v>
      </c>
      <c r="K555" s="407">
        <v>2</v>
      </c>
      <c r="L555" s="407">
        <v>5</v>
      </c>
      <c r="M555" s="407">
        <v>5</v>
      </c>
      <c r="N555" s="398">
        <v>28</v>
      </c>
      <c r="O555" s="395"/>
      <c r="P555" s="526"/>
      <c r="Q555" s="526">
        <v>16</v>
      </c>
      <c r="R555" s="526">
        <v>2</v>
      </c>
      <c r="S555" s="526">
        <v>10</v>
      </c>
      <c r="T555" s="526"/>
      <c r="U555" s="526"/>
      <c r="V555" s="526">
        <f t="shared" si="30"/>
        <v>0</v>
      </c>
      <c r="W555" s="672"/>
      <c r="X555" s="396" t="str">
        <f t="shared" si="28"/>
        <v>16 două camere, 2 trei camere, 10 patru camere, 0 număr camere necunoscut &lt;span style="color: red;"&gt;(spuneți-mi sau trimiteți tabel întreținere)&lt;/span&gt;</v>
      </c>
      <c r="Y555" s="622" t="str">
        <f t="shared" si="29"/>
        <v>28 din care 16 două camere, 2 trei camere, 10 patru camere, 0 număr camere necunoscut &lt;span style="color: red;"&gt;(spuneți-mi sau trimiteți tabel întreținere)&lt;/span&gt;</v>
      </c>
      <c r="Z555" s="397"/>
      <c r="AA555" s="510" t="s">
        <v>1665</v>
      </c>
      <c r="AB555" s="628" t="s">
        <v>1308</v>
      </c>
      <c r="AC555" s="431" t="s">
        <v>1155</v>
      </c>
      <c r="AD555" s="623" t="s">
        <v>1371</v>
      </c>
      <c r="AE555" s="623"/>
      <c r="AF555" s="623"/>
      <c r="AG555" s="623" t="s">
        <v>10</v>
      </c>
      <c r="AH555" s="623"/>
      <c r="AI555" s="623" t="s">
        <v>2567</v>
      </c>
      <c r="AJ555" s="441"/>
      <c r="AK555" s="359"/>
    </row>
    <row r="556" spans="1:37">
      <c r="A556" s="367"/>
      <c r="B556" s="445" t="s">
        <v>447</v>
      </c>
      <c r="C556" s="402">
        <v>46.759599999999999</v>
      </c>
      <c r="D556" s="428">
        <v>23.548999999999999</v>
      </c>
      <c r="E556" s="449" t="s">
        <v>206</v>
      </c>
      <c r="F556" s="450" t="s">
        <v>649</v>
      </c>
      <c r="G556" s="450" t="s">
        <v>2751</v>
      </c>
      <c r="H556" s="450" t="s">
        <v>3773</v>
      </c>
      <c r="I556" s="452" t="s">
        <v>681</v>
      </c>
      <c r="J556" s="457" t="s">
        <v>3</v>
      </c>
      <c r="K556" s="407">
        <v>2</v>
      </c>
      <c r="L556" s="407">
        <v>5</v>
      </c>
      <c r="M556" s="407">
        <v>5</v>
      </c>
      <c r="N556" s="398">
        <v>28</v>
      </c>
      <c r="O556" s="395"/>
      <c r="P556" s="526"/>
      <c r="Q556" s="526">
        <v>16</v>
      </c>
      <c r="R556" s="526">
        <v>2</v>
      </c>
      <c r="S556" s="526">
        <v>10</v>
      </c>
      <c r="T556" s="526"/>
      <c r="U556" s="526"/>
      <c r="V556" s="526">
        <f t="shared" si="30"/>
        <v>0</v>
      </c>
      <c r="W556" s="672"/>
      <c r="X556" s="396" t="str">
        <f t="shared" si="28"/>
        <v>16 două camere, 2 trei camere, 10 patru camere, 0 număr camere necunoscut &lt;span style="color: red;"&gt;(spuneți-mi sau trimiteți tabel întreținere)&lt;/span&gt;</v>
      </c>
      <c r="Y556" s="622" t="str">
        <f t="shared" si="29"/>
        <v>28 din care 16 două camere, 2 trei camere, 10 patru camere, 0 număr camere necunoscut &lt;span style="color: red;"&gt;(spuneți-mi sau trimiteți tabel întreținere)&lt;/span&gt;</v>
      </c>
      <c r="Z556" s="397"/>
      <c r="AA556" s="510" t="s">
        <v>1665</v>
      </c>
      <c r="AB556" s="628" t="s">
        <v>1308</v>
      </c>
      <c r="AC556" s="431" t="s">
        <v>1155</v>
      </c>
      <c r="AD556" s="623" t="s">
        <v>1371</v>
      </c>
      <c r="AE556" s="623"/>
      <c r="AF556" s="623"/>
      <c r="AG556" s="623" t="s">
        <v>10</v>
      </c>
      <c r="AH556" s="623"/>
      <c r="AI556" s="623" t="s">
        <v>2567</v>
      </c>
      <c r="AJ556" s="441"/>
      <c r="AK556" s="359"/>
    </row>
    <row r="557" spans="1:37" ht="13.5" thickBot="1">
      <c r="A557" s="367"/>
      <c r="B557" s="445" t="s">
        <v>448</v>
      </c>
      <c r="C557" s="402">
        <v>46.759500000000003</v>
      </c>
      <c r="D557" s="428">
        <v>23.5486</v>
      </c>
      <c r="E557" s="449" t="s">
        <v>206</v>
      </c>
      <c r="F557" s="450" t="s">
        <v>649</v>
      </c>
      <c r="G557" s="450" t="s">
        <v>2751</v>
      </c>
      <c r="H557" s="450" t="s">
        <v>3774</v>
      </c>
      <c r="I557" s="452" t="s">
        <v>681</v>
      </c>
      <c r="J557" s="457" t="s">
        <v>3</v>
      </c>
      <c r="K557" s="407">
        <v>2</v>
      </c>
      <c r="L557" s="407">
        <v>5</v>
      </c>
      <c r="M557" s="407">
        <v>5</v>
      </c>
      <c r="N557" s="398">
        <v>28</v>
      </c>
      <c r="O557" s="395"/>
      <c r="P557" s="526"/>
      <c r="Q557" s="526">
        <v>16</v>
      </c>
      <c r="R557" s="526">
        <v>2</v>
      </c>
      <c r="S557" s="526">
        <v>10</v>
      </c>
      <c r="T557" s="526"/>
      <c r="U557" s="526"/>
      <c r="V557" s="526">
        <f t="shared" si="30"/>
        <v>0</v>
      </c>
      <c r="W557" s="672"/>
      <c r="X557" s="396" t="str">
        <f t="shared" si="28"/>
        <v>16 două camere, 2 trei camere, 10 patru camere, 0 număr camere necunoscut &lt;span style="color: red;"&gt;(spuneți-mi sau trimiteți tabel întreținere)&lt;/span&gt;</v>
      </c>
      <c r="Y557" s="622" t="str">
        <f t="shared" si="29"/>
        <v>28 din care 16 două camere, 2 trei camere, 10 patru camere, 0 număr camere necunoscut &lt;span style="color: red;"&gt;(spuneți-mi sau trimiteți tabel întreținere)&lt;/span&gt;</v>
      </c>
      <c r="Z557" s="397"/>
      <c r="AA557" s="510" t="s">
        <v>1665</v>
      </c>
      <c r="AB557" s="628" t="s">
        <v>1308</v>
      </c>
      <c r="AC557" s="431" t="s">
        <v>1155</v>
      </c>
      <c r="AD557" s="623" t="s">
        <v>1371</v>
      </c>
      <c r="AE557" s="623"/>
      <c r="AF557" s="623"/>
      <c r="AG557" s="623" t="s">
        <v>10</v>
      </c>
      <c r="AH557" s="623"/>
      <c r="AI557" s="623" t="s">
        <v>2567</v>
      </c>
      <c r="AJ557" s="441"/>
      <c r="AK557" s="359"/>
    </row>
    <row r="558" spans="1:37" ht="13.5" thickTop="1">
      <c r="A558" s="367" t="s">
        <v>23</v>
      </c>
      <c r="B558" s="701" t="s">
        <v>237</v>
      </c>
      <c r="C558" s="702">
        <v>46.753500000000003</v>
      </c>
      <c r="D558" s="703">
        <v>23.543700000000001</v>
      </c>
      <c r="E558" s="704" t="s">
        <v>206</v>
      </c>
      <c r="F558" s="705" t="s">
        <v>649</v>
      </c>
      <c r="G558" s="705" t="s">
        <v>2752</v>
      </c>
      <c r="H558" s="705" t="s">
        <v>3775</v>
      </c>
      <c r="I558" s="721" t="s">
        <v>683</v>
      </c>
      <c r="J558" s="722" t="s">
        <v>825</v>
      </c>
      <c r="K558" s="723">
        <v>1</v>
      </c>
      <c r="L558" s="723">
        <v>11</v>
      </c>
      <c r="M558" s="723">
        <v>11</v>
      </c>
      <c r="N558" s="724">
        <v>44</v>
      </c>
      <c r="O558" s="710"/>
      <c r="P558" s="711"/>
      <c r="Q558" s="711">
        <v>44</v>
      </c>
      <c r="R558" s="711"/>
      <c r="S558" s="711"/>
      <c r="T558" s="711"/>
      <c r="U558" s="711"/>
      <c r="V558" s="711">
        <f t="shared" si="30"/>
        <v>0</v>
      </c>
      <c r="W558" s="725"/>
      <c r="X558" s="726" t="str">
        <f t="shared" si="28"/>
        <v>44 două camere, 0 număr camere necunoscut &lt;span style="color: red;"&gt;(spuneți-mi sau trimiteți tabel întreținere)&lt;/span&gt;</v>
      </c>
      <c r="Y558" s="727" t="str">
        <f t="shared" si="29"/>
        <v>44 din care 44 două camere, 0 număr camere necunoscut &lt;span style="color: red;"&gt;(spuneți-mi sau trimiteți tabel întreținere)&lt;/span&gt;</v>
      </c>
      <c r="Z558" s="728"/>
      <c r="AA558" s="729" t="s">
        <v>1663</v>
      </c>
      <c r="AB558" s="697" t="s">
        <v>1304</v>
      </c>
      <c r="AC558" s="698" t="s">
        <v>1547</v>
      </c>
      <c r="AD558" s="719" t="s">
        <v>1486</v>
      </c>
      <c r="AE558" s="719"/>
      <c r="AF558" s="719"/>
      <c r="AG558" s="719" t="s">
        <v>8</v>
      </c>
      <c r="AH558" s="719"/>
      <c r="AI558" s="719" t="s">
        <v>2608</v>
      </c>
      <c r="AJ558" s="720"/>
      <c r="AK558" s="359"/>
    </row>
    <row r="559" spans="1:37">
      <c r="A559" s="367"/>
      <c r="B559" s="445" t="s">
        <v>332</v>
      </c>
      <c r="C559" s="402">
        <v>46.759099999999997</v>
      </c>
      <c r="D559" s="428">
        <v>23.5549</v>
      </c>
      <c r="E559" s="449" t="s">
        <v>206</v>
      </c>
      <c r="F559" s="450" t="s">
        <v>649</v>
      </c>
      <c r="G559" s="450" t="s">
        <v>2752</v>
      </c>
      <c r="H559" s="450" t="s">
        <v>3776</v>
      </c>
      <c r="I559" s="452" t="s">
        <v>683</v>
      </c>
      <c r="J559" s="457" t="s">
        <v>825</v>
      </c>
      <c r="K559" s="407">
        <v>1</v>
      </c>
      <c r="L559" s="407">
        <v>11</v>
      </c>
      <c r="M559" s="407">
        <v>11</v>
      </c>
      <c r="N559" s="425">
        <v>44</v>
      </c>
      <c r="O559" s="437"/>
      <c r="P559" s="406"/>
      <c r="Q559" s="406">
        <v>44</v>
      </c>
      <c r="R559" s="406"/>
      <c r="S559" s="406"/>
      <c r="T559" s="406"/>
      <c r="U559" s="406"/>
      <c r="V559" s="406">
        <f t="shared" si="30"/>
        <v>0</v>
      </c>
      <c r="W559" s="676"/>
      <c r="X559" s="507" t="str">
        <f t="shared" si="28"/>
        <v>44 două camere, 0 număr camere necunoscut &lt;span style="color: red;"&gt;(spuneți-mi sau trimiteți tabel întreținere)&lt;/span&gt;</v>
      </c>
      <c r="Y559" s="508" t="str">
        <f t="shared" si="29"/>
        <v>44 din care 44 două camere, 0 număr camere necunoscut &lt;span style="color: red;"&gt;(spuneți-mi sau trimiteți tabel întreținere)&lt;/span&gt;</v>
      </c>
      <c r="Z559" s="509"/>
      <c r="AA559" s="510" t="s">
        <v>1670</v>
      </c>
      <c r="AB559" s="628" t="s">
        <v>1304</v>
      </c>
      <c r="AC559" s="431" t="s">
        <v>1547</v>
      </c>
      <c r="AD559" s="356" t="s">
        <v>1486</v>
      </c>
      <c r="AE559" s="356"/>
      <c r="AF559" s="356"/>
      <c r="AG559" s="356" t="s">
        <v>8</v>
      </c>
      <c r="AH559" s="356"/>
      <c r="AI559" s="356" t="s">
        <v>2608</v>
      </c>
      <c r="AJ559" s="441"/>
      <c r="AK559" s="359"/>
    </row>
    <row r="560" spans="1:37">
      <c r="A560" s="367"/>
      <c r="B560" s="445" t="s">
        <v>238</v>
      </c>
      <c r="C560" s="402">
        <v>46.756100000000004</v>
      </c>
      <c r="D560" s="428">
        <v>23.543500000000002</v>
      </c>
      <c r="E560" s="449" t="s">
        <v>206</v>
      </c>
      <c r="F560" s="450" t="s">
        <v>649</v>
      </c>
      <c r="G560" s="450" t="s">
        <v>2752</v>
      </c>
      <c r="H560" s="450" t="s">
        <v>3777</v>
      </c>
      <c r="I560" s="452" t="s">
        <v>683</v>
      </c>
      <c r="J560" s="457" t="s">
        <v>825</v>
      </c>
      <c r="K560" s="407">
        <v>1</v>
      </c>
      <c r="L560" s="407">
        <v>11</v>
      </c>
      <c r="M560" s="407">
        <v>11</v>
      </c>
      <c r="N560" s="425">
        <v>44</v>
      </c>
      <c r="O560" s="437"/>
      <c r="P560" s="406"/>
      <c r="Q560" s="406">
        <v>44</v>
      </c>
      <c r="R560" s="406"/>
      <c r="S560" s="406"/>
      <c r="T560" s="406"/>
      <c r="U560" s="406"/>
      <c r="V560" s="406">
        <f t="shared" si="30"/>
        <v>0</v>
      </c>
      <c r="W560" s="676"/>
      <c r="X560" s="507" t="str">
        <f t="shared" si="28"/>
        <v>44 două camere, 0 număr camere necunoscut &lt;span style="color: red;"&gt;(spuneți-mi sau trimiteți tabel întreținere)&lt;/span&gt;</v>
      </c>
      <c r="Y560" s="508" t="str">
        <f t="shared" si="29"/>
        <v>44 din care 44 două camere, 0 număr camere necunoscut &lt;span style="color: red;"&gt;(spuneți-mi sau trimiteți tabel întreținere)&lt;/span&gt;</v>
      </c>
      <c r="Z560" s="509"/>
      <c r="AA560" s="510" t="s">
        <v>1663</v>
      </c>
      <c r="AB560" s="628" t="s">
        <v>1304</v>
      </c>
      <c r="AC560" s="431" t="s">
        <v>1547</v>
      </c>
      <c r="AD560" s="356" t="s">
        <v>1486</v>
      </c>
      <c r="AE560" s="356"/>
      <c r="AF560" s="356"/>
      <c r="AG560" s="356" t="s">
        <v>8</v>
      </c>
      <c r="AH560" s="356"/>
      <c r="AI560" s="356" t="s">
        <v>2608</v>
      </c>
      <c r="AJ560" s="441"/>
      <c r="AK560" s="359"/>
    </row>
    <row r="561" spans="1:37">
      <c r="A561" s="367"/>
      <c r="B561" s="445" t="s">
        <v>239</v>
      </c>
      <c r="C561" s="402">
        <v>46.755299999999998</v>
      </c>
      <c r="D561" s="428">
        <v>23.5457</v>
      </c>
      <c r="E561" s="449" t="s">
        <v>206</v>
      </c>
      <c r="F561" s="450" t="s">
        <v>649</v>
      </c>
      <c r="G561" s="450" t="s">
        <v>2752</v>
      </c>
      <c r="H561" s="450" t="s">
        <v>3778</v>
      </c>
      <c r="I561" s="452" t="s">
        <v>683</v>
      </c>
      <c r="J561" s="457" t="s">
        <v>825</v>
      </c>
      <c r="K561" s="407">
        <v>1</v>
      </c>
      <c r="L561" s="407">
        <v>11</v>
      </c>
      <c r="M561" s="407">
        <v>11</v>
      </c>
      <c r="N561" s="425">
        <v>44</v>
      </c>
      <c r="O561" s="437"/>
      <c r="P561" s="406"/>
      <c r="Q561" s="406">
        <v>44</v>
      </c>
      <c r="R561" s="406"/>
      <c r="S561" s="406"/>
      <c r="T561" s="406"/>
      <c r="U561" s="406"/>
      <c r="V561" s="406">
        <f t="shared" si="30"/>
        <v>0</v>
      </c>
      <c r="W561" s="676"/>
      <c r="X561" s="507" t="str">
        <f t="shared" si="28"/>
        <v>44 două camere, 0 număr camere necunoscut &lt;span style="color: red;"&gt;(spuneți-mi sau trimiteți tabel întreținere)&lt;/span&gt;</v>
      </c>
      <c r="Y561" s="508" t="str">
        <f t="shared" si="29"/>
        <v>44 din care 44 două camere, 0 număr camere necunoscut &lt;span style="color: red;"&gt;(spuneți-mi sau trimiteți tabel întreținere)&lt;/span&gt;</v>
      </c>
      <c r="Z561" s="509"/>
      <c r="AA561" s="510" t="s">
        <v>1670</v>
      </c>
      <c r="AB561" s="628" t="s">
        <v>1304</v>
      </c>
      <c r="AC561" s="431" t="s">
        <v>1547</v>
      </c>
      <c r="AD561" s="356" t="s">
        <v>1486</v>
      </c>
      <c r="AE561" s="356"/>
      <c r="AF561" s="356"/>
      <c r="AG561" s="356" t="s">
        <v>8</v>
      </c>
      <c r="AH561" s="356"/>
      <c r="AI561" s="356" t="s">
        <v>2608</v>
      </c>
      <c r="AJ561" s="441"/>
      <c r="AK561" s="359"/>
    </row>
    <row r="562" spans="1:37">
      <c r="A562" s="367"/>
      <c r="B562" s="445" t="s">
        <v>240</v>
      </c>
      <c r="C562" s="402">
        <v>46.753900000000002</v>
      </c>
      <c r="D562" s="428">
        <v>23.549600000000002</v>
      </c>
      <c r="E562" s="449" t="s">
        <v>206</v>
      </c>
      <c r="F562" s="450" t="s">
        <v>649</v>
      </c>
      <c r="G562" s="450" t="s">
        <v>2752</v>
      </c>
      <c r="H562" s="450" t="s">
        <v>3779</v>
      </c>
      <c r="I562" s="452" t="s">
        <v>683</v>
      </c>
      <c r="J562" s="457" t="s">
        <v>825</v>
      </c>
      <c r="K562" s="407">
        <v>1</v>
      </c>
      <c r="L562" s="407">
        <v>11</v>
      </c>
      <c r="M562" s="407">
        <v>11</v>
      </c>
      <c r="N562" s="425">
        <v>44</v>
      </c>
      <c r="O562" s="437"/>
      <c r="P562" s="406"/>
      <c r="Q562" s="406">
        <v>44</v>
      </c>
      <c r="R562" s="406"/>
      <c r="S562" s="406"/>
      <c r="T562" s="406"/>
      <c r="U562" s="406"/>
      <c r="V562" s="406">
        <f t="shared" si="30"/>
        <v>0</v>
      </c>
      <c r="W562" s="676"/>
      <c r="X562" s="507" t="str">
        <f t="shared" si="28"/>
        <v>44 două camere, 0 număr camere necunoscut &lt;span style="color: red;"&gt;(spuneți-mi sau trimiteți tabel întreținere)&lt;/span&gt;</v>
      </c>
      <c r="Y562" s="508" t="str">
        <f t="shared" si="29"/>
        <v>44 din care 44 două camere, 0 număr camere necunoscut &lt;span style="color: red;"&gt;(spuneți-mi sau trimiteți tabel întreținere)&lt;/span&gt;</v>
      </c>
      <c r="Z562" s="509"/>
      <c r="AA562" s="510" t="s">
        <v>1670</v>
      </c>
      <c r="AB562" s="628" t="s">
        <v>1304</v>
      </c>
      <c r="AC562" s="431" t="s">
        <v>1547</v>
      </c>
      <c r="AD562" s="356" t="s">
        <v>1486</v>
      </c>
      <c r="AE562" s="356"/>
      <c r="AF562" s="356"/>
      <c r="AG562" s="356" t="s">
        <v>8</v>
      </c>
      <c r="AH562" s="356"/>
      <c r="AI562" s="356" t="s">
        <v>2608</v>
      </c>
      <c r="AJ562" s="441"/>
      <c r="AK562" s="359"/>
    </row>
    <row r="563" spans="1:37">
      <c r="A563" s="367"/>
      <c r="B563" s="445" t="s">
        <v>242</v>
      </c>
      <c r="C563" s="402">
        <v>46.755899999999997</v>
      </c>
      <c r="D563" s="428">
        <v>23.553000000000001</v>
      </c>
      <c r="E563" s="449" t="s">
        <v>206</v>
      </c>
      <c r="F563" s="450" t="s">
        <v>649</v>
      </c>
      <c r="G563" s="450" t="s">
        <v>2752</v>
      </c>
      <c r="H563" s="450" t="s">
        <v>3780</v>
      </c>
      <c r="I563" s="452" t="s">
        <v>683</v>
      </c>
      <c r="J563" s="457" t="s">
        <v>751</v>
      </c>
      <c r="K563" s="407">
        <v>1</v>
      </c>
      <c r="L563" s="407">
        <v>11</v>
      </c>
      <c r="M563" s="407">
        <v>11</v>
      </c>
      <c r="N563" s="425">
        <v>44</v>
      </c>
      <c r="O563" s="437"/>
      <c r="P563" s="406"/>
      <c r="Q563" s="406">
        <v>44</v>
      </c>
      <c r="R563" s="406"/>
      <c r="S563" s="406"/>
      <c r="T563" s="406"/>
      <c r="U563" s="406"/>
      <c r="V563" s="406">
        <f t="shared" si="30"/>
        <v>0</v>
      </c>
      <c r="W563" s="676"/>
      <c r="X563" s="507" t="str">
        <f t="shared" si="28"/>
        <v>44 două camere, 0 număr camere necunoscut &lt;span style="color: red;"&gt;(spuneți-mi sau trimiteți tabel întreținere)&lt;/span&gt;</v>
      </c>
      <c r="Y563" s="508" t="str">
        <f t="shared" si="29"/>
        <v>44 din care 44 două camere, 0 număr camere necunoscut &lt;span style="color: red;"&gt;(spuneți-mi sau trimiteți tabel întreținere)&lt;/span&gt;</v>
      </c>
      <c r="Z563" s="509"/>
      <c r="AA563" s="510" t="s">
        <v>1671</v>
      </c>
      <c r="AB563" s="628" t="s">
        <v>1304</v>
      </c>
      <c r="AC563" s="431" t="s">
        <v>1547</v>
      </c>
      <c r="AD563" s="356" t="s">
        <v>1486</v>
      </c>
      <c r="AE563" s="356"/>
      <c r="AF563" s="356"/>
      <c r="AG563" s="356" t="s">
        <v>8</v>
      </c>
      <c r="AH563" s="356"/>
      <c r="AI563" s="356" t="s">
        <v>2608</v>
      </c>
      <c r="AJ563" s="441"/>
      <c r="AK563" s="359"/>
    </row>
    <row r="564" spans="1:37">
      <c r="A564" s="367"/>
      <c r="B564" s="445" t="s">
        <v>242</v>
      </c>
      <c r="C564" s="402">
        <v>46.756599999999999</v>
      </c>
      <c r="D564" s="428">
        <v>23.5504</v>
      </c>
      <c r="E564" s="449" t="s">
        <v>206</v>
      </c>
      <c r="F564" s="450" t="s">
        <v>649</v>
      </c>
      <c r="G564" s="450" t="s">
        <v>2752</v>
      </c>
      <c r="H564" s="450" t="s">
        <v>3781</v>
      </c>
      <c r="I564" s="452" t="s">
        <v>683</v>
      </c>
      <c r="J564" s="457" t="s">
        <v>825</v>
      </c>
      <c r="K564" s="407">
        <v>1</v>
      </c>
      <c r="L564" s="407">
        <v>11</v>
      </c>
      <c r="M564" s="407">
        <v>11</v>
      </c>
      <c r="N564" s="425">
        <v>44</v>
      </c>
      <c r="O564" s="437"/>
      <c r="P564" s="406"/>
      <c r="Q564" s="406">
        <v>44</v>
      </c>
      <c r="R564" s="406"/>
      <c r="S564" s="406"/>
      <c r="T564" s="406"/>
      <c r="U564" s="406"/>
      <c r="V564" s="406">
        <f t="shared" si="30"/>
        <v>0</v>
      </c>
      <c r="W564" s="676"/>
      <c r="X564" s="507" t="str">
        <f t="shared" si="28"/>
        <v>44 două camere, 0 număr camere necunoscut &lt;span style="color: red;"&gt;(spuneți-mi sau trimiteți tabel întreținere)&lt;/span&gt;</v>
      </c>
      <c r="Y564" s="508" t="str">
        <f t="shared" si="29"/>
        <v>44 din care 44 două camere, 0 număr camere necunoscut &lt;span style="color: red;"&gt;(spuneți-mi sau trimiteți tabel întreținere)&lt;/span&gt;</v>
      </c>
      <c r="Z564" s="509"/>
      <c r="AA564" s="510" t="s">
        <v>1670</v>
      </c>
      <c r="AB564" s="628" t="s">
        <v>1304</v>
      </c>
      <c r="AC564" s="431" t="s">
        <v>1547</v>
      </c>
      <c r="AD564" s="356" t="s">
        <v>1486</v>
      </c>
      <c r="AE564" s="356"/>
      <c r="AF564" s="356"/>
      <c r="AG564" s="356" t="s">
        <v>8</v>
      </c>
      <c r="AH564" s="356"/>
      <c r="AI564" s="356" t="s">
        <v>2608</v>
      </c>
      <c r="AJ564" s="441"/>
      <c r="AK564" s="359"/>
    </row>
    <row r="565" spans="1:37">
      <c r="A565" s="367"/>
      <c r="B565" s="445" t="s">
        <v>243</v>
      </c>
      <c r="C565" s="402">
        <v>46.757599999999996</v>
      </c>
      <c r="D565" s="428">
        <v>23.554099999999998</v>
      </c>
      <c r="E565" s="449" t="s">
        <v>206</v>
      </c>
      <c r="F565" s="450" t="s">
        <v>649</v>
      </c>
      <c r="G565" s="450" t="s">
        <v>2752</v>
      </c>
      <c r="H565" s="450" t="s">
        <v>3782</v>
      </c>
      <c r="I565" s="452" t="s">
        <v>683</v>
      </c>
      <c r="J565" s="457" t="s">
        <v>825</v>
      </c>
      <c r="K565" s="407">
        <v>1</v>
      </c>
      <c r="L565" s="407">
        <v>11</v>
      </c>
      <c r="M565" s="407">
        <v>11</v>
      </c>
      <c r="N565" s="425">
        <v>44</v>
      </c>
      <c r="O565" s="437"/>
      <c r="P565" s="406"/>
      <c r="Q565" s="406">
        <v>44</v>
      </c>
      <c r="R565" s="406"/>
      <c r="S565" s="406"/>
      <c r="T565" s="406"/>
      <c r="U565" s="406"/>
      <c r="V565" s="406">
        <f t="shared" si="30"/>
        <v>0</v>
      </c>
      <c r="W565" s="676"/>
      <c r="X565" s="507" t="str">
        <f t="shared" si="28"/>
        <v>44 două camere, 0 număr camere necunoscut &lt;span style="color: red;"&gt;(spuneți-mi sau trimiteți tabel întreținere)&lt;/span&gt;</v>
      </c>
      <c r="Y565" s="508" t="str">
        <f t="shared" si="29"/>
        <v>44 din care 44 două camere, 0 număr camere necunoscut &lt;span style="color: red;"&gt;(spuneți-mi sau trimiteți tabel întreținere)&lt;/span&gt;</v>
      </c>
      <c r="Z565" s="509"/>
      <c r="AA565" s="510" t="s">
        <v>1670</v>
      </c>
      <c r="AB565" s="628" t="s">
        <v>1304</v>
      </c>
      <c r="AC565" s="431" t="s">
        <v>1547</v>
      </c>
      <c r="AD565" s="356" t="s">
        <v>1486</v>
      </c>
      <c r="AE565" s="356"/>
      <c r="AF565" s="356"/>
      <c r="AG565" s="356" t="s">
        <v>8</v>
      </c>
      <c r="AH565" s="356"/>
      <c r="AI565" s="356" t="s">
        <v>2608</v>
      </c>
      <c r="AJ565" s="441"/>
      <c r="AK565" s="359"/>
    </row>
    <row r="566" spans="1:37">
      <c r="A566" s="367"/>
      <c r="B566" s="445" t="s">
        <v>244</v>
      </c>
      <c r="C566" s="402">
        <v>46.7592</v>
      </c>
      <c r="D566" s="428">
        <v>23.5563</v>
      </c>
      <c r="E566" s="449" t="s">
        <v>206</v>
      </c>
      <c r="F566" s="450" t="s">
        <v>649</v>
      </c>
      <c r="G566" s="450" t="s">
        <v>2752</v>
      </c>
      <c r="H566" s="450" t="s">
        <v>3783</v>
      </c>
      <c r="I566" s="452" t="s">
        <v>683</v>
      </c>
      <c r="J566" s="457" t="s">
        <v>825</v>
      </c>
      <c r="K566" s="407">
        <v>1</v>
      </c>
      <c r="L566" s="407">
        <v>11</v>
      </c>
      <c r="M566" s="407">
        <v>11</v>
      </c>
      <c r="N566" s="425">
        <v>44</v>
      </c>
      <c r="O566" s="437"/>
      <c r="P566" s="406"/>
      <c r="Q566" s="406">
        <v>44</v>
      </c>
      <c r="R566" s="406"/>
      <c r="S566" s="406"/>
      <c r="T566" s="406"/>
      <c r="U566" s="406"/>
      <c r="V566" s="406">
        <f t="shared" si="30"/>
        <v>0</v>
      </c>
      <c r="W566" s="676"/>
      <c r="X566" s="507" t="str">
        <f t="shared" si="28"/>
        <v>44 două camere, 0 număr camere necunoscut &lt;span style="color: red;"&gt;(spuneți-mi sau trimiteți tabel întreținere)&lt;/span&gt;</v>
      </c>
      <c r="Y566" s="508" t="str">
        <f t="shared" si="29"/>
        <v>44 din care 44 două camere, 0 număr camere necunoscut &lt;span style="color: red;"&gt;(spuneți-mi sau trimiteți tabel întreținere)&lt;/span&gt;</v>
      </c>
      <c r="Z566" s="509"/>
      <c r="AA566" s="510" t="s">
        <v>1670</v>
      </c>
      <c r="AB566" s="628" t="s">
        <v>1304</v>
      </c>
      <c r="AC566" s="431" t="s">
        <v>1547</v>
      </c>
      <c r="AD566" s="356" t="s">
        <v>1486</v>
      </c>
      <c r="AE566" s="356"/>
      <c r="AF566" s="356"/>
      <c r="AG566" s="356" t="s">
        <v>8</v>
      </c>
      <c r="AH566" s="356"/>
      <c r="AI566" s="356" t="s">
        <v>2608</v>
      </c>
      <c r="AJ566" s="441"/>
      <c r="AK566" s="359"/>
    </row>
    <row r="567" spans="1:37">
      <c r="A567" s="367"/>
      <c r="B567" s="445" t="s">
        <v>331</v>
      </c>
      <c r="C567" s="402">
        <v>46.759099999999997</v>
      </c>
      <c r="D567" s="428">
        <v>23.555599999999998</v>
      </c>
      <c r="E567" s="449" t="s">
        <v>206</v>
      </c>
      <c r="F567" s="450" t="s">
        <v>649</v>
      </c>
      <c r="G567" s="450" t="s">
        <v>2752</v>
      </c>
      <c r="H567" s="450" t="s">
        <v>3784</v>
      </c>
      <c r="I567" s="452" t="s">
        <v>683</v>
      </c>
      <c r="J567" s="457" t="s">
        <v>825</v>
      </c>
      <c r="K567" s="407">
        <v>1</v>
      </c>
      <c r="L567" s="407">
        <v>11</v>
      </c>
      <c r="M567" s="407">
        <v>11</v>
      </c>
      <c r="N567" s="425">
        <v>44</v>
      </c>
      <c r="O567" s="437"/>
      <c r="P567" s="406"/>
      <c r="Q567" s="406">
        <v>44</v>
      </c>
      <c r="R567" s="406"/>
      <c r="S567" s="406"/>
      <c r="T567" s="406"/>
      <c r="U567" s="406"/>
      <c r="V567" s="406">
        <f t="shared" si="30"/>
        <v>0</v>
      </c>
      <c r="W567" s="676"/>
      <c r="X567" s="507" t="str">
        <f t="shared" si="28"/>
        <v>44 două camere, 0 număr camere necunoscut &lt;span style="color: red;"&gt;(spuneți-mi sau trimiteți tabel întreținere)&lt;/span&gt;</v>
      </c>
      <c r="Y567" s="508" t="str">
        <f t="shared" si="29"/>
        <v>44 din care 44 două camere, 0 număr camere necunoscut &lt;span style="color: red;"&gt;(spuneți-mi sau trimiteți tabel întreținere)&lt;/span&gt;</v>
      </c>
      <c r="Z567" s="509"/>
      <c r="AA567" s="510" t="s">
        <v>1670</v>
      </c>
      <c r="AB567" s="628" t="s">
        <v>1304</v>
      </c>
      <c r="AC567" s="431" t="s">
        <v>1547</v>
      </c>
      <c r="AD567" s="356" t="s">
        <v>1486</v>
      </c>
      <c r="AE567" s="356"/>
      <c r="AF567" s="356"/>
      <c r="AG567" s="356" t="s">
        <v>8</v>
      </c>
      <c r="AH567" s="356"/>
      <c r="AI567" s="356" t="s">
        <v>2608</v>
      </c>
      <c r="AJ567" s="441"/>
      <c r="AK567" s="359"/>
    </row>
    <row r="568" spans="1:37">
      <c r="A568" s="367" t="s">
        <v>32</v>
      </c>
      <c r="B568" s="460" t="s">
        <v>222</v>
      </c>
      <c r="C568" s="461">
        <v>46.756300000000003</v>
      </c>
      <c r="D568" s="462">
        <v>23.543900000000001</v>
      </c>
      <c r="E568" s="463" t="s">
        <v>206</v>
      </c>
      <c r="F568" s="464" t="s">
        <v>649</v>
      </c>
      <c r="G568" s="464" t="s">
        <v>2752</v>
      </c>
      <c r="H568" s="464" t="s">
        <v>3785</v>
      </c>
      <c r="I568" s="474" t="s">
        <v>683</v>
      </c>
      <c r="J568" s="475" t="s">
        <v>825</v>
      </c>
      <c r="K568" s="476">
        <v>2</v>
      </c>
      <c r="L568" s="476">
        <v>11</v>
      </c>
      <c r="M568" s="476">
        <v>11</v>
      </c>
      <c r="N568" s="477">
        <v>88</v>
      </c>
      <c r="O568" s="478"/>
      <c r="P568" s="479">
        <v>2</v>
      </c>
      <c r="Q568" s="479">
        <v>86</v>
      </c>
      <c r="R568" s="479"/>
      <c r="S568" s="479"/>
      <c r="T568" s="479"/>
      <c r="U568" s="479"/>
      <c r="V568" s="479">
        <f t="shared" si="30"/>
        <v>0</v>
      </c>
      <c r="W568" s="679"/>
      <c r="X568" s="515" t="str">
        <f t="shared" si="28"/>
        <v>2 garsoniere, 86 două camere, 0 număr camere necunoscut &lt;span style="color: red;"&gt;(spuneți-mi sau trimiteți tabel întreținere)&lt;/span&gt;</v>
      </c>
      <c r="Y568" s="516" t="str">
        <f t="shared" si="29"/>
        <v>88 din care 2 garsoniere, 86 două camere, 0 număr camere necunoscut &lt;span style="color: red;"&gt;(spuneți-mi sau trimiteți tabel întreținere)&lt;/span&gt;</v>
      </c>
      <c r="Z568" s="517"/>
      <c r="AA568" s="518" t="s">
        <v>1680</v>
      </c>
      <c r="AB568" s="400" t="s">
        <v>1302</v>
      </c>
      <c r="AC568" s="458" t="s">
        <v>1548</v>
      </c>
      <c r="AD568" s="394" t="s">
        <v>1468</v>
      </c>
      <c r="AE568" s="394"/>
      <c r="AF568" s="394"/>
      <c r="AG568" s="394" t="s">
        <v>1217</v>
      </c>
      <c r="AH568" s="394"/>
      <c r="AI568" s="394" t="s">
        <v>2559</v>
      </c>
      <c r="AJ568" s="473"/>
      <c r="AK568" s="359"/>
    </row>
    <row r="569" spans="1:37">
      <c r="A569" s="367"/>
      <c r="B569" s="445" t="s">
        <v>223</v>
      </c>
      <c r="C569" s="402">
        <v>46.757199999999997</v>
      </c>
      <c r="D569" s="428">
        <v>23.548200000000001</v>
      </c>
      <c r="E569" s="449" t="s">
        <v>206</v>
      </c>
      <c r="F569" s="450" t="s">
        <v>649</v>
      </c>
      <c r="G569" s="450" t="s">
        <v>2752</v>
      </c>
      <c r="H569" s="450" t="s">
        <v>3786</v>
      </c>
      <c r="I569" s="452" t="s">
        <v>683</v>
      </c>
      <c r="J569" s="457" t="s">
        <v>751</v>
      </c>
      <c r="K569" s="407">
        <v>2</v>
      </c>
      <c r="L569" s="407">
        <v>11</v>
      </c>
      <c r="M569" s="407">
        <v>11</v>
      </c>
      <c r="N569" s="425">
        <v>88</v>
      </c>
      <c r="O569" s="437"/>
      <c r="P569" s="406">
        <v>2</v>
      </c>
      <c r="Q569" s="406">
        <v>86</v>
      </c>
      <c r="R569" s="406"/>
      <c r="S569" s="406"/>
      <c r="T569" s="406"/>
      <c r="U569" s="406"/>
      <c r="V569" s="406">
        <f t="shared" si="30"/>
        <v>0</v>
      </c>
      <c r="W569" s="676"/>
      <c r="X569" s="507" t="str">
        <f t="shared" si="28"/>
        <v>2 garsoniere, 86 două camere, 0 număr camere necunoscut &lt;span style="color: red;"&gt;(spuneți-mi sau trimiteți tabel întreținere)&lt;/span&gt;</v>
      </c>
      <c r="Y569" s="508" t="str">
        <f t="shared" si="29"/>
        <v>88 din care 2 garsoniere, 86 două camere, 0 număr camere necunoscut &lt;span style="color: red;"&gt;(spuneți-mi sau trimiteți tabel întreținere)&lt;/span&gt;</v>
      </c>
      <c r="Z569" s="509"/>
      <c r="AA569" s="510" t="s">
        <v>1662</v>
      </c>
      <c r="AB569" s="628" t="s">
        <v>1302</v>
      </c>
      <c r="AC569" s="431" t="s">
        <v>1548</v>
      </c>
      <c r="AD569" s="623" t="s">
        <v>1468</v>
      </c>
      <c r="AE569" s="623"/>
      <c r="AF569" s="623"/>
      <c r="AG569" s="623" t="s">
        <v>1217</v>
      </c>
      <c r="AH569" s="623"/>
      <c r="AI569" s="623" t="s">
        <v>2559</v>
      </c>
      <c r="AJ569" s="441"/>
      <c r="AK569" s="359"/>
    </row>
    <row r="570" spans="1:37">
      <c r="A570" s="367"/>
      <c r="B570" s="445" t="s">
        <v>224</v>
      </c>
      <c r="C570" s="402">
        <v>46.758200000000002</v>
      </c>
      <c r="D570" s="428">
        <v>23.552199999999999</v>
      </c>
      <c r="E570" s="449" t="s">
        <v>206</v>
      </c>
      <c r="F570" s="450" t="s">
        <v>649</v>
      </c>
      <c r="G570" s="450" t="s">
        <v>2752</v>
      </c>
      <c r="H570" s="450" t="s">
        <v>3787</v>
      </c>
      <c r="I570" s="452" t="s">
        <v>683</v>
      </c>
      <c r="J570" s="457" t="s">
        <v>751</v>
      </c>
      <c r="K570" s="407">
        <v>2</v>
      </c>
      <c r="L570" s="407">
        <v>11</v>
      </c>
      <c r="M570" s="407">
        <v>11</v>
      </c>
      <c r="N570" s="425">
        <v>88</v>
      </c>
      <c r="O570" s="437"/>
      <c r="P570" s="406">
        <v>2</v>
      </c>
      <c r="Q570" s="406">
        <v>86</v>
      </c>
      <c r="R570" s="406"/>
      <c r="S570" s="406"/>
      <c r="T570" s="406"/>
      <c r="U570" s="406"/>
      <c r="V570" s="406">
        <f t="shared" si="30"/>
        <v>0</v>
      </c>
      <c r="W570" s="676"/>
      <c r="X570" s="507" t="str">
        <f t="shared" si="28"/>
        <v>2 garsoniere, 86 două camere, 0 număr camere necunoscut &lt;span style="color: red;"&gt;(spuneți-mi sau trimiteți tabel întreținere)&lt;/span&gt;</v>
      </c>
      <c r="Y570" s="508" t="str">
        <f t="shared" si="29"/>
        <v>88 din care 2 garsoniere, 86 două camere, 0 număr camere necunoscut &lt;span style="color: red;"&gt;(spuneți-mi sau trimiteți tabel întreținere)&lt;/span&gt;</v>
      </c>
      <c r="Z570" s="509"/>
      <c r="AA570" s="510" t="s">
        <v>1680</v>
      </c>
      <c r="AB570" s="628" t="s">
        <v>1302</v>
      </c>
      <c r="AC570" s="431" t="s">
        <v>1548</v>
      </c>
      <c r="AD570" s="623" t="s">
        <v>1468</v>
      </c>
      <c r="AE570" s="623"/>
      <c r="AF570" s="623"/>
      <c r="AG570" s="623" t="s">
        <v>1217</v>
      </c>
      <c r="AH570" s="623"/>
      <c r="AI570" s="623" t="s">
        <v>2559</v>
      </c>
      <c r="AJ570" s="441"/>
      <c r="AK570" s="359"/>
    </row>
    <row r="571" spans="1:37">
      <c r="A571" s="367" t="s">
        <v>32</v>
      </c>
      <c r="B571" s="460" t="s">
        <v>226</v>
      </c>
      <c r="C571" s="461">
        <v>46.756700000000002</v>
      </c>
      <c r="D571" s="462">
        <v>23.5441</v>
      </c>
      <c r="E571" s="463" t="s">
        <v>206</v>
      </c>
      <c r="F571" s="464" t="s">
        <v>649</v>
      </c>
      <c r="G571" s="464" t="s">
        <v>2752</v>
      </c>
      <c r="H571" s="464" t="s">
        <v>3788</v>
      </c>
      <c r="I571" s="474" t="s">
        <v>683</v>
      </c>
      <c r="J571" s="475" t="s">
        <v>825</v>
      </c>
      <c r="K571" s="476">
        <v>1</v>
      </c>
      <c r="L571" s="476">
        <v>11</v>
      </c>
      <c r="M571" s="476">
        <v>11</v>
      </c>
      <c r="N571" s="477">
        <v>44</v>
      </c>
      <c r="O571" s="478"/>
      <c r="P571" s="479"/>
      <c r="Q571" s="479">
        <v>44</v>
      </c>
      <c r="R571" s="479"/>
      <c r="S571" s="479"/>
      <c r="T571" s="479"/>
      <c r="U571" s="479"/>
      <c r="V571" s="479">
        <f t="shared" si="30"/>
        <v>0</v>
      </c>
      <c r="W571" s="679"/>
      <c r="X571" s="515" t="str">
        <f t="shared" si="28"/>
        <v>44 două camere, 0 număr camere necunoscut &lt;span style="color: red;"&gt;(spuneți-mi sau trimiteți tabel întreținere)&lt;/span&gt;</v>
      </c>
      <c r="Y571" s="516" t="str">
        <f t="shared" si="29"/>
        <v>44 din care 44 două camere, 0 număr camere necunoscut &lt;span style="color: red;"&gt;(spuneți-mi sau trimiteți tabel întreținere)&lt;/span&gt;</v>
      </c>
      <c r="Z571" s="517"/>
      <c r="AA571" s="518" t="s">
        <v>1683</v>
      </c>
      <c r="AB571" s="400" t="s">
        <v>1304</v>
      </c>
      <c r="AC571" s="458" t="s">
        <v>1547</v>
      </c>
      <c r="AD571" s="472" t="s">
        <v>1486</v>
      </c>
      <c r="AE571" s="472"/>
      <c r="AF571" s="472"/>
      <c r="AG571" s="472" t="s">
        <v>8</v>
      </c>
      <c r="AH571" s="472"/>
      <c r="AI571" s="472" t="s">
        <v>2608</v>
      </c>
      <c r="AJ571" s="473"/>
      <c r="AK571" s="359"/>
    </row>
    <row r="572" spans="1:37">
      <c r="A572" s="367"/>
      <c r="B572" s="445" t="s">
        <v>433</v>
      </c>
      <c r="C572" s="402">
        <v>46.758600000000001</v>
      </c>
      <c r="D572" s="428">
        <v>23.552700000000002</v>
      </c>
      <c r="E572" s="449" t="s">
        <v>206</v>
      </c>
      <c r="F572" s="450" t="s">
        <v>649</v>
      </c>
      <c r="G572" s="450" t="s">
        <v>2752</v>
      </c>
      <c r="H572" s="450" t="s">
        <v>3789</v>
      </c>
      <c r="I572" s="452" t="s">
        <v>683</v>
      </c>
      <c r="J572" s="457" t="s">
        <v>751</v>
      </c>
      <c r="K572" s="407">
        <v>1</v>
      </c>
      <c r="L572" s="407">
        <v>11</v>
      </c>
      <c r="M572" s="407">
        <v>11</v>
      </c>
      <c r="N572" s="425">
        <v>44</v>
      </c>
      <c r="O572" s="437"/>
      <c r="P572" s="406"/>
      <c r="Q572" s="406">
        <v>44</v>
      </c>
      <c r="R572" s="406"/>
      <c r="S572" s="406"/>
      <c r="T572" s="406"/>
      <c r="U572" s="406"/>
      <c r="V572" s="406">
        <f t="shared" si="30"/>
        <v>0</v>
      </c>
      <c r="W572" s="676"/>
      <c r="X572" s="507" t="str">
        <f t="shared" si="28"/>
        <v>44 două camere, 0 număr camere necunoscut &lt;span style="color: red;"&gt;(spuneți-mi sau trimiteți tabel întreținere)&lt;/span&gt;</v>
      </c>
      <c r="Y572" s="508" t="str">
        <f t="shared" si="29"/>
        <v>44 din care 44 două camere, 0 număr camere necunoscut &lt;span style="color: red;"&gt;(spuneți-mi sau trimiteți tabel întreținere)&lt;/span&gt;</v>
      </c>
      <c r="Z572" s="509"/>
      <c r="AA572" s="510" t="s">
        <v>1671</v>
      </c>
      <c r="AB572" s="628" t="s">
        <v>1304</v>
      </c>
      <c r="AC572" s="431" t="s">
        <v>1547</v>
      </c>
      <c r="AD572" s="356" t="s">
        <v>1486</v>
      </c>
      <c r="AE572" s="356"/>
      <c r="AF572" s="356"/>
      <c r="AG572" s="356" t="s">
        <v>8</v>
      </c>
      <c r="AH572" s="356"/>
      <c r="AI572" s="356" t="s">
        <v>2608</v>
      </c>
      <c r="AJ572" s="441"/>
      <c r="AK572" s="359"/>
    </row>
    <row r="573" spans="1:37">
      <c r="A573" s="367"/>
      <c r="B573" s="445" t="s">
        <v>434</v>
      </c>
      <c r="C573" s="402">
        <v>46.758800000000001</v>
      </c>
      <c r="D573" s="428">
        <v>23.5532</v>
      </c>
      <c r="E573" s="449" t="s">
        <v>206</v>
      </c>
      <c r="F573" s="450" t="s">
        <v>649</v>
      </c>
      <c r="G573" s="450" t="s">
        <v>2752</v>
      </c>
      <c r="H573" s="450" t="s">
        <v>3790</v>
      </c>
      <c r="I573" s="452" t="s">
        <v>683</v>
      </c>
      <c r="J573" s="457" t="s">
        <v>751</v>
      </c>
      <c r="K573" s="407">
        <v>2</v>
      </c>
      <c r="L573" s="407">
        <v>11</v>
      </c>
      <c r="M573" s="407">
        <v>11</v>
      </c>
      <c r="N573" s="425">
        <v>88</v>
      </c>
      <c r="O573" s="437"/>
      <c r="P573" s="406"/>
      <c r="Q573" s="406">
        <v>88</v>
      </c>
      <c r="R573" s="406"/>
      <c r="S573" s="406"/>
      <c r="T573" s="406"/>
      <c r="U573" s="406"/>
      <c r="V573" s="406">
        <f t="shared" si="30"/>
        <v>0</v>
      </c>
      <c r="W573" s="676"/>
      <c r="X573" s="507" t="str">
        <f t="shared" si="28"/>
        <v>88 două camere, 0 număr camere necunoscut &lt;span style="color: red;"&gt;(spuneți-mi sau trimiteți tabel întreținere)&lt;/span&gt;</v>
      </c>
      <c r="Y573" s="508" t="str">
        <f t="shared" si="29"/>
        <v>88 din care 88 două camere, 0 număr camere necunoscut &lt;span style="color: red;"&gt;(spuneți-mi sau trimiteți tabel întreținere)&lt;/span&gt;</v>
      </c>
      <c r="Z573" s="509"/>
      <c r="AA573" s="510" t="s">
        <v>1671</v>
      </c>
      <c r="AB573" s="628" t="s">
        <v>1304</v>
      </c>
      <c r="AC573" s="431" t="s">
        <v>1547</v>
      </c>
      <c r="AD573" s="356" t="s">
        <v>1486</v>
      </c>
      <c r="AE573" s="356"/>
      <c r="AF573" s="356"/>
      <c r="AG573" s="356" t="s">
        <v>8</v>
      </c>
      <c r="AH573" s="356"/>
      <c r="AI573" s="356" t="s">
        <v>2608</v>
      </c>
      <c r="AJ573" s="441"/>
      <c r="AK573" s="359"/>
    </row>
    <row r="574" spans="1:37">
      <c r="A574" s="367"/>
      <c r="B574" s="445" t="s">
        <v>227</v>
      </c>
      <c r="C574" s="402">
        <v>46.756599999999999</v>
      </c>
      <c r="D574" s="428">
        <v>23.5444</v>
      </c>
      <c r="E574" s="449" t="s">
        <v>206</v>
      </c>
      <c r="F574" s="450" t="s">
        <v>649</v>
      </c>
      <c r="G574" s="450" t="s">
        <v>2752</v>
      </c>
      <c r="H574" s="450" t="s">
        <v>3791</v>
      </c>
      <c r="I574" s="452" t="s">
        <v>683</v>
      </c>
      <c r="J574" s="457" t="s">
        <v>825</v>
      </c>
      <c r="K574" s="407">
        <v>1</v>
      </c>
      <c r="L574" s="407">
        <v>11</v>
      </c>
      <c r="M574" s="407">
        <v>11</v>
      </c>
      <c r="N574" s="425">
        <v>44</v>
      </c>
      <c r="O574" s="437"/>
      <c r="P574" s="406"/>
      <c r="Q574" s="406">
        <v>44</v>
      </c>
      <c r="R574" s="406"/>
      <c r="S574" s="406"/>
      <c r="T574" s="406"/>
      <c r="U574" s="406"/>
      <c r="V574" s="406">
        <f t="shared" si="30"/>
        <v>0</v>
      </c>
      <c r="W574" s="676"/>
      <c r="X574" s="507" t="str">
        <f t="shared" si="28"/>
        <v>44 două camere, 0 număr camere necunoscut &lt;span style="color: red;"&gt;(spuneți-mi sau trimiteți tabel întreținere)&lt;/span&gt;</v>
      </c>
      <c r="Y574" s="508" t="str">
        <f t="shared" si="29"/>
        <v>44 din care 44 două camere, 0 număr camere necunoscut &lt;span style="color: red;"&gt;(spuneți-mi sau trimiteți tabel întreținere)&lt;/span&gt;</v>
      </c>
      <c r="Z574" s="509"/>
      <c r="AA574" s="510" t="s">
        <v>1683</v>
      </c>
      <c r="AB574" s="628" t="s">
        <v>1304</v>
      </c>
      <c r="AC574" s="431" t="s">
        <v>1547</v>
      </c>
      <c r="AD574" s="356" t="s">
        <v>1486</v>
      </c>
      <c r="AE574" s="356"/>
      <c r="AF574" s="356"/>
      <c r="AG574" s="356" t="s">
        <v>8</v>
      </c>
      <c r="AH574" s="356"/>
      <c r="AI574" s="356" t="s">
        <v>2608</v>
      </c>
      <c r="AJ574" s="441"/>
      <c r="AK574" s="359"/>
    </row>
    <row r="575" spans="1:37">
      <c r="A575" s="367"/>
      <c r="B575" s="445" t="s">
        <v>228</v>
      </c>
      <c r="C575" s="402">
        <v>46.756900000000002</v>
      </c>
      <c r="D575" s="428">
        <v>23.544899999999998</v>
      </c>
      <c r="E575" s="449" t="s">
        <v>206</v>
      </c>
      <c r="F575" s="450" t="s">
        <v>649</v>
      </c>
      <c r="G575" s="450" t="s">
        <v>2752</v>
      </c>
      <c r="H575" s="450" t="s">
        <v>3792</v>
      </c>
      <c r="I575" s="452" t="s">
        <v>683</v>
      </c>
      <c r="J575" s="457" t="s">
        <v>825</v>
      </c>
      <c r="K575" s="407">
        <v>1</v>
      </c>
      <c r="L575" s="407">
        <v>11</v>
      </c>
      <c r="M575" s="407">
        <v>11</v>
      </c>
      <c r="N575" s="425">
        <v>44</v>
      </c>
      <c r="O575" s="437"/>
      <c r="P575" s="406"/>
      <c r="Q575" s="406">
        <v>44</v>
      </c>
      <c r="R575" s="406"/>
      <c r="S575" s="406"/>
      <c r="T575" s="406"/>
      <c r="U575" s="406"/>
      <c r="V575" s="406">
        <f t="shared" si="30"/>
        <v>0</v>
      </c>
      <c r="W575" s="676"/>
      <c r="X575" s="507" t="str">
        <f t="shared" si="28"/>
        <v>44 două camere, 0 număr camere necunoscut &lt;span style="color: red;"&gt;(spuneți-mi sau trimiteți tabel întreținere)&lt;/span&gt;</v>
      </c>
      <c r="Y575" s="508" t="str">
        <f t="shared" si="29"/>
        <v>44 din care 44 două camere, 0 număr camere necunoscut &lt;span style="color: red;"&gt;(spuneți-mi sau trimiteți tabel întreținere)&lt;/span&gt;</v>
      </c>
      <c r="Z575" s="509"/>
      <c r="AA575" s="510" t="s">
        <v>1683</v>
      </c>
      <c r="AB575" s="628" t="s">
        <v>1304</v>
      </c>
      <c r="AC575" s="431" t="s">
        <v>1547</v>
      </c>
      <c r="AD575" s="356" t="s">
        <v>1486</v>
      </c>
      <c r="AE575" s="356"/>
      <c r="AF575" s="356"/>
      <c r="AG575" s="356" t="s">
        <v>8</v>
      </c>
      <c r="AH575" s="356"/>
      <c r="AI575" s="356" t="s">
        <v>2608</v>
      </c>
      <c r="AJ575" s="441"/>
      <c r="AK575" s="359"/>
    </row>
    <row r="576" spans="1:37">
      <c r="A576" s="367"/>
      <c r="B576" s="445" t="s">
        <v>229</v>
      </c>
      <c r="C576" s="402">
        <v>46.756799999999998</v>
      </c>
      <c r="D576" s="428">
        <v>23.545200000000001</v>
      </c>
      <c r="E576" s="449" t="s">
        <v>206</v>
      </c>
      <c r="F576" s="450" t="s">
        <v>649</v>
      </c>
      <c r="G576" s="450" t="s">
        <v>2752</v>
      </c>
      <c r="H576" s="450" t="s">
        <v>3793</v>
      </c>
      <c r="I576" s="452" t="s">
        <v>683</v>
      </c>
      <c r="J576" s="457" t="s">
        <v>825</v>
      </c>
      <c r="K576" s="407">
        <v>1</v>
      </c>
      <c r="L576" s="407">
        <v>11</v>
      </c>
      <c r="M576" s="407">
        <v>11</v>
      </c>
      <c r="N576" s="425">
        <v>44</v>
      </c>
      <c r="O576" s="437"/>
      <c r="P576" s="406"/>
      <c r="Q576" s="406">
        <v>44</v>
      </c>
      <c r="R576" s="406"/>
      <c r="S576" s="406"/>
      <c r="T576" s="406"/>
      <c r="U576" s="406"/>
      <c r="V576" s="406">
        <f t="shared" si="30"/>
        <v>0</v>
      </c>
      <c r="W576" s="676"/>
      <c r="X576" s="507" t="str">
        <f t="shared" si="28"/>
        <v>44 două camere, 0 număr camere necunoscut &lt;span style="color: red;"&gt;(spuneți-mi sau trimiteți tabel întreținere)&lt;/span&gt;</v>
      </c>
      <c r="Y576" s="508" t="str">
        <f t="shared" si="29"/>
        <v>44 din care 44 două camere, 0 număr camere necunoscut &lt;span style="color: red;"&gt;(spuneți-mi sau trimiteți tabel întreținere)&lt;/span&gt;</v>
      </c>
      <c r="Z576" s="509"/>
      <c r="AA576" s="510" t="s">
        <v>1683</v>
      </c>
      <c r="AB576" s="628" t="s">
        <v>1304</v>
      </c>
      <c r="AC576" s="431" t="s">
        <v>1547</v>
      </c>
      <c r="AD576" s="356" t="s">
        <v>1486</v>
      </c>
      <c r="AE576" s="356"/>
      <c r="AF576" s="356"/>
      <c r="AG576" s="356" t="s">
        <v>8</v>
      </c>
      <c r="AH576" s="356"/>
      <c r="AI576" s="356" t="s">
        <v>2608</v>
      </c>
      <c r="AJ576" s="441"/>
      <c r="AK576" s="359"/>
    </row>
    <row r="577" spans="1:37">
      <c r="A577" s="367"/>
      <c r="B577" s="445" t="s">
        <v>402</v>
      </c>
      <c r="C577" s="402">
        <v>46.757399999999997</v>
      </c>
      <c r="D577" s="428">
        <v>23.5487</v>
      </c>
      <c r="E577" s="449" t="s">
        <v>206</v>
      </c>
      <c r="F577" s="450" t="s">
        <v>649</v>
      </c>
      <c r="G577" s="450" t="s">
        <v>2752</v>
      </c>
      <c r="H577" s="450" t="s">
        <v>3794</v>
      </c>
      <c r="I577" s="452" t="s">
        <v>683</v>
      </c>
      <c r="J577" s="457" t="s">
        <v>751</v>
      </c>
      <c r="K577" s="407">
        <v>1</v>
      </c>
      <c r="L577" s="407">
        <v>11</v>
      </c>
      <c r="M577" s="407">
        <v>11</v>
      </c>
      <c r="N577" s="425">
        <v>44</v>
      </c>
      <c r="O577" s="437"/>
      <c r="P577" s="406"/>
      <c r="Q577" s="406">
        <v>44</v>
      </c>
      <c r="R577" s="406"/>
      <c r="S577" s="406"/>
      <c r="T577" s="406"/>
      <c r="U577" s="406"/>
      <c r="V577" s="406">
        <f t="shared" si="30"/>
        <v>0</v>
      </c>
      <c r="W577" s="676"/>
      <c r="X577" s="507" t="str">
        <f t="shared" si="28"/>
        <v>44 două camere, 0 număr camere necunoscut &lt;span style="color: red;"&gt;(spuneți-mi sau trimiteți tabel întreținere)&lt;/span&gt;</v>
      </c>
      <c r="Y577" s="508" t="str">
        <f t="shared" si="29"/>
        <v>44 din care 44 două camere, 0 număr camere necunoscut &lt;span style="color: red;"&gt;(spuneți-mi sau trimiteți tabel întreținere)&lt;/span&gt;</v>
      </c>
      <c r="Z577" s="509"/>
      <c r="AA577" s="510" t="s">
        <v>1671</v>
      </c>
      <c r="AB577" s="628" t="s">
        <v>1304</v>
      </c>
      <c r="AC577" s="431" t="s">
        <v>1547</v>
      </c>
      <c r="AD577" s="356" t="s">
        <v>1486</v>
      </c>
      <c r="AE577" s="356"/>
      <c r="AF577" s="356"/>
      <c r="AG577" s="356" t="s">
        <v>8</v>
      </c>
      <c r="AH577" s="356"/>
      <c r="AI577" s="356" t="s">
        <v>2608</v>
      </c>
      <c r="AJ577" s="441"/>
      <c r="AK577" s="359"/>
    </row>
    <row r="578" spans="1:37">
      <c r="A578" s="367"/>
      <c r="B578" s="445" t="s">
        <v>402</v>
      </c>
      <c r="C578" s="402">
        <v>46.7575</v>
      </c>
      <c r="D578" s="428">
        <v>23.548500000000001</v>
      </c>
      <c r="E578" s="449" t="s">
        <v>206</v>
      </c>
      <c r="F578" s="450" t="s">
        <v>649</v>
      </c>
      <c r="G578" s="450" t="s">
        <v>2752</v>
      </c>
      <c r="H578" s="450" t="s">
        <v>3795</v>
      </c>
      <c r="I578" s="452" t="s">
        <v>683</v>
      </c>
      <c r="J578" s="457" t="s">
        <v>751</v>
      </c>
      <c r="K578" s="407">
        <v>1</v>
      </c>
      <c r="L578" s="407">
        <v>11</v>
      </c>
      <c r="M578" s="407">
        <v>11</v>
      </c>
      <c r="N578" s="425">
        <v>44</v>
      </c>
      <c r="O578" s="437"/>
      <c r="P578" s="406"/>
      <c r="Q578" s="406">
        <v>44</v>
      </c>
      <c r="R578" s="406"/>
      <c r="S578" s="406"/>
      <c r="T578" s="406"/>
      <c r="U578" s="406"/>
      <c r="V578" s="406">
        <f t="shared" si="30"/>
        <v>0</v>
      </c>
      <c r="W578" s="676"/>
      <c r="X578" s="507" t="str">
        <f t="shared" si="28"/>
        <v>44 două camere, 0 număr camere necunoscut &lt;span style="color: red;"&gt;(spuneți-mi sau trimiteți tabel întreținere)&lt;/span&gt;</v>
      </c>
      <c r="Y578" s="508" t="str">
        <f t="shared" si="29"/>
        <v>44 din care 44 două camere, 0 număr camere necunoscut &lt;span style="color: red;"&gt;(spuneți-mi sau trimiteți tabel întreținere)&lt;/span&gt;</v>
      </c>
      <c r="Z578" s="509"/>
      <c r="AA578" s="510" t="s">
        <v>1671</v>
      </c>
      <c r="AB578" s="628" t="s">
        <v>1304</v>
      </c>
      <c r="AC578" s="431" t="s">
        <v>1547</v>
      </c>
      <c r="AD578" s="356" t="s">
        <v>1486</v>
      </c>
      <c r="AE578" s="356"/>
      <c r="AF578" s="356"/>
      <c r="AG578" s="356" t="s">
        <v>8</v>
      </c>
      <c r="AH578" s="356"/>
      <c r="AI578" s="356" t="s">
        <v>2608</v>
      </c>
      <c r="AJ578" s="441"/>
      <c r="AK578" s="359"/>
    </row>
    <row r="579" spans="1:37">
      <c r="A579" s="367"/>
      <c r="B579" s="445" t="s">
        <v>430</v>
      </c>
      <c r="C579" s="402">
        <v>46.757750000000001</v>
      </c>
      <c r="D579" s="428">
        <v>23.549199999999999</v>
      </c>
      <c r="E579" s="449" t="s">
        <v>206</v>
      </c>
      <c r="F579" s="450" t="s">
        <v>649</v>
      </c>
      <c r="G579" s="450" t="s">
        <v>2752</v>
      </c>
      <c r="H579" s="450" t="s">
        <v>3796</v>
      </c>
      <c r="I579" s="452" t="s">
        <v>683</v>
      </c>
      <c r="J579" s="457" t="s">
        <v>751</v>
      </c>
      <c r="K579" s="407">
        <v>1</v>
      </c>
      <c r="L579" s="407">
        <v>11</v>
      </c>
      <c r="M579" s="407">
        <v>11</v>
      </c>
      <c r="N579" s="425">
        <v>44</v>
      </c>
      <c r="O579" s="437"/>
      <c r="P579" s="406"/>
      <c r="Q579" s="406">
        <v>44</v>
      </c>
      <c r="R579" s="406"/>
      <c r="S579" s="406"/>
      <c r="T579" s="406"/>
      <c r="U579" s="406"/>
      <c r="V579" s="406">
        <f t="shared" si="30"/>
        <v>0</v>
      </c>
      <c r="W579" s="676"/>
      <c r="X579" s="507" t="str">
        <f t="shared" si="28"/>
        <v>44 două camere, 0 număr camere necunoscut &lt;span style="color: red;"&gt;(spuneți-mi sau trimiteți tabel întreținere)&lt;/span&gt;</v>
      </c>
      <c r="Y579" s="508" t="str">
        <f t="shared" si="29"/>
        <v>44 din care 44 două camere, 0 număr camere necunoscut &lt;span style="color: red;"&gt;(spuneți-mi sau trimiteți tabel întreținere)&lt;/span&gt;</v>
      </c>
      <c r="Z579" s="509"/>
      <c r="AA579" s="510" t="s">
        <v>1671</v>
      </c>
      <c r="AB579" s="628" t="s">
        <v>1304</v>
      </c>
      <c r="AC579" s="431" t="s">
        <v>1547</v>
      </c>
      <c r="AD579" s="356" t="s">
        <v>1486</v>
      </c>
      <c r="AE579" s="356"/>
      <c r="AF579" s="356"/>
      <c r="AG579" s="356" t="s">
        <v>8</v>
      </c>
      <c r="AH579" s="356"/>
      <c r="AI579" s="356" t="s">
        <v>2608</v>
      </c>
      <c r="AJ579" s="441"/>
      <c r="AK579" s="359"/>
    </row>
    <row r="580" spans="1:37">
      <c r="A580" s="367"/>
      <c r="B580" s="445" t="s">
        <v>431</v>
      </c>
      <c r="C580" s="402">
        <v>46.757599999999996</v>
      </c>
      <c r="D580" s="428">
        <v>23.549499999999998</v>
      </c>
      <c r="E580" s="449" t="s">
        <v>206</v>
      </c>
      <c r="F580" s="450" t="s">
        <v>649</v>
      </c>
      <c r="G580" s="450" t="s">
        <v>2752</v>
      </c>
      <c r="H580" s="450" t="s">
        <v>3797</v>
      </c>
      <c r="I580" s="452" t="s">
        <v>683</v>
      </c>
      <c r="J580" s="457" t="s">
        <v>751</v>
      </c>
      <c r="K580" s="407">
        <v>1</v>
      </c>
      <c r="L580" s="407">
        <v>11</v>
      </c>
      <c r="M580" s="407">
        <v>11</v>
      </c>
      <c r="N580" s="425">
        <v>44</v>
      </c>
      <c r="O580" s="437"/>
      <c r="P580" s="406"/>
      <c r="Q580" s="406">
        <v>44</v>
      </c>
      <c r="R580" s="406"/>
      <c r="S580" s="406"/>
      <c r="T580" s="406"/>
      <c r="U580" s="406"/>
      <c r="V580" s="406">
        <f t="shared" si="30"/>
        <v>0</v>
      </c>
      <c r="W580" s="676"/>
      <c r="X580" s="507" t="str">
        <f t="shared" si="28"/>
        <v>44 două camere, 0 număr camere necunoscut &lt;span style="color: red;"&gt;(spuneți-mi sau trimiteți tabel întreținere)&lt;/span&gt;</v>
      </c>
      <c r="Y580" s="508" t="str">
        <f t="shared" si="29"/>
        <v>44 din care 44 două camere, 0 număr camere necunoscut &lt;span style="color: red;"&gt;(spuneți-mi sau trimiteți tabel întreținere)&lt;/span&gt;</v>
      </c>
      <c r="Z580" s="509"/>
      <c r="AA580" s="510" t="s">
        <v>1671</v>
      </c>
      <c r="AB580" s="628" t="s">
        <v>1304</v>
      </c>
      <c r="AC580" s="431" t="s">
        <v>1547</v>
      </c>
      <c r="AD580" s="356" t="s">
        <v>1486</v>
      </c>
      <c r="AE580" s="356"/>
      <c r="AF580" s="356"/>
      <c r="AG580" s="356" t="s">
        <v>8</v>
      </c>
      <c r="AH580" s="356"/>
      <c r="AI580" s="356" t="s">
        <v>2608</v>
      </c>
      <c r="AJ580" s="441"/>
      <c r="AK580" s="359"/>
    </row>
    <row r="581" spans="1:37">
      <c r="A581" s="367"/>
      <c r="B581" s="445" t="s">
        <v>426</v>
      </c>
      <c r="C581" s="402">
        <v>46.754899999999999</v>
      </c>
      <c r="D581" s="428">
        <v>23.543700000000001</v>
      </c>
      <c r="E581" s="449" t="s">
        <v>206</v>
      </c>
      <c r="F581" s="450" t="s">
        <v>649</v>
      </c>
      <c r="G581" s="450" t="s">
        <v>2752</v>
      </c>
      <c r="H581" s="450" t="s">
        <v>3798</v>
      </c>
      <c r="I581" s="452" t="s">
        <v>681</v>
      </c>
      <c r="J581" s="457" t="s">
        <v>3</v>
      </c>
      <c r="K581" s="407">
        <v>3</v>
      </c>
      <c r="L581" s="407">
        <v>5</v>
      </c>
      <c r="M581" s="407">
        <v>5</v>
      </c>
      <c r="N581" s="425">
        <v>40</v>
      </c>
      <c r="O581" s="437"/>
      <c r="P581" s="408"/>
      <c r="Q581" s="408"/>
      <c r="R581" s="408">
        <v>31</v>
      </c>
      <c r="S581" s="408">
        <v>9</v>
      </c>
      <c r="T581" s="408"/>
      <c r="U581" s="408"/>
      <c r="V581" s="406">
        <f t="shared" si="30"/>
        <v>0</v>
      </c>
      <c r="W581" s="676"/>
      <c r="X581" s="507" t="str">
        <f t="shared" si="28"/>
        <v>31 trei camere, 9 patru camere, 0 număr camere necunoscut &lt;span style="color: red;"&gt;(spuneți-mi sau trimiteți tabel întreținere)&lt;/span&gt;</v>
      </c>
      <c r="Y581" s="508" t="str">
        <f t="shared" si="29"/>
        <v>40 din care 31 trei camere, 9 patru camere, 0 număr camere necunoscut &lt;span style="color: red;"&gt;(spuneți-mi sau trimiteți tabel întreținere)&lt;/span&gt;</v>
      </c>
      <c r="Z581" s="509"/>
      <c r="AA581" s="510" t="s">
        <v>1671</v>
      </c>
      <c r="AB581" s="628" t="s">
        <v>1303</v>
      </c>
      <c r="AC581" s="431" t="s">
        <v>1547</v>
      </c>
      <c r="AD581" s="356" t="s">
        <v>2180</v>
      </c>
      <c r="AE581" s="356"/>
      <c r="AF581" s="356"/>
      <c r="AG581" s="623" t="s">
        <v>10</v>
      </c>
      <c r="AH581" s="623"/>
      <c r="AI581" s="623" t="s">
        <v>2572</v>
      </c>
      <c r="AJ581" s="441"/>
      <c r="AK581" s="359"/>
    </row>
    <row r="582" spans="1:37">
      <c r="A582" s="367" t="s">
        <v>32</v>
      </c>
      <c r="B582" s="460" t="s">
        <v>425</v>
      </c>
      <c r="C582" s="461">
        <v>46.7545</v>
      </c>
      <c r="D582" s="462">
        <v>23.543600000000001</v>
      </c>
      <c r="E582" s="463" t="s">
        <v>206</v>
      </c>
      <c r="F582" s="464" t="s">
        <v>649</v>
      </c>
      <c r="G582" s="464" t="s">
        <v>2752</v>
      </c>
      <c r="H582" s="464" t="s">
        <v>3799</v>
      </c>
      <c r="I582" s="474" t="s">
        <v>681</v>
      </c>
      <c r="J582" s="475" t="s">
        <v>3</v>
      </c>
      <c r="K582" s="476">
        <v>4</v>
      </c>
      <c r="L582" s="476">
        <v>5</v>
      </c>
      <c r="M582" s="476">
        <v>5</v>
      </c>
      <c r="N582" s="477">
        <v>45</v>
      </c>
      <c r="O582" s="478"/>
      <c r="P582" s="480"/>
      <c r="Q582" s="480"/>
      <c r="R582" s="480">
        <v>33</v>
      </c>
      <c r="S582" s="480">
        <v>12</v>
      </c>
      <c r="T582" s="480"/>
      <c r="U582" s="479"/>
      <c r="V582" s="479">
        <f t="shared" si="30"/>
        <v>0</v>
      </c>
      <c r="W582" s="679"/>
      <c r="X582" s="515" t="str">
        <f t="shared" si="28"/>
        <v>33 trei camere, 12 patru camere, 0 număr camere necunoscut &lt;span style="color: red;"&gt;(spuneți-mi sau trimiteți tabel întreținere)&lt;/span&gt;</v>
      </c>
      <c r="Y582" s="516" t="str">
        <f t="shared" si="29"/>
        <v>45 din care 33 trei camere, 12 patru camere, 0 număr camere necunoscut &lt;span style="color: red;"&gt;(spuneți-mi sau trimiteți tabel întreținere)&lt;/span&gt;</v>
      </c>
      <c r="Z582" s="517"/>
      <c r="AA582" s="518" t="s">
        <v>1671</v>
      </c>
      <c r="AB582" s="400" t="s">
        <v>1303</v>
      </c>
      <c r="AC582" s="458" t="s">
        <v>1547</v>
      </c>
      <c r="AD582" s="472" t="s">
        <v>2176</v>
      </c>
      <c r="AE582" s="472"/>
      <c r="AF582" s="472"/>
      <c r="AG582" s="394" t="s">
        <v>10</v>
      </c>
      <c r="AH582" s="394"/>
      <c r="AI582" s="394" t="s">
        <v>2572</v>
      </c>
      <c r="AJ582" s="473"/>
      <c r="AK582" s="359"/>
    </row>
    <row r="583" spans="1:37">
      <c r="A583" s="367"/>
      <c r="B583" s="445" t="s">
        <v>336</v>
      </c>
      <c r="C583" s="402">
        <v>46.7562</v>
      </c>
      <c r="D583" s="428">
        <v>23.546199999999999</v>
      </c>
      <c r="E583" s="449" t="s">
        <v>206</v>
      </c>
      <c r="F583" s="450" t="s">
        <v>649</v>
      </c>
      <c r="G583" s="450" t="s">
        <v>2752</v>
      </c>
      <c r="H583" s="450" t="s">
        <v>3186</v>
      </c>
      <c r="I583" s="452" t="s">
        <v>681</v>
      </c>
      <c r="J583" s="457" t="s">
        <v>3</v>
      </c>
      <c r="K583" s="407">
        <v>5</v>
      </c>
      <c r="L583" s="407">
        <v>5</v>
      </c>
      <c r="M583" s="407">
        <v>5</v>
      </c>
      <c r="N583" s="425">
        <v>50</v>
      </c>
      <c r="O583" s="437"/>
      <c r="P583" s="406"/>
      <c r="Q583" s="406"/>
      <c r="R583" s="406">
        <v>35</v>
      </c>
      <c r="S583" s="406">
        <v>15</v>
      </c>
      <c r="T583" s="406"/>
      <c r="U583" s="406"/>
      <c r="V583" s="406">
        <f t="shared" si="30"/>
        <v>0</v>
      </c>
      <c r="W583" s="676"/>
      <c r="X583" s="507" t="str">
        <f t="shared" si="28"/>
        <v>35 trei camere, 15 patru camere, 0 număr camere necunoscut &lt;span style="color: red;"&gt;(spuneți-mi sau trimiteți tabel întreținere)&lt;/span&gt;</v>
      </c>
      <c r="Y583" s="508" t="str">
        <f t="shared" si="29"/>
        <v>50 din care 35 trei camere, 15 patru camere, 0 număr camere necunoscut &lt;span style="color: red;"&gt;(spuneți-mi sau trimiteți tabel întreținere)&lt;/span&gt;</v>
      </c>
      <c r="Z583" s="509"/>
      <c r="AA583" s="510" t="s">
        <v>1673</v>
      </c>
      <c r="AB583" s="628" t="s">
        <v>1306</v>
      </c>
      <c r="AC583" s="431" t="s">
        <v>1155</v>
      </c>
      <c r="AD583" s="356" t="s">
        <v>2316</v>
      </c>
      <c r="AE583" s="356"/>
      <c r="AF583" s="356"/>
      <c r="AG583" s="623" t="s">
        <v>10</v>
      </c>
      <c r="AH583" s="623"/>
      <c r="AI583" s="623" t="s">
        <v>2591</v>
      </c>
      <c r="AJ583" s="441"/>
      <c r="AK583" s="359"/>
    </row>
    <row r="584" spans="1:37">
      <c r="A584" s="367"/>
      <c r="B584" s="445" t="s">
        <v>336</v>
      </c>
      <c r="C584" s="402">
        <v>46.755800000000001</v>
      </c>
      <c r="D584" s="428">
        <v>23.543900000000001</v>
      </c>
      <c r="E584" s="449" t="s">
        <v>206</v>
      </c>
      <c r="F584" s="450" t="s">
        <v>649</v>
      </c>
      <c r="G584" s="450" t="s">
        <v>2752</v>
      </c>
      <c r="H584" s="450" t="s">
        <v>3800</v>
      </c>
      <c r="I584" s="452" t="s">
        <v>681</v>
      </c>
      <c r="J584" s="457" t="s">
        <v>3</v>
      </c>
      <c r="K584" s="407">
        <v>4</v>
      </c>
      <c r="L584" s="407">
        <v>5</v>
      </c>
      <c r="M584" s="407">
        <v>5</v>
      </c>
      <c r="N584" s="425">
        <v>45</v>
      </c>
      <c r="O584" s="437"/>
      <c r="P584" s="406"/>
      <c r="Q584" s="408"/>
      <c r="R584" s="408">
        <v>33</v>
      </c>
      <c r="S584" s="408">
        <v>12</v>
      </c>
      <c r="T584" s="408"/>
      <c r="U584" s="406"/>
      <c r="V584" s="406">
        <f t="shared" si="30"/>
        <v>0</v>
      </c>
      <c r="W584" s="676"/>
      <c r="X584" s="507" t="str">
        <f t="shared" si="28"/>
        <v>33 trei camere, 12 patru camere, 0 număr camere necunoscut &lt;span style="color: red;"&gt;(spuneți-mi sau trimiteți tabel întreținere)&lt;/span&gt;</v>
      </c>
      <c r="Y584" s="508" t="str">
        <f t="shared" si="29"/>
        <v>45 din care 33 trei camere, 12 patru camere, 0 număr camere necunoscut &lt;span style="color: red;"&gt;(spuneți-mi sau trimiteți tabel întreținere)&lt;/span&gt;</v>
      </c>
      <c r="Z584" s="509"/>
      <c r="AA584" s="510" t="s">
        <v>1661</v>
      </c>
      <c r="AB584" s="628" t="s">
        <v>1303</v>
      </c>
      <c r="AC584" s="431" t="s">
        <v>1547</v>
      </c>
      <c r="AD584" s="356" t="s">
        <v>2181</v>
      </c>
      <c r="AE584" s="356"/>
      <c r="AF584" s="356"/>
      <c r="AG584" s="623" t="s">
        <v>10</v>
      </c>
      <c r="AH584" s="623"/>
      <c r="AI584" s="623" t="s">
        <v>2572</v>
      </c>
      <c r="AJ584" s="441"/>
      <c r="AK584" s="359"/>
    </row>
    <row r="585" spans="1:37">
      <c r="A585" s="367"/>
      <c r="B585" s="445" t="s">
        <v>245</v>
      </c>
      <c r="C585" s="402">
        <v>46.756399999999999</v>
      </c>
      <c r="D585" s="428">
        <v>23.545400000000001</v>
      </c>
      <c r="E585" s="449" t="s">
        <v>206</v>
      </c>
      <c r="F585" s="450" t="s">
        <v>649</v>
      </c>
      <c r="G585" s="450" t="s">
        <v>2752</v>
      </c>
      <c r="H585" s="450" t="s">
        <v>3801</v>
      </c>
      <c r="I585" s="452" t="s">
        <v>681</v>
      </c>
      <c r="J585" s="457" t="s">
        <v>3</v>
      </c>
      <c r="K585" s="407">
        <v>5</v>
      </c>
      <c r="L585" s="407">
        <v>5</v>
      </c>
      <c r="M585" s="407">
        <v>5</v>
      </c>
      <c r="N585" s="425">
        <v>60</v>
      </c>
      <c r="O585" s="437"/>
      <c r="P585" s="408"/>
      <c r="Q585" s="408"/>
      <c r="R585" s="408">
        <v>45</v>
      </c>
      <c r="S585" s="408">
        <v>15</v>
      </c>
      <c r="T585" s="408"/>
      <c r="U585" s="408"/>
      <c r="V585" s="406">
        <f t="shared" si="30"/>
        <v>0</v>
      </c>
      <c r="W585" s="676"/>
      <c r="X585" s="507" t="str">
        <f t="shared" si="28"/>
        <v>45 trei camere, 15 patru camere, 0 număr camere necunoscut &lt;span style="color: red;"&gt;(spuneți-mi sau trimiteți tabel întreținere)&lt;/span&gt;</v>
      </c>
      <c r="Y585" s="508" t="str">
        <f t="shared" si="29"/>
        <v>60 din care 45 trei camere, 15 patru camere, 0 număr camere necunoscut &lt;span style="color: red;"&gt;(spuneți-mi sau trimiteți tabel întreținere)&lt;/span&gt;</v>
      </c>
      <c r="Z585" s="509"/>
      <c r="AA585" s="510" t="s">
        <v>1669</v>
      </c>
      <c r="AB585" s="628" t="s">
        <v>1303</v>
      </c>
      <c r="AC585" s="431" t="s">
        <v>1547</v>
      </c>
      <c r="AD585" s="356" t="s">
        <v>2178</v>
      </c>
      <c r="AE585" s="356"/>
      <c r="AF585" s="356"/>
      <c r="AG585" s="623" t="s">
        <v>10</v>
      </c>
      <c r="AH585" s="623"/>
      <c r="AI585" s="623" t="s">
        <v>2572</v>
      </c>
      <c r="AJ585" s="441"/>
      <c r="AK585" s="359"/>
    </row>
    <row r="586" spans="1:37">
      <c r="A586" s="367"/>
      <c r="B586" s="445" t="s">
        <v>246</v>
      </c>
      <c r="C586" s="402">
        <v>46.755400000000002</v>
      </c>
      <c r="D586" s="428">
        <v>23.5474</v>
      </c>
      <c r="E586" s="449" t="s">
        <v>206</v>
      </c>
      <c r="F586" s="450" t="s">
        <v>649</v>
      </c>
      <c r="G586" s="450" t="s">
        <v>2752</v>
      </c>
      <c r="H586" s="450" t="s">
        <v>3802</v>
      </c>
      <c r="I586" s="452" t="s">
        <v>681</v>
      </c>
      <c r="J586" s="457" t="s">
        <v>3</v>
      </c>
      <c r="K586" s="407">
        <v>4</v>
      </c>
      <c r="L586" s="407">
        <v>5</v>
      </c>
      <c r="M586" s="407">
        <v>5</v>
      </c>
      <c r="N586" s="425">
        <v>40</v>
      </c>
      <c r="O586" s="437"/>
      <c r="P586" s="408"/>
      <c r="Q586" s="408"/>
      <c r="R586" s="408">
        <v>28</v>
      </c>
      <c r="S586" s="408">
        <v>12</v>
      </c>
      <c r="T586" s="408"/>
      <c r="U586" s="406"/>
      <c r="V586" s="406">
        <f t="shared" si="30"/>
        <v>0</v>
      </c>
      <c r="W586" s="676"/>
      <c r="X586" s="507" t="str">
        <f t="shared" si="28"/>
        <v>28 trei camere, 12 patru camere, 0 număr camere necunoscut &lt;span style="color: red;"&gt;(spuneți-mi sau trimiteți tabel întreținere)&lt;/span&gt;</v>
      </c>
      <c r="Y586" s="508" t="str">
        <f t="shared" si="29"/>
        <v>40 din care 28 trei camere, 12 patru camere, 0 număr camere necunoscut &lt;span style="color: red;"&gt;(spuneți-mi sau trimiteți tabel întreținere)&lt;/span&gt;</v>
      </c>
      <c r="Z586" s="509"/>
      <c r="AA586" s="510" t="s">
        <v>1671</v>
      </c>
      <c r="AB586" s="628" t="s">
        <v>1303</v>
      </c>
      <c r="AC586" s="431" t="s">
        <v>1547</v>
      </c>
      <c r="AD586" s="356" t="s">
        <v>2160</v>
      </c>
      <c r="AE586" s="356"/>
      <c r="AF586" s="356"/>
      <c r="AG586" s="623" t="s">
        <v>10</v>
      </c>
      <c r="AH586" s="623"/>
      <c r="AI586" s="623" t="s">
        <v>2572</v>
      </c>
      <c r="AJ586" s="441"/>
      <c r="AK586" s="359"/>
    </row>
    <row r="587" spans="1:37">
      <c r="A587" s="367"/>
      <c r="B587" s="445" t="s">
        <v>247</v>
      </c>
      <c r="C587" s="402">
        <v>46.757199999999997</v>
      </c>
      <c r="D587" s="428">
        <v>23.549900000000001</v>
      </c>
      <c r="E587" s="449" t="s">
        <v>206</v>
      </c>
      <c r="F587" s="450" t="s">
        <v>649</v>
      </c>
      <c r="G587" s="450" t="s">
        <v>2752</v>
      </c>
      <c r="H587" s="450" t="s">
        <v>3803</v>
      </c>
      <c r="I587" s="452" t="s">
        <v>681</v>
      </c>
      <c r="J587" s="457" t="s">
        <v>3</v>
      </c>
      <c r="K587" s="407">
        <v>2</v>
      </c>
      <c r="L587" s="407">
        <v>5</v>
      </c>
      <c r="M587" s="407">
        <v>5</v>
      </c>
      <c r="N587" s="425">
        <v>20</v>
      </c>
      <c r="O587" s="437"/>
      <c r="P587" s="408"/>
      <c r="Q587" s="408"/>
      <c r="R587" s="408">
        <v>14</v>
      </c>
      <c r="S587" s="408">
        <v>6</v>
      </c>
      <c r="T587" s="408"/>
      <c r="U587" s="406"/>
      <c r="V587" s="406">
        <f t="shared" si="30"/>
        <v>0</v>
      </c>
      <c r="W587" s="676"/>
      <c r="X587" s="507" t="str">
        <f t="shared" si="28"/>
        <v>14 trei camere, 6 patru camere, 0 număr camere necunoscut &lt;span style="color: red;"&gt;(spuneți-mi sau trimiteți tabel întreținere)&lt;/span&gt;</v>
      </c>
      <c r="Y587" s="508" t="str">
        <f t="shared" si="29"/>
        <v>20 din care 14 trei camere, 6 patru camere, 0 număr camere necunoscut &lt;span style="color: red;"&gt;(spuneți-mi sau trimiteți tabel întreținere)&lt;/span&gt;</v>
      </c>
      <c r="Z587" s="509"/>
      <c r="AA587" s="510" t="s">
        <v>1671</v>
      </c>
      <c r="AB587" s="628" t="s">
        <v>1303</v>
      </c>
      <c r="AC587" s="431" t="s">
        <v>1547</v>
      </c>
      <c r="AD587" s="356" t="s">
        <v>2175</v>
      </c>
      <c r="AE587" s="356"/>
      <c r="AF587" s="356"/>
      <c r="AG587" s="623" t="s">
        <v>10</v>
      </c>
      <c r="AH587" s="623"/>
      <c r="AI587" s="623" t="s">
        <v>2572</v>
      </c>
      <c r="AJ587" s="441"/>
      <c r="AK587" s="359"/>
    </row>
    <row r="588" spans="1:37">
      <c r="A588" s="367"/>
      <c r="B588" s="445" t="s">
        <v>247</v>
      </c>
      <c r="C588" s="402">
        <v>46.757199999999997</v>
      </c>
      <c r="D588" s="428">
        <v>23.549299999999999</v>
      </c>
      <c r="E588" s="449" t="s">
        <v>206</v>
      </c>
      <c r="F588" s="450" t="s">
        <v>649</v>
      </c>
      <c r="G588" s="450" t="s">
        <v>2752</v>
      </c>
      <c r="H588" s="450" t="s">
        <v>3804</v>
      </c>
      <c r="I588" s="452" t="s">
        <v>681</v>
      </c>
      <c r="J588" s="457" t="s">
        <v>3</v>
      </c>
      <c r="K588" s="407">
        <v>3</v>
      </c>
      <c r="L588" s="407">
        <v>5</v>
      </c>
      <c r="M588" s="407">
        <v>5</v>
      </c>
      <c r="N588" s="425">
        <v>40</v>
      </c>
      <c r="O588" s="437"/>
      <c r="P588" s="408"/>
      <c r="Q588" s="408"/>
      <c r="R588" s="408">
        <v>31</v>
      </c>
      <c r="S588" s="408">
        <v>9</v>
      </c>
      <c r="T588" s="408"/>
      <c r="U588" s="408"/>
      <c r="V588" s="406">
        <f t="shared" si="30"/>
        <v>0</v>
      </c>
      <c r="W588" s="676"/>
      <c r="X588" s="507" t="str">
        <f t="shared" si="28"/>
        <v>31 trei camere, 9 patru camere, 0 număr camere necunoscut &lt;span style="color: red;"&gt;(spuneți-mi sau trimiteți tabel întreținere)&lt;/span&gt;</v>
      </c>
      <c r="Y588" s="508" t="str">
        <f t="shared" si="29"/>
        <v>40 din care 31 trei camere, 9 patru camere, 0 număr camere necunoscut &lt;span style="color: red;"&gt;(spuneți-mi sau trimiteți tabel întreținere)&lt;/span&gt;</v>
      </c>
      <c r="Z588" s="509"/>
      <c r="AA588" s="510" t="s">
        <v>1671</v>
      </c>
      <c r="AB588" s="628" t="s">
        <v>1303</v>
      </c>
      <c r="AC588" s="431" t="s">
        <v>1547</v>
      </c>
      <c r="AD588" s="356" t="s">
        <v>2163</v>
      </c>
      <c r="AE588" s="356"/>
      <c r="AF588" s="356"/>
      <c r="AG588" s="623" t="s">
        <v>10</v>
      </c>
      <c r="AH588" s="623"/>
      <c r="AI588" s="623" t="s">
        <v>2572</v>
      </c>
      <c r="AJ588" s="496"/>
      <c r="AK588" s="359"/>
    </row>
    <row r="589" spans="1:37">
      <c r="A589" s="367"/>
      <c r="B589" s="445" t="s">
        <v>247</v>
      </c>
      <c r="C589" s="402">
        <v>46.756900000000002</v>
      </c>
      <c r="D589" s="428">
        <v>23.5489</v>
      </c>
      <c r="E589" s="449" t="s">
        <v>206</v>
      </c>
      <c r="F589" s="450" t="s">
        <v>649</v>
      </c>
      <c r="G589" s="450" t="s">
        <v>2752</v>
      </c>
      <c r="H589" s="450" t="s">
        <v>3805</v>
      </c>
      <c r="I589" s="452" t="s">
        <v>681</v>
      </c>
      <c r="J589" s="457" t="s">
        <v>3</v>
      </c>
      <c r="K589" s="407">
        <v>1</v>
      </c>
      <c r="L589" s="407">
        <v>5</v>
      </c>
      <c r="M589" s="407">
        <v>5</v>
      </c>
      <c r="N589" s="425">
        <v>15</v>
      </c>
      <c r="O589" s="437"/>
      <c r="P589" s="406"/>
      <c r="Q589" s="408"/>
      <c r="R589" s="408">
        <v>12</v>
      </c>
      <c r="S589" s="408">
        <v>3</v>
      </c>
      <c r="T589" s="408"/>
      <c r="U589" s="406"/>
      <c r="V589" s="406">
        <f t="shared" si="30"/>
        <v>0</v>
      </c>
      <c r="W589" s="676"/>
      <c r="X589" s="507" t="str">
        <f t="shared" si="28"/>
        <v>12 trei camere, 3 patru camere, 0 număr camere necunoscut &lt;span style="color: red;"&gt;(spuneți-mi sau trimiteți tabel întreținere)&lt;/span&gt;</v>
      </c>
      <c r="Y589" s="508" t="str">
        <f t="shared" si="29"/>
        <v>15 din care 12 trei camere, 3 patru camere, 0 număr camere necunoscut &lt;span style="color: red;"&gt;(spuneți-mi sau trimiteți tabel întreținere)&lt;/span&gt;</v>
      </c>
      <c r="Z589" s="509"/>
      <c r="AA589" s="510" t="s">
        <v>1671</v>
      </c>
      <c r="AB589" s="628" t="s">
        <v>1303</v>
      </c>
      <c r="AC589" s="431" t="s">
        <v>1547</v>
      </c>
      <c r="AD589" s="356" t="s">
        <v>2162</v>
      </c>
      <c r="AE589" s="356"/>
      <c r="AF589" s="356"/>
      <c r="AG589" s="623" t="s">
        <v>10</v>
      </c>
      <c r="AH589" s="623"/>
      <c r="AI589" s="623" t="s">
        <v>2572</v>
      </c>
      <c r="AJ589" s="441"/>
      <c r="AK589" s="359"/>
    </row>
    <row r="590" spans="1:37">
      <c r="A590" s="367"/>
      <c r="B590" s="445" t="s">
        <v>248</v>
      </c>
      <c r="C590" s="402">
        <v>46.756100000000004</v>
      </c>
      <c r="D590" s="428">
        <v>23.549700000000001</v>
      </c>
      <c r="E590" s="449" t="s">
        <v>206</v>
      </c>
      <c r="F590" s="450" t="s">
        <v>649</v>
      </c>
      <c r="G590" s="450" t="s">
        <v>2752</v>
      </c>
      <c r="H590" s="450" t="s">
        <v>3806</v>
      </c>
      <c r="I590" s="452" t="s">
        <v>681</v>
      </c>
      <c r="J590" s="457" t="s">
        <v>3</v>
      </c>
      <c r="K590" s="407">
        <v>5</v>
      </c>
      <c r="L590" s="407">
        <v>5</v>
      </c>
      <c r="M590" s="407">
        <v>5</v>
      </c>
      <c r="N590" s="425">
        <v>50</v>
      </c>
      <c r="O590" s="437"/>
      <c r="P590" s="406"/>
      <c r="Q590" s="408"/>
      <c r="R590" s="408">
        <v>35</v>
      </c>
      <c r="S590" s="408">
        <v>15</v>
      </c>
      <c r="T590" s="408"/>
      <c r="U590" s="406"/>
      <c r="V590" s="406">
        <f t="shared" si="30"/>
        <v>0</v>
      </c>
      <c r="W590" s="676"/>
      <c r="X590" s="507" t="str">
        <f t="shared" si="28"/>
        <v>35 trei camere, 15 patru camere, 0 număr camere necunoscut &lt;span style="color: red;"&gt;(spuneți-mi sau trimiteți tabel întreținere)&lt;/span&gt;</v>
      </c>
      <c r="Y590" s="508" t="str">
        <f t="shared" si="29"/>
        <v>50 din care 35 trei camere, 15 patru camere, 0 număr camere necunoscut &lt;span style="color: red;"&gt;(spuneți-mi sau trimiteți tabel întreținere)&lt;/span&gt;</v>
      </c>
      <c r="Z590" s="509"/>
      <c r="AA590" s="510" t="s">
        <v>1671</v>
      </c>
      <c r="AB590" s="628" t="s">
        <v>1303</v>
      </c>
      <c r="AC590" s="431" t="s">
        <v>1547</v>
      </c>
      <c r="AD590" s="356" t="s">
        <v>2182</v>
      </c>
      <c r="AE590" s="356"/>
      <c r="AF590" s="356"/>
      <c r="AG590" s="623" t="s">
        <v>10</v>
      </c>
      <c r="AH590" s="623"/>
      <c r="AI590" s="623" t="s">
        <v>2572</v>
      </c>
      <c r="AJ590" s="441"/>
      <c r="AK590" s="359"/>
    </row>
    <row r="591" spans="1:37">
      <c r="A591" s="367"/>
      <c r="B591" s="445" t="s">
        <v>451</v>
      </c>
      <c r="C591" s="402">
        <v>46.756399999999999</v>
      </c>
      <c r="D591" s="428">
        <v>23.550999999999998</v>
      </c>
      <c r="E591" s="449" t="s">
        <v>206</v>
      </c>
      <c r="F591" s="450" t="s">
        <v>649</v>
      </c>
      <c r="G591" s="450" t="s">
        <v>2752</v>
      </c>
      <c r="H591" s="450" t="s">
        <v>3807</v>
      </c>
      <c r="I591" s="452" t="s">
        <v>681</v>
      </c>
      <c r="J591" s="457" t="s">
        <v>3</v>
      </c>
      <c r="K591" s="407">
        <v>3</v>
      </c>
      <c r="L591" s="407">
        <v>5</v>
      </c>
      <c r="M591" s="407">
        <v>5</v>
      </c>
      <c r="N591" s="425">
        <v>40</v>
      </c>
      <c r="O591" s="437"/>
      <c r="P591" s="408"/>
      <c r="Q591" s="408"/>
      <c r="R591" s="408">
        <v>31</v>
      </c>
      <c r="S591" s="408">
        <v>9</v>
      </c>
      <c r="T591" s="408"/>
      <c r="U591" s="408"/>
      <c r="V591" s="406">
        <f t="shared" si="30"/>
        <v>0</v>
      </c>
      <c r="W591" s="676"/>
      <c r="X591" s="507" t="str">
        <f t="shared" si="28"/>
        <v>31 trei camere, 9 patru camere, 0 număr camere necunoscut &lt;span style="color: red;"&gt;(spuneți-mi sau trimiteți tabel întreținere)&lt;/span&gt;</v>
      </c>
      <c r="Y591" s="508" t="str">
        <f t="shared" si="29"/>
        <v>40 din care 31 trei camere, 9 patru camere, 0 număr camere necunoscut &lt;span style="color: red;"&gt;(spuneți-mi sau trimiteți tabel întreținere)&lt;/span&gt;</v>
      </c>
      <c r="Z591" s="509"/>
      <c r="AA591" s="510" t="s">
        <v>1671</v>
      </c>
      <c r="AB591" s="628" t="s">
        <v>1303</v>
      </c>
      <c r="AC591" s="431" t="s">
        <v>1547</v>
      </c>
      <c r="AD591" s="356" t="s">
        <v>2163</v>
      </c>
      <c r="AE591" s="356"/>
      <c r="AF591" s="356"/>
      <c r="AG591" s="623" t="s">
        <v>10</v>
      </c>
      <c r="AH591" s="623"/>
      <c r="AI591" s="623" t="s">
        <v>2572</v>
      </c>
      <c r="AJ591" s="441"/>
      <c r="AK591" s="359"/>
    </row>
    <row r="592" spans="1:37">
      <c r="A592" s="367"/>
      <c r="B592" s="445" t="s">
        <v>249</v>
      </c>
      <c r="C592" s="402">
        <v>46.757100000000001</v>
      </c>
      <c r="D592" s="428">
        <v>23.5533</v>
      </c>
      <c r="E592" s="449" t="s">
        <v>206</v>
      </c>
      <c r="F592" s="450" t="s">
        <v>649</v>
      </c>
      <c r="G592" s="450" t="s">
        <v>2752</v>
      </c>
      <c r="H592" s="450" t="s">
        <v>3808</v>
      </c>
      <c r="I592" s="452" t="s">
        <v>681</v>
      </c>
      <c r="J592" s="457" t="s">
        <v>3</v>
      </c>
      <c r="K592" s="407">
        <v>3</v>
      </c>
      <c r="L592" s="407">
        <v>5</v>
      </c>
      <c r="M592" s="407">
        <v>5</v>
      </c>
      <c r="N592" s="425">
        <v>40</v>
      </c>
      <c r="O592" s="437"/>
      <c r="P592" s="408"/>
      <c r="Q592" s="408"/>
      <c r="R592" s="408">
        <v>31</v>
      </c>
      <c r="S592" s="408">
        <v>9</v>
      </c>
      <c r="T592" s="408"/>
      <c r="U592" s="408"/>
      <c r="V592" s="406">
        <f t="shared" si="30"/>
        <v>0</v>
      </c>
      <c r="W592" s="676"/>
      <c r="X592" s="507" t="str">
        <f t="shared" si="28"/>
        <v>31 trei camere, 9 patru camere, 0 număr camere necunoscut &lt;span style="color: red;"&gt;(spuneți-mi sau trimiteți tabel întreținere)&lt;/span&gt;</v>
      </c>
      <c r="Y592" s="508" t="str">
        <f t="shared" si="29"/>
        <v>40 din care 31 trei camere, 9 patru camere, 0 număr camere necunoscut &lt;span style="color: red;"&gt;(spuneți-mi sau trimiteți tabel întreținere)&lt;/span&gt;</v>
      </c>
      <c r="Z592" s="509"/>
      <c r="AA592" s="510" t="s">
        <v>1670</v>
      </c>
      <c r="AB592" s="628" t="s">
        <v>1303</v>
      </c>
      <c r="AC592" s="431" t="s">
        <v>1547</v>
      </c>
      <c r="AD592" s="356" t="s">
        <v>2163</v>
      </c>
      <c r="AE592" s="356"/>
      <c r="AF592" s="356"/>
      <c r="AG592" s="623" t="s">
        <v>10</v>
      </c>
      <c r="AH592" s="623"/>
      <c r="AI592" s="623" t="s">
        <v>2572</v>
      </c>
      <c r="AJ592" s="441"/>
      <c r="AK592" s="359"/>
    </row>
    <row r="593" spans="1:37">
      <c r="A593" s="367"/>
      <c r="B593" s="445" t="s">
        <v>250</v>
      </c>
      <c r="C593" s="402">
        <v>46.758200000000002</v>
      </c>
      <c r="D593" s="428">
        <v>23.553599999999999</v>
      </c>
      <c r="E593" s="449" t="s">
        <v>206</v>
      </c>
      <c r="F593" s="450" t="s">
        <v>649</v>
      </c>
      <c r="G593" s="450" t="s">
        <v>2752</v>
      </c>
      <c r="H593" s="450" t="s">
        <v>3809</v>
      </c>
      <c r="I593" s="452" t="s">
        <v>681</v>
      </c>
      <c r="J593" s="457" t="s">
        <v>3</v>
      </c>
      <c r="K593" s="407">
        <v>3</v>
      </c>
      <c r="L593" s="407">
        <v>5</v>
      </c>
      <c r="M593" s="407">
        <v>5</v>
      </c>
      <c r="N593" s="425">
        <v>30</v>
      </c>
      <c r="O593" s="437"/>
      <c r="P593" s="408"/>
      <c r="Q593" s="408"/>
      <c r="R593" s="408">
        <v>21</v>
      </c>
      <c r="S593" s="408">
        <v>9</v>
      </c>
      <c r="T593" s="408"/>
      <c r="U593" s="406"/>
      <c r="V593" s="406">
        <f t="shared" si="30"/>
        <v>0</v>
      </c>
      <c r="W593" s="676"/>
      <c r="X593" s="507" t="str">
        <f t="shared" si="28"/>
        <v>21 trei camere, 9 patru camere, 0 număr camere necunoscut &lt;span style="color: red;"&gt;(spuneți-mi sau trimiteți tabel întreținere)&lt;/span&gt;</v>
      </c>
      <c r="Y593" s="508" t="str">
        <f t="shared" si="29"/>
        <v>30 din care 21 trei camere, 9 patru camere, 0 număr camere necunoscut &lt;span style="color: red;"&gt;(spuneți-mi sau trimiteți tabel întreținere)&lt;/span&gt;</v>
      </c>
      <c r="Z593" s="509"/>
      <c r="AA593" s="510" t="s">
        <v>1671</v>
      </c>
      <c r="AB593" s="628" t="s">
        <v>1303</v>
      </c>
      <c r="AC593" s="431" t="s">
        <v>1547</v>
      </c>
      <c r="AD593" s="356" t="s">
        <v>2177</v>
      </c>
      <c r="AE593" s="356"/>
      <c r="AF593" s="356"/>
      <c r="AG593" s="623" t="s">
        <v>10</v>
      </c>
      <c r="AH593" s="623"/>
      <c r="AI593" s="623" t="s">
        <v>2572</v>
      </c>
      <c r="AJ593" s="441"/>
      <c r="AK593" s="359"/>
    </row>
    <row r="594" spans="1:37">
      <c r="A594" s="367"/>
      <c r="B594" s="445" t="s">
        <v>250</v>
      </c>
      <c r="C594" s="402">
        <v>46.758299999999998</v>
      </c>
      <c r="D594" s="428">
        <v>23.553100000000001</v>
      </c>
      <c r="E594" s="449" t="s">
        <v>206</v>
      </c>
      <c r="F594" s="450" t="s">
        <v>649</v>
      </c>
      <c r="G594" s="450" t="s">
        <v>2752</v>
      </c>
      <c r="H594" s="450" t="s">
        <v>3810</v>
      </c>
      <c r="I594" s="452" t="s">
        <v>681</v>
      </c>
      <c r="J594" s="457" t="s">
        <v>3</v>
      </c>
      <c r="K594" s="407">
        <v>2</v>
      </c>
      <c r="L594" s="407">
        <v>5</v>
      </c>
      <c r="M594" s="407">
        <v>5</v>
      </c>
      <c r="N594" s="425">
        <v>30</v>
      </c>
      <c r="O594" s="437"/>
      <c r="P594" s="408"/>
      <c r="Q594" s="408"/>
      <c r="R594" s="408">
        <v>24</v>
      </c>
      <c r="S594" s="408">
        <v>6</v>
      </c>
      <c r="T594" s="408"/>
      <c r="U594" s="408"/>
      <c r="V594" s="406">
        <f t="shared" si="30"/>
        <v>0</v>
      </c>
      <c r="W594" s="676"/>
      <c r="X594" s="507" t="str">
        <f t="shared" si="28"/>
        <v>24 trei camere, 6 patru camere, 0 număr camere necunoscut &lt;span style="color: red;"&gt;(spuneți-mi sau trimiteți tabel întreținere)&lt;/span&gt;</v>
      </c>
      <c r="Y594" s="508" t="str">
        <f t="shared" si="29"/>
        <v>30 din care 24 trei camere, 6 patru camere, 0 număr camere necunoscut &lt;span style="color: red;"&gt;(spuneți-mi sau trimiteți tabel întreținere)&lt;/span&gt;</v>
      </c>
      <c r="Z594" s="509"/>
      <c r="AA594" s="510" t="s">
        <v>1671</v>
      </c>
      <c r="AB594" s="628" t="s">
        <v>1303</v>
      </c>
      <c r="AC594" s="431" t="s">
        <v>1547</v>
      </c>
      <c r="AD594" s="356" t="s">
        <v>2161</v>
      </c>
      <c r="AE594" s="356"/>
      <c r="AF594" s="356"/>
      <c r="AG594" s="623" t="s">
        <v>10</v>
      </c>
      <c r="AH594" s="623"/>
      <c r="AI594" s="623" t="s">
        <v>2572</v>
      </c>
      <c r="AJ594" s="441"/>
      <c r="AK594" s="359"/>
    </row>
    <row r="595" spans="1:37">
      <c r="A595" s="367"/>
      <c r="B595" s="445" t="s">
        <v>250</v>
      </c>
      <c r="C595" s="402">
        <v>46.758000000000003</v>
      </c>
      <c r="D595" s="428">
        <v>23.552800000000001</v>
      </c>
      <c r="E595" s="449" t="s">
        <v>206</v>
      </c>
      <c r="F595" s="450" t="s">
        <v>649</v>
      </c>
      <c r="G595" s="450" t="s">
        <v>2752</v>
      </c>
      <c r="H595" s="450" t="s">
        <v>3811</v>
      </c>
      <c r="I595" s="452" t="s">
        <v>681</v>
      </c>
      <c r="J595" s="457" t="s">
        <v>3</v>
      </c>
      <c r="K595" s="407">
        <v>2</v>
      </c>
      <c r="L595" s="407">
        <v>5</v>
      </c>
      <c r="M595" s="407">
        <v>5</v>
      </c>
      <c r="N595" s="425">
        <v>20</v>
      </c>
      <c r="O595" s="437"/>
      <c r="P595" s="408"/>
      <c r="Q595" s="408"/>
      <c r="R595" s="408">
        <v>14</v>
      </c>
      <c r="S595" s="408">
        <v>6</v>
      </c>
      <c r="T595" s="408"/>
      <c r="U595" s="406"/>
      <c r="V595" s="406">
        <f t="shared" si="30"/>
        <v>0</v>
      </c>
      <c r="W595" s="676"/>
      <c r="X595" s="507" t="str">
        <f t="shared" si="28"/>
        <v>14 trei camere, 6 patru camere, 0 număr camere necunoscut &lt;span style="color: red;"&gt;(spuneți-mi sau trimiteți tabel întreținere)&lt;/span&gt;</v>
      </c>
      <c r="Y595" s="508" t="str">
        <f t="shared" si="29"/>
        <v>20 din care 14 trei camere, 6 patru camere, 0 număr camere necunoscut &lt;span style="color: red;"&gt;(spuneți-mi sau trimiteți tabel întreținere)&lt;/span&gt;</v>
      </c>
      <c r="Z595" s="509"/>
      <c r="AA595" s="510" t="s">
        <v>1671</v>
      </c>
      <c r="AB595" s="628" t="s">
        <v>1303</v>
      </c>
      <c r="AC595" s="431" t="s">
        <v>1547</v>
      </c>
      <c r="AD595" s="356" t="s">
        <v>2175</v>
      </c>
      <c r="AE595" s="356"/>
      <c r="AF595" s="356"/>
      <c r="AG595" s="623" t="s">
        <v>10</v>
      </c>
      <c r="AH595" s="623"/>
      <c r="AI595" s="623" t="s">
        <v>2572</v>
      </c>
      <c r="AJ595" s="441"/>
      <c r="AK595" s="359"/>
    </row>
    <row r="596" spans="1:37">
      <c r="A596" s="367"/>
      <c r="B596" s="445" t="s">
        <v>452</v>
      </c>
      <c r="C596" s="402">
        <v>46.758699999999997</v>
      </c>
      <c r="D596" s="428">
        <v>23.5547</v>
      </c>
      <c r="E596" s="449" t="s">
        <v>206</v>
      </c>
      <c r="F596" s="450" t="s">
        <v>649</v>
      </c>
      <c r="G596" s="450" t="s">
        <v>2752</v>
      </c>
      <c r="H596" s="450" t="s">
        <v>3812</v>
      </c>
      <c r="I596" s="452" t="s">
        <v>681</v>
      </c>
      <c r="J596" s="457" t="s">
        <v>3</v>
      </c>
      <c r="K596" s="407">
        <v>3</v>
      </c>
      <c r="L596" s="407">
        <v>5</v>
      </c>
      <c r="M596" s="407">
        <v>5</v>
      </c>
      <c r="N596" s="425">
        <v>30</v>
      </c>
      <c r="O596" s="437"/>
      <c r="P596" s="411"/>
      <c r="Q596" s="411"/>
      <c r="R596" s="411">
        <v>18</v>
      </c>
      <c r="S596" s="411">
        <v>12</v>
      </c>
      <c r="T596" s="406"/>
      <c r="U596" s="406"/>
      <c r="V596" s="406">
        <f t="shared" si="30"/>
        <v>0</v>
      </c>
      <c r="W596" s="676"/>
      <c r="X596" s="507" t="str">
        <f t="shared" si="28"/>
        <v>18 trei camere, 12 patru camere, 0 număr camere necunoscut &lt;span style="color: red;"&gt;(spuneți-mi sau trimiteți tabel întreținere)&lt;/span&gt;</v>
      </c>
      <c r="Y596" s="508" t="str">
        <f t="shared" si="29"/>
        <v>30 din care 18 trei camere, 12 patru camere, 0 număr camere necunoscut &lt;span style="color: red;"&gt;(spuneți-mi sau trimiteți tabel întreținere)&lt;/span&gt;</v>
      </c>
      <c r="Z596" s="509"/>
      <c r="AA596" s="510" t="s">
        <v>1680</v>
      </c>
      <c r="AB596" s="421" t="s">
        <v>1304</v>
      </c>
      <c r="AC596" s="432" t="s">
        <v>1547</v>
      </c>
      <c r="AD596" s="356" t="s">
        <v>624</v>
      </c>
      <c r="AE596" s="356"/>
      <c r="AF596" s="356"/>
      <c r="AG596" s="623" t="s">
        <v>10</v>
      </c>
      <c r="AH596" s="623" t="s">
        <v>1596</v>
      </c>
      <c r="AI596" s="623" t="s">
        <v>2598</v>
      </c>
      <c r="AJ596" s="441"/>
      <c r="AK596" s="359"/>
    </row>
    <row r="597" spans="1:37">
      <c r="A597" s="367"/>
      <c r="B597" s="445" t="s">
        <v>453</v>
      </c>
      <c r="C597" s="402">
        <v>46.756500000000003</v>
      </c>
      <c r="D597" s="428">
        <v>23.554500000000001</v>
      </c>
      <c r="E597" s="449" t="s">
        <v>206</v>
      </c>
      <c r="F597" s="450" t="s">
        <v>649</v>
      </c>
      <c r="G597" s="450" t="s">
        <v>2752</v>
      </c>
      <c r="H597" s="450" t="s">
        <v>3813</v>
      </c>
      <c r="I597" s="452" t="s">
        <v>681</v>
      </c>
      <c r="J597" s="457" t="s">
        <v>3</v>
      </c>
      <c r="K597" s="407">
        <v>4</v>
      </c>
      <c r="L597" s="407">
        <v>5</v>
      </c>
      <c r="M597" s="407">
        <v>5</v>
      </c>
      <c r="N597" s="425">
        <v>40</v>
      </c>
      <c r="O597" s="437"/>
      <c r="P597" s="406"/>
      <c r="Q597" s="406"/>
      <c r="R597" s="406">
        <v>28</v>
      </c>
      <c r="S597" s="406">
        <v>12</v>
      </c>
      <c r="T597" s="406"/>
      <c r="U597" s="406"/>
      <c r="V597" s="406">
        <f t="shared" si="30"/>
        <v>0</v>
      </c>
      <c r="W597" s="676"/>
      <c r="X597" s="507" t="str">
        <f t="shared" si="28"/>
        <v>28 trei camere, 12 patru camere, 0 număr camere necunoscut &lt;span style="color: red;"&gt;(spuneți-mi sau trimiteți tabel întreținere)&lt;/span&gt;</v>
      </c>
      <c r="Y597" s="508" t="str">
        <f t="shared" si="29"/>
        <v>40 din care 28 trei camere, 12 patru camere, 0 număr camere necunoscut &lt;span style="color: red;"&gt;(spuneți-mi sau trimiteți tabel întreținere)&lt;/span&gt;</v>
      </c>
      <c r="Z597" s="509"/>
      <c r="AA597" s="510" t="s">
        <v>1712</v>
      </c>
      <c r="AB597" s="628" t="s">
        <v>1306</v>
      </c>
      <c r="AC597" s="431" t="s">
        <v>1155</v>
      </c>
      <c r="AD597" s="356" t="s">
        <v>2305</v>
      </c>
      <c r="AE597" s="356"/>
      <c r="AF597" s="356"/>
      <c r="AG597" s="623" t="s">
        <v>10</v>
      </c>
      <c r="AH597" s="623"/>
      <c r="AI597" s="623" t="s">
        <v>2591</v>
      </c>
      <c r="AJ597" s="441"/>
      <c r="AK597" s="359"/>
    </row>
    <row r="598" spans="1:37">
      <c r="A598" s="367"/>
      <c r="B598" s="445" t="s">
        <v>453</v>
      </c>
      <c r="C598" s="402">
        <v>46.7562</v>
      </c>
      <c r="D598" s="428">
        <v>23.5532</v>
      </c>
      <c r="E598" s="449" t="s">
        <v>206</v>
      </c>
      <c r="F598" s="450" t="s">
        <v>649</v>
      </c>
      <c r="G598" s="450" t="s">
        <v>2752</v>
      </c>
      <c r="H598" s="450" t="s">
        <v>3814</v>
      </c>
      <c r="I598" s="452" t="s">
        <v>681</v>
      </c>
      <c r="J598" s="457" t="s">
        <v>3</v>
      </c>
      <c r="K598" s="407">
        <v>3</v>
      </c>
      <c r="L598" s="407">
        <v>5</v>
      </c>
      <c r="M598" s="407">
        <v>5</v>
      </c>
      <c r="N598" s="425">
        <v>30</v>
      </c>
      <c r="O598" s="437"/>
      <c r="P598" s="406"/>
      <c r="Q598" s="406"/>
      <c r="R598" s="406">
        <v>21</v>
      </c>
      <c r="S598" s="406">
        <v>9</v>
      </c>
      <c r="T598" s="406"/>
      <c r="U598" s="406"/>
      <c r="V598" s="406">
        <f t="shared" si="30"/>
        <v>0</v>
      </c>
      <c r="W598" s="676"/>
      <c r="X598" s="507" t="str">
        <f t="shared" si="28"/>
        <v>21 trei camere, 9 patru camere, 0 număr camere necunoscut &lt;span style="color: red;"&gt;(spuneți-mi sau trimiteți tabel întreținere)&lt;/span&gt;</v>
      </c>
      <c r="Y598" s="508" t="str">
        <f t="shared" si="29"/>
        <v>30 din care 21 trei camere, 9 patru camere, 0 număr camere necunoscut &lt;span style="color: red;"&gt;(spuneți-mi sau trimiteți tabel întreținere)&lt;/span&gt;</v>
      </c>
      <c r="Z598" s="509"/>
      <c r="AA598" s="510" t="s">
        <v>1712</v>
      </c>
      <c r="AB598" s="628" t="s">
        <v>1306</v>
      </c>
      <c r="AC598" s="431" t="s">
        <v>1155</v>
      </c>
      <c r="AD598" s="356" t="s">
        <v>2303</v>
      </c>
      <c r="AE598" s="356"/>
      <c r="AF598" s="356"/>
      <c r="AG598" s="623" t="s">
        <v>10</v>
      </c>
      <c r="AH598" s="623"/>
      <c r="AI598" s="623" t="s">
        <v>2591</v>
      </c>
      <c r="AJ598" s="496"/>
      <c r="AK598" s="359"/>
    </row>
    <row r="599" spans="1:37">
      <c r="A599" s="367"/>
      <c r="B599" s="445" t="s">
        <v>478</v>
      </c>
      <c r="C599" s="402">
        <v>46.7545</v>
      </c>
      <c r="D599" s="428">
        <v>23.553999999999998</v>
      </c>
      <c r="E599" s="449" t="s">
        <v>206</v>
      </c>
      <c r="F599" s="450" t="s">
        <v>649</v>
      </c>
      <c r="G599" s="450" t="s">
        <v>2752</v>
      </c>
      <c r="H599" s="450" t="s">
        <v>3148</v>
      </c>
      <c r="I599" s="452" t="s">
        <v>681</v>
      </c>
      <c r="J599" s="457" t="s">
        <v>3</v>
      </c>
      <c r="K599" s="407">
        <v>6</v>
      </c>
      <c r="L599" s="407">
        <v>5</v>
      </c>
      <c r="M599" s="407">
        <v>5</v>
      </c>
      <c r="N599" s="425">
        <v>80</v>
      </c>
      <c r="O599" s="437"/>
      <c r="P599" s="406"/>
      <c r="Q599" s="406">
        <v>40</v>
      </c>
      <c r="R599" s="406">
        <v>28</v>
      </c>
      <c r="S599" s="406">
        <v>12</v>
      </c>
      <c r="T599" s="406"/>
      <c r="U599" s="406"/>
      <c r="V599" s="406">
        <f t="shared" si="30"/>
        <v>0</v>
      </c>
      <c r="W599" s="676"/>
      <c r="X599" s="507" t="str">
        <f t="shared" si="28"/>
        <v>40 două camere, 28 trei camere, 12 patru camere, 0 număr camere necunoscut &lt;span style="color: red;"&gt;(spuneți-mi sau trimiteți tabel întreținere)&lt;/span&gt;</v>
      </c>
      <c r="Y599" s="508" t="str">
        <f t="shared" si="29"/>
        <v>80 din care 40 două camere, 28 trei camere, 12 patru camere, 0 număr camere necunoscut &lt;span style="color: red;"&gt;(spuneți-mi sau trimiteți tabel întreținere)&lt;/span&gt;</v>
      </c>
      <c r="Z599" s="509"/>
      <c r="AA599" s="510" t="s">
        <v>1678</v>
      </c>
      <c r="AB599" s="628" t="s">
        <v>1306</v>
      </c>
      <c r="AC599" s="431" t="s">
        <v>1155</v>
      </c>
      <c r="AD599" s="356" t="s">
        <v>2312</v>
      </c>
      <c r="AE599" s="356"/>
      <c r="AF599" s="356"/>
      <c r="AG599" s="623" t="s">
        <v>10</v>
      </c>
      <c r="AH599" s="623"/>
      <c r="AI599" s="623" t="s">
        <v>2588</v>
      </c>
      <c r="AJ599" s="441"/>
      <c r="AK599" s="359"/>
    </row>
    <row r="600" spans="1:37">
      <c r="A600" s="367"/>
      <c r="B600" s="445" t="s">
        <v>480</v>
      </c>
      <c r="C600" s="402">
        <v>46.754199999999997</v>
      </c>
      <c r="D600" s="428">
        <v>23.551600000000001</v>
      </c>
      <c r="E600" s="449" t="s">
        <v>206</v>
      </c>
      <c r="F600" s="450" t="s">
        <v>649</v>
      </c>
      <c r="G600" s="450" t="s">
        <v>2752</v>
      </c>
      <c r="H600" s="450" t="s">
        <v>3815</v>
      </c>
      <c r="I600" s="452" t="s">
        <v>681</v>
      </c>
      <c r="J600" s="457" t="s">
        <v>3</v>
      </c>
      <c r="K600" s="407">
        <v>5</v>
      </c>
      <c r="L600" s="407">
        <v>5</v>
      </c>
      <c r="M600" s="407">
        <v>5</v>
      </c>
      <c r="N600" s="425">
        <v>60</v>
      </c>
      <c r="O600" s="437"/>
      <c r="P600" s="408"/>
      <c r="Q600" s="408"/>
      <c r="R600" s="408">
        <v>45</v>
      </c>
      <c r="S600" s="408">
        <v>15</v>
      </c>
      <c r="T600" s="408"/>
      <c r="U600" s="408"/>
      <c r="V600" s="406">
        <f t="shared" si="30"/>
        <v>0</v>
      </c>
      <c r="W600" s="676"/>
      <c r="X600" s="507" t="str">
        <f t="shared" si="28"/>
        <v>45 trei camere, 15 patru camere, 0 număr camere necunoscut &lt;span style="color: red;"&gt;(spuneți-mi sau trimiteți tabel întreținere)&lt;/span&gt;</v>
      </c>
      <c r="Y600" s="508" t="str">
        <f t="shared" si="29"/>
        <v>60 din care 45 trei camere, 15 patru camere, 0 număr camere necunoscut &lt;span style="color: red;"&gt;(spuneți-mi sau trimiteți tabel întreținere)&lt;/span&gt;</v>
      </c>
      <c r="Z600" s="509"/>
      <c r="AA600" s="510" t="s">
        <v>1671</v>
      </c>
      <c r="AB600" s="628" t="s">
        <v>1303</v>
      </c>
      <c r="AC600" s="431" t="s">
        <v>1547</v>
      </c>
      <c r="AD600" s="356" t="s">
        <v>2178</v>
      </c>
      <c r="AE600" s="356"/>
      <c r="AF600" s="356"/>
      <c r="AG600" s="623" t="s">
        <v>10</v>
      </c>
      <c r="AH600" s="623"/>
      <c r="AI600" s="623" t="s">
        <v>2572</v>
      </c>
      <c r="AJ600" s="441"/>
      <c r="AK600" s="359"/>
    </row>
    <row r="601" spans="1:37">
      <c r="A601" s="367"/>
      <c r="B601" s="445" t="s">
        <v>480</v>
      </c>
      <c r="C601" s="402">
        <v>46.754399999999997</v>
      </c>
      <c r="D601" s="428">
        <v>23.552700000000002</v>
      </c>
      <c r="E601" s="449" t="s">
        <v>206</v>
      </c>
      <c r="F601" s="450" t="s">
        <v>649</v>
      </c>
      <c r="G601" s="450" t="s">
        <v>2752</v>
      </c>
      <c r="H601" s="450" t="s">
        <v>3231</v>
      </c>
      <c r="I601" s="452" t="s">
        <v>681</v>
      </c>
      <c r="J601" s="457" t="s">
        <v>3</v>
      </c>
      <c r="K601" s="407">
        <v>2</v>
      </c>
      <c r="L601" s="407">
        <v>5</v>
      </c>
      <c r="M601" s="407">
        <v>5</v>
      </c>
      <c r="N601" s="425">
        <v>25</v>
      </c>
      <c r="O601" s="437"/>
      <c r="P601" s="408"/>
      <c r="Q601" s="408"/>
      <c r="R601" s="408">
        <v>19</v>
      </c>
      <c r="S601" s="408">
        <v>6</v>
      </c>
      <c r="T601" s="408"/>
      <c r="U601" s="406"/>
      <c r="V601" s="406">
        <f t="shared" si="30"/>
        <v>0</v>
      </c>
      <c r="W601" s="676"/>
      <c r="X601" s="507" t="str">
        <f t="shared" si="28"/>
        <v>19 trei camere, 6 patru camere, 0 număr camere necunoscut &lt;span style="color: red;"&gt;(spuneți-mi sau trimiteți tabel întreținere)&lt;/span&gt;</v>
      </c>
      <c r="Y601" s="508" t="str">
        <f t="shared" si="29"/>
        <v>25 din care 19 trei camere, 6 patru camere, 0 număr camere necunoscut &lt;span style="color: red;"&gt;(spuneți-mi sau trimiteți tabel întreținere)&lt;/span&gt;</v>
      </c>
      <c r="Z601" s="509"/>
      <c r="AA601" s="510" t="s">
        <v>1670</v>
      </c>
      <c r="AB601" s="628" t="s">
        <v>1303</v>
      </c>
      <c r="AC601" s="431" t="s">
        <v>1547</v>
      </c>
      <c r="AD601" s="356" t="s">
        <v>2179</v>
      </c>
      <c r="AE601" s="356"/>
      <c r="AF601" s="356"/>
      <c r="AG601" s="623" t="s">
        <v>10</v>
      </c>
      <c r="AH601" s="623"/>
      <c r="AI601" s="623" t="s">
        <v>2572</v>
      </c>
      <c r="AJ601" s="496"/>
      <c r="AK601" s="359"/>
    </row>
    <row r="602" spans="1:37">
      <c r="A602" s="367"/>
      <c r="B602" s="445" t="s">
        <v>481</v>
      </c>
      <c r="C602" s="402">
        <v>46.755099999999999</v>
      </c>
      <c r="D602" s="428">
        <v>23.5519</v>
      </c>
      <c r="E602" s="449" t="s">
        <v>206</v>
      </c>
      <c r="F602" s="450" t="s">
        <v>649</v>
      </c>
      <c r="G602" s="450" t="s">
        <v>2752</v>
      </c>
      <c r="H602" s="450" t="s">
        <v>3816</v>
      </c>
      <c r="I602" s="452" t="s">
        <v>681</v>
      </c>
      <c r="J602" s="457" t="s">
        <v>3</v>
      </c>
      <c r="K602" s="407">
        <v>4</v>
      </c>
      <c r="L602" s="407">
        <v>5</v>
      </c>
      <c r="M602" s="407">
        <v>5</v>
      </c>
      <c r="N602" s="425">
        <v>40</v>
      </c>
      <c r="O602" s="437"/>
      <c r="P602" s="408"/>
      <c r="Q602" s="408"/>
      <c r="R602" s="408">
        <v>28</v>
      </c>
      <c r="S602" s="408">
        <v>12</v>
      </c>
      <c r="T602" s="408"/>
      <c r="U602" s="406"/>
      <c r="V602" s="406">
        <f t="shared" si="30"/>
        <v>0</v>
      </c>
      <c r="W602" s="676"/>
      <c r="X602" s="507" t="str">
        <f t="shared" si="28"/>
        <v>28 trei camere, 12 patru camere, 0 număr camere necunoscut &lt;span style="color: red;"&gt;(spuneți-mi sau trimiteți tabel întreținere)&lt;/span&gt;</v>
      </c>
      <c r="Y602" s="508" t="str">
        <f t="shared" si="29"/>
        <v>40 din care 28 trei camere, 12 patru camere, 0 număr camere necunoscut &lt;span style="color: red;"&gt;(spuneți-mi sau trimiteți tabel întreținere)&lt;/span&gt;</v>
      </c>
      <c r="Z602" s="509"/>
      <c r="AA602" s="510" t="s">
        <v>1671</v>
      </c>
      <c r="AB602" s="628" t="s">
        <v>1303</v>
      </c>
      <c r="AC602" s="431" t="s">
        <v>1547</v>
      </c>
      <c r="AD602" s="356" t="s">
        <v>2160</v>
      </c>
      <c r="AE602" s="356"/>
      <c r="AF602" s="356"/>
      <c r="AG602" s="623" t="s">
        <v>10</v>
      </c>
      <c r="AH602" s="623"/>
      <c r="AI602" s="623" t="s">
        <v>2572</v>
      </c>
      <c r="AJ602" s="441"/>
      <c r="AK602" s="359"/>
    </row>
    <row r="603" spans="1:37">
      <c r="A603" s="367"/>
      <c r="B603" s="445" t="s">
        <v>482</v>
      </c>
      <c r="C603" s="402">
        <v>46.755400000000002</v>
      </c>
      <c r="D603" s="428">
        <v>23.5535</v>
      </c>
      <c r="E603" s="449" t="s">
        <v>206</v>
      </c>
      <c r="F603" s="450" t="s">
        <v>649</v>
      </c>
      <c r="G603" s="450" t="s">
        <v>2752</v>
      </c>
      <c r="H603" s="450" t="s">
        <v>3817</v>
      </c>
      <c r="I603" s="452" t="s">
        <v>681</v>
      </c>
      <c r="J603" s="457" t="s">
        <v>3</v>
      </c>
      <c r="K603" s="407">
        <v>4</v>
      </c>
      <c r="L603" s="407">
        <v>5</v>
      </c>
      <c r="M603" s="407">
        <v>5</v>
      </c>
      <c r="N603" s="425">
        <v>40</v>
      </c>
      <c r="O603" s="437"/>
      <c r="P603" s="408"/>
      <c r="Q603" s="408"/>
      <c r="R603" s="408">
        <v>28</v>
      </c>
      <c r="S603" s="408">
        <v>12</v>
      </c>
      <c r="T603" s="408"/>
      <c r="U603" s="406"/>
      <c r="V603" s="406">
        <f t="shared" si="30"/>
        <v>0</v>
      </c>
      <c r="W603" s="676"/>
      <c r="X603" s="507" t="str">
        <f t="shared" si="28"/>
        <v>28 trei camere, 12 patru camere, 0 număr camere necunoscut &lt;span style="color: red;"&gt;(spuneți-mi sau trimiteți tabel întreținere)&lt;/span&gt;</v>
      </c>
      <c r="Y603" s="508" t="str">
        <f t="shared" si="29"/>
        <v>40 din care 28 trei camere, 12 patru camere, 0 număr camere necunoscut &lt;span style="color: red;"&gt;(spuneți-mi sau trimiteți tabel întreținere)&lt;/span&gt;</v>
      </c>
      <c r="Z603" s="509"/>
      <c r="AA603" s="510" t="s">
        <v>1671</v>
      </c>
      <c r="AB603" s="628" t="s">
        <v>1303</v>
      </c>
      <c r="AC603" s="431" t="s">
        <v>1547</v>
      </c>
      <c r="AD603" s="356" t="s">
        <v>2160</v>
      </c>
      <c r="AE603" s="356"/>
      <c r="AF603" s="356"/>
      <c r="AG603" s="623" t="s">
        <v>10</v>
      </c>
      <c r="AH603" s="623"/>
      <c r="AI603" s="623" t="s">
        <v>2572</v>
      </c>
      <c r="AJ603" s="441"/>
      <c r="AK603" s="359"/>
    </row>
    <row r="604" spans="1:37">
      <c r="A604" s="367"/>
      <c r="B604" s="445" t="s">
        <v>543</v>
      </c>
      <c r="C604" s="402">
        <v>46.753700000000002</v>
      </c>
      <c r="D604" s="428">
        <v>23.5501</v>
      </c>
      <c r="E604" s="449" t="s">
        <v>206</v>
      </c>
      <c r="F604" s="450" t="s">
        <v>649</v>
      </c>
      <c r="G604" s="450" t="s">
        <v>2752</v>
      </c>
      <c r="H604" s="450" t="s">
        <v>3232</v>
      </c>
      <c r="I604" s="452" t="s">
        <v>681</v>
      </c>
      <c r="J604" s="457" t="s">
        <v>3</v>
      </c>
      <c r="K604" s="407">
        <v>2</v>
      </c>
      <c r="L604" s="407">
        <v>5</v>
      </c>
      <c r="M604" s="407">
        <v>5</v>
      </c>
      <c r="N604" s="425">
        <v>25</v>
      </c>
      <c r="O604" s="437"/>
      <c r="P604" s="408"/>
      <c r="Q604" s="408"/>
      <c r="R604" s="408">
        <v>19</v>
      </c>
      <c r="S604" s="408">
        <v>6</v>
      </c>
      <c r="T604" s="408"/>
      <c r="U604" s="406"/>
      <c r="V604" s="406">
        <f t="shared" si="30"/>
        <v>0</v>
      </c>
      <c r="W604" s="676"/>
      <c r="X604" s="507" t="str">
        <f t="shared" si="28"/>
        <v>19 trei camere, 6 patru camere, 0 număr camere necunoscut &lt;span style="color: red;"&gt;(spuneți-mi sau trimiteți tabel întreținere)&lt;/span&gt;</v>
      </c>
      <c r="Y604" s="508" t="str">
        <f t="shared" si="29"/>
        <v>25 din care 19 trei camere, 6 patru camere, 0 număr camere necunoscut &lt;span style="color: red;"&gt;(spuneți-mi sau trimiteți tabel întreținere)&lt;/span&gt;</v>
      </c>
      <c r="Z604" s="509"/>
      <c r="AA604" s="510" t="s">
        <v>1670</v>
      </c>
      <c r="AB604" s="628" t="s">
        <v>1303</v>
      </c>
      <c r="AC604" s="431" t="s">
        <v>1547</v>
      </c>
      <c r="AD604" s="356" t="s">
        <v>2179</v>
      </c>
      <c r="AE604" s="356"/>
      <c r="AF604" s="356"/>
      <c r="AG604" s="623" t="s">
        <v>10</v>
      </c>
      <c r="AH604" s="623"/>
      <c r="AI604" s="623" t="s">
        <v>2572</v>
      </c>
      <c r="AJ604" s="441"/>
      <c r="AK604" s="359"/>
    </row>
    <row r="605" spans="1:37">
      <c r="A605" s="367"/>
      <c r="B605" s="445" t="s">
        <v>483</v>
      </c>
      <c r="C605" s="402">
        <v>46.753399999999999</v>
      </c>
      <c r="D605" s="428">
        <v>23.549399999999999</v>
      </c>
      <c r="E605" s="449" t="s">
        <v>206</v>
      </c>
      <c r="F605" s="450" t="s">
        <v>649</v>
      </c>
      <c r="G605" s="450" t="s">
        <v>2752</v>
      </c>
      <c r="H605" s="450" t="s">
        <v>3818</v>
      </c>
      <c r="I605" s="452" t="s">
        <v>681</v>
      </c>
      <c r="J605" s="457" t="s">
        <v>3</v>
      </c>
      <c r="K605" s="407">
        <v>3</v>
      </c>
      <c r="L605" s="407">
        <v>5</v>
      </c>
      <c r="M605" s="407">
        <v>5</v>
      </c>
      <c r="N605" s="425">
        <v>50</v>
      </c>
      <c r="O605" s="437"/>
      <c r="P605" s="406"/>
      <c r="Q605" s="406">
        <v>40</v>
      </c>
      <c r="R605" s="406">
        <v>7</v>
      </c>
      <c r="S605" s="406">
        <v>3</v>
      </c>
      <c r="T605" s="406"/>
      <c r="U605" s="406"/>
      <c r="V605" s="406">
        <f t="shared" si="30"/>
        <v>0</v>
      </c>
      <c r="W605" s="676"/>
      <c r="X605" s="507" t="str">
        <f t="shared" si="28"/>
        <v>40 două camere, 7 trei camere, 3 patru camere, 0 număr camere necunoscut &lt;span style="color: red;"&gt;(spuneți-mi sau trimiteți tabel întreținere)&lt;/span&gt;</v>
      </c>
      <c r="Y605" s="508" t="str">
        <f t="shared" si="29"/>
        <v>50 din care 40 două camere, 7 trei camere, 3 patru camere, 0 număr camere necunoscut &lt;span style="color: red;"&gt;(spuneți-mi sau trimiteți tabel întreținere)&lt;/span&gt;</v>
      </c>
      <c r="Z605" s="509"/>
      <c r="AA605" s="510" t="s">
        <v>1713</v>
      </c>
      <c r="AB605" s="628" t="s">
        <v>1306</v>
      </c>
      <c r="AC605" s="431" t="s">
        <v>1155</v>
      </c>
      <c r="AD605" s="356" t="s">
        <v>2312</v>
      </c>
      <c r="AE605" s="356"/>
      <c r="AF605" s="356"/>
      <c r="AG605" s="623" t="s">
        <v>10</v>
      </c>
      <c r="AH605" s="623"/>
      <c r="AI605" s="623" t="s">
        <v>2588</v>
      </c>
      <c r="AJ605" s="441"/>
      <c r="AK605" s="359"/>
    </row>
    <row r="606" spans="1:37">
      <c r="A606" s="367"/>
      <c r="B606" s="445" t="s">
        <v>484</v>
      </c>
      <c r="C606" s="402">
        <v>46.7532</v>
      </c>
      <c r="D606" s="428">
        <v>23.5486</v>
      </c>
      <c r="E606" s="449" t="s">
        <v>206</v>
      </c>
      <c r="F606" s="450" t="s">
        <v>649</v>
      </c>
      <c r="G606" s="450" t="s">
        <v>2752</v>
      </c>
      <c r="H606" s="450" t="s">
        <v>3233</v>
      </c>
      <c r="I606" s="452" t="s">
        <v>681</v>
      </c>
      <c r="J606" s="457" t="s">
        <v>3</v>
      </c>
      <c r="K606" s="407">
        <v>2</v>
      </c>
      <c r="L606" s="407">
        <v>5</v>
      </c>
      <c r="M606" s="407">
        <v>5</v>
      </c>
      <c r="N606" s="425">
        <v>25</v>
      </c>
      <c r="O606" s="437"/>
      <c r="P606" s="408"/>
      <c r="Q606" s="408"/>
      <c r="R606" s="408">
        <v>19</v>
      </c>
      <c r="S606" s="408">
        <v>6</v>
      </c>
      <c r="T606" s="408"/>
      <c r="U606" s="406"/>
      <c r="V606" s="406">
        <f t="shared" si="30"/>
        <v>0</v>
      </c>
      <c r="W606" s="676"/>
      <c r="X606" s="507" t="str">
        <f t="shared" si="28"/>
        <v>19 trei camere, 6 patru camere, 0 număr camere necunoscut &lt;span style="color: red;"&gt;(spuneți-mi sau trimiteți tabel întreținere)&lt;/span&gt;</v>
      </c>
      <c r="Y606" s="508" t="str">
        <f t="shared" si="29"/>
        <v>25 din care 19 trei camere, 6 patru camere, 0 număr camere necunoscut &lt;span style="color: red;"&gt;(spuneți-mi sau trimiteți tabel întreținere)&lt;/span&gt;</v>
      </c>
      <c r="Z606" s="509"/>
      <c r="AA606" s="510" t="s">
        <v>1670</v>
      </c>
      <c r="AB606" s="628" t="s">
        <v>1303</v>
      </c>
      <c r="AC606" s="431" t="s">
        <v>1547</v>
      </c>
      <c r="AD606" s="356" t="s">
        <v>2179</v>
      </c>
      <c r="AE606" s="356"/>
      <c r="AF606" s="356"/>
      <c r="AG606" s="623" t="s">
        <v>10</v>
      </c>
      <c r="AH606" s="623"/>
      <c r="AI606" s="623" t="s">
        <v>2572</v>
      </c>
      <c r="AJ606" s="441"/>
      <c r="AK606" s="359"/>
    </row>
    <row r="607" spans="1:37">
      <c r="A607" s="367"/>
      <c r="B607" s="445" t="s">
        <v>485</v>
      </c>
      <c r="C607" s="402">
        <v>46.752400000000002</v>
      </c>
      <c r="D607" s="428">
        <v>23.546700000000001</v>
      </c>
      <c r="E607" s="449" t="s">
        <v>206</v>
      </c>
      <c r="F607" s="450" t="s">
        <v>649</v>
      </c>
      <c r="G607" s="450" t="s">
        <v>2752</v>
      </c>
      <c r="H607" s="450" t="s">
        <v>3234</v>
      </c>
      <c r="I607" s="452" t="s">
        <v>681</v>
      </c>
      <c r="J607" s="457" t="s">
        <v>3</v>
      </c>
      <c r="K607" s="407">
        <v>2</v>
      </c>
      <c r="L607" s="407">
        <v>5</v>
      </c>
      <c r="M607" s="407">
        <v>5</v>
      </c>
      <c r="N607" s="425">
        <v>25</v>
      </c>
      <c r="O607" s="437"/>
      <c r="P607" s="408"/>
      <c r="Q607" s="408"/>
      <c r="R607" s="408">
        <v>19</v>
      </c>
      <c r="S607" s="408">
        <v>6</v>
      </c>
      <c r="T607" s="408"/>
      <c r="U607" s="406"/>
      <c r="V607" s="406">
        <f t="shared" si="30"/>
        <v>0</v>
      </c>
      <c r="W607" s="676"/>
      <c r="X607" s="507" t="str">
        <f t="shared" si="28"/>
        <v>19 trei camere, 6 patru camere, 0 număr camere necunoscut &lt;span style="color: red;"&gt;(spuneți-mi sau trimiteți tabel întreținere)&lt;/span&gt;</v>
      </c>
      <c r="Y607" s="508" t="str">
        <f t="shared" si="29"/>
        <v>25 din care 19 trei camere, 6 patru camere, 0 număr camere necunoscut &lt;span style="color: red;"&gt;(spuneți-mi sau trimiteți tabel întreținere)&lt;/span&gt;</v>
      </c>
      <c r="Z607" s="509"/>
      <c r="AA607" s="510" t="s">
        <v>1670</v>
      </c>
      <c r="AB607" s="628" t="s">
        <v>1303</v>
      </c>
      <c r="AC607" s="431" t="s">
        <v>1547</v>
      </c>
      <c r="AD607" s="356" t="s">
        <v>2179</v>
      </c>
      <c r="AE607" s="356"/>
      <c r="AF607" s="356"/>
      <c r="AG607" s="623" t="s">
        <v>10</v>
      </c>
      <c r="AH607" s="623"/>
      <c r="AI607" s="623" t="s">
        <v>2572</v>
      </c>
      <c r="AJ607" s="441"/>
      <c r="AK607" s="359"/>
    </row>
    <row r="608" spans="1:37">
      <c r="A608" s="367"/>
      <c r="B608" s="445" t="s">
        <v>486</v>
      </c>
      <c r="C608" s="402">
        <v>46.752200000000002</v>
      </c>
      <c r="D608" s="428">
        <v>23.545999999999999</v>
      </c>
      <c r="E608" s="449" t="s">
        <v>206</v>
      </c>
      <c r="F608" s="450" t="s">
        <v>649</v>
      </c>
      <c r="G608" s="450" t="s">
        <v>2752</v>
      </c>
      <c r="H608" s="450" t="s">
        <v>3235</v>
      </c>
      <c r="I608" s="452" t="s">
        <v>681</v>
      </c>
      <c r="J608" s="457" t="s">
        <v>3</v>
      </c>
      <c r="K608" s="407">
        <v>2</v>
      </c>
      <c r="L608" s="407">
        <v>5</v>
      </c>
      <c r="M608" s="407">
        <v>5</v>
      </c>
      <c r="N608" s="425">
        <v>20</v>
      </c>
      <c r="O608" s="437"/>
      <c r="P608" s="408"/>
      <c r="Q608" s="408"/>
      <c r="R608" s="408">
        <v>14</v>
      </c>
      <c r="S608" s="408">
        <v>6</v>
      </c>
      <c r="T608" s="408"/>
      <c r="U608" s="406"/>
      <c r="V608" s="406">
        <f t="shared" si="30"/>
        <v>0</v>
      </c>
      <c r="W608" s="676"/>
      <c r="X608" s="507" t="str">
        <f t="shared" si="28"/>
        <v>14 trei camere, 6 patru camere, 0 număr camere necunoscut &lt;span style="color: red;"&gt;(spuneți-mi sau trimiteți tabel întreținere)&lt;/span&gt;</v>
      </c>
      <c r="Y608" s="508" t="str">
        <f t="shared" si="29"/>
        <v>20 din care 14 trei camere, 6 patru camere, 0 număr camere necunoscut &lt;span style="color: red;"&gt;(spuneți-mi sau trimiteți tabel întreținere)&lt;/span&gt;</v>
      </c>
      <c r="Z608" s="509"/>
      <c r="AA608" s="510" t="s">
        <v>1670</v>
      </c>
      <c r="AB608" s="628" t="s">
        <v>1303</v>
      </c>
      <c r="AC608" s="431" t="s">
        <v>1547</v>
      </c>
      <c r="AD608" s="356" t="s">
        <v>2175</v>
      </c>
      <c r="AE608" s="356"/>
      <c r="AF608" s="356"/>
      <c r="AG608" s="623" t="s">
        <v>10</v>
      </c>
      <c r="AH608" s="623"/>
      <c r="AI608" s="623" t="s">
        <v>2572</v>
      </c>
      <c r="AJ608" s="496"/>
      <c r="AK608" s="359"/>
    </row>
    <row r="609" spans="1:37">
      <c r="A609" s="367"/>
      <c r="B609" s="445" t="s">
        <v>487</v>
      </c>
      <c r="C609" s="402">
        <v>46.752000000000002</v>
      </c>
      <c r="D609" s="428">
        <v>23.545200000000001</v>
      </c>
      <c r="E609" s="449" t="s">
        <v>206</v>
      </c>
      <c r="F609" s="450" t="s">
        <v>649</v>
      </c>
      <c r="G609" s="450" t="s">
        <v>2752</v>
      </c>
      <c r="H609" s="450" t="s">
        <v>3236</v>
      </c>
      <c r="I609" s="452" t="s">
        <v>681</v>
      </c>
      <c r="J609" s="457" t="s">
        <v>3</v>
      </c>
      <c r="K609" s="407">
        <v>2</v>
      </c>
      <c r="L609" s="407">
        <v>5</v>
      </c>
      <c r="M609" s="407">
        <v>5</v>
      </c>
      <c r="N609" s="425">
        <v>25</v>
      </c>
      <c r="O609" s="437"/>
      <c r="P609" s="408"/>
      <c r="Q609" s="408"/>
      <c r="R609" s="408">
        <v>19</v>
      </c>
      <c r="S609" s="408">
        <v>6</v>
      </c>
      <c r="T609" s="408"/>
      <c r="U609" s="406"/>
      <c r="V609" s="406">
        <f t="shared" si="30"/>
        <v>0</v>
      </c>
      <c r="W609" s="676"/>
      <c r="X609" s="507" t="str">
        <f t="shared" si="28"/>
        <v>19 trei camere, 6 patru camere, 0 număr camere necunoscut &lt;span style="color: red;"&gt;(spuneți-mi sau trimiteți tabel întreținere)&lt;/span&gt;</v>
      </c>
      <c r="Y609" s="508" t="str">
        <f t="shared" si="29"/>
        <v>25 din care 19 trei camere, 6 patru camere, 0 număr camere necunoscut &lt;span style="color: red;"&gt;(spuneți-mi sau trimiteți tabel întreținere)&lt;/span&gt;</v>
      </c>
      <c r="Z609" s="509"/>
      <c r="AA609" s="510" t="s">
        <v>1670</v>
      </c>
      <c r="AB609" s="628" t="s">
        <v>1303</v>
      </c>
      <c r="AC609" s="431" t="s">
        <v>1547</v>
      </c>
      <c r="AD609" s="356" t="s">
        <v>2179</v>
      </c>
      <c r="AE609" s="356"/>
      <c r="AF609" s="356"/>
      <c r="AG609" s="623" t="s">
        <v>10</v>
      </c>
      <c r="AH609" s="623"/>
      <c r="AI609" s="623" t="s">
        <v>2572</v>
      </c>
      <c r="AJ609" s="441"/>
      <c r="AK609" s="359"/>
    </row>
    <row r="610" spans="1:37">
      <c r="A610" s="367"/>
      <c r="B610" s="445" t="s">
        <v>544</v>
      </c>
      <c r="C610" s="402">
        <v>46.752699999999997</v>
      </c>
      <c r="D610" s="428">
        <v>23.547599999999999</v>
      </c>
      <c r="E610" s="449" t="s">
        <v>206</v>
      </c>
      <c r="F610" s="450" t="s">
        <v>649</v>
      </c>
      <c r="G610" s="450" t="s">
        <v>2752</v>
      </c>
      <c r="H610" s="450" t="s">
        <v>3819</v>
      </c>
      <c r="I610" s="452" t="s">
        <v>681</v>
      </c>
      <c r="J610" s="457" t="s">
        <v>3</v>
      </c>
      <c r="K610" s="407">
        <v>5</v>
      </c>
      <c r="L610" s="407">
        <v>5</v>
      </c>
      <c r="M610" s="407">
        <v>5</v>
      </c>
      <c r="N610" s="425">
        <v>80</v>
      </c>
      <c r="O610" s="437"/>
      <c r="P610" s="406"/>
      <c r="Q610" s="406">
        <v>40</v>
      </c>
      <c r="R610" s="406">
        <v>28</v>
      </c>
      <c r="S610" s="406">
        <v>12</v>
      </c>
      <c r="T610" s="406"/>
      <c r="U610" s="406"/>
      <c r="V610" s="406">
        <f t="shared" si="30"/>
        <v>0</v>
      </c>
      <c r="W610" s="676"/>
      <c r="X610" s="507" t="str">
        <f t="shared" si="28"/>
        <v>40 două camere, 28 trei camere, 12 patru camere, 0 număr camere necunoscut &lt;span style="color: red;"&gt;(spuneți-mi sau trimiteți tabel întreținere)&lt;/span&gt;</v>
      </c>
      <c r="Y610" s="508" t="str">
        <f t="shared" si="29"/>
        <v>80 din care 40 două camere, 28 trei camere, 12 patru camere, 0 număr camere necunoscut &lt;span style="color: red;"&gt;(spuneți-mi sau trimiteți tabel întreținere)&lt;/span&gt;</v>
      </c>
      <c r="Z610" s="509"/>
      <c r="AA610" s="510" t="s">
        <v>1713</v>
      </c>
      <c r="AB610" s="628" t="s">
        <v>1306</v>
      </c>
      <c r="AC610" s="431" t="s">
        <v>1155</v>
      </c>
      <c r="AD610" s="356" t="s">
        <v>2320</v>
      </c>
      <c r="AE610" s="356"/>
      <c r="AF610" s="356"/>
      <c r="AG610" s="623" t="s">
        <v>10</v>
      </c>
      <c r="AH610" s="623"/>
      <c r="AI610" s="623" t="s">
        <v>2588</v>
      </c>
      <c r="AJ610" s="441"/>
      <c r="AK610" s="359"/>
    </row>
    <row r="611" spans="1:37">
      <c r="A611" s="367"/>
      <c r="B611" s="445" t="s">
        <v>545</v>
      </c>
      <c r="C611" s="402">
        <v>46.753399999999999</v>
      </c>
      <c r="D611" s="428">
        <v>23.545400000000001</v>
      </c>
      <c r="E611" s="449" t="s">
        <v>206</v>
      </c>
      <c r="F611" s="450" t="s">
        <v>649</v>
      </c>
      <c r="G611" s="450" t="s">
        <v>2752</v>
      </c>
      <c r="H611" s="450" t="s">
        <v>3820</v>
      </c>
      <c r="I611" s="452" t="s">
        <v>681</v>
      </c>
      <c r="J611" s="457" t="s">
        <v>3</v>
      </c>
      <c r="K611" s="407">
        <v>2</v>
      </c>
      <c r="L611" s="407">
        <v>5</v>
      </c>
      <c r="M611" s="407">
        <v>5</v>
      </c>
      <c r="N611" s="425">
        <v>20</v>
      </c>
      <c r="O611" s="437"/>
      <c r="P611" s="406"/>
      <c r="Q611" s="406"/>
      <c r="R611" s="406">
        <v>14</v>
      </c>
      <c r="S611" s="406">
        <v>6</v>
      </c>
      <c r="T611" s="406"/>
      <c r="U611" s="406"/>
      <c r="V611" s="406">
        <f t="shared" si="30"/>
        <v>0</v>
      </c>
      <c r="W611" s="676"/>
      <c r="X611" s="507" t="str">
        <f t="shared" si="28"/>
        <v>14 trei camere, 6 patru camere, 0 număr camere necunoscut &lt;span style="color: red;"&gt;(spuneți-mi sau trimiteți tabel întreținere)&lt;/span&gt;</v>
      </c>
      <c r="Y611" s="508" t="str">
        <f t="shared" si="29"/>
        <v>20 din care 14 trei camere, 6 patru camere, 0 număr camere necunoscut &lt;span style="color: red;"&gt;(spuneți-mi sau trimiteți tabel întreținere)&lt;/span&gt;</v>
      </c>
      <c r="Z611" s="509"/>
      <c r="AA611" s="510" t="s">
        <v>1714</v>
      </c>
      <c r="AB611" s="628" t="s">
        <v>1306</v>
      </c>
      <c r="AC611" s="431" t="s">
        <v>1155</v>
      </c>
      <c r="AD611" s="356" t="s">
        <v>2299</v>
      </c>
      <c r="AE611" s="356"/>
      <c r="AF611" s="356"/>
      <c r="AG611" s="623" t="s">
        <v>10</v>
      </c>
      <c r="AH611" s="623"/>
      <c r="AI611" s="623" t="s">
        <v>2591</v>
      </c>
      <c r="AJ611" s="496"/>
      <c r="AK611" s="359"/>
    </row>
    <row r="612" spans="1:37">
      <c r="A612" s="367"/>
      <c r="B612" s="445" t="s">
        <v>546</v>
      </c>
      <c r="C612" s="402">
        <v>46.753900000000002</v>
      </c>
      <c r="D612" s="428">
        <v>23.545500000000001</v>
      </c>
      <c r="E612" s="449" t="s">
        <v>206</v>
      </c>
      <c r="F612" s="450" t="s">
        <v>649</v>
      </c>
      <c r="G612" s="450" t="s">
        <v>2752</v>
      </c>
      <c r="H612" s="450" t="s">
        <v>3821</v>
      </c>
      <c r="I612" s="452" t="s">
        <v>681</v>
      </c>
      <c r="J612" s="457" t="s">
        <v>3</v>
      </c>
      <c r="K612" s="407">
        <v>3</v>
      </c>
      <c r="L612" s="407">
        <v>5</v>
      </c>
      <c r="M612" s="407">
        <v>5</v>
      </c>
      <c r="N612" s="425">
        <v>30</v>
      </c>
      <c r="O612" s="437"/>
      <c r="P612" s="406"/>
      <c r="Q612" s="406"/>
      <c r="R612" s="406">
        <v>21</v>
      </c>
      <c r="S612" s="406">
        <v>9</v>
      </c>
      <c r="T612" s="406"/>
      <c r="U612" s="406"/>
      <c r="V612" s="406">
        <f t="shared" si="30"/>
        <v>0</v>
      </c>
      <c r="W612" s="676"/>
      <c r="X612" s="507" t="str">
        <f t="shared" si="28"/>
        <v>21 trei camere, 9 patru camere, 0 număr camere necunoscut &lt;span style="color: red;"&gt;(spuneți-mi sau trimiteți tabel întreținere)&lt;/span&gt;</v>
      </c>
      <c r="Y612" s="508" t="str">
        <f t="shared" si="29"/>
        <v>30 din care 21 trei camere, 9 patru camere, 0 număr camere necunoscut &lt;span style="color: red;"&gt;(spuneți-mi sau trimiteți tabel întreținere)&lt;/span&gt;</v>
      </c>
      <c r="Z612" s="509"/>
      <c r="AA612" s="510" t="s">
        <v>1714</v>
      </c>
      <c r="AB612" s="628" t="s">
        <v>1306</v>
      </c>
      <c r="AC612" s="431" t="s">
        <v>1155</v>
      </c>
      <c r="AD612" s="356" t="s">
        <v>2303</v>
      </c>
      <c r="AE612" s="356"/>
      <c r="AF612" s="356"/>
      <c r="AG612" s="623" t="s">
        <v>10</v>
      </c>
      <c r="AH612" s="623"/>
      <c r="AI612" s="623" t="s">
        <v>2591</v>
      </c>
      <c r="AJ612" s="441"/>
      <c r="AK612" s="359"/>
    </row>
    <row r="613" spans="1:37">
      <c r="A613" s="367"/>
      <c r="B613" s="445" t="s">
        <v>547</v>
      </c>
      <c r="C613" s="402">
        <v>46.754800000000003</v>
      </c>
      <c r="D613" s="428">
        <v>23.546399999999998</v>
      </c>
      <c r="E613" s="449" t="s">
        <v>206</v>
      </c>
      <c r="F613" s="450" t="s">
        <v>649</v>
      </c>
      <c r="G613" s="450" t="s">
        <v>2752</v>
      </c>
      <c r="H613" s="450" t="s">
        <v>3822</v>
      </c>
      <c r="I613" s="452" t="s">
        <v>681</v>
      </c>
      <c r="J613" s="457" t="s">
        <v>3</v>
      </c>
      <c r="K613" s="407">
        <v>3</v>
      </c>
      <c r="L613" s="407">
        <v>5</v>
      </c>
      <c r="M613" s="407">
        <v>5</v>
      </c>
      <c r="N613" s="425">
        <v>30</v>
      </c>
      <c r="O613" s="437"/>
      <c r="P613" s="408"/>
      <c r="Q613" s="408"/>
      <c r="R613" s="408">
        <v>21</v>
      </c>
      <c r="S613" s="408">
        <v>9</v>
      </c>
      <c r="T613" s="408"/>
      <c r="U613" s="406"/>
      <c r="V613" s="406">
        <f t="shared" si="30"/>
        <v>0</v>
      </c>
      <c r="W613" s="676"/>
      <c r="X613" s="507" t="str">
        <f t="shared" si="28"/>
        <v>21 trei camere, 9 patru camere, 0 număr camere necunoscut &lt;span style="color: red;"&gt;(spuneți-mi sau trimiteți tabel întreținere)&lt;/span&gt;</v>
      </c>
      <c r="Y613" s="508" t="str">
        <f t="shared" si="29"/>
        <v>30 din care 21 trei camere, 9 patru camere, 0 număr camere necunoscut &lt;span style="color: red;"&gt;(spuneți-mi sau trimiteți tabel întreținere)&lt;/span&gt;</v>
      </c>
      <c r="Z613" s="509"/>
      <c r="AA613" s="510" t="s">
        <v>1671</v>
      </c>
      <c r="AB613" s="628" t="s">
        <v>1303</v>
      </c>
      <c r="AC613" s="431" t="s">
        <v>1547</v>
      </c>
      <c r="AD613" s="356" t="s">
        <v>2177</v>
      </c>
      <c r="AE613" s="356"/>
      <c r="AF613" s="356"/>
      <c r="AG613" s="623" t="s">
        <v>10</v>
      </c>
      <c r="AH613" s="623"/>
      <c r="AI613" s="623" t="s">
        <v>2572</v>
      </c>
      <c r="AJ613" s="441"/>
      <c r="AK613" s="359"/>
    </row>
    <row r="614" spans="1:37">
      <c r="A614" s="367"/>
      <c r="B614" s="445" t="s">
        <v>549</v>
      </c>
      <c r="C614" s="402">
        <v>46.754800000000003</v>
      </c>
      <c r="D614" s="428">
        <v>23.544799999999999</v>
      </c>
      <c r="E614" s="449" t="s">
        <v>206</v>
      </c>
      <c r="F614" s="450" t="s">
        <v>649</v>
      </c>
      <c r="G614" s="450" t="s">
        <v>2752</v>
      </c>
      <c r="H614" s="450" t="s">
        <v>3823</v>
      </c>
      <c r="I614" s="452" t="s">
        <v>681</v>
      </c>
      <c r="J614" s="457" t="s">
        <v>3</v>
      </c>
      <c r="K614" s="407">
        <v>2</v>
      </c>
      <c r="L614" s="407">
        <v>5</v>
      </c>
      <c r="M614" s="407">
        <v>5</v>
      </c>
      <c r="N614" s="398">
        <v>20</v>
      </c>
      <c r="O614" s="395"/>
      <c r="P614" s="526"/>
      <c r="Q614" s="526"/>
      <c r="R614" s="526">
        <v>14</v>
      </c>
      <c r="S614" s="526">
        <v>6</v>
      </c>
      <c r="T614" s="526"/>
      <c r="U614" s="526"/>
      <c r="V614" s="526">
        <f t="shared" si="30"/>
        <v>0</v>
      </c>
      <c r="W614" s="676"/>
      <c r="X614" s="507" t="str">
        <f t="shared" si="28"/>
        <v>14 trei camere, 6 patru camere, 0 număr camere necunoscut &lt;span style="color: red;"&gt;(spuneți-mi sau trimiteți tabel întreținere)&lt;/span&gt;</v>
      </c>
      <c r="Y614" s="508" t="str">
        <f t="shared" si="29"/>
        <v>20 din care 14 trei camere, 6 patru camere, 0 număr camere necunoscut &lt;span style="color: red;"&gt;(spuneți-mi sau trimiteți tabel întreținere)&lt;/span&gt;</v>
      </c>
      <c r="Z614" s="509"/>
      <c r="AA614" s="510" t="s">
        <v>1683</v>
      </c>
      <c r="AB614" s="628" t="s">
        <v>1307</v>
      </c>
      <c r="AC614" s="431" t="s">
        <v>1155</v>
      </c>
      <c r="AD614" s="623" t="s">
        <v>1399</v>
      </c>
      <c r="AE614" s="623"/>
      <c r="AF614" s="623"/>
      <c r="AG614" s="623" t="s">
        <v>10</v>
      </c>
      <c r="AH614" s="623"/>
      <c r="AI614" s="623" t="s">
        <v>2598</v>
      </c>
      <c r="AJ614" s="441"/>
      <c r="AK614" s="359"/>
    </row>
    <row r="615" spans="1:37">
      <c r="A615" s="367"/>
      <c r="B615" s="445" t="s">
        <v>550</v>
      </c>
      <c r="C615" s="402">
        <v>46.755099999999999</v>
      </c>
      <c r="D615" s="428">
        <v>23.545000000000002</v>
      </c>
      <c r="E615" s="449" t="s">
        <v>206</v>
      </c>
      <c r="F615" s="450" t="s">
        <v>649</v>
      </c>
      <c r="G615" s="450" t="s">
        <v>2752</v>
      </c>
      <c r="H615" s="450" t="s">
        <v>3824</v>
      </c>
      <c r="I615" s="452" t="s">
        <v>681</v>
      </c>
      <c r="J615" s="457" t="s">
        <v>3</v>
      </c>
      <c r="K615" s="407">
        <v>2</v>
      </c>
      <c r="L615" s="407">
        <v>5</v>
      </c>
      <c r="M615" s="407">
        <v>5</v>
      </c>
      <c r="N615" s="398">
        <v>20</v>
      </c>
      <c r="O615" s="395"/>
      <c r="P615" s="526"/>
      <c r="Q615" s="526"/>
      <c r="R615" s="526">
        <v>14</v>
      </c>
      <c r="S615" s="526">
        <v>6</v>
      </c>
      <c r="T615" s="526"/>
      <c r="U615" s="526"/>
      <c r="V615" s="526">
        <f t="shared" si="30"/>
        <v>0</v>
      </c>
      <c r="W615" s="676"/>
      <c r="X615" s="507" t="str">
        <f t="shared" si="28"/>
        <v>14 trei camere, 6 patru camere, 0 număr camere necunoscut &lt;span style="color: red;"&gt;(spuneți-mi sau trimiteți tabel întreținere)&lt;/span&gt;</v>
      </c>
      <c r="Y615" s="508" t="str">
        <f t="shared" si="29"/>
        <v>20 din care 14 trei camere, 6 patru camere, 0 număr camere necunoscut &lt;span style="color: red;"&gt;(spuneți-mi sau trimiteți tabel întreținere)&lt;/span&gt;</v>
      </c>
      <c r="Z615" s="509"/>
      <c r="AA615" s="510" t="s">
        <v>1683</v>
      </c>
      <c r="AB615" s="628" t="s">
        <v>1307</v>
      </c>
      <c r="AC615" s="431" t="s">
        <v>1155</v>
      </c>
      <c r="AD615" s="623" t="s">
        <v>1399</v>
      </c>
      <c r="AE615" s="623"/>
      <c r="AF615" s="623"/>
      <c r="AG615" s="623" t="s">
        <v>10</v>
      </c>
      <c r="AH615" s="623"/>
      <c r="AI615" s="623" t="s">
        <v>2598</v>
      </c>
      <c r="AJ615" s="441"/>
      <c r="AK615" s="359"/>
    </row>
    <row r="616" spans="1:37">
      <c r="A616" s="367"/>
      <c r="B616" s="445" t="s">
        <v>613</v>
      </c>
      <c r="C616" s="402">
        <v>46.755699999999997</v>
      </c>
      <c r="D616" s="428">
        <v>23.5459</v>
      </c>
      <c r="E616" s="449" t="s">
        <v>206</v>
      </c>
      <c r="F616" s="450" t="s">
        <v>649</v>
      </c>
      <c r="G616" s="450" t="s">
        <v>2752</v>
      </c>
      <c r="H616" s="450" t="s">
        <v>3825</v>
      </c>
      <c r="I616" s="452" t="s">
        <v>681</v>
      </c>
      <c r="J616" s="457" t="s">
        <v>3</v>
      </c>
      <c r="K616" s="407">
        <v>2</v>
      </c>
      <c r="L616" s="407">
        <v>5</v>
      </c>
      <c r="M616" s="407">
        <v>5</v>
      </c>
      <c r="N616" s="425">
        <v>20</v>
      </c>
      <c r="O616" s="437"/>
      <c r="P616" s="406"/>
      <c r="Q616" s="406"/>
      <c r="R616" s="406">
        <v>14</v>
      </c>
      <c r="S616" s="406">
        <v>6</v>
      </c>
      <c r="T616" s="406"/>
      <c r="U616" s="406"/>
      <c r="V616" s="406">
        <f t="shared" si="30"/>
        <v>0</v>
      </c>
      <c r="W616" s="676"/>
      <c r="X616" s="507" t="str">
        <f t="shared" si="28"/>
        <v>14 trei camere, 6 patru camere, 0 număr camere necunoscut &lt;span style="color: red;"&gt;(spuneți-mi sau trimiteți tabel întreținere)&lt;/span&gt;</v>
      </c>
      <c r="Y616" s="508" t="str">
        <f t="shared" si="29"/>
        <v>20 din care 14 trei camere, 6 patru camere, 0 număr camere necunoscut &lt;span style="color: red;"&gt;(spuneți-mi sau trimiteți tabel întreținere)&lt;/span&gt;</v>
      </c>
      <c r="Z616" s="509"/>
      <c r="AA616" s="510" t="s">
        <v>1673</v>
      </c>
      <c r="AB616" s="628" t="s">
        <v>1306</v>
      </c>
      <c r="AC616" s="431" t="s">
        <v>1155</v>
      </c>
      <c r="AD616" s="356" t="s">
        <v>2299</v>
      </c>
      <c r="AE616" s="356"/>
      <c r="AF616" s="356"/>
      <c r="AG616" s="623" t="s">
        <v>10</v>
      </c>
      <c r="AH616" s="623"/>
      <c r="AI616" s="623" t="s">
        <v>2591</v>
      </c>
      <c r="AJ616" s="441"/>
      <c r="AK616" s="359"/>
    </row>
    <row r="617" spans="1:37">
      <c r="A617" s="367"/>
      <c r="B617" s="445" t="s">
        <v>614</v>
      </c>
      <c r="C617" s="402">
        <v>46.756399999999999</v>
      </c>
      <c r="D617" s="428">
        <v>23.5532</v>
      </c>
      <c r="E617" s="449" t="s">
        <v>206</v>
      </c>
      <c r="F617" s="450" t="s">
        <v>649</v>
      </c>
      <c r="G617" s="450" t="s">
        <v>2752</v>
      </c>
      <c r="H617" s="450" t="s">
        <v>3826</v>
      </c>
      <c r="I617" s="452" t="s">
        <v>681</v>
      </c>
      <c r="J617" s="457" t="s">
        <v>3</v>
      </c>
      <c r="K617" s="407">
        <v>1</v>
      </c>
      <c r="L617" s="407">
        <v>5</v>
      </c>
      <c r="M617" s="407">
        <v>5</v>
      </c>
      <c r="N617" s="425">
        <v>10</v>
      </c>
      <c r="O617" s="437"/>
      <c r="P617" s="406"/>
      <c r="Q617" s="406"/>
      <c r="R617" s="406">
        <v>7</v>
      </c>
      <c r="S617" s="406">
        <v>3</v>
      </c>
      <c r="T617" s="406"/>
      <c r="U617" s="406"/>
      <c r="V617" s="406">
        <f t="shared" si="30"/>
        <v>0</v>
      </c>
      <c r="W617" s="676"/>
      <c r="X617" s="507" t="str">
        <f t="shared" ref="X617:X680" si="31">CONCATENATE(IF(ISBLANK(O617),"",CONCATENATE(O617,O$2,", ")),IF(ISBLANK(P617),"",CONCATENATE(P617,P$2,", ")),IF(ISBLANK(Q617),"",CONCATENATE(Q617,Q$2,", ")),IF(ISBLANK(R617),"",CONCATENATE(R617,R$2,", ")),IF(ISBLANK(S617),"",CONCATENATE(S617,S$2,", ")),IF(ISBLANK(T617),"",CONCATENATE(T617,T$2,", ")),IF(ISBLANK(U617),"",CONCATENATE(U617,U$2,", ")),IF(ISBLANK(V617),"",CONCATENATE(W617,V617,V$2)))</f>
        <v>7 trei camere, 3 patru camere, 0 număr camere necunoscut &lt;span style="color: red;"&gt;(spuneți-mi sau trimiteți tabel întreținere)&lt;/span&gt;</v>
      </c>
      <c r="Y617" s="508" t="str">
        <f t="shared" ref="Y617:Y680" si="32">W617&amp;N617&amp;" din care "&amp;X617</f>
        <v>10 din care 7 trei camere, 3 patru camere, 0 număr camere necunoscut &lt;span style="color: red;"&gt;(spuneți-mi sau trimiteți tabel întreținere)&lt;/span&gt;</v>
      </c>
      <c r="Z617" s="509"/>
      <c r="AA617" s="510" t="s">
        <v>1712</v>
      </c>
      <c r="AB617" s="628" t="s">
        <v>1306</v>
      </c>
      <c r="AC617" s="431" t="s">
        <v>1155</v>
      </c>
      <c r="AD617" s="356" t="s">
        <v>2315</v>
      </c>
      <c r="AE617" s="356"/>
      <c r="AF617" s="356"/>
      <c r="AG617" s="623" t="s">
        <v>10</v>
      </c>
      <c r="AH617" s="623"/>
      <c r="AI617" s="623" t="s">
        <v>2591</v>
      </c>
      <c r="AJ617" s="441"/>
      <c r="AK617" s="359"/>
    </row>
    <row r="618" spans="1:37">
      <c r="A618" s="367"/>
      <c r="B618" s="445" t="s">
        <v>615</v>
      </c>
      <c r="C618" s="402">
        <v>46.756399999999999</v>
      </c>
      <c r="D618" s="428">
        <v>23.552</v>
      </c>
      <c r="E618" s="449" t="s">
        <v>206</v>
      </c>
      <c r="F618" s="450" t="s">
        <v>649</v>
      </c>
      <c r="G618" s="450" t="s">
        <v>2752</v>
      </c>
      <c r="H618" s="450" t="s">
        <v>3827</v>
      </c>
      <c r="I618" s="452" t="s">
        <v>681</v>
      </c>
      <c r="J618" s="457" t="s">
        <v>3</v>
      </c>
      <c r="K618" s="407">
        <v>2</v>
      </c>
      <c r="L618" s="407">
        <v>5</v>
      </c>
      <c r="M618" s="407">
        <v>5</v>
      </c>
      <c r="N618" s="425">
        <v>20</v>
      </c>
      <c r="O618" s="437"/>
      <c r="P618" s="408"/>
      <c r="Q618" s="408"/>
      <c r="R618" s="408">
        <v>14</v>
      </c>
      <c r="S618" s="408">
        <v>6</v>
      </c>
      <c r="T618" s="408"/>
      <c r="U618" s="406"/>
      <c r="V618" s="406">
        <f t="shared" ref="V618:V681" si="33">N618-SUM(O618:U618)</f>
        <v>0</v>
      </c>
      <c r="W618" s="676"/>
      <c r="X618" s="507" t="str">
        <f t="shared" si="31"/>
        <v>14 trei camere, 6 patru camere, 0 număr camere necunoscut &lt;span style="color: red;"&gt;(spuneți-mi sau trimiteți tabel întreținere)&lt;/span&gt;</v>
      </c>
      <c r="Y618" s="508" t="str">
        <f t="shared" si="32"/>
        <v>20 din care 14 trei camere, 6 patru camere, 0 număr camere necunoscut &lt;span style="color: red;"&gt;(spuneți-mi sau trimiteți tabel întreținere)&lt;/span&gt;</v>
      </c>
      <c r="Z618" s="509"/>
      <c r="AA618" s="510" t="s">
        <v>1712</v>
      </c>
      <c r="AB618" s="628" t="s">
        <v>1303</v>
      </c>
      <c r="AC618" s="431" t="s">
        <v>1547</v>
      </c>
      <c r="AD618" s="356" t="s">
        <v>2175</v>
      </c>
      <c r="AE618" s="356"/>
      <c r="AF618" s="356"/>
      <c r="AG618" s="623" t="s">
        <v>10</v>
      </c>
      <c r="AH618" s="623"/>
      <c r="AI618" s="623" t="s">
        <v>2572</v>
      </c>
      <c r="AJ618" s="441"/>
      <c r="AK618" s="359"/>
    </row>
    <row r="619" spans="1:37">
      <c r="A619" s="367"/>
      <c r="B619" s="445" t="s">
        <v>616</v>
      </c>
      <c r="C619" s="402">
        <v>46.757199999999997</v>
      </c>
      <c r="D619" s="428">
        <v>23.545300000000001</v>
      </c>
      <c r="E619" s="449" t="s">
        <v>206</v>
      </c>
      <c r="F619" s="450" t="s">
        <v>649</v>
      </c>
      <c r="G619" s="450" t="s">
        <v>2752</v>
      </c>
      <c r="H619" s="450" t="s">
        <v>3828</v>
      </c>
      <c r="I619" s="452" t="s">
        <v>681</v>
      </c>
      <c r="J619" s="457" t="s">
        <v>3</v>
      </c>
      <c r="K619" s="407">
        <v>3</v>
      </c>
      <c r="L619" s="407">
        <v>5</v>
      </c>
      <c r="M619" s="407">
        <v>5</v>
      </c>
      <c r="N619" s="425">
        <v>30</v>
      </c>
      <c r="O619" s="437"/>
      <c r="P619" s="526"/>
      <c r="Q619" s="526">
        <v>4</v>
      </c>
      <c r="R619" s="526">
        <v>23</v>
      </c>
      <c r="S619" s="526">
        <v>3</v>
      </c>
      <c r="T619" s="526"/>
      <c r="U619" s="526"/>
      <c r="V619" s="526">
        <f t="shared" si="33"/>
        <v>0</v>
      </c>
      <c r="W619" s="676"/>
      <c r="X619" s="507" t="str">
        <f t="shared" si="31"/>
        <v>4 două camere, 23 trei camere, 3 patru camere, 0 număr camere necunoscut &lt;span style="color: red;"&gt;(spuneți-mi sau trimiteți tabel întreținere)&lt;/span&gt;</v>
      </c>
      <c r="Y619" s="508" t="str">
        <f t="shared" si="32"/>
        <v>30 din care 4 două camere, 23 trei camere, 3 patru camere, 0 număr camere necunoscut &lt;span style="color: red;"&gt;(spuneți-mi sau trimiteți tabel întreținere)&lt;/span&gt;</v>
      </c>
      <c r="Z619" s="509"/>
      <c r="AA619" s="510" t="s">
        <v>1043</v>
      </c>
      <c r="AB619" s="628" t="s">
        <v>1306</v>
      </c>
      <c r="AC619" s="431" t="s">
        <v>1155</v>
      </c>
      <c r="AD619" s="356" t="s">
        <v>1434</v>
      </c>
      <c r="AE619" s="356"/>
      <c r="AF619" s="356"/>
      <c r="AG619" s="623" t="s">
        <v>10</v>
      </c>
      <c r="AH619" s="623"/>
      <c r="AI619" s="623" t="s">
        <v>2598</v>
      </c>
      <c r="AJ619" s="441"/>
      <c r="AK619" s="359"/>
    </row>
    <row r="620" spans="1:37">
      <c r="A620" s="367"/>
      <c r="B620" s="445" t="s">
        <v>617</v>
      </c>
      <c r="C620" s="402">
        <v>46.754899999999999</v>
      </c>
      <c r="D620" s="428">
        <v>23.542899999999999</v>
      </c>
      <c r="E620" s="449" t="s">
        <v>206</v>
      </c>
      <c r="F620" s="450" t="s">
        <v>649</v>
      </c>
      <c r="G620" s="450" t="s">
        <v>2752</v>
      </c>
      <c r="H620" s="450" t="s">
        <v>3829</v>
      </c>
      <c r="I620" s="452" t="s">
        <v>681</v>
      </c>
      <c r="J620" s="457" t="s">
        <v>3</v>
      </c>
      <c r="K620" s="407">
        <v>3</v>
      </c>
      <c r="L620" s="407">
        <v>5</v>
      </c>
      <c r="M620" s="407">
        <v>5</v>
      </c>
      <c r="N620" s="425">
        <v>40</v>
      </c>
      <c r="O620" s="437"/>
      <c r="P620" s="406">
        <v>2</v>
      </c>
      <c r="Q620" s="406">
        <v>18</v>
      </c>
      <c r="R620" s="406">
        <v>14</v>
      </c>
      <c r="S620" s="406">
        <v>6</v>
      </c>
      <c r="T620" s="406"/>
      <c r="U620" s="406"/>
      <c r="V620" s="406">
        <f t="shared" si="33"/>
        <v>0</v>
      </c>
      <c r="W620" s="676"/>
      <c r="X620" s="507" t="str">
        <f t="shared" si="31"/>
        <v>2 garsoniere, 18 două camere, 14 trei camere, 6 patru camere, 0 număr camere necunoscut &lt;span style="color: red;"&gt;(spuneți-mi sau trimiteți tabel întreținere)&lt;/span&gt;</v>
      </c>
      <c r="Y620" s="508" t="str">
        <f t="shared" si="32"/>
        <v>40 din care 2 garsoniere, 18 două camere, 14 trei camere, 6 patru camere, 0 număr camere necunoscut &lt;span style="color: red;"&gt;(spuneți-mi sau trimiteți tabel întreținere)&lt;/span&gt;</v>
      </c>
      <c r="Z620" s="509"/>
      <c r="AA620" s="510" t="s">
        <v>1671</v>
      </c>
      <c r="AB620" s="628" t="s">
        <v>1306</v>
      </c>
      <c r="AC620" s="431" t="s">
        <v>1155</v>
      </c>
      <c r="AD620" s="356" t="s">
        <v>2325</v>
      </c>
      <c r="AE620" s="356"/>
      <c r="AF620" s="356"/>
      <c r="AG620" s="623" t="s">
        <v>10</v>
      </c>
      <c r="AH620" s="623"/>
      <c r="AI620" s="623" t="s">
        <v>2588</v>
      </c>
      <c r="AJ620" s="441"/>
      <c r="AK620" s="359"/>
    </row>
    <row r="621" spans="1:37">
      <c r="A621" s="367" t="s">
        <v>32</v>
      </c>
      <c r="B621" s="460" t="s">
        <v>416</v>
      </c>
      <c r="C621" s="461">
        <v>46.752099999999999</v>
      </c>
      <c r="D621" s="462">
        <v>23.544599999999999</v>
      </c>
      <c r="E621" s="463" t="s">
        <v>206</v>
      </c>
      <c r="F621" s="464" t="s">
        <v>649</v>
      </c>
      <c r="G621" s="464" t="s">
        <v>2752</v>
      </c>
      <c r="H621" s="464" t="s">
        <v>3830</v>
      </c>
      <c r="I621" s="474" t="s">
        <v>681</v>
      </c>
      <c r="J621" s="475" t="s">
        <v>3</v>
      </c>
      <c r="K621" s="476">
        <v>3</v>
      </c>
      <c r="L621" s="476">
        <v>5</v>
      </c>
      <c r="M621" s="476">
        <v>5</v>
      </c>
      <c r="N621" s="477">
        <v>60</v>
      </c>
      <c r="O621" s="478"/>
      <c r="P621" s="479"/>
      <c r="Q621" s="479">
        <v>48</v>
      </c>
      <c r="R621" s="479">
        <v>12</v>
      </c>
      <c r="S621" s="479"/>
      <c r="T621" s="479"/>
      <c r="U621" s="479"/>
      <c r="V621" s="479">
        <f t="shared" si="33"/>
        <v>0</v>
      </c>
      <c r="W621" s="679"/>
      <c r="X621" s="515" t="str">
        <f t="shared" si="31"/>
        <v>48 două camere, 12 trei camere, 0 număr camere necunoscut &lt;span style="color: red;"&gt;(spuneți-mi sau trimiteți tabel întreținere)&lt;/span&gt;</v>
      </c>
      <c r="Y621" s="516" t="str">
        <f t="shared" si="32"/>
        <v>60 din care 48 două camere, 12 trei camere, 0 număr camere necunoscut &lt;span style="color: red;"&gt;(spuneți-mi sau trimiteți tabel întreținere)&lt;/span&gt;</v>
      </c>
      <c r="Z621" s="517"/>
      <c r="AA621" s="518" t="s">
        <v>1670</v>
      </c>
      <c r="AB621" s="400" t="s">
        <v>1304</v>
      </c>
      <c r="AC621" s="458" t="s">
        <v>1547</v>
      </c>
      <c r="AD621" s="394" t="s">
        <v>2351</v>
      </c>
      <c r="AE621" s="394"/>
      <c r="AF621" s="394"/>
      <c r="AG621" s="394" t="s">
        <v>12</v>
      </c>
      <c r="AH621" s="394"/>
      <c r="AI621" s="394" t="s">
        <v>2578</v>
      </c>
      <c r="AJ621" s="473"/>
      <c r="AK621" s="359"/>
    </row>
    <row r="622" spans="1:37">
      <c r="A622" s="367"/>
      <c r="B622" s="445" t="s">
        <v>417</v>
      </c>
      <c r="C622" s="402">
        <v>46.752800000000001</v>
      </c>
      <c r="D622" s="428">
        <v>23.5444</v>
      </c>
      <c r="E622" s="449" t="s">
        <v>206</v>
      </c>
      <c r="F622" s="450" t="s">
        <v>649</v>
      </c>
      <c r="G622" s="450" t="s">
        <v>2752</v>
      </c>
      <c r="H622" s="450" t="s">
        <v>3831</v>
      </c>
      <c r="I622" s="452" t="s">
        <v>681</v>
      </c>
      <c r="J622" s="457" t="s">
        <v>3</v>
      </c>
      <c r="K622" s="407">
        <v>3</v>
      </c>
      <c r="L622" s="407">
        <v>5</v>
      </c>
      <c r="M622" s="407">
        <v>5</v>
      </c>
      <c r="N622" s="425">
        <v>60</v>
      </c>
      <c r="O622" s="437"/>
      <c r="P622" s="406"/>
      <c r="Q622" s="406">
        <v>6</v>
      </c>
      <c r="R622" s="406">
        <v>54</v>
      </c>
      <c r="S622" s="406"/>
      <c r="T622" s="406"/>
      <c r="U622" s="406"/>
      <c r="V622" s="406">
        <f t="shared" si="33"/>
        <v>0</v>
      </c>
      <c r="W622" s="676"/>
      <c r="X622" s="507" t="str">
        <f t="shared" si="31"/>
        <v>6 două camere, 54 trei camere, 0 număr camere necunoscut &lt;span style="color: red;"&gt;(spuneți-mi sau trimiteți tabel întreținere)&lt;/span&gt;</v>
      </c>
      <c r="Y622" s="508" t="str">
        <f t="shared" si="32"/>
        <v>60 din care 6 două camere, 54 trei camere, 0 număr camere necunoscut &lt;span style="color: red;"&gt;(spuneți-mi sau trimiteți tabel întreținere)&lt;/span&gt;</v>
      </c>
      <c r="Z622" s="509"/>
      <c r="AA622" s="510" t="s">
        <v>1671</v>
      </c>
      <c r="AB622" s="628" t="s">
        <v>1305</v>
      </c>
      <c r="AC622" s="431" t="s">
        <v>1547</v>
      </c>
      <c r="AD622" s="356" t="s">
        <v>2354</v>
      </c>
      <c r="AE622" s="356"/>
      <c r="AF622" s="356"/>
      <c r="AG622" s="356" t="s">
        <v>840</v>
      </c>
      <c r="AH622" s="356"/>
      <c r="AI622" s="623" t="s">
        <v>2585</v>
      </c>
      <c r="AJ622" s="496"/>
      <c r="AK622" s="359"/>
    </row>
    <row r="623" spans="1:37">
      <c r="A623" s="367"/>
      <c r="B623" s="445" t="s">
        <v>419</v>
      </c>
      <c r="C623" s="402">
        <v>46.755200000000002</v>
      </c>
      <c r="D623" s="428">
        <v>23.543299999999999</v>
      </c>
      <c r="E623" s="449" t="s">
        <v>206</v>
      </c>
      <c r="F623" s="450" t="s">
        <v>649</v>
      </c>
      <c r="G623" s="450" t="s">
        <v>2752</v>
      </c>
      <c r="H623" s="450" t="s">
        <v>3832</v>
      </c>
      <c r="I623" s="452" t="s">
        <v>681</v>
      </c>
      <c r="J623" s="457" t="s">
        <v>3</v>
      </c>
      <c r="K623" s="407">
        <v>3</v>
      </c>
      <c r="L623" s="407">
        <v>5</v>
      </c>
      <c r="M623" s="407">
        <v>5</v>
      </c>
      <c r="N623" s="425">
        <v>60</v>
      </c>
      <c r="O623" s="437"/>
      <c r="P623" s="406"/>
      <c r="Q623" s="406">
        <v>6</v>
      </c>
      <c r="R623" s="406">
        <v>54</v>
      </c>
      <c r="S623" s="406"/>
      <c r="T623" s="406"/>
      <c r="U623" s="406"/>
      <c r="V623" s="406">
        <f t="shared" si="33"/>
        <v>0</v>
      </c>
      <c r="W623" s="676"/>
      <c r="X623" s="507" t="str">
        <f t="shared" si="31"/>
        <v>6 două camere, 54 trei camere, 0 număr camere necunoscut &lt;span style="color: red;"&gt;(spuneți-mi sau trimiteți tabel întreținere)&lt;/span&gt;</v>
      </c>
      <c r="Y623" s="508" t="str">
        <f t="shared" si="32"/>
        <v>60 din care 6 două camere, 54 trei camere, 0 număr camere necunoscut &lt;span style="color: red;"&gt;(spuneți-mi sau trimiteți tabel întreținere)&lt;/span&gt;</v>
      </c>
      <c r="Z623" s="509"/>
      <c r="AA623" s="510" t="s">
        <v>1671</v>
      </c>
      <c r="AB623" s="628" t="s">
        <v>1305</v>
      </c>
      <c r="AC623" s="431" t="s">
        <v>1547</v>
      </c>
      <c r="AD623" s="356" t="s">
        <v>2354</v>
      </c>
      <c r="AE623" s="356"/>
      <c r="AF623" s="356"/>
      <c r="AG623" s="356" t="s">
        <v>840</v>
      </c>
      <c r="AH623" s="356"/>
      <c r="AI623" s="623" t="s">
        <v>2585</v>
      </c>
      <c r="AJ623" s="441"/>
      <c r="AK623" s="359"/>
    </row>
    <row r="624" spans="1:37">
      <c r="A624" s="367"/>
      <c r="B624" s="445" t="s">
        <v>338</v>
      </c>
      <c r="C624" s="402">
        <v>46.754199999999997</v>
      </c>
      <c r="D624" s="428">
        <v>23.5442</v>
      </c>
      <c r="E624" s="449" t="s">
        <v>206</v>
      </c>
      <c r="F624" s="450" t="s">
        <v>649</v>
      </c>
      <c r="G624" s="450" t="s">
        <v>2752</v>
      </c>
      <c r="H624" s="450" t="s">
        <v>3833</v>
      </c>
      <c r="I624" s="452" t="s">
        <v>681</v>
      </c>
      <c r="J624" s="457" t="s">
        <v>3</v>
      </c>
      <c r="K624" s="407">
        <v>2</v>
      </c>
      <c r="L624" s="407">
        <v>5</v>
      </c>
      <c r="M624" s="407">
        <v>5</v>
      </c>
      <c r="N624" s="425">
        <v>40</v>
      </c>
      <c r="O624" s="437"/>
      <c r="P624" s="406"/>
      <c r="Q624" s="406"/>
      <c r="R624" s="406">
        <v>32</v>
      </c>
      <c r="S624" s="406">
        <v>8</v>
      </c>
      <c r="T624" s="406"/>
      <c r="U624" s="406"/>
      <c r="V624" s="406">
        <f t="shared" si="33"/>
        <v>0</v>
      </c>
      <c r="W624" s="676"/>
      <c r="X624" s="507" t="str">
        <f t="shared" si="31"/>
        <v>32 trei camere, 8 patru camere, 0 număr camere necunoscut &lt;span style="color: red;"&gt;(spuneți-mi sau trimiteți tabel întreținere)&lt;/span&gt;</v>
      </c>
      <c r="Y624" s="508" t="str">
        <f t="shared" si="32"/>
        <v>40 din care 32 trei camere, 8 patru camere, 0 număr camere necunoscut &lt;span style="color: red;"&gt;(spuneți-mi sau trimiteți tabel întreținere)&lt;/span&gt;</v>
      </c>
      <c r="Z624" s="509"/>
      <c r="AA624" s="510" t="s">
        <v>1671</v>
      </c>
      <c r="AB624" s="628" t="s">
        <v>1303</v>
      </c>
      <c r="AC624" s="431" t="s">
        <v>1547</v>
      </c>
      <c r="AD624" s="356" t="s">
        <v>1707</v>
      </c>
      <c r="AE624" s="356"/>
      <c r="AF624" s="356"/>
      <c r="AG624" s="356" t="s">
        <v>840</v>
      </c>
      <c r="AH624" s="356"/>
      <c r="AI624" s="356" t="s">
        <v>2227</v>
      </c>
      <c r="AJ624" s="441"/>
      <c r="AK624" s="359"/>
    </row>
    <row r="625" spans="1:37">
      <c r="A625" s="367"/>
      <c r="B625" s="445" t="s">
        <v>420</v>
      </c>
      <c r="C625" s="402">
        <v>46.754399999999997</v>
      </c>
      <c r="D625" s="428">
        <v>23.544799999999999</v>
      </c>
      <c r="E625" s="449" t="s">
        <v>206</v>
      </c>
      <c r="F625" s="450" t="s">
        <v>649</v>
      </c>
      <c r="G625" s="450" t="s">
        <v>2752</v>
      </c>
      <c r="H625" s="450" t="s">
        <v>3834</v>
      </c>
      <c r="I625" s="452" t="s">
        <v>681</v>
      </c>
      <c r="J625" s="457" t="s">
        <v>3</v>
      </c>
      <c r="K625" s="407">
        <v>2</v>
      </c>
      <c r="L625" s="407">
        <v>5</v>
      </c>
      <c r="M625" s="407">
        <v>5</v>
      </c>
      <c r="N625" s="425">
        <v>40</v>
      </c>
      <c r="O625" s="437"/>
      <c r="P625" s="406"/>
      <c r="Q625" s="406">
        <v>4</v>
      </c>
      <c r="R625" s="406">
        <v>16</v>
      </c>
      <c r="S625" s="406">
        <v>20</v>
      </c>
      <c r="T625" s="406"/>
      <c r="U625" s="406"/>
      <c r="V625" s="406">
        <f t="shared" si="33"/>
        <v>0</v>
      </c>
      <c r="W625" s="676"/>
      <c r="X625" s="507" t="str">
        <f t="shared" si="31"/>
        <v>4 două camere, 16 trei camere, 20 patru camere, 0 număr camere necunoscut &lt;span style="color: red;"&gt;(spuneți-mi sau trimiteți tabel întreținere)&lt;/span&gt;</v>
      </c>
      <c r="Y625" s="508" t="str">
        <f t="shared" si="32"/>
        <v>40 din care 4 două camere, 16 trei camere, 20 patru camere, 0 număr camere necunoscut &lt;span style="color: red;"&gt;(spuneți-mi sau trimiteți tabel întreținere)&lt;/span&gt;</v>
      </c>
      <c r="Z625" s="509"/>
      <c r="AA625" s="510" t="s">
        <v>1043</v>
      </c>
      <c r="AB625" s="628" t="s">
        <v>1305</v>
      </c>
      <c r="AC625" s="431" t="s">
        <v>1547</v>
      </c>
      <c r="AD625" s="356" t="s">
        <v>2353</v>
      </c>
      <c r="AE625" s="356"/>
      <c r="AF625" s="356"/>
      <c r="AG625" s="356" t="s">
        <v>840</v>
      </c>
      <c r="AH625" s="356"/>
      <c r="AI625" s="623" t="s">
        <v>2585</v>
      </c>
      <c r="AJ625" s="441"/>
      <c r="AK625" s="359"/>
    </row>
    <row r="626" spans="1:37">
      <c r="A626" s="367"/>
      <c r="B626" s="445" t="s">
        <v>339</v>
      </c>
      <c r="C626" s="402">
        <v>46.755600000000001</v>
      </c>
      <c r="D626" s="428">
        <v>23.548999999999999</v>
      </c>
      <c r="E626" s="449" t="s">
        <v>206</v>
      </c>
      <c r="F626" s="450" t="s">
        <v>649</v>
      </c>
      <c r="G626" s="450" t="s">
        <v>2752</v>
      </c>
      <c r="H626" s="450" t="s">
        <v>3835</v>
      </c>
      <c r="I626" s="452" t="s">
        <v>681</v>
      </c>
      <c r="J626" s="457" t="s">
        <v>3</v>
      </c>
      <c r="K626" s="407">
        <v>3</v>
      </c>
      <c r="L626" s="407">
        <v>5</v>
      </c>
      <c r="M626" s="407">
        <v>5</v>
      </c>
      <c r="N626" s="425">
        <v>60</v>
      </c>
      <c r="O626" s="437"/>
      <c r="P626" s="406"/>
      <c r="Q626" s="406">
        <v>6</v>
      </c>
      <c r="R626" s="406">
        <v>54</v>
      </c>
      <c r="S626" s="406"/>
      <c r="T626" s="406"/>
      <c r="U626" s="406"/>
      <c r="V626" s="406">
        <f t="shared" si="33"/>
        <v>0</v>
      </c>
      <c r="W626" s="676"/>
      <c r="X626" s="507" t="str">
        <f t="shared" si="31"/>
        <v>6 două camere, 54 trei camere, 0 număr camere necunoscut &lt;span style="color: red;"&gt;(spuneți-mi sau trimiteți tabel întreținere)&lt;/span&gt;</v>
      </c>
      <c r="Y626" s="508" t="str">
        <f t="shared" si="32"/>
        <v>60 din care 6 două camere, 54 trei camere, 0 număr camere necunoscut &lt;span style="color: red;"&gt;(spuneți-mi sau trimiteți tabel întreținere)&lt;/span&gt;</v>
      </c>
      <c r="Z626" s="509"/>
      <c r="AA626" s="510" t="s">
        <v>1043</v>
      </c>
      <c r="AB626" s="628" t="s">
        <v>1305</v>
      </c>
      <c r="AC626" s="431" t="s">
        <v>1547</v>
      </c>
      <c r="AD626" s="356" t="s">
        <v>2354</v>
      </c>
      <c r="AE626" s="356"/>
      <c r="AF626" s="356"/>
      <c r="AG626" s="356" t="s">
        <v>840</v>
      </c>
      <c r="AH626" s="356"/>
      <c r="AI626" s="623" t="s">
        <v>2585</v>
      </c>
      <c r="AJ626" s="441"/>
      <c r="AK626" s="359"/>
    </row>
    <row r="627" spans="1:37">
      <c r="A627" s="367"/>
      <c r="B627" s="445" t="s">
        <v>449</v>
      </c>
      <c r="C627" s="402">
        <v>46.756700000000002</v>
      </c>
      <c r="D627" s="428">
        <v>23.5487</v>
      </c>
      <c r="E627" s="449" t="s">
        <v>206</v>
      </c>
      <c r="F627" s="450" t="s">
        <v>649</v>
      </c>
      <c r="G627" s="450" t="s">
        <v>2752</v>
      </c>
      <c r="H627" s="450" t="s">
        <v>3836</v>
      </c>
      <c r="I627" s="452" t="s">
        <v>737</v>
      </c>
      <c r="J627" s="457" t="s">
        <v>3</v>
      </c>
      <c r="K627" s="407">
        <v>2</v>
      </c>
      <c r="L627" s="407">
        <v>5</v>
      </c>
      <c r="M627" s="407">
        <v>5</v>
      </c>
      <c r="N627" s="425">
        <v>40</v>
      </c>
      <c r="O627" s="437"/>
      <c r="P627" s="406"/>
      <c r="Q627" s="406">
        <v>22</v>
      </c>
      <c r="R627" s="406">
        <v>10</v>
      </c>
      <c r="S627" s="406">
        <v>8</v>
      </c>
      <c r="T627" s="406"/>
      <c r="U627" s="406"/>
      <c r="V627" s="406">
        <f t="shared" si="33"/>
        <v>0</v>
      </c>
      <c r="W627" s="676"/>
      <c r="X627" s="507" t="str">
        <f t="shared" si="31"/>
        <v>22 două camere, 10 trei camere, 8 patru camere, 0 număr camere necunoscut &lt;span style="color: red;"&gt;(spuneți-mi sau trimiteți tabel întreținere)&lt;/span&gt;</v>
      </c>
      <c r="Y627" s="508" t="str">
        <f t="shared" si="32"/>
        <v>40 din care 22 două camere, 10 trei camere, 8 patru camere, 0 număr camere necunoscut &lt;span style="color: red;"&gt;(spuneți-mi sau trimiteți tabel întreținere)&lt;/span&gt;</v>
      </c>
      <c r="Z627" s="509"/>
      <c r="AA627" s="510" t="s">
        <v>1671</v>
      </c>
      <c r="AB627" s="628" t="s">
        <v>1303</v>
      </c>
      <c r="AC627" s="431" t="s">
        <v>1547</v>
      </c>
      <c r="AD627" s="356" t="s">
        <v>1592</v>
      </c>
      <c r="AE627" s="356"/>
      <c r="AF627" s="356"/>
      <c r="AG627" s="356" t="s">
        <v>840</v>
      </c>
      <c r="AH627" s="623" t="s">
        <v>2119</v>
      </c>
      <c r="AI627" s="356" t="s">
        <v>2227</v>
      </c>
      <c r="AJ627" s="441"/>
      <c r="AK627" s="359"/>
    </row>
    <row r="628" spans="1:37">
      <c r="A628" s="367"/>
      <c r="B628" s="445" t="s">
        <v>449</v>
      </c>
      <c r="C628" s="402">
        <v>46.756300000000003</v>
      </c>
      <c r="D628" s="428">
        <v>23.5487</v>
      </c>
      <c r="E628" s="449" t="s">
        <v>206</v>
      </c>
      <c r="F628" s="450" t="s">
        <v>649</v>
      </c>
      <c r="G628" s="450" t="s">
        <v>2752</v>
      </c>
      <c r="H628" s="450" t="s">
        <v>3837</v>
      </c>
      <c r="I628" s="452" t="s">
        <v>737</v>
      </c>
      <c r="J628" s="457" t="s">
        <v>3</v>
      </c>
      <c r="K628" s="407">
        <v>2</v>
      </c>
      <c r="L628" s="407">
        <v>5</v>
      </c>
      <c r="M628" s="407">
        <v>5</v>
      </c>
      <c r="N628" s="425">
        <v>40</v>
      </c>
      <c r="O628" s="437"/>
      <c r="P628" s="406"/>
      <c r="Q628" s="406">
        <v>22</v>
      </c>
      <c r="R628" s="406">
        <v>10</v>
      </c>
      <c r="S628" s="406">
        <v>8</v>
      </c>
      <c r="T628" s="406"/>
      <c r="U628" s="406"/>
      <c r="V628" s="406">
        <f t="shared" si="33"/>
        <v>0</v>
      </c>
      <c r="W628" s="676"/>
      <c r="X628" s="507" t="str">
        <f t="shared" si="31"/>
        <v>22 două camere, 10 trei camere, 8 patru camere, 0 număr camere necunoscut &lt;span style="color: red;"&gt;(spuneți-mi sau trimiteți tabel întreținere)&lt;/span&gt;</v>
      </c>
      <c r="Y628" s="508" t="str">
        <f t="shared" si="32"/>
        <v>40 din care 22 două camere, 10 trei camere, 8 patru camere, 0 număr camere necunoscut &lt;span style="color: red;"&gt;(spuneți-mi sau trimiteți tabel întreținere)&lt;/span&gt;</v>
      </c>
      <c r="Z628" s="509"/>
      <c r="AA628" s="510" t="s">
        <v>1043</v>
      </c>
      <c r="AB628" s="628" t="s">
        <v>1303</v>
      </c>
      <c r="AC628" s="431" t="s">
        <v>1547</v>
      </c>
      <c r="AD628" s="356" t="s">
        <v>1592</v>
      </c>
      <c r="AE628" s="356"/>
      <c r="AF628" s="356"/>
      <c r="AG628" s="356" t="s">
        <v>840</v>
      </c>
      <c r="AH628" s="623" t="s">
        <v>2119</v>
      </c>
      <c r="AI628" s="356" t="s">
        <v>2227</v>
      </c>
      <c r="AJ628" s="441"/>
      <c r="AK628" s="359"/>
    </row>
    <row r="629" spans="1:37">
      <c r="A629" s="367"/>
      <c r="B629" s="445" t="s">
        <v>450</v>
      </c>
      <c r="C629" s="402">
        <v>46.756300000000003</v>
      </c>
      <c r="D629" s="428">
        <v>23.551600000000001</v>
      </c>
      <c r="E629" s="449" t="s">
        <v>206</v>
      </c>
      <c r="F629" s="450" t="s">
        <v>649</v>
      </c>
      <c r="G629" s="450" t="s">
        <v>2752</v>
      </c>
      <c r="H629" s="450" t="s">
        <v>3838</v>
      </c>
      <c r="I629" s="452" t="s">
        <v>681</v>
      </c>
      <c r="J629" s="457" t="s">
        <v>3</v>
      </c>
      <c r="K629" s="407">
        <v>2</v>
      </c>
      <c r="L629" s="407">
        <v>5</v>
      </c>
      <c r="M629" s="407">
        <v>5</v>
      </c>
      <c r="N629" s="425">
        <v>40</v>
      </c>
      <c r="O629" s="437"/>
      <c r="P629" s="406"/>
      <c r="Q629" s="406">
        <v>32</v>
      </c>
      <c r="R629" s="406">
        <v>8</v>
      </c>
      <c r="S629" s="406"/>
      <c r="T629" s="406"/>
      <c r="U629" s="406"/>
      <c r="V629" s="406">
        <f t="shared" si="33"/>
        <v>0</v>
      </c>
      <c r="W629" s="676"/>
      <c r="X629" s="507" t="str">
        <f t="shared" si="31"/>
        <v>32 două camere, 8 trei camere, 0 număr camere necunoscut &lt;span style="color: red;"&gt;(spuneți-mi sau trimiteți tabel întreținere)&lt;/span&gt;</v>
      </c>
      <c r="Y629" s="508" t="str">
        <f t="shared" si="32"/>
        <v>40 din care 32 două camere, 8 trei camere, 0 număr camere necunoscut &lt;span style="color: red;"&gt;(spuneți-mi sau trimiteți tabel întreținere)&lt;/span&gt;</v>
      </c>
      <c r="Z629" s="509"/>
      <c r="AA629" s="510" t="s">
        <v>1043</v>
      </c>
      <c r="AB629" s="628" t="s">
        <v>1304</v>
      </c>
      <c r="AC629" s="431" t="s">
        <v>1547</v>
      </c>
      <c r="AD629" s="356" t="s">
        <v>2150</v>
      </c>
      <c r="AE629" s="356"/>
      <c r="AF629" s="356"/>
      <c r="AG629" s="356" t="s">
        <v>840</v>
      </c>
      <c r="AH629" s="356"/>
      <c r="AI629" s="623" t="s">
        <v>2614</v>
      </c>
      <c r="AJ629" s="441"/>
      <c r="AK629" s="359"/>
    </row>
    <row r="630" spans="1:37">
      <c r="A630" s="367"/>
      <c r="B630" s="445" t="s">
        <v>421</v>
      </c>
      <c r="C630" s="402">
        <v>46.757399999999997</v>
      </c>
      <c r="D630" s="428">
        <v>23.552499999999998</v>
      </c>
      <c r="E630" s="449" t="s">
        <v>206</v>
      </c>
      <c r="F630" s="450" t="s">
        <v>649</v>
      </c>
      <c r="G630" s="450" t="s">
        <v>2752</v>
      </c>
      <c r="H630" s="450" t="s">
        <v>3839</v>
      </c>
      <c r="I630" s="452" t="s">
        <v>681</v>
      </c>
      <c r="J630" s="457" t="s">
        <v>3</v>
      </c>
      <c r="K630" s="407">
        <v>4</v>
      </c>
      <c r="L630" s="407">
        <v>5</v>
      </c>
      <c r="M630" s="407">
        <v>5</v>
      </c>
      <c r="N630" s="425">
        <v>78</v>
      </c>
      <c r="O630" s="437"/>
      <c r="P630" s="406"/>
      <c r="Q630" s="406">
        <v>68</v>
      </c>
      <c r="R630" s="406">
        <v>10</v>
      </c>
      <c r="S630" s="406"/>
      <c r="T630" s="406"/>
      <c r="U630" s="406"/>
      <c r="V630" s="406">
        <f t="shared" si="33"/>
        <v>0</v>
      </c>
      <c r="W630" s="676"/>
      <c r="X630" s="507" t="str">
        <f t="shared" si="31"/>
        <v>68 două camere, 10 trei camere, 0 număr camere necunoscut &lt;span style="color: red;"&gt;(spuneți-mi sau trimiteți tabel întreținere)&lt;/span&gt;</v>
      </c>
      <c r="Y630" s="508" t="str">
        <f t="shared" si="32"/>
        <v>78 din care 68 două camere, 10 trei camere, 0 număr camere necunoscut &lt;span style="color: red;"&gt;(spuneți-mi sau trimiteți tabel întreținere)&lt;/span&gt;</v>
      </c>
      <c r="Z630" s="509"/>
      <c r="AA630" s="510" t="s">
        <v>1670</v>
      </c>
      <c r="AB630" s="628" t="s">
        <v>1304</v>
      </c>
      <c r="AC630" s="431" t="s">
        <v>1547</v>
      </c>
      <c r="AD630" s="356" t="s">
        <v>2151</v>
      </c>
      <c r="AE630" s="356"/>
      <c r="AF630" s="356"/>
      <c r="AG630" s="356" t="s">
        <v>840</v>
      </c>
      <c r="AH630" s="356"/>
      <c r="AI630" s="623" t="s">
        <v>2614</v>
      </c>
      <c r="AJ630" s="441"/>
      <c r="AK630" s="359"/>
    </row>
    <row r="631" spans="1:37">
      <c r="A631" s="367"/>
      <c r="B631" s="445" t="s">
        <v>422</v>
      </c>
      <c r="C631" s="402">
        <v>46.758400000000002</v>
      </c>
      <c r="D631" s="428">
        <v>23.555299999999999</v>
      </c>
      <c r="E631" s="449" t="s">
        <v>206</v>
      </c>
      <c r="F631" s="450" t="s">
        <v>649</v>
      </c>
      <c r="G631" s="450" t="s">
        <v>2752</v>
      </c>
      <c r="H631" s="450" t="s">
        <v>3840</v>
      </c>
      <c r="I631" s="451" t="s">
        <v>681</v>
      </c>
      <c r="J631" s="456" t="s">
        <v>3</v>
      </c>
      <c r="K631" s="403">
        <v>5</v>
      </c>
      <c r="L631" s="403">
        <v>5</v>
      </c>
      <c r="M631" s="403">
        <v>5</v>
      </c>
      <c r="N631" s="424">
        <v>97</v>
      </c>
      <c r="O631" s="436"/>
      <c r="P631" s="404"/>
      <c r="Q631" s="404">
        <v>86</v>
      </c>
      <c r="R631" s="404">
        <v>11</v>
      </c>
      <c r="S631" s="404"/>
      <c r="T631" s="404"/>
      <c r="U631" s="404"/>
      <c r="V631" s="404">
        <f t="shared" si="33"/>
        <v>0</v>
      </c>
      <c r="W631" s="677"/>
      <c r="X631" s="503" t="str">
        <f t="shared" si="31"/>
        <v>86 două camere, 11 trei camere, 0 număr camere necunoscut &lt;span style="color: red;"&gt;(spuneți-mi sau trimiteți tabel întreținere)&lt;/span&gt;</v>
      </c>
      <c r="Y631" s="504" t="str">
        <f t="shared" si="32"/>
        <v>97 din care 86 două camere, 11 trei camere, 0 număr camere necunoscut &lt;span style="color: red;"&gt;(spuneți-mi sau trimiteți tabel întreținere)&lt;/span&gt;</v>
      </c>
      <c r="Z631" s="505"/>
      <c r="AA631" s="506" t="s">
        <v>1043</v>
      </c>
      <c r="AB631" s="628" t="s">
        <v>1304</v>
      </c>
      <c r="AC631" s="431" t="s">
        <v>1547</v>
      </c>
      <c r="AD631" s="356" t="s">
        <v>2153</v>
      </c>
      <c r="AE631" s="356"/>
      <c r="AF631" s="356"/>
      <c r="AG631" s="356" t="s">
        <v>840</v>
      </c>
      <c r="AH631" s="356"/>
      <c r="AI631" s="356" t="s">
        <v>2227</v>
      </c>
      <c r="AJ631" s="441"/>
      <c r="AK631" s="359"/>
    </row>
    <row r="632" spans="1:37">
      <c r="A632" s="367"/>
      <c r="B632" s="445" t="s">
        <v>422</v>
      </c>
      <c r="C632" s="402">
        <v>46.758000000000003</v>
      </c>
      <c r="D632" s="428">
        <v>23.555700000000002</v>
      </c>
      <c r="E632" s="449" t="s">
        <v>206</v>
      </c>
      <c r="F632" s="450" t="s">
        <v>649</v>
      </c>
      <c r="G632" s="450" t="s">
        <v>2752</v>
      </c>
      <c r="H632" s="450" t="s">
        <v>3841</v>
      </c>
      <c r="I632" s="452" t="s">
        <v>681</v>
      </c>
      <c r="J632" s="457" t="s">
        <v>3</v>
      </c>
      <c r="K632" s="407">
        <v>2</v>
      </c>
      <c r="L632" s="407">
        <v>5</v>
      </c>
      <c r="M632" s="407">
        <v>5</v>
      </c>
      <c r="N632" s="425">
        <v>40</v>
      </c>
      <c r="O632" s="437"/>
      <c r="P632" s="406"/>
      <c r="Q632" s="406">
        <v>32</v>
      </c>
      <c r="R632" s="406">
        <v>8</v>
      </c>
      <c r="S632" s="406"/>
      <c r="T632" s="406"/>
      <c r="U632" s="406"/>
      <c r="V632" s="406">
        <f t="shared" si="33"/>
        <v>0</v>
      </c>
      <c r="W632" s="676"/>
      <c r="X632" s="507" t="str">
        <f t="shared" si="31"/>
        <v>32 două camere, 8 trei camere, 0 număr camere necunoscut &lt;span style="color: red;"&gt;(spuneți-mi sau trimiteți tabel întreținere)&lt;/span&gt;</v>
      </c>
      <c r="Y632" s="508" t="str">
        <f t="shared" si="32"/>
        <v>40 din care 32 două camere, 8 trei camere, 0 număr camere necunoscut &lt;span style="color: red;"&gt;(spuneți-mi sau trimiteți tabel întreținere)&lt;/span&gt;</v>
      </c>
      <c r="Z632" s="509"/>
      <c r="AA632" s="510" t="s">
        <v>1670</v>
      </c>
      <c r="AB632" s="628" t="s">
        <v>1304</v>
      </c>
      <c r="AC632" s="431" t="s">
        <v>1547</v>
      </c>
      <c r="AD632" s="356" t="s">
        <v>2150</v>
      </c>
      <c r="AE632" s="356"/>
      <c r="AF632" s="356"/>
      <c r="AG632" s="356" t="s">
        <v>840</v>
      </c>
      <c r="AH632" s="356"/>
      <c r="AI632" s="356" t="s">
        <v>2227</v>
      </c>
      <c r="AJ632" s="441"/>
      <c r="AK632" s="359"/>
    </row>
    <row r="633" spans="1:37">
      <c r="A633" s="367"/>
      <c r="B633" s="445" t="s">
        <v>423</v>
      </c>
      <c r="C633" s="402">
        <v>46.753599999999999</v>
      </c>
      <c r="D633" s="428">
        <v>23.5443</v>
      </c>
      <c r="E633" s="449" t="s">
        <v>206</v>
      </c>
      <c r="F633" s="450" t="s">
        <v>649</v>
      </c>
      <c r="G633" s="450" t="s">
        <v>2752</v>
      </c>
      <c r="H633" s="450" t="s">
        <v>3842</v>
      </c>
      <c r="I633" s="452" t="s">
        <v>681</v>
      </c>
      <c r="J633" s="457" t="s">
        <v>3</v>
      </c>
      <c r="K633" s="407">
        <v>3</v>
      </c>
      <c r="L633" s="407">
        <v>5</v>
      </c>
      <c r="M633" s="407">
        <v>5</v>
      </c>
      <c r="N633" s="425">
        <v>60</v>
      </c>
      <c r="O633" s="437"/>
      <c r="P633" s="406"/>
      <c r="Q633" s="406"/>
      <c r="R633" s="406">
        <v>36</v>
      </c>
      <c r="S633" s="406">
        <v>24</v>
      </c>
      <c r="T633" s="406"/>
      <c r="U633" s="406"/>
      <c r="V633" s="406">
        <f t="shared" si="33"/>
        <v>0</v>
      </c>
      <c r="W633" s="676"/>
      <c r="X633" s="507" t="str">
        <f t="shared" si="31"/>
        <v>36 trei camere, 24 patru camere, 0 număr camere necunoscut &lt;span style="color: red;"&gt;(spuneți-mi sau trimiteți tabel întreținere)&lt;/span&gt;</v>
      </c>
      <c r="Y633" s="508" t="str">
        <f t="shared" si="32"/>
        <v>60 din care 36 trei camere, 24 patru camere, 0 număr camere necunoscut &lt;span style="color: red;"&gt;(spuneți-mi sau trimiteți tabel întreținere)&lt;/span&gt;</v>
      </c>
      <c r="Z633" s="509"/>
      <c r="AA633" s="510" t="s">
        <v>1688</v>
      </c>
      <c r="AB633" s="628" t="s">
        <v>1303</v>
      </c>
      <c r="AC633" s="431" t="s">
        <v>1547</v>
      </c>
      <c r="AD633" s="356" t="s">
        <v>1588</v>
      </c>
      <c r="AE633" s="356"/>
      <c r="AF633" s="356"/>
      <c r="AG633" s="356" t="s">
        <v>840</v>
      </c>
      <c r="AH633" s="623" t="s">
        <v>2119</v>
      </c>
      <c r="AI633" s="356" t="s">
        <v>2227</v>
      </c>
      <c r="AJ633" s="441"/>
      <c r="AK633" s="359"/>
    </row>
    <row r="634" spans="1:37">
      <c r="A634" s="367"/>
      <c r="B634" s="445" t="s">
        <v>423</v>
      </c>
      <c r="C634" s="402">
        <v>46.756999999999998</v>
      </c>
      <c r="D634" s="428">
        <v>23.553999999999998</v>
      </c>
      <c r="E634" s="449" t="s">
        <v>206</v>
      </c>
      <c r="F634" s="450" t="s">
        <v>649</v>
      </c>
      <c r="G634" s="450" t="s">
        <v>2752</v>
      </c>
      <c r="H634" s="450" t="s">
        <v>2989</v>
      </c>
      <c r="I634" s="452" t="s">
        <v>681</v>
      </c>
      <c r="J634" s="457" t="s">
        <v>3</v>
      </c>
      <c r="K634" s="407">
        <v>4</v>
      </c>
      <c r="L634" s="407">
        <v>5</v>
      </c>
      <c r="M634" s="407">
        <v>5</v>
      </c>
      <c r="N634" s="425">
        <v>80</v>
      </c>
      <c r="O634" s="437"/>
      <c r="P634" s="406"/>
      <c r="Q634" s="416">
        <v>64</v>
      </c>
      <c r="R634" s="416">
        <v>16</v>
      </c>
      <c r="S634" s="406"/>
      <c r="T634" s="406"/>
      <c r="U634" s="406"/>
      <c r="V634" s="406">
        <f t="shared" si="33"/>
        <v>0</v>
      </c>
      <c r="W634" s="676"/>
      <c r="X634" s="507" t="str">
        <f t="shared" si="31"/>
        <v>64 două camere, 16 trei camere, 0 număr camere necunoscut &lt;span style="color: red;"&gt;(spuneți-mi sau trimiteți tabel întreținere)&lt;/span&gt;</v>
      </c>
      <c r="Y634" s="508" t="str">
        <f t="shared" si="32"/>
        <v>80 din care 64 două camere, 16 trei camere, 0 număr camere necunoscut &lt;span style="color: red;"&gt;(spuneți-mi sau trimiteți tabel întreținere)&lt;/span&gt;</v>
      </c>
      <c r="Z634" s="509"/>
      <c r="AA634" s="510" t="s">
        <v>1670</v>
      </c>
      <c r="AB634" s="628" t="s">
        <v>1304</v>
      </c>
      <c r="AC634" s="431" t="s">
        <v>1547</v>
      </c>
      <c r="AD634" s="356" t="s">
        <v>1591</v>
      </c>
      <c r="AE634" s="356"/>
      <c r="AF634" s="356"/>
      <c r="AG634" s="356" t="s">
        <v>840</v>
      </c>
      <c r="AH634" s="356"/>
      <c r="AI634" s="356" t="s">
        <v>2227</v>
      </c>
      <c r="AJ634" s="441"/>
      <c r="AK634" s="359"/>
    </row>
    <row r="635" spans="1:37">
      <c r="A635" s="367" t="s">
        <v>32</v>
      </c>
      <c r="B635" s="460" t="s">
        <v>252</v>
      </c>
      <c r="C635" s="461">
        <v>46.753999999999998</v>
      </c>
      <c r="D635" s="462">
        <v>23.543500000000002</v>
      </c>
      <c r="E635" s="463" t="s">
        <v>206</v>
      </c>
      <c r="F635" s="464" t="s">
        <v>649</v>
      </c>
      <c r="G635" s="464" t="s">
        <v>2752</v>
      </c>
      <c r="H635" s="464" t="s">
        <v>3843</v>
      </c>
      <c r="I635" s="474" t="s">
        <v>681</v>
      </c>
      <c r="J635" s="475" t="s">
        <v>3</v>
      </c>
      <c r="K635" s="476">
        <v>2</v>
      </c>
      <c r="L635" s="476">
        <v>5</v>
      </c>
      <c r="M635" s="476">
        <v>5</v>
      </c>
      <c r="N635" s="477">
        <v>40</v>
      </c>
      <c r="O635" s="478"/>
      <c r="P635" s="479"/>
      <c r="Q635" s="479"/>
      <c r="R635" s="479">
        <v>32</v>
      </c>
      <c r="S635" s="479">
        <v>8</v>
      </c>
      <c r="T635" s="479"/>
      <c r="U635" s="479"/>
      <c r="V635" s="479">
        <f t="shared" si="33"/>
        <v>0</v>
      </c>
      <c r="W635" s="679"/>
      <c r="X635" s="515" t="str">
        <f t="shared" si="31"/>
        <v>32 trei camere, 8 patru camere, 0 număr camere necunoscut &lt;span style="color: red;"&gt;(spuneți-mi sau trimiteți tabel întreținere)&lt;/span&gt;</v>
      </c>
      <c r="Y635" s="516" t="str">
        <f t="shared" si="32"/>
        <v>40 din care 32 trei camere, 8 patru camere, 0 număr camere necunoscut &lt;span style="color: red;"&gt;(spuneți-mi sau trimiteți tabel întreținere)&lt;/span&gt;</v>
      </c>
      <c r="Z635" s="517"/>
      <c r="AA635" s="518" t="s">
        <v>1671</v>
      </c>
      <c r="AB635" s="400" t="s">
        <v>1303</v>
      </c>
      <c r="AC635" s="458" t="s">
        <v>1547</v>
      </c>
      <c r="AD635" s="472" t="s">
        <v>1707</v>
      </c>
      <c r="AE635" s="472"/>
      <c r="AF635" s="472"/>
      <c r="AG635" s="472" t="s">
        <v>840</v>
      </c>
      <c r="AH635" s="472"/>
      <c r="AI635" s="472" t="s">
        <v>2227</v>
      </c>
      <c r="AJ635" s="473"/>
      <c r="AK635" s="359"/>
    </row>
    <row r="636" spans="1:37">
      <c r="A636" s="367"/>
      <c r="B636" s="445" t="s">
        <v>292</v>
      </c>
      <c r="C636" s="402">
        <v>46.755000000000003</v>
      </c>
      <c r="D636" s="428">
        <v>23.546800000000001</v>
      </c>
      <c r="E636" s="449" t="s">
        <v>206</v>
      </c>
      <c r="F636" s="450" t="s">
        <v>649</v>
      </c>
      <c r="G636" s="450" t="s">
        <v>2752</v>
      </c>
      <c r="H636" s="450" t="s">
        <v>3844</v>
      </c>
      <c r="I636" s="452" t="s">
        <v>681</v>
      </c>
      <c r="J636" s="457" t="s">
        <v>3</v>
      </c>
      <c r="K636" s="407">
        <v>4</v>
      </c>
      <c r="L636" s="407">
        <v>5</v>
      </c>
      <c r="M636" s="407">
        <v>5</v>
      </c>
      <c r="N636" s="425">
        <v>78</v>
      </c>
      <c r="O636" s="437"/>
      <c r="P636" s="406"/>
      <c r="Q636" s="406">
        <v>68</v>
      </c>
      <c r="R636" s="406">
        <v>10</v>
      </c>
      <c r="S636" s="406"/>
      <c r="T636" s="406"/>
      <c r="U636" s="406"/>
      <c r="V636" s="406">
        <f t="shared" si="33"/>
        <v>0</v>
      </c>
      <c r="W636" s="676"/>
      <c r="X636" s="507" t="str">
        <f t="shared" si="31"/>
        <v>68 două camere, 10 trei camere, 0 număr camere necunoscut &lt;span style="color: red;"&gt;(spuneți-mi sau trimiteți tabel întreținere)&lt;/span&gt;</v>
      </c>
      <c r="Y636" s="508" t="str">
        <f t="shared" si="32"/>
        <v>78 din care 68 două camere, 10 trei camere, 0 număr camere necunoscut &lt;span style="color: red;"&gt;(spuneți-mi sau trimiteți tabel întreținere)&lt;/span&gt;</v>
      </c>
      <c r="Z636" s="509"/>
      <c r="AA636" s="510" t="s">
        <v>1043</v>
      </c>
      <c r="AB636" s="628" t="s">
        <v>1304</v>
      </c>
      <c r="AC636" s="431" t="s">
        <v>1547</v>
      </c>
      <c r="AD636" s="356" t="s">
        <v>2151</v>
      </c>
      <c r="AE636" s="356"/>
      <c r="AF636" s="356"/>
      <c r="AG636" s="356" t="s">
        <v>840</v>
      </c>
      <c r="AH636" s="356"/>
      <c r="AI636" s="623" t="s">
        <v>2614</v>
      </c>
      <c r="AJ636" s="441"/>
      <c r="AK636" s="359"/>
    </row>
    <row r="637" spans="1:37">
      <c r="A637" s="367"/>
      <c r="B637" s="445" t="s">
        <v>293</v>
      </c>
      <c r="C637" s="402">
        <v>46.755299999999998</v>
      </c>
      <c r="D637" s="428">
        <v>23.548200000000001</v>
      </c>
      <c r="E637" s="449" t="s">
        <v>206</v>
      </c>
      <c r="F637" s="450" t="s">
        <v>649</v>
      </c>
      <c r="G637" s="450" t="s">
        <v>2752</v>
      </c>
      <c r="H637" s="450" t="s">
        <v>3845</v>
      </c>
      <c r="I637" s="452" t="s">
        <v>681</v>
      </c>
      <c r="J637" s="457" t="s">
        <v>3</v>
      </c>
      <c r="K637" s="407">
        <v>4</v>
      </c>
      <c r="L637" s="407">
        <v>5</v>
      </c>
      <c r="M637" s="407">
        <v>5</v>
      </c>
      <c r="N637" s="425">
        <v>78</v>
      </c>
      <c r="O637" s="437"/>
      <c r="P637" s="406"/>
      <c r="Q637" s="406">
        <v>68</v>
      </c>
      <c r="R637" s="406">
        <v>10</v>
      </c>
      <c r="S637" s="406"/>
      <c r="T637" s="406"/>
      <c r="U637" s="406"/>
      <c r="V637" s="406">
        <f t="shared" si="33"/>
        <v>0</v>
      </c>
      <c r="W637" s="676"/>
      <c r="X637" s="507" t="str">
        <f t="shared" si="31"/>
        <v>68 două camere, 10 trei camere, 0 număr camere necunoscut &lt;span style="color: red;"&gt;(spuneți-mi sau trimiteți tabel întreținere)&lt;/span&gt;</v>
      </c>
      <c r="Y637" s="508" t="str">
        <f t="shared" si="32"/>
        <v>78 din care 68 două camere, 10 trei camere, 0 număr camere necunoscut &lt;span style="color: red;"&gt;(spuneți-mi sau trimiteți tabel întreținere)&lt;/span&gt;</v>
      </c>
      <c r="Z637" s="509"/>
      <c r="AA637" s="510" t="s">
        <v>1043</v>
      </c>
      <c r="AB637" s="628" t="s">
        <v>1304</v>
      </c>
      <c r="AC637" s="431" t="s">
        <v>1547</v>
      </c>
      <c r="AD637" s="356" t="s">
        <v>2151</v>
      </c>
      <c r="AE637" s="356"/>
      <c r="AF637" s="356"/>
      <c r="AG637" s="356" t="s">
        <v>840</v>
      </c>
      <c r="AH637" s="356"/>
      <c r="AI637" s="623" t="s">
        <v>2614</v>
      </c>
      <c r="AJ637" s="441"/>
      <c r="AK637" s="359"/>
    </row>
    <row r="638" spans="1:37">
      <c r="A638" s="367"/>
      <c r="B638" s="445" t="s">
        <v>294</v>
      </c>
      <c r="C638" s="402">
        <v>46.758099999999999</v>
      </c>
      <c r="D638" s="428">
        <v>23.554300000000001</v>
      </c>
      <c r="E638" s="449" t="s">
        <v>206</v>
      </c>
      <c r="F638" s="450" t="s">
        <v>649</v>
      </c>
      <c r="G638" s="450" t="s">
        <v>2752</v>
      </c>
      <c r="H638" s="450" t="s">
        <v>3846</v>
      </c>
      <c r="I638" s="452" t="s">
        <v>681</v>
      </c>
      <c r="J638" s="457" t="s">
        <v>3</v>
      </c>
      <c r="K638" s="407">
        <v>2</v>
      </c>
      <c r="L638" s="407">
        <v>5</v>
      </c>
      <c r="M638" s="407">
        <v>5</v>
      </c>
      <c r="N638" s="425">
        <v>40</v>
      </c>
      <c r="O638" s="437"/>
      <c r="P638" s="406"/>
      <c r="Q638" s="406">
        <v>32</v>
      </c>
      <c r="R638" s="406">
        <v>8</v>
      </c>
      <c r="S638" s="406"/>
      <c r="T638" s="406"/>
      <c r="U638" s="406"/>
      <c r="V638" s="406">
        <f t="shared" si="33"/>
        <v>0</v>
      </c>
      <c r="W638" s="676"/>
      <c r="X638" s="507" t="str">
        <f t="shared" si="31"/>
        <v>32 două camere, 8 trei camere, 0 număr camere necunoscut &lt;span style="color: red;"&gt;(spuneți-mi sau trimiteți tabel întreținere)&lt;/span&gt;</v>
      </c>
      <c r="Y638" s="508" t="str">
        <f t="shared" si="32"/>
        <v>40 din care 32 două camere, 8 trei camere, 0 număr camere necunoscut &lt;span style="color: red;"&gt;(spuneți-mi sau trimiteți tabel întreținere)&lt;/span&gt;</v>
      </c>
      <c r="Z638" s="509"/>
      <c r="AA638" s="510" t="s">
        <v>1661</v>
      </c>
      <c r="AB638" s="628" t="s">
        <v>1304</v>
      </c>
      <c r="AC638" s="431" t="s">
        <v>1547</v>
      </c>
      <c r="AD638" s="356" t="s">
        <v>2150</v>
      </c>
      <c r="AE638" s="356"/>
      <c r="AF638" s="356"/>
      <c r="AG638" s="356" t="s">
        <v>840</v>
      </c>
      <c r="AH638" s="356"/>
      <c r="AI638" s="623" t="s">
        <v>2614</v>
      </c>
      <c r="AJ638" s="441"/>
      <c r="AK638" s="359"/>
    </row>
    <row r="639" spans="1:37">
      <c r="A639" s="367"/>
      <c r="B639" s="445" t="s">
        <v>461</v>
      </c>
      <c r="C639" s="402">
        <v>46.757800000000003</v>
      </c>
      <c r="D639" s="428">
        <v>23.555</v>
      </c>
      <c r="E639" s="449" t="s">
        <v>206</v>
      </c>
      <c r="F639" s="450" t="s">
        <v>649</v>
      </c>
      <c r="G639" s="450" t="s">
        <v>2752</v>
      </c>
      <c r="H639" s="450" t="s">
        <v>3847</v>
      </c>
      <c r="I639" s="452" t="s">
        <v>681</v>
      </c>
      <c r="J639" s="457" t="s">
        <v>3</v>
      </c>
      <c r="K639" s="407">
        <v>2</v>
      </c>
      <c r="L639" s="407">
        <v>5</v>
      </c>
      <c r="M639" s="407">
        <v>5</v>
      </c>
      <c r="N639" s="425">
        <v>40</v>
      </c>
      <c r="O639" s="437"/>
      <c r="P639" s="406"/>
      <c r="Q639" s="406">
        <v>32</v>
      </c>
      <c r="R639" s="406">
        <v>8</v>
      </c>
      <c r="S639" s="406"/>
      <c r="T639" s="406"/>
      <c r="U639" s="406"/>
      <c r="V639" s="406">
        <f t="shared" si="33"/>
        <v>0</v>
      </c>
      <c r="W639" s="676"/>
      <c r="X639" s="507" t="str">
        <f t="shared" si="31"/>
        <v>32 două camere, 8 trei camere, 0 număr camere necunoscut &lt;span style="color: red;"&gt;(spuneți-mi sau trimiteți tabel întreținere)&lt;/span&gt;</v>
      </c>
      <c r="Y639" s="508" t="str">
        <f t="shared" si="32"/>
        <v>40 din care 32 două camere, 8 trei camere, 0 număr camere necunoscut &lt;span style="color: red;"&gt;(spuneți-mi sau trimiteți tabel întreținere)&lt;/span&gt;</v>
      </c>
      <c r="Z639" s="509"/>
      <c r="AA639" s="510" t="s">
        <v>1670</v>
      </c>
      <c r="AB639" s="628" t="s">
        <v>1304</v>
      </c>
      <c r="AC639" s="431" t="s">
        <v>1547</v>
      </c>
      <c r="AD639" s="356" t="s">
        <v>2150</v>
      </c>
      <c r="AE639" s="356"/>
      <c r="AF639" s="356"/>
      <c r="AG639" s="356" t="s">
        <v>840</v>
      </c>
      <c r="AH639" s="356"/>
      <c r="AI639" s="623" t="s">
        <v>2614</v>
      </c>
      <c r="AJ639" s="441"/>
      <c r="AK639" s="359"/>
    </row>
    <row r="640" spans="1:37">
      <c r="A640" s="367"/>
      <c r="B640" s="445" t="s">
        <v>461</v>
      </c>
      <c r="C640" s="402">
        <v>46.757800000000003</v>
      </c>
      <c r="D640" s="428">
        <v>23.5547</v>
      </c>
      <c r="E640" s="449" t="s">
        <v>206</v>
      </c>
      <c r="F640" s="450" t="s">
        <v>649</v>
      </c>
      <c r="G640" s="450" t="s">
        <v>2752</v>
      </c>
      <c r="H640" s="450" t="s">
        <v>3848</v>
      </c>
      <c r="I640" s="452" t="s">
        <v>681</v>
      </c>
      <c r="J640" s="457" t="s">
        <v>3</v>
      </c>
      <c r="K640" s="407">
        <v>2</v>
      </c>
      <c r="L640" s="407">
        <v>5</v>
      </c>
      <c r="M640" s="407">
        <v>5</v>
      </c>
      <c r="N640" s="425">
        <v>40</v>
      </c>
      <c r="O640" s="437"/>
      <c r="P640" s="406"/>
      <c r="Q640" s="406">
        <v>32</v>
      </c>
      <c r="R640" s="406">
        <v>8</v>
      </c>
      <c r="S640" s="406"/>
      <c r="T640" s="406"/>
      <c r="U640" s="406"/>
      <c r="V640" s="406">
        <f t="shared" si="33"/>
        <v>0</v>
      </c>
      <c r="W640" s="676"/>
      <c r="X640" s="507" t="str">
        <f t="shared" si="31"/>
        <v>32 două camere, 8 trei camere, 0 număr camere necunoscut &lt;span style="color: red;"&gt;(spuneți-mi sau trimiteți tabel întreținere)&lt;/span&gt;</v>
      </c>
      <c r="Y640" s="508" t="str">
        <f t="shared" si="32"/>
        <v>40 din care 32 două camere, 8 trei camere, 0 număr camere necunoscut &lt;span style="color: red;"&gt;(spuneți-mi sau trimiteți tabel întreținere)&lt;/span&gt;</v>
      </c>
      <c r="Z640" s="509"/>
      <c r="AA640" s="510" t="s">
        <v>1670</v>
      </c>
      <c r="AB640" s="628" t="s">
        <v>1304</v>
      </c>
      <c r="AC640" s="431" t="s">
        <v>1547</v>
      </c>
      <c r="AD640" s="356" t="s">
        <v>2150</v>
      </c>
      <c r="AE640" s="356"/>
      <c r="AF640" s="356"/>
      <c r="AG640" s="356" t="s">
        <v>840</v>
      </c>
      <c r="AH640" s="356"/>
      <c r="AI640" s="623" t="s">
        <v>2614</v>
      </c>
      <c r="AJ640" s="441"/>
      <c r="AK640" s="359"/>
    </row>
    <row r="641" spans="1:37">
      <c r="A641" s="367"/>
      <c r="B641" s="445" t="s">
        <v>462</v>
      </c>
      <c r="C641" s="402">
        <v>46.758499999999998</v>
      </c>
      <c r="D641" s="428">
        <v>23.555900000000001</v>
      </c>
      <c r="E641" s="449" t="s">
        <v>206</v>
      </c>
      <c r="F641" s="450" t="s">
        <v>649</v>
      </c>
      <c r="G641" s="450" t="s">
        <v>2752</v>
      </c>
      <c r="H641" s="450" t="s">
        <v>3849</v>
      </c>
      <c r="I641" s="451" t="s">
        <v>681</v>
      </c>
      <c r="J641" s="456" t="s">
        <v>3</v>
      </c>
      <c r="K641" s="403">
        <v>5</v>
      </c>
      <c r="L641" s="403">
        <v>5</v>
      </c>
      <c r="M641" s="403">
        <v>5</v>
      </c>
      <c r="N641" s="424">
        <v>98</v>
      </c>
      <c r="O641" s="436"/>
      <c r="P641" s="404"/>
      <c r="Q641" s="406">
        <v>79</v>
      </c>
      <c r="R641" s="406">
        <v>19</v>
      </c>
      <c r="S641" s="404"/>
      <c r="T641" s="404"/>
      <c r="U641" s="404"/>
      <c r="V641" s="404">
        <f t="shared" si="33"/>
        <v>0</v>
      </c>
      <c r="W641" s="677"/>
      <c r="X641" s="503" t="str">
        <f t="shared" si="31"/>
        <v>79 două camere, 19 trei camere, 0 număr camere necunoscut &lt;span style="color: red;"&gt;(spuneți-mi sau trimiteți tabel întreținere)&lt;/span&gt;</v>
      </c>
      <c r="Y641" s="504" t="str">
        <f t="shared" si="32"/>
        <v>98 din care 79 două camere, 19 trei camere, 0 număr camere necunoscut &lt;span style="color: red;"&gt;(spuneți-mi sau trimiteți tabel întreținere)&lt;/span&gt;</v>
      </c>
      <c r="Z641" s="505"/>
      <c r="AA641" s="506" t="s">
        <v>1043</v>
      </c>
      <c r="AB641" s="628" t="s">
        <v>1304</v>
      </c>
      <c r="AC641" s="431" t="s">
        <v>1547</v>
      </c>
      <c r="AD641" s="356" t="s">
        <v>2152</v>
      </c>
      <c r="AE641" s="356"/>
      <c r="AF641" s="356"/>
      <c r="AG641" s="356" t="s">
        <v>840</v>
      </c>
      <c r="AH641" s="356"/>
      <c r="AI641" s="623" t="s">
        <v>2614</v>
      </c>
      <c r="AJ641" s="441"/>
      <c r="AK641" s="359"/>
    </row>
    <row r="642" spans="1:37">
      <c r="A642" s="367" t="s">
        <v>32</v>
      </c>
      <c r="B642" s="460" t="s">
        <v>295</v>
      </c>
      <c r="C642" s="461">
        <v>46.755699999999997</v>
      </c>
      <c r="D642" s="462">
        <v>23.544899999999998</v>
      </c>
      <c r="E642" s="463" t="s">
        <v>206</v>
      </c>
      <c r="F642" s="464" t="s">
        <v>649</v>
      </c>
      <c r="G642" s="464" t="s">
        <v>2752</v>
      </c>
      <c r="H642" s="464" t="s">
        <v>3850</v>
      </c>
      <c r="I642" s="474" t="s">
        <v>681</v>
      </c>
      <c r="J642" s="475" t="s">
        <v>3</v>
      </c>
      <c r="K642" s="476">
        <v>1</v>
      </c>
      <c r="L642" s="476">
        <v>5</v>
      </c>
      <c r="M642" s="476">
        <v>5</v>
      </c>
      <c r="N642" s="477">
        <v>20</v>
      </c>
      <c r="O642" s="478"/>
      <c r="P642" s="479"/>
      <c r="Q642" s="479">
        <v>2</v>
      </c>
      <c r="R642" s="479">
        <v>8</v>
      </c>
      <c r="S642" s="479">
        <v>10</v>
      </c>
      <c r="T642" s="479"/>
      <c r="U642" s="479"/>
      <c r="V642" s="479">
        <f t="shared" si="33"/>
        <v>0</v>
      </c>
      <c r="W642" s="679"/>
      <c r="X642" s="515" t="str">
        <f t="shared" si="31"/>
        <v>2 două camere, 8 trei camere, 10 patru camere, 0 număr camere necunoscut &lt;span style="color: red;"&gt;(spuneți-mi sau trimiteți tabel întreținere)&lt;/span&gt;</v>
      </c>
      <c r="Y642" s="516" t="str">
        <f t="shared" si="32"/>
        <v>20 din care 2 două camere, 8 trei camere, 10 patru camere, 0 număr camere necunoscut &lt;span style="color: red;"&gt;(spuneți-mi sau trimiteți tabel întreținere)&lt;/span&gt;</v>
      </c>
      <c r="Z642" s="517"/>
      <c r="AA642" s="518" t="s">
        <v>1043</v>
      </c>
      <c r="AB642" s="400" t="s">
        <v>1305</v>
      </c>
      <c r="AC642" s="458" t="s">
        <v>1547</v>
      </c>
      <c r="AD642" s="472" t="s">
        <v>2353</v>
      </c>
      <c r="AE642" s="472"/>
      <c r="AF642" s="472"/>
      <c r="AG642" s="472" t="s">
        <v>840</v>
      </c>
      <c r="AH642" s="472"/>
      <c r="AI642" s="394" t="s">
        <v>2585</v>
      </c>
      <c r="AJ642" s="473"/>
      <c r="AK642" s="359"/>
    </row>
    <row r="643" spans="1:37">
      <c r="A643" s="367"/>
      <c r="B643" s="445" t="s">
        <v>296</v>
      </c>
      <c r="C643" s="402">
        <v>46.755899999999997</v>
      </c>
      <c r="D643" s="428">
        <v>23.545300000000001</v>
      </c>
      <c r="E643" s="449" t="s">
        <v>206</v>
      </c>
      <c r="F643" s="450" t="s">
        <v>649</v>
      </c>
      <c r="G643" s="450" t="s">
        <v>2752</v>
      </c>
      <c r="H643" s="450" t="s">
        <v>3851</v>
      </c>
      <c r="I643" s="452" t="s">
        <v>681</v>
      </c>
      <c r="J643" s="457" t="s">
        <v>3</v>
      </c>
      <c r="K643" s="407">
        <v>2</v>
      </c>
      <c r="L643" s="407">
        <v>5</v>
      </c>
      <c r="M643" s="407">
        <v>5</v>
      </c>
      <c r="N643" s="425">
        <v>40</v>
      </c>
      <c r="O643" s="437"/>
      <c r="P643" s="406"/>
      <c r="Q643" s="406">
        <v>4</v>
      </c>
      <c r="R643" s="406">
        <v>16</v>
      </c>
      <c r="S643" s="406">
        <v>20</v>
      </c>
      <c r="T643" s="406"/>
      <c r="U643" s="406"/>
      <c r="V643" s="406">
        <f t="shared" si="33"/>
        <v>0</v>
      </c>
      <c r="W643" s="676"/>
      <c r="X643" s="507" t="str">
        <f t="shared" si="31"/>
        <v>4 două camere, 16 trei camere, 20 patru camere, 0 număr camere necunoscut &lt;span style="color: red;"&gt;(spuneți-mi sau trimiteți tabel întreținere)&lt;/span&gt;</v>
      </c>
      <c r="Y643" s="508" t="str">
        <f t="shared" si="32"/>
        <v>40 din care 4 două camere, 16 trei camere, 20 patru camere, 0 număr camere necunoscut &lt;span style="color: red;"&gt;(spuneți-mi sau trimiteți tabel întreținere)&lt;/span&gt;</v>
      </c>
      <c r="Z643" s="509"/>
      <c r="AA643" s="510" t="s">
        <v>1043</v>
      </c>
      <c r="AB643" s="628" t="s">
        <v>1305</v>
      </c>
      <c r="AC643" s="431" t="s">
        <v>1547</v>
      </c>
      <c r="AD643" s="356" t="s">
        <v>2353</v>
      </c>
      <c r="AE643" s="356"/>
      <c r="AF643" s="356"/>
      <c r="AG643" s="356" t="s">
        <v>840</v>
      </c>
      <c r="AH643" s="356"/>
      <c r="AI643" s="623" t="s">
        <v>2585</v>
      </c>
      <c r="AJ643" s="441"/>
      <c r="AK643" s="359"/>
    </row>
    <row r="644" spans="1:37">
      <c r="A644" s="367"/>
      <c r="B644" s="445" t="s">
        <v>2781</v>
      </c>
      <c r="C644" s="402">
        <v>46.753700000000002</v>
      </c>
      <c r="D644" s="428">
        <v>23.547599999999999</v>
      </c>
      <c r="E644" s="449" t="s">
        <v>206</v>
      </c>
      <c r="F644" s="450" t="s">
        <v>649</v>
      </c>
      <c r="G644" s="450" t="s">
        <v>2752</v>
      </c>
      <c r="H644" s="450" t="s">
        <v>3852</v>
      </c>
      <c r="I644" s="451" t="s">
        <v>681</v>
      </c>
      <c r="J644" s="456" t="s">
        <v>3</v>
      </c>
      <c r="K644" s="403">
        <v>3</v>
      </c>
      <c r="L644" s="403">
        <v>5</v>
      </c>
      <c r="M644" s="403">
        <v>5</v>
      </c>
      <c r="N644" s="398">
        <v>42</v>
      </c>
      <c r="O644" s="395"/>
      <c r="P644" s="526"/>
      <c r="Q644" s="526">
        <v>39</v>
      </c>
      <c r="R644" s="526">
        <v>3</v>
      </c>
      <c r="S644" s="526"/>
      <c r="T644" s="526"/>
      <c r="U644" s="526"/>
      <c r="V644" s="526">
        <f t="shared" si="33"/>
        <v>0</v>
      </c>
      <c r="W644" s="676"/>
      <c r="X644" s="507" t="str">
        <f t="shared" si="31"/>
        <v>39 două camere, 3 trei camere, 0 număr camere necunoscut &lt;span style="color: red;"&gt;(spuneți-mi sau trimiteți tabel întreținere)&lt;/span&gt;</v>
      </c>
      <c r="Y644" s="508" t="str">
        <f t="shared" si="32"/>
        <v>42 din care 39 două camere, 3 trei camere, 0 număr camere necunoscut &lt;span style="color: red;"&gt;(spuneți-mi sau trimiteți tabel întreținere)&lt;/span&gt;</v>
      </c>
      <c r="Z644" s="509"/>
      <c r="AA644" s="510" t="s">
        <v>1043</v>
      </c>
      <c r="AB644" s="628" t="s">
        <v>1307</v>
      </c>
      <c r="AC644" s="431" t="s">
        <v>1155</v>
      </c>
      <c r="AD644" s="623" t="s">
        <v>1406</v>
      </c>
      <c r="AE644" s="623"/>
      <c r="AF644" s="623"/>
      <c r="AG644" s="623" t="s">
        <v>10</v>
      </c>
      <c r="AH644" s="623"/>
      <c r="AI644" s="623" t="s">
        <v>2598</v>
      </c>
      <c r="AJ644" s="441"/>
      <c r="AK644" s="359"/>
    </row>
    <row r="645" spans="1:37">
      <c r="A645" s="367"/>
      <c r="B645" s="445" t="s">
        <v>2782</v>
      </c>
      <c r="C645" s="402">
        <v>46.753599999999999</v>
      </c>
      <c r="D645" s="428">
        <v>23.546700000000001</v>
      </c>
      <c r="E645" s="449" t="s">
        <v>206</v>
      </c>
      <c r="F645" s="450" t="s">
        <v>649</v>
      </c>
      <c r="G645" s="450" t="s">
        <v>2752</v>
      </c>
      <c r="H645" s="450" t="s">
        <v>3853</v>
      </c>
      <c r="I645" s="452" t="s">
        <v>681</v>
      </c>
      <c r="J645" s="457" t="s">
        <v>3</v>
      </c>
      <c r="K645" s="624">
        <v>3</v>
      </c>
      <c r="L645" s="624">
        <v>5</v>
      </c>
      <c r="M645" s="624">
        <v>5</v>
      </c>
      <c r="N645" s="398">
        <v>38</v>
      </c>
      <c r="O645" s="395"/>
      <c r="P645" s="526"/>
      <c r="Q645" s="526">
        <v>28</v>
      </c>
      <c r="R645" s="526">
        <v>10</v>
      </c>
      <c r="S645" s="526"/>
      <c r="T645" s="526"/>
      <c r="U645" s="526"/>
      <c r="V645" s="406">
        <f t="shared" si="33"/>
        <v>0</v>
      </c>
      <c r="W645" s="676"/>
      <c r="X645" s="507" t="str">
        <f t="shared" si="31"/>
        <v>28 două camere, 10 trei camere, 0 număr camere necunoscut &lt;span style="color: red;"&gt;(spuneți-mi sau trimiteți tabel întreținere)&lt;/span&gt;</v>
      </c>
      <c r="Y645" s="508" t="str">
        <f t="shared" si="32"/>
        <v>38 din care 28 două camere, 10 trei camere, 0 număr camere necunoscut &lt;span style="color: red;"&gt;(spuneți-mi sau trimiteți tabel întreținere)&lt;/span&gt;</v>
      </c>
      <c r="Z645" s="509"/>
      <c r="AA645" s="510" t="s">
        <v>1665</v>
      </c>
      <c r="AB645" s="628" t="s">
        <v>1307</v>
      </c>
      <c r="AC645" s="431" t="s">
        <v>1155</v>
      </c>
      <c r="AD645" s="623" t="s">
        <v>1394</v>
      </c>
      <c r="AE645" s="623"/>
      <c r="AF645" s="623"/>
      <c r="AG645" s="623" t="s">
        <v>10</v>
      </c>
      <c r="AH645" s="623"/>
      <c r="AI645" s="623" t="s">
        <v>2598</v>
      </c>
      <c r="AJ645" s="441"/>
      <c r="AK645" s="359"/>
    </row>
    <row r="646" spans="1:37">
      <c r="A646" s="367"/>
      <c r="B646" s="445" t="s">
        <v>235</v>
      </c>
      <c r="C646" s="402">
        <v>46.753999999999998</v>
      </c>
      <c r="D646" s="428">
        <v>23.546399999999998</v>
      </c>
      <c r="E646" s="449" t="s">
        <v>206</v>
      </c>
      <c r="F646" s="450" t="s">
        <v>649</v>
      </c>
      <c r="G646" s="450" t="s">
        <v>2752</v>
      </c>
      <c r="H646" s="450" t="s">
        <v>3854</v>
      </c>
      <c r="I646" s="452" t="s">
        <v>681</v>
      </c>
      <c r="J646" s="457" t="s">
        <v>3</v>
      </c>
      <c r="K646" s="407">
        <v>2</v>
      </c>
      <c r="L646" s="407">
        <v>5</v>
      </c>
      <c r="M646" s="407">
        <v>5</v>
      </c>
      <c r="N646" s="425">
        <v>40</v>
      </c>
      <c r="O646" s="437"/>
      <c r="P646" s="406"/>
      <c r="Q646" s="406">
        <v>32</v>
      </c>
      <c r="R646" s="406">
        <v>8</v>
      </c>
      <c r="S646" s="406"/>
      <c r="T646" s="406"/>
      <c r="U646" s="406"/>
      <c r="V646" s="406">
        <f t="shared" si="33"/>
        <v>0</v>
      </c>
      <c r="W646" s="676"/>
      <c r="X646" s="507" t="str">
        <f t="shared" si="31"/>
        <v>32 două camere, 8 trei camere, 0 număr camere necunoscut &lt;span style="color: red;"&gt;(spuneți-mi sau trimiteți tabel întreținere)&lt;/span&gt;</v>
      </c>
      <c r="Y646" s="508" t="str">
        <f t="shared" si="32"/>
        <v>40 din care 32 două camere, 8 trei camere, 0 număr camere necunoscut &lt;span style="color: red;"&gt;(spuneți-mi sau trimiteți tabel întreținere)&lt;/span&gt;</v>
      </c>
      <c r="Z646" s="509"/>
      <c r="AA646" s="510" t="s">
        <v>1670</v>
      </c>
      <c r="AB646" s="421" t="s">
        <v>1305</v>
      </c>
      <c r="AC646" s="432" t="s">
        <v>1547</v>
      </c>
      <c r="AD646" s="356" t="s">
        <v>2444</v>
      </c>
      <c r="AE646" s="356"/>
      <c r="AF646" s="356"/>
      <c r="AG646" s="356" t="s">
        <v>840</v>
      </c>
      <c r="AH646" s="356"/>
      <c r="AI646" s="623" t="s">
        <v>2585</v>
      </c>
      <c r="AJ646" s="441"/>
      <c r="AK646" s="359"/>
    </row>
    <row r="647" spans="1:37">
      <c r="A647" s="367" t="s">
        <v>32</v>
      </c>
      <c r="B647" s="460" t="s">
        <v>257</v>
      </c>
      <c r="C647" s="461">
        <v>46.752800000000001</v>
      </c>
      <c r="D647" s="462">
        <v>23.545400000000001</v>
      </c>
      <c r="E647" s="463" t="s">
        <v>206</v>
      </c>
      <c r="F647" s="464" t="s">
        <v>649</v>
      </c>
      <c r="G647" s="464" t="s">
        <v>2752</v>
      </c>
      <c r="H647" s="464" t="s">
        <v>3855</v>
      </c>
      <c r="I647" s="474" t="s">
        <v>681</v>
      </c>
      <c r="J647" s="475" t="s">
        <v>3</v>
      </c>
      <c r="K647" s="476">
        <v>4</v>
      </c>
      <c r="L647" s="476">
        <v>5</v>
      </c>
      <c r="M647" s="476">
        <v>5</v>
      </c>
      <c r="N647" s="477">
        <v>80</v>
      </c>
      <c r="O647" s="478"/>
      <c r="P647" s="479"/>
      <c r="Q647" s="479">
        <v>1</v>
      </c>
      <c r="R647" s="479">
        <v>79</v>
      </c>
      <c r="S647" s="479"/>
      <c r="T647" s="479"/>
      <c r="U647" s="479"/>
      <c r="V647" s="479">
        <f t="shared" si="33"/>
        <v>0</v>
      </c>
      <c r="W647" s="679"/>
      <c r="X647" s="515" t="str">
        <f t="shared" si="31"/>
        <v>1 două camere, 79 trei camere, 0 număr camere necunoscut &lt;span style="color: red;"&gt;(spuneți-mi sau trimiteți tabel întreținere)&lt;/span&gt;</v>
      </c>
      <c r="Y647" s="516" t="str">
        <f t="shared" si="32"/>
        <v>80 din care 1 două camere, 79 trei camere, 0 număr camere necunoscut &lt;span style="color: red;"&gt;(spuneți-mi sau trimiteți tabel întreținere)&lt;/span&gt;</v>
      </c>
      <c r="Z647" s="517"/>
      <c r="AA647" s="518" t="s">
        <v>1670</v>
      </c>
      <c r="AB647" s="400" t="s">
        <v>1304</v>
      </c>
      <c r="AC647" s="458" t="s">
        <v>1547</v>
      </c>
      <c r="AD647" s="472" t="s">
        <v>1591</v>
      </c>
      <c r="AE647" s="472"/>
      <c r="AF647" s="472"/>
      <c r="AG647" s="472" t="s">
        <v>840</v>
      </c>
      <c r="AH647" s="394" t="s">
        <v>2119</v>
      </c>
      <c r="AI647" s="472" t="s">
        <v>2227</v>
      </c>
      <c r="AJ647" s="473"/>
      <c r="AK647" s="359"/>
    </row>
    <row r="648" spans="1:37">
      <c r="A648" s="367"/>
      <c r="B648" s="445" t="s">
        <v>258</v>
      </c>
      <c r="C648" s="402">
        <v>46.753500000000003</v>
      </c>
      <c r="D648" s="428">
        <v>23.545999999999999</v>
      </c>
      <c r="E648" s="449" t="s">
        <v>206</v>
      </c>
      <c r="F648" s="450" t="s">
        <v>649</v>
      </c>
      <c r="G648" s="450" t="s">
        <v>2752</v>
      </c>
      <c r="H648" s="450" t="s">
        <v>3856</v>
      </c>
      <c r="I648" s="452" t="s">
        <v>681</v>
      </c>
      <c r="J648" s="457" t="s">
        <v>3</v>
      </c>
      <c r="K648" s="407">
        <v>3</v>
      </c>
      <c r="L648" s="407">
        <v>5</v>
      </c>
      <c r="M648" s="407">
        <v>5</v>
      </c>
      <c r="N648" s="425">
        <v>60</v>
      </c>
      <c r="O648" s="437"/>
      <c r="P648" s="406"/>
      <c r="Q648" s="406">
        <v>1</v>
      </c>
      <c r="R648" s="406">
        <v>59</v>
      </c>
      <c r="S648" s="406"/>
      <c r="T648" s="406"/>
      <c r="U648" s="406"/>
      <c r="V648" s="406">
        <f t="shared" si="33"/>
        <v>0</v>
      </c>
      <c r="W648" s="676"/>
      <c r="X648" s="507" t="str">
        <f t="shared" si="31"/>
        <v>1 două camere, 59 trei camere, 0 număr camere necunoscut &lt;span style="color: red;"&gt;(spuneți-mi sau trimiteți tabel întreținere)&lt;/span&gt;</v>
      </c>
      <c r="Y648" s="508" t="str">
        <f t="shared" si="32"/>
        <v>60 din care 1 două camere, 59 trei camere, 0 număr camere necunoscut &lt;span style="color: red;"&gt;(spuneți-mi sau trimiteți tabel întreținere)&lt;/span&gt;</v>
      </c>
      <c r="Z648" s="509"/>
      <c r="AA648" s="510" t="s">
        <v>1670</v>
      </c>
      <c r="AB648" s="628" t="s">
        <v>1304</v>
      </c>
      <c r="AC648" s="431" t="s">
        <v>1547</v>
      </c>
      <c r="AD648" s="356" t="s">
        <v>1591</v>
      </c>
      <c r="AE648" s="356"/>
      <c r="AF648" s="356"/>
      <c r="AG648" s="356" t="s">
        <v>840</v>
      </c>
      <c r="AH648" s="623" t="s">
        <v>2119</v>
      </c>
      <c r="AI648" s="356" t="s">
        <v>2227</v>
      </c>
      <c r="AJ648" s="441"/>
      <c r="AK648" s="359"/>
    </row>
    <row r="649" spans="1:37">
      <c r="A649" s="367"/>
      <c r="B649" s="445" t="s">
        <v>260</v>
      </c>
      <c r="C649" s="402">
        <v>46.754199999999997</v>
      </c>
      <c r="D649" s="428">
        <v>23.545999999999999</v>
      </c>
      <c r="E649" s="449" t="s">
        <v>206</v>
      </c>
      <c r="F649" s="450" t="s">
        <v>649</v>
      </c>
      <c r="G649" s="450" t="s">
        <v>2752</v>
      </c>
      <c r="H649" s="450" t="s">
        <v>3857</v>
      </c>
      <c r="I649" s="452" t="s">
        <v>681</v>
      </c>
      <c r="J649" s="457" t="s">
        <v>3</v>
      </c>
      <c r="K649" s="407">
        <v>2</v>
      </c>
      <c r="L649" s="407">
        <v>5</v>
      </c>
      <c r="M649" s="407">
        <v>5</v>
      </c>
      <c r="N649" s="425">
        <v>40</v>
      </c>
      <c r="O649" s="437"/>
      <c r="P649" s="406"/>
      <c r="Q649" s="406">
        <v>1</v>
      </c>
      <c r="R649" s="406">
        <v>39</v>
      </c>
      <c r="S649" s="406"/>
      <c r="T649" s="406"/>
      <c r="U649" s="406"/>
      <c r="V649" s="406">
        <f t="shared" si="33"/>
        <v>0</v>
      </c>
      <c r="W649" s="676"/>
      <c r="X649" s="507" t="str">
        <f t="shared" si="31"/>
        <v>1 două camere, 39 trei camere, 0 număr camere necunoscut &lt;span style="color: red;"&gt;(spuneți-mi sau trimiteți tabel întreținere)&lt;/span&gt;</v>
      </c>
      <c r="Y649" s="508" t="str">
        <f t="shared" si="32"/>
        <v>40 din care 1 două camere, 39 trei camere, 0 număr camere necunoscut &lt;span style="color: red;"&gt;(spuneți-mi sau trimiteți tabel întreținere)&lt;/span&gt;</v>
      </c>
      <c r="Z649" s="509"/>
      <c r="AA649" s="510" t="s">
        <v>1670</v>
      </c>
      <c r="AB649" s="628" t="s">
        <v>1304</v>
      </c>
      <c r="AC649" s="431" t="s">
        <v>1547</v>
      </c>
      <c r="AD649" s="356" t="s">
        <v>1591</v>
      </c>
      <c r="AE649" s="356"/>
      <c r="AF649" s="356"/>
      <c r="AG649" s="356" t="s">
        <v>840</v>
      </c>
      <c r="AH649" s="356"/>
      <c r="AI649" s="356" t="s">
        <v>2227</v>
      </c>
      <c r="AJ649" s="441"/>
      <c r="AK649" s="359"/>
    </row>
    <row r="650" spans="1:37">
      <c r="A650" s="367"/>
      <c r="B650" s="445" t="s">
        <v>261</v>
      </c>
      <c r="C650" s="402">
        <v>46.754100000000001</v>
      </c>
      <c r="D650" s="428">
        <v>23.547000000000001</v>
      </c>
      <c r="E650" s="449" t="s">
        <v>206</v>
      </c>
      <c r="F650" s="450" t="s">
        <v>649</v>
      </c>
      <c r="G650" s="450" t="s">
        <v>2752</v>
      </c>
      <c r="H650" s="450" t="s">
        <v>3858</v>
      </c>
      <c r="I650" s="452" t="s">
        <v>681</v>
      </c>
      <c r="J650" s="457" t="s">
        <v>3</v>
      </c>
      <c r="K650" s="407">
        <v>3</v>
      </c>
      <c r="L650" s="407">
        <v>5</v>
      </c>
      <c r="M650" s="407">
        <v>5</v>
      </c>
      <c r="N650" s="425">
        <v>60</v>
      </c>
      <c r="O650" s="437"/>
      <c r="P650" s="406"/>
      <c r="Q650" s="406">
        <v>1</v>
      </c>
      <c r="R650" s="406">
        <v>59</v>
      </c>
      <c r="S650" s="406"/>
      <c r="T650" s="406"/>
      <c r="U650" s="406"/>
      <c r="V650" s="406">
        <f t="shared" si="33"/>
        <v>0</v>
      </c>
      <c r="W650" s="676"/>
      <c r="X650" s="507" t="str">
        <f t="shared" si="31"/>
        <v>1 două camere, 59 trei camere, 0 număr camere necunoscut &lt;span style="color: red;"&gt;(spuneți-mi sau trimiteți tabel întreținere)&lt;/span&gt;</v>
      </c>
      <c r="Y650" s="508" t="str">
        <f t="shared" si="32"/>
        <v>60 din care 1 două camere, 59 trei camere, 0 număr camere necunoscut &lt;span style="color: red;"&gt;(spuneți-mi sau trimiteți tabel întreținere)&lt;/span&gt;</v>
      </c>
      <c r="Z650" s="509"/>
      <c r="AA650" s="510" t="s">
        <v>1670</v>
      </c>
      <c r="AB650" s="628" t="s">
        <v>1304</v>
      </c>
      <c r="AC650" s="431" t="s">
        <v>1547</v>
      </c>
      <c r="AD650" s="356" t="s">
        <v>1591</v>
      </c>
      <c r="AE650" s="356"/>
      <c r="AF650" s="356"/>
      <c r="AG650" s="356" t="s">
        <v>840</v>
      </c>
      <c r="AH650" s="623" t="s">
        <v>2119</v>
      </c>
      <c r="AI650" s="356" t="s">
        <v>2227</v>
      </c>
      <c r="AJ650" s="441"/>
      <c r="AK650" s="359"/>
    </row>
    <row r="651" spans="1:37">
      <c r="A651" s="367"/>
      <c r="B651" s="445" t="s">
        <v>262</v>
      </c>
      <c r="C651" s="402">
        <v>46.754600000000003</v>
      </c>
      <c r="D651" s="428">
        <v>23.547699999999999</v>
      </c>
      <c r="E651" s="449" t="s">
        <v>206</v>
      </c>
      <c r="F651" s="450" t="s">
        <v>649</v>
      </c>
      <c r="G651" s="450" t="s">
        <v>2752</v>
      </c>
      <c r="H651" s="450" t="s">
        <v>3859</v>
      </c>
      <c r="I651" s="452" t="s">
        <v>681</v>
      </c>
      <c r="J651" s="457" t="s">
        <v>3</v>
      </c>
      <c r="K651" s="407">
        <v>3</v>
      </c>
      <c r="L651" s="407">
        <v>5</v>
      </c>
      <c r="M651" s="407">
        <v>5</v>
      </c>
      <c r="N651" s="425">
        <v>60</v>
      </c>
      <c r="O651" s="437"/>
      <c r="P651" s="406"/>
      <c r="Q651" s="406"/>
      <c r="R651" s="406"/>
      <c r="S651" s="406"/>
      <c r="T651" s="406"/>
      <c r="U651" s="406"/>
      <c r="V651" s="406">
        <f t="shared" si="33"/>
        <v>60</v>
      </c>
      <c r="W651" s="676"/>
      <c r="X651" s="507" t="str">
        <f t="shared" si="31"/>
        <v>60 număr camere necunoscut &lt;span style="color: red;"&gt;(spuneți-mi sau trimiteți tabel întreținere)&lt;/span&gt;</v>
      </c>
      <c r="Y651" s="508" t="str">
        <f t="shared" si="32"/>
        <v>60 din care 60 număr camere necunoscut &lt;span style="color: red;"&gt;(spuneți-mi sau trimiteți tabel întreținere)&lt;/span&gt;</v>
      </c>
      <c r="Z651" s="509"/>
      <c r="AA651" s="510" t="s">
        <v>1043</v>
      </c>
      <c r="AB651" s="628" t="s">
        <v>1304</v>
      </c>
      <c r="AC651" s="431" t="s">
        <v>1547</v>
      </c>
      <c r="AD651" s="356" t="s">
        <v>624</v>
      </c>
      <c r="AE651" s="356"/>
      <c r="AF651" s="356"/>
      <c r="AG651" s="356" t="s">
        <v>840</v>
      </c>
      <c r="AH651" s="356"/>
      <c r="AI651" s="356" t="s">
        <v>2227</v>
      </c>
      <c r="AJ651" s="441"/>
      <c r="AK651" s="359"/>
    </row>
    <row r="652" spans="1:37">
      <c r="A652" s="367"/>
      <c r="B652" s="445" t="s">
        <v>263</v>
      </c>
      <c r="C652" s="402">
        <v>46.7545</v>
      </c>
      <c r="D652" s="428">
        <v>23.5486</v>
      </c>
      <c r="E652" s="449" t="s">
        <v>206</v>
      </c>
      <c r="F652" s="450" t="s">
        <v>649</v>
      </c>
      <c r="G652" s="450" t="s">
        <v>2752</v>
      </c>
      <c r="H652" s="450" t="s">
        <v>3860</v>
      </c>
      <c r="I652" s="452" t="s">
        <v>681</v>
      </c>
      <c r="J652" s="457" t="s">
        <v>3</v>
      </c>
      <c r="K652" s="407">
        <v>3</v>
      </c>
      <c r="L652" s="407">
        <v>5</v>
      </c>
      <c r="M652" s="407">
        <v>5</v>
      </c>
      <c r="N652" s="425">
        <v>60</v>
      </c>
      <c r="O652" s="437"/>
      <c r="P652" s="406"/>
      <c r="Q652" s="406"/>
      <c r="R652" s="406"/>
      <c r="S652" s="406"/>
      <c r="T652" s="406"/>
      <c r="U652" s="406"/>
      <c r="V652" s="406">
        <f t="shared" si="33"/>
        <v>60</v>
      </c>
      <c r="W652" s="676"/>
      <c r="X652" s="507" t="str">
        <f t="shared" si="31"/>
        <v>60 număr camere necunoscut &lt;span style="color: red;"&gt;(spuneți-mi sau trimiteți tabel întreținere)&lt;/span&gt;</v>
      </c>
      <c r="Y652" s="508" t="str">
        <f t="shared" si="32"/>
        <v>60 din care 60 număr camere necunoscut &lt;span style="color: red;"&gt;(spuneți-mi sau trimiteți tabel întreținere)&lt;/span&gt;</v>
      </c>
      <c r="Z652" s="509"/>
      <c r="AA652" s="510" t="s">
        <v>1043</v>
      </c>
      <c r="AB652" s="628" t="s">
        <v>1304</v>
      </c>
      <c r="AC652" s="431" t="s">
        <v>1547</v>
      </c>
      <c r="AD652" s="356" t="s">
        <v>624</v>
      </c>
      <c r="AE652" s="356"/>
      <c r="AF652" s="356"/>
      <c r="AG652" s="356" t="s">
        <v>840</v>
      </c>
      <c r="AH652" s="356"/>
      <c r="AI652" s="356" t="s">
        <v>2227</v>
      </c>
      <c r="AJ652" s="441"/>
      <c r="AK652" s="359"/>
    </row>
    <row r="653" spans="1:37">
      <c r="A653" s="367"/>
      <c r="B653" s="445" t="s">
        <v>264</v>
      </c>
      <c r="C653" s="402">
        <v>46.754899999999999</v>
      </c>
      <c r="D653" s="428">
        <v>23.5474</v>
      </c>
      <c r="E653" s="449" t="s">
        <v>206</v>
      </c>
      <c r="F653" s="450" t="s">
        <v>649</v>
      </c>
      <c r="G653" s="450" t="s">
        <v>2752</v>
      </c>
      <c r="H653" s="450" t="s">
        <v>3861</v>
      </c>
      <c r="I653" s="452" t="s">
        <v>681</v>
      </c>
      <c r="J653" s="457" t="s">
        <v>3</v>
      </c>
      <c r="K653" s="407">
        <v>1</v>
      </c>
      <c r="L653" s="407">
        <v>5</v>
      </c>
      <c r="M653" s="407">
        <v>5</v>
      </c>
      <c r="N653" s="425">
        <v>30</v>
      </c>
      <c r="O653" s="437"/>
      <c r="P653" s="406"/>
      <c r="Q653" s="406"/>
      <c r="R653" s="406"/>
      <c r="S653" s="406"/>
      <c r="T653" s="406"/>
      <c r="U653" s="406"/>
      <c r="V653" s="406">
        <f t="shared" si="33"/>
        <v>30</v>
      </c>
      <c r="W653" s="676"/>
      <c r="X653" s="507" t="str">
        <f t="shared" si="31"/>
        <v>30 număr camere necunoscut &lt;span style="color: red;"&gt;(spuneți-mi sau trimiteți tabel întreținere)&lt;/span&gt;</v>
      </c>
      <c r="Y653" s="508" t="str">
        <f t="shared" si="32"/>
        <v>30 din care 30 număr camere necunoscut &lt;span style="color: red;"&gt;(spuneți-mi sau trimiteți tabel întreținere)&lt;/span&gt;</v>
      </c>
      <c r="Z653" s="509"/>
      <c r="AA653" s="510" t="s">
        <v>1043</v>
      </c>
      <c r="AB653" s="628" t="s">
        <v>1303</v>
      </c>
      <c r="AC653" s="431" t="s">
        <v>1547</v>
      </c>
      <c r="AD653" s="356" t="s">
        <v>624</v>
      </c>
      <c r="AE653" s="356"/>
      <c r="AF653" s="356"/>
      <c r="AG653" s="356" t="s">
        <v>840</v>
      </c>
      <c r="AH653" s="356"/>
      <c r="AI653" s="356" t="s">
        <v>2227</v>
      </c>
      <c r="AJ653" s="441"/>
      <c r="AK653" s="359"/>
    </row>
    <row r="654" spans="1:37">
      <c r="A654" s="367"/>
      <c r="B654" s="445" t="s">
        <v>265</v>
      </c>
      <c r="C654" s="402">
        <v>46.755000000000003</v>
      </c>
      <c r="D654" s="428">
        <v>23.547799999999999</v>
      </c>
      <c r="E654" s="449" t="s">
        <v>206</v>
      </c>
      <c r="F654" s="450" t="s">
        <v>649</v>
      </c>
      <c r="G654" s="450" t="s">
        <v>2752</v>
      </c>
      <c r="H654" s="450" t="s">
        <v>3862</v>
      </c>
      <c r="I654" s="452" t="s">
        <v>681</v>
      </c>
      <c r="J654" s="457" t="s">
        <v>3</v>
      </c>
      <c r="K654" s="407">
        <v>1</v>
      </c>
      <c r="L654" s="407">
        <v>5</v>
      </c>
      <c r="M654" s="407">
        <v>5</v>
      </c>
      <c r="N654" s="425">
        <v>30</v>
      </c>
      <c r="O654" s="437"/>
      <c r="P654" s="406"/>
      <c r="Q654" s="406"/>
      <c r="R654" s="406"/>
      <c r="S654" s="406"/>
      <c r="T654" s="406"/>
      <c r="U654" s="406"/>
      <c r="V654" s="406">
        <f t="shared" si="33"/>
        <v>30</v>
      </c>
      <c r="W654" s="676"/>
      <c r="X654" s="507" t="str">
        <f t="shared" si="31"/>
        <v>30 număr camere necunoscut &lt;span style="color: red;"&gt;(spuneți-mi sau trimiteți tabel întreținere)&lt;/span&gt;</v>
      </c>
      <c r="Y654" s="508" t="str">
        <f t="shared" si="32"/>
        <v>30 din care 30 număr camere necunoscut &lt;span style="color: red;"&gt;(spuneți-mi sau trimiteți tabel întreținere)&lt;/span&gt;</v>
      </c>
      <c r="Z654" s="509"/>
      <c r="AA654" s="510" t="s">
        <v>1043</v>
      </c>
      <c r="AB654" s="628" t="s">
        <v>1303</v>
      </c>
      <c r="AC654" s="431" t="s">
        <v>1547</v>
      </c>
      <c r="AD654" s="356" t="s">
        <v>624</v>
      </c>
      <c r="AE654" s="356"/>
      <c r="AF654" s="356"/>
      <c r="AG654" s="356" t="s">
        <v>840</v>
      </c>
      <c r="AH654" s="356"/>
      <c r="AI654" s="356" t="s">
        <v>2227</v>
      </c>
      <c r="AJ654" s="441"/>
      <c r="AK654" s="359"/>
    </row>
    <row r="655" spans="1:37">
      <c r="A655" s="367"/>
      <c r="B655" s="445" t="s">
        <v>266</v>
      </c>
      <c r="C655" s="402">
        <v>46.755400000000002</v>
      </c>
      <c r="D655" s="428">
        <v>23.549600000000002</v>
      </c>
      <c r="E655" s="449" t="s">
        <v>206</v>
      </c>
      <c r="F655" s="450" t="s">
        <v>649</v>
      </c>
      <c r="G655" s="450" t="s">
        <v>2752</v>
      </c>
      <c r="H655" s="450" t="s">
        <v>3863</v>
      </c>
      <c r="I655" s="452" t="s">
        <v>681</v>
      </c>
      <c r="J655" s="457" t="s">
        <v>3</v>
      </c>
      <c r="K655" s="407">
        <v>2</v>
      </c>
      <c r="L655" s="407">
        <v>5</v>
      </c>
      <c r="M655" s="407">
        <v>5</v>
      </c>
      <c r="N655" s="425">
        <v>40</v>
      </c>
      <c r="O655" s="395"/>
      <c r="P655" s="526"/>
      <c r="Q655" s="526">
        <v>32</v>
      </c>
      <c r="R655" s="526">
        <v>8</v>
      </c>
      <c r="S655" s="526"/>
      <c r="T655" s="526"/>
      <c r="U655" s="526"/>
      <c r="V655" s="406">
        <f t="shared" si="33"/>
        <v>0</v>
      </c>
      <c r="W655" s="676"/>
      <c r="X655" s="507" t="str">
        <f t="shared" si="31"/>
        <v>32 două camere, 8 trei camere, 0 număr camere necunoscut &lt;span style="color: red;"&gt;(spuneți-mi sau trimiteți tabel întreținere)&lt;/span&gt;</v>
      </c>
      <c r="Y655" s="508" t="str">
        <f t="shared" si="32"/>
        <v>40 din care 32 două camere, 8 trei camere, 0 număr camere necunoscut &lt;span style="color: red;"&gt;(spuneți-mi sau trimiteți tabel întreținere)&lt;/span&gt;</v>
      </c>
      <c r="Z655" s="509"/>
      <c r="AA655" s="510" t="s">
        <v>1043</v>
      </c>
      <c r="AB655" s="628" t="s">
        <v>1304</v>
      </c>
      <c r="AC655" s="431" t="s">
        <v>1547</v>
      </c>
      <c r="AD655" s="623" t="s">
        <v>2350</v>
      </c>
      <c r="AE655" s="623"/>
      <c r="AF655" s="623"/>
      <c r="AG655" s="623" t="s">
        <v>12</v>
      </c>
      <c r="AH655" s="623"/>
      <c r="AI655" s="623" t="s">
        <v>2578</v>
      </c>
      <c r="AJ655" s="441"/>
      <c r="AK655" s="359"/>
    </row>
    <row r="656" spans="1:37">
      <c r="A656" s="367"/>
      <c r="B656" s="445" t="s">
        <v>267</v>
      </c>
      <c r="C656" s="402">
        <v>46.755499999999998</v>
      </c>
      <c r="D656" s="428">
        <v>23.5501</v>
      </c>
      <c r="E656" s="449" t="s">
        <v>206</v>
      </c>
      <c r="F656" s="450" t="s">
        <v>649</v>
      </c>
      <c r="G656" s="450" t="s">
        <v>2752</v>
      </c>
      <c r="H656" s="450" t="s">
        <v>3864</v>
      </c>
      <c r="I656" s="452" t="s">
        <v>681</v>
      </c>
      <c r="J656" s="457" t="s">
        <v>3</v>
      </c>
      <c r="K656" s="407">
        <v>3</v>
      </c>
      <c r="L656" s="407">
        <v>5</v>
      </c>
      <c r="M656" s="407">
        <v>5</v>
      </c>
      <c r="N656" s="425">
        <v>60</v>
      </c>
      <c r="O656" s="437"/>
      <c r="P656" s="406"/>
      <c r="Q656" s="406">
        <v>48</v>
      </c>
      <c r="R656" s="406">
        <v>12</v>
      </c>
      <c r="S656" s="406"/>
      <c r="T656" s="406"/>
      <c r="U656" s="406"/>
      <c r="V656" s="406">
        <f t="shared" si="33"/>
        <v>0</v>
      </c>
      <c r="W656" s="676"/>
      <c r="X656" s="507" t="str">
        <f t="shared" si="31"/>
        <v>48 două camere, 12 trei camere, 0 număr camere necunoscut &lt;span style="color: red;"&gt;(spuneți-mi sau trimiteți tabel întreținere)&lt;/span&gt;</v>
      </c>
      <c r="Y656" s="508" t="str">
        <f t="shared" si="32"/>
        <v>60 din care 48 două camere, 12 trei camere, 0 număr camere necunoscut &lt;span style="color: red;"&gt;(spuneți-mi sau trimiteți tabel întreținere)&lt;/span&gt;</v>
      </c>
      <c r="Z656" s="509"/>
      <c r="AA656" s="510" t="s">
        <v>1043</v>
      </c>
      <c r="AB656" s="628" t="s">
        <v>1304</v>
      </c>
      <c r="AC656" s="431" t="s">
        <v>1547</v>
      </c>
      <c r="AD656" s="623" t="s">
        <v>2351</v>
      </c>
      <c r="AE656" s="623"/>
      <c r="AF656" s="623"/>
      <c r="AG656" s="623" t="s">
        <v>12</v>
      </c>
      <c r="AH656" s="623"/>
      <c r="AI656" s="623" t="s">
        <v>2578</v>
      </c>
      <c r="AJ656" s="441"/>
      <c r="AK656" s="359"/>
    </row>
    <row r="657" spans="1:37">
      <c r="A657" s="367" t="s">
        <v>32</v>
      </c>
      <c r="B657" s="460" t="s">
        <v>268</v>
      </c>
      <c r="C657" s="461">
        <v>46.755299999999998</v>
      </c>
      <c r="D657" s="462">
        <v>23.5443</v>
      </c>
      <c r="E657" s="463" t="s">
        <v>206</v>
      </c>
      <c r="F657" s="464" t="s">
        <v>649</v>
      </c>
      <c r="G657" s="464" t="s">
        <v>2752</v>
      </c>
      <c r="H657" s="464" t="s">
        <v>3865</v>
      </c>
      <c r="I657" s="474" t="s">
        <v>681</v>
      </c>
      <c r="J657" s="475" t="s">
        <v>3</v>
      </c>
      <c r="K657" s="476">
        <v>3</v>
      </c>
      <c r="L657" s="476">
        <v>5</v>
      </c>
      <c r="M657" s="476">
        <v>5</v>
      </c>
      <c r="N657" s="477">
        <v>60</v>
      </c>
      <c r="O657" s="478"/>
      <c r="P657" s="479"/>
      <c r="Q657" s="479">
        <v>3</v>
      </c>
      <c r="R657" s="479">
        <v>57</v>
      </c>
      <c r="S657" s="479"/>
      <c r="T657" s="479"/>
      <c r="U657" s="479"/>
      <c r="V657" s="479">
        <f t="shared" si="33"/>
        <v>0</v>
      </c>
      <c r="W657" s="679"/>
      <c r="X657" s="515" t="str">
        <f t="shared" si="31"/>
        <v>3 două camere, 57 trei camere, 0 număr camere necunoscut &lt;span style="color: red;"&gt;(spuneți-mi sau trimiteți tabel întreținere)&lt;/span&gt;</v>
      </c>
      <c r="Y657" s="516" t="str">
        <f t="shared" si="32"/>
        <v>60 din care 3 două camere, 57 trei camere, 0 număr camere necunoscut &lt;span style="color: red;"&gt;(spuneți-mi sau trimiteți tabel întreținere)&lt;/span&gt;</v>
      </c>
      <c r="Z657" s="517"/>
      <c r="AA657" s="518" t="s">
        <v>1043</v>
      </c>
      <c r="AB657" s="400" t="s">
        <v>1304</v>
      </c>
      <c r="AC657" s="458" t="s">
        <v>1547</v>
      </c>
      <c r="AD657" s="472" t="s">
        <v>1593</v>
      </c>
      <c r="AE657" s="472"/>
      <c r="AF657" s="472"/>
      <c r="AG657" s="472" t="s">
        <v>840</v>
      </c>
      <c r="AH657" s="472"/>
      <c r="AI657" s="472" t="s">
        <v>2227</v>
      </c>
      <c r="AJ657" s="473"/>
      <c r="AK657" s="359"/>
    </row>
    <row r="658" spans="1:37">
      <c r="A658" s="367"/>
      <c r="B658" s="445" t="s">
        <v>269</v>
      </c>
      <c r="C658" s="402">
        <v>46.756500000000003</v>
      </c>
      <c r="D658" s="428">
        <v>23.552800000000001</v>
      </c>
      <c r="E658" s="449" t="s">
        <v>206</v>
      </c>
      <c r="F658" s="450" t="s">
        <v>649</v>
      </c>
      <c r="G658" s="450" t="s">
        <v>2752</v>
      </c>
      <c r="H658" s="450" t="s">
        <v>3866</v>
      </c>
      <c r="I658" s="452" t="s">
        <v>681</v>
      </c>
      <c r="J658" s="457" t="s">
        <v>3</v>
      </c>
      <c r="K658" s="407">
        <v>4</v>
      </c>
      <c r="L658" s="407">
        <v>5</v>
      </c>
      <c r="M658" s="407">
        <v>5</v>
      </c>
      <c r="N658" s="425">
        <v>80</v>
      </c>
      <c r="O658" s="437"/>
      <c r="P658" s="406"/>
      <c r="Q658" s="406">
        <v>1</v>
      </c>
      <c r="R658" s="406">
        <v>79</v>
      </c>
      <c r="S658" s="406"/>
      <c r="T658" s="406"/>
      <c r="U658" s="406"/>
      <c r="V658" s="406">
        <f t="shared" si="33"/>
        <v>0</v>
      </c>
      <c r="W658" s="676"/>
      <c r="X658" s="507" t="str">
        <f t="shared" si="31"/>
        <v>1 două camere, 79 trei camere, 0 număr camere necunoscut &lt;span style="color: red;"&gt;(spuneți-mi sau trimiteți tabel întreținere)&lt;/span&gt;</v>
      </c>
      <c r="Y658" s="508" t="str">
        <f t="shared" si="32"/>
        <v>80 din care 1 două camere, 79 trei camere, 0 număr camere necunoscut &lt;span style="color: red;"&gt;(spuneți-mi sau trimiteți tabel întreținere)&lt;/span&gt;</v>
      </c>
      <c r="Z658" s="509"/>
      <c r="AA658" s="510" t="s">
        <v>1670</v>
      </c>
      <c r="AB658" s="628" t="s">
        <v>1304</v>
      </c>
      <c r="AC658" s="431" t="s">
        <v>1547</v>
      </c>
      <c r="AD658" s="356" t="s">
        <v>1591</v>
      </c>
      <c r="AE658" s="356"/>
      <c r="AF658" s="356"/>
      <c r="AG658" s="356" t="s">
        <v>840</v>
      </c>
      <c r="AH658" s="623" t="s">
        <v>2119</v>
      </c>
      <c r="AI658" s="356" t="s">
        <v>2227</v>
      </c>
      <c r="AJ658" s="441"/>
      <c r="AK658" s="359"/>
    </row>
    <row r="659" spans="1:37">
      <c r="A659" s="367"/>
      <c r="B659" s="445" t="s">
        <v>570</v>
      </c>
      <c r="C659" s="402">
        <v>46.755600000000001</v>
      </c>
      <c r="D659" s="428">
        <v>23.552499999999998</v>
      </c>
      <c r="E659" s="449" t="s">
        <v>206</v>
      </c>
      <c r="F659" s="450" t="s">
        <v>649</v>
      </c>
      <c r="G659" s="450" t="s">
        <v>2752</v>
      </c>
      <c r="H659" s="450" t="s">
        <v>3867</v>
      </c>
      <c r="I659" s="452" t="s">
        <v>681</v>
      </c>
      <c r="J659" s="457" t="s">
        <v>3</v>
      </c>
      <c r="K659" s="407">
        <v>2</v>
      </c>
      <c r="L659" s="407">
        <v>5</v>
      </c>
      <c r="M659" s="407">
        <v>5</v>
      </c>
      <c r="N659" s="425">
        <v>28</v>
      </c>
      <c r="O659" s="437"/>
      <c r="P659" s="406"/>
      <c r="Q659" s="406">
        <v>24</v>
      </c>
      <c r="R659" s="406">
        <v>4</v>
      </c>
      <c r="S659" s="406"/>
      <c r="T659" s="406"/>
      <c r="U659" s="406"/>
      <c r="V659" s="406">
        <f t="shared" si="33"/>
        <v>0</v>
      </c>
      <c r="W659" s="676"/>
      <c r="X659" s="507" t="str">
        <f t="shared" si="31"/>
        <v>24 două camere, 4 trei camere, 0 număr camere necunoscut &lt;span style="color: red;"&gt;(spuneți-mi sau trimiteți tabel întreținere)&lt;/span&gt;</v>
      </c>
      <c r="Y659" s="508" t="str">
        <f t="shared" si="32"/>
        <v>28 din care 24 două camere, 4 trei camere, 0 număr camere necunoscut &lt;span style="color: red;"&gt;(spuneți-mi sau trimiteți tabel întreținere)&lt;/span&gt;</v>
      </c>
      <c r="Z659" s="509"/>
      <c r="AA659" s="510" t="s">
        <v>1671</v>
      </c>
      <c r="AB659" s="628" t="s">
        <v>1302</v>
      </c>
      <c r="AC659" s="431" t="s">
        <v>1548</v>
      </c>
      <c r="AD659" s="356" t="s">
        <v>624</v>
      </c>
      <c r="AE659" s="356"/>
      <c r="AF659" s="356"/>
      <c r="AG659" s="356" t="s">
        <v>840</v>
      </c>
      <c r="AH659" s="356" t="s">
        <v>1859</v>
      </c>
      <c r="AI659" s="356" t="s">
        <v>2227</v>
      </c>
      <c r="AJ659" s="496"/>
      <c r="AK659" s="359"/>
    </row>
    <row r="660" spans="1:37">
      <c r="A660" s="367"/>
      <c r="B660" s="445" t="s">
        <v>556</v>
      </c>
      <c r="C660" s="402">
        <v>46.755499999999998</v>
      </c>
      <c r="D660" s="428">
        <v>23.552099999999999</v>
      </c>
      <c r="E660" s="449" t="s">
        <v>206</v>
      </c>
      <c r="F660" s="450" t="s">
        <v>649</v>
      </c>
      <c r="G660" s="450" t="s">
        <v>2752</v>
      </c>
      <c r="H660" s="450" t="s">
        <v>3868</v>
      </c>
      <c r="I660" s="452" t="s">
        <v>681</v>
      </c>
      <c r="J660" s="457" t="s">
        <v>3</v>
      </c>
      <c r="K660" s="407">
        <v>2</v>
      </c>
      <c r="L660" s="407">
        <v>5</v>
      </c>
      <c r="M660" s="407">
        <v>5</v>
      </c>
      <c r="N660" s="425">
        <v>28</v>
      </c>
      <c r="O660" s="437"/>
      <c r="P660" s="406"/>
      <c r="Q660" s="406">
        <v>24</v>
      </c>
      <c r="R660" s="406">
        <v>4</v>
      </c>
      <c r="S660" s="406"/>
      <c r="T660" s="406"/>
      <c r="U660" s="406"/>
      <c r="V660" s="406">
        <f t="shared" si="33"/>
        <v>0</v>
      </c>
      <c r="W660" s="676"/>
      <c r="X660" s="507" t="str">
        <f t="shared" si="31"/>
        <v>24 două camere, 4 trei camere, 0 număr camere necunoscut &lt;span style="color: red;"&gt;(spuneți-mi sau trimiteți tabel întreținere)&lt;/span&gt;</v>
      </c>
      <c r="Y660" s="508" t="str">
        <f t="shared" si="32"/>
        <v>28 din care 24 două camere, 4 trei camere, 0 număr camere necunoscut &lt;span style="color: red;"&gt;(spuneți-mi sau trimiteți tabel întreținere)&lt;/span&gt;</v>
      </c>
      <c r="Z660" s="509"/>
      <c r="AA660" s="510" t="s">
        <v>1680</v>
      </c>
      <c r="AB660" s="628" t="s">
        <v>1302</v>
      </c>
      <c r="AC660" s="431" t="s">
        <v>1548</v>
      </c>
      <c r="AD660" s="356" t="s">
        <v>624</v>
      </c>
      <c r="AE660" s="356"/>
      <c r="AF660" s="356"/>
      <c r="AG660" s="623" t="s">
        <v>10</v>
      </c>
      <c r="AH660" s="623" t="s">
        <v>1859</v>
      </c>
      <c r="AI660" s="356" t="s">
        <v>2227</v>
      </c>
      <c r="AJ660" s="441"/>
      <c r="AK660" s="359"/>
    </row>
    <row r="661" spans="1:37">
      <c r="A661" s="367"/>
      <c r="B661" s="445" t="s">
        <v>557</v>
      </c>
      <c r="C661" s="402">
        <v>46.755400000000002</v>
      </c>
      <c r="D661" s="428">
        <v>23.551600000000001</v>
      </c>
      <c r="E661" s="449" t="s">
        <v>206</v>
      </c>
      <c r="F661" s="450" t="s">
        <v>649</v>
      </c>
      <c r="G661" s="450" t="s">
        <v>2752</v>
      </c>
      <c r="H661" s="450" t="s">
        <v>3869</v>
      </c>
      <c r="I661" s="452" t="s">
        <v>681</v>
      </c>
      <c r="J661" s="457" t="s">
        <v>3</v>
      </c>
      <c r="K661" s="407">
        <v>2</v>
      </c>
      <c r="L661" s="407">
        <v>5</v>
      </c>
      <c r="M661" s="407">
        <v>5</v>
      </c>
      <c r="N661" s="425">
        <v>40</v>
      </c>
      <c r="O661" s="437"/>
      <c r="P661" s="406"/>
      <c r="Q661" s="406">
        <v>30</v>
      </c>
      <c r="R661" s="406">
        <v>10</v>
      </c>
      <c r="S661" s="406"/>
      <c r="T661" s="406"/>
      <c r="U661" s="406"/>
      <c r="V661" s="406">
        <f t="shared" si="33"/>
        <v>0</v>
      </c>
      <c r="W661" s="676"/>
      <c r="X661" s="507" t="str">
        <f t="shared" si="31"/>
        <v>30 două camere, 10 trei camere, 0 număr camere necunoscut &lt;span style="color: red;"&gt;(spuneți-mi sau trimiteți tabel întreținere)&lt;/span&gt;</v>
      </c>
      <c r="Y661" s="508" t="str">
        <f t="shared" si="32"/>
        <v>40 din care 30 două camere, 10 trei camere, 0 număr camere necunoscut &lt;span style="color: red;"&gt;(spuneți-mi sau trimiteți tabel întreținere)&lt;/span&gt;</v>
      </c>
      <c r="Z661" s="509"/>
      <c r="AA661" s="510" t="s">
        <v>1671</v>
      </c>
      <c r="AB661" s="628" t="s">
        <v>1303</v>
      </c>
      <c r="AC661" s="432" t="s">
        <v>1547</v>
      </c>
      <c r="AD661" s="356" t="s">
        <v>2058</v>
      </c>
      <c r="AE661" s="356"/>
      <c r="AF661" s="356"/>
      <c r="AG661" s="356" t="s">
        <v>840</v>
      </c>
      <c r="AH661" s="356"/>
      <c r="AI661" s="356" t="s">
        <v>2227</v>
      </c>
      <c r="AJ661" s="496"/>
      <c r="AK661" s="359"/>
    </row>
    <row r="662" spans="1:37">
      <c r="A662" s="367"/>
      <c r="B662" s="445" t="s">
        <v>558</v>
      </c>
      <c r="C662" s="402">
        <v>46.755299999999998</v>
      </c>
      <c r="D662" s="428">
        <v>23.551200000000001</v>
      </c>
      <c r="E662" s="449" t="s">
        <v>206</v>
      </c>
      <c r="F662" s="450" t="s">
        <v>649</v>
      </c>
      <c r="G662" s="450" t="s">
        <v>2752</v>
      </c>
      <c r="H662" s="450" t="s">
        <v>3870</v>
      </c>
      <c r="I662" s="452" t="s">
        <v>681</v>
      </c>
      <c r="J662" s="457" t="s">
        <v>3</v>
      </c>
      <c r="K662" s="407">
        <v>2</v>
      </c>
      <c r="L662" s="407">
        <v>5</v>
      </c>
      <c r="M662" s="407">
        <v>5</v>
      </c>
      <c r="N662" s="425">
        <v>40</v>
      </c>
      <c r="O662" s="437"/>
      <c r="P662" s="406"/>
      <c r="Q662" s="406">
        <v>30</v>
      </c>
      <c r="R662" s="406">
        <v>10</v>
      </c>
      <c r="S662" s="406"/>
      <c r="T662" s="406"/>
      <c r="U662" s="406"/>
      <c r="V662" s="406">
        <f t="shared" si="33"/>
        <v>0</v>
      </c>
      <c r="W662" s="676"/>
      <c r="X662" s="507" t="str">
        <f t="shared" si="31"/>
        <v>30 două camere, 10 trei camere, 0 număr camere necunoscut &lt;span style="color: red;"&gt;(spuneți-mi sau trimiteți tabel întreținere)&lt;/span&gt;</v>
      </c>
      <c r="Y662" s="508" t="str">
        <f t="shared" si="32"/>
        <v>40 din care 30 două camere, 10 trei camere, 0 număr camere necunoscut &lt;span style="color: red;"&gt;(spuneți-mi sau trimiteți tabel întreținere)&lt;/span&gt;</v>
      </c>
      <c r="Z662" s="509"/>
      <c r="AA662" s="510" t="s">
        <v>1671</v>
      </c>
      <c r="AB662" s="628" t="s">
        <v>1303</v>
      </c>
      <c r="AC662" s="432" t="s">
        <v>1547</v>
      </c>
      <c r="AD662" s="356" t="s">
        <v>2058</v>
      </c>
      <c r="AE662" s="356"/>
      <c r="AF662" s="356"/>
      <c r="AG662" s="356" t="s">
        <v>840</v>
      </c>
      <c r="AH662" s="356"/>
      <c r="AI662" s="356" t="s">
        <v>2227</v>
      </c>
      <c r="AJ662" s="441"/>
      <c r="AK662" s="359"/>
    </row>
    <row r="663" spans="1:37">
      <c r="A663" s="367" t="s">
        <v>32</v>
      </c>
      <c r="B663" s="460" t="s">
        <v>346</v>
      </c>
      <c r="C663" s="461">
        <v>46.756500000000003</v>
      </c>
      <c r="D663" s="462">
        <v>23.549199999999999</v>
      </c>
      <c r="E663" s="463" t="s">
        <v>206</v>
      </c>
      <c r="F663" s="464" t="s">
        <v>649</v>
      </c>
      <c r="G663" s="464" t="s">
        <v>2752</v>
      </c>
      <c r="H663" s="464" t="s">
        <v>3871</v>
      </c>
      <c r="I663" s="474" t="s">
        <v>737</v>
      </c>
      <c r="J663" s="475" t="s">
        <v>3</v>
      </c>
      <c r="K663" s="476">
        <v>3</v>
      </c>
      <c r="L663" s="476">
        <v>5</v>
      </c>
      <c r="M663" s="476">
        <v>5</v>
      </c>
      <c r="N663" s="477">
        <v>45</v>
      </c>
      <c r="O663" s="392"/>
      <c r="P663" s="525"/>
      <c r="Q663" s="525">
        <v>27</v>
      </c>
      <c r="R663" s="525">
        <v>18</v>
      </c>
      <c r="S663" s="525"/>
      <c r="T663" s="525"/>
      <c r="U663" s="525"/>
      <c r="V663" s="525">
        <f t="shared" si="33"/>
        <v>0</v>
      </c>
      <c r="W663" s="673"/>
      <c r="X663" s="515" t="str">
        <f t="shared" si="31"/>
        <v>27 două camere, 18 trei camere, 0 număr camere necunoscut &lt;span style="color: red;"&gt;(spuneți-mi sau trimiteți tabel întreținere)&lt;/span&gt;</v>
      </c>
      <c r="Y663" s="516" t="str">
        <f t="shared" si="32"/>
        <v>45 din care 27 două camere, 18 trei camere, 0 număr camere necunoscut &lt;span style="color: red;"&gt;(spuneți-mi sau trimiteți tabel întreținere)&lt;/span&gt;</v>
      </c>
      <c r="Z663" s="517"/>
      <c r="AA663" s="518" t="s">
        <v>1043</v>
      </c>
      <c r="AB663" s="400" t="s">
        <v>1302</v>
      </c>
      <c r="AC663" s="458" t="s">
        <v>1548</v>
      </c>
      <c r="AD663" s="472" t="s">
        <v>2056</v>
      </c>
      <c r="AE663" s="472"/>
      <c r="AF663" s="472"/>
      <c r="AG663" s="394" t="s">
        <v>5</v>
      </c>
      <c r="AH663" s="394"/>
      <c r="AI663" s="394" t="s">
        <v>2561</v>
      </c>
      <c r="AJ663" s="473"/>
      <c r="AK663" s="359"/>
    </row>
    <row r="664" spans="1:37">
      <c r="A664" s="367"/>
      <c r="B664" s="445" t="s">
        <v>313</v>
      </c>
      <c r="C664" s="402">
        <v>46.7575</v>
      </c>
      <c r="D664" s="428">
        <v>23.553000000000001</v>
      </c>
      <c r="E664" s="449" t="s">
        <v>206</v>
      </c>
      <c r="F664" s="450" t="s">
        <v>649</v>
      </c>
      <c r="G664" s="450" t="s">
        <v>2752</v>
      </c>
      <c r="H664" s="450" t="s">
        <v>3872</v>
      </c>
      <c r="I664" s="452" t="s">
        <v>681</v>
      </c>
      <c r="J664" s="457" t="s">
        <v>3</v>
      </c>
      <c r="K664" s="407">
        <v>3</v>
      </c>
      <c r="L664" s="407">
        <v>5</v>
      </c>
      <c r="M664" s="407">
        <v>5</v>
      </c>
      <c r="N664" s="425">
        <v>60</v>
      </c>
      <c r="O664" s="437"/>
      <c r="P664" s="406"/>
      <c r="Q664" s="406">
        <v>1</v>
      </c>
      <c r="R664" s="406">
        <v>59</v>
      </c>
      <c r="S664" s="406"/>
      <c r="T664" s="406"/>
      <c r="U664" s="406"/>
      <c r="V664" s="406">
        <f t="shared" si="33"/>
        <v>0</v>
      </c>
      <c r="W664" s="676"/>
      <c r="X664" s="507" t="str">
        <f t="shared" si="31"/>
        <v>1 două camere, 59 trei camere, 0 număr camere necunoscut &lt;span style="color: red;"&gt;(spuneți-mi sau trimiteți tabel întreținere)&lt;/span&gt;</v>
      </c>
      <c r="Y664" s="508" t="str">
        <f t="shared" si="32"/>
        <v>60 din care 1 două camere, 59 trei camere, 0 număr camere necunoscut &lt;span style="color: red;"&gt;(spuneți-mi sau trimiteți tabel întreținere)&lt;/span&gt;</v>
      </c>
      <c r="Z664" s="509"/>
      <c r="AA664" s="510" t="s">
        <v>1670</v>
      </c>
      <c r="AB664" s="628" t="s">
        <v>1304</v>
      </c>
      <c r="AC664" s="431" t="s">
        <v>1547</v>
      </c>
      <c r="AD664" s="356" t="s">
        <v>1591</v>
      </c>
      <c r="AE664" s="356"/>
      <c r="AF664" s="356"/>
      <c r="AG664" s="356" t="s">
        <v>840</v>
      </c>
      <c r="AH664" s="623" t="s">
        <v>2119</v>
      </c>
      <c r="AI664" s="356" t="s">
        <v>2227</v>
      </c>
      <c r="AJ664" s="441"/>
      <c r="AK664" s="359"/>
    </row>
    <row r="665" spans="1:37">
      <c r="A665" s="367" t="s">
        <v>32</v>
      </c>
      <c r="B665" s="460" t="s">
        <v>406</v>
      </c>
      <c r="C665" s="461">
        <v>46.756700000000002</v>
      </c>
      <c r="D665" s="462">
        <v>23.549700000000001</v>
      </c>
      <c r="E665" s="463" t="s">
        <v>206</v>
      </c>
      <c r="F665" s="464" t="s">
        <v>649</v>
      </c>
      <c r="G665" s="464" t="s">
        <v>2752</v>
      </c>
      <c r="H665" s="464" t="s">
        <v>3873</v>
      </c>
      <c r="I665" s="474" t="s">
        <v>737</v>
      </c>
      <c r="J665" s="475" t="s">
        <v>3</v>
      </c>
      <c r="K665" s="476">
        <v>4</v>
      </c>
      <c r="L665" s="476">
        <v>5</v>
      </c>
      <c r="M665" s="476">
        <v>5</v>
      </c>
      <c r="N665" s="477">
        <v>55</v>
      </c>
      <c r="O665" s="392"/>
      <c r="P665" s="525"/>
      <c r="Q665" s="525">
        <v>27</v>
      </c>
      <c r="R665" s="525">
        <v>24</v>
      </c>
      <c r="S665" s="525">
        <v>4</v>
      </c>
      <c r="T665" s="525"/>
      <c r="U665" s="525"/>
      <c r="V665" s="525">
        <f t="shared" si="33"/>
        <v>0</v>
      </c>
      <c r="W665" s="673"/>
      <c r="X665" s="515" t="str">
        <f t="shared" si="31"/>
        <v>27 două camere, 24 trei camere, 4 patru camere, 0 număr camere necunoscut &lt;span style="color: red;"&gt;(spuneți-mi sau trimiteți tabel întreținere)&lt;/span&gt;</v>
      </c>
      <c r="Y665" s="516" t="str">
        <f t="shared" si="32"/>
        <v>55 din care 27 două camere, 24 trei camere, 4 patru camere, 0 număr camere necunoscut &lt;span style="color: red;"&gt;(spuneți-mi sau trimiteți tabel întreținere)&lt;/span&gt;</v>
      </c>
      <c r="Z665" s="517"/>
      <c r="AA665" s="518" t="s">
        <v>1678</v>
      </c>
      <c r="AB665" s="400" t="s">
        <v>1302</v>
      </c>
      <c r="AC665" s="458" t="s">
        <v>1548</v>
      </c>
      <c r="AD665" s="472" t="s">
        <v>2057</v>
      </c>
      <c r="AE665" s="472"/>
      <c r="AF665" s="472"/>
      <c r="AG665" s="394" t="s">
        <v>5</v>
      </c>
      <c r="AH665" s="394"/>
      <c r="AI665" s="394" t="s">
        <v>2561</v>
      </c>
      <c r="AJ665" s="473"/>
      <c r="AK665" s="359"/>
    </row>
    <row r="666" spans="1:37">
      <c r="A666" s="367"/>
      <c r="B666" s="445" t="s">
        <v>407</v>
      </c>
      <c r="C666" s="402">
        <v>46.7577</v>
      </c>
      <c r="D666" s="428">
        <v>23.5535</v>
      </c>
      <c r="E666" s="449" t="s">
        <v>206</v>
      </c>
      <c r="F666" s="450" t="s">
        <v>649</v>
      </c>
      <c r="G666" s="450" t="s">
        <v>2752</v>
      </c>
      <c r="H666" s="450" t="s">
        <v>3874</v>
      </c>
      <c r="I666" s="452" t="s">
        <v>681</v>
      </c>
      <c r="J666" s="457" t="s">
        <v>3</v>
      </c>
      <c r="K666" s="407">
        <v>4</v>
      </c>
      <c r="L666" s="407">
        <v>5</v>
      </c>
      <c r="M666" s="407">
        <v>5</v>
      </c>
      <c r="N666" s="425">
        <v>80</v>
      </c>
      <c r="O666" s="437"/>
      <c r="P666" s="406"/>
      <c r="Q666" s="406">
        <v>64</v>
      </c>
      <c r="R666" s="406">
        <v>16</v>
      </c>
      <c r="S666" s="406"/>
      <c r="T666" s="406"/>
      <c r="U666" s="406"/>
      <c r="V666" s="406">
        <f t="shared" si="33"/>
        <v>0</v>
      </c>
      <c r="W666" s="676"/>
      <c r="X666" s="507" t="str">
        <f t="shared" si="31"/>
        <v>64 două camere, 16 trei camere, 0 număr camere necunoscut &lt;span style="color: red;"&gt;(spuneți-mi sau trimiteți tabel întreținere)&lt;/span&gt;</v>
      </c>
      <c r="Y666" s="508" t="str">
        <f t="shared" si="32"/>
        <v>80 din care 64 două camere, 16 trei camere, 0 număr camere necunoscut &lt;span style="color: red;"&gt;(spuneți-mi sau trimiteți tabel întreținere)&lt;/span&gt;</v>
      </c>
      <c r="Z666" s="509"/>
      <c r="AA666" s="510" t="s">
        <v>1670</v>
      </c>
      <c r="AB666" s="628" t="s">
        <v>1304</v>
      </c>
      <c r="AC666" s="431" t="s">
        <v>1547</v>
      </c>
      <c r="AD666" s="356" t="s">
        <v>1591</v>
      </c>
      <c r="AE666" s="356"/>
      <c r="AF666" s="356"/>
      <c r="AG666" s="356" t="s">
        <v>840</v>
      </c>
      <c r="AH666" s="623" t="s">
        <v>2119</v>
      </c>
      <c r="AI666" s="356" t="s">
        <v>2227</v>
      </c>
      <c r="AJ666" s="496"/>
      <c r="AK666" s="359"/>
    </row>
    <row r="667" spans="1:37">
      <c r="A667" s="367" t="s">
        <v>32</v>
      </c>
      <c r="B667" s="460" t="s">
        <v>324</v>
      </c>
      <c r="C667" s="461">
        <v>46.756100000000004</v>
      </c>
      <c r="D667" s="462">
        <v>23.552299999999999</v>
      </c>
      <c r="E667" s="463" t="s">
        <v>206</v>
      </c>
      <c r="F667" s="464" t="s">
        <v>649</v>
      </c>
      <c r="G667" s="464" t="s">
        <v>2752</v>
      </c>
      <c r="H667" s="464" t="s">
        <v>3875</v>
      </c>
      <c r="I667" s="474" t="s">
        <v>683</v>
      </c>
      <c r="J667" s="370" t="s">
        <v>752</v>
      </c>
      <c r="K667" s="476">
        <v>1</v>
      </c>
      <c r="L667" s="476">
        <v>11</v>
      </c>
      <c r="M667" s="476">
        <v>11</v>
      </c>
      <c r="N667" s="477">
        <v>176</v>
      </c>
      <c r="O667" s="478"/>
      <c r="P667" s="479">
        <v>176</v>
      </c>
      <c r="Q667" s="479"/>
      <c r="R667" s="479"/>
      <c r="S667" s="479"/>
      <c r="T667" s="479"/>
      <c r="U667" s="479"/>
      <c r="V667" s="479">
        <f t="shared" si="33"/>
        <v>0</v>
      </c>
      <c r="W667" s="679"/>
      <c r="X667" s="515" t="str">
        <f t="shared" si="31"/>
        <v>176 garsoniere, 0 număr camere necunoscut &lt;span style="color: red;"&gt;(spuneți-mi sau trimiteți tabel întreținere)&lt;/span&gt;</v>
      </c>
      <c r="Y667" s="516" t="str">
        <f t="shared" si="32"/>
        <v>176 din care 176 garsoniere, 0 număr camere necunoscut &lt;span style="color: red;"&gt;(spuneți-mi sau trimiteți tabel întreținere)&lt;/span&gt;</v>
      </c>
      <c r="Z667" s="517"/>
      <c r="AA667" s="518" t="s">
        <v>1671</v>
      </c>
      <c r="AB667" s="400" t="s">
        <v>1303</v>
      </c>
      <c r="AC667" s="458" t="s">
        <v>1547</v>
      </c>
      <c r="AD667" s="472" t="s">
        <v>1561</v>
      </c>
      <c r="AE667" s="472"/>
      <c r="AF667" s="472"/>
      <c r="AG667" s="394" t="s">
        <v>1216</v>
      </c>
      <c r="AH667" s="394"/>
      <c r="AI667" s="394" t="s">
        <v>2564</v>
      </c>
      <c r="AJ667" s="473"/>
      <c r="AK667" s="359"/>
    </row>
    <row r="668" spans="1:37">
      <c r="A668" s="367"/>
      <c r="B668" s="445" t="s">
        <v>325</v>
      </c>
      <c r="C668" s="402">
        <v>46.755600000000001</v>
      </c>
      <c r="D668" s="428">
        <v>23.546399999999998</v>
      </c>
      <c r="E668" s="449" t="s">
        <v>206</v>
      </c>
      <c r="F668" s="450" t="s">
        <v>649</v>
      </c>
      <c r="G668" s="450" t="s">
        <v>2752</v>
      </c>
      <c r="H668" s="450" t="s">
        <v>3876</v>
      </c>
      <c r="I668" s="452" t="s">
        <v>683</v>
      </c>
      <c r="J668" s="399" t="s">
        <v>752</v>
      </c>
      <c r="K668" s="407">
        <v>1</v>
      </c>
      <c r="L668" s="407">
        <v>11</v>
      </c>
      <c r="M668" s="407">
        <v>11</v>
      </c>
      <c r="N668" s="425">
        <v>176</v>
      </c>
      <c r="O668" s="437"/>
      <c r="P668" s="406">
        <v>176</v>
      </c>
      <c r="Q668" s="406"/>
      <c r="R668" s="406"/>
      <c r="S668" s="406"/>
      <c r="T668" s="406"/>
      <c r="U668" s="406"/>
      <c r="V668" s="406">
        <f t="shared" si="33"/>
        <v>0</v>
      </c>
      <c r="W668" s="676"/>
      <c r="X668" s="507" t="str">
        <f t="shared" si="31"/>
        <v>176 garsoniere, 0 număr camere necunoscut &lt;span style="color: red;"&gt;(spuneți-mi sau trimiteți tabel întreținere)&lt;/span&gt;</v>
      </c>
      <c r="Y668" s="508" t="str">
        <f t="shared" si="32"/>
        <v>176 din care 176 garsoniere, 0 număr camere necunoscut &lt;span style="color: red;"&gt;(spuneți-mi sau trimiteți tabel întreținere)&lt;/span&gt;</v>
      </c>
      <c r="Z668" s="509"/>
      <c r="AA668" s="510" t="s">
        <v>1671</v>
      </c>
      <c r="AB668" s="628" t="s">
        <v>1303</v>
      </c>
      <c r="AC668" s="431" t="s">
        <v>1547</v>
      </c>
      <c r="AD668" s="356" t="s">
        <v>1561</v>
      </c>
      <c r="AE668" s="356"/>
      <c r="AF668" s="356"/>
      <c r="AG668" s="623" t="s">
        <v>1216</v>
      </c>
      <c r="AH668" s="623"/>
      <c r="AI668" s="623" t="s">
        <v>2564</v>
      </c>
      <c r="AJ668" s="441"/>
      <c r="AK668" s="359"/>
    </row>
    <row r="669" spans="1:37">
      <c r="A669" s="367"/>
      <c r="B669" s="445" t="s">
        <v>326</v>
      </c>
      <c r="C669" s="402">
        <v>46.756</v>
      </c>
      <c r="D669" s="428">
        <v>23.548200000000001</v>
      </c>
      <c r="E669" s="449" t="s">
        <v>206</v>
      </c>
      <c r="F669" s="450" t="s">
        <v>649</v>
      </c>
      <c r="G669" s="450" t="s">
        <v>2752</v>
      </c>
      <c r="H669" s="450" t="s">
        <v>3877</v>
      </c>
      <c r="I669" s="452" t="s">
        <v>683</v>
      </c>
      <c r="J669" s="399" t="s">
        <v>752</v>
      </c>
      <c r="K669" s="407">
        <v>1</v>
      </c>
      <c r="L669" s="407">
        <v>11</v>
      </c>
      <c r="M669" s="407">
        <v>11</v>
      </c>
      <c r="N669" s="425">
        <v>176</v>
      </c>
      <c r="O669" s="437"/>
      <c r="P669" s="406">
        <v>176</v>
      </c>
      <c r="Q669" s="406"/>
      <c r="R669" s="406"/>
      <c r="S669" s="406"/>
      <c r="T669" s="406"/>
      <c r="U669" s="406"/>
      <c r="V669" s="406">
        <f t="shared" si="33"/>
        <v>0</v>
      </c>
      <c r="W669" s="676"/>
      <c r="X669" s="507" t="str">
        <f t="shared" si="31"/>
        <v>176 garsoniere, 0 număr camere necunoscut &lt;span style="color: red;"&gt;(spuneți-mi sau trimiteți tabel întreținere)&lt;/span&gt;</v>
      </c>
      <c r="Y669" s="508" t="str">
        <f t="shared" si="32"/>
        <v>176 din care 176 garsoniere, 0 număr camere necunoscut &lt;span style="color: red;"&gt;(spuneți-mi sau trimiteți tabel întreținere)&lt;/span&gt;</v>
      </c>
      <c r="Z669" s="509"/>
      <c r="AA669" s="510" t="s">
        <v>1663</v>
      </c>
      <c r="AB669" s="628" t="s">
        <v>1303</v>
      </c>
      <c r="AC669" s="431" t="s">
        <v>1547</v>
      </c>
      <c r="AD669" s="356" t="s">
        <v>1561</v>
      </c>
      <c r="AE669" s="356"/>
      <c r="AF669" s="356"/>
      <c r="AG669" s="623" t="s">
        <v>1216</v>
      </c>
      <c r="AH669" s="623"/>
      <c r="AI669" s="623" t="s">
        <v>2564</v>
      </c>
      <c r="AJ669" s="441"/>
      <c r="AK669" s="359"/>
    </row>
    <row r="670" spans="1:37">
      <c r="A670" s="367" t="s">
        <v>32</v>
      </c>
      <c r="B670" s="460" t="s">
        <v>412</v>
      </c>
      <c r="C670" s="461">
        <v>46.753999999999998</v>
      </c>
      <c r="D670" s="462">
        <v>23.548500000000001</v>
      </c>
      <c r="E670" s="463" t="s">
        <v>206</v>
      </c>
      <c r="F670" s="464" t="s">
        <v>649</v>
      </c>
      <c r="G670" s="464" t="s">
        <v>2752</v>
      </c>
      <c r="H670" s="464" t="s">
        <v>3878</v>
      </c>
      <c r="I670" s="474" t="s">
        <v>681</v>
      </c>
      <c r="J670" s="475" t="s">
        <v>3</v>
      </c>
      <c r="K670" s="476">
        <v>3</v>
      </c>
      <c r="L670" s="476">
        <v>5</v>
      </c>
      <c r="M670" s="476">
        <v>5</v>
      </c>
      <c r="N670" s="477">
        <v>60</v>
      </c>
      <c r="O670" s="478"/>
      <c r="P670" s="479"/>
      <c r="Q670" s="479"/>
      <c r="R670" s="479"/>
      <c r="S670" s="479"/>
      <c r="T670" s="479"/>
      <c r="U670" s="479"/>
      <c r="V670" s="479">
        <f t="shared" si="33"/>
        <v>60</v>
      </c>
      <c r="W670" s="679"/>
      <c r="X670" s="515" t="str">
        <f t="shared" si="31"/>
        <v>60 număr camere necunoscut &lt;span style="color: red;"&gt;(spuneți-mi sau trimiteți tabel întreținere)&lt;/span&gt;</v>
      </c>
      <c r="Y670" s="516" t="str">
        <f t="shared" si="32"/>
        <v>60 din care 60 număr camere necunoscut &lt;span style="color: red;"&gt;(spuneți-mi sau trimiteți tabel întreținere)&lt;/span&gt;</v>
      </c>
      <c r="Z670" s="517"/>
      <c r="AA670" s="518" t="s">
        <v>1043</v>
      </c>
      <c r="AB670" s="400" t="s">
        <v>1304</v>
      </c>
      <c r="AC670" s="458" t="s">
        <v>1547</v>
      </c>
      <c r="AD670" s="472" t="s">
        <v>624</v>
      </c>
      <c r="AE670" s="472"/>
      <c r="AF670" s="472"/>
      <c r="AG670" s="472" t="s">
        <v>840</v>
      </c>
      <c r="AH670" s="472"/>
      <c r="AI670" s="472" t="s">
        <v>2227</v>
      </c>
      <c r="AJ670" s="473"/>
      <c r="AK670" s="359"/>
    </row>
    <row r="671" spans="1:37">
      <c r="A671" s="367"/>
      <c r="B671" s="445" t="s">
        <v>413</v>
      </c>
      <c r="C671" s="402">
        <v>46.758200000000002</v>
      </c>
      <c r="D671" s="428">
        <v>23.5549</v>
      </c>
      <c r="E671" s="449" t="s">
        <v>206</v>
      </c>
      <c r="F671" s="450" t="s">
        <v>649</v>
      </c>
      <c r="G671" s="450" t="s">
        <v>2752</v>
      </c>
      <c r="H671" s="450" t="s">
        <v>3879</v>
      </c>
      <c r="I671" s="452" t="s">
        <v>681</v>
      </c>
      <c r="J671" s="457" t="s">
        <v>3</v>
      </c>
      <c r="K671" s="407">
        <v>3</v>
      </c>
      <c r="L671" s="407">
        <v>5</v>
      </c>
      <c r="M671" s="407">
        <v>5</v>
      </c>
      <c r="N671" s="425">
        <v>60</v>
      </c>
      <c r="O671" s="437"/>
      <c r="P671" s="406"/>
      <c r="Q671" s="406">
        <v>48</v>
      </c>
      <c r="R671" s="406">
        <v>12</v>
      </c>
      <c r="S671" s="406"/>
      <c r="T671" s="406"/>
      <c r="U671" s="406"/>
      <c r="V671" s="406">
        <f t="shared" si="33"/>
        <v>0</v>
      </c>
      <c r="W671" s="676"/>
      <c r="X671" s="507" t="str">
        <f t="shared" si="31"/>
        <v>48 două camere, 12 trei camere, 0 număr camere necunoscut &lt;span style="color: red;"&gt;(spuneți-mi sau trimiteți tabel întreținere)&lt;/span&gt;</v>
      </c>
      <c r="Y671" s="508" t="str">
        <f t="shared" si="32"/>
        <v>60 din care 48 două camere, 12 trei camere, 0 număr camere necunoscut &lt;span style="color: red;"&gt;(spuneți-mi sau trimiteți tabel întreținere)&lt;/span&gt;</v>
      </c>
      <c r="Z671" s="509"/>
      <c r="AA671" s="510" t="s">
        <v>1661</v>
      </c>
      <c r="AB671" s="628" t="s">
        <v>1303</v>
      </c>
      <c r="AC671" s="431" t="s">
        <v>1547</v>
      </c>
      <c r="AD671" s="623" t="s">
        <v>1717</v>
      </c>
      <c r="AE671" s="356"/>
      <c r="AF671" s="356"/>
      <c r="AG671" s="356" t="s">
        <v>840</v>
      </c>
      <c r="AH671" s="356"/>
      <c r="AI671" s="623" t="s">
        <v>2577</v>
      </c>
      <c r="AJ671" s="441"/>
      <c r="AK671" s="359"/>
    </row>
    <row r="672" spans="1:37">
      <c r="A672" s="367"/>
      <c r="B672" s="445" t="s">
        <v>414</v>
      </c>
      <c r="C672" s="402">
        <v>46.756599999999999</v>
      </c>
      <c r="D672" s="428">
        <v>23.5535</v>
      </c>
      <c r="E672" s="449" t="s">
        <v>206</v>
      </c>
      <c r="F672" s="450" t="s">
        <v>649</v>
      </c>
      <c r="G672" s="450" t="s">
        <v>2752</v>
      </c>
      <c r="H672" s="450" t="s">
        <v>3880</v>
      </c>
      <c r="I672" s="452" t="s">
        <v>681</v>
      </c>
      <c r="J672" s="457" t="s">
        <v>3</v>
      </c>
      <c r="K672" s="407">
        <v>2</v>
      </c>
      <c r="L672" s="407">
        <v>5</v>
      </c>
      <c r="M672" s="407">
        <v>5</v>
      </c>
      <c r="N672" s="425">
        <v>40</v>
      </c>
      <c r="O672" s="437"/>
      <c r="P672" s="406"/>
      <c r="Q672" s="406"/>
      <c r="R672" s="406">
        <v>32</v>
      </c>
      <c r="S672" s="406">
        <v>8</v>
      </c>
      <c r="T672" s="406"/>
      <c r="U672" s="406"/>
      <c r="V672" s="406">
        <f t="shared" si="33"/>
        <v>0</v>
      </c>
      <c r="W672" s="676"/>
      <c r="X672" s="507" t="str">
        <f t="shared" si="31"/>
        <v>32 trei camere, 8 patru camere, 0 număr camere necunoscut &lt;span style="color: red;"&gt;(spuneți-mi sau trimiteți tabel întreținere)&lt;/span&gt;</v>
      </c>
      <c r="Y672" s="508" t="str">
        <f t="shared" si="32"/>
        <v>40 din care 32 trei camere, 8 patru camere, 0 număr camere necunoscut &lt;span style="color: red;"&gt;(spuneți-mi sau trimiteți tabel întreținere)&lt;/span&gt;</v>
      </c>
      <c r="Z672" s="509"/>
      <c r="AA672" s="510" t="s">
        <v>1670</v>
      </c>
      <c r="AB672" s="628" t="s">
        <v>1303</v>
      </c>
      <c r="AC672" s="431" t="s">
        <v>1547</v>
      </c>
      <c r="AD672" s="356" t="s">
        <v>1707</v>
      </c>
      <c r="AE672" s="356"/>
      <c r="AF672" s="356"/>
      <c r="AG672" s="356" t="s">
        <v>840</v>
      </c>
      <c r="AH672" s="356"/>
      <c r="AI672" s="356" t="s">
        <v>2227</v>
      </c>
      <c r="AJ672" s="496"/>
      <c r="AK672" s="359"/>
    </row>
    <row r="673" spans="1:37">
      <c r="A673" s="367" t="s">
        <v>32</v>
      </c>
      <c r="B673" s="460" t="s">
        <v>340</v>
      </c>
      <c r="C673" s="461">
        <v>46.752400000000002</v>
      </c>
      <c r="D673" s="462">
        <v>23.545200000000001</v>
      </c>
      <c r="E673" s="463" t="s">
        <v>206</v>
      </c>
      <c r="F673" s="464" t="s">
        <v>649</v>
      </c>
      <c r="G673" s="464" t="s">
        <v>2752</v>
      </c>
      <c r="H673" s="464" t="s">
        <v>3881</v>
      </c>
      <c r="I673" s="474" t="s">
        <v>681</v>
      </c>
      <c r="J673" s="475" t="s">
        <v>3</v>
      </c>
      <c r="K673" s="476">
        <v>2</v>
      </c>
      <c r="L673" s="476">
        <v>5</v>
      </c>
      <c r="M673" s="476">
        <v>5</v>
      </c>
      <c r="N673" s="477">
        <v>40</v>
      </c>
      <c r="O673" s="478"/>
      <c r="P673" s="479"/>
      <c r="Q673" s="479">
        <v>1</v>
      </c>
      <c r="R673" s="479">
        <v>39</v>
      </c>
      <c r="S673" s="479"/>
      <c r="T673" s="479"/>
      <c r="U673" s="479"/>
      <c r="V673" s="479">
        <f t="shared" si="33"/>
        <v>0</v>
      </c>
      <c r="W673" s="679"/>
      <c r="X673" s="515" t="str">
        <f t="shared" si="31"/>
        <v>1 două camere, 39 trei camere, 0 număr camere necunoscut &lt;span style="color: red;"&gt;(spuneți-mi sau trimiteți tabel întreținere)&lt;/span&gt;</v>
      </c>
      <c r="Y673" s="516" t="str">
        <f t="shared" si="32"/>
        <v>40 din care 1 două camere, 39 trei camere, 0 număr camere necunoscut &lt;span style="color: red;"&gt;(spuneți-mi sau trimiteți tabel întreținere)&lt;/span&gt;</v>
      </c>
      <c r="Z673" s="517"/>
      <c r="AA673" s="518" t="s">
        <v>1670</v>
      </c>
      <c r="AB673" s="400" t="s">
        <v>1304</v>
      </c>
      <c r="AC673" s="458" t="s">
        <v>1547</v>
      </c>
      <c r="AD673" s="472" t="s">
        <v>1591</v>
      </c>
      <c r="AE673" s="472"/>
      <c r="AF673" s="472"/>
      <c r="AG673" s="472" t="s">
        <v>840</v>
      </c>
      <c r="AH673" s="394" t="s">
        <v>2119</v>
      </c>
      <c r="AI673" s="472" t="s">
        <v>2227</v>
      </c>
      <c r="AJ673" s="473"/>
      <c r="AK673" s="359"/>
    </row>
    <row r="674" spans="1:37">
      <c r="A674" s="367"/>
      <c r="B674" s="445" t="s">
        <v>341</v>
      </c>
      <c r="C674" s="402">
        <v>46.752600000000001</v>
      </c>
      <c r="D674" s="428">
        <v>23.546099999999999</v>
      </c>
      <c r="E674" s="449" t="s">
        <v>206</v>
      </c>
      <c r="F674" s="450" t="s">
        <v>649</v>
      </c>
      <c r="G674" s="450" t="s">
        <v>2752</v>
      </c>
      <c r="H674" s="450" t="s">
        <v>3882</v>
      </c>
      <c r="I674" s="452" t="s">
        <v>681</v>
      </c>
      <c r="J674" s="457" t="s">
        <v>3</v>
      </c>
      <c r="K674" s="407">
        <v>3</v>
      </c>
      <c r="L674" s="407">
        <v>5</v>
      </c>
      <c r="M674" s="407">
        <v>5</v>
      </c>
      <c r="N674" s="425">
        <v>60</v>
      </c>
      <c r="O674" s="437"/>
      <c r="P674" s="406"/>
      <c r="Q674" s="406">
        <v>1</v>
      </c>
      <c r="R674" s="406">
        <v>59</v>
      </c>
      <c r="S674" s="406"/>
      <c r="T674" s="406"/>
      <c r="U674" s="406"/>
      <c r="V674" s="406">
        <f t="shared" si="33"/>
        <v>0</v>
      </c>
      <c r="W674" s="676"/>
      <c r="X674" s="507" t="str">
        <f t="shared" si="31"/>
        <v>1 două camere, 59 trei camere, 0 număr camere necunoscut &lt;span style="color: red;"&gt;(spuneți-mi sau trimiteți tabel întreținere)&lt;/span&gt;</v>
      </c>
      <c r="Y674" s="508" t="str">
        <f t="shared" si="32"/>
        <v>60 din care 1 două camere, 59 trei camere, 0 număr camere necunoscut &lt;span style="color: red;"&gt;(spuneți-mi sau trimiteți tabel întreținere)&lt;/span&gt;</v>
      </c>
      <c r="Z674" s="509"/>
      <c r="AA674" s="510" t="s">
        <v>1670</v>
      </c>
      <c r="AB674" s="628" t="s">
        <v>1304</v>
      </c>
      <c r="AC674" s="431" t="s">
        <v>1547</v>
      </c>
      <c r="AD674" s="356" t="s">
        <v>1591</v>
      </c>
      <c r="AE674" s="356"/>
      <c r="AF674" s="356"/>
      <c r="AG674" s="356" t="s">
        <v>840</v>
      </c>
      <c r="AH674" s="623" t="s">
        <v>2119</v>
      </c>
      <c r="AI674" s="356" t="s">
        <v>2227</v>
      </c>
      <c r="AJ674" s="441"/>
      <c r="AK674" s="359"/>
    </row>
    <row r="675" spans="1:37">
      <c r="A675" s="367"/>
      <c r="B675" s="445" t="s">
        <v>342</v>
      </c>
      <c r="C675" s="402">
        <v>46.753</v>
      </c>
      <c r="D675" s="428">
        <v>23.546700000000001</v>
      </c>
      <c r="E675" s="449" t="s">
        <v>206</v>
      </c>
      <c r="F675" s="450" t="s">
        <v>649</v>
      </c>
      <c r="G675" s="450" t="s">
        <v>2752</v>
      </c>
      <c r="H675" s="450" t="s">
        <v>3883</v>
      </c>
      <c r="I675" s="452" t="s">
        <v>681</v>
      </c>
      <c r="J675" s="457" t="s">
        <v>3</v>
      </c>
      <c r="K675" s="407">
        <v>3</v>
      </c>
      <c r="L675" s="407">
        <v>5</v>
      </c>
      <c r="M675" s="407">
        <v>5</v>
      </c>
      <c r="N675" s="425">
        <v>60</v>
      </c>
      <c r="O675" s="437"/>
      <c r="P675" s="406"/>
      <c r="Q675" s="406">
        <v>48</v>
      </c>
      <c r="R675" s="406">
        <v>12</v>
      </c>
      <c r="S675" s="406"/>
      <c r="T675" s="406"/>
      <c r="U675" s="406"/>
      <c r="V675" s="406">
        <f t="shared" si="33"/>
        <v>0</v>
      </c>
      <c r="W675" s="676"/>
      <c r="X675" s="507" t="str">
        <f t="shared" si="31"/>
        <v>48 două camere, 12 trei camere, 0 număr camere necunoscut &lt;span style="color: red;"&gt;(spuneți-mi sau trimiteți tabel întreținere)&lt;/span&gt;</v>
      </c>
      <c r="Y675" s="508" t="str">
        <f t="shared" si="32"/>
        <v>60 din care 48 două camere, 12 trei camere, 0 număr camere necunoscut &lt;span style="color: red;"&gt;(spuneți-mi sau trimiteți tabel întreținere)&lt;/span&gt;</v>
      </c>
      <c r="Z675" s="509"/>
      <c r="AA675" s="510" t="s">
        <v>1670</v>
      </c>
      <c r="AB675" s="628" t="s">
        <v>1304</v>
      </c>
      <c r="AC675" s="431" t="s">
        <v>1547</v>
      </c>
      <c r="AD675" s="623" t="s">
        <v>2351</v>
      </c>
      <c r="AE675" s="623"/>
      <c r="AF675" s="623"/>
      <c r="AG675" s="623" t="s">
        <v>12</v>
      </c>
      <c r="AH675" s="623"/>
      <c r="AI675" s="623" t="s">
        <v>2578</v>
      </c>
      <c r="AJ675" s="496"/>
      <c r="AK675" s="359"/>
    </row>
    <row r="676" spans="1:37">
      <c r="A676" s="367"/>
      <c r="B676" s="445" t="s">
        <v>344</v>
      </c>
      <c r="C676" s="402">
        <v>46.753100000000003</v>
      </c>
      <c r="D676" s="428">
        <v>23.545000000000002</v>
      </c>
      <c r="E676" s="449" t="s">
        <v>206</v>
      </c>
      <c r="F676" s="450" t="s">
        <v>649</v>
      </c>
      <c r="G676" s="450" t="s">
        <v>2752</v>
      </c>
      <c r="H676" s="450" t="s">
        <v>3884</v>
      </c>
      <c r="I676" s="452" t="s">
        <v>681</v>
      </c>
      <c r="J676" s="457" t="s">
        <v>3</v>
      </c>
      <c r="K676" s="407">
        <v>2</v>
      </c>
      <c r="L676" s="407">
        <v>5</v>
      </c>
      <c r="M676" s="407">
        <v>5</v>
      </c>
      <c r="N676" s="425">
        <v>40</v>
      </c>
      <c r="O676" s="437"/>
      <c r="P676" s="406"/>
      <c r="Q676" s="406"/>
      <c r="R676" s="406">
        <v>32</v>
      </c>
      <c r="S676" s="406">
        <v>8</v>
      </c>
      <c r="T676" s="406"/>
      <c r="U676" s="406"/>
      <c r="V676" s="406">
        <f t="shared" si="33"/>
        <v>0</v>
      </c>
      <c r="W676" s="676"/>
      <c r="X676" s="507" t="str">
        <f t="shared" si="31"/>
        <v>32 trei camere, 8 patru camere, 0 număr camere necunoscut &lt;span style="color: red;"&gt;(spuneți-mi sau trimiteți tabel întreținere)&lt;/span&gt;</v>
      </c>
      <c r="Y676" s="508" t="str">
        <f t="shared" si="32"/>
        <v>40 din care 32 trei camere, 8 patru camere, 0 număr camere necunoscut &lt;span style="color: red;"&gt;(spuneți-mi sau trimiteți tabel întreținere)&lt;/span&gt;</v>
      </c>
      <c r="Z676" s="509"/>
      <c r="AA676" s="510" t="s">
        <v>1671</v>
      </c>
      <c r="AB676" s="628" t="s">
        <v>1303</v>
      </c>
      <c r="AC676" s="431" t="s">
        <v>1547</v>
      </c>
      <c r="AD676" s="356" t="s">
        <v>1707</v>
      </c>
      <c r="AE676" s="356"/>
      <c r="AF676" s="356"/>
      <c r="AG676" s="356" t="s">
        <v>840</v>
      </c>
      <c r="AH676" s="356"/>
      <c r="AI676" s="356" t="s">
        <v>2227</v>
      </c>
      <c r="AJ676" s="441"/>
      <c r="AK676" s="359"/>
    </row>
    <row r="677" spans="1:37">
      <c r="A677" s="367"/>
      <c r="B677" s="445" t="s">
        <v>2783</v>
      </c>
      <c r="C677" s="402">
        <v>46.753700000000002</v>
      </c>
      <c r="D677" s="428">
        <v>23.544899999999998</v>
      </c>
      <c r="E677" s="449" t="s">
        <v>206</v>
      </c>
      <c r="F677" s="450" t="s">
        <v>649</v>
      </c>
      <c r="G677" s="450" t="s">
        <v>2752</v>
      </c>
      <c r="H677" s="450" t="s">
        <v>3885</v>
      </c>
      <c r="I677" s="452" t="s">
        <v>681</v>
      </c>
      <c r="J677" s="457" t="s">
        <v>3</v>
      </c>
      <c r="K677" s="407">
        <v>2</v>
      </c>
      <c r="L677" s="407">
        <v>5</v>
      </c>
      <c r="M677" s="407">
        <v>5</v>
      </c>
      <c r="N677" s="425">
        <v>40</v>
      </c>
      <c r="O677" s="437"/>
      <c r="P677" s="406"/>
      <c r="Q677" s="406">
        <v>4</v>
      </c>
      <c r="R677" s="406">
        <v>16</v>
      </c>
      <c r="S677" s="406">
        <v>20</v>
      </c>
      <c r="T677" s="406"/>
      <c r="U677" s="406"/>
      <c r="V677" s="406">
        <f t="shared" si="33"/>
        <v>0</v>
      </c>
      <c r="W677" s="676"/>
      <c r="X677" s="507" t="str">
        <f t="shared" si="31"/>
        <v>4 două camere, 16 trei camere, 20 patru camere, 0 număr camere necunoscut &lt;span style="color: red;"&gt;(spuneți-mi sau trimiteți tabel întreținere)&lt;/span&gt;</v>
      </c>
      <c r="Y677" s="508" t="str">
        <f t="shared" si="32"/>
        <v>40 din care 4 două camere, 16 trei camere, 20 patru camere, 0 număr camere necunoscut &lt;span style="color: red;"&gt;(spuneți-mi sau trimiteți tabel întreținere)&lt;/span&gt;</v>
      </c>
      <c r="Z677" s="509"/>
      <c r="AA677" s="510" t="s">
        <v>1671</v>
      </c>
      <c r="AB677" s="628" t="s">
        <v>1305</v>
      </c>
      <c r="AC677" s="431" t="s">
        <v>1547</v>
      </c>
      <c r="AD677" s="356" t="s">
        <v>2353</v>
      </c>
      <c r="AE677" s="356"/>
      <c r="AF677" s="356"/>
      <c r="AG677" s="356" t="s">
        <v>840</v>
      </c>
      <c r="AH677" s="356"/>
      <c r="AI677" s="623" t="s">
        <v>2585</v>
      </c>
      <c r="AJ677" s="496"/>
      <c r="AK677" s="359"/>
    </row>
    <row r="678" spans="1:37">
      <c r="A678" s="367"/>
      <c r="B678" s="445" t="s">
        <v>604</v>
      </c>
      <c r="C678" s="402">
        <v>46.754100000000001</v>
      </c>
      <c r="D678" s="428">
        <v>23.547699999999999</v>
      </c>
      <c r="E678" s="449" t="s">
        <v>206</v>
      </c>
      <c r="F678" s="450" t="s">
        <v>649</v>
      </c>
      <c r="G678" s="450" t="s">
        <v>2752</v>
      </c>
      <c r="H678" s="450" t="s">
        <v>3886</v>
      </c>
      <c r="I678" s="452" t="s">
        <v>681</v>
      </c>
      <c r="J678" s="457" t="s">
        <v>3</v>
      </c>
      <c r="K678" s="407">
        <v>1</v>
      </c>
      <c r="L678" s="407">
        <v>5</v>
      </c>
      <c r="M678" s="407">
        <v>5</v>
      </c>
      <c r="N678" s="425">
        <v>104</v>
      </c>
      <c r="O678" s="437">
        <v>104</v>
      </c>
      <c r="P678" s="406"/>
      <c r="Q678" s="406"/>
      <c r="R678" s="406"/>
      <c r="S678" s="406"/>
      <c r="T678" s="406"/>
      <c r="U678" s="406"/>
      <c r="V678" s="406">
        <f t="shared" si="33"/>
        <v>0</v>
      </c>
      <c r="W678" s="676"/>
      <c r="X678" s="507" t="str">
        <f t="shared" si="31"/>
        <v>104 camere cu băi și bucătării comune, 0 număr camere necunoscut &lt;span style="color: red;"&gt;(spuneți-mi sau trimiteți tabel întreținere)&lt;/span&gt;</v>
      </c>
      <c r="Y678" s="508" t="str">
        <f t="shared" si="32"/>
        <v>104 din care 104 camere cu băi și bucătării comune, 0 număr camere necunoscut &lt;span style="color: red;"&gt;(spuneți-mi sau trimiteți tabel întreținere)&lt;/span&gt;</v>
      </c>
      <c r="Z678" s="509"/>
      <c r="AA678" s="510" t="s">
        <v>1043</v>
      </c>
      <c r="AB678" s="628" t="s">
        <v>1303</v>
      </c>
      <c r="AC678" s="431" t="s">
        <v>1547</v>
      </c>
      <c r="AD678" s="356" t="s">
        <v>2505</v>
      </c>
      <c r="AE678" s="356"/>
      <c r="AF678" s="356"/>
      <c r="AG678" s="356" t="s">
        <v>840</v>
      </c>
      <c r="AH678" s="356" t="s">
        <v>1710</v>
      </c>
      <c r="AI678" s="356" t="s">
        <v>2227</v>
      </c>
      <c r="AJ678" s="441"/>
      <c r="AK678" s="359"/>
    </row>
    <row r="679" spans="1:37">
      <c r="A679" s="367"/>
      <c r="B679" s="445" t="s">
        <v>605</v>
      </c>
      <c r="C679" s="402">
        <v>46.754300000000001</v>
      </c>
      <c r="D679" s="428">
        <v>23.548100000000002</v>
      </c>
      <c r="E679" s="449" t="s">
        <v>206</v>
      </c>
      <c r="F679" s="450" t="s">
        <v>649</v>
      </c>
      <c r="G679" s="450" t="s">
        <v>2752</v>
      </c>
      <c r="H679" s="450" t="s">
        <v>3887</v>
      </c>
      <c r="I679" s="452" t="s">
        <v>681</v>
      </c>
      <c r="J679" s="457" t="s">
        <v>3</v>
      </c>
      <c r="K679" s="407">
        <v>1</v>
      </c>
      <c r="L679" s="407">
        <v>5</v>
      </c>
      <c r="M679" s="407">
        <v>5</v>
      </c>
      <c r="N679" s="425">
        <v>104</v>
      </c>
      <c r="O679" s="437">
        <v>104</v>
      </c>
      <c r="P679" s="406"/>
      <c r="Q679" s="406"/>
      <c r="R679" s="406"/>
      <c r="S679" s="406"/>
      <c r="T679" s="406"/>
      <c r="U679" s="406"/>
      <c r="V679" s="406">
        <f t="shared" si="33"/>
        <v>0</v>
      </c>
      <c r="W679" s="676"/>
      <c r="X679" s="507" t="str">
        <f t="shared" si="31"/>
        <v>104 camere cu băi și bucătării comune, 0 număr camere necunoscut &lt;span style="color: red;"&gt;(spuneți-mi sau trimiteți tabel întreținere)&lt;/span&gt;</v>
      </c>
      <c r="Y679" s="508" t="str">
        <f t="shared" si="32"/>
        <v>104 din care 104 camere cu băi și bucătării comune, 0 număr camere necunoscut &lt;span style="color: red;"&gt;(spuneți-mi sau trimiteți tabel întreținere)&lt;/span&gt;</v>
      </c>
      <c r="Z679" s="509"/>
      <c r="AA679" s="510" t="s">
        <v>1043</v>
      </c>
      <c r="AB679" s="628" t="s">
        <v>1303</v>
      </c>
      <c r="AC679" s="431" t="s">
        <v>1547</v>
      </c>
      <c r="AD679" s="356" t="s">
        <v>2505</v>
      </c>
      <c r="AE679" s="356"/>
      <c r="AF679" s="356"/>
      <c r="AG679" s="356" t="s">
        <v>840</v>
      </c>
      <c r="AH679" s="356" t="s">
        <v>1710</v>
      </c>
      <c r="AI679" s="356" t="s">
        <v>2227</v>
      </c>
      <c r="AJ679" s="441"/>
      <c r="AK679" s="359"/>
    </row>
    <row r="680" spans="1:37">
      <c r="A680" s="367"/>
      <c r="B680" s="445" t="s">
        <v>411</v>
      </c>
      <c r="C680" s="402">
        <v>46.753500000000003</v>
      </c>
      <c r="D680" s="428">
        <v>23.5487</v>
      </c>
      <c r="E680" s="449" t="s">
        <v>206</v>
      </c>
      <c r="F680" s="450" t="s">
        <v>649</v>
      </c>
      <c r="G680" s="450" t="s">
        <v>2752</v>
      </c>
      <c r="H680" s="450" t="s">
        <v>3888</v>
      </c>
      <c r="I680" s="452" t="s">
        <v>681</v>
      </c>
      <c r="J680" s="457" t="s">
        <v>3</v>
      </c>
      <c r="K680" s="407">
        <v>3</v>
      </c>
      <c r="L680" s="407">
        <v>5</v>
      </c>
      <c r="M680" s="407">
        <v>5</v>
      </c>
      <c r="N680" s="425">
        <v>60</v>
      </c>
      <c r="O680" s="437"/>
      <c r="P680" s="406"/>
      <c r="Q680" s="406"/>
      <c r="R680" s="406"/>
      <c r="S680" s="406"/>
      <c r="T680" s="406"/>
      <c r="U680" s="406"/>
      <c r="V680" s="406">
        <f t="shared" si="33"/>
        <v>60</v>
      </c>
      <c r="W680" s="676"/>
      <c r="X680" s="507" t="str">
        <f t="shared" si="31"/>
        <v>60 număr camere necunoscut &lt;span style="color: red;"&gt;(spuneți-mi sau trimiteți tabel întreținere)&lt;/span&gt;</v>
      </c>
      <c r="Y680" s="508" t="str">
        <f t="shared" si="32"/>
        <v>60 din care 60 număr camere necunoscut &lt;span style="color: red;"&gt;(spuneți-mi sau trimiteți tabel întreținere)&lt;/span&gt;</v>
      </c>
      <c r="Z680" s="509"/>
      <c r="AA680" s="510" t="s">
        <v>1043</v>
      </c>
      <c r="AB680" s="628" t="s">
        <v>1304</v>
      </c>
      <c r="AC680" s="431" t="s">
        <v>1547</v>
      </c>
      <c r="AD680" s="356" t="s">
        <v>624</v>
      </c>
      <c r="AE680" s="356"/>
      <c r="AF680" s="356"/>
      <c r="AG680" s="356" t="s">
        <v>840</v>
      </c>
      <c r="AH680" s="356"/>
      <c r="AI680" s="356" t="s">
        <v>2227</v>
      </c>
      <c r="AJ680" s="441"/>
      <c r="AK680" s="359"/>
    </row>
    <row r="681" spans="1:37">
      <c r="A681" s="367"/>
      <c r="B681" s="445" t="s">
        <v>533</v>
      </c>
      <c r="C681" s="402">
        <v>46.754600000000003</v>
      </c>
      <c r="D681" s="428">
        <v>23.5517</v>
      </c>
      <c r="E681" s="449" t="s">
        <v>206</v>
      </c>
      <c r="F681" s="450" t="s">
        <v>649</v>
      </c>
      <c r="G681" s="450" t="s">
        <v>2752</v>
      </c>
      <c r="H681" s="450" t="s">
        <v>3889</v>
      </c>
      <c r="I681" s="452" t="s">
        <v>681</v>
      </c>
      <c r="J681" s="457" t="s">
        <v>3</v>
      </c>
      <c r="K681" s="407">
        <v>2</v>
      </c>
      <c r="L681" s="407">
        <v>5</v>
      </c>
      <c r="M681" s="407">
        <v>5</v>
      </c>
      <c r="N681" s="425">
        <v>40</v>
      </c>
      <c r="O681" s="437"/>
      <c r="P681" s="406"/>
      <c r="Q681" s="526">
        <v>32</v>
      </c>
      <c r="R681" s="526">
        <v>8</v>
      </c>
      <c r="S681" s="526"/>
      <c r="T681" s="526"/>
      <c r="U681" s="406"/>
      <c r="V681" s="406">
        <f t="shared" si="33"/>
        <v>0</v>
      </c>
      <c r="W681" s="676"/>
      <c r="X681" s="507" t="str">
        <f t="shared" ref="X681:X744" si="34">CONCATENATE(IF(ISBLANK(O681),"",CONCATENATE(O681,O$2,", ")),IF(ISBLANK(P681),"",CONCATENATE(P681,P$2,", ")),IF(ISBLANK(Q681),"",CONCATENATE(Q681,Q$2,", ")),IF(ISBLANK(R681),"",CONCATENATE(R681,R$2,", ")),IF(ISBLANK(S681),"",CONCATENATE(S681,S$2,", ")),IF(ISBLANK(T681),"",CONCATENATE(T681,T$2,", ")),IF(ISBLANK(U681),"",CONCATENATE(U681,U$2,", ")),IF(ISBLANK(V681),"",CONCATENATE(W681,V681,V$2)))</f>
        <v>32 două camere, 8 trei camere, 0 număr camere necunoscut &lt;span style="color: red;"&gt;(spuneți-mi sau trimiteți tabel întreținere)&lt;/span&gt;</v>
      </c>
      <c r="Y681" s="508" t="str">
        <f t="shared" ref="Y681:Y744" si="35">W681&amp;N681&amp;" din care "&amp;X681</f>
        <v>40 din care 32 două camere, 8 trei camere, 0 număr camere necunoscut &lt;span style="color: red;"&gt;(spuneți-mi sau trimiteți tabel întreținere)&lt;/span&gt;</v>
      </c>
      <c r="Z681" s="509"/>
      <c r="AA681" s="510" t="s">
        <v>1671</v>
      </c>
      <c r="AB681" s="628" t="s">
        <v>1304</v>
      </c>
      <c r="AC681" s="431" t="s">
        <v>1547</v>
      </c>
      <c r="AD681" s="623" t="s">
        <v>2350</v>
      </c>
      <c r="AE681" s="623"/>
      <c r="AF681" s="623"/>
      <c r="AG681" s="623" t="s">
        <v>12</v>
      </c>
      <c r="AH681" s="623"/>
      <c r="AI681" s="623" t="s">
        <v>2578</v>
      </c>
      <c r="AJ681" s="441"/>
      <c r="AK681" s="359"/>
    </row>
    <row r="682" spans="1:37">
      <c r="A682" s="367"/>
      <c r="B682" s="445" t="s">
        <v>409</v>
      </c>
      <c r="C682" s="402">
        <v>46.7547</v>
      </c>
      <c r="D682" s="428">
        <v>23.552199999999999</v>
      </c>
      <c r="E682" s="449" t="s">
        <v>206</v>
      </c>
      <c r="F682" s="450" t="s">
        <v>649</v>
      </c>
      <c r="G682" s="450" t="s">
        <v>2752</v>
      </c>
      <c r="H682" s="450" t="s">
        <v>3890</v>
      </c>
      <c r="I682" s="452" t="s">
        <v>681</v>
      </c>
      <c r="J682" s="457" t="s">
        <v>3</v>
      </c>
      <c r="K682" s="407">
        <v>2</v>
      </c>
      <c r="L682" s="407">
        <v>5</v>
      </c>
      <c r="M682" s="407">
        <v>5</v>
      </c>
      <c r="N682" s="425">
        <v>40</v>
      </c>
      <c r="O682" s="437"/>
      <c r="P682" s="406"/>
      <c r="Q682" s="526">
        <v>32</v>
      </c>
      <c r="R682" s="526">
        <v>8</v>
      </c>
      <c r="S682" s="526"/>
      <c r="T682" s="526"/>
      <c r="U682" s="406"/>
      <c r="V682" s="406">
        <f t="shared" ref="V682:V745" si="36">N682-SUM(O682:U682)</f>
        <v>0</v>
      </c>
      <c r="W682" s="676"/>
      <c r="X682" s="507" t="str">
        <f t="shared" si="34"/>
        <v>32 două camere, 8 trei camere, 0 număr camere necunoscut &lt;span style="color: red;"&gt;(spuneți-mi sau trimiteți tabel întreținere)&lt;/span&gt;</v>
      </c>
      <c r="Y682" s="508" t="str">
        <f t="shared" si="35"/>
        <v>40 din care 32 două camere, 8 trei camere, 0 număr camere necunoscut &lt;span style="color: red;"&gt;(spuneți-mi sau trimiteți tabel întreținere)&lt;/span&gt;</v>
      </c>
      <c r="Z682" s="509"/>
      <c r="AA682" s="510" t="s">
        <v>1671</v>
      </c>
      <c r="AB682" s="628" t="s">
        <v>1304</v>
      </c>
      <c r="AC682" s="431" t="s">
        <v>1547</v>
      </c>
      <c r="AD682" s="623" t="s">
        <v>2350</v>
      </c>
      <c r="AE682" s="623"/>
      <c r="AF682" s="623"/>
      <c r="AG682" s="623" t="s">
        <v>12</v>
      </c>
      <c r="AH682" s="623"/>
      <c r="AI682" s="623" t="s">
        <v>2578</v>
      </c>
      <c r="AJ682" s="496"/>
      <c r="AK682" s="359"/>
    </row>
    <row r="683" spans="1:37">
      <c r="A683" s="367"/>
      <c r="B683" s="445" t="s">
        <v>410</v>
      </c>
      <c r="C683" s="402">
        <v>46.754899999999999</v>
      </c>
      <c r="D683" s="428">
        <v>23.552800000000001</v>
      </c>
      <c r="E683" s="449" t="s">
        <v>206</v>
      </c>
      <c r="F683" s="450" t="s">
        <v>649</v>
      </c>
      <c r="G683" s="450" t="s">
        <v>2752</v>
      </c>
      <c r="H683" s="450" t="s">
        <v>3891</v>
      </c>
      <c r="I683" s="452" t="s">
        <v>681</v>
      </c>
      <c r="J683" s="457" t="s">
        <v>3</v>
      </c>
      <c r="K683" s="407">
        <v>3</v>
      </c>
      <c r="L683" s="407">
        <v>5</v>
      </c>
      <c r="M683" s="407">
        <v>5</v>
      </c>
      <c r="N683" s="425">
        <v>60</v>
      </c>
      <c r="O683" s="437"/>
      <c r="P683" s="406"/>
      <c r="Q683" s="406">
        <v>48</v>
      </c>
      <c r="R683" s="406">
        <v>12</v>
      </c>
      <c r="S683" s="406"/>
      <c r="T683" s="406"/>
      <c r="U683" s="406"/>
      <c r="V683" s="406">
        <f t="shared" si="36"/>
        <v>0</v>
      </c>
      <c r="W683" s="676"/>
      <c r="X683" s="507" t="str">
        <f t="shared" si="34"/>
        <v>48 două camere, 12 trei camere, 0 număr camere necunoscut &lt;span style="color: red;"&gt;(spuneți-mi sau trimiteți tabel întreținere)&lt;/span&gt;</v>
      </c>
      <c r="Y683" s="508" t="str">
        <f t="shared" si="35"/>
        <v>60 din care 48 două camere, 12 trei camere, 0 număr camere necunoscut &lt;span style="color: red;"&gt;(spuneți-mi sau trimiteți tabel întreținere)&lt;/span&gt;</v>
      </c>
      <c r="Z683" s="509"/>
      <c r="AA683" s="510" t="s">
        <v>1671</v>
      </c>
      <c r="AB683" s="628" t="s">
        <v>1304</v>
      </c>
      <c r="AC683" s="431" t="s">
        <v>1547</v>
      </c>
      <c r="AD683" s="623" t="s">
        <v>2351</v>
      </c>
      <c r="AE683" s="623"/>
      <c r="AF683" s="623"/>
      <c r="AG683" s="623" t="s">
        <v>12</v>
      </c>
      <c r="AH683" s="623"/>
      <c r="AI683" s="623" t="s">
        <v>2578</v>
      </c>
      <c r="AJ683" s="441"/>
      <c r="AK683" s="359"/>
    </row>
    <row r="684" spans="1:37">
      <c r="A684" s="367"/>
      <c r="B684" s="445" t="s">
        <v>534</v>
      </c>
      <c r="C684" s="402">
        <v>46.755000000000003</v>
      </c>
      <c r="D684" s="428">
        <v>23.5533</v>
      </c>
      <c r="E684" s="449" t="s">
        <v>206</v>
      </c>
      <c r="F684" s="450" t="s">
        <v>649</v>
      </c>
      <c r="G684" s="450" t="s">
        <v>2752</v>
      </c>
      <c r="H684" s="450" t="s">
        <v>3892</v>
      </c>
      <c r="I684" s="452" t="s">
        <v>681</v>
      </c>
      <c r="J684" s="457" t="s">
        <v>3</v>
      </c>
      <c r="K684" s="407">
        <v>2</v>
      </c>
      <c r="L684" s="407">
        <v>5</v>
      </c>
      <c r="M684" s="407">
        <v>5</v>
      </c>
      <c r="N684" s="425">
        <v>40</v>
      </c>
      <c r="O684" s="437"/>
      <c r="P684" s="406"/>
      <c r="Q684" s="406"/>
      <c r="R684" s="406">
        <v>32</v>
      </c>
      <c r="S684" s="406">
        <v>8</v>
      </c>
      <c r="T684" s="406"/>
      <c r="U684" s="406"/>
      <c r="V684" s="406">
        <f t="shared" si="36"/>
        <v>0</v>
      </c>
      <c r="W684" s="676"/>
      <c r="X684" s="507" t="str">
        <f t="shared" si="34"/>
        <v>32 trei camere, 8 patru camere, 0 număr camere necunoscut &lt;span style="color: red;"&gt;(spuneți-mi sau trimiteți tabel întreținere)&lt;/span&gt;</v>
      </c>
      <c r="Y684" s="508" t="str">
        <f t="shared" si="35"/>
        <v>40 din care 32 trei camere, 8 patru camere, 0 număr camere necunoscut &lt;span style="color: red;"&gt;(spuneți-mi sau trimiteți tabel întreținere)&lt;/span&gt;</v>
      </c>
      <c r="Z684" s="509"/>
      <c r="AA684" s="510" t="s">
        <v>1671</v>
      </c>
      <c r="AB684" s="628" t="s">
        <v>1303</v>
      </c>
      <c r="AC684" s="431" t="s">
        <v>1547</v>
      </c>
      <c r="AD684" s="356" t="s">
        <v>1707</v>
      </c>
      <c r="AE684" s="356"/>
      <c r="AF684" s="356"/>
      <c r="AG684" s="356" t="s">
        <v>840</v>
      </c>
      <c r="AH684" s="356"/>
      <c r="AI684" s="356" t="s">
        <v>2227</v>
      </c>
      <c r="AJ684" s="441"/>
      <c r="AK684" s="359"/>
    </row>
    <row r="685" spans="1:37">
      <c r="A685" s="367"/>
      <c r="B685" s="445" t="s">
        <v>535</v>
      </c>
      <c r="C685" s="402">
        <v>46.754899999999999</v>
      </c>
      <c r="D685" s="428">
        <v>23.553899999999999</v>
      </c>
      <c r="E685" s="449" t="s">
        <v>206</v>
      </c>
      <c r="F685" s="450" t="s">
        <v>649</v>
      </c>
      <c r="G685" s="450" t="s">
        <v>2752</v>
      </c>
      <c r="H685" s="450" t="s">
        <v>3893</v>
      </c>
      <c r="I685" s="452" t="s">
        <v>681</v>
      </c>
      <c r="J685" s="457" t="s">
        <v>3</v>
      </c>
      <c r="K685" s="407">
        <v>2</v>
      </c>
      <c r="L685" s="407">
        <v>5</v>
      </c>
      <c r="M685" s="407">
        <v>5</v>
      </c>
      <c r="N685" s="425">
        <v>40</v>
      </c>
      <c r="O685" s="437"/>
      <c r="P685" s="406"/>
      <c r="Q685" s="406"/>
      <c r="R685" s="406">
        <v>32</v>
      </c>
      <c r="S685" s="406">
        <v>8</v>
      </c>
      <c r="T685" s="406"/>
      <c r="U685" s="406"/>
      <c r="V685" s="406">
        <f t="shared" si="36"/>
        <v>0</v>
      </c>
      <c r="W685" s="676"/>
      <c r="X685" s="507" t="str">
        <f t="shared" si="34"/>
        <v>32 trei camere, 8 patru camere, 0 număr camere necunoscut &lt;span style="color: red;"&gt;(spuneți-mi sau trimiteți tabel întreținere)&lt;/span&gt;</v>
      </c>
      <c r="Y685" s="508" t="str">
        <f t="shared" si="35"/>
        <v>40 din care 32 trei camere, 8 patru camere, 0 număr camere necunoscut &lt;span style="color: red;"&gt;(spuneți-mi sau trimiteți tabel întreținere)&lt;/span&gt;</v>
      </c>
      <c r="Z685" s="509"/>
      <c r="AA685" s="510" t="s">
        <v>1671</v>
      </c>
      <c r="AB685" s="628" t="s">
        <v>1303</v>
      </c>
      <c r="AC685" s="431" t="s">
        <v>1547</v>
      </c>
      <c r="AD685" s="356" t="s">
        <v>1707</v>
      </c>
      <c r="AE685" s="356"/>
      <c r="AF685" s="356"/>
      <c r="AG685" s="356" t="s">
        <v>840</v>
      </c>
      <c r="AH685" s="356"/>
      <c r="AI685" s="356" t="s">
        <v>2227</v>
      </c>
      <c r="AJ685" s="441"/>
      <c r="AK685" s="359"/>
    </row>
    <row r="686" spans="1:37">
      <c r="A686" s="367"/>
      <c r="B686" s="445" t="s">
        <v>606</v>
      </c>
      <c r="C686" s="402">
        <v>46.755299999999998</v>
      </c>
      <c r="D686" s="428">
        <v>23.554500000000001</v>
      </c>
      <c r="E686" s="449" t="s">
        <v>206</v>
      </c>
      <c r="F686" s="450" t="s">
        <v>649</v>
      </c>
      <c r="G686" s="450" t="s">
        <v>2752</v>
      </c>
      <c r="H686" s="450" t="s">
        <v>3894</v>
      </c>
      <c r="I686" s="452" t="s">
        <v>681</v>
      </c>
      <c r="J686" s="457" t="s">
        <v>3</v>
      </c>
      <c r="K686" s="407">
        <v>4</v>
      </c>
      <c r="L686" s="407">
        <v>5</v>
      </c>
      <c r="M686" s="407">
        <v>5</v>
      </c>
      <c r="N686" s="425">
        <v>80</v>
      </c>
      <c r="O686" s="437"/>
      <c r="P686" s="406"/>
      <c r="Q686" s="406">
        <v>20</v>
      </c>
      <c r="R686" s="406">
        <v>44</v>
      </c>
      <c r="S686" s="406">
        <v>16</v>
      </c>
      <c r="T686" s="406"/>
      <c r="U686" s="406"/>
      <c r="V686" s="406">
        <f t="shared" si="36"/>
        <v>0</v>
      </c>
      <c r="W686" s="676"/>
      <c r="X686" s="507" t="str">
        <f t="shared" si="34"/>
        <v>20 două camere, 44 trei camere, 16 patru camere, 0 număr camere necunoscut &lt;span style="color: red;"&gt;(spuneți-mi sau trimiteți tabel întreținere)&lt;/span&gt;</v>
      </c>
      <c r="Y686" s="508" t="str">
        <f t="shared" si="35"/>
        <v>80 din care 20 două camere, 44 trei camere, 16 patru camere, 0 număr camere necunoscut &lt;span style="color: red;"&gt;(spuneți-mi sau trimiteți tabel întreținere)&lt;/span&gt;</v>
      </c>
      <c r="Z686" s="509"/>
      <c r="AA686" s="510" t="s">
        <v>1671</v>
      </c>
      <c r="AB686" s="628" t="s">
        <v>1303</v>
      </c>
      <c r="AC686" s="431" t="s">
        <v>1547</v>
      </c>
      <c r="AD686" s="356" t="s">
        <v>1706</v>
      </c>
      <c r="AE686" s="356"/>
      <c r="AF686" s="356"/>
      <c r="AG686" s="356" t="s">
        <v>840</v>
      </c>
      <c r="AH686" s="356"/>
      <c r="AI686" s="356" t="s">
        <v>2227</v>
      </c>
      <c r="AJ686" s="441"/>
      <c r="AK686" s="359"/>
    </row>
    <row r="687" spans="1:37">
      <c r="A687" s="367" t="s">
        <v>32</v>
      </c>
      <c r="B687" s="684" t="s">
        <v>488</v>
      </c>
      <c r="C687" s="484">
        <v>46.755099999999999</v>
      </c>
      <c r="D687" s="485">
        <v>23.555700000000002</v>
      </c>
      <c r="E687" s="486" t="s">
        <v>206</v>
      </c>
      <c r="F687" s="487" t="s">
        <v>649</v>
      </c>
      <c r="G687" s="487" t="s">
        <v>2752</v>
      </c>
      <c r="H687" s="487" t="s">
        <v>3230</v>
      </c>
      <c r="I687" s="488" t="s">
        <v>1731</v>
      </c>
      <c r="J687" s="489" t="s">
        <v>825</v>
      </c>
      <c r="K687" s="490">
        <v>9</v>
      </c>
      <c r="L687" s="490">
        <v>11</v>
      </c>
      <c r="M687" s="490">
        <v>11</v>
      </c>
      <c r="N687" s="491">
        <v>340</v>
      </c>
      <c r="O687" s="492"/>
      <c r="P687" s="493">
        <v>100</v>
      </c>
      <c r="Q687" s="493">
        <v>195</v>
      </c>
      <c r="R687" s="493">
        <v>45</v>
      </c>
      <c r="S687" s="493"/>
      <c r="T687" s="493"/>
      <c r="U687" s="493"/>
      <c r="V687" s="493">
        <f t="shared" si="36"/>
        <v>0</v>
      </c>
      <c r="W687" s="681"/>
      <c r="X687" s="520" t="str">
        <f t="shared" si="34"/>
        <v>100 garsoniere, 195 două camere, 45 trei camere, 0 număr camere necunoscut &lt;span style="color: red;"&gt;(spuneți-mi sau trimiteți tabel întreținere)&lt;/span&gt;</v>
      </c>
      <c r="Y687" s="521" t="str">
        <f t="shared" si="35"/>
        <v>340 din care 100 garsoniere, 195 două camere, 45 trei camere, 0 număr camere necunoscut &lt;span style="color: red;"&gt;(spuneți-mi sau trimiteți tabel întreținere)&lt;/span&gt;</v>
      </c>
      <c r="Z687" s="522"/>
      <c r="AA687" s="523" t="s">
        <v>1678</v>
      </c>
      <c r="AB687" s="354" t="s">
        <v>1307</v>
      </c>
      <c r="AC687" s="459" t="s">
        <v>1155</v>
      </c>
      <c r="AD687" s="494" t="s">
        <v>2111</v>
      </c>
      <c r="AE687" s="494"/>
      <c r="AF687" s="494"/>
      <c r="AG687" s="355" t="s">
        <v>10</v>
      </c>
      <c r="AH687" s="355" t="s">
        <v>2119</v>
      </c>
      <c r="AI687" s="355" t="s">
        <v>2590</v>
      </c>
      <c r="AJ687" s="495"/>
      <c r="AK687" s="359"/>
    </row>
    <row r="688" spans="1:37">
      <c r="A688" s="367" t="s">
        <v>32</v>
      </c>
      <c r="B688" s="460" t="s">
        <v>488</v>
      </c>
      <c r="C688" s="461">
        <v>46.759500000000003</v>
      </c>
      <c r="D688" s="462">
        <v>23.556699999999999</v>
      </c>
      <c r="E688" s="463" t="s">
        <v>206</v>
      </c>
      <c r="F688" s="464" t="s">
        <v>649</v>
      </c>
      <c r="G688" s="464" t="s">
        <v>2752</v>
      </c>
      <c r="H688" s="464" t="s">
        <v>3895</v>
      </c>
      <c r="I688" s="474" t="s">
        <v>1729</v>
      </c>
      <c r="J688" s="475" t="s">
        <v>825</v>
      </c>
      <c r="K688" s="476">
        <v>4</v>
      </c>
      <c r="L688" s="476">
        <v>11</v>
      </c>
      <c r="M688" s="476">
        <v>11</v>
      </c>
      <c r="N688" s="477">
        <v>140</v>
      </c>
      <c r="O688" s="478"/>
      <c r="P688" s="479"/>
      <c r="Q688" s="479"/>
      <c r="R688" s="479"/>
      <c r="S688" s="479"/>
      <c r="T688" s="479"/>
      <c r="U688" s="479"/>
      <c r="V688" s="479">
        <f t="shared" si="36"/>
        <v>140</v>
      </c>
      <c r="W688" s="679" t="s">
        <v>654</v>
      </c>
      <c r="X688" s="515" t="str">
        <f t="shared" si="34"/>
        <v>aproximativ 140 număr camere necunoscut &lt;span style="color: red;"&gt;(spuneți-mi sau trimiteți tabel întreținere)&lt;/span&gt;</v>
      </c>
      <c r="Y688" s="516" t="str">
        <f t="shared" si="35"/>
        <v>aproximativ 140 din care aproximativ 140 număr camere necunoscut &lt;span style="color: red;"&gt;(spuneți-mi sau trimiteți tabel întreținere)&lt;/span&gt;</v>
      </c>
      <c r="Z688" s="517"/>
      <c r="AA688" s="518" t="s">
        <v>1043</v>
      </c>
      <c r="AB688" s="482" t="s">
        <v>1307</v>
      </c>
      <c r="AC688" s="483" t="s">
        <v>1155</v>
      </c>
      <c r="AD688" s="472" t="s">
        <v>2340</v>
      </c>
      <c r="AE688" s="472"/>
      <c r="AF688" s="472"/>
      <c r="AG688" s="472" t="s">
        <v>840</v>
      </c>
      <c r="AH688" s="472"/>
      <c r="AI688" s="394" t="s">
        <v>2615</v>
      </c>
      <c r="AJ688" s="473"/>
      <c r="AK688" s="359"/>
    </row>
    <row r="689" spans="1:37">
      <c r="A689" s="367"/>
      <c r="B689" s="445" t="s">
        <v>489</v>
      </c>
      <c r="C689" s="402">
        <v>46.756300000000003</v>
      </c>
      <c r="D689" s="428">
        <v>23.556100000000001</v>
      </c>
      <c r="E689" s="449" t="s">
        <v>206</v>
      </c>
      <c r="F689" s="450" t="s">
        <v>649</v>
      </c>
      <c r="G689" s="450" t="s">
        <v>2752</v>
      </c>
      <c r="H689" s="450" t="s">
        <v>3229</v>
      </c>
      <c r="I689" s="452" t="s">
        <v>1731</v>
      </c>
      <c r="J689" s="457" t="s">
        <v>825</v>
      </c>
      <c r="K689" s="407">
        <v>11</v>
      </c>
      <c r="L689" s="407">
        <v>11</v>
      </c>
      <c r="M689" s="407">
        <v>11</v>
      </c>
      <c r="N689" s="425">
        <v>408</v>
      </c>
      <c r="O689" s="437"/>
      <c r="P689" s="406">
        <v>127</v>
      </c>
      <c r="Q689" s="406">
        <v>205</v>
      </c>
      <c r="R689" s="406">
        <v>76</v>
      </c>
      <c r="S689" s="406"/>
      <c r="T689" s="406"/>
      <c r="U689" s="406"/>
      <c r="V689" s="406">
        <f t="shared" si="36"/>
        <v>0</v>
      </c>
      <c r="W689" s="676"/>
      <c r="X689" s="507" t="str">
        <f t="shared" si="34"/>
        <v>127 garsoniere, 205 două camere, 76 trei camere, 0 număr camere necunoscut &lt;span style="color: red;"&gt;(spuneți-mi sau trimiteți tabel întreținere)&lt;/span&gt;</v>
      </c>
      <c r="Y689" s="508" t="str">
        <f t="shared" si="35"/>
        <v>408 din care 127 garsoniere, 205 două camere, 76 trei camere, 0 număr camere necunoscut &lt;span style="color: red;"&gt;(spuneți-mi sau trimiteți tabel întreținere)&lt;/span&gt;</v>
      </c>
      <c r="Z689" s="509"/>
      <c r="AA689" s="510" t="s">
        <v>1678</v>
      </c>
      <c r="AB689" s="628" t="s">
        <v>1307</v>
      </c>
      <c r="AC689" s="431" t="s">
        <v>1155</v>
      </c>
      <c r="AD689" s="356" t="s">
        <v>2110</v>
      </c>
      <c r="AE689" s="356"/>
      <c r="AF689" s="356"/>
      <c r="AG689" s="623" t="s">
        <v>10</v>
      </c>
      <c r="AH689" s="623" t="s">
        <v>2119</v>
      </c>
      <c r="AI689" s="623" t="s">
        <v>2590</v>
      </c>
      <c r="AJ689" s="441"/>
      <c r="AK689" s="359"/>
    </row>
    <row r="690" spans="1:37">
      <c r="A690" s="367"/>
      <c r="B690" s="445" t="s">
        <v>490</v>
      </c>
      <c r="C690" s="402">
        <v>46.757300000000001</v>
      </c>
      <c r="D690" s="428">
        <v>23.5562</v>
      </c>
      <c r="E690" s="449" t="s">
        <v>206</v>
      </c>
      <c r="F690" s="450" t="s">
        <v>649</v>
      </c>
      <c r="G690" s="450" t="s">
        <v>2752</v>
      </c>
      <c r="H690" s="450" t="s">
        <v>3147</v>
      </c>
      <c r="I690" s="452" t="s">
        <v>1731</v>
      </c>
      <c r="J690" s="457" t="s">
        <v>825</v>
      </c>
      <c r="K690" s="407">
        <v>10</v>
      </c>
      <c r="L690" s="407">
        <v>11</v>
      </c>
      <c r="M690" s="407">
        <v>11</v>
      </c>
      <c r="N690" s="425">
        <v>380</v>
      </c>
      <c r="O690" s="437"/>
      <c r="P690" s="406">
        <v>116</v>
      </c>
      <c r="Q690" s="406">
        <v>190</v>
      </c>
      <c r="R690" s="406">
        <v>64</v>
      </c>
      <c r="S690" s="406">
        <v>10</v>
      </c>
      <c r="T690" s="406"/>
      <c r="U690" s="406"/>
      <c r="V690" s="406">
        <f t="shared" si="36"/>
        <v>0</v>
      </c>
      <c r="W690" s="676"/>
      <c r="X690" s="507" t="str">
        <f t="shared" si="34"/>
        <v>116 garsoniere, 190 două camere, 64 trei camere, 10 patru camere, 0 număr camere necunoscut &lt;span style="color: red;"&gt;(spuneți-mi sau trimiteți tabel întreținere)&lt;/span&gt;</v>
      </c>
      <c r="Y690" s="508" t="str">
        <f t="shared" si="35"/>
        <v>380 din care 116 garsoniere, 190 două camere, 64 trei camere, 10 patru camere, 0 număr camere necunoscut &lt;span style="color: red;"&gt;(spuneți-mi sau trimiteți tabel întreținere)&lt;/span&gt;</v>
      </c>
      <c r="Z690" s="509"/>
      <c r="AA690" s="510" t="s">
        <v>1678</v>
      </c>
      <c r="AB690" s="628" t="s">
        <v>1307</v>
      </c>
      <c r="AC690" s="431" t="s">
        <v>1155</v>
      </c>
      <c r="AD690" s="356" t="s">
        <v>2109</v>
      </c>
      <c r="AE690" s="356"/>
      <c r="AF690" s="356"/>
      <c r="AG690" s="623" t="s">
        <v>10</v>
      </c>
      <c r="AH690" s="623" t="s">
        <v>2119</v>
      </c>
      <c r="AI690" s="623" t="s">
        <v>2590</v>
      </c>
      <c r="AJ690" s="441"/>
      <c r="AK690" s="359"/>
    </row>
    <row r="691" spans="1:37">
      <c r="A691" s="367"/>
      <c r="B691" s="445" t="s">
        <v>491</v>
      </c>
      <c r="C691" s="402">
        <v>46.758499999999998</v>
      </c>
      <c r="D691" s="429">
        <v>23.5565</v>
      </c>
      <c r="E691" s="449" t="s">
        <v>206</v>
      </c>
      <c r="F691" s="450" t="s">
        <v>649</v>
      </c>
      <c r="G691" s="450" t="s">
        <v>2752</v>
      </c>
      <c r="H691" s="450" t="s">
        <v>3228</v>
      </c>
      <c r="I691" s="452" t="s">
        <v>692</v>
      </c>
      <c r="J691" s="457" t="s">
        <v>825</v>
      </c>
      <c r="K691" s="407">
        <v>6</v>
      </c>
      <c r="L691" s="407">
        <v>10</v>
      </c>
      <c r="M691" s="407">
        <v>10</v>
      </c>
      <c r="N691" s="425">
        <v>240</v>
      </c>
      <c r="O691" s="437"/>
      <c r="P691" s="406"/>
      <c r="Q691" s="406">
        <v>222</v>
      </c>
      <c r="R691" s="406">
        <v>18</v>
      </c>
      <c r="S691" s="406"/>
      <c r="T691" s="406"/>
      <c r="U691" s="406"/>
      <c r="V691" s="406">
        <f t="shared" si="36"/>
        <v>0</v>
      </c>
      <c r="W691" s="676"/>
      <c r="X691" s="507" t="str">
        <f t="shared" si="34"/>
        <v>222 două camere, 18 trei camere, 0 număr camere necunoscut &lt;span style="color: red;"&gt;(spuneți-mi sau trimiteți tabel întreținere)&lt;/span&gt;</v>
      </c>
      <c r="Y691" s="508" t="str">
        <f t="shared" si="35"/>
        <v>240 din care 222 două camere, 18 trei camere, 0 număr camere necunoscut &lt;span style="color: red;"&gt;(spuneți-mi sau trimiteți tabel întreținere)&lt;/span&gt;</v>
      </c>
      <c r="Z691" s="509"/>
      <c r="AA691" s="510" t="s">
        <v>1673</v>
      </c>
      <c r="AB691" s="628" t="s">
        <v>1307</v>
      </c>
      <c r="AC691" s="431" t="s">
        <v>1155</v>
      </c>
      <c r="AD691" s="356" t="s">
        <v>2112</v>
      </c>
      <c r="AE691" s="356"/>
      <c r="AF691" s="356"/>
      <c r="AG691" s="623" t="s">
        <v>10</v>
      </c>
      <c r="AH691" s="623" t="s">
        <v>2119</v>
      </c>
      <c r="AI691" s="623" t="s">
        <v>2590</v>
      </c>
      <c r="AJ691" s="496"/>
      <c r="AK691" s="359"/>
    </row>
    <row r="692" spans="1:37">
      <c r="A692" s="367"/>
      <c r="B692" s="445" t="s">
        <v>536</v>
      </c>
      <c r="C692" s="402">
        <v>46.759500000000003</v>
      </c>
      <c r="D692" s="428">
        <v>23.555800000000001</v>
      </c>
      <c r="E692" s="449" t="s">
        <v>206</v>
      </c>
      <c r="F692" s="450" t="s">
        <v>649</v>
      </c>
      <c r="G692" s="450" t="s">
        <v>2752</v>
      </c>
      <c r="H692" s="450" t="s">
        <v>3895</v>
      </c>
      <c r="I692" s="452" t="s">
        <v>1729</v>
      </c>
      <c r="J692" s="457" t="s">
        <v>825</v>
      </c>
      <c r="K692" s="407">
        <v>5</v>
      </c>
      <c r="L692" s="407">
        <v>11</v>
      </c>
      <c r="M692" s="407">
        <v>11</v>
      </c>
      <c r="N692" s="425">
        <v>160</v>
      </c>
      <c r="O692" s="437"/>
      <c r="P692" s="406"/>
      <c r="Q692" s="406"/>
      <c r="R692" s="406"/>
      <c r="S692" s="406"/>
      <c r="T692" s="406"/>
      <c r="U692" s="406"/>
      <c r="V692" s="406">
        <f t="shared" si="36"/>
        <v>160</v>
      </c>
      <c r="W692" s="676" t="s">
        <v>654</v>
      </c>
      <c r="X692" s="507" t="str">
        <f t="shared" si="34"/>
        <v>aproximativ 160 număr camere necunoscut &lt;span style="color: red;"&gt;(spuneți-mi sau trimiteți tabel întreținere)&lt;/span&gt;</v>
      </c>
      <c r="Y692" s="508" t="str">
        <f t="shared" si="35"/>
        <v>aproximativ 160 din care aproximativ 160 număr camere necunoscut &lt;span style="color: red;"&gt;(spuneți-mi sau trimiteți tabel întreținere)&lt;/span&gt;</v>
      </c>
      <c r="Z692" s="509"/>
      <c r="AA692" s="510" t="s">
        <v>1043</v>
      </c>
      <c r="AB692" s="421" t="s">
        <v>1307</v>
      </c>
      <c r="AC692" s="432" t="s">
        <v>1155</v>
      </c>
      <c r="AD692" s="356" t="s">
        <v>2340</v>
      </c>
      <c r="AE692" s="356"/>
      <c r="AF692" s="356"/>
      <c r="AG692" s="356" t="s">
        <v>840</v>
      </c>
      <c r="AH692" s="356"/>
      <c r="AI692" s="623" t="s">
        <v>2615</v>
      </c>
      <c r="AJ692" s="441"/>
      <c r="AK692" s="359"/>
    </row>
    <row r="693" spans="1:37">
      <c r="A693" s="367"/>
      <c r="B693" s="445" t="s">
        <v>835</v>
      </c>
      <c r="C693" s="402">
        <v>46.7592</v>
      </c>
      <c r="D693" s="428">
        <v>23.554200000000002</v>
      </c>
      <c r="E693" s="449" t="s">
        <v>206</v>
      </c>
      <c r="F693" s="450" t="s">
        <v>649</v>
      </c>
      <c r="G693" s="450" t="s">
        <v>2752</v>
      </c>
      <c r="H693" s="450" t="s">
        <v>3896</v>
      </c>
      <c r="I693" s="452" t="s">
        <v>711</v>
      </c>
      <c r="J693" s="457" t="s">
        <v>825</v>
      </c>
      <c r="K693" s="407">
        <v>5</v>
      </c>
      <c r="L693" s="407">
        <v>11</v>
      </c>
      <c r="M693" s="407">
        <v>11</v>
      </c>
      <c r="N693" s="425">
        <v>200</v>
      </c>
      <c r="O693" s="437"/>
      <c r="P693" s="406"/>
      <c r="Q693" s="406"/>
      <c r="R693" s="406"/>
      <c r="S693" s="406"/>
      <c r="T693" s="406"/>
      <c r="U693" s="406"/>
      <c r="V693" s="406">
        <f t="shared" si="36"/>
        <v>200</v>
      </c>
      <c r="W693" s="676" t="s">
        <v>654</v>
      </c>
      <c r="X693" s="507" t="str">
        <f t="shared" si="34"/>
        <v>aproximativ 200 număr camere necunoscut &lt;span style="color: red;"&gt;(spuneți-mi sau trimiteți tabel întreținere)&lt;/span&gt;</v>
      </c>
      <c r="Y693" s="508" t="str">
        <f t="shared" si="35"/>
        <v>aproximativ 200 din care aproximativ 200 număr camere necunoscut &lt;span style="color: red;"&gt;(spuneți-mi sau trimiteți tabel întreținere)&lt;/span&gt;</v>
      </c>
      <c r="Z693" s="509"/>
      <c r="AA693" s="510" t="s">
        <v>1043</v>
      </c>
      <c r="AB693" s="421" t="s">
        <v>1307</v>
      </c>
      <c r="AC693" s="432" t="s">
        <v>1155</v>
      </c>
      <c r="AD693" s="356" t="s">
        <v>2340</v>
      </c>
      <c r="AE693" s="356"/>
      <c r="AF693" s="356"/>
      <c r="AG693" s="356" t="s">
        <v>840</v>
      </c>
      <c r="AH693" s="356"/>
      <c r="AI693" s="623" t="s">
        <v>2615</v>
      </c>
      <c r="AJ693" s="496"/>
      <c r="AK693" s="359"/>
    </row>
    <row r="694" spans="1:37">
      <c r="A694" s="367"/>
      <c r="B694" s="445" t="s">
        <v>519</v>
      </c>
      <c r="C694" s="402">
        <v>46.756700000000002</v>
      </c>
      <c r="D694" s="428">
        <v>23.552099999999999</v>
      </c>
      <c r="E694" s="449" t="s">
        <v>206</v>
      </c>
      <c r="F694" s="450" t="s">
        <v>649</v>
      </c>
      <c r="G694" s="450" t="s">
        <v>2752</v>
      </c>
      <c r="H694" s="450" t="s">
        <v>3897</v>
      </c>
      <c r="I694" s="452" t="s">
        <v>712</v>
      </c>
      <c r="J694" s="457" t="s">
        <v>825</v>
      </c>
      <c r="K694" s="407">
        <v>2</v>
      </c>
      <c r="L694" s="407">
        <v>11</v>
      </c>
      <c r="M694" s="407">
        <v>11</v>
      </c>
      <c r="N694" s="425">
        <v>60</v>
      </c>
      <c r="O694" s="437"/>
      <c r="P694" s="406"/>
      <c r="Q694" s="406"/>
      <c r="R694" s="406"/>
      <c r="S694" s="406"/>
      <c r="T694" s="406"/>
      <c r="U694" s="406"/>
      <c r="V694" s="406">
        <f t="shared" si="36"/>
        <v>60</v>
      </c>
      <c r="W694" s="676" t="s">
        <v>654</v>
      </c>
      <c r="X694" s="507" t="str">
        <f t="shared" si="34"/>
        <v>aproximativ 60 număr camere necunoscut &lt;span style="color: red;"&gt;(spuneți-mi sau trimiteți tabel întreținere)&lt;/span&gt;</v>
      </c>
      <c r="Y694" s="508" t="str">
        <f t="shared" si="35"/>
        <v>aproximativ 60 din care aproximativ 60 număr camere necunoscut &lt;span style="color: red;"&gt;(spuneți-mi sau trimiteți tabel întreținere)&lt;/span&gt;</v>
      </c>
      <c r="Z694" s="509"/>
      <c r="AA694" s="510" t="s">
        <v>1673</v>
      </c>
      <c r="AB694" s="421" t="s">
        <v>1307</v>
      </c>
      <c r="AC694" s="432" t="s">
        <v>1155</v>
      </c>
      <c r="AD694" s="356" t="s">
        <v>907</v>
      </c>
      <c r="AE694" s="356"/>
      <c r="AF694" s="356"/>
      <c r="AG694" s="356" t="s">
        <v>840</v>
      </c>
      <c r="AH694" s="356" t="s">
        <v>2060</v>
      </c>
      <c r="AI694" s="356" t="s">
        <v>2227</v>
      </c>
      <c r="AJ694" s="441"/>
      <c r="AK694" s="359"/>
    </row>
    <row r="695" spans="1:37">
      <c r="A695" s="367" t="s">
        <v>32</v>
      </c>
      <c r="B695" s="460" t="s">
        <v>465</v>
      </c>
      <c r="C695" s="461">
        <v>46.758200000000002</v>
      </c>
      <c r="D695" s="462">
        <v>23.5517</v>
      </c>
      <c r="E695" s="463" t="s">
        <v>206</v>
      </c>
      <c r="F695" s="464" t="s">
        <v>649</v>
      </c>
      <c r="G695" s="464" t="s">
        <v>2752</v>
      </c>
      <c r="H695" s="464" t="s">
        <v>3898</v>
      </c>
      <c r="I695" s="474" t="s">
        <v>694</v>
      </c>
      <c r="J695" s="475" t="s">
        <v>825</v>
      </c>
      <c r="K695" s="476">
        <v>3</v>
      </c>
      <c r="L695" s="476">
        <v>11</v>
      </c>
      <c r="M695" s="476">
        <v>11</v>
      </c>
      <c r="N695" s="477">
        <v>90</v>
      </c>
      <c r="O695" s="478"/>
      <c r="P695" s="479"/>
      <c r="Q695" s="479"/>
      <c r="R695" s="479"/>
      <c r="S695" s="479"/>
      <c r="T695" s="479"/>
      <c r="U695" s="479"/>
      <c r="V695" s="479">
        <f t="shared" si="36"/>
        <v>90</v>
      </c>
      <c r="W695" s="679" t="s">
        <v>654</v>
      </c>
      <c r="X695" s="515" t="str">
        <f t="shared" si="34"/>
        <v>aproximativ 90 număr camere necunoscut &lt;span style="color: red;"&gt;(spuneți-mi sau trimiteți tabel întreținere)&lt;/span&gt;</v>
      </c>
      <c r="Y695" s="516" t="str">
        <f t="shared" si="35"/>
        <v>aproximativ 90 din care aproximativ 90 număr camere necunoscut &lt;span style="color: red;"&gt;(spuneți-mi sau trimiteți tabel întreținere)&lt;/span&gt;</v>
      </c>
      <c r="Z695" s="517"/>
      <c r="AA695" s="518" t="s">
        <v>1673</v>
      </c>
      <c r="AB695" s="482" t="s">
        <v>1306</v>
      </c>
      <c r="AC695" s="458" t="s">
        <v>1155</v>
      </c>
      <c r="AD695" s="472" t="s">
        <v>2340</v>
      </c>
      <c r="AE695" s="472"/>
      <c r="AF695" s="472"/>
      <c r="AG695" s="472" t="s">
        <v>840</v>
      </c>
      <c r="AH695" s="472"/>
      <c r="AI695" s="394" t="s">
        <v>2615</v>
      </c>
      <c r="AJ695" s="473"/>
      <c r="AK695" s="359"/>
    </row>
    <row r="696" spans="1:37">
      <c r="A696" s="367"/>
      <c r="B696" s="445" t="s">
        <v>466</v>
      </c>
      <c r="C696" s="402">
        <v>46.758499999999998</v>
      </c>
      <c r="D696" s="428">
        <v>23.551100000000002</v>
      </c>
      <c r="E696" s="449" t="s">
        <v>206</v>
      </c>
      <c r="F696" s="450" t="s">
        <v>649</v>
      </c>
      <c r="G696" s="450" t="s">
        <v>2752</v>
      </c>
      <c r="H696" s="450" t="s">
        <v>3899</v>
      </c>
      <c r="I696" s="452" t="s">
        <v>694</v>
      </c>
      <c r="J696" s="457" t="s">
        <v>825</v>
      </c>
      <c r="K696" s="407">
        <v>5</v>
      </c>
      <c r="L696" s="407">
        <v>11</v>
      </c>
      <c r="M696" s="407">
        <v>10</v>
      </c>
      <c r="N696" s="425">
        <v>140</v>
      </c>
      <c r="O696" s="437"/>
      <c r="P696" s="406"/>
      <c r="Q696" s="406"/>
      <c r="R696" s="406"/>
      <c r="S696" s="406"/>
      <c r="T696" s="406"/>
      <c r="U696" s="406"/>
      <c r="V696" s="406">
        <f t="shared" si="36"/>
        <v>140</v>
      </c>
      <c r="W696" s="676" t="s">
        <v>654</v>
      </c>
      <c r="X696" s="507" t="str">
        <f t="shared" si="34"/>
        <v>aproximativ 140 număr camere necunoscut &lt;span style="color: red;"&gt;(spuneți-mi sau trimiteți tabel întreținere)&lt;/span&gt;</v>
      </c>
      <c r="Y696" s="508" t="str">
        <f t="shared" si="35"/>
        <v>aproximativ 140 din care aproximativ 140 număr camere necunoscut &lt;span style="color: red;"&gt;(spuneți-mi sau trimiteți tabel întreținere)&lt;/span&gt;</v>
      </c>
      <c r="Z696" s="509"/>
      <c r="AA696" s="510" t="s">
        <v>1043</v>
      </c>
      <c r="AB696" s="421" t="s">
        <v>1306</v>
      </c>
      <c r="AC696" s="431" t="s">
        <v>1155</v>
      </c>
      <c r="AD696" s="356" t="s">
        <v>2340</v>
      </c>
      <c r="AE696" s="356"/>
      <c r="AF696" s="356"/>
      <c r="AG696" s="356" t="s">
        <v>840</v>
      </c>
      <c r="AH696" s="356"/>
      <c r="AI696" s="623" t="s">
        <v>2615</v>
      </c>
      <c r="AJ696" s="441"/>
      <c r="AK696" s="359"/>
    </row>
    <row r="697" spans="1:37">
      <c r="A697" s="367"/>
      <c r="B697" s="445" t="s">
        <v>467</v>
      </c>
      <c r="C697" s="402">
        <v>46.758200000000002</v>
      </c>
      <c r="D697" s="428">
        <v>23.549600000000002</v>
      </c>
      <c r="E697" s="449" t="s">
        <v>206</v>
      </c>
      <c r="F697" s="450" t="s">
        <v>649</v>
      </c>
      <c r="G697" s="450" t="s">
        <v>2752</v>
      </c>
      <c r="H697" s="450" t="s">
        <v>3900</v>
      </c>
      <c r="I697" s="452" t="s">
        <v>662</v>
      </c>
      <c r="J697" s="457" t="s">
        <v>825</v>
      </c>
      <c r="K697" s="407">
        <v>4</v>
      </c>
      <c r="L697" s="407">
        <v>11</v>
      </c>
      <c r="M697" s="407">
        <v>10</v>
      </c>
      <c r="N697" s="425">
        <v>110</v>
      </c>
      <c r="O697" s="437"/>
      <c r="P697" s="406"/>
      <c r="Q697" s="406"/>
      <c r="R697" s="406"/>
      <c r="S697" s="406"/>
      <c r="T697" s="406"/>
      <c r="U697" s="406"/>
      <c r="V697" s="406">
        <f t="shared" si="36"/>
        <v>110</v>
      </c>
      <c r="W697" s="676"/>
      <c r="X697" s="507" t="str">
        <f t="shared" si="34"/>
        <v>110 număr camere necunoscut &lt;span style="color: red;"&gt;(spuneți-mi sau trimiteți tabel întreținere)&lt;/span&gt;</v>
      </c>
      <c r="Y697" s="508" t="str">
        <f t="shared" si="35"/>
        <v>110 din care 110 număr camere necunoscut &lt;span style="color: red;"&gt;(spuneți-mi sau trimiteți tabel întreținere)&lt;/span&gt;</v>
      </c>
      <c r="Z697" s="509"/>
      <c r="AA697" s="510" t="s">
        <v>1043</v>
      </c>
      <c r="AB697" s="421" t="s">
        <v>1306</v>
      </c>
      <c r="AC697" s="432" t="s">
        <v>1155</v>
      </c>
      <c r="AD697" s="356" t="s">
        <v>2340</v>
      </c>
      <c r="AE697" s="356"/>
      <c r="AF697" s="356"/>
      <c r="AG697" s="356" t="s">
        <v>840</v>
      </c>
      <c r="AH697" s="356" t="s">
        <v>2084</v>
      </c>
      <c r="AI697" s="623" t="s">
        <v>2615</v>
      </c>
      <c r="AJ697" s="496"/>
      <c r="AK697" s="359"/>
    </row>
    <row r="698" spans="1:37">
      <c r="A698" s="367"/>
      <c r="B698" s="445" t="s">
        <v>439</v>
      </c>
      <c r="C698" s="402">
        <v>46.757899999999999</v>
      </c>
      <c r="D698" s="428">
        <v>23.548400000000001</v>
      </c>
      <c r="E698" s="449" t="s">
        <v>206</v>
      </c>
      <c r="F698" s="450" t="s">
        <v>649</v>
      </c>
      <c r="G698" s="450" t="s">
        <v>2752</v>
      </c>
      <c r="H698" s="450" t="s">
        <v>3901</v>
      </c>
      <c r="I698" s="452" t="s">
        <v>694</v>
      </c>
      <c r="J698" s="457" t="s">
        <v>825</v>
      </c>
      <c r="K698" s="407">
        <v>4</v>
      </c>
      <c r="L698" s="407">
        <v>11</v>
      </c>
      <c r="M698" s="407">
        <v>10</v>
      </c>
      <c r="N698" s="425">
        <v>120</v>
      </c>
      <c r="O698" s="437"/>
      <c r="P698" s="406"/>
      <c r="Q698" s="406"/>
      <c r="R698" s="406"/>
      <c r="S698" s="406"/>
      <c r="T698" s="406"/>
      <c r="U698" s="406"/>
      <c r="V698" s="406">
        <f t="shared" si="36"/>
        <v>120</v>
      </c>
      <c r="W698" s="676" t="s">
        <v>654</v>
      </c>
      <c r="X698" s="507" t="str">
        <f t="shared" si="34"/>
        <v>aproximativ 120 număr camere necunoscut &lt;span style="color: red;"&gt;(spuneți-mi sau trimiteți tabel întreținere)&lt;/span&gt;</v>
      </c>
      <c r="Y698" s="508" t="str">
        <f t="shared" si="35"/>
        <v>aproximativ 120 din care aproximativ 120 număr camere necunoscut &lt;span style="color: red;"&gt;(spuneți-mi sau trimiteți tabel întreținere)&lt;/span&gt;</v>
      </c>
      <c r="Z698" s="509"/>
      <c r="AA698" s="510" t="s">
        <v>1043</v>
      </c>
      <c r="AB698" s="421" t="s">
        <v>1306</v>
      </c>
      <c r="AC698" s="431" t="s">
        <v>1155</v>
      </c>
      <c r="AD698" s="356" t="s">
        <v>2340</v>
      </c>
      <c r="AE698" s="356"/>
      <c r="AF698" s="356"/>
      <c r="AG698" s="356" t="s">
        <v>840</v>
      </c>
      <c r="AH698" s="356"/>
      <c r="AI698" s="623" t="s">
        <v>2615</v>
      </c>
      <c r="AJ698" s="441"/>
      <c r="AK698" s="359"/>
    </row>
    <row r="699" spans="1:37">
      <c r="A699" s="367"/>
      <c r="B699" s="445" t="s">
        <v>440</v>
      </c>
      <c r="C699" s="402">
        <v>46.7575</v>
      </c>
      <c r="D699" s="428">
        <v>23.546700000000001</v>
      </c>
      <c r="E699" s="449" t="s">
        <v>206</v>
      </c>
      <c r="F699" s="450" t="s">
        <v>649</v>
      </c>
      <c r="G699" s="450" t="s">
        <v>2752</v>
      </c>
      <c r="H699" s="450" t="s">
        <v>3902</v>
      </c>
      <c r="I699" s="452" t="s">
        <v>662</v>
      </c>
      <c r="J699" s="457" t="s">
        <v>825</v>
      </c>
      <c r="K699" s="407">
        <v>10</v>
      </c>
      <c r="L699" s="407">
        <v>11</v>
      </c>
      <c r="M699" s="407">
        <v>11</v>
      </c>
      <c r="N699" s="425">
        <v>288</v>
      </c>
      <c r="O699" s="437"/>
      <c r="P699" s="406"/>
      <c r="Q699" s="406"/>
      <c r="R699" s="406"/>
      <c r="S699" s="406"/>
      <c r="T699" s="406"/>
      <c r="U699" s="406"/>
      <c r="V699" s="406">
        <f t="shared" si="36"/>
        <v>288</v>
      </c>
      <c r="W699" s="676"/>
      <c r="X699" s="507" t="str">
        <f t="shared" si="34"/>
        <v>288 număr camere necunoscut &lt;span style="color: red;"&gt;(spuneți-mi sau trimiteți tabel întreținere)&lt;/span&gt;</v>
      </c>
      <c r="Y699" s="508" t="str">
        <f t="shared" si="35"/>
        <v>288 din care 288 număr camere necunoscut &lt;span style="color: red;"&gt;(spuneți-mi sau trimiteți tabel întreținere)&lt;/span&gt;</v>
      </c>
      <c r="Z699" s="509"/>
      <c r="AA699" s="510" t="s">
        <v>1043</v>
      </c>
      <c r="AB699" s="421" t="s">
        <v>1306</v>
      </c>
      <c r="AC699" s="432" t="s">
        <v>1155</v>
      </c>
      <c r="AD699" s="356" t="s">
        <v>2340</v>
      </c>
      <c r="AE699" s="356"/>
      <c r="AF699" s="356"/>
      <c r="AG699" s="356" t="s">
        <v>840</v>
      </c>
      <c r="AH699" s="356" t="s">
        <v>2083</v>
      </c>
      <c r="AI699" s="623" t="s">
        <v>2615</v>
      </c>
      <c r="AJ699" s="441"/>
      <c r="AK699" s="359"/>
    </row>
    <row r="700" spans="1:37" ht="13.5" thickBot="1">
      <c r="A700" s="367"/>
      <c r="B700" s="445" t="s">
        <v>441</v>
      </c>
      <c r="C700" s="402">
        <v>46.754199999999997</v>
      </c>
      <c r="D700" s="428">
        <v>23.550599999999999</v>
      </c>
      <c r="E700" s="449" t="s">
        <v>206</v>
      </c>
      <c r="F700" s="450" t="s">
        <v>649</v>
      </c>
      <c r="G700" s="450" t="s">
        <v>2752</v>
      </c>
      <c r="H700" s="450" t="s">
        <v>3903</v>
      </c>
      <c r="I700" s="452" t="s">
        <v>2546</v>
      </c>
      <c r="J700" s="457" t="s">
        <v>3</v>
      </c>
      <c r="K700" s="407">
        <v>3</v>
      </c>
      <c r="L700" s="407">
        <v>11</v>
      </c>
      <c r="M700" s="407">
        <v>11</v>
      </c>
      <c r="N700" s="425">
        <v>87</v>
      </c>
      <c r="O700" s="437"/>
      <c r="P700" s="406"/>
      <c r="Q700" s="406">
        <v>18</v>
      </c>
      <c r="R700" s="406">
        <v>18</v>
      </c>
      <c r="S700" s="406">
        <v>18</v>
      </c>
      <c r="T700" s="406"/>
      <c r="U700" s="406"/>
      <c r="V700" s="406">
        <f t="shared" si="36"/>
        <v>33</v>
      </c>
      <c r="W700" s="676"/>
      <c r="X700" s="507" t="str">
        <f t="shared" si="34"/>
        <v>18 două camere, 18 trei camere, 18 patru camere, 33 număr camere necunoscut &lt;span style="color: red;"&gt;(spuneți-mi sau trimiteți tabel întreținere)&lt;/span&gt;</v>
      </c>
      <c r="Y700" s="508" t="str">
        <f t="shared" si="35"/>
        <v>87 din care 18 două camere, 18 trei camere, 18 patru camere, 33 număr camere necunoscut &lt;span style="color: red;"&gt;(spuneți-mi sau trimiteți tabel întreținere)&lt;/span&gt;</v>
      </c>
      <c r="Z700" s="509"/>
      <c r="AA700" s="510" t="s">
        <v>1662</v>
      </c>
      <c r="AB700" s="421" t="s">
        <v>1306</v>
      </c>
      <c r="AC700" s="432" t="s">
        <v>1155</v>
      </c>
      <c r="AD700" s="356" t="s">
        <v>2340</v>
      </c>
      <c r="AE700" s="356"/>
      <c r="AF700" s="356"/>
      <c r="AG700" s="356" t="s">
        <v>840</v>
      </c>
      <c r="AH700" s="356"/>
      <c r="AI700" s="356" t="s">
        <v>2227</v>
      </c>
      <c r="AJ700" s="496"/>
      <c r="AK700" s="359"/>
    </row>
    <row r="701" spans="1:37" ht="13.5" thickTop="1">
      <c r="A701" s="367" t="s">
        <v>23</v>
      </c>
      <c r="B701" s="701" t="s">
        <v>329</v>
      </c>
      <c r="C701" s="702">
        <v>46.757800000000003</v>
      </c>
      <c r="D701" s="703">
        <v>23.5624</v>
      </c>
      <c r="E701" s="704" t="s">
        <v>206</v>
      </c>
      <c r="F701" s="705" t="s">
        <v>649</v>
      </c>
      <c r="G701" s="705" t="s">
        <v>2753</v>
      </c>
      <c r="H701" s="705" t="s">
        <v>3904</v>
      </c>
      <c r="I701" s="721" t="s">
        <v>681</v>
      </c>
      <c r="J701" s="722" t="s">
        <v>3</v>
      </c>
      <c r="K701" s="723">
        <v>9</v>
      </c>
      <c r="L701" s="723">
        <v>5</v>
      </c>
      <c r="M701" s="723">
        <v>5</v>
      </c>
      <c r="N701" s="724">
        <v>110</v>
      </c>
      <c r="O701" s="710"/>
      <c r="P701" s="731">
        <v>4</v>
      </c>
      <c r="Q701" s="731">
        <v>26</v>
      </c>
      <c r="R701" s="731">
        <v>55</v>
      </c>
      <c r="S701" s="731">
        <v>25</v>
      </c>
      <c r="T701" s="711"/>
      <c r="U701" s="711"/>
      <c r="V701" s="711">
        <f t="shared" si="36"/>
        <v>0</v>
      </c>
      <c r="W701" s="725"/>
      <c r="X701" s="726" t="str">
        <f t="shared" si="34"/>
        <v>4 garsoniere, 26 două camere, 55 trei camere, 25 patru camere, 0 număr camere necunoscut &lt;span style="color: red;"&gt;(spuneți-mi sau trimiteți tabel întreținere)&lt;/span&gt;</v>
      </c>
      <c r="Y701" s="727" t="str">
        <f t="shared" si="35"/>
        <v>110 din care 4 garsoniere, 26 două camere, 55 trei camere, 25 patru camere, 0 număr camere necunoscut &lt;span style="color: red;"&gt;(spuneți-mi sau trimiteți tabel întreținere)&lt;/span&gt;</v>
      </c>
      <c r="Z701" s="728"/>
      <c r="AA701" s="729" t="s">
        <v>1714</v>
      </c>
      <c r="AB701" s="697" t="s">
        <v>1306</v>
      </c>
      <c r="AC701" s="698" t="s">
        <v>1155</v>
      </c>
      <c r="AD701" s="719" t="s">
        <v>1722</v>
      </c>
      <c r="AE701" s="719"/>
      <c r="AF701" s="719"/>
      <c r="AG701" s="699" t="s">
        <v>10</v>
      </c>
      <c r="AH701" s="699"/>
      <c r="AI701" s="699" t="s">
        <v>2598</v>
      </c>
      <c r="AJ701" s="720"/>
      <c r="AK701" s="359"/>
    </row>
    <row r="702" spans="1:37">
      <c r="A702" s="367"/>
      <c r="B702" s="445" t="s">
        <v>377</v>
      </c>
      <c r="C702" s="402">
        <v>46.760399999999997</v>
      </c>
      <c r="D702" s="428">
        <v>23.563600000000001</v>
      </c>
      <c r="E702" s="449" t="s">
        <v>206</v>
      </c>
      <c r="F702" s="450" t="s">
        <v>649</v>
      </c>
      <c r="G702" s="450" t="s">
        <v>2753</v>
      </c>
      <c r="H702" s="450" t="s">
        <v>3905</v>
      </c>
      <c r="I702" s="454" t="s">
        <v>644</v>
      </c>
      <c r="J702" s="456" t="s">
        <v>825</v>
      </c>
      <c r="K702" s="403">
        <v>2</v>
      </c>
      <c r="L702" s="403">
        <v>8</v>
      </c>
      <c r="M702" s="403">
        <v>8</v>
      </c>
      <c r="N702" s="424">
        <v>64</v>
      </c>
      <c r="O702" s="437"/>
      <c r="P702" s="406">
        <v>18</v>
      </c>
      <c r="Q702" s="406">
        <v>16</v>
      </c>
      <c r="R702" s="406">
        <v>30</v>
      </c>
      <c r="S702" s="406"/>
      <c r="T702" s="406"/>
      <c r="U702" s="406"/>
      <c r="V702" s="406">
        <f t="shared" si="36"/>
        <v>0</v>
      </c>
      <c r="W702" s="676"/>
      <c r="X702" s="507" t="str">
        <f t="shared" si="34"/>
        <v>18 garsoniere, 16 două camere, 30 trei camere, 0 număr camere necunoscut &lt;span style="color: red;"&gt;(spuneți-mi sau trimiteți tabel întreținere)&lt;/span&gt;</v>
      </c>
      <c r="Y702" s="508" t="str">
        <f t="shared" si="35"/>
        <v>64 din care 18 garsoniere, 16 două camere, 30 trei camere, 0 număr camere necunoscut &lt;span style="color: red;"&gt;(spuneți-mi sau trimiteți tabel întreținere)&lt;/span&gt;</v>
      </c>
      <c r="Z702" s="509"/>
      <c r="AA702" s="510" t="s">
        <v>1043</v>
      </c>
      <c r="AB702" s="628" t="s">
        <v>1308</v>
      </c>
      <c r="AC702" s="431" t="s">
        <v>1155</v>
      </c>
      <c r="AD702" s="356" t="s">
        <v>1585</v>
      </c>
      <c r="AE702" s="356"/>
      <c r="AF702" s="356"/>
      <c r="AG702" s="623" t="s">
        <v>1216</v>
      </c>
      <c r="AH702" s="623"/>
      <c r="AI702" s="623" t="s">
        <v>2569</v>
      </c>
      <c r="AJ702" s="441"/>
      <c r="AK702" s="359"/>
    </row>
    <row r="703" spans="1:37">
      <c r="A703" s="367"/>
      <c r="B703" s="445" t="s">
        <v>221</v>
      </c>
      <c r="C703" s="402">
        <v>46.755699999999997</v>
      </c>
      <c r="D703" s="428">
        <v>23.561699999999998</v>
      </c>
      <c r="E703" s="449" t="s">
        <v>206</v>
      </c>
      <c r="F703" s="450" t="s">
        <v>649</v>
      </c>
      <c r="G703" s="450" t="s">
        <v>2753</v>
      </c>
      <c r="H703" s="450" t="s">
        <v>3906</v>
      </c>
      <c r="I703" s="452" t="s">
        <v>656</v>
      </c>
      <c r="J703" s="457" t="s">
        <v>751</v>
      </c>
      <c r="K703" s="407">
        <v>3</v>
      </c>
      <c r="L703" s="407">
        <v>9</v>
      </c>
      <c r="M703" s="407">
        <v>8</v>
      </c>
      <c r="N703" s="425">
        <v>72</v>
      </c>
      <c r="O703" s="437"/>
      <c r="P703" s="406"/>
      <c r="Q703" s="406">
        <v>24</v>
      </c>
      <c r="R703" s="406">
        <v>8</v>
      </c>
      <c r="S703" s="406">
        <v>24</v>
      </c>
      <c r="T703" s="406">
        <v>16</v>
      </c>
      <c r="U703" s="406"/>
      <c r="V703" s="406">
        <f t="shared" si="36"/>
        <v>0</v>
      </c>
      <c r="W703" s="676"/>
      <c r="X703" s="507" t="str">
        <f t="shared" si="34"/>
        <v>24 două camere, 8 trei camere, 24 patru camere, 16 cinci camere, 0 număr camere necunoscut &lt;span style="color: red;"&gt;(spuneți-mi sau trimiteți tabel întreținere)&lt;/span&gt;</v>
      </c>
      <c r="Y703" s="508" t="str">
        <f t="shared" si="35"/>
        <v>72 din care 24 două camere, 8 trei camere, 24 patru camere, 16 cinci camere, 0 număr camere necunoscut &lt;span style="color: red;"&gt;(spuneți-mi sau trimiteți tabel întreținere)&lt;/span&gt;</v>
      </c>
      <c r="Z703" s="509"/>
      <c r="AA703" s="510" t="s">
        <v>1665</v>
      </c>
      <c r="AB703" s="628" t="s">
        <v>1307</v>
      </c>
      <c r="AC703" s="431" t="s">
        <v>1155</v>
      </c>
      <c r="AD703" s="623" t="s">
        <v>2059</v>
      </c>
      <c r="AE703" s="623"/>
      <c r="AF703" s="623"/>
      <c r="AG703" s="623" t="s">
        <v>1219</v>
      </c>
      <c r="AH703" s="623"/>
      <c r="AI703" s="623" t="s">
        <v>2568</v>
      </c>
      <c r="AJ703" s="496"/>
      <c r="AK703" s="359"/>
    </row>
    <row r="704" spans="1:37">
      <c r="A704" s="367"/>
      <c r="B704" s="445" t="s">
        <v>237</v>
      </c>
      <c r="C704" s="402">
        <v>46.755800000000001</v>
      </c>
      <c r="D704" s="428">
        <v>23.5624</v>
      </c>
      <c r="E704" s="449" t="s">
        <v>206</v>
      </c>
      <c r="F704" s="450" t="s">
        <v>649</v>
      </c>
      <c r="G704" s="450" t="s">
        <v>2753</v>
      </c>
      <c r="H704" s="450" t="s">
        <v>3907</v>
      </c>
      <c r="I704" s="452" t="s">
        <v>672</v>
      </c>
      <c r="J704" s="399" t="s">
        <v>751</v>
      </c>
      <c r="K704" s="407">
        <v>3</v>
      </c>
      <c r="L704" s="407">
        <v>9</v>
      </c>
      <c r="M704" s="407">
        <v>9</v>
      </c>
      <c r="N704" s="425">
        <v>99</v>
      </c>
      <c r="O704" s="437"/>
      <c r="P704" s="411">
        <v>16</v>
      </c>
      <c r="Q704" s="411">
        <v>49</v>
      </c>
      <c r="R704" s="411">
        <v>26</v>
      </c>
      <c r="S704" s="411"/>
      <c r="T704" s="406"/>
      <c r="U704" s="406"/>
      <c r="V704" s="406">
        <f t="shared" si="36"/>
        <v>8</v>
      </c>
      <c r="W704" s="676"/>
      <c r="X704" s="507" t="str">
        <f t="shared" si="34"/>
        <v>16 garsoniere, 49 două camere, 26 trei camere, 8 număr camere necunoscut &lt;span style="color: red;"&gt;(spuneți-mi sau trimiteți tabel întreținere)&lt;/span&gt;</v>
      </c>
      <c r="Y704" s="508" t="str">
        <f t="shared" si="35"/>
        <v>99 din care 16 garsoniere, 49 două camere, 26 trei camere, 8 număr camere necunoscut &lt;span style="color: red;"&gt;(spuneți-mi sau trimiteți tabel întreținere)&lt;/span&gt;</v>
      </c>
      <c r="Z704" s="509"/>
      <c r="AA704" s="510" t="s">
        <v>1665</v>
      </c>
      <c r="AB704" s="628" t="s">
        <v>1307</v>
      </c>
      <c r="AC704" s="431" t="s">
        <v>1155</v>
      </c>
      <c r="AD704" s="417" t="s">
        <v>2113</v>
      </c>
      <c r="AE704" s="356"/>
      <c r="AF704" s="356"/>
      <c r="AG704" s="623" t="s">
        <v>10</v>
      </c>
      <c r="AH704" s="623"/>
      <c r="AI704" s="623" t="s">
        <v>2590</v>
      </c>
      <c r="AJ704" s="441"/>
      <c r="AK704" s="359"/>
    </row>
    <row r="705" spans="1:37">
      <c r="A705" s="367"/>
      <c r="B705" s="445" t="s">
        <v>238</v>
      </c>
      <c r="C705" s="402">
        <v>46.755699999999997</v>
      </c>
      <c r="D705" s="428">
        <v>23.561</v>
      </c>
      <c r="E705" s="449" t="s">
        <v>206</v>
      </c>
      <c r="F705" s="450" t="s">
        <v>649</v>
      </c>
      <c r="G705" s="450" t="s">
        <v>2753</v>
      </c>
      <c r="H705" s="450" t="s">
        <v>3908</v>
      </c>
      <c r="I705" s="452" t="s">
        <v>672</v>
      </c>
      <c r="J705" s="399" t="s">
        <v>751</v>
      </c>
      <c r="K705" s="407">
        <v>3</v>
      </c>
      <c r="L705" s="407">
        <v>9</v>
      </c>
      <c r="M705" s="407">
        <v>9</v>
      </c>
      <c r="N705" s="425">
        <v>99</v>
      </c>
      <c r="O705" s="437"/>
      <c r="P705" s="411">
        <v>16</v>
      </c>
      <c r="Q705" s="411">
        <v>49</v>
      </c>
      <c r="R705" s="411">
        <v>26</v>
      </c>
      <c r="S705" s="411"/>
      <c r="T705" s="406"/>
      <c r="U705" s="406"/>
      <c r="V705" s="406">
        <f t="shared" si="36"/>
        <v>8</v>
      </c>
      <c r="W705" s="676"/>
      <c r="X705" s="507" t="str">
        <f t="shared" si="34"/>
        <v>16 garsoniere, 49 două camere, 26 trei camere, 8 număr camere necunoscut &lt;span style="color: red;"&gt;(spuneți-mi sau trimiteți tabel întreținere)&lt;/span&gt;</v>
      </c>
      <c r="Y705" s="508" t="str">
        <f t="shared" si="35"/>
        <v>99 din care 16 garsoniere, 49 două camere, 26 trei camere, 8 număr camere necunoscut &lt;span style="color: red;"&gt;(spuneți-mi sau trimiteți tabel întreținere)&lt;/span&gt;</v>
      </c>
      <c r="Z705" s="509"/>
      <c r="AA705" s="510" t="s">
        <v>1665</v>
      </c>
      <c r="AB705" s="628" t="s">
        <v>1307</v>
      </c>
      <c r="AC705" s="431" t="s">
        <v>1155</v>
      </c>
      <c r="AD705" s="417" t="s">
        <v>2113</v>
      </c>
      <c r="AE705" s="356"/>
      <c r="AF705" s="356"/>
      <c r="AG705" s="623" t="s">
        <v>10</v>
      </c>
      <c r="AH705" s="623"/>
      <c r="AI705" s="623" t="s">
        <v>2590</v>
      </c>
      <c r="AJ705" s="496"/>
      <c r="AK705" s="359"/>
    </row>
    <row r="706" spans="1:37">
      <c r="A706" s="367"/>
      <c r="B706" s="445" t="s">
        <v>284</v>
      </c>
      <c r="C706" s="402">
        <v>46.755600000000001</v>
      </c>
      <c r="D706" s="428">
        <v>23.559799999999999</v>
      </c>
      <c r="E706" s="449" t="s">
        <v>206</v>
      </c>
      <c r="F706" s="450" t="s">
        <v>649</v>
      </c>
      <c r="G706" s="450" t="s">
        <v>2753</v>
      </c>
      <c r="H706" s="450" t="s">
        <v>3909</v>
      </c>
      <c r="I706" s="452" t="s">
        <v>1594</v>
      </c>
      <c r="J706" s="457" t="s">
        <v>751</v>
      </c>
      <c r="K706" s="407">
        <v>3</v>
      </c>
      <c r="L706" s="407">
        <v>9</v>
      </c>
      <c r="M706" s="407">
        <v>8</v>
      </c>
      <c r="N706" s="425">
        <v>72</v>
      </c>
      <c r="O706" s="437"/>
      <c r="P706" s="406"/>
      <c r="Q706" s="406">
        <v>24</v>
      </c>
      <c r="R706" s="406">
        <v>24</v>
      </c>
      <c r="S706" s="406">
        <v>24</v>
      </c>
      <c r="T706" s="406"/>
      <c r="U706" s="406"/>
      <c r="V706" s="406">
        <f t="shared" si="36"/>
        <v>0</v>
      </c>
      <c r="W706" s="676"/>
      <c r="X706" s="507" t="str">
        <f t="shared" si="34"/>
        <v>24 două camere, 24 trei camere, 24 patru camere, 0 număr camere necunoscut &lt;span style="color: red;"&gt;(spuneți-mi sau trimiteți tabel întreținere)&lt;/span&gt;</v>
      </c>
      <c r="Y706" s="508" t="str">
        <f t="shared" si="35"/>
        <v>72 din care 24 două camere, 24 trei camere, 24 patru camere, 0 număr camere necunoscut &lt;span style="color: red;"&gt;(spuneți-mi sau trimiteți tabel întreținere)&lt;/span&gt;</v>
      </c>
      <c r="Z706" s="509"/>
      <c r="AA706" s="510" t="s">
        <v>1665</v>
      </c>
      <c r="AB706" s="628" t="s">
        <v>1307</v>
      </c>
      <c r="AC706" s="431" t="s">
        <v>1155</v>
      </c>
      <c r="AD706" s="623" t="s">
        <v>1623</v>
      </c>
      <c r="AE706" s="623"/>
      <c r="AF706" s="623"/>
      <c r="AG706" s="623" t="s">
        <v>1219</v>
      </c>
      <c r="AH706" s="623"/>
      <c r="AI706" s="623" t="s">
        <v>2568</v>
      </c>
      <c r="AJ706" s="441"/>
      <c r="AK706" s="359"/>
    </row>
    <row r="707" spans="1:37">
      <c r="A707" s="367"/>
      <c r="B707" s="445" t="s">
        <v>222</v>
      </c>
      <c r="C707" s="402">
        <v>46.755600000000001</v>
      </c>
      <c r="D707" s="428">
        <v>23.558700000000002</v>
      </c>
      <c r="E707" s="449" t="s">
        <v>206</v>
      </c>
      <c r="F707" s="450" t="s">
        <v>649</v>
      </c>
      <c r="G707" s="450" t="s">
        <v>2753</v>
      </c>
      <c r="H707" s="450" t="s">
        <v>3910</v>
      </c>
      <c r="I707" s="452" t="s">
        <v>1594</v>
      </c>
      <c r="J707" s="457" t="s">
        <v>751</v>
      </c>
      <c r="K707" s="407">
        <v>3</v>
      </c>
      <c r="L707" s="407">
        <v>9</v>
      </c>
      <c r="M707" s="407">
        <v>8</v>
      </c>
      <c r="N707" s="425">
        <v>72</v>
      </c>
      <c r="O707" s="437"/>
      <c r="P707" s="406"/>
      <c r="Q707" s="406">
        <v>40</v>
      </c>
      <c r="R707" s="406">
        <v>8</v>
      </c>
      <c r="S707" s="406">
        <v>24</v>
      </c>
      <c r="T707" s="406"/>
      <c r="U707" s="406"/>
      <c r="V707" s="406">
        <f t="shared" si="36"/>
        <v>0</v>
      </c>
      <c r="W707" s="676"/>
      <c r="X707" s="507" t="str">
        <f t="shared" si="34"/>
        <v>40 două camere, 8 trei camere, 24 patru camere, 0 număr camere necunoscut &lt;span style="color: red;"&gt;(spuneți-mi sau trimiteți tabel întreținere)&lt;/span&gt;</v>
      </c>
      <c r="Y707" s="508" t="str">
        <f t="shared" si="35"/>
        <v>72 din care 40 două camere, 8 trei camere, 24 patru camere, 0 număr camere necunoscut &lt;span style="color: red;"&gt;(spuneți-mi sau trimiteți tabel întreținere)&lt;/span&gt;</v>
      </c>
      <c r="Z707" s="509"/>
      <c r="AA707" s="510" t="s">
        <v>1665</v>
      </c>
      <c r="AB707" s="628" t="s">
        <v>1307</v>
      </c>
      <c r="AC707" s="431" t="s">
        <v>1155</v>
      </c>
      <c r="AD707" s="356" t="s">
        <v>2117</v>
      </c>
      <c r="AE707" s="356"/>
      <c r="AF707" s="356"/>
      <c r="AG707" s="623" t="s">
        <v>1219</v>
      </c>
      <c r="AH707" s="623" t="s">
        <v>2119</v>
      </c>
      <c r="AI707" s="623" t="s">
        <v>2227</v>
      </c>
      <c r="AJ707" s="496"/>
      <c r="AK707" s="359"/>
    </row>
    <row r="708" spans="1:37">
      <c r="A708" s="367"/>
      <c r="B708" s="445" t="s">
        <v>223</v>
      </c>
      <c r="C708" s="402">
        <v>46.755699999999997</v>
      </c>
      <c r="D708" s="428">
        <v>23.560500000000001</v>
      </c>
      <c r="E708" s="449" t="s">
        <v>206</v>
      </c>
      <c r="F708" s="450" t="s">
        <v>649</v>
      </c>
      <c r="G708" s="450" t="s">
        <v>2753</v>
      </c>
      <c r="H708" s="450" t="s">
        <v>3911</v>
      </c>
      <c r="I708" s="451" t="s">
        <v>672</v>
      </c>
      <c r="J708" s="399" t="s">
        <v>751</v>
      </c>
      <c r="K708" s="403">
        <v>3</v>
      </c>
      <c r="L708" s="403">
        <v>9</v>
      </c>
      <c r="M708" s="403">
        <v>9</v>
      </c>
      <c r="N708" s="424">
        <v>99</v>
      </c>
      <c r="O708" s="436"/>
      <c r="P708" s="418">
        <v>16</v>
      </c>
      <c r="Q708" s="418">
        <v>62</v>
      </c>
      <c r="R708" s="418">
        <v>26</v>
      </c>
      <c r="S708" s="418"/>
      <c r="T708" s="404"/>
      <c r="U708" s="404"/>
      <c r="V708" s="404">
        <f t="shared" si="36"/>
        <v>-5</v>
      </c>
      <c r="W708" s="677"/>
      <c r="X708" s="503" t="str">
        <f t="shared" si="34"/>
        <v>16 garsoniere, 62 două camere, 26 trei camere, -5 număr camere necunoscut &lt;span style="color: red;"&gt;(spuneți-mi sau trimiteți tabel întreținere)&lt;/span&gt;</v>
      </c>
      <c r="Y708" s="504" t="str">
        <f t="shared" si="35"/>
        <v>99 din care 16 garsoniere, 62 două camere, 26 trei camere, -5 număr camere necunoscut &lt;span style="color: red;"&gt;(spuneți-mi sau trimiteți tabel întreținere)&lt;/span&gt;</v>
      </c>
      <c r="Z708" s="505"/>
      <c r="AA708" s="506" t="s">
        <v>1665</v>
      </c>
      <c r="AB708" s="628" t="s">
        <v>1307</v>
      </c>
      <c r="AC708" s="431" t="s">
        <v>1155</v>
      </c>
      <c r="AD708" s="417" t="s">
        <v>2113</v>
      </c>
      <c r="AE708" s="356"/>
      <c r="AF708" s="356"/>
      <c r="AG708" s="623" t="s">
        <v>10</v>
      </c>
      <c r="AH708" s="623"/>
      <c r="AI708" s="623" t="s">
        <v>2590</v>
      </c>
      <c r="AJ708" s="441"/>
      <c r="AK708" s="359"/>
    </row>
    <row r="709" spans="1:37">
      <c r="A709" s="367"/>
      <c r="B709" s="445" t="s">
        <v>230</v>
      </c>
      <c r="C709" s="420">
        <v>46.756500000000003</v>
      </c>
      <c r="D709" s="430">
        <v>23.557500000000001</v>
      </c>
      <c r="E709" s="440" t="s">
        <v>206</v>
      </c>
      <c r="F709" s="455" t="s">
        <v>649</v>
      </c>
      <c r="G709" s="419" t="s">
        <v>2753</v>
      </c>
      <c r="H709" s="419" t="s">
        <v>3912</v>
      </c>
      <c r="I709" s="452" t="s">
        <v>656</v>
      </c>
      <c r="J709" s="399" t="s">
        <v>751</v>
      </c>
      <c r="K709" s="624">
        <v>3</v>
      </c>
      <c r="L709" s="624">
        <v>9</v>
      </c>
      <c r="M709" s="624">
        <v>8</v>
      </c>
      <c r="N709" s="398">
        <v>96</v>
      </c>
      <c r="O709" s="395"/>
      <c r="P709" s="526"/>
      <c r="Q709" s="526">
        <v>16</v>
      </c>
      <c r="R709" s="526">
        <v>80</v>
      </c>
      <c r="S709" s="526"/>
      <c r="T709" s="526"/>
      <c r="U709" s="526"/>
      <c r="V709" s="526">
        <f t="shared" si="36"/>
        <v>0</v>
      </c>
      <c r="W709" s="672"/>
      <c r="X709" s="396" t="str">
        <f t="shared" si="34"/>
        <v>16 două camere, 80 trei camere, 0 număr camere necunoscut &lt;span style="color: red;"&gt;(spuneți-mi sau trimiteți tabel întreținere)&lt;/span&gt;</v>
      </c>
      <c r="Y709" s="622" t="str">
        <f t="shared" si="35"/>
        <v>96 din care 16 două camere, 80 trei camere, 0 număr camere necunoscut &lt;span style="color: red;"&gt;(spuneți-mi sau trimiteți tabel întreținere)&lt;/span&gt;</v>
      </c>
      <c r="Z709" s="397"/>
      <c r="AA709" s="625" t="s">
        <v>1043</v>
      </c>
      <c r="AB709" s="628" t="s">
        <v>1307</v>
      </c>
      <c r="AC709" s="431" t="s">
        <v>1155</v>
      </c>
      <c r="AD709" s="623" t="s">
        <v>1614</v>
      </c>
      <c r="AE709" s="623"/>
      <c r="AF709" s="623"/>
      <c r="AG709" s="623" t="s">
        <v>2108</v>
      </c>
      <c r="AH709" s="623"/>
      <c r="AI709" s="623" t="s">
        <v>2610</v>
      </c>
      <c r="AJ709" s="441"/>
      <c r="AK709" s="359"/>
    </row>
    <row r="710" spans="1:37">
      <c r="A710" s="367"/>
      <c r="B710" s="445" t="s">
        <v>230</v>
      </c>
      <c r="C710" s="402">
        <v>46.755600000000001</v>
      </c>
      <c r="D710" s="428">
        <v>23.557200000000002</v>
      </c>
      <c r="E710" s="449" t="s">
        <v>206</v>
      </c>
      <c r="F710" s="450" t="s">
        <v>649</v>
      </c>
      <c r="G710" s="450" t="s">
        <v>2753</v>
      </c>
      <c r="H710" s="450" t="s">
        <v>3913</v>
      </c>
      <c r="I710" s="452" t="s">
        <v>656</v>
      </c>
      <c r="J710" s="399" t="s">
        <v>751</v>
      </c>
      <c r="K710" s="624">
        <v>5</v>
      </c>
      <c r="L710" s="407">
        <v>9</v>
      </c>
      <c r="M710" s="407">
        <v>8</v>
      </c>
      <c r="N710" s="398">
        <v>160</v>
      </c>
      <c r="O710" s="395"/>
      <c r="P710" s="526"/>
      <c r="Q710" s="526">
        <v>16</v>
      </c>
      <c r="R710" s="526">
        <v>144</v>
      </c>
      <c r="S710" s="526"/>
      <c r="T710" s="526"/>
      <c r="U710" s="526"/>
      <c r="V710" s="526">
        <f t="shared" si="36"/>
        <v>0</v>
      </c>
      <c r="W710" s="672"/>
      <c r="X710" s="396" t="str">
        <f t="shared" si="34"/>
        <v>16 două camere, 144 trei camere, 0 număr camere necunoscut &lt;span style="color: red;"&gt;(spuneți-mi sau trimiteți tabel întreținere)&lt;/span&gt;</v>
      </c>
      <c r="Y710" s="622" t="str">
        <f t="shared" si="35"/>
        <v>160 din care 16 două camere, 144 trei camere, 0 număr camere necunoscut &lt;span style="color: red;"&gt;(spuneți-mi sau trimiteți tabel întreținere)&lt;/span&gt;</v>
      </c>
      <c r="Z710" s="397"/>
      <c r="AA710" s="625" t="s">
        <v>1665</v>
      </c>
      <c r="AB710" s="628" t="s">
        <v>1307</v>
      </c>
      <c r="AC710" s="431" t="s">
        <v>1155</v>
      </c>
      <c r="AD710" s="623" t="s">
        <v>1616</v>
      </c>
      <c r="AE710" s="623"/>
      <c r="AF710" s="623"/>
      <c r="AG710" s="623" t="s">
        <v>2108</v>
      </c>
      <c r="AH710" s="623"/>
      <c r="AI710" s="623" t="s">
        <v>2610</v>
      </c>
      <c r="AJ710" s="496"/>
      <c r="AK710" s="359"/>
    </row>
    <row r="711" spans="1:37">
      <c r="A711" s="367"/>
      <c r="B711" s="445" t="s">
        <v>226</v>
      </c>
      <c r="C711" s="402">
        <v>46.756100000000004</v>
      </c>
      <c r="D711" s="428">
        <v>23.558</v>
      </c>
      <c r="E711" s="449" t="s">
        <v>206</v>
      </c>
      <c r="F711" s="450" t="s">
        <v>649</v>
      </c>
      <c r="G711" s="450" t="s">
        <v>2753</v>
      </c>
      <c r="H711" s="450" t="s">
        <v>3914</v>
      </c>
      <c r="I711" s="452" t="s">
        <v>681</v>
      </c>
      <c r="J711" s="457" t="s">
        <v>3</v>
      </c>
      <c r="K711" s="407">
        <v>4</v>
      </c>
      <c r="L711" s="407">
        <v>5</v>
      </c>
      <c r="M711" s="407">
        <v>5</v>
      </c>
      <c r="N711" s="398">
        <v>40</v>
      </c>
      <c r="O711" s="395"/>
      <c r="P711" s="526"/>
      <c r="Q711" s="526">
        <v>5</v>
      </c>
      <c r="R711" s="526">
        <v>23</v>
      </c>
      <c r="S711" s="526">
        <v>12</v>
      </c>
      <c r="T711" s="526"/>
      <c r="U711" s="526"/>
      <c r="V711" s="526">
        <f t="shared" si="36"/>
        <v>0</v>
      </c>
      <c r="W711" s="676"/>
      <c r="X711" s="507" t="str">
        <f t="shared" si="34"/>
        <v>5 două camere, 23 trei camere, 12 patru camere, 0 număr camere necunoscut &lt;span style="color: red;"&gt;(spuneți-mi sau trimiteți tabel întreținere)&lt;/span&gt;</v>
      </c>
      <c r="Y711" s="508" t="str">
        <f t="shared" si="35"/>
        <v>40 din care 5 două camere, 23 trei camere, 12 patru camere, 0 număr camere necunoscut &lt;span style="color: red;"&gt;(spuneți-mi sau trimiteți tabel întreținere)&lt;/span&gt;</v>
      </c>
      <c r="Z711" s="509"/>
      <c r="AA711" s="510" t="s">
        <v>1665</v>
      </c>
      <c r="AB711" s="628" t="s">
        <v>1306</v>
      </c>
      <c r="AC711" s="431" t="s">
        <v>1155</v>
      </c>
      <c r="AD711" s="356" t="s">
        <v>1424</v>
      </c>
      <c r="AE711" s="356"/>
      <c r="AF711" s="356"/>
      <c r="AG711" s="623" t="s">
        <v>10</v>
      </c>
      <c r="AH711" s="623"/>
      <c r="AI711" s="623" t="s">
        <v>2598</v>
      </c>
      <c r="AJ711" s="441"/>
      <c r="AK711" s="359"/>
    </row>
    <row r="712" spans="1:37">
      <c r="A712" s="367"/>
      <c r="B712" s="445" t="s">
        <v>231</v>
      </c>
      <c r="C712" s="402">
        <v>46.756500000000003</v>
      </c>
      <c r="D712" s="428">
        <v>23.558499999999999</v>
      </c>
      <c r="E712" s="449" t="s">
        <v>206</v>
      </c>
      <c r="F712" s="450" t="s">
        <v>649</v>
      </c>
      <c r="G712" s="450" t="s">
        <v>2753</v>
      </c>
      <c r="H712" s="450" t="s">
        <v>3915</v>
      </c>
      <c r="I712" s="452" t="s">
        <v>656</v>
      </c>
      <c r="J712" s="457" t="s">
        <v>751</v>
      </c>
      <c r="K712" s="407">
        <v>3</v>
      </c>
      <c r="L712" s="407">
        <v>9</v>
      </c>
      <c r="M712" s="407">
        <v>8</v>
      </c>
      <c r="N712" s="425">
        <v>72</v>
      </c>
      <c r="O712" s="437"/>
      <c r="P712" s="406"/>
      <c r="Q712" s="406">
        <v>24</v>
      </c>
      <c r="R712" s="406">
        <v>24</v>
      </c>
      <c r="S712" s="406">
        <v>24</v>
      </c>
      <c r="T712" s="406"/>
      <c r="U712" s="406"/>
      <c r="V712" s="406">
        <f t="shared" si="36"/>
        <v>0</v>
      </c>
      <c r="W712" s="676"/>
      <c r="X712" s="507" t="str">
        <f t="shared" si="34"/>
        <v>24 două camere, 24 trei camere, 24 patru camere, 0 număr camere necunoscut &lt;span style="color: red;"&gt;(spuneți-mi sau trimiteți tabel întreținere)&lt;/span&gt;</v>
      </c>
      <c r="Y712" s="508" t="str">
        <f t="shared" si="35"/>
        <v>72 din care 24 două camere, 24 trei camere, 24 patru camere, 0 număr camere necunoscut &lt;span style="color: red;"&gt;(spuneți-mi sau trimiteți tabel întreținere)&lt;/span&gt;</v>
      </c>
      <c r="Z712" s="509"/>
      <c r="AA712" s="510" t="s">
        <v>1665</v>
      </c>
      <c r="AB712" s="628" t="s">
        <v>1307</v>
      </c>
      <c r="AC712" s="431" t="s">
        <v>1155</v>
      </c>
      <c r="AD712" s="623" t="s">
        <v>1623</v>
      </c>
      <c r="AE712" s="623"/>
      <c r="AF712" s="623"/>
      <c r="AG712" s="623" t="s">
        <v>1219</v>
      </c>
      <c r="AH712" s="623"/>
      <c r="AI712" s="623" t="s">
        <v>2568</v>
      </c>
      <c r="AJ712" s="441"/>
      <c r="AK712" s="359"/>
    </row>
    <row r="713" spans="1:37">
      <c r="A713" s="367"/>
      <c r="B713" s="445" t="s">
        <v>250</v>
      </c>
      <c r="C713" s="402">
        <v>46.760399999999997</v>
      </c>
      <c r="D713" s="428">
        <v>23.565100000000001</v>
      </c>
      <c r="E713" s="449" t="s">
        <v>206</v>
      </c>
      <c r="F713" s="450" t="s">
        <v>649</v>
      </c>
      <c r="G713" s="450" t="s">
        <v>2753</v>
      </c>
      <c r="H713" s="450" t="s">
        <v>3916</v>
      </c>
      <c r="I713" s="627" t="s">
        <v>661</v>
      </c>
      <c r="J713" s="399" t="s">
        <v>752</v>
      </c>
      <c r="K713" s="624">
        <v>1</v>
      </c>
      <c r="L713" s="624">
        <v>9</v>
      </c>
      <c r="M713" s="624">
        <v>9</v>
      </c>
      <c r="N713" s="398">
        <v>98</v>
      </c>
      <c r="O713" s="395"/>
      <c r="P713" s="526">
        <v>98</v>
      </c>
      <c r="Q713" s="406"/>
      <c r="R713" s="406"/>
      <c r="S713" s="406"/>
      <c r="T713" s="406"/>
      <c r="U713" s="406"/>
      <c r="V713" s="406">
        <f t="shared" si="36"/>
        <v>0</v>
      </c>
      <c r="W713" s="676"/>
      <c r="X713" s="507" t="str">
        <f t="shared" si="34"/>
        <v>98 garsoniere, 0 număr camere necunoscut &lt;span style="color: red;"&gt;(spuneți-mi sau trimiteți tabel întreținere)&lt;/span&gt;</v>
      </c>
      <c r="Y713" s="508" t="str">
        <f t="shared" si="35"/>
        <v>98 din care 98 garsoniere, 0 număr camere necunoscut &lt;span style="color: red;"&gt;(spuneți-mi sau trimiteți tabel întreținere)&lt;/span&gt;</v>
      </c>
      <c r="Z713" s="509"/>
      <c r="AA713" s="510" t="s">
        <v>1043</v>
      </c>
      <c r="AB713" s="628" t="s">
        <v>1308</v>
      </c>
      <c r="AC713" s="431" t="s">
        <v>1155</v>
      </c>
      <c r="AD713" s="623" t="s">
        <v>1441</v>
      </c>
      <c r="AE713" s="623"/>
      <c r="AF713" s="623"/>
      <c r="AG713" s="623" t="s">
        <v>10</v>
      </c>
      <c r="AH713" s="356"/>
      <c r="AI713" s="623" t="s">
        <v>2562</v>
      </c>
      <c r="AJ713" s="496"/>
      <c r="AK713" s="359"/>
    </row>
    <row r="714" spans="1:37">
      <c r="A714" s="367"/>
      <c r="B714" s="445" t="s">
        <v>451</v>
      </c>
      <c r="C714" s="402">
        <v>46.76</v>
      </c>
      <c r="D714" s="428">
        <v>23.563199999999998</v>
      </c>
      <c r="E714" s="449" t="s">
        <v>206</v>
      </c>
      <c r="F714" s="450" t="s">
        <v>649</v>
      </c>
      <c r="G714" s="450" t="s">
        <v>2753</v>
      </c>
      <c r="H714" s="450" t="s">
        <v>3917</v>
      </c>
      <c r="I714" s="627" t="s">
        <v>661</v>
      </c>
      <c r="J714" s="399" t="s">
        <v>752</v>
      </c>
      <c r="K714" s="624">
        <v>1</v>
      </c>
      <c r="L714" s="624">
        <v>9</v>
      </c>
      <c r="M714" s="624">
        <v>9</v>
      </c>
      <c r="N714" s="398">
        <v>98</v>
      </c>
      <c r="O714" s="395"/>
      <c r="P714" s="526">
        <v>98</v>
      </c>
      <c r="Q714" s="406"/>
      <c r="R714" s="406"/>
      <c r="S714" s="406"/>
      <c r="T714" s="406"/>
      <c r="U714" s="406"/>
      <c r="V714" s="406">
        <f t="shared" si="36"/>
        <v>0</v>
      </c>
      <c r="W714" s="676"/>
      <c r="X714" s="507" t="str">
        <f t="shared" si="34"/>
        <v>98 garsoniere, 0 număr camere necunoscut &lt;span style="color: red;"&gt;(spuneți-mi sau trimiteți tabel întreținere)&lt;/span&gt;</v>
      </c>
      <c r="Y714" s="508" t="str">
        <f t="shared" si="35"/>
        <v>98 din care 98 garsoniere, 0 număr camere necunoscut &lt;span style="color: red;"&gt;(spuneți-mi sau trimiteți tabel întreținere)&lt;/span&gt;</v>
      </c>
      <c r="Z714" s="509"/>
      <c r="AA714" s="510" t="s">
        <v>1043</v>
      </c>
      <c r="AB714" s="628" t="s">
        <v>1308</v>
      </c>
      <c r="AC714" s="431" t="s">
        <v>1155</v>
      </c>
      <c r="AD714" s="623" t="s">
        <v>1441</v>
      </c>
      <c r="AE714" s="623"/>
      <c r="AF714" s="623"/>
      <c r="AG714" s="623" t="s">
        <v>10</v>
      </c>
      <c r="AH714" s="356"/>
      <c r="AI714" s="623" t="s">
        <v>2562</v>
      </c>
      <c r="AJ714" s="496"/>
      <c r="AK714" s="359"/>
    </row>
    <row r="715" spans="1:37">
      <c r="A715" s="367"/>
      <c r="B715" s="445" t="s">
        <v>249</v>
      </c>
      <c r="C715" s="402">
        <v>46.760199999999998</v>
      </c>
      <c r="D715" s="428">
        <v>23.5642</v>
      </c>
      <c r="E715" s="449" t="s">
        <v>206</v>
      </c>
      <c r="F715" s="450" t="s">
        <v>649</v>
      </c>
      <c r="G715" s="450" t="s">
        <v>2753</v>
      </c>
      <c r="H715" s="450" t="s">
        <v>3918</v>
      </c>
      <c r="I715" s="627" t="s">
        <v>661</v>
      </c>
      <c r="J715" s="399" t="s">
        <v>752</v>
      </c>
      <c r="K715" s="624">
        <v>1</v>
      </c>
      <c r="L715" s="624">
        <v>9</v>
      </c>
      <c r="M715" s="624">
        <v>9</v>
      </c>
      <c r="N715" s="398">
        <v>98</v>
      </c>
      <c r="O715" s="395"/>
      <c r="P715" s="526">
        <v>98</v>
      </c>
      <c r="Q715" s="406"/>
      <c r="R715" s="406"/>
      <c r="S715" s="406"/>
      <c r="T715" s="406"/>
      <c r="U715" s="406"/>
      <c r="V715" s="406">
        <f t="shared" si="36"/>
        <v>0</v>
      </c>
      <c r="W715" s="676"/>
      <c r="X715" s="507" t="str">
        <f t="shared" si="34"/>
        <v>98 garsoniere, 0 număr camere necunoscut &lt;span style="color: red;"&gt;(spuneți-mi sau trimiteți tabel întreținere)&lt;/span&gt;</v>
      </c>
      <c r="Y715" s="508" t="str">
        <f t="shared" si="35"/>
        <v>98 din care 98 garsoniere, 0 număr camere necunoscut &lt;span style="color: red;"&gt;(spuneți-mi sau trimiteți tabel întreținere)&lt;/span&gt;</v>
      </c>
      <c r="Z715" s="509"/>
      <c r="AA715" s="510" t="s">
        <v>1043</v>
      </c>
      <c r="AB715" s="628" t="s">
        <v>1308</v>
      </c>
      <c r="AC715" s="431" t="s">
        <v>1155</v>
      </c>
      <c r="AD715" s="623" t="s">
        <v>1441</v>
      </c>
      <c r="AE715" s="623"/>
      <c r="AF715" s="623"/>
      <c r="AG715" s="623" t="s">
        <v>10</v>
      </c>
      <c r="AH715" s="356"/>
      <c r="AI715" s="623" t="s">
        <v>2562</v>
      </c>
      <c r="AJ715" s="496"/>
      <c r="AK715" s="359"/>
    </row>
    <row r="716" spans="1:37">
      <c r="A716" s="367"/>
      <c r="B716" s="445" t="s">
        <v>416</v>
      </c>
      <c r="C716" s="402">
        <v>46.756999999999998</v>
      </c>
      <c r="D716" s="428">
        <v>23.561299999999999</v>
      </c>
      <c r="E716" s="449" t="s">
        <v>206</v>
      </c>
      <c r="F716" s="450" t="s">
        <v>649</v>
      </c>
      <c r="G716" s="450" t="s">
        <v>2753</v>
      </c>
      <c r="H716" s="450" t="s">
        <v>3919</v>
      </c>
      <c r="I716" s="452" t="s">
        <v>681</v>
      </c>
      <c r="J716" s="457" t="s">
        <v>3</v>
      </c>
      <c r="K716" s="407">
        <v>8</v>
      </c>
      <c r="L716" s="407">
        <v>5</v>
      </c>
      <c r="M716" s="407">
        <v>5</v>
      </c>
      <c r="N716" s="398">
        <v>80</v>
      </c>
      <c r="O716" s="395"/>
      <c r="P716" s="526"/>
      <c r="Q716" s="406">
        <v>15</v>
      </c>
      <c r="R716" s="406">
        <v>41</v>
      </c>
      <c r="S716" s="406">
        <v>24</v>
      </c>
      <c r="T716" s="406"/>
      <c r="U716" s="406"/>
      <c r="V716" s="406">
        <f t="shared" si="36"/>
        <v>0</v>
      </c>
      <c r="W716" s="676"/>
      <c r="X716" s="507" t="str">
        <f t="shared" si="34"/>
        <v>15 două camere, 41 trei camere, 24 patru camere, 0 număr camere necunoscut &lt;span style="color: red;"&gt;(spuneți-mi sau trimiteți tabel întreținere)&lt;/span&gt;</v>
      </c>
      <c r="Y716" s="508" t="str">
        <f t="shared" si="35"/>
        <v>80 din care 15 două camere, 41 trei camere, 24 patru camere, 0 număr camere necunoscut &lt;span style="color: red;"&gt;(spuneți-mi sau trimiteți tabel întreținere)&lt;/span&gt;</v>
      </c>
      <c r="Z716" s="509"/>
      <c r="AA716" s="510" t="s">
        <v>1665</v>
      </c>
      <c r="AB716" s="628" t="s">
        <v>1306</v>
      </c>
      <c r="AC716" s="431" t="s">
        <v>1155</v>
      </c>
      <c r="AD716" s="356" t="s">
        <v>1720</v>
      </c>
      <c r="AE716" s="356"/>
      <c r="AF716" s="356"/>
      <c r="AG716" s="623" t="s">
        <v>10</v>
      </c>
      <c r="AH716" s="623"/>
      <c r="AI716" s="623" t="s">
        <v>2598</v>
      </c>
      <c r="AJ716" s="441"/>
      <c r="AK716" s="359"/>
    </row>
    <row r="717" spans="1:37">
      <c r="A717" s="367"/>
      <c r="B717" s="445" t="s">
        <v>450</v>
      </c>
      <c r="C717" s="402">
        <v>46.7605</v>
      </c>
      <c r="D717" s="428">
        <v>23.564499999999999</v>
      </c>
      <c r="E717" s="449" t="s">
        <v>206</v>
      </c>
      <c r="F717" s="450" t="s">
        <v>649</v>
      </c>
      <c r="G717" s="450" t="s">
        <v>2753</v>
      </c>
      <c r="H717" s="450" t="s">
        <v>3920</v>
      </c>
      <c r="I717" s="451" t="s">
        <v>644</v>
      </c>
      <c r="J717" s="456" t="s">
        <v>825</v>
      </c>
      <c r="K717" s="403">
        <v>2</v>
      </c>
      <c r="L717" s="403">
        <v>8</v>
      </c>
      <c r="M717" s="403">
        <v>8</v>
      </c>
      <c r="N717" s="424">
        <v>64</v>
      </c>
      <c r="O717" s="437"/>
      <c r="P717" s="406">
        <v>18</v>
      </c>
      <c r="Q717" s="406">
        <v>16</v>
      </c>
      <c r="R717" s="406">
        <v>30</v>
      </c>
      <c r="S717" s="406"/>
      <c r="T717" s="406"/>
      <c r="U717" s="406"/>
      <c r="V717" s="406">
        <f t="shared" si="36"/>
        <v>0</v>
      </c>
      <c r="W717" s="676"/>
      <c r="X717" s="507" t="str">
        <f t="shared" si="34"/>
        <v>18 garsoniere, 16 două camere, 30 trei camere, 0 număr camere necunoscut &lt;span style="color: red;"&gt;(spuneți-mi sau trimiteți tabel întreținere)&lt;/span&gt;</v>
      </c>
      <c r="Y717" s="508" t="str">
        <f t="shared" si="35"/>
        <v>64 din care 18 garsoniere, 16 două camere, 30 trei camere, 0 număr camere necunoscut &lt;span style="color: red;"&gt;(spuneți-mi sau trimiteți tabel întreținere)&lt;/span&gt;</v>
      </c>
      <c r="Z717" s="509"/>
      <c r="AA717" s="510" t="s">
        <v>1043</v>
      </c>
      <c r="AB717" s="628" t="s">
        <v>1308</v>
      </c>
      <c r="AC717" s="431" t="s">
        <v>1155</v>
      </c>
      <c r="AD717" s="356" t="s">
        <v>1585</v>
      </c>
      <c r="AE717" s="356"/>
      <c r="AF717" s="356"/>
      <c r="AG717" s="623" t="s">
        <v>1216</v>
      </c>
      <c r="AH717" s="623"/>
      <c r="AI717" s="623" t="s">
        <v>2569</v>
      </c>
      <c r="AJ717" s="441"/>
      <c r="AK717" s="359"/>
    </row>
    <row r="718" spans="1:37">
      <c r="A718" s="367"/>
      <c r="B718" s="445" t="s">
        <v>422</v>
      </c>
      <c r="C718" s="402">
        <v>46.760800000000003</v>
      </c>
      <c r="D718" s="428">
        <v>23.565899999999999</v>
      </c>
      <c r="E718" s="449" t="s">
        <v>206</v>
      </c>
      <c r="F718" s="450" t="s">
        <v>649</v>
      </c>
      <c r="G718" s="450" t="s">
        <v>2753</v>
      </c>
      <c r="H718" s="450" t="s">
        <v>3921</v>
      </c>
      <c r="I718" s="454" t="s">
        <v>644</v>
      </c>
      <c r="J718" s="399" t="s">
        <v>751</v>
      </c>
      <c r="K718" s="403">
        <v>4</v>
      </c>
      <c r="L718" s="403">
        <v>8</v>
      </c>
      <c r="M718" s="403">
        <v>8</v>
      </c>
      <c r="N718" s="425">
        <v>104</v>
      </c>
      <c r="O718" s="437"/>
      <c r="P718" s="406"/>
      <c r="Q718" s="406">
        <v>32</v>
      </c>
      <c r="R718" s="406">
        <v>64</v>
      </c>
      <c r="S718" s="406">
        <v>8</v>
      </c>
      <c r="T718" s="406"/>
      <c r="U718" s="406"/>
      <c r="V718" s="406">
        <f t="shared" si="36"/>
        <v>0</v>
      </c>
      <c r="W718" s="676"/>
      <c r="X718" s="507" t="str">
        <f t="shared" si="34"/>
        <v>32 două camere, 64 trei camere, 8 patru camere, 0 număr camere necunoscut &lt;span style="color: red;"&gt;(spuneți-mi sau trimiteți tabel întreținere)&lt;/span&gt;</v>
      </c>
      <c r="Y718" s="508" t="str">
        <f t="shared" si="35"/>
        <v>104 din care 32 două camere, 64 trei camere, 8 patru camere, 0 număr camere necunoscut &lt;span style="color: red;"&gt;(spuneți-mi sau trimiteți tabel întreținere)&lt;/span&gt;</v>
      </c>
      <c r="Z718" s="509"/>
      <c r="AA718" s="510" t="s">
        <v>1043</v>
      </c>
      <c r="AB718" s="628" t="s">
        <v>1308</v>
      </c>
      <c r="AC718" s="431" t="s">
        <v>1155</v>
      </c>
      <c r="AD718" s="417" t="s">
        <v>1642</v>
      </c>
      <c r="AE718" s="356"/>
      <c r="AF718" s="356"/>
      <c r="AG718" s="623" t="s">
        <v>1216</v>
      </c>
      <c r="AH718" s="623"/>
      <c r="AI718" s="623" t="s">
        <v>2569</v>
      </c>
      <c r="AJ718" s="496"/>
      <c r="AK718" s="359"/>
    </row>
    <row r="719" spans="1:37">
      <c r="A719" s="367"/>
      <c r="B719" s="445" t="s">
        <v>417</v>
      </c>
      <c r="C719" s="402">
        <v>46.7577</v>
      </c>
      <c r="D719" s="428">
        <v>23.561</v>
      </c>
      <c r="E719" s="449" t="s">
        <v>206</v>
      </c>
      <c r="F719" s="450" t="s">
        <v>649</v>
      </c>
      <c r="G719" s="450" t="s">
        <v>2753</v>
      </c>
      <c r="H719" s="450" t="s">
        <v>3922</v>
      </c>
      <c r="I719" s="452" t="s">
        <v>681</v>
      </c>
      <c r="J719" s="457" t="s">
        <v>3</v>
      </c>
      <c r="K719" s="407">
        <v>6</v>
      </c>
      <c r="L719" s="407">
        <v>5</v>
      </c>
      <c r="M719" s="407">
        <v>5</v>
      </c>
      <c r="N719" s="425">
        <v>60</v>
      </c>
      <c r="O719" s="437"/>
      <c r="P719" s="411"/>
      <c r="Q719" s="411">
        <v>12</v>
      </c>
      <c r="R719" s="411">
        <v>30</v>
      </c>
      <c r="S719" s="411">
        <v>18</v>
      </c>
      <c r="T719" s="406"/>
      <c r="U719" s="406"/>
      <c r="V719" s="406">
        <f t="shared" si="36"/>
        <v>0</v>
      </c>
      <c r="W719" s="676"/>
      <c r="X719" s="507" t="str">
        <f t="shared" si="34"/>
        <v>12 două camere, 30 trei camere, 18 patru camere, 0 număr camere necunoscut &lt;span style="color: red;"&gt;(spuneți-mi sau trimiteți tabel întreținere)&lt;/span&gt;</v>
      </c>
      <c r="Y719" s="508" t="str">
        <f t="shared" si="35"/>
        <v>60 din care 12 două camere, 30 trei camere, 18 patru camere, 0 număr camere necunoscut &lt;span style="color: red;"&gt;(spuneți-mi sau trimiteți tabel întreținere)&lt;/span&gt;</v>
      </c>
      <c r="Z719" s="509"/>
      <c r="AA719" s="510" t="s">
        <v>1672</v>
      </c>
      <c r="AB719" s="628" t="s">
        <v>1306</v>
      </c>
      <c r="AC719" s="431" t="s">
        <v>1155</v>
      </c>
      <c r="AD719" s="356" t="s">
        <v>1654</v>
      </c>
      <c r="AE719" s="356"/>
      <c r="AF719" s="356"/>
      <c r="AG719" s="623" t="s">
        <v>10</v>
      </c>
      <c r="AH719" s="623"/>
      <c r="AI719" s="623" t="s">
        <v>2598</v>
      </c>
      <c r="AJ719" s="441"/>
      <c r="AK719" s="359"/>
    </row>
    <row r="720" spans="1:37">
      <c r="A720" s="367"/>
      <c r="B720" s="445" t="s">
        <v>233</v>
      </c>
      <c r="C720" s="402">
        <v>46.759700000000002</v>
      </c>
      <c r="D720" s="428">
        <v>23.5656</v>
      </c>
      <c r="E720" s="449" t="s">
        <v>206</v>
      </c>
      <c r="F720" s="450" t="s">
        <v>649</v>
      </c>
      <c r="G720" s="450" t="s">
        <v>2753</v>
      </c>
      <c r="H720" s="450" t="s">
        <v>2978</v>
      </c>
      <c r="I720" s="452" t="s">
        <v>669</v>
      </c>
      <c r="J720" s="457" t="s">
        <v>825</v>
      </c>
      <c r="K720" s="407">
        <v>1</v>
      </c>
      <c r="L720" s="407">
        <v>10</v>
      </c>
      <c r="M720" s="407">
        <v>8</v>
      </c>
      <c r="N720" s="425">
        <v>32</v>
      </c>
      <c r="O720" s="437"/>
      <c r="P720" s="406"/>
      <c r="Q720" s="406"/>
      <c r="R720" s="406"/>
      <c r="S720" s="406"/>
      <c r="T720" s="406"/>
      <c r="U720" s="406"/>
      <c r="V720" s="406">
        <f t="shared" si="36"/>
        <v>32</v>
      </c>
      <c r="W720" s="676" t="s">
        <v>750</v>
      </c>
      <c r="X720" s="507" t="str">
        <f t="shared" si="34"/>
        <v>probabil 32 număr camere necunoscut &lt;span style="color: red;"&gt;(spuneți-mi sau trimiteți tabel întreținere)&lt;/span&gt;</v>
      </c>
      <c r="Y720" s="508" t="str">
        <f t="shared" si="35"/>
        <v>probabil 32 din care probabil 32 număr camere necunoscut &lt;span style="color: red;"&gt;(spuneți-mi sau trimiteți tabel întreținere)&lt;/span&gt;</v>
      </c>
      <c r="Z720" s="509"/>
      <c r="AA720" s="510" t="s">
        <v>1043</v>
      </c>
      <c r="AB720" s="628" t="s">
        <v>1308</v>
      </c>
      <c r="AC720" s="431" t="s">
        <v>1155</v>
      </c>
      <c r="AD720" s="356" t="s">
        <v>1690</v>
      </c>
      <c r="AE720" s="356"/>
      <c r="AF720" s="356"/>
      <c r="AG720" s="356" t="s">
        <v>840</v>
      </c>
      <c r="AH720" s="356"/>
      <c r="AI720" s="356" t="s">
        <v>2227</v>
      </c>
      <c r="AJ720" s="441"/>
      <c r="AK720" s="359"/>
    </row>
    <row r="721" spans="1:37">
      <c r="A721" s="367"/>
      <c r="B721" s="445" t="s">
        <v>233</v>
      </c>
      <c r="C721" s="402">
        <v>46.7562</v>
      </c>
      <c r="D721" s="428">
        <v>23.561</v>
      </c>
      <c r="E721" s="449" t="s">
        <v>206</v>
      </c>
      <c r="F721" s="450" t="s">
        <v>649</v>
      </c>
      <c r="G721" s="450" t="s">
        <v>2753</v>
      </c>
      <c r="H721" s="450" t="s">
        <v>3923</v>
      </c>
      <c r="I721" s="452" t="s">
        <v>681</v>
      </c>
      <c r="J721" s="457" t="s">
        <v>3</v>
      </c>
      <c r="K721" s="407">
        <v>9</v>
      </c>
      <c r="L721" s="407">
        <v>5</v>
      </c>
      <c r="M721" s="407">
        <v>5</v>
      </c>
      <c r="N721" s="425">
        <v>90</v>
      </c>
      <c r="O721" s="437"/>
      <c r="P721" s="411"/>
      <c r="Q721" s="411">
        <v>12</v>
      </c>
      <c r="R721" s="411">
        <v>51</v>
      </c>
      <c r="S721" s="411">
        <v>27</v>
      </c>
      <c r="T721" s="406"/>
      <c r="U721" s="406"/>
      <c r="V721" s="406">
        <f t="shared" si="36"/>
        <v>0</v>
      </c>
      <c r="W721" s="676"/>
      <c r="X721" s="507" t="str">
        <f t="shared" si="34"/>
        <v>12 două camere, 51 trei camere, 27 patru camere, 0 număr camere necunoscut &lt;span style="color: red;"&gt;(spuneți-mi sau trimiteți tabel întreținere)&lt;/span&gt;</v>
      </c>
      <c r="Y721" s="508" t="str">
        <f t="shared" si="35"/>
        <v>90 din care 12 două camere, 51 trei camere, 27 patru camere, 0 număr camere necunoscut &lt;span style="color: red;"&gt;(spuneți-mi sau trimiteți tabel întreținere)&lt;/span&gt;</v>
      </c>
      <c r="Z721" s="509"/>
      <c r="AA721" s="510" t="s">
        <v>1672</v>
      </c>
      <c r="AB721" s="628" t="s">
        <v>1306</v>
      </c>
      <c r="AC721" s="431" t="s">
        <v>1155</v>
      </c>
      <c r="AD721" s="356" t="s">
        <v>1719</v>
      </c>
      <c r="AE721" s="356"/>
      <c r="AF721" s="356"/>
      <c r="AG721" s="623" t="s">
        <v>10</v>
      </c>
      <c r="AH721" s="623"/>
      <c r="AI721" s="623" t="s">
        <v>2598</v>
      </c>
      <c r="AJ721" s="441"/>
      <c r="AK721" s="359"/>
    </row>
    <row r="722" spans="1:37">
      <c r="A722" s="367"/>
      <c r="B722" s="445" t="s">
        <v>234</v>
      </c>
      <c r="C722" s="402">
        <v>46.756700000000002</v>
      </c>
      <c r="D722" s="428">
        <v>23.56</v>
      </c>
      <c r="E722" s="449" t="s">
        <v>206</v>
      </c>
      <c r="F722" s="450" t="s">
        <v>649</v>
      </c>
      <c r="G722" s="450" t="s">
        <v>2753</v>
      </c>
      <c r="H722" s="450" t="s">
        <v>3924</v>
      </c>
      <c r="I722" s="452" t="s">
        <v>681</v>
      </c>
      <c r="J722" s="457" t="s">
        <v>3</v>
      </c>
      <c r="K722" s="407">
        <v>8</v>
      </c>
      <c r="L722" s="407">
        <v>5</v>
      </c>
      <c r="M722" s="407">
        <v>5</v>
      </c>
      <c r="N722" s="398">
        <v>80</v>
      </c>
      <c r="O722" s="395"/>
      <c r="P722" s="526"/>
      <c r="Q722" s="406">
        <v>15</v>
      </c>
      <c r="R722" s="406">
        <v>41</v>
      </c>
      <c r="S722" s="406">
        <v>24</v>
      </c>
      <c r="T722" s="406"/>
      <c r="U722" s="406"/>
      <c r="V722" s="406">
        <f t="shared" si="36"/>
        <v>0</v>
      </c>
      <c r="W722" s="676"/>
      <c r="X722" s="507" t="str">
        <f t="shared" si="34"/>
        <v>15 două camere, 41 trei camere, 24 patru camere, 0 număr camere necunoscut &lt;span style="color: red;"&gt;(spuneți-mi sau trimiteți tabel întreținere)&lt;/span&gt;</v>
      </c>
      <c r="Y722" s="508" t="str">
        <f t="shared" si="35"/>
        <v>80 din care 15 două camere, 41 trei camere, 24 patru camere, 0 număr camere necunoscut &lt;span style="color: red;"&gt;(spuneți-mi sau trimiteți tabel întreținere)&lt;/span&gt;</v>
      </c>
      <c r="Z722" s="509"/>
      <c r="AA722" s="510" t="s">
        <v>1665</v>
      </c>
      <c r="AB722" s="628" t="s">
        <v>1306</v>
      </c>
      <c r="AC722" s="431" t="s">
        <v>1155</v>
      </c>
      <c r="AD722" s="356" t="s">
        <v>1720</v>
      </c>
      <c r="AE722" s="356"/>
      <c r="AF722" s="356"/>
      <c r="AG722" s="623" t="s">
        <v>10</v>
      </c>
      <c r="AH722" s="623"/>
      <c r="AI722" s="623" t="s">
        <v>2598</v>
      </c>
      <c r="AJ722" s="441"/>
      <c r="AK722" s="359"/>
    </row>
    <row r="723" spans="1:37">
      <c r="A723" s="367"/>
      <c r="B723" s="445" t="s">
        <v>295</v>
      </c>
      <c r="C723" s="402">
        <v>46.759500000000003</v>
      </c>
      <c r="D723" s="428">
        <v>23.5623</v>
      </c>
      <c r="E723" s="449" t="s">
        <v>206</v>
      </c>
      <c r="F723" s="450" t="s">
        <v>649</v>
      </c>
      <c r="G723" s="450" t="s">
        <v>2753</v>
      </c>
      <c r="H723" s="450" t="s">
        <v>3925</v>
      </c>
      <c r="I723" s="452" t="s">
        <v>672</v>
      </c>
      <c r="J723" s="457" t="s">
        <v>825</v>
      </c>
      <c r="K723" s="407">
        <v>2</v>
      </c>
      <c r="L723" s="407">
        <v>9</v>
      </c>
      <c r="M723" s="407">
        <v>9</v>
      </c>
      <c r="N723" s="425">
        <v>68</v>
      </c>
      <c r="O723" s="437"/>
      <c r="P723" s="406">
        <v>2</v>
      </c>
      <c r="Q723" s="406">
        <v>30</v>
      </c>
      <c r="R723" s="406">
        <v>36</v>
      </c>
      <c r="S723" s="406"/>
      <c r="T723" s="406"/>
      <c r="U723" s="406"/>
      <c r="V723" s="406">
        <f t="shared" si="36"/>
        <v>0</v>
      </c>
      <c r="W723" s="676"/>
      <c r="X723" s="507" t="str">
        <f t="shared" si="34"/>
        <v>2 garsoniere, 30 două camere, 36 trei camere, 0 număr camere necunoscut &lt;span style="color: red;"&gt;(spuneți-mi sau trimiteți tabel întreținere)&lt;/span&gt;</v>
      </c>
      <c r="Y723" s="508" t="str">
        <f t="shared" si="35"/>
        <v>68 din care 2 garsoniere, 30 două camere, 36 trei camere, 0 număr camere necunoscut &lt;span style="color: red;"&gt;(spuneți-mi sau trimiteți tabel întreținere)&lt;/span&gt;</v>
      </c>
      <c r="Z723" s="509"/>
      <c r="AA723" s="510" t="s">
        <v>1667</v>
      </c>
      <c r="AB723" s="628" t="s">
        <v>1307</v>
      </c>
      <c r="AC723" s="431" t="s">
        <v>1155</v>
      </c>
      <c r="AD723" s="356" t="s">
        <v>2159</v>
      </c>
      <c r="AE723" s="356"/>
      <c r="AF723" s="356"/>
      <c r="AG723" s="356" t="s">
        <v>840</v>
      </c>
      <c r="AH723" s="356" t="s">
        <v>2158</v>
      </c>
      <c r="AI723" s="356" t="s">
        <v>2227</v>
      </c>
      <c r="AJ723" s="496"/>
      <c r="AK723" s="359"/>
    </row>
    <row r="724" spans="1:37">
      <c r="A724" s="367"/>
      <c r="B724" s="445" t="s">
        <v>295</v>
      </c>
      <c r="C724" s="402">
        <v>46.756100000000004</v>
      </c>
      <c r="D724" s="428">
        <v>23.560199999999998</v>
      </c>
      <c r="E724" s="449" t="s">
        <v>206</v>
      </c>
      <c r="F724" s="450" t="s">
        <v>649</v>
      </c>
      <c r="G724" s="450" t="s">
        <v>2753</v>
      </c>
      <c r="H724" s="450" t="s">
        <v>3926</v>
      </c>
      <c r="I724" s="452" t="s">
        <v>681</v>
      </c>
      <c r="J724" s="457" t="s">
        <v>3</v>
      </c>
      <c r="K724" s="407">
        <v>6</v>
      </c>
      <c r="L724" s="407">
        <v>5</v>
      </c>
      <c r="M724" s="407">
        <v>5</v>
      </c>
      <c r="N724" s="425">
        <v>60</v>
      </c>
      <c r="O724" s="437"/>
      <c r="P724" s="526"/>
      <c r="Q724" s="526">
        <v>10</v>
      </c>
      <c r="R724" s="526">
        <v>32</v>
      </c>
      <c r="S724" s="526">
        <v>18</v>
      </c>
      <c r="T724" s="526"/>
      <c r="U724" s="406"/>
      <c r="V724" s="406">
        <f t="shared" si="36"/>
        <v>0</v>
      </c>
      <c r="W724" s="676"/>
      <c r="X724" s="507" t="str">
        <f t="shared" si="34"/>
        <v>10 două camere, 32 trei camere, 18 patru camere, 0 număr camere necunoscut &lt;span style="color: red;"&gt;(spuneți-mi sau trimiteți tabel întreținere)&lt;/span&gt;</v>
      </c>
      <c r="Y724" s="508" t="str">
        <f t="shared" si="35"/>
        <v>60 din care 10 două camere, 32 trei camere, 18 patru camere, 0 număr camere necunoscut &lt;span style="color: red;"&gt;(spuneți-mi sau trimiteți tabel întreținere)&lt;/span&gt;</v>
      </c>
      <c r="Z724" s="509"/>
      <c r="AA724" s="510" t="s">
        <v>1672</v>
      </c>
      <c r="AB724" s="628" t="s">
        <v>1306</v>
      </c>
      <c r="AC724" s="431" t="s">
        <v>1155</v>
      </c>
      <c r="AD724" s="623" t="s">
        <v>2213</v>
      </c>
      <c r="AE724" s="623"/>
      <c r="AF724" s="623"/>
      <c r="AG724" s="623" t="s">
        <v>10</v>
      </c>
      <c r="AH724" s="623"/>
      <c r="AI724" s="623" t="s">
        <v>2598</v>
      </c>
      <c r="AJ724" s="441"/>
      <c r="AK724" s="359"/>
    </row>
    <row r="725" spans="1:37">
      <c r="A725" s="367"/>
      <c r="B725" s="445" t="s">
        <v>296</v>
      </c>
      <c r="C725" s="402">
        <v>46.76</v>
      </c>
      <c r="D725" s="428">
        <v>23.562200000000001</v>
      </c>
      <c r="E725" s="449" t="s">
        <v>206</v>
      </c>
      <c r="F725" s="450" t="s">
        <v>649</v>
      </c>
      <c r="G725" s="450" t="s">
        <v>2753</v>
      </c>
      <c r="H725" s="450" t="s">
        <v>3927</v>
      </c>
      <c r="I725" s="452" t="s">
        <v>672</v>
      </c>
      <c r="J725" s="457" t="s">
        <v>825</v>
      </c>
      <c r="K725" s="407">
        <v>2</v>
      </c>
      <c r="L725" s="407">
        <v>9</v>
      </c>
      <c r="M725" s="407">
        <v>9</v>
      </c>
      <c r="N725" s="425">
        <v>68</v>
      </c>
      <c r="O725" s="437"/>
      <c r="P725" s="406">
        <v>2</v>
      </c>
      <c r="Q725" s="406">
        <v>30</v>
      </c>
      <c r="R725" s="406">
        <v>36</v>
      </c>
      <c r="S725" s="406"/>
      <c r="T725" s="406"/>
      <c r="U725" s="406"/>
      <c r="V725" s="406">
        <f t="shared" si="36"/>
        <v>0</v>
      </c>
      <c r="W725" s="676"/>
      <c r="X725" s="507" t="str">
        <f t="shared" si="34"/>
        <v>2 garsoniere, 30 două camere, 36 trei camere, 0 număr camere necunoscut &lt;span style="color: red;"&gt;(spuneți-mi sau trimiteți tabel întreținere)&lt;/span&gt;</v>
      </c>
      <c r="Y725" s="508" t="str">
        <f t="shared" si="35"/>
        <v>68 din care 2 garsoniere, 30 două camere, 36 trei camere, 0 număr camere necunoscut &lt;span style="color: red;"&gt;(spuneți-mi sau trimiteți tabel întreținere)&lt;/span&gt;</v>
      </c>
      <c r="Z725" s="509"/>
      <c r="AA725" s="510" t="s">
        <v>1667</v>
      </c>
      <c r="AB725" s="628" t="s">
        <v>1307</v>
      </c>
      <c r="AC725" s="431" t="s">
        <v>1155</v>
      </c>
      <c r="AD725" s="356" t="s">
        <v>2159</v>
      </c>
      <c r="AE725" s="356"/>
      <c r="AF725" s="356"/>
      <c r="AG725" s="356" t="s">
        <v>840</v>
      </c>
      <c r="AH725" s="356" t="s">
        <v>2158</v>
      </c>
      <c r="AI725" s="356" t="s">
        <v>2227</v>
      </c>
      <c r="AJ725" s="441"/>
      <c r="AK725" s="359"/>
    </row>
    <row r="726" spans="1:37">
      <c r="A726" s="367"/>
      <c r="B726" s="445" t="s">
        <v>297</v>
      </c>
      <c r="C726" s="402">
        <v>46.76</v>
      </c>
      <c r="D726" s="428">
        <v>23.561299999999999</v>
      </c>
      <c r="E726" s="449" t="s">
        <v>206</v>
      </c>
      <c r="F726" s="450" t="s">
        <v>649</v>
      </c>
      <c r="G726" s="450" t="s">
        <v>2753</v>
      </c>
      <c r="H726" s="450" t="s">
        <v>3928</v>
      </c>
      <c r="I726" s="452" t="s">
        <v>672</v>
      </c>
      <c r="J726" s="457" t="s">
        <v>825</v>
      </c>
      <c r="K726" s="407">
        <v>2</v>
      </c>
      <c r="L726" s="407">
        <v>9</v>
      </c>
      <c r="M726" s="407">
        <v>9</v>
      </c>
      <c r="N726" s="425">
        <v>68</v>
      </c>
      <c r="O726" s="437"/>
      <c r="P726" s="406">
        <v>2</v>
      </c>
      <c r="Q726" s="406">
        <v>30</v>
      </c>
      <c r="R726" s="406">
        <v>36</v>
      </c>
      <c r="S726" s="406"/>
      <c r="T726" s="406"/>
      <c r="U726" s="406"/>
      <c r="V726" s="406">
        <f t="shared" si="36"/>
        <v>0</v>
      </c>
      <c r="W726" s="676"/>
      <c r="X726" s="507" t="str">
        <f t="shared" si="34"/>
        <v>2 garsoniere, 30 două camere, 36 trei camere, 0 număr camere necunoscut &lt;span style="color: red;"&gt;(spuneți-mi sau trimiteți tabel întreținere)&lt;/span&gt;</v>
      </c>
      <c r="Y726" s="508" t="str">
        <f t="shared" si="35"/>
        <v>68 din care 2 garsoniere, 30 două camere, 36 trei camere, 0 număr camere necunoscut &lt;span style="color: red;"&gt;(spuneți-mi sau trimiteți tabel întreținere)&lt;/span&gt;</v>
      </c>
      <c r="Z726" s="509"/>
      <c r="AA726" s="510" t="s">
        <v>1667</v>
      </c>
      <c r="AB726" s="628" t="s">
        <v>1307</v>
      </c>
      <c r="AC726" s="431" t="s">
        <v>1155</v>
      </c>
      <c r="AD726" s="356" t="s">
        <v>2159</v>
      </c>
      <c r="AE726" s="356"/>
      <c r="AF726" s="356"/>
      <c r="AG726" s="356" t="s">
        <v>840</v>
      </c>
      <c r="AH726" s="356" t="s">
        <v>2158</v>
      </c>
      <c r="AI726" s="356" t="s">
        <v>2227</v>
      </c>
      <c r="AJ726" s="441"/>
      <c r="AK726" s="359"/>
    </row>
    <row r="727" spans="1:37">
      <c r="A727" s="367"/>
      <c r="B727" s="445" t="s">
        <v>298</v>
      </c>
      <c r="C727" s="402">
        <v>46.759900000000002</v>
      </c>
      <c r="D727" s="428">
        <v>23.560400000000001</v>
      </c>
      <c r="E727" s="449" t="s">
        <v>206</v>
      </c>
      <c r="F727" s="450" t="s">
        <v>649</v>
      </c>
      <c r="G727" s="450" t="s">
        <v>2753</v>
      </c>
      <c r="H727" s="450" t="s">
        <v>3929</v>
      </c>
      <c r="I727" s="452" t="s">
        <v>672</v>
      </c>
      <c r="J727" s="457" t="s">
        <v>825</v>
      </c>
      <c r="K727" s="407">
        <v>2</v>
      </c>
      <c r="L727" s="407">
        <v>9</v>
      </c>
      <c r="M727" s="407">
        <v>9</v>
      </c>
      <c r="N727" s="425">
        <v>68</v>
      </c>
      <c r="O727" s="437"/>
      <c r="P727" s="406">
        <v>2</v>
      </c>
      <c r="Q727" s="406">
        <v>30</v>
      </c>
      <c r="R727" s="406">
        <v>36</v>
      </c>
      <c r="S727" s="406"/>
      <c r="T727" s="406"/>
      <c r="U727" s="406"/>
      <c r="V727" s="406">
        <f t="shared" si="36"/>
        <v>0</v>
      </c>
      <c r="W727" s="676"/>
      <c r="X727" s="507" t="str">
        <f t="shared" si="34"/>
        <v>2 garsoniere, 30 două camere, 36 trei camere, 0 număr camere necunoscut &lt;span style="color: red;"&gt;(spuneți-mi sau trimiteți tabel întreținere)&lt;/span&gt;</v>
      </c>
      <c r="Y727" s="508" t="str">
        <f t="shared" si="35"/>
        <v>68 din care 2 garsoniere, 30 două camere, 36 trei camere, 0 număr camere necunoscut &lt;span style="color: red;"&gt;(spuneți-mi sau trimiteți tabel întreținere)&lt;/span&gt;</v>
      </c>
      <c r="Z727" s="509"/>
      <c r="AA727" s="510" t="s">
        <v>1667</v>
      </c>
      <c r="AB727" s="628" t="s">
        <v>1307</v>
      </c>
      <c r="AC727" s="431" t="s">
        <v>1155</v>
      </c>
      <c r="AD727" s="356" t="s">
        <v>2159</v>
      </c>
      <c r="AE727" s="356"/>
      <c r="AF727" s="356"/>
      <c r="AG727" s="356" t="s">
        <v>840</v>
      </c>
      <c r="AH727" s="356" t="s">
        <v>2158</v>
      </c>
      <c r="AI727" s="356" t="s">
        <v>2227</v>
      </c>
      <c r="AJ727" s="496"/>
      <c r="AK727" s="359"/>
    </row>
    <row r="728" spans="1:37">
      <c r="A728" s="367"/>
      <c r="B728" s="445" t="s">
        <v>347</v>
      </c>
      <c r="C728" s="402">
        <v>46.759799999999998</v>
      </c>
      <c r="D728" s="428">
        <v>23.5595</v>
      </c>
      <c r="E728" s="449" t="s">
        <v>206</v>
      </c>
      <c r="F728" s="450" t="s">
        <v>649</v>
      </c>
      <c r="G728" s="450" t="s">
        <v>2753</v>
      </c>
      <c r="H728" s="450" t="s">
        <v>3930</v>
      </c>
      <c r="I728" s="452" t="s">
        <v>672</v>
      </c>
      <c r="J728" s="457" t="s">
        <v>825</v>
      </c>
      <c r="K728" s="407">
        <v>2</v>
      </c>
      <c r="L728" s="407">
        <v>9</v>
      </c>
      <c r="M728" s="407">
        <v>9</v>
      </c>
      <c r="N728" s="425">
        <v>68</v>
      </c>
      <c r="O728" s="437"/>
      <c r="P728" s="406">
        <v>2</v>
      </c>
      <c r="Q728" s="406">
        <v>30</v>
      </c>
      <c r="R728" s="406">
        <v>36</v>
      </c>
      <c r="S728" s="406"/>
      <c r="T728" s="406"/>
      <c r="U728" s="406"/>
      <c r="V728" s="406">
        <f t="shared" si="36"/>
        <v>0</v>
      </c>
      <c r="W728" s="676"/>
      <c r="X728" s="507" t="str">
        <f t="shared" si="34"/>
        <v>2 garsoniere, 30 două camere, 36 trei camere, 0 număr camere necunoscut &lt;span style="color: red;"&gt;(spuneți-mi sau trimiteți tabel întreținere)&lt;/span&gt;</v>
      </c>
      <c r="Y728" s="508" t="str">
        <f t="shared" si="35"/>
        <v>68 din care 2 garsoniere, 30 două camere, 36 trei camere, 0 număr camere necunoscut &lt;span style="color: red;"&gt;(spuneți-mi sau trimiteți tabel întreținere)&lt;/span&gt;</v>
      </c>
      <c r="Z728" s="509"/>
      <c r="AA728" s="510" t="s">
        <v>1667</v>
      </c>
      <c r="AB728" s="628" t="s">
        <v>1307</v>
      </c>
      <c r="AC728" s="431" t="s">
        <v>1155</v>
      </c>
      <c r="AD728" s="356" t="s">
        <v>2159</v>
      </c>
      <c r="AE728" s="356"/>
      <c r="AF728" s="356"/>
      <c r="AG728" s="356" t="s">
        <v>840</v>
      </c>
      <c r="AH728" s="356" t="s">
        <v>2158</v>
      </c>
      <c r="AI728" s="356" t="s">
        <v>2227</v>
      </c>
      <c r="AJ728" s="496"/>
      <c r="AK728" s="359"/>
    </row>
    <row r="729" spans="1:37">
      <c r="A729" s="367"/>
      <c r="B729" s="445" t="s">
        <v>348</v>
      </c>
      <c r="C729" s="402">
        <v>46.759799999999998</v>
      </c>
      <c r="D729" s="428">
        <v>23.558800000000002</v>
      </c>
      <c r="E729" s="449" t="s">
        <v>206</v>
      </c>
      <c r="F729" s="450" t="s">
        <v>649</v>
      </c>
      <c r="G729" s="450" t="s">
        <v>2753</v>
      </c>
      <c r="H729" s="450" t="s">
        <v>3931</v>
      </c>
      <c r="I729" s="452" t="s">
        <v>674</v>
      </c>
      <c r="J729" s="457" t="s">
        <v>825</v>
      </c>
      <c r="K729" s="407">
        <v>1</v>
      </c>
      <c r="L729" s="407">
        <v>10</v>
      </c>
      <c r="M729" s="407">
        <v>9</v>
      </c>
      <c r="N729" s="425">
        <v>45</v>
      </c>
      <c r="O729" s="437"/>
      <c r="P729" s="406"/>
      <c r="Q729" s="406"/>
      <c r="R729" s="406"/>
      <c r="S729" s="406"/>
      <c r="T729" s="406"/>
      <c r="U729" s="406"/>
      <c r="V729" s="406">
        <f t="shared" si="36"/>
        <v>45</v>
      </c>
      <c r="W729" s="676"/>
      <c r="X729" s="507" t="str">
        <f t="shared" si="34"/>
        <v>45 număr camere necunoscut &lt;span style="color: red;"&gt;(spuneți-mi sau trimiteți tabel întreținere)&lt;/span&gt;</v>
      </c>
      <c r="Y729" s="508" t="str">
        <f t="shared" si="35"/>
        <v>45 din care 45 număr camere necunoscut &lt;span style="color: red;"&gt;(spuneți-mi sau trimiteți tabel întreținere)&lt;/span&gt;</v>
      </c>
      <c r="Z729" s="509"/>
      <c r="AA729" s="510" t="s">
        <v>1666</v>
      </c>
      <c r="AB729" s="628" t="s">
        <v>1308</v>
      </c>
      <c r="AC729" s="431" t="s">
        <v>1155</v>
      </c>
      <c r="AD729" s="356" t="s">
        <v>1690</v>
      </c>
      <c r="AE729" s="356"/>
      <c r="AF729" s="356"/>
      <c r="AG729" s="356" t="s">
        <v>840</v>
      </c>
      <c r="AH729" s="356"/>
      <c r="AI729" s="356" t="s">
        <v>2227</v>
      </c>
      <c r="AJ729" s="441"/>
      <c r="AK729" s="359"/>
    </row>
    <row r="730" spans="1:37">
      <c r="A730" s="367"/>
      <c r="B730" s="445" t="s">
        <v>349</v>
      </c>
      <c r="C730" s="402">
        <v>46.759500000000003</v>
      </c>
      <c r="D730" s="428">
        <v>23.558399999999999</v>
      </c>
      <c r="E730" s="449" t="s">
        <v>206</v>
      </c>
      <c r="F730" s="450" t="s">
        <v>649</v>
      </c>
      <c r="G730" s="450" t="s">
        <v>2753</v>
      </c>
      <c r="H730" s="450" t="s">
        <v>3932</v>
      </c>
      <c r="I730" s="452" t="s">
        <v>674</v>
      </c>
      <c r="J730" s="457" t="s">
        <v>825</v>
      </c>
      <c r="K730" s="407">
        <v>1</v>
      </c>
      <c r="L730" s="407">
        <v>10</v>
      </c>
      <c r="M730" s="407">
        <v>9</v>
      </c>
      <c r="N730" s="425">
        <v>45</v>
      </c>
      <c r="O730" s="437"/>
      <c r="P730" s="406"/>
      <c r="Q730" s="406"/>
      <c r="R730" s="406"/>
      <c r="S730" s="406"/>
      <c r="T730" s="406"/>
      <c r="U730" s="406"/>
      <c r="V730" s="406">
        <f t="shared" si="36"/>
        <v>45</v>
      </c>
      <c r="W730" s="676"/>
      <c r="X730" s="507" t="str">
        <f t="shared" si="34"/>
        <v>45 număr camere necunoscut &lt;span style="color: red;"&gt;(spuneți-mi sau trimiteți tabel întreținere)&lt;/span&gt;</v>
      </c>
      <c r="Y730" s="508" t="str">
        <f t="shared" si="35"/>
        <v>45 din care 45 număr camere necunoscut &lt;span style="color: red;"&gt;(spuneți-mi sau trimiteți tabel întreținere)&lt;/span&gt;</v>
      </c>
      <c r="Z730" s="509"/>
      <c r="AA730" s="510" t="s">
        <v>1666</v>
      </c>
      <c r="AB730" s="628" t="s">
        <v>1308</v>
      </c>
      <c r="AC730" s="431" t="s">
        <v>1155</v>
      </c>
      <c r="AD730" s="356" t="s">
        <v>1690</v>
      </c>
      <c r="AE730" s="356"/>
      <c r="AF730" s="356"/>
      <c r="AG730" s="356" t="s">
        <v>840</v>
      </c>
      <c r="AH730" s="356"/>
      <c r="AI730" s="356" t="s">
        <v>2227</v>
      </c>
      <c r="AJ730" s="441"/>
      <c r="AK730" s="359"/>
    </row>
    <row r="731" spans="1:37">
      <c r="A731" s="367"/>
      <c r="B731" s="445" t="s">
        <v>457</v>
      </c>
      <c r="C731" s="402">
        <v>46.759099999999997</v>
      </c>
      <c r="D731" s="428">
        <v>23.558299999999999</v>
      </c>
      <c r="E731" s="449" t="s">
        <v>206</v>
      </c>
      <c r="F731" s="450" t="s">
        <v>649</v>
      </c>
      <c r="G731" s="450" t="s">
        <v>2753</v>
      </c>
      <c r="H731" s="450" t="s">
        <v>3933</v>
      </c>
      <c r="I731" s="452" t="s">
        <v>674</v>
      </c>
      <c r="J731" s="457" t="s">
        <v>825</v>
      </c>
      <c r="K731" s="407">
        <v>1</v>
      </c>
      <c r="L731" s="407">
        <v>10</v>
      </c>
      <c r="M731" s="407">
        <v>9</v>
      </c>
      <c r="N731" s="425">
        <v>45</v>
      </c>
      <c r="O731" s="437"/>
      <c r="P731" s="406"/>
      <c r="Q731" s="406"/>
      <c r="R731" s="406"/>
      <c r="S731" s="406"/>
      <c r="T731" s="406"/>
      <c r="U731" s="406"/>
      <c r="V731" s="406">
        <f t="shared" si="36"/>
        <v>45</v>
      </c>
      <c r="W731" s="676"/>
      <c r="X731" s="507" t="str">
        <f t="shared" si="34"/>
        <v>45 număr camere necunoscut &lt;span style="color: red;"&gt;(spuneți-mi sau trimiteți tabel întreținere)&lt;/span&gt;</v>
      </c>
      <c r="Y731" s="508" t="str">
        <f t="shared" si="35"/>
        <v>45 din care 45 număr camere necunoscut &lt;span style="color: red;"&gt;(spuneți-mi sau trimiteți tabel întreținere)&lt;/span&gt;</v>
      </c>
      <c r="Z731" s="509"/>
      <c r="AA731" s="510" t="s">
        <v>1666</v>
      </c>
      <c r="AB731" s="628" t="s">
        <v>1308</v>
      </c>
      <c r="AC731" s="431" t="s">
        <v>1155</v>
      </c>
      <c r="AD731" s="356" t="s">
        <v>1690</v>
      </c>
      <c r="AE731" s="356"/>
      <c r="AF731" s="356"/>
      <c r="AG731" s="356" t="s">
        <v>840</v>
      </c>
      <c r="AH731" s="356"/>
      <c r="AI731" s="356" t="s">
        <v>2227</v>
      </c>
      <c r="AJ731" s="496"/>
      <c r="AK731" s="359"/>
    </row>
    <row r="732" spans="1:37">
      <c r="A732" s="367"/>
      <c r="B732" s="445" t="s">
        <v>378</v>
      </c>
      <c r="C732" s="402">
        <v>46.757100000000001</v>
      </c>
      <c r="D732" s="428">
        <v>23.5623</v>
      </c>
      <c r="E732" s="449" t="s">
        <v>206</v>
      </c>
      <c r="F732" s="450" t="s">
        <v>649</v>
      </c>
      <c r="G732" s="450" t="s">
        <v>2753</v>
      </c>
      <c r="H732" s="450" t="s">
        <v>3934</v>
      </c>
      <c r="I732" s="452" t="s">
        <v>681</v>
      </c>
      <c r="J732" s="457" t="s">
        <v>3</v>
      </c>
      <c r="K732" s="407">
        <v>4</v>
      </c>
      <c r="L732" s="407">
        <v>5</v>
      </c>
      <c r="M732" s="407">
        <v>5</v>
      </c>
      <c r="N732" s="398">
        <v>40</v>
      </c>
      <c r="O732" s="395"/>
      <c r="P732" s="526"/>
      <c r="Q732" s="526">
        <v>5</v>
      </c>
      <c r="R732" s="526">
        <v>23</v>
      </c>
      <c r="S732" s="526">
        <v>12</v>
      </c>
      <c r="T732" s="526"/>
      <c r="U732" s="526"/>
      <c r="V732" s="526">
        <f t="shared" si="36"/>
        <v>0</v>
      </c>
      <c r="W732" s="676"/>
      <c r="X732" s="507" t="str">
        <f t="shared" si="34"/>
        <v>5 două camere, 23 trei camere, 12 patru camere, 0 număr camere necunoscut &lt;span style="color: red;"&gt;(spuneți-mi sau trimiteți tabel întreținere)&lt;/span&gt;</v>
      </c>
      <c r="Y732" s="508" t="str">
        <f t="shared" si="35"/>
        <v>40 din care 5 două camere, 23 trei camere, 12 patru camere, 0 număr camere necunoscut &lt;span style="color: red;"&gt;(spuneți-mi sau trimiteți tabel întreținere)&lt;/span&gt;</v>
      </c>
      <c r="Z732" s="509"/>
      <c r="AA732" s="510" t="s">
        <v>1665</v>
      </c>
      <c r="AB732" s="628" t="s">
        <v>1306</v>
      </c>
      <c r="AC732" s="431" t="s">
        <v>1155</v>
      </c>
      <c r="AD732" s="356" t="s">
        <v>1424</v>
      </c>
      <c r="AE732" s="356"/>
      <c r="AF732" s="356"/>
      <c r="AG732" s="623" t="s">
        <v>10</v>
      </c>
      <c r="AH732" s="623"/>
      <c r="AI732" s="623" t="s">
        <v>2598</v>
      </c>
      <c r="AJ732" s="441"/>
      <c r="AK732" s="359"/>
    </row>
    <row r="733" spans="1:37">
      <c r="A733" s="367"/>
      <c r="B733" s="445" t="s">
        <v>523</v>
      </c>
      <c r="C733" s="402">
        <v>46.757300000000001</v>
      </c>
      <c r="D733" s="428">
        <v>23.558900000000001</v>
      </c>
      <c r="E733" s="449" t="s">
        <v>206</v>
      </c>
      <c r="F733" s="450" t="s">
        <v>649</v>
      </c>
      <c r="G733" s="450" t="s">
        <v>2753</v>
      </c>
      <c r="H733" s="450" t="s">
        <v>3935</v>
      </c>
      <c r="I733" s="452" t="s">
        <v>661</v>
      </c>
      <c r="J733" s="457" t="s">
        <v>825</v>
      </c>
      <c r="K733" s="407">
        <v>6</v>
      </c>
      <c r="L733" s="407">
        <v>9</v>
      </c>
      <c r="M733" s="407">
        <v>9</v>
      </c>
      <c r="N733" s="425">
        <v>206</v>
      </c>
      <c r="O733" s="437"/>
      <c r="P733" s="406">
        <v>34</v>
      </c>
      <c r="Q733" s="406">
        <v>104</v>
      </c>
      <c r="R733" s="406">
        <v>68</v>
      </c>
      <c r="S733" s="406"/>
      <c r="T733" s="406"/>
      <c r="U733" s="406"/>
      <c r="V733" s="406">
        <f t="shared" si="36"/>
        <v>0</v>
      </c>
      <c r="W733" s="676"/>
      <c r="X733" s="507" t="str">
        <f t="shared" si="34"/>
        <v>34 garsoniere, 104 două camere, 68 trei camere, 0 număr camere necunoscut &lt;span style="color: red;"&gt;(spuneți-mi sau trimiteți tabel întreținere)&lt;/span&gt;</v>
      </c>
      <c r="Y733" s="508" t="str">
        <f t="shared" si="35"/>
        <v>206 din care 34 garsoniere, 104 două camere, 68 trei camere, 0 număr camere necunoscut &lt;span style="color: red;"&gt;(spuneți-mi sau trimiteți tabel întreținere)&lt;/span&gt;</v>
      </c>
      <c r="Z733" s="509"/>
      <c r="AA733" s="510" t="s">
        <v>1043</v>
      </c>
      <c r="AB733" s="628" t="s">
        <v>1307</v>
      </c>
      <c r="AC733" s="431" t="s">
        <v>1155</v>
      </c>
      <c r="AD733" s="356" t="s">
        <v>2114</v>
      </c>
      <c r="AE733" s="356"/>
      <c r="AF733" s="356"/>
      <c r="AG733" s="623" t="s">
        <v>10</v>
      </c>
      <c r="AH733" s="623" t="s">
        <v>2119</v>
      </c>
      <c r="AI733" s="623" t="s">
        <v>2590</v>
      </c>
      <c r="AJ733" s="441"/>
      <c r="AK733" s="359"/>
    </row>
    <row r="734" spans="1:37">
      <c r="A734" s="367"/>
      <c r="B734" s="445" t="s">
        <v>464</v>
      </c>
      <c r="C734" s="402">
        <v>46.756999999999998</v>
      </c>
      <c r="D734" s="428">
        <v>23.56</v>
      </c>
      <c r="E734" s="449" t="s">
        <v>206</v>
      </c>
      <c r="F734" s="450" t="s">
        <v>649</v>
      </c>
      <c r="G734" s="450" t="s">
        <v>2753</v>
      </c>
      <c r="H734" s="450" t="s">
        <v>3936</v>
      </c>
      <c r="I734" s="452" t="s">
        <v>681</v>
      </c>
      <c r="J734" s="457" t="s">
        <v>3</v>
      </c>
      <c r="K734" s="407">
        <v>10</v>
      </c>
      <c r="L734" s="407">
        <v>5</v>
      </c>
      <c r="M734" s="407">
        <v>5</v>
      </c>
      <c r="N734" s="425">
        <v>100</v>
      </c>
      <c r="O734" s="437"/>
      <c r="P734" s="411"/>
      <c r="Q734" s="526">
        <v>20</v>
      </c>
      <c r="R734" s="526">
        <v>50</v>
      </c>
      <c r="S734" s="526">
        <v>30</v>
      </c>
      <c r="T734" s="526"/>
      <c r="U734" s="526"/>
      <c r="V734" s="526">
        <f t="shared" si="36"/>
        <v>0</v>
      </c>
      <c r="W734" s="676"/>
      <c r="X734" s="507" t="str">
        <f t="shared" si="34"/>
        <v>20 două camere, 50 trei camere, 30 patru camere, 0 număr camere necunoscut &lt;span style="color: red;"&gt;(spuneți-mi sau trimiteți tabel întreținere)&lt;/span&gt;</v>
      </c>
      <c r="Y734" s="508" t="str">
        <f t="shared" si="35"/>
        <v>100 din care 20 două camere, 50 trei camere, 30 patru camere, 0 număr camere necunoscut &lt;span style="color: red;"&gt;(spuneți-mi sau trimiteți tabel întreținere)&lt;/span&gt;</v>
      </c>
      <c r="Z734" s="509"/>
      <c r="AA734" s="510" t="s">
        <v>1672</v>
      </c>
      <c r="AB734" s="628" t="s">
        <v>1306</v>
      </c>
      <c r="AC734" s="431" t="s">
        <v>1155</v>
      </c>
      <c r="AD734" s="356" t="s">
        <v>1721</v>
      </c>
      <c r="AE734" s="356"/>
      <c r="AF734" s="356"/>
      <c r="AG734" s="623" t="s">
        <v>10</v>
      </c>
      <c r="AH734" s="623"/>
      <c r="AI734" s="623" t="s">
        <v>2598</v>
      </c>
      <c r="AJ734" s="441"/>
      <c r="AK734" s="359"/>
    </row>
    <row r="735" spans="1:37">
      <c r="A735" s="367"/>
      <c r="B735" s="445" t="s">
        <v>607</v>
      </c>
      <c r="C735" s="402">
        <v>46.758200000000002</v>
      </c>
      <c r="D735" s="428">
        <v>23.558299999999999</v>
      </c>
      <c r="E735" s="449" t="s">
        <v>206</v>
      </c>
      <c r="F735" s="450" t="s">
        <v>649</v>
      </c>
      <c r="G735" s="450" t="s">
        <v>2753</v>
      </c>
      <c r="H735" s="450" t="s">
        <v>3937</v>
      </c>
      <c r="I735" s="452" t="s">
        <v>656</v>
      </c>
      <c r="J735" s="399" t="s">
        <v>751</v>
      </c>
      <c r="K735" s="407">
        <v>3</v>
      </c>
      <c r="L735" s="407">
        <v>9</v>
      </c>
      <c r="M735" s="407">
        <v>8</v>
      </c>
      <c r="N735" s="425">
        <v>96</v>
      </c>
      <c r="O735" s="437"/>
      <c r="P735" s="406"/>
      <c r="Q735" s="406">
        <v>24</v>
      </c>
      <c r="R735" s="406">
        <v>72</v>
      </c>
      <c r="S735" s="406"/>
      <c r="T735" s="406"/>
      <c r="U735" s="406"/>
      <c r="V735" s="406">
        <f t="shared" si="36"/>
        <v>0</v>
      </c>
      <c r="W735" s="676"/>
      <c r="X735" s="507" t="str">
        <f t="shared" si="34"/>
        <v>24 două camere, 72 trei camere, 0 număr camere necunoscut &lt;span style="color: red;"&gt;(spuneți-mi sau trimiteți tabel întreținere)&lt;/span&gt;</v>
      </c>
      <c r="Y735" s="508" t="str">
        <f t="shared" si="35"/>
        <v>96 din care 24 două camere, 72 trei camere, 0 număr camere necunoscut &lt;span style="color: red;"&gt;(spuneți-mi sau trimiteți tabel întreținere)&lt;/span&gt;</v>
      </c>
      <c r="Z735" s="397"/>
      <c r="AA735" s="625" t="s">
        <v>1043</v>
      </c>
      <c r="AB735" s="628" t="s">
        <v>1307</v>
      </c>
      <c r="AC735" s="431" t="s">
        <v>1155</v>
      </c>
      <c r="AD735" s="623" t="s">
        <v>1618</v>
      </c>
      <c r="AE735" s="623"/>
      <c r="AF735" s="623"/>
      <c r="AG735" s="623" t="s">
        <v>2108</v>
      </c>
      <c r="AH735" s="623"/>
      <c r="AI735" s="623" t="s">
        <v>2610</v>
      </c>
      <c r="AJ735" s="496"/>
      <c r="AK735" s="359"/>
    </row>
    <row r="736" spans="1:37">
      <c r="A736" s="367"/>
      <c r="B736" s="445" t="s">
        <v>607</v>
      </c>
      <c r="C736" s="402">
        <v>46.757899999999999</v>
      </c>
      <c r="D736" s="428">
        <v>23.558900000000001</v>
      </c>
      <c r="E736" s="449" t="s">
        <v>206</v>
      </c>
      <c r="F736" s="450" t="s">
        <v>649</v>
      </c>
      <c r="G736" s="450" t="s">
        <v>2753</v>
      </c>
      <c r="H736" s="450" t="s">
        <v>3938</v>
      </c>
      <c r="I736" s="452" t="s">
        <v>656</v>
      </c>
      <c r="J736" s="399" t="s">
        <v>751</v>
      </c>
      <c r="K736" s="407">
        <v>3</v>
      </c>
      <c r="L736" s="407">
        <v>9</v>
      </c>
      <c r="M736" s="407">
        <v>8</v>
      </c>
      <c r="N736" s="425">
        <v>96</v>
      </c>
      <c r="O736" s="437"/>
      <c r="P736" s="406"/>
      <c r="Q736" s="406">
        <v>8</v>
      </c>
      <c r="R736" s="406">
        <v>88</v>
      </c>
      <c r="S736" s="406"/>
      <c r="T736" s="406"/>
      <c r="U736" s="406"/>
      <c r="V736" s="406">
        <f t="shared" si="36"/>
        <v>0</v>
      </c>
      <c r="W736" s="676"/>
      <c r="X736" s="507" t="str">
        <f t="shared" si="34"/>
        <v>8 două camere, 88 trei camere, 0 număr camere necunoscut &lt;span style="color: red;"&gt;(spuneți-mi sau trimiteți tabel întreținere)&lt;/span&gt;</v>
      </c>
      <c r="Y736" s="508" t="str">
        <f t="shared" si="35"/>
        <v>96 din care 8 două camere, 88 trei camere, 0 număr camere necunoscut &lt;span style="color: red;"&gt;(spuneți-mi sau trimiteți tabel întreținere)&lt;/span&gt;</v>
      </c>
      <c r="Z736" s="397"/>
      <c r="AA736" s="625" t="s">
        <v>1043</v>
      </c>
      <c r="AB736" s="628" t="s">
        <v>1307</v>
      </c>
      <c r="AC736" s="431" t="s">
        <v>1155</v>
      </c>
      <c r="AD736" s="623" t="s">
        <v>1617</v>
      </c>
      <c r="AE736" s="623"/>
      <c r="AF736" s="623"/>
      <c r="AG736" s="623" t="s">
        <v>2108</v>
      </c>
      <c r="AH736" s="623"/>
      <c r="AI736" s="623" t="s">
        <v>2610</v>
      </c>
      <c r="AJ736" s="441"/>
      <c r="AK736" s="359"/>
    </row>
    <row r="737" spans="1:37">
      <c r="A737" s="367"/>
      <c r="B737" s="445" t="s">
        <v>268</v>
      </c>
      <c r="C737" s="402">
        <v>46.758000000000003</v>
      </c>
      <c r="D737" s="428">
        <v>23.560199999999998</v>
      </c>
      <c r="E737" s="449" t="s">
        <v>206</v>
      </c>
      <c r="F737" s="450" t="s">
        <v>649</v>
      </c>
      <c r="G737" s="450" t="s">
        <v>2753</v>
      </c>
      <c r="H737" s="450" t="s">
        <v>3939</v>
      </c>
      <c r="I737" s="452" t="s">
        <v>681</v>
      </c>
      <c r="J737" s="457" t="s">
        <v>3</v>
      </c>
      <c r="K737" s="407">
        <v>9</v>
      </c>
      <c r="L737" s="407">
        <v>5</v>
      </c>
      <c r="M737" s="407">
        <v>5</v>
      </c>
      <c r="N737" s="425">
        <v>90</v>
      </c>
      <c r="O737" s="437"/>
      <c r="P737" s="411"/>
      <c r="Q737" s="411">
        <v>12</v>
      </c>
      <c r="R737" s="411">
        <v>51</v>
      </c>
      <c r="S737" s="411">
        <v>27</v>
      </c>
      <c r="T737" s="406"/>
      <c r="U737" s="406"/>
      <c r="V737" s="406">
        <f t="shared" si="36"/>
        <v>0</v>
      </c>
      <c r="W737" s="676"/>
      <c r="X737" s="507" t="str">
        <f t="shared" si="34"/>
        <v>12 două camere, 51 trei camere, 27 patru camere, 0 număr camere necunoscut &lt;span style="color: red;"&gt;(spuneți-mi sau trimiteți tabel întreținere)&lt;/span&gt;</v>
      </c>
      <c r="Y737" s="508" t="str">
        <f t="shared" si="35"/>
        <v>90 din care 12 două camere, 51 trei camere, 27 patru camere, 0 număr camere necunoscut &lt;span style="color: red;"&gt;(spuneți-mi sau trimiteți tabel întreținere)&lt;/span&gt;</v>
      </c>
      <c r="Z737" s="509"/>
      <c r="AA737" s="510" t="s">
        <v>1672</v>
      </c>
      <c r="AB737" s="628" t="s">
        <v>1306</v>
      </c>
      <c r="AC737" s="431" t="s">
        <v>1155</v>
      </c>
      <c r="AD737" s="356" t="s">
        <v>1653</v>
      </c>
      <c r="AE737" s="356"/>
      <c r="AF737" s="356"/>
      <c r="AG737" s="623" t="s">
        <v>10</v>
      </c>
      <c r="AH737" s="623"/>
      <c r="AI737" s="623" t="s">
        <v>2598</v>
      </c>
      <c r="AJ737" s="441"/>
      <c r="AK737" s="359"/>
    </row>
    <row r="738" spans="1:37">
      <c r="A738" s="367" t="s">
        <v>32</v>
      </c>
      <c r="B738" s="460" t="s">
        <v>346</v>
      </c>
      <c r="C738" s="461">
        <v>46.759399999999999</v>
      </c>
      <c r="D738" s="462">
        <v>23.561499999999999</v>
      </c>
      <c r="E738" s="463" t="s">
        <v>206</v>
      </c>
      <c r="F738" s="464" t="s">
        <v>649</v>
      </c>
      <c r="G738" s="464" t="s">
        <v>2753</v>
      </c>
      <c r="H738" s="464" t="s">
        <v>3940</v>
      </c>
      <c r="I738" s="474" t="s">
        <v>681</v>
      </c>
      <c r="J738" s="475" t="s">
        <v>3</v>
      </c>
      <c r="K738" s="476">
        <v>2</v>
      </c>
      <c r="L738" s="476">
        <v>5</v>
      </c>
      <c r="M738" s="476">
        <v>5</v>
      </c>
      <c r="N738" s="477">
        <v>40</v>
      </c>
      <c r="O738" s="478"/>
      <c r="P738" s="479">
        <v>40</v>
      </c>
      <c r="Q738" s="479"/>
      <c r="R738" s="479"/>
      <c r="S738" s="479"/>
      <c r="T738" s="479"/>
      <c r="U738" s="479"/>
      <c r="V738" s="479">
        <f t="shared" si="36"/>
        <v>0</v>
      </c>
      <c r="W738" s="679"/>
      <c r="X738" s="515" t="str">
        <f t="shared" si="34"/>
        <v>40 garsoniere, 0 număr camere necunoscut &lt;span style="color: red;"&gt;(spuneți-mi sau trimiteți tabel întreținere)&lt;/span&gt;</v>
      </c>
      <c r="Y738" s="516" t="str">
        <f t="shared" si="35"/>
        <v>40 din care 40 garsoniere, 0 număr camere necunoscut &lt;span style="color: red;"&gt;(spuneți-mi sau trimiteți tabel întreținere)&lt;/span&gt;</v>
      </c>
      <c r="Z738" s="517"/>
      <c r="AA738" s="518" t="s">
        <v>1667</v>
      </c>
      <c r="AB738" s="400" t="s">
        <v>1307</v>
      </c>
      <c r="AC738" s="458" t="s">
        <v>1155</v>
      </c>
      <c r="AD738" s="394" t="s">
        <v>2502</v>
      </c>
      <c r="AE738" s="394"/>
      <c r="AF738" s="394"/>
      <c r="AG738" s="394" t="s">
        <v>10</v>
      </c>
      <c r="AH738" s="394"/>
      <c r="AI738" s="394" t="s">
        <v>2595</v>
      </c>
      <c r="AJ738" s="473"/>
      <c r="AK738" s="359"/>
    </row>
    <row r="739" spans="1:37">
      <c r="A739" s="367"/>
      <c r="B739" s="445" t="s">
        <v>313</v>
      </c>
      <c r="C739" s="402">
        <v>46.759399999999999</v>
      </c>
      <c r="D739" s="428">
        <v>23.560700000000001</v>
      </c>
      <c r="E739" s="449" t="s">
        <v>206</v>
      </c>
      <c r="F739" s="450" t="s">
        <v>649</v>
      </c>
      <c r="G739" s="450" t="s">
        <v>2753</v>
      </c>
      <c r="H739" s="450" t="s">
        <v>3941</v>
      </c>
      <c r="I739" s="452" t="s">
        <v>681</v>
      </c>
      <c r="J739" s="457" t="s">
        <v>3</v>
      </c>
      <c r="K739" s="407">
        <v>2</v>
      </c>
      <c r="L739" s="407">
        <v>5</v>
      </c>
      <c r="M739" s="407">
        <v>5</v>
      </c>
      <c r="N739" s="425">
        <v>40</v>
      </c>
      <c r="O739" s="437"/>
      <c r="P739" s="406">
        <v>40</v>
      </c>
      <c r="Q739" s="406"/>
      <c r="R739" s="406"/>
      <c r="S739" s="406"/>
      <c r="T739" s="406"/>
      <c r="U739" s="406"/>
      <c r="V739" s="406">
        <f t="shared" si="36"/>
        <v>0</v>
      </c>
      <c r="W739" s="676"/>
      <c r="X739" s="507" t="str">
        <f t="shared" si="34"/>
        <v>40 garsoniere, 0 număr camere necunoscut &lt;span style="color: red;"&gt;(spuneți-mi sau trimiteți tabel întreținere)&lt;/span&gt;</v>
      </c>
      <c r="Y739" s="508" t="str">
        <f t="shared" si="35"/>
        <v>40 din care 40 garsoniere, 0 număr camere necunoscut &lt;span style="color: red;"&gt;(spuneți-mi sau trimiteți tabel întreținere)&lt;/span&gt;</v>
      </c>
      <c r="Z739" s="509"/>
      <c r="AA739" s="510" t="s">
        <v>1667</v>
      </c>
      <c r="AB739" s="628" t="s">
        <v>1307</v>
      </c>
      <c r="AC739" s="431" t="s">
        <v>1155</v>
      </c>
      <c r="AD739" s="623" t="s">
        <v>2502</v>
      </c>
      <c r="AE739" s="623"/>
      <c r="AF739" s="623"/>
      <c r="AG739" s="623" t="s">
        <v>10</v>
      </c>
      <c r="AH739" s="623"/>
      <c r="AI739" s="623" t="s">
        <v>2595</v>
      </c>
      <c r="AJ739" s="441"/>
      <c r="AK739" s="359"/>
    </row>
    <row r="740" spans="1:37">
      <c r="A740" s="367"/>
      <c r="B740" s="445" t="s">
        <v>314</v>
      </c>
      <c r="C740" s="402">
        <v>46.759399999999999</v>
      </c>
      <c r="D740" s="428">
        <v>23.5611</v>
      </c>
      <c r="E740" s="449" t="s">
        <v>206</v>
      </c>
      <c r="F740" s="450" t="s">
        <v>649</v>
      </c>
      <c r="G740" s="450" t="s">
        <v>2753</v>
      </c>
      <c r="H740" s="450" t="s">
        <v>3942</v>
      </c>
      <c r="I740" s="452" t="s">
        <v>681</v>
      </c>
      <c r="J740" s="457" t="s">
        <v>3</v>
      </c>
      <c r="K740" s="407">
        <v>2</v>
      </c>
      <c r="L740" s="407">
        <v>5</v>
      </c>
      <c r="M740" s="407">
        <v>5</v>
      </c>
      <c r="N740" s="425">
        <v>40</v>
      </c>
      <c r="O740" s="437"/>
      <c r="P740" s="406">
        <v>40</v>
      </c>
      <c r="Q740" s="406"/>
      <c r="R740" s="406"/>
      <c r="S740" s="406"/>
      <c r="T740" s="406"/>
      <c r="U740" s="406"/>
      <c r="V740" s="406">
        <f t="shared" si="36"/>
        <v>0</v>
      </c>
      <c r="W740" s="676"/>
      <c r="X740" s="507" t="str">
        <f t="shared" si="34"/>
        <v>40 garsoniere, 0 număr camere necunoscut &lt;span style="color: red;"&gt;(spuneți-mi sau trimiteți tabel întreținere)&lt;/span&gt;</v>
      </c>
      <c r="Y740" s="508" t="str">
        <f t="shared" si="35"/>
        <v>40 din care 40 garsoniere, 0 număr camere necunoscut &lt;span style="color: red;"&gt;(spuneți-mi sau trimiteți tabel întreținere)&lt;/span&gt;</v>
      </c>
      <c r="Z740" s="509"/>
      <c r="AA740" s="510" t="s">
        <v>1667</v>
      </c>
      <c r="AB740" s="628" t="s">
        <v>1307</v>
      </c>
      <c r="AC740" s="431" t="s">
        <v>1155</v>
      </c>
      <c r="AD740" s="623" t="s">
        <v>2502</v>
      </c>
      <c r="AE740" s="623"/>
      <c r="AF740" s="623"/>
      <c r="AG740" s="623" t="s">
        <v>10</v>
      </c>
      <c r="AH740" s="623"/>
      <c r="AI740" s="623" t="s">
        <v>2595</v>
      </c>
      <c r="AJ740" s="441"/>
      <c r="AK740" s="359"/>
    </row>
    <row r="741" spans="1:37">
      <c r="A741" s="367"/>
      <c r="B741" s="445" t="s">
        <v>314</v>
      </c>
      <c r="C741" s="402">
        <v>46.759300000000003</v>
      </c>
      <c r="D741" s="428">
        <v>23.559899999999999</v>
      </c>
      <c r="E741" s="449" t="s">
        <v>206</v>
      </c>
      <c r="F741" s="450" t="s">
        <v>649</v>
      </c>
      <c r="G741" s="450" t="s">
        <v>2753</v>
      </c>
      <c r="H741" s="450" t="s">
        <v>3943</v>
      </c>
      <c r="I741" s="452" t="s">
        <v>681</v>
      </c>
      <c r="J741" s="457" t="s">
        <v>3</v>
      </c>
      <c r="K741" s="407">
        <v>2</v>
      </c>
      <c r="L741" s="407">
        <v>5</v>
      </c>
      <c r="M741" s="407">
        <v>5</v>
      </c>
      <c r="N741" s="425">
        <v>40</v>
      </c>
      <c r="O741" s="437"/>
      <c r="P741" s="406">
        <v>40</v>
      </c>
      <c r="Q741" s="406"/>
      <c r="R741" s="406"/>
      <c r="S741" s="406"/>
      <c r="T741" s="406"/>
      <c r="U741" s="406"/>
      <c r="V741" s="406">
        <f t="shared" si="36"/>
        <v>0</v>
      </c>
      <c r="W741" s="676"/>
      <c r="X741" s="507" t="str">
        <f t="shared" si="34"/>
        <v>40 garsoniere, 0 număr camere necunoscut &lt;span style="color: red;"&gt;(spuneți-mi sau trimiteți tabel întreținere)&lt;/span&gt;</v>
      </c>
      <c r="Y741" s="508" t="str">
        <f t="shared" si="35"/>
        <v>40 din care 40 garsoniere, 0 număr camere necunoscut &lt;span style="color: red;"&gt;(spuneți-mi sau trimiteți tabel întreținere)&lt;/span&gt;</v>
      </c>
      <c r="Z741" s="509"/>
      <c r="AA741" s="510" t="s">
        <v>1667</v>
      </c>
      <c r="AB741" s="628" t="s">
        <v>1307</v>
      </c>
      <c r="AC741" s="431" t="s">
        <v>1155</v>
      </c>
      <c r="AD741" s="623" t="s">
        <v>2502</v>
      </c>
      <c r="AE741" s="623"/>
      <c r="AF741" s="623"/>
      <c r="AG741" s="623" t="s">
        <v>10</v>
      </c>
      <c r="AH741" s="623"/>
      <c r="AI741" s="623" t="s">
        <v>2595</v>
      </c>
      <c r="AJ741" s="496"/>
      <c r="AK741" s="359"/>
    </row>
    <row r="742" spans="1:37">
      <c r="A742" s="367"/>
      <c r="B742" s="445" t="s">
        <v>316</v>
      </c>
      <c r="C742" s="402">
        <v>46.759300000000003</v>
      </c>
      <c r="D742" s="428">
        <v>23.5595</v>
      </c>
      <c r="E742" s="449" t="s">
        <v>206</v>
      </c>
      <c r="F742" s="450" t="s">
        <v>649</v>
      </c>
      <c r="G742" s="450" t="s">
        <v>2753</v>
      </c>
      <c r="H742" s="450" t="s">
        <v>3944</v>
      </c>
      <c r="I742" s="452" t="s">
        <v>681</v>
      </c>
      <c r="J742" s="457" t="s">
        <v>3</v>
      </c>
      <c r="K742" s="407">
        <v>2</v>
      </c>
      <c r="L742" s="407">
        <v>5</v>
      </c>
      <c r="M742" s="407">
        <v>5</v>
      </c>
      <c r="N742" s="425">
        <v>40</v>
      </c>
      <c r="O742" s="437"/>
      <c r="P742" s="406">
        <v>40</v>
      </c>
      <c r="Q742" s="406"/>
      <c r="R742" s="406"/>
      <c r="S742" s="406"/>
      <c r="T742" s="406"/>
      <c r="U742" s="406"/>
      <c r="V742" s="406">
        <f t="shared" si="36"/>
        <v>0</v>
      </c>
      <c r="W742" s="676"/>
      <c r="X742" s="507" t="str">
        <f t="shared" si="34"/>
        <v>40 garsoniere, 0 număr camere necunoscut &lt;span style="color: red;"&gt;(spuneți-mi sau trimiteți tabel întreținere)&lt;/span&gt;</v>
      </c>
      <c r="Y742" s="508" t="str">
        <f t="shared" si="35"/>
        <v>40 din care 40 garsoniere, 0 număr camere necunoscut &lt;span style="color: red;"&gt;(spuneți-mi sau trimiteți tabel întreținere)&lt;/span&gt;</v>
      </c>
      <c r="Z742" s="509"/>
      <c r="AA742" s="510" t="s">
        <v>1667</v>
      </c>
      <c r="AB742" s="628" t="s">
        <v>1307</v>
      </c>
      <c r="AC742" s="431" t="s">
        <v>1155</v>
      </c>
      <c r="AD742" s="623" t="s">
        <v>2502</v>
      </c>
      <c r="AE742" s="623"/>
      <c r="AF742" s="623"/>
      <c r="AG742" s="623" t="s">
        <v>10</v>
      </c>
      <c r="AH742" s="623"/>
      <c r="AI742" s="623" t="s">
        <v>2595</v>
      </c>
      <c r="AJ742" s="441"/>
      <c r="AK742" s="359"/>
    </row>
    <row r="743" spans="1:37">
      <c r="A743" s="367"/>
      <c r="B743" s="445" t="s">
        <v>317</v>
      </c>
      <c r="C743" s="402">
        <v>46.759300000000003</v>
      </c>
      <c r="D743" s="428">
        <v>23.559100000000001</v>
      </c>
      <c r="E743" s="449" t="s">
        <v>206</v>
      </c>
      <c r="F743" s="450" t="s">
        <v>649</v>
      </c>
      <c r="G743" s="450" t="s">
        <v>2753</v>
      </c>
      <c r="H743" s="450" t="s">
        <v>3945</v>
      </c>
      <c r="I743" s="452" t="s">
        <v>681</v>
      </c>
      <c r="J743" s="457" t="s">
        <v>3</v>
      </c>
      <c r="K743" s="407">
        <v>2</v>
      </c>
      <c r="L743" s="407">
        <v>5</v>
      </c>
      <c r="M743" s="407">
        <v>5</v>
      </c>
      <c r="N743" s="425">
        <v>40</v>
      </c>
      <c r="O743" s="437"/>
      <c r="P743" s="406">
        <v>40</v>
      </c>
      <c r="Q743" s="406"/>
      <c r="R743" s="406"/>
      <c r="S743" s="406"/>
      <c r="T743" s="406"/>
      <c r="U743" s="406"/>
      <c r="V743" s="406">
        <f t="shared" si="36"/>
        <v>0</v>
      </c>
      <c r="W743" s="676"/>
      <c r="X743" s="507" t="str">
        <f t="shared" si="34"/>
        <v>40 garsoniere, 0 număr camere necunoscut &lt;span style="color: red;"&gt;(spuneți-mi sau trimiteți tabel întreținere)&lt;/span&gt;</v>
      </c>
      <c r="Y743" s="508" t="str">
        <f t="shared" si="35"/>
        <v>40 din care 40 garsoniere, 0 număr camere necunoscut &lt;span style="color: red;"&gt;(spuneți-mi sau trimiteți tabel întreținere)&lt;/span&gt;</v>
      </c>
      <c r="Z743" s="509"/>
      <c r="AA743" s="510" t="s">
        <v>1667</v>
      </c>
      <c r="AB743" s="628" t="s">
        <v>1307</v>
      </c>
      <c r="AC743" s="431" t="s">
        <v>1155</v>
      </c>
      <c r="AD743" s="623" t="s">
        <v>2502</v>
      </c>
      <c r="AE743" s="623"/>
      <c r="AF743" s="623"/>
      <c r="AG743" s="623" t="s">
        <v>10</v>
      </c>
      <c r="AH743" s="623"/>
      <c r="AI743" s="623" t="s">
        <v>2595</v>
      </c>
      <c r="AJ743" s="441"/>
      <c r="AK743" s="359"/>
    </row>
    <row r="744" spans="1:37">
      <c r="A744" s="367"/>
      <c r="B744" s="445" t="s">
        <v>525</v>
      </c>
      <c r="C744" s="402">
        <v>46.756700000000002</v>
      </c>
      <c r="D744" s="428">
        <v>23.563400000000001</v>
      </c>
      <c r="E744" s="449" t="s">
        <v>206</v>
      </c>
      <c r="F744" s="450" t="s">
        <v>649</v>
      </c>
      <c r="G744" s="450" t="s">
        <v>2753</v>
      </c>
      <c r="H744" s="450" t="s">
        <v>3946</v>
      </c>
      <c r="I744" s="452" t="s">
        <v>681</v>
      </c>
      <c r="J744" s="457" t="s">
        <v>3</v>
      </c>
      <c r="K744" s="407">
        <v>8</v>
      </c>
      <c r="L744" s="407">
        <v>5</v>
      </c>
      <c r="M744" s="407">
        <v>5</v>
      </c>
      <c r="N744" s="425">
        <v>80</v>
      </c>
      <c r="O744" s="437"/>
      <c r="P744" s="411"/>
      <c r="Q744" s="411">
        <v>15</v>
      </c>
      <c r="R744" s="411">
        <v>41</v>
      </c>
      <c r="S744" s="411">
        <v>24</v>
      </c>
      <c r="T744" s="406"/>
      <c r="U744" s="406"/>
      <c r="V744" s="406">
        <f t="shared" si="36"/>
        <v>0</v>
      </c>
      <c r="W744" s="676"/>
      <c r="X744" s="507" t="str">
        <f t="shared" si="34"/>
        <v>15 două camere, 41 trei camere, 24 patru camere, 0 număr camere necunoscut &lt;span style="color: red;"&gt;(spuneți-mi sau trimiteți tabel întreținere)&lt;/span&gt;</v>
      </c>
      <c r="Y744" s="508" t="str">
        <f t="shared" si="35"/>
        <v>80 din care 15 două camere, 41 trei camere, 24 patru camere, 0 număr camere necunoscut &lt;span style="color: red;"&gt;(spuneți-mi sau trimiteți tabel întreținere)&lt;/span&gt;</v>
      </c>
      <c r="Z744" s="509"/>
      <c r="AA744" s="510" t="s">
        <v>1672</v>
      </c>
      <c r="AB744" s="628" t="s">
        <v>1306</v>
      </c>
      <c r="AC744" s="431" t="s">
        <v>1155</v>
      </c>
      <c r="AD744" s="356" t="s">
        <v>2072</v>
      </c>
      <c r="AE744" s="356"/>
      <c r="AF744" s="356"/>
      <c r="AG744" s="623" t="s">
        <v>10</v>
      </c>
      <c r="AH744" s="623"/>
      <c r="AI744" s="623" t="s">
        <v>2598</v>
      </c>
      <c r="AJ744" s="441"/>
      <c r="AK744" s="359"/>
    </row>
    <row r="745" spans="1:37">
      <c r="A745" s="367"/>
      <c r="B745" s="445" t="s">
        <v>324</v>
      </c>
      <c r="C745" s="402">
        <v>46.756700000000002</v>
      </c>
      <c r="D745" s="428">
        <v>23.562100000000001</v>
      </c>
      <c r="E745" s="449" t="s">
        <v>206</v>
      </c>
      <c r="F745" s="450" t="s">
        <v>649</v>
      </c>
      <c r="G745" s="450" t="s">
        <v>2753</v>
      </c>
      <c r="H745" s="450" t="s">
        <v>3947</v>
      </c>
      <c r="I745" s="452" t="s">
        <v>681</v>
      </c>
      <c r="J745" s="457" t="s">
        <v>3</v>
      </c>
      <c r="K745" s="407">
        <v>12</v>
      </c>
      <c r="L745" s="407">
        <v>5</v>
      </c>
      <c r="M745" s="407">
        <v>5</v>
      </c>
      <c r="N745" s="425">
        <v>120</v>
      </c>
      <c r="O745" s="437"/>
      <c r="P745" s="411"/>
      <c r="Q745" s="411">
        <v>8</v>
      </c>
      <c r="R745" s="411">
        <v>64</v>
      </c>
      <c r="S745" s="411">
        <v>48</v>
      </c>
      <c r="T745" s="406"/>
      <c r="U745" s="406"/>
      <c r="V745" s="406">
        <f t="shared" si="36"/>
        <v>0</v>
      </c>
      <c r="W745" s="676"/>
      <c r="X745" s="507" t="str">
        <f t="shared" ref="X745:X808" si="37">CONCATENATE(IF(ISBLANK(O745),"",CONCATENATE(O745,O$2,", ")),IF(ISBLANK(P745),"",CONCATENATE(P745,P$2,", ")),IF(ISBLANK(Q745),"",CONCATENATE(Q745,Q$2,", ")),IF(ISBLANK(R745),"",CONCATENATE(R745,R$2,", ")),IF(ISBLANK(S745),"",CONCATENATE(S745,S$2,", ")),IF(ISBLANK(T745),"",CONCATENATE(T745,T$2,", ")),IF(ISBLANK(U745),"",CONCATENATE(U745,U$2,", ")),IF(ISBLANK(V745),"",CONCATENATE(W745,V745,V$2)))</f>
        <v>8 două camere, 64 trei camere, 48 patru camere, 0 număr camere necunoscut &lt;span style="color: red;"&gt;(spuneți-mi sau trimiteți tabel întreținere)&lt;/span&gt;</v>
      </c>
      <c r="Y745" s="508" t="str">
        <f t="shared" ref="Y745:Y808" si="38">W745&amp;N745&amp;" din care "&amp;X745</f>
        <v>120 din care 8 două camere, 64 trei camere, 48 patru camere, 0 număr camere necunoscut &lt;span style="color: red;"&gt;(spuneți-mi sau trimiteți tabel întreținere)&lt;/span&gt;</v>
      </c>
      <c r="Z745" s="509"/>
      <c r="AA745" s="510" t="s">
        <v>1665</v>
      </c>
      <c r="AB745" s="628" t="s">
        <v>1306</v>
      </c>
      <c r="AC745" s="431" t="s">
        <v>1155</v>
      </c>
      <c r="AD745" s="356" t="s">
        <v>1723</v>
      </c>
      <c r="AE745" s="356"/>
      <c r="AF745" s="356"/>
      <c r="AG745" s="623" t="s">
        <v>10</v>
      </c>
      <c r="AH745" s="623"/>
      <c r="AI745" s="623" t="s">
        <v>2598</v>
      </c>
      <c r="AJ745" s="441"/>
      <c r="AK745" s="359"/>
    </row>
    <row r="746" spans="1:37">
      <c r="A746" s="367"/>
      <c r="B746" s="445" t="s">
        <v>325</v>
      </c>
      <c r="C746" s="402">
        <v>46.7562</v>
      </c>
      <c r="D746" s="428">
        <v>23.562899999999999</v>
      </c>
      <c r="E746" s="449" t="s">
        <v>206</v>
      </c>
      <c r="F746" s="450" t="s">
        <v>649</v>
      </c>
      <c r="G746" s="450" t="s">
        <v>2753</v>
      </c>
      <c r="H746" s="450" t="s">
        <v>3948</v>
      </c>
      <c r="I746" s="452" t="s">
        <v>681</v>
      </c>
      <c r="J746" s="457" t="s">
        <v>3</v>
      </c>
      <c r="K746" s="407">
        <v>5</v>
      </c>
      <c r="L746" s="407">
        <v>5</v>
      </c>
      <c r="M746" s="407">
        <v>5</v>
      </c>
      <c r="N746" s="425">
        <v>50</v>
      </c>
      <c r="O746" s="437"/>
      <c r="P746" s="411"/>
      <c r="Q746" s="526">
        <v>5</v>
      </c>
      <c r="R746" s="526">
        <v>30</v>
      </c>
      <c r="S746" s="526">
        <v>15</v>
      </c>
      <c r="T746" s="526"/>
      <c r="U746" s="526"/>
      <c r="V746" s="406">
        <f t="shared" ref="V746:V809" si="39">N746-SUM(O746:U746)</f>
        <v>0</v>
      </c>
      <c r="W746" s="676"/>
      <c r="X746" s="507" t="str">
        <f t="shared" si="37"/>
        <v>5 două camere, 30 trei camere, 15 patru camere, 0 număr camere necunoscut &lt;span style="color: red;"&gt;(spuneți-mi sau trimiteți tabel întreținere)&lt;/span&gt;</v>
      </c>
      <c r="Y746" s="508" t="str">
        <f t="shared" si="38"/>
        <v>50 din care 5 două camere, 30 trei camere, 15 patru camere, 0 număr camere necunoscut &lt;span style="color: red;"&gt;(spuneți-mi sau trimiteți tabel întreținere)&lt;/span&gt;</v>
      </c>
      <c r="Z746" s="509"/>
      <c r="AA746" s="510" t="s">
        <v>1672</v>
      </c>
      <c r="AB746" s="628" t="s">
        <v>1306</v>
      </c>
      <c r="AC746" s="431" t="s">
        <v>1155</v>
      </c>
      <c r="AD746" s="356" t="s">
        <v>2102</v>
      </c>
      <c r="AE746" s="356"/>
      <c r="AF746" s="356"/>
      <c r="AG746" s="623" t="s">
        <v>10</v>
      </c>
      <c r="AH746" s="623"/>
      <c r="AI746" s="623" t="s">
        <v>2598</v>
      </c>
      <c r="AJ746" s="441"/>
      <c r="AK746" s="359"/>
    </row>
    <row r="747" spans="1:37">
      <c r="A747" s="367"/>
      <c r="B747" s="445" t="s">
        <v>326</v>
      </c>
      <c r="C747" s="402">
        <v>46.755800000000001</v>
      </c>
      <c r="D747" s="428">
        <v>23.563400000000001</v>
      </c>
      <c r="E747" s="449" t="s">
        <v>206</v>
      </c>
      <c r="F747" s="450" t="s">
        <v>649</v>
      </c>
      <c r="G747" s="450" t="s">
        <v>2753</v>
      </c>
      <c r="H747" s="450" t="s">
        <v>3949</v>
      </c>
      <c r="I747" s="452" t="s">
        <v>661</v>
      </c>
      <c r="J747" s="457" t="s">
        <v>825</v>
      </c>
      <c r="K747" s="407">
        <v>5</v>
      </c>
      <c r="L747" s="407">
        <v>9</v>
      </c>
      <c r="M747" s="407">
        <v>9</v>
      </c>
      <c r="N747" s="425">
        <v>157</v>
      </c>
      <c r="O747" s="437"/>
      <c r="P747" s="406">
        <v>17</v>
      </c>
      <c r="Q747" s="406">
        <v>52</v>
      </c>
      <c r="R747" s="406">
        <v>70</v>
      </c>
      <c r="S747" s="406">
        <v>18</v>
      </c>
      <c r="T747" s="406"/>
      <c r="U747" s="406"/>
      <c r="V747" s="406">
        <f t="shared" si="39"/>
        <v>0</v>
      </c>
      <c r="W747" s="676"/>
      <c r="X747" s="507" t="str">
        <f t="shared" si="37"/>
        <v>17 garsoniere, 52 două camere, 70 trei camere, 18 patru camere, 0 număr camere necunoscut &lt;span style="color: red;"&gt;(spuneți-mi sau trimiteți tabel întreținere)&lt;/span&gt;</v>
      </c>
      <c r="Y747" s="508" t="str">
        <f t="shared" si="38"/>
        <v>157 din care 17 garsoniere, 52 două camere, 70 trei camere, 18 patru camere, 0 număr camere necunoscut &lt;span style="color: red;"&gt;(spuneți-mi sau trimiteți tabel întreținere)&lt;/span&gt;</v>
      </c>
      <c r="Z747" s="509"/>
      <c r="AA747" s="510" t="s">
        <v>1665</v>
      </c>
      <c r="AB747" s="628" t="s">
        <v>1307</v>
      </c>
      <c r="AC747" s="431" t="s">
        <v>1155</v>
      </c>
      <c r="AD747" s="356" t="s">
        <v>2115</v>
      </c>
      <c r="AE747" s="356"/>
      <c r="AF747" s="356"/>
      <c r="AG747" s="623" t="s">
        <v>10</v>
      </c>
      <c r="AH747" s="623" t="s">
        <v>2119</v>
      </c>
      <c r="AI747" s="623" t="s">
        <v>2590</v>
      </c>
      <c r="AJ747" s="441"/>
      <c r="AK747" s="359"/>
    </row>
    <row r="748" spans="1:37">
      <c r="A748" s="367"/>
      <c r="B748" s="445" t="s">
        <v>272</v>
      </c>
      <c r="C748" s="402">
        <v>46.758299999999998</v>
      </c>
      <c r="D748" s="428">
        <v>23.5623</v>
      </c>
      <c r="E748" s="449" t="s">
        <v>206</v>
      </c>
      <c r="F748" s="450" t="s">
        <v>649</v>
      </c>
      <c r="G748" s="450" t="s">
        <v>2753</v>
      </c>
      <c r="H748" s="450" t="s">
        <v>3950</v>
      </c>
      <c r="I748" s="452" t="s">
        <v>681</v>
      </c>
      <c r="J748" s="457" t="s">
        <v>3</v>
      </c>
      <c r="K748" s="407">
        <v>4</v>
      </c>
      <c r="L748" s="407">
        <v>5</v>
      </c>
      <c r="M748" s="407">
        <v>5</v>
      </c>
      <c r="N748" s="425">
        <v>40</v>
      </c>
      <c r="O748" s="437"/>
      <c r="P748" s="406"/>
      <c r="Q748" s="406">
        <v>6</v>
      </c>
      <c r="R748" s="406">
        <v>31</v>
      </c>
      <c r="S748" s="406">
        <v>3</v>
      </c>
      <c r="T748" s="406"/>
      <c r="U748" s="406"/>
      <c r="V748" s="406">
        <f t="shared" si="39"/>
        <v>0</v>
      </c>
      <c r="W748" s="676"/>
      <c r="X748" s="507" t="str">
        <f t="shared" si="37"/>
        <v>6 două camere, 31 trei camere, 3 patru camere, 0 număr camere necunoscut &lt;span style="color: red;"&gt;(spuneți-mi sau trimiteți tabel întreținere)&lt;/span&gt;</v>
      </c>
      <c r="Y748" s="508" t="str">
        <f t="shared" si="38"/>
        <v>40 din care 6 două camere, 31 trei camere, 3 patru camere, 0 număr camere necunoscut &lt;span style="color: red;"&gt;(spuneți-mi sau trimiteți tabel întreținere)&lt;/span&gt;</v>
      </c>
      <c r="Z748" s="509"/>
      <c r="AA748" s="510" t="s">
        <v>1714</v>
      </c>
      <c r="AB748" s="628" t="s">
        <v>1307</v>
      </c>
      <c r="AC748" s="431" t="s">
        <v>1155</v>
      </c>
      <c r="AD748" s="356" t="s">
        <v>2154</v>
      </c>
      <c r="AE748" s="356"/>
      <c r="AF748" s="356"/>
      <c r="AG748" s="623" t="s">
        <v>10</v>
      </c>
      <c r="AH748" s="623"/>
      <c r="AI748" s="623" t="s">
        <v>2598</v>
      </c>
      <c r="AJ748" s="441"/>
      <c r="AK748" s="359"/>
    </row>
    <row r="749" spans="1:37">
      <c r="A749" s="367"/>
      <c r="B749" s="445" t="s">
        <v>414</v>
      </c>
      <c r="C749" s="402">
        <v>46.758099999999999</v>
      </c>
      <c r="D749" s="428">
        <v>23.562200000000001</v>
      </c>
      <c r="E749" s="449" t="s">
        <v>206</v>
      </c>
      <c r="F749" s="450" t="s">
        <v>649</v>
      </c>
      <c r="G749" s="450" t="s">
        <v>2753</v>
      </c>
      <c r="H749" s="450" t="s">
        <v>3950</v>
      </c>
      <c r="I749" s="452" t="s">
        <v>624</v>
      </c>
      <c r="J749" s="457" t="s">
        <v>624</v>
      </c>
      <c r="K749" s="407" t="s">
        <v>624</v>
      </c>
      <c r="L749" s="407" t="s">
        <v>624</v>
      </c>
      <c r="M749" s="407" t="s">
        <v>624</v>
      </c>
      <c r="N749" s="425" t="s">
        <v>624</v>
      </c>
      <c r="O749" s="437"/>
      <c r="P749" s="406"/>
      <c r="Q749" s="406"/>
      <c r="R749" s="406"/>
      <c r="S749" s="406"/>
      <c r="T749" s="406"/>
      <c r="U749" s="406"/>
      <c r="V749" s="406" t="e">
        <f t="shared" si="39"/>
        <v>#VALUE!</v>
      </c>
      <c r="W749" s="676"/>
      <c r="X749" s="507" t="e">
        <f t="shared" si="37"/>
        <v>#VALUE!</v>
      </c>
      <c r="Y749" s="508" t="e">
        <f t="shared" si="38"/>
        <v>#VALUE!</v>
      </c>
      <c r="Z749" s="509"/>
      <c r="AA749" s="510" t="s">
        <v>1667</v>
      </c>
      <c r="AB749" s="421" t="s">
        <v>1318</v>
      </c>
      <c r="AC749" s="432" t="s">
        <v>624</v>
      </c>
      <c r="AD749" s="356" t="s">
        <v>624</v>
      </c>
      <c r="AE749" s="356"/>
      <c r="AF749" s="356"/>
      <c r="AG749" s="623" t="s">
        <v>10</v>
      </c>
      <c r="AH749" s="623"/>
      <c r="AI749" s="623" t="s">
        <v>2598</v>
      </c>
      <c r="AJ749" s="441"/>
      <c r="AK749" s="359"/>
    </row>
    <row r="750" spans="1:37">
      <c r="A750" s="367"/>
      <c r="B750" s="445" t="s">
        <v>273</v>
      </c>
      <c r="C750" s="402">
        <v>46.758899999999997</v>
      </c>
      <c r="D750" s="428">
        <v>23.5611</v>
      </c>
      <c r="E750" s="449" t="s">
        <v>206</v>
      </c>
      <c r="F750" s="450" t="s">
        <v>649</v>
      </c>
      <c r="G750" s="450" t="s">
        <v>2753</v>
      </c>
      <c r="H750" s="450" t="s">
        <v>3951</v>
      </c>
      <c r="I750" s="452" t="s">
        <v>681</v>
      </c>
      <c r="J750" s="457" t="s">
        <v>3</v>
      </c>
      <c r="K750" s="407">
        <v>5</v>
      </c>
      <c r="L750" s="407">
        <v>5</v>
      </c>
      <c r="M750" s="407">
        <v>5</v>
      </c>
      <c r="N750" s="425">
        <v>50</v>
      </c>
      <c r="O750" s="395"/>
      <c r="P750" s="526"/>
      <c r="Q750" s="526">
        <v>20</v>
      </c>
      <c r="R750" s="526">
        <v>15</v>
      </c>
      <c r="S750" s="526">
        <v>15</v>
      </c>
      <c r="T750" s="526"/>
      <c r="U750" s="526"/>
      <c r="V750" s="526">
        <f t="shared" si="39"/>
        <v>0</v>
      </c>
      <c r="W750" s="672"/>
      <c r="X750" s="507" t="str">
        <f t="shared" si="37"/>
        <v>20 două camere, 15 trei camere, 15 patru camere, 0 număr camere necunoscut &lt;span style="color: red;"&gt;(spuneți-mi sau trimiteți tabel întreținere)&lt;/span&gt;</v>
      </c>
      <c r="Y750" s="508" t="str">
        <f t="shared" si="38"/>
        <v>50 din care 20 două camere, 15 trei camere, 15 patru camere, 0 număr camere necunoscut &lt;span style="color: red;"&gt;(spuneți-mi sau trimiteți tabel întreținere)&lt;/span&gt;</v>
      </c>
      <c r="Z750" s="509"/>
      <c r="AA750" s="510" t="s">
        <v>1667</v>
      </c>
      <c r="AB750" s="628" t="s">
        <v>1306</v>
      </c>
      <c r="AC750" s="431" t="s">
        <v>1155</v>
      </c>
      <c r="AD750" s="356" t="s">
        <v>1651</v>
      </c>
      <c r="AE750" s="356"/>
      <c r="AF750" s="356"/>
      <c r="AG750" s="623" t="s">
        <v>10</v>
      </c>
      <c r="AH750" s="623"/>
      <c r="AI750" s="623" t="s">
        <v>2598</v>
      </c>
      <c r="AJ750" s="441"/>
      <c r="AK750" s="359"/>
    </row>
    <row r="751" spans="1:37">
      <c r="A751" s="367"/>
      <c r="B751" s="445" t="s">
        <v>340</v>
      </c>
      <c r="C751" s="402">
        <v>46.759</v>
      </c>
      <c r="D751" s="428">
        <v>23.562000000000001</v>
      </c>
      <c r="E751" s="449" t="s">
        <v>206</v>
      </c>
      <c r="F751" s="450" t="s">
        <v>649</v>
      </c>
      <c r="G751" s="450" t="s">
        <v>2753</v>
      </c>
      <c r="H751" s="450" t="s">
        <v>3952</v>
      </c>
      <c r="I751" s="452" t="s">
        <v>681</v>
      </c>
      <c r="J751" s="457" t="s">
        <v>3</v>
      </c>
      <c r="K751" s="407">
        <v>5</v>
      </c>
      <c r="L751" s="407">
        <v>5</v>
      </c>
      <c r="M751" s="407">
        <v>5</v>
      </c>
      <c r="N751" s="425">
        <v>58</v>
      </c>
      <c r="O751" s="437"/>
      <c r="P751" s="526"/>
      <c r="Q751" s="526">
        <v>36</v>
      </c>
      <c r="R751" s="526">
        <v>13</v>
      </c>
      <c r="S751" s="526">
        <v>9</v>
      </c>
      <c r="T751" s="526"/>
      <c r="U751" s="526"/>
      <c r="V751" s="406">
        <f t="shared" si="39"/>
        <v>0</v>
      </c>
      <c r="W751" s="676"/>
      <c r="X751" s="507" t="str">
        <f t="shared" si="37"/>
        <v>36 două camere, 13 trei camere, 9 patru camere, 0 număr camere necunoscut &lt;span style="color: red;"&gt;(spuneți-mi sau trimiteți tabel întreținere)&lt;/span&gt;</v>
      </c>
      <c r="Y751" s="508" t="str">
        <f t="shared" si="38"/>
        <v>58 din care 36 două camere, 13 trei camere, 9 patru camere, 0 număr camere necunoscut &lt;span style="color: red;"&gt;(spuneți-mi sau trimiteți tabel întreținere)&lt;/span&gt;</v>
      </c>
      <c r="Z751" s="509"/>
      <c r="AA751" s="510" t="s">
        <v>1667</v>
      </c>
      <c r="AB751" s="628" t="s">
        <v>1306</v>
      </c>
      <c r="AC751" s="431" t="s">
        <v>1155</v>
      </c>
      <c r="AD751" s="356" t="s">
        <v>2371</v>
      </c>
      <c r="AE751" s="356"/>
      <c r="AF751" s="356"/>
      <c r="AG751" s="623" t="s">
        <v>10</v>
      </c>
      <c r="AH751" s="623"/>
      <c r="AI751" s="623" t="s">
        <v>2598</v>
      </c>
      <c r="AJ751" s="441"/>
      <c r="AK751" s="359"/>
    </row>
    <row r="752" spans="1:37">
      <c r="A752" s="367"/>
      <c r="B752" s="445" t="s">
        <v>524</v>
      </c>
      <c r="C752" s="402">
        <v>46.758800000000001</v>
      </c>
      <c r="D752" s="428">
        <v>23.559699999999999</v>
      </c>
      <c r="E752" s="449" t="s">
        <v>206</v>
      </c>
      <c r="F752" s="450" t="s">
        <v>649</v>
      </c>
      <c r="G752" s="450" t="s">
        <v>2753</v>
      </c>
      <c r="H752" s="450" t="s">
        <v>3953</v>
      </c>
      <c r="I752" s="452" t="s">
        <v>681</v>
      </c>
      <c r="J752" s="457" t="s">
        <v>3</v>
      </c>
      <c r="K752" s="407">
        <v>5</v>
      </c>
      <c r="L752" s="407">
        <v>5</v>
      </c>
      <c r="M752" s="407">
        <v>5</v>
      </c>
      <c r="N752" s="425">
        <v>50</v>
      </c>
      <c r="O752" s="395"/>
      <c r="P752" s="526"/>
      <c r="Q752" s="526">
        <v>20</v>
      </c>
      <c r="R752" s="526">
        <v>15</v>
      </c>
      <c r="S752" s="526">
        <v>15</v>
      </c>
      <c r="T752" s="526"/>
      <c r="U752" s="526"/>
      <c r="V752" s="526">
        <f t="shared" si="39"/>
        <v>0</v>
      </c>
      <c r="W752" s="672"/>
      <c r="X752" s="507" t="str">
        <f t="shared" si="37"/>
        <v>20 două camere, 15 trei camere, 15 patru camere, 0 număr camere necunoscut &lt;span style="color: red;"&gt;(spuneți-mi sau trimiteți tabel întreținere)&lt;/span&gt;</v>
      </c>
      <c r="Y752" s="508" t="str">
        <f t="shared" si="38"/>
        <v>50 din care 20 două camere, 15 trei camere, 15 patru camere, 0 număr camere necunoscut &lt;span style="color: red;"&gt;(spuneți-mi sau trimiteți tabel întreținere)&lt;/span&gt;</v>
      </c>
      <c r="Z752" s="509"/>
      <c r="AA752" s="510" t="s">
        <v>1667</v>
      </c>
      <c r="AB752" s="628" t="s">
        <v>1306</v>
      </c>
      <c r="AC752" s="431" t="s">
        <v>1155</v>
      </c>
      <c r="AD752" s="356" t="s">
        <v>1651</v>
      </c>
      <c r="AE752" s="356"/>
      <c r="AF752" s="356"/>
      <c r="AG752" s="623" t="s">
        <v>10</v>
      </c>
      <c r="AH752" s="623"/>
      <c r="AI752" s="623" t="s">
        <v>2598</v>
      </c>
      <c r="AJ752" s="441"/>
      <c r="AK752" s="359"/>
    </row>
    <row r="753" spans="1:37">
      <c r="A753" s="367"/>
      <c r="B753" s="445" t="s">
        <v>488</v>
      </c>
      <c r="C753" s="402">
        <v>46.758699999999997</v>
      </c>
      <c r="D753" s="428">
        <v>23.558800000000002</v>
      </c>
      <c r="E753" s="449" t="s">
        <v>206</v>
      </c>
      <c r="F753" s="450" t="s">
        <v>649</v>
      </c>
      <c r="G753" s="450" t="s">
        <v>2753</v>
      </c>
      <c r="H753" s="450" t="s">
        <v>3954</v>
      </c>
      <c r="I753" s="452" t="s">
        <v>681</v>
      </c>
      <c r="J753" s="457" t="s">
        <v>3</v>
      </c>
      <c r="K753" s="407">
        <v>4</v>
      </c>
      <c r="L753" s="407">
        <v>5</v>
      </c>
      <c r="M753" s="407">
        <v>5</v>
      </c>
      <c r="N753" s="425">
        <v>44</v>
      </c>
      <c r="O753" s="437"/>
      <c r="P753" s="526"/>
      <c r="Q753" s="526">
        <v>23</v>
      </c>
      <c r="R753" s="526">
        <v>12</v>
      </c>
      <c r="S753" s="526">
        <v>9</v>
      </c>
      <c r="T753" s="526"/>
      <c r="U753" s="526"/>
      <c r="V753" s="406">
        <f t="shared" si="39"/>
        <v>0</v>
      </c>
      <c r="W753" s="676"/>
      <c r="X753" s="507" t="str">
        <f t="shared" si="37"/>
        <v>23 două camere, 12 trei camere, 9 patru camere, 0 număr camere necunoscut &lt;span style="color: red;"&gt;(spuneți-mi sau trimiteți tabel întreținere)&lt;/span&gt;</v>
      </c>
      <c r="Y753" s="508" t="str">
        <f t="shared" si="38"/>
        <v>44 din care 23 două camere, 12 trei camere, 9 patru camere, 0 număr camere necunoscut &lt;span style="color: red;"&gt;(spuneți-mi sau trimiteți tabel întreținere)&lt;/span&gt;</v>
      </c>
      <c r="Z753" s="509"/>
      <c r="AA753" s="510" t="s">
        <v>1667</v>
      </c>
      <c r="AB753" s="628" t="s">
        <v>1306</v>
      </c>
      <c r="AC753" s="431" t="s">
        <v>1155</v>
      </c>
      <c r="AD753" s="356" t="s">
        <v>1419</v>
      </c>
      <c r="AE753" s="356"/>
      <c r="AF753" s="356"/>
      <c r="AG753" s="623" t="s">
        <v>10</v>
      </c>
      <c r="AH753" s="623"/>
      <c r="AI753" s="623" t="s">
        <v>2598</v>
      </c>
      <c r="AJ753" s="441"/>
      <c r="AK753" s="359"/>
    </row>
    <row r="754" spans="1:37" ht="13.5" thickBot="1">
      <c r="A754" s="367"/>
      <c r="B754" s="386" t="s">
        <v>404</v>
      </c>
      <c r="C754" s="402">
        <v>46.7547</v>
      </c>
      <c r="D754" s="428">
        <v>23.5563</v>
      </c>
      <c r="E754" s="449" t="s">
        <v>206</v>
      </c>
      <c r="F754" s="450" t="s">
        <v>649</v>
      </c>
      <c r="G754" s="450" t="s">
        <v>2754</v>
      </c>
      <c r="H754" s="450" t="s">
        <v>3955</v>
      </c>
      <c r="I754" s="452" t="s">
        <v>903</v>
      </c>
      <c r="J754" s="457" t="s">
        <v>825</v>
      </c>
      <c r="K754" s="407">
        <v>6</v>
      </c>
      <c r="L754" s="407">
        <v>9</v>
      </c>
      <c r="M754" s="407">
        <v>8</v>
      </c>
      <c r="N754" s="425">
        <v>80</v>
      </c>
      <c r="O754" s="437"/>
      <c r="P754" s="406"/>
      <c r="Q754" s="406"/>
      <c r="R754" s="406"/>
      <c r="S754" s="406"/>
      <c r="T754" s="406"/>
      <c r="U754" s="406"/>
      <c r="V754" s="406">
        <f t="shared" si="39"/>
        <v>80</v>
      </c>
      <c r="W754" s="676" t="s">
        <v>654</v>
      </c>
      <c r="X754" s="507" t="str">
        <f t="shared" si="37"/>
        <v>aproximativ 80 număr camere necunoscut &lt;span style="color: red;"&gt;(spuneți-mi sau trimiteți tabel întreținere)&lt;/span&gt;</v>
      </c>
      <c r="Y754" s="508" t="str">
        <f t="shared" si="38"/>
        <v>aproximativ 80 din care aproximativ 80 număr camere necunoscut &lt;span style="color: red;"&gt;(spuneți-mi sau trimiteți tabel întreținere)&lt;/span&gt;</v>
      </c>
      <c r="Z754" s="509"/>
      <c r="AA754" s="510" t="s">
        <v>1043</v>
      </c>
      <c r="AB754" s="421" t="s">
        <v>1308</v>
      </c>
      <c r="AC754" s="432" t="s">
        <v>1155</v>
      </c>
      <c r="AD754" s="356" t="s">
        <v>624</v>
      </c>
      <c r="AE754" s="356"/>
      <c r="AF754" s="356"/>
      <c r="AG754" s="356" t="s">
        <v>840</v>
      </c>
      <c r="AH754" s="356"/>
      <c r="AI754" s="356" t="s">
        <v>2227</v>
      </c>
      <c r="AJ754" s="441"/>
      <c r="AK754" s="359"/>
    </row>
    <row r="755" spans="1:37" ht="13.5" thickTop="1">
      <c r="A755" s="367" t="s">
        <v>23</v>
      </c>
      <c r="B755" s="701" t="s">
        <v>237</v>
      </c>
      <c r="C755" s="702">
        <v>46.7547</v>
      </c>
      <c r="D755" s="703">
        <v>23.557300000000001</v>
      </c>
      <c r="E755" s="704" t="s">
        <v>206</v>
      </c>
      <c r="F755" s="705" t="s">
        <v>649</v>
      </c>
      <c r="G755" s="705" t="s">
        <v>2754</v>
      </c>
      <c r="H755" s="705" t="s">
        <v>3956</v>
      </c>
      <c r="I755" s="721" t="s">
        <v>683</v>
      </c>
      <c r="J755" s="687" t="s">
        <v>752</v>
      </c>
      <c r="K755" s="723">
        <v>1</v>
      </c>
      <c r="L755" s="723">
        <v>11</v>
      </c>
      <c r="M755" s="723">
        <v>11</v>
      </c>
      <c r="N755" s="724">
        <v>176</v>
      </c>
      <c r="O755" s="710"/>
      <c r="P755" s="711">
        <v>176</v>
      </c>
      <c r="Q755" s="711"/>
      <c r="R755" s="711"/>
      <c r="S755" s="711"/>
      <c r="T755" s="711"/>
      <c r="U755" s="711"/>
      <c r="V755" s="711">
        <f t="shared" si="39"/>
        <v>0</v>
      </c>
      <c r="W755" s="725"/>
      <c r="X755" s="726" t="str">
        <f t="shared" si="37"/>
        <v>176 garsoniere, 0 număr camere necunoscut &lt;span style="color: red;"&gt;(spuneți-mi sau trimiteți tabel întreținere)&lt;/span&gt;</v>
      </c>
      <c r="Y755" s="727" t="str">
        <f t="shared" si="38"/>
        <v>176 din care 176 garsoniere, 0 număr camere necunoscut &lt;span style="color: red;"&gt;(spuneți-mi sau trimiteți tabel întreținere)&lt;/span&gt;</v>
      </c>
      <c r="Z755" s="728"/>
      <c r="AA755" s="729" t="s">
        <v>1669</v>
      </c>
      <c r="AB755" s="697" t="s">
        <v>1303</v>
      </c>
      <c r="AC755" s="698" t="s">
        <v>1547</v>
      </c>
      <c r="AD755" s="719" t="s">
        <v>1561</v>
      </c>
      <c r="AE755" s="719"/>
      <c r="AF755" s="719"/>
      <c r="AG755" s="699" t="s">
        <v>1216</v>
      </c>
      <c r="AH755" s="699"/>
      <c r="AI755" s="699" t="s">
        <v>2564</v>
      </c>
      <c r="AJ755" s="720"/>
      <c r="AK755" s="359"/>
    </row>
    <row r="756" spans="1:37">
      <c r="A756" s="367"/>
      <c r="B756" s="445" t="s">
        <v>238</v>
      </c>
      <c r="C756" s="402">
        <v>46.754800000000003</v>
      </c>
      <c r="D756" s="428">
        <v>23.5581</v>
      </c>
      <c r="E756" s="449" t="s">
        <v>206</v>
      </c>
      <c r="F756" s="450" t="s">
        <v>649</v>
      </c>
      <c r="G756" s="450" t="s">
        <v>2754</v>
      </c>
      <c r="H756" s="450" t="s">
        <v>3957</v>
      </c>
      <c r="I756" s="452" t="s">
        <v>683</v>
      </c>
      <c r="J756" s="399" t="s">
        <v>752</v>
      </c>
      <c r="K756" s="407">
        <v>1</v>
      </c>
      <c r="L756" s="407">
        <v>11</v>
      </c>
      <c r="M756" s="407">
        <v>11</v>
      </c>
      <c r="N756" s="425">
        <v>176</v>
      </c>
      <c r="O756" s="437"/>
      <c r="P756" s="406">
        <v>176</v>
      </c>
      <c r="Q756" s="406"/>
      <c r="R756" s="406"/>
      <c r="S756" s="406"/>
      <c r="T756" s="406"/>
      <c r="U756" s="406"/>
      <c r="V756" s="406">
        <f t="shared" si="39"/>
        <v>0</v>
      </c>
      <c r="W756" s="676"/>
      <c r="X756" s="507" t="str">
        <f t="shared" si="37"/>
        <v>176 garsoniere, 0 număr camere necunoscut &lt;span style="color: red;"&gt;(spuneți-mi sau trimiteți tabel întreținere)&lt;/span&gt;</v>
      </c>
      <c r="Y756" s="508" t="str">
        <f t="shared" si="38"/>
        <v>176 din care 176 garsoniere, 0 număr camere necunoscut &lt;span style="color: red;"&gt;(spuneți-mi sau trimiteți tabel întreținere)&lt;/span&gt;</v>
      </c>
      <c r="Z756" s="509"/>
      <c r="AA756" s="510" t="s">
        <v>1669</v>
      </c>
      <c r="AB756" s="628" t="s">
        <v>1303</v>
      </c>
      <c r="AC756" s="431" t="s">
        <v>1547</v>
      </c>
      <c r="AD756" s="356" t="s">
        <v>1561</v>
      </c>
      <c r="AE756" s="356"/>
      <c r="AF756" s="356"/>
      <c r="AG756" s="623" t="s">
        <v>1216</v>
      </c>
      <c r="AH756" s="623"/>
      <c r="AI756" s="623" t="s">
        <v>2564</v>
      </c>
      <c r="AJ756" s="441"/>
      <c r="AK756" s="359"/>
    </row>
    <row r="757" spans="1:37">
      <c r="A757" s="367"/>
      <c r="B757" s="445" t="s">
        <v>239</v>
      </c>
      <c r="C757" s="402">
        <v>46.754899999999999</v>
      </c>
      <c r="D757" s="428">
        <v>23.558800000000002</v>
      </c>
      <c r="E757" s="449" t="s">
        <v>206</v>
      </c>
      <c r="F757" s="450" t="s">
        <v>649</v>
      </c>
      <c r="G757" s="450" t="s">
        <v>2754</v>
      </c>
      <c r="H757" s="450" t="s">
        <v>3309</v>
      </c>
      <c r="I757" s="452" t="s">
        <v>683</v>
      </c>
      <c r="J757" s="399" t="s">
        <v>752</v>
      </c>
      <c r="K757" s="407">
        <v>1</v>
      </c>
      <c r="L757" s="407">
        <v>11</v>
      </c>
      <c r="M757" s="407">
        <v>11</v>
      </c>
      <c r="N757" s="425">
        <v>176</v>
      </c>
      <c r="O757" s="437"/>
      <c r="P757" s="406">
        <v>176</v>
      </c>
      <c r="Q757" s="406"/>
      <c r="R757" s="406"/>
      <c r="S757" s="406"/>
      <c r="T757" s="406"/>
      <c r="U757" s="406"/>
      <c r="V757" s="406">
        <f t="shared" si="39"/>
        <v>0</v>
      </c>
      <c r="W757" s="676"/>
      <c r="X757" s="507" t="str">
        <f t="shared" si="37"/>
        <v>176 garsoniere, 0 număr camere necunoscut &lt;span style="color: red;"&gt;(spuneți-mi sau trimiteți tabel întreținere)&lt;/span&gt;</v>
      </c>
      <c r="Y757" s="508" t="str">
        <f t="shared" si="38"/>
        <v>176 din care 176 garsoniere, 0 număr camere necunoscut &lt;span style="color: red;"&gt;(spuneți-mi sau trimiteți tabel întreținere)&lt;/span&gt;</v>
      </c>
      <c r="Z757" s="509"/>
      <c r="AA757" s="510" t="s">
        <v>1663</v>
      </c>
      <c r="AB757" s="628" t="s">
        <v>1303</v>
      </c>
      <c r="AC757" s="431" t="s">
        <v>1547</v>
      </c>
      <c r="AD757" s="356" t="s">
        <v>1561</v>
      </c>
      <c r="AE757" s="356"/>
      <c r="AF757" s="356"/>
      <c r="AG757" s="623" t="s">
        <v>1216</v>
      </c>
      <c r="AH757" s="623"/>
      <c r="AI757" s="623" t="s">
        <v>2564</v>
      </c>
      <c r="AJ757" s="441"/>
      <c r="AK757" s="359"/>
    </row>
    <row r="758" spans="1:37">
      <c r="A758" s="367"/>
      <c r="B758" s="445" t="s">
        <v>240</v>
      </c>
      <c r="C758" s="402">
        <v>46.755000000000003</v>
      </c>
      <c r="D758" s="428">
        <v>23.5595</v>
      </c>
      <c r="E758" s="449" t="s">
        <v>206</v>
      </c>
      <c r="F758" s="450" t="s">
        <v>649</v>
      </c>
      <c r="G758" s="450" t="s">
        <v>2754</v>
      </c>
      <c r="H758" s="450" t="s">
        <v>3958</v>
      </c>
      <c r="I758" s="452" t="s">
        <v>683</v>
      </c>
      <c r="J758" s="399" t="s">
        <v>752</v>
      </c>
      <c r="K758" s="407">
        <v>1</v>
      </c>
      <c r="L758" s="407">
        <v>11</v>
      </c>
      <c r="M758" s="407">
        <v>11</v>
      </c>
      <c r="N758" s="425">
        <v>176</v>
      </c>
      <c r="O758" s="437"/>
      <c r="P758" s="406">
        <v>176</v>
      </c>
      <c r="Q758" s="406"/>
      <c r="R758" s="406"/>
      <c r="S758" s="406"/>
      <c r="T758" s="406"/>
      <c r="U758" s="406"/>
      <c r="V758" s="406">
        <f t="shared" si="39"/>
        <v>0</v>
      </c>
      <c r="W758" s="676"/>
      <c r="X758" s="507" t="str">
        <f t="shared" si="37"/>
        <v>176 garsoniere, 0 număr camere necunoscut &lt;span style="color: red;"&gt;(spuneți-mi sau trimiteți tabel întreținere)&lt;/span&gt;</v>
      </c>
      <c r="Y758" s="508" t="str">
        <f t="shared" si="38"/>
        <v>176 din care 176 garsoniere, 0 număr camere necunoscut &lt;span style="color: red;"&gt;(spuneți-mi sau trimiteți tabel întreținere)&lt;/span&gt;</v>
      </c>
      <c r="Z758" s="509"/>
      <c r="AA758" s="510" t="s">
        <v>1663</v>
      </c>
      <c r="AB758" s="628" t="s">
        <v>1303</v>
      </c>
      <c r="AC758" s="431" t="s">
        <v>1547</v>
      </c>
      <c r="AD758" s="356" t="s">
        <v>1561</v>
      </c>
      <c r="AE758" s="356"/>
      <c r="AF758" s="356"/>
      <c r="AG758" s="623" t="s">
        <v>1216</v>
      </c>
      <c r="AH758" s="623"/>
      <c r="AI758" s="623" t="s">
        <v>2564</v>
      </c>
      <c r="AJ758" s="441"/>
      <c r="AK758" s="359"/>
    </row>
    <row r="759" spans="1:37">
      <c r="A759" s="367" t="s">
        <v>32</v>
      </c>
      <c r="B759" s="460" t="s">
        <v>226</v>
      </c>
      <c r="C759" s="461">
        <v>46.754800000000003</v>
      </c>
      <c r="D759" s="462">
        <v>23.5611</v>
      </c>
      <c r="E759" s="463" t="s">
        <v>206</v>
      </c>
      <c r="F759" s="464" t="s">
        <v>649</v>
      </c>
      <c r="G759" s="464" t="s">
        <v>2754</v>
      </c>
      <c r="H759" s="464" t="s">
        <v>3959</v>
      </c>
      <c r="I759" s="474" t="s">
        <v>683</v>
      </c>
      <c r="J759" s="370" t="s">
        <v>752</v>
      </c>
      <c r="K759" s="476">
        <v>2</v>
      </c>
      <c r="L759" s="476">
        <v>11</v>
      </c>
      <c r="M759" s="476">
        <v>11</v>
      </c>
      <c r="N759" s="477">
        <v>132</v>
      </c>
      <c r="O759" s="478"/>
      <c r="P759" s="479">
        <v>2</v>
      </c>
      <c r="Q759" s="479">
        <v>108</v>
      </c>
      <c r="R759" s="479">
        <v>22</v>
      </c>
      <c r="S759" s="479"/>
      <c r="T759" s="479"/>
      <c r="U759" s="479"/>
      <c r="V759" s="479">
        <f t="shared" si="39"/>
        <v>0</v>
      </c>
      <c r="W759" s="679"/>
      <c r="X759" s="515" t="str">
        <f t="shared" si="37"/>
        <v>2 garsoniere, 108 două camere, 22 trei camere, 0 număr camere necunoscut &lt;span style="color: red;"&gt;(spuneți-mi sau trimiteți tabel întreținere)&lt;/span&gt;</v>
      </c>
      <c r="Y759" s="516" t="str">
        <f t="shared" si="38"/>
        <v>132 din care 2 garsoniere, 108 două camere, 22 trei camere, 0 număr camere necunoscut &lt;span style="color: red;"&gt;(spuneți-mi sau trimiteți tabel întreținere)&lt;/span&gt;</v>
      </c>
      <c r="Z759" s="517"/>
      <c r="AA759" s="518" t="s">
        <v>1682</v>
      </c>
      <c r="AB759" s="400" t="s">
        <v>1305</v>
      </c>
      <c r="AC759" s="458" t="s">
        <v>1547</v>
      </c>
      <c r="AD759" s="472" t="s">
        <v>2345</v>
      </c>
      <c r="AE759" s="472"/>
      <c r="AF759" s="472"/>
      <c r="AG759" s="472" t="s">
        <v>840</v>
      </c>
      <c r="AH759" s="472"/>
      <c r="AI759" s="394" t="s">
        <v>2596</v>
      </c>
      <c r="AJ759" s="473"/>
      <c r="AK759" s="359"/>
    </row>
    <row r="760" spans="1:37">
      <c r="A760" s="367"/>
      <c r="B760" s="445" t="s">
        <v>433</v>
      </c>
      <c r="C760" s="402">
        <v>46.751199999999997</v>
      </c>
      <c r="D760" s="428">
        <v>23.561599999999999</v>
      </c>
      <c r="E760" s="449" t="s">
        <v>206</v>
      </c>
      <c r="F760" s="450" t="s">
        <v>649</v>
      </c>
      <c r="G760" s="450" t="s">
        <v>2754</v>
      </c>
      <c r="H760" s="450" t="s">
        <v>3960</v>
      </c>
      <c r="I760" s="452" t="s">
        <v>683</v>
      </c>
      <c r="J760" s="399" t="s">
        <v>752</v>
      </c>
      <c r="K760" s="407">
        <v>2</v>
      </c>
      <c r="L760" s="407">
        <v>11</v>
      </c>
      <c r="M760" s="407">
        <v>11</v>
      </c>
      <c r="N760" s="425">
        <v>132</v>
      </c>
      <c r="O760" s="437"/>
      <c r="P760" s="406">
        <v>2</v>
      </c>
      <c r="Q760" s="406">
        <v>86</v>
      </c>
      <c r="R760" s="406">
        <v>44</v>
      </c>
      <c r="S760" s="406"/>
      <c r="T760" s="406"/>
      <c r="U760" s="406"/>
      <c r="V760" s="406">
        <f t="shared" si="39"/>
        <v>0</v>
      </c>
      <c r="W760" s="676"/>
      <c r="X760" s="507" t="str">
        <f t="shared" si="37"/>
        <v>2 garsoniere, 86 două camere, 44 trei camere, 0 număr camere necunoscut &lt;span style="color: red;"&gt;(spuneți-mi sau trimiteți tabel întreținere)&lt;/span&gt;</v>
      </c>
      <c r="Y760" s="508" t="str">
        <f t="shared" si="38"/>
        <v>132 din care 2 garsoniere, 86 două camere, 44 trei camere, 0 număr camere necunoscut &lt;span style="color: red;"&gt;(spuneți-mi sau trimiteți tabel întreținere)&lt;/span&gt;</v>
      </c>
      <c r="Z760" s="509"/>
      <c r="AA760" s="510" t="s">
        <v>1682</v>
      </c>
      <c r="AB760" s="628" t="s">
        <v>1305</v>
      </c>
      <c r="AC760" s="431" t="s">
        <v>1547</v>
      </c>
      <c r="AD760" s="356" t="s">
        <v>2345</v>
      </c>
      <c r="AE760" s="356"/>
      <c r="AF760" s="356"/>
      <c r="AG760" s="356" t="s">
        <v>840</v>
      </c>
      <c r="AH760" s="356"/>
      <c r="AI760" s="623" t="s">
        <v>2596</v>
      </c>
      <c r="AJ760" s="441"/>
      <c r="AK760" s="359"/>
    </row>
    <row r="761" spans="1:37">
      <c r="A761" s="367"/>
      <c r="B761" s="445" t="s">
        <v>434</v>
      </c>
      <c r="C761" s="402">
        <v>46.750799999999998</v>
      </c>
      <c r="D761" s="428">
        <v>23.5611</v>
      </c>
      <c r="E761" s="449" t="s">
        <v>206</v>
      </c>
      <c r="F761" s="450" t="s">
        <v>649</v>
      </c>
      <c r="G761" s="450" t="s">
        <v>2754</v>
      </c>
      <c r="H761" s="450" t="s">
        <v>3961</v>
      </c>
      <c r="I761" s="452" t="s">
        <v>683</v>
      </c>
      <c r="J761" s="399" t="s">
        <v>752</v>
      </c>
      <c r="K761" s="407">
        <v>2</v>
      </c>
      <c r="L761" s="407">
        <v>11</v>
      </c>
      <c r="M761" s="407">
        <v>11</v>
      </c>
      <c r="N761" s="425">
        <v>132</v>
      </c>
      <c r="O761" s="437"/>
      <c r="P761" s="406">
        <v>2</v>
      </c>
      <c r="Q761" s="406">
        <v>86</v>
      </c>
      <c r="R761" s="406">
        <v>44</v>
      </c>
      <c r="S761" s="406"/>
      <c r="T761" s="406"/>
      <c r="U761" s="406"/>
      <c r="V761" s="406">
        <f t="shared" si="39"/>
        <v>0</v>
      </c>
      <c r="W761" s="676"/>
      <c r="X761" s="507" t="str">
        <f t="shared" si="37"/>
        <v>2 garsoniere, 86 două camere, 44 trei camere, 0 număr camere necunoscut &lt;span style="color: red;"&gt;(spuneți-mi sau trimiteți tabel întreținere)&lt;/span&gt;</v>
      </c>
      <c r="Y761" s="508" t="str">
        <f t="shared" si="38"/>
        <v>132 din care 2 garsoniere, 86 două camere, 44 trei camere, 0 număr camere necunoscut &lt;span style="color: red;"&gt;(spuneți-mi sau trimiteți tabel întreținere)&lt;/span&gt;</v>
      </c>
      <c r="Z761" s="509"/>
      <c r="AA761" s="510" t="s">
        <v>1682</v>
      </c>
      <c r="AB761" s="628" t="s">
        <v>1305</v>
      </c>
      <c r="AC761" s="431" t="s">
        <v>1547</v>
      </c>
      <c r="AD761" s="356" t="s">
        <v>2345</v>
      </c>
      <c r="AE761" s="356"/>
      <c r="AF761" s="356"/>
      <c r="AG761" s="356" t="s">
        <v>840</v>
      </c>
      <c r="AH761" s="356"/>
      <c r="AI761" s="623" t="s">
        <v>2596</v>
      </c>
      <c r="AJ761" s="441"/>
      <c r="AK761" s="359"/>
    </row>
    <row r="762" spans="1:37">
      <c r="A762" s="367"/>
      <c r="B762" s="445" t="s">
        <v>435</v>
      </c>
      <c r="C762" s="402">
        <v>46.750599999999999</v>
      </c>
      <c r="D762" s="428">
        <v>23.560400000000001</v>
      </c>
      <c r="E762" s="449" t="s">
        <v>206</v>
      </c>
      <c r="F762" s="450" t="s">
        <v>649</v>
      </c>
      <c r="G762" s="450" t="s">
        <v>2754</v>
      </c>
      <c r="H762" s="450" t="s">
        <v>3962</v>
      </c>
      <c r="I762" s="452" t="s">
        <v>683</v>
      </c>
      <c r="J762" s="399" t="s">
        <v>752</v>
      </c>
      <c r="K762" s="407">
        <v>2</v>
      </c>
      <c r="L762" s="407">
        <v>11</v>
      </c>
      <c r="M762" s="407">
        <v>11</v>
      </c>
      <c r="N762" s="425">
        <v>132</v>
      </c>
      <c r="O762" s="437"/>
      <c r="P762" s="406">
        <v>2</v>
      </c>
      <c r="Q762" s="406">
        <v>86</v>
      </c>
      <c r="R762" s="406">
        <v>44</v>
      </c>
      <c r="S762" s="406"/>
      <c r="T762" s="406"/>
      <c r="U762" s="406"/>
      <c r="V762" s="406">
        <f t="shared" si="39"/>
        <v>0</v>
      </c>
      <c r="W762" s="676"/>
      <c r="X762" s="507" t="str">
        <f t="shared" si="37"/>
        <v>2 garsoniere, 86 două camere, 44 trei camere, 0 număr camere necunoscut &lt;span style="color: red;"&gt;(spuneți-mi sau trimiteți tabel întreținere)&lt;/span&gt;</v>
      </c>
      <c r="Y762" s="508" t="str">
        <f t="shared" si="38"/>
        <v>132 din care 2 garsoniere, 86 două camere, 44 trei camere, 0 număr camere necunoscut &lt;span style="color: red;"&gt;(spuneți-mi sau trimiteți tabel întreținere)&lt;/span&gt;</v>
      </c>
      <c r="Z762" s="509"/>
      <c r="AA762" s="510" t="s">
        <v>1682</v>
      </c>
      <c r="AB762" s="628" t="s">
        <v>1305</v>
      </c>
      <c r="AC762" s="431" t="s">
        <v>1547</v>
      </c>
      <c r="AD762" s="356" t="s">
        <v>2345</v>
      </c>
      <c r="AE762" s="356"/>
      <c r="AF762" s="356"/>
      <c r="AG762" s="356" t="s">
        <v>840</v>
      </c>
      <c r="AH762" s="356"/>
      <c r="AI762" s="623" t="s">
        <v>2596</v>
      </c>
      <c r="AJ762" s="441"/>
      <c r="AK762" s="359"/>
    </row>
    <row r="763" spans="1:37">
      <c r="A763" s="367"/>
      <c r="B763" s="445" t="s">
        <v>227</v>
      </c>
      <c r="C763" s="402">
        <v>46.7547</v>
      </c>
      <c r="D763" s="428">
        <v>23.561699999999998</v>
      </c>
      <c r="E763" s="449" t="s">
        <v>206</v>
      </c>
      <c r="F763" s="450" t="s">
        <v>649</v>
      </c>
      <c r="G763" s="450" t="s">
        <v>2754</v>
      </c>
      <c r="H763" s="450" t="s">
        <v>3963</v>
      </c>
      <c r="I763" s="452" t="s">
        <v>683</v>
      </c>
      <c r="J763" s="399" t="s">
        <v>752</v>
      </c>
      <c r="K763" s="407">
        <v>2</v>
      </c>
      <c r="L763" s="407">
        <v>11</v>
      </c>
      <c r="M763" s="407">
        <v>11</v>
      </c>
      <c r="N763" s="425">
        <v>132</v>
      </c>
      <c r="O763" s="437"/>
      <c r="P763" s="406">
        <v>2</v>
      </c>
      <c r="Q763" s="406">
        <v>108</v>
      </c>
      <c r="R763" s="406">
        <v>22</v>
      </c>
      <c r="S763" s="406"/>
      <c r="T763" s="406"/>
      <c r="U763" s="406"/>
      <c r="V763" s="406">
        <f t="shared" si="39"/>
        <v>0</v>
      </c>
      <c r="W763" s="676"/>
      <c r="X763" s="507" t="str">
        <f t="shared" si="37"/>
        <v>2 garsoniere, 108 două camere, 22 trei camere, 0 număr camere necunoscut &lt;span style="color: red;"&gt;(spuneți-mi sau trimiteți tabel întreținere)&lt;/span&gt;</v>
      </c>
      <c r="Y763" s="508" t="str">
        <f t="shared" si="38"/>
        <v>132 din care 2 garsoniere, 108 două camere, 22 trei camere, 0 număr camere necunoscut &lt;span style="color: red;"&gt;(spuneți-mi sau trimiteți tabel întreținere)&lt;/span&gt;</v>
      </c>
      <c r="Z763" s="509"/>
      <c r="AA763" s="510" t="s">
        <v>1682</v>
      </c>
      <c r="AB763" s="628" t="s">
        <v>1305</v>
      </c>
      <c r="AC763" s="431" t="s">
        <v>1547</v>
      </c>
      <c r="AD763" s="356" t="s">
        <v>2345</v>
      </c>
      <c r="AE763" s="356"/>
      <c r="AF763" s="356"/>
      <c r="AG763" s="356" t="s">
        <v>840</v>
      </c>
      <c r="AH763" s="356"/>
      <c r="AI763" s="623" t="s">
        <v>2596</v>
      </c>
      <c r="AJ763" s="441"/>
      <c r="AK763" s="359"/>
    </row>
    <row r="764" spans="1:37">
      <c r="A764" s="367"/>
      <c r="B764" s="445" t="s">
        <v>228</v>
      </c>
      <c r="C764" s="402">
        <v>46.7545</v>
      </c>
      <c r="D764" s="428">
        <v>23.5623</v>
      </c>
      <c r="E764" s="449" t="s">
        <v>206</v>
      </c>
      <c r="F764" s="450" t="s">
        <v>649</v>
      </c>
      <c r="G764" s="450" t="s">
        <v>2754</v>
      </c>
      <c r="H764" s="450" t="s">
        <v>3964</v>
      </c>
      <c r="I764" s="452" t="s">
        <v>683</v>
      </c>
      <c r="J764" s="399" t="s">
        <v>752</v>
      </c>
      <c r="K764" s="407">
        <v>2</v>
      </c>
      <c r="L764" s="407">
        <v>11</v>
      </c>
      <c r="M764" s="407">
        <v>11</v>
      </c>
      <c r="N764" s="425">
        <v>132</v>
      </c>
      <c r="O764" s="437"/>
      <c r="P764" s="406">
        <v>2</v>
      </c>
      <c r="Q764" s="406">
        <v>108</v>
      </c>
      <c r="R764" s="406">
        <v>22</v>
      </c>
      <c r="S764" s="406"/>
      <c r="T764" s="406"/>
      <c r="U764" s="406"/>
      <c r="V764" s="406">
        <f t="shared" si="39"/>
        <v>0</v>
      </c>
      <c r="W764" s="676"/>
      <c r="X764" s="507" t="str">
        <f t="shared" si="37"/>
        <v>2 garsoniere, 108 două camere, 22 trei camere, 0 număr camere necunoscut &lt;span style="color: red;"&gt;(spuneți-mi sau trimiteți tabel întreținere)&lt;/span&gt;</v>
      </c>
      <c r="Y764" s="508" t="str">
        <f t="shared" si="38"/>
        <v>132 din care 2 garsoniere, 108 două camere, 22 trei camere, 0 număr camere necunoscut &lt;span style="color: red;"&gt;(spuneți-mi sau trimiteți tabel întreținere)&lt;/span&gt;</v>
      </c>
      <c r="Z764" s="509"/>
      <c r="AA764" s="510" t="s">
        <v>1682</v>
      </c>
      <c r="AB764" s="628" t="s">
        <v>1305</v>
      </c>
      <c r="AC764" s="431" t="s">
        <v>1547</v>
      </c>
      <c r="AD764" s="356" t="s">
        <v>2345</v>
      </c>
      <c r="AE764" s="356"/>
      <c r="AF764" s="356"/>
      <c r="AG764" s="356" t="s">
        <v>840</v>
      </c>
      <c r="AH764" s="356"/>
      <c r="AI764" s="623" t="s">
        <v>2596</v>
      </c>
      <c r="AJ764" s="441"/>
      <c r="AK764" s="359"/>
    </row>
    <row r="765" spans="1:37">
      <c r="A765" s="367"/>
      <c r="B765" s="445" t="s">
        <v>229</v>
      </c>
      <c r="C765" s="402">
        <v>46.754300000000001</v>
      </c>
      <c r="D765" s="428">
        <v>23.562899999999999</v>
      </c>
      <c r="E765" s="449" t="s">
        <v>206</v>
      </c>
      <c r="F765" s="450" t="s">
        <v>649</v>
      </c>
      <c r="G765" s="450" t="s">
        <v>2754</v>
      </c>
      <c r="H765" s="450" t="s">
        <v>3965</v>
      </c>
      <c r="I765" s="452" t="s">
        <v>683</v>
      </c>
      <c r="J765" s="399" t="s">
        <v>752</v>
      </c>
      <c r="K765" s="407">
        <v>2</v>
      </c>
      <c r="L765" s="407">
        <v>11</v>
      </c>
      <c r="M765" s="407">
        <v>11</v>
      </c>
      <c r="N765" s="425">
        <v>132</v>
      </c>
      <c r="O765" s="437"/>
      <c r="P765" s="406">
        <v>2</v>
      </c>
      <c r="Q765" s="406">
        <v>108</v>
      </c>
      <c r="R765" s="406">
        <v>22</v>
      </c>
      <c r="S765" s="406"/>
      <c r="T765" s="406"/>
      <c r="U765" s="406"/>
      <c r="V765" s="406">
        <f t="shared" si="39"/>
        <v>0</v>
      </c>
      <c r="W765" s="676"/>
      <c r="X765" s="507" t="str">
        <f t="shared" si="37"/>
        <v>2 garsoniere, 108 două camere, 22 trei camere, 0 număr camere necunoscut &lt;span style="color: red;"&gt;(spuneți-mi sau trimiteți tabel întreținere)&lt;/span&gt;</v>
      </c>
      <c r="Y765" s="508" t="str">
        <f t="shared" si="38"/>
        <v>132 din care 2 garsoniere, 108 două camere, 22 trei camere, 0 număr camere necunoscut &lt;span style="color: red;"&gt;(spuneți-mi sau trimiteți tabel întreținere)&lt;/span&gt;</v>
      </c>
      <c r="Z765" s="509"/>
      <c r="AA765" s="510" t="s">
        <v>1682</v>
      </c>
      <c r="AB765" s="628" t="s">
        <v>1305</v>
      </c>
      <c r="AC765" s="431" t="s">
        <v>1547</v>
      </c>
      <c r="AD765" s="356" t="s">
        <v>2345</v>
      </c>
      <c r="AE765" s="356"/>
      <c r="AF765" s="356"/>
      <c r="AG765" s="356" t="s">
        <v>840</v>
      </c>
      <c r="AH765" s="356"/>
      <c r="AI765" s="623" t="s">
        <v>2596</v>
      </c>
      <c r="AJ765" s="441"/>
      <c r="AK765" s="359"/>
    </row>
    <row r="766" spans="1:37">
      <c r="A766" s="367"/>
      <c r="B766" s="445" t="s">
        <v>402</v>
      </c>
      <c r="C766" s="402">
        <v>46.753700000000002</v>
      </c>
      <c r="D766" s="428">
        <v>23.563300000000002</v>
      </c>
      <c r="E766" s="449" t="s">
        <v>206</v>
      </c>
      <c r="F766" s="450" t="s">
        <v>649</v>
      </c>
      <c r="G766" s="450" t="s">
        <v>2754</v>
      </c>
      <c r="H766" s="450" t="s">
        <v>3966</v>
      </c>
      <c r="I766" s="452" t="s">
        <v>683</v>
      </c>
      <c r="J766" s="399" t="s">
        <v>752</v>
      </c>
      <c r="K766" s="407">
        <v>2</v>
      </c>
      <c r="L766" s="407">
        <v>11</v>
      </c>
      <c r="M766" s="407">
        <v>11</v>
      </c>
      <c r="N766" s="425">
        <v>132</v>
      </c>
      <c r="O766" s="437"/>
      <c r="P766" s="406">
        <v>2</v>
      </c>
      <c r="Q766" s="406">
        <v>108</v>
      </c>
      <c r="R766" s="406">
        <v>22</v>
      </c>
      <c r="S766" s="406"/>
      <c r="T766" s="406"/>
      <c r="U766" s="406"/>
      <c r="V766" s="406">
        <f t="shared" si="39"/>
        <v>0</v>
      </c>
      <c r="W766" s="676"/>
      <c r="X766" s="507" t="str">
        <f t="shared" si="37"/>
        <v>2 garsoniere, 108 două camere, 22 trei camere, 0 număr camere necunoscut &lt;span style="color: red;"&gt;(spuneți-mi sau trimiteți tabel întreținere)&lt;/span&gt;</v>
      </c>
      <c r="Y766" s="508" t="str">
        <f t="shared" si="38"/>
        <v>132 din care 2 garsoniere, 108 două camere, 22 trei camere, 0 număr camere necunoscut &lt;span style="color: red;"&gt;(spuneți-mi sau trimiteți tabel întreținere)&lt;/span&gt;</v>
      </c>
      <c r="Z766" s="509"/>
      <c r="AA766" s="510" t="s">
        <v>1682</v>
      </c>
      <c r="AB766" s="628" t="s">
        <v>1305</v>
      </c>
      <c r="AC766" s="431" t="s">
        <v>1547</v>
      </c>
      <c r="AD766" s="356" t="s">
        <v>2345</v>
      </c>
      <c r="AE766" s="356"/>
      <c r="AF766" s="356"/>
      <c r="AG766" s="356" t="s">
        <v>840</v>
      </c>
      <c r="AH766" s="356"/>
      <c r="AI766" s="623" t="s">
        <v>2596</v>
      </c>
      <c r="AJ766" s="441"/>
      <c r="AK766" s="359"/>
    </row>
    <row r="767" spans="1:37">
      <c r="A767" s="367"/>
      <c r="B767" s="445" t="s">
        <v>429</v>
      </c>
      <c r="C767" s="402">
        <v>46.753</v>
      </c>
      <c r="D767" s="428">
        <v>23.563300000000002</v>
      </c>
      <c r="E767" s="449" t="s">
        <v>206</v>
      </c>
      <c r="F767" s="450" t="s">
        <v>649</v>
      </c>
      <c r="G767" s="450" t="s">
        <v>2754</v>
      </c>
      <c r="H767" s="450" t="s">
        <v>3967</v>
      </c>
      <c r="I767" s="452" t="s">
        <v>683</v>
      </c>
      <c r="J767" s="399" t="s">
        <v>752</v>
      </c>
      <c r="K767" s="407">
        <v>2</v>
      </c>
      <c r="L767" s="407">
        <v>11</v>
      </c>
      <c r="M767" s="407">
        <v>11</v>
      </c>
      <c r="N767" s="425">
        <v>132</v>
      </c>
      <c r="O767" s="437"/>
      <c r="P767" s="406">
        <v>2</v>
      </c>
      <c r="Q767" s="406">
        <v>108</v>
      </c>
      <c r="R767" s="406">
        <v>22</v>
      </c>
      <c r="S767" s="406"/>
      <c r="T767" s="406"/>
      <c r="U767" s="406"/>
      <c r="V767" s="406">
        <f t="shared" si="39"/>
        <v>0</v>
      </c>
      <c r="W767" s="676"/>
      <c r="X767" s="507" t="str">
        <f t="shared" si="37"/>
        <v>2 garsoniere, 108 două camere, 22 trei camere, 0 număr camere necunoscut &lt;span style="color: red;"&gt;(spuneți-mi sau trimiteți tabel întreținere)&lt;/span&gt;</v>
      </c>
      <c r="Y767" s="508" t="str">
        <f t="shared" si="38"/>
        <v>132 din care 2 garsoniere, 108 două camere, 22 trei camere, 0 număr camere necunoscut &lt;span style="color: red;"&gt;(spuneți-mi sau trimiteți tabel întreținere)&lt;/span&gt;</v>
      </c>
      <c r="Z767" s="509"/>
      <c r="AA767" s="510" t="s">
        <v>1682</v>
      </c>
      <c r="AB767" s="628" t="s">
        <v>1305</v>
      </c>
      <c r="AC767" s="431" t="s">
        <v>1547</v>
      </c>
      <c r="AD767" s="356" t="s">
        <v>2345</v>
      </c>
      <c r="AE767" s="356"/>
      <c r="AF767" s="356"/>
      <c r="AG767" s="356" t="s">
        <v>840</v>
      </c>
      <c r="AH767" s="356"/>
      <c r="AI767" s="623" t="s">
        <v>2596</v>
      </c>
      <c r="AJ767" s="441"/>
      <c r="AK767" s="359"/>
    </row>
    <row r="768" spans="1:37">
      <c r="A768" s="367"/>
      <c r="B768" s="445" t="s">
        <v>430</v>
      </c>
      <c r="C768" s="402">
        <v>46.752499999999998</v>
      </c>
      <c r="D768" s="428">
        <v>23.562999999999999</v>
      </c>
      <c r="E768" s="449" t="s">
        <v>206</v>
      </c>
      <c r="F768" s="450" t="s">
        <v>649</v>
      </c>
      <c r="G768" s="450" t="s">
        <v>2754</v>
      </c>
      <c r="H768" s="450" t="s">
        <v>3968</v>
      </c>
      <c r="I768" s="452" t="s">
        <v>683</v>
      </c>
      <c r="J768" s="399" t="s">
        <v>752</v>
      </c>
      <c r="K768" s="407">
        <v>2</v>
      </c>
      <c r="L768" s="407">
        <v>11</v>
      </c>
      <c r="M768" s="407">
        <v>11</v>
      </c>
      <c r="N768" s="425">
        <v>132</v>
      </c>
      <c r="O768" s="437"/>
      <c r="P768" s="406">
        <v>2</v>
      </c>
      <c r="Q768" s="406">
        <v>108</v>
      </c>
      <c r="R768" s="406">
        <v>22</v>
      </c>
      <c r="S768" s="406"/>
      <c r="T768" s="406"/>
      <c r="U768" s="406"/>
      <c r="V768" s="406">
        <f t="shared" si="39"/>
        <v>0</v>
      </c>
      <c r="W768" s="676"/>
      <c r="X768" s="507" t="str">
        <f t="shared" si="37"/>
        <v>2 garsoniere, 108 două camere, 22 trei camere, 0 număr camere necunoscut &lt;span style="color: red;"&gt;(spuneți-mi sau trimiteți tabel întreținere)&lt;/span&gt;</v>
      </c>
      <c r="Y768" s="508" t="str">
        <f t="shared" si="38"/>
        <v>132 din care 2 garsoniere, 108 două camere, 22 trei camere, 0 număr camere necunoscut &lt;span style="color: red;"&gt;(spuneți-mi sau trimiteți tabel întreținere)&lt;/span&gt;</v>
      </c>
      <c r="Z768" s="509"/>
      <c r="AA768" s="510" t="s">
        <v>1682</v>
      </c>
      <c r="AB768" s="628" t="s">
        <v>1305</v>
      </c>
      <c r="AC768" s="431" t="s">
        <v>1547</v>
      </c>
      <c r="AD768" s="356" t="s">
        <v>2345</v>
      </c>
      <c r="AE768" s="356"/>
      <c r="AF768" s="356"/>
      <c r="AG768" s="356" t="s">
        <v>840</v>
      </c>
      <c r="AH768" s="356"/>
      <c r="AI768" s="623" t="s">
        <v>2596</v>
      </c>
      <c r="AJ768" s="496"/>
      <c r="AK768" s="359"/>
    </row>
    <row r="769" spans="1:37">
      <c r="A769" s="367"/>
      <c r="B769" s="445" t="s">
        <v>431</v>
      </c>
      <c r="C769" s="402">
        <v>46.752000000000002</v>
      </c>
      <c r="D769" s="428">
        <v>23.5626</v>
      </c>
      <c r="E769" s="449" t="s">
        <v>206</v>
      </c>
      <c r="F769" s="450" t="s">
        <v>649</v>
      </c>
      <c r="G769" s="450" t="s">
        <v>2754</v>
      </c>
      <c r="H769" s="450" t="s">
        <v>3969</v>
      </c>
      <c r="I769" s="452" t="s">
        <v>683</v>
      </c>
      <c r="J769" s="399" t="s">
        <v>752</v>
      </c>
      <c r="K769" s="407">
        <v>2</v>
      </c>
      <c r="L769" s="407">
        <v>11</v>
      </c>
      <c r="M769" s="407">
        <v>11</v>
      </c>
      <c r="N769" s="425">
        <v>132</v>
      </c>
      <c r="O769" s="437"/>
      <c r="P769" s="406">
        <v>2</v>
      </c>
      <c r="Q769" s="406">
        <v>108</v>
      </c>
      <c r="R769" s="406">
        <v>22</v>
      </c>
      <c r="S769" s="406"/>
      <c r="T769" s="406"/>
      <c r="U769" s="406"/>
      <c r="V769" s="406">
        <f t="shared" si="39"/>
        <v>0</v>
      </c>
      <c r="W769" s="676"/>
      <c r="X769" s="507" t="str">
        <f t="shared" si="37"/>
        <v>2 garsoniere, 108 două camere, 22 trei camere, 0 număr camere necunoscut &lt;span style="color: red;"&gt;(spuneți-mi sau trimiteți tabel întreținere)&lt;/span&gt;</v>
      </c>
      <c r="Y769" s="508" t="str">
        <f t="shared" si="38"/>
        <v>132 din care 2 garsoniere, 108 două camere, 22 trei camere, 0 număr camere necunoscut &lt;span style="color: red;"&gt;(spuneți-mi sau trimiteți tabel întreținere)&lt;/span&gt;</v>
      </c>
      <c r="Z769" s="509"/>
      <c r="AA769" s="510" t="s">
        <v>1682</v>
      </c>
      <c r="AB769" s="628" t="s">
        <v>1305</v>
      </c>
      <c r="AC769" s="431" t="s">
        <v>1547</v>
      </c>
      <c r="AD769" s="356" t="s">
        <v>2345</v>
      </c>
      <c r="AE769" s="356"/>
      <c r="AF769" s="356"/>
      <c r="AG769" s="356" t="s">
        <v>840</v>
      </c>
      <c r="AH769" s="356"/>
      <c r="AI769" s="623" t="s">
        <v>2596</v>
      </c>
      <c r="AJ769" s="441"/>
      <c r="AK769" s="359"/>
    </row>
    <row r="770" spans="1:37">
      <c r="A770" s="367"/>
      <c r="B770" s="445" t="s">
        <v>432</v>
      </c>
      <c r="C770" s="402">
        <v>46.751600000000003</v>
      </c>
      <c r="D770" s="428">
        <v>23.562100000000001</v>
      </c>
      <c r="E770" s="449" t="s">
        <v>206</v>
      </c>
      <c r="F770" s="450" t="s">
        <v>649</v>
      </c>
      <c r="G770" s="450" t="s">
        <v>2754</v>
      </c>
      <c r="H770" s="450" t="s">
        <v>3970</v>
      </c>
      <c r="I770" s="452" t="s">
        <v>683</v>
      </c>
      <c r="J770" s="399" t="s">
        <v>752</v>
      </c>
      <c r="K770" s="407">
        <v>2</v>
      </c>
      <c r="L770" s="407">
        <v>11</v>
      </c>
      <c r="M770" s="407">
        <v>11</v>
      </c>
      <c r="N770" s="425">
        <v>132</v>
      </c>
      <c r="O770" s="437"/>
      <c r="P770" s="406">
        <v>2</v>
      </c>
      <c r="Q770" s="406">
        <v>86</v>
      </c>
      <c r="R770" s="406">
        <v>44</v>
      </c>
      <c r="S770" s="406"/>
      <c r="T770" s="406"/>
      <c r="U770" s="406"/>
      <c r="V770" s="406">
        <f t="shared" si="39"/>
        <v>0</v>
      </c>
      <c r="W770" s="676"/>
      <c r="X770" s="507" t="str">
        <f t="shared" si="37"/>
        <v>2 garsoniere, 86 două camere, 44 trei camere, 0 număr camere necunoscut &lt;span style="color: red;"&gt;(spuneți-mi sau trimiteți tabel întreținere)&lt;/span&gt;</v>
      </c>
      <c r="Y770" s="508" t="str">
        <f t="shared" si="38"/>
        <v>132 din care 2 garsoniere, 86 două camere, 44 trei camere, 0 număr camere necunoscut &lt;span style="color: red;"&gt;(spuneți-mi sau trimiteți tabel întreținere)&lt;/span&gt;</v>
      </c>
      <c r="Z770" s="509"/>
      <c r="AA770" s="510" t="s">
        <v>1682</v>
      </c>
      <c r="AB770" s="628" t="s">
        <v>1305</v>
      </c>
      <c r="AC770" s="431" t="s">
        <v>1547</v>
      </c>
      <c r="AD770" s="356" t="s">
        <v>2345</v>
      </c>
      <c r="AE770" s="356"/>
      <c r="AF770" s="356"/>
      <c r="AG770" s="356" t="s">
        <v>840</v>
      </c>
      <c r="AH770" s="356"/>
      <c r="AI770" s="623" t="s">
        <v>2596</v>
      </c>
      <c r="AJ770" s="441"/>
      <c r="AK770" s="359"/>
    </row>
    <row r="771" spans="1:37">
      <c r="A771" s="367" t="s">
        <v>32</v>
      </c>
      <c r="B771" s="460" t="s">
        <v>425</v>
      </c>
      <c r="C771" s="461">
        <v>46.7502</v>
      </c>
      <c r="D771" s="462">
        <v>23.556799999999999</v>
      </c>
      <c r="E771" s="463" t="s">
        <v>206</v>
      </c>
      <c r="F771" s="464" t="s">
        <v>649</v>
      </c>
      <c r="G771" s="464" t="s">
        <v>2754</v>
      </c>
      <c r="H771" s="464" t="s">
        <v>3971</v>
      </c>
      <c r="I771" s="474" t="s">
        <v>683</v>
      </c>
      <c r="J771" s="475" t="s">
        <v>825</v>
      </c>
      <c r="K771" s="476">
        <v>2</v>
      </c>
      <c r="L771" s="476">
        <v>11</v>
      </c>
      <c r="M771" s="476">
        <v>11</v>
      </c>
      <c r="N771" s="477">
        <v>88</v>
      </c>
      <c r="O771" s="478"/>
      <c r="P771" s="479"/>
      <c r="Q771" s="479"/>
      <c r="R771" s="479">
        <v>46</v>
      </c>
      <c r="S771" s="479">
        <v>42</v>
      </c>
      <c r="T771" s="479"/>
      <c r="U771" s="479"/>
      <c r="V771" s="479">
        <f t="shared" si="39"/>
        <v>0</v>
      </c>
      <c r="W771" s="679"/>
      <c r="X771" s="515" t="str">
        <f t="shared" si="37"/>
        <v>46 trei camere, 42 patru camere, 0 număr camere necunoscut &lt;span style="color: red;"&gt;(spuneți-mi sau trimiteți tabel întreținere)&lt;/span&gt;</v>
      </c>
      <c r="Y771" s="516" t="str">
        <f t="shared" si="38"/>
        <v>88 din care 46 trei camere, 42 patru camere, 0 număr camere necunoscut &lt;span style="color: red;"&gt;(spuneți-mi sau trimiteți tabel întreținere)&lt;/span&gt;</v>
      </c>
      <c r="Z771" s="517"/>
      <c r="AA771" s="518" t="s">
        <v>1678</v>
      </c>
      <c r="AB771" s="400" t="s">
        <v>1304</v>
      </c>
      <c r="AC771" s="458" t="s">
        <v>1547</v>
      </c>
      <c r="AD771" s="472" t="s">
        <v>2285</v>
      </c>
      <c r="AE771" s="472"/>
      <c r="AF771" s="472"/>
      <c r="AG771" s="472" t="s">
        <v>840</v>
      </c>
      <c r="AH771" s="472"/>
      <c r="AI771" s="472" t="s">
        <v>2227</v>
      </c>
      <c r="AJ771" s="473"/>
      <c r="AK771" s="359"/>
    </row>
    <row r="772" spans="1:37">
      <c r="A772" s="367"/>
      <c r="B772" s="445" t="s">
        <v>426</v>
      </c>
      <c r="C772" s="402">
        <v>46.750500000000002</v>
      </c>
      <c r="D772" s="428">
        <v>23.5562</v>
      </c>
      <c r="E772" s="449" t="s">
        <v>206</v>
      </c>
      <c r="F772" s="450" t="s">
        <v>649</v>
      </c>
      <c r="G772" s="450" t="s">
        <v>2754</v>
      </c>
      <c r="H772" s="450" t="s">
        <v>3972</v>
      </c>
      <c r="I772" s="452" t="s">
        <v>683</v>
      </c>
      <c r="J772" s="457" t="s">
        <v>825</v>
      </c>
      <c r="K772" s="407">
        <v>2</v>
      </c>
      <c r="L772" s="407">
        <v>11</v>
      </c>
      <c r="M772" s="407">
        <v>11</v>
      </c>
      <c r="N772" s="425">
        <v>88</v>
      </c>
      <c r="O772" s="437"/>
      <c r="P772" s="406"/>
      <c r="Q772" s="406"/>
      <c r="R772" s="406">
        <v>46</v>
      </c>
      <c r="S772" s="406">
        <v>42</v>
      </c>
      <c r="T772" s="406"/>
      <c r="U772" s="406"/>
      <c r="V772" s="406">
        <f t="shared" si="39"/>
        <v>0</v>
      </c>
      <c r="W772" s="676"/>
      <c r="X772" s="507" t="str">
        <f t="shared" si="37"/>
        <v>46 trei camere, 42 patru camere, 0 număr camere necunoscut &lt;span style="color: red;"&gt;(spuneți-mi sau trimiteți tabel întreținere)&lt;/span&gt;</v>
      </c>
      <c r="Y772" s="508" t="str">
        <f t="shared" si="38"/>
        <v>88 din care 46 trei camere, 42 patru camere, 0 număr camere necunoscut &lt;span style="color: red;"&gt;(spuneți-mi sau trimiteți tabel întreținere)&lt;/span&gt;</v>
      </c>
      <c r="Z772" s="509"/>
      <c r="AA772" s="510" t="s">
        <v>1678</v>
      </c>
      <c r="AB772" s="628" t="s">
        <v>1304</v>
      </c>
      <c r="AC772" s="431" t="s">
        <v>1547</v>
      </c>
      <c r="AD772" s="356" t="s">
        <v>2285</v>
      </c>
      <c r="AE772" s="356"/>
      <c r="AF772" s="356"/>
      <c r="AG772" s="356" t="s">
        <v>840</v>
      </c>
      <c r="AH772" s="356"/>
      <c r="AI772" s="356" t="s">
        <v>2227</v>
      </c>
      <c r="AJ772" s="441"/>
      <c r="AK772" s="359"/>
    </row>
    <row r="773" spans="1:37">
      <c r="A773" s="367"/>
      <c r="B773" s="445" t="s">
        <v>336</v>
      </c>
      <c r="C773" s="402">
        <v>46.750900000000001</v>
      </c>
      <c r="D773" s="428">
        <v>23.555900000000001</v>
      </c>
      <c r="E773" s="449" t="s">
        <v>206</v>
      </c>
      <c r="F773" s="450" t="s">
        <v>649</v>
      </c>
      <c r="G773" s="450" t="s">
        <v>2754</v>
      </c>
      <c r="H773" s="450" t="s">
        <v>3973</v>
      </c>
      <c r="I773" s="452" t="s">
        <v>683</v>
      </c>
      <c r="J773" s="457" t="s">
        <v>825</v>
      </c>
      <c r="K773" s="407">
        <v>2</v>
      </c>
      <c r="L773" s="407">
        <v>11</v>
      </c>
      <c r="M773" s="407">
        <v>11</v>
      </c>
      <c r="N773" s="425">
        <v>88</v>
      </c>
      <c r="O773" s="437"/>
      <c r="P773" s="406"/>
      <c r="Q773" s="406"/>
      <c r="R773" s="406">
        <v>46</v>
      </c>
      <c r="S773" s="406">
        <v>42</v>
      </c>
      <c r="T773" s="406"/>
      <c r="U773" s="406"/>
      <c r="V773" s="406">
        <f t="shared" si="39"/>
        <v>0</v>
      </c>
      <c r="W773" s="676"/>
      <c r="X773" s="507" t="str">
        <f t="shared" si="37"/>
        <v>46 trei camere, 42 patru camere, 0 număr camere necunoscut &lt;span style="color: red;"&gt;(spuneți-mi sau trimiteți tabel întreținere)&lt;/span&gt;</v>
      </c>
      <c r="Y773" s="508" t="str">
        <f t="shared" si="38"/>
        <v>88 din care 46 trei camere, 42 patru camere, 0 număr camere necunoscut &lt;span style="color: red;"&gt;(spuneți-mi sau trimiteți tabel întreținere)&lt;/span&gt;</v>
      </c>
      <c r="Z773" s="509"/>
      <c r="AA773" s="510" t="s">
        <v>1678</v>
      </c>
      <c r="AB773" s="628" t="s">
        <v>1304</v>
      </c>
      <c r="AC773" s="431" t="s">
        <v>1547</v>
      </c>
      <c r="AD773" s="356" t="s">
        <v>2285</v>
      </c>
      <c r="AE773" s="356"/>
      <c r="AF773" s="356"/>
      <c r="AG773" s="356" t="s">
        <v>840</v>
      </c>
      <c r="AH773" s="356"/>
      <c r="AI773" s="356" t="s">
        <v>2227</v>
      </c>
      <c r="AJ773" s="441"/>
      <c r="AK773" s="359"/>
    </row>
    <row r="774" spans="1:37">
      <c r="A774" s="367"/>
      <c r="B774" s="445" t="s">
        <v>245</v>
      </c>
      <c r="C774" s="402">
        <v>46.751399999999997</v>
      </c>
      <c r="D774" s="428">
        <v>23.555900000000001</v>
      </c>
      <c r="E774" s="449" t="s">
        <v>206</v>
      </c>
      <c r="F774" s="450" t="s">
        <v>649</v>
      </c>
      <c r="G774" s="450" t="s">
        <v>2754</v>
      </c>
      <c r="H774" s="450" t="s">
        <v>3974</v>
      </c>
      <c r="I774" s="452" t="s">
        <v>683</v>
      </c>
      <c r="J774" s="457" t="s">
        <v>825</v>
      </c>
      <c r="K774" s="407">
        <v>2</v>
      </c>
      <c r="L774" s="407">
        <v>11</v>
      </c>
      <c r="M774" s="407">
        <v>11</v>
      </c>
      <c r="N774" s="425">
        <v>132</v>
      </c>
      <c r="O774" s="437"/>
      <c r="P774" s="406">
        <v>2</v>
      </c>
      <c r="Q774" s="406">
        <v>108</v>
      </c>
      <c r="R774" s="406">
        <v>22</v>
      </c>
      <c r="S774" s="406"/>
      <c r="T774" s="406"/>
      <c r="U774" s="406"/>
      <c r="V774" s="406">
        <f t="shared" si="39"/>
        <v>0</v>
      </c>
      <c r="W774" s="676"/>
      <c r="X774" s="507" t="str">
        <f t="shared" si="37"/>
        <v>2 garsoniere, 108 două camere, 22 trei camere, 0 număr camere necunoscut &lt;span style="color: red;"&gt;(spuneți-mi sau trimiteți tabel întreținere)&lt;/span&gt;</v>
      </c>
      <c r="Y774" s="508" t="str">
        <f t="shared" si="38"/>
        <v>132 din care 2 garsoniere, 108 două camere, 22 trei camere, 0 număr camere necunoscut &lt;span style="color: red;"&gt;(spuneți-mi sau trimiteți tabel întreținere)&lt;/span&gt;</v>
      </c>
      <c r="Z774" s="509"/>
      <c r="AA774" s="510" t="s">
        <v>1678</v>
      </c>
      <c r="AB774" s="628" t="s">
        <v>1304</v>
      </c>
      <c r="AC774" s="431" t="s">
        <v>1547</v>
      </c>
      <c r="AD774" s="623" t="s">
        <v>2344</v>
      </c>
      <c r="AE774" s="623"/>
      <c r="AF774" s="623"/>
      <c r="AG774" s="623" t="s">
        <v>840</v>
      </c>
      <c r="AH774" s="623"/>
      <c r="AI774" s="623" t="s">
        <v>2609</v>
      </c>
      <c r="AJ774" s="441"/>
      <c r="AK774" s="359"/>
    </row>
    <row r="775" spans="1:37">
      <c r="A775" s="367"/>
      <c r="B775" s="445" t="s">
        <v>246</v>
      </c>
      <c r="C775" s="402">
        <v>46.751750000000001</v>
      </c>
      <c r="D775" s="428">
        <v>23.555949999999999</v>
      </c>
      <c r="E775" s="449" t="s">
        <v>206</v>
      </c>
      <c r="F775" s="450" t="s">
        <v>649</v>
      </c>
      <c r="G775" s="450" t="s">
        <v>2754</v>
      </c>
      <c r="H775" s="450" t="s">
        <v>3975</v>
      </c>
      <c r="I775" s="452" t="s">
        <v>683</v>
      </c>
      <c r="J775" s="457" t="s">
        <v>825</v>
      </c>
      <c r="K775" s="407">
        <v>2</v>
      </c>
      <c r="L775" s="407">
        <v>11</v>
      </c>
      <c r="M775" s="407">
        <v>11</v>
      </c>
      <c r="N775" s="425">
        <v>132</v>
      </c>
      <c r="O775" s="437"/>
      <c r="P775" s="406">
        <v>2</v>
      </c>
      <c r="Q775" s="406">
        <v>108</v>
      </c>
      <c r="R775" s="406">
        <v>22</v>
      </c>
      <c r="S775" s="406"/>
      <c r="T775" s="406"/>
      <c r="U775" s="406"/>
      <c r="V775" s="406">
        <f t="shared" si="39"/>
        <v>0</v>
      </c>
      <c r="W775" s="676"/>
      <c r="X775" s="507" t="str">
        <f t="shared" si="37"/>
        <v>2 garsoniere, 108 două camere, 22 trei camere, 0 număr camere necunoscut &lt;span style="color: red;"&gt;(spuneți-mi sau trimiteți tabel întreținere)&lt;/span&gt;</v>
      </c>
      <c r="Y775" s="508" t="str">
        <f t="shared" si="38"/>
        <v>132 din care 2 garsoniere, 108 două camere, 22 trei camere, 0 număr camere necunoscut &lt;span style="color: red;"&gt;(spuneți-mi sau trimiteți tabel întreținere)&lt;/span&gt;</v>
      </c>
      <c r="Z775" s="509"/>
      <c r="AA775" s="510" t="s">
        <v>1678</v>
      </c>
      <c r="AB775" s="628" t="s">
        <v>1304</v>
      </c>
      <c r="AC775" s="431" t="s">
        <v>1547</v>
      </c>
      <c r="AD775" s="623" t="s">
        <v>2344</v>
      </c>
      <c r="AE775" s="623"/>
      <c r="AF775" s="623"/>
      <c r="AG775" s="623" t="s">
        <v>840</v>
      </c>
      <c r="AH775" s="623"/>
      <c r="AI775" s="623" t="s">
        <v>2609</v>
      </c>
      <c r="AJ775" s="441"/>
      <c r="AK775" s="359"/>
    </row>
    <row r="776" spans="1:37">
      <c r="A776" s="367"/>
      <c r="B776" s="445" t="s">
        <v>247</v>
      </c>
      <c r="C776" s="402">
        <v>46.752099999999999</v>
      </c>
      <c r="D776" s="428">
        <v>23.556000000000001</v>
      </c>
      <c r="E776" s="449" t="s">
        <v>206</v>
      </c>
      <c r="F776" s="450" t="s">
        <v>649</v>
      </c>
      <c r="G776" s="450" t="s">
        <v>2754</v>
      </c>
      <c r="H776" s="450" t="s">
        <v>3976</v>
      </c>
      <c r="I776" s="452" t="s">
        <v>683</v>
      </c>
      <c r="J776" s="457" t="s">
        <v>825</v>
      </c>
      <c r="K776" s="407">
        <v>2</v>
      </c>
      <c r="L776" s="407">
        <v>11</v>
      </c>
      <c r="M776" s="407">
        <v>11</v>
      </c>
      <c r="N776" s="425">
        <v>132</v>
      </c>
      <c r="O776" s="437"/>
      <c r="P776" s="406">
        <v>2</v>
      </c>
      <c r="Q776" s="406">
        <v>108</v>
      </c>
      <c r="R776" s="406">
        <v>22</v>
      </c>
      <c r="S776" s="406"/>
      <c r="T776" s="406"/>
      <c r="U776" s="406"/>
      <c r="V776" s="406">
        <f t="shared" si="39"/>
        <v>0</v>
      </c>
      <c r="W776" s="676"/>
      <c r="X776" s="507" t="str">
        <f t="shared" si="37"/>
        <v>2 garsoniere, 108 două camere, 22 trei camere, 0 număr camere necunoscut &lt;span style="color: red;"&gt;(spuneți-mi sau trimiteți tabel întreținere)&lt;/span&gt;</v>
      </c>
      <c r="Y776" s="508" t="str">
        <f t="shared" si="38"/>
        <v>132 din care 2 garsoniere, 108 două camere, 22 trei camere, 0 număr camere necunoscut &lt;span style="color: red;"&gt;(spuneți-mi sau trimiteți tabel întreținere)&lt;/span&gt;</v>
      </c>
      <c r="Z776" s="509"/>
      <c r="AA776" s="510" t="s">
        <v>1678</v>
      </c>
      <c r="AB776" s="628" t="s">
        <v>1304</v>
      </c>
      <c r="AC776" s="431" t="s">
        <v>1547</v>
      </c>
      <c r="AD776" s="623" t="s">
        <v>2344</v>
      </c>
      <c r="AE776" s="623"/>
      <c r="AF776" s="623"/>
      <c r="AG776" s="623" t="s">
        <v>840</v>
      </c>
      <c r="AH776" s="623"/>
      <c r="AI776" s="623" t="s">
        <v>2609</v>
      </c>
      <c r="AJ776" s="441"/>
      <c r="AK776" s="359"/>
    </row>
    <row r="777" spans="1:37">
      <c r="A777" s="367"/>
      <c r="B777" s="445" t="s">
        <v>248</v>
      </c>
      <c r="C777" s="402">
        <v>46.752600000000001</v>
      </c>
      <c r="D777" s="428">
        <v>23.556100000000001</v>
      </c>
      <c r="E777" s="449" t="s">
        <v>206</v>
      </c>
      <c r="F777" s="450" t="s">
        <v>649</v>
      </c>
      <c r="G777" s="450" t="s">
        <v>2754</v>
      </c>
      <c r="H777" s="450" t="s">
        <v>3977</v>
      </c>
      <c r="I777" s="452" t="s">
        <v>683</v>
      </c>
      <c r="J777" s="457" t="s">
        <v>825</v>
      </c>
      <c r="K777" s="407">
        <v>2</v>
      </c>
      <c r="L777" s="407">
        <v>11</v>
      </c>
      <c r="M777" s="407">
        <v>11</v>
      </c>
      <c r="N777" s="425">
        <v>132</v>
      </c>
      <c r="O777" s="437"/>
      <c r="P777" s="406">
        <v>2</v>
      </c>
      <c r="Q777" s="406">
        <v>108</v>
      </c>
      <c r="R777" s="406">
        <v>22</v>
      </c>
      <c r="S777" s="406"/>
      <c r="T777" s="406"/>
      <c r="U777" s="406"/>
      <c r="V777" s="406">
        <f t="shared" si="39"/>
        <v>0</v>
      </c>
      <c r="W777" s="676"/>
      <c r="X777" s="507" t="str">
        <f t="shared" si="37"/>
        <v>2 garsoniere, 108 două camere, 22 trei camere, 0 număr camere necunoscut &lt;span style="color: red;"&gt;(spuneți-mi sau trimiteți tabel întreținere)&lt;/span&gt;</v>
      </c>
      <c r="Y777" s="508" t="str">
        <f t="shared" si="38"/>
        <v>132 din care 2 garsoniere, 108 două camere, 22 trei camere, 0 număr camere necunoscut &lt;span style="color: red;"&gt;(spuneți-mi sau trimiteți tabel întreținere)&lt;/span&gt;</v>
      </c>
      <c r="Z777" s="509"/>
      <c r="AA777" s="510" t="s">
        <v>1678</v>
      </c>
      <c r="AB777" s="628" t="s">
        <v>1304</v>
      </c>
      <c r="AC777" s="431" t="s">
        <v>1547</v>
      </c>
      <c r="AD777" s="623" t="s">
        <v>2344</v>
      </c>
      <c r="AE777" s="623"/>
      <c r="AF777" s="623"/>
      <c r="AG777" s="623" t="s">
        <v>840</v>
      </c>
      <c r="AH777" s="623"/>
      <c r="AI777" s="623" t="s">
        <v>2609</v>
      </c>
      <c r="AJ777" s="441"/>
      <c r="AK777" s="359"/>
    </row>
    <row r="778" spans="1:37">
      <c r="A778" s="367"/>
      <c r="B778" s="445" t="s">
        <v>451</v>
      </c>
      <c r="C778" s="402">
        <v>46.753</v>
      </c>
      <c r="D778" s="428">
        <v>23.5563</v>
      </c>
      <c r="E778" s="449" t="s">
        <v>206</v>
      </c>
      <c r="F778" s="450" t="s">
        <v>649</v>
      </c>
      <c r="G778" s="450" t="s">
        <v>2754</v>
      </c>
      <c r="H778" s="450" t="s">
        <v>3978</v>
      </c>
      <c r="I778" s="452" t="s">
        <v>683</v>
      </c>
      <c r="J778" s="457" t="s">
        <v>825</v>
      </c>
      <c r="K778" s="407">
        <v>2</v>
      </c>
      <c r="L778" s="407">
        <v>11</v>
      </c>
      <c r="M778" s="407">
        <v>11</v>
      </c>
      <c r="N778" s="425">
        <v>132</v>
      </c>
      <c r="O778" s="437"/>
      <c r="P778" s="406">
        <v>2</v>
      </c>
      <c r="Q778" s="406">
        <v>108</v>
      </c>
      <c r="R778" s="406">
        <v>22</v>
      </c>
      <c r="S778" s="406"/>
      <c r="T778" s="406"/>
      <c r="U778" s="406"/>
      <c r="V778" s="406">
        <f t="shared" si="39"/>
        <v>0</v>
      </c>
      <c r="W778" s="676"/>
      <c r="X778" s="507" t="str">
        <f t="shared" si="37"/>
        <v>2 garsoniere, 108 două camere, 22 trei camere, 0 număr camere necunoscut &lt;span style="color: red;"&gt;(spuneți-mi sau trimiteți tabel întreținere)&lt;/span&gt;</v>
      </c>
      <c r="Y778" s="508" t="str">
        <f t="shared" si="38"/>
        <v>132 din care 2 garsoniere, 108 două camere, 22 trei camere, 0 număr camere necunoscut &lt;span style="color: red;"&gt;(spuneți-mi sau trimiteți tabel întreținere)&lt;/span&gt;</v>
      </c>
      <c r="Z778" s="509"/>
      <c r="AA778" s="510" t="s">
        <v>1678</v>
      </c>
      <c r="AB778" s="628" t="s">
        <v>1304</v>
      </c>
      <c r="AC778" s="431" t="s">
        <v>1547</v>
      </c>
      <c r="AD778" s="623" t="s">
        <v>2344</v>
      </c>
      <c r="AE778" s="623"/>
      <c r="AF778" s="623"/>
      <c r="AG778" s="623" t="s">
        <v>840</v>
      </c>
      <c r="AH778" s="623"/>
      <c r="AI778" s="623" t="s">
        <v>2609</v>
      </c>
      <c r="AJ778" s="496"/>
      <c r="AK778" s="359"/>
    </row>
    <row r="779" spans="1:37">
      <c r="A779" s="367"/>
      <c r="B779" s="445" t="s">
        <v>249</v>
      </c>
      <c r="C779" s="402">
        <v>46.753399999999999</v>
      </c>
      <c r="D779" s="428">
        <v>23.5566</v>
      </c>
      <c r="E779" s="449" t="s">
        <v>206</v>
      </c>
      <c r="F779" s="450" t="s">
        <v>649</v>
      </c>
      <c r="G779" s="450" t="s">
        <v>2754</v>
      </c>
      <c r="H779" s="450" t="s">
        <v>3979</v>
      </c>
      <c r="I779" s="452" t="s">
        <v>683</v>
      </c>
      <c r="J779" s="457" t="s">
        <v>825</v>
      </c>
      <c r="K779" s="407">
        <v>2</v>
      </c>
      <c r="L779" s="407">
        <v>11</v>
      </c>
      <c r="M779" s="407">
        <v>11</v>
      </c>
      <c r="N779" s="425">
        <v>132</v>
      </c>
      <c r="O779" s="437"/>
      <c r="P779" s="406">
        <v>2</v>
      </c>
      <c r="Q779" s="406">
        <v>108</v>
      </c>
      <c r="R779" s="406">
        <v>22</v>
      </c>
      <c r="S779" s="406"/>
      <c r="T779" s="406"/>
      <c r="U779" s="406"/>
      <c r="V779" s="406">
        <f t="shared" si="39"/>
        <v>0</v>
      </c>
      <c r="W779" s="676"/>
      <c r="X779" s="507" t="str">
        <f t="shared" si="37"/>
        <v>2 garsoniere, 108 două camere, 22 trei camere, 0 număr camere necunoscut &lt;span style="color: red;"&gt;(spuneți-mi sau trimiteți tabel întreținere)&lt;/span&gt;</v>
      </c>
      <c r="Y779" s="508" t="str">
        <f t="shared" si="38"/>
        <v>132 din care 2 garsoniere, 108 două camere, 22 trei camere, 0 număr camere necunoscut &lt;span style="color: red;"&gt;(spuneți-mi sau trimiteți tabel întreținere)&lt;/span&gt;</v>
      </c>
      <c r="Z779" s="509"/>
      <c r="AA779" s="510" t="s">
        <v>1678</v>
      </c>
      <c r="AB779" s="628" t="s">
        <v>1304</v>
      </c>
      <c r="AC779" s="431" t="s">
        <v>1547</v>
      </c>
      <c r="AD779" s="623" t="s">
        <v>2344</v>
      </c>
      <c r="AE779" s="623"/>
      <c r="AF779" s="623"/>
      <c r="AG779" s="623" t="s">
        <v>840</v>
      </c>
      <c r="AH779" s="623"/>
      <c r="AI779" s="623" t="s">
        <v>2609</v>
      </c>
      <c r="AJ779" s="441"/>
      <c r="AK779" s="359"/>
    </row>
    <row r="780" spans="1:37">
      <c r="A780" s="367"/>
      <c r="B780" s="445" t="s">
        <v>250</v>
      </c>
      <c r="C780" s="402">
        <v>46.753700000000002</v>
      </c>
      <c r="D780" s="428">
        <v>23.557099999999998</v>
      </c>
      <c r="E780" s="449" t="s">
        <v>206</v>
      </c>
      <c r="F780" s="450" t="s">
        <v>649</v>
      </c>
      <c r="G780" s="450" t="s">
        <v>2754</v>
      </c>
      <c r="H780" s="450" t="s">
        <v>3980</v>
      </c>
      <c r="I780" s="452" t="s">
        <v>683</v>
      </c>
      <c r="J780" s="457" t="s">
        <v>825</v>
      </c>
      <c r="K780" s="407">
        <v>2</v>
      </c>
      <c r="L780" s="407">
        <v>11</v>
      </c>
      <c r="M780" s="407">
        <v>11</v>
      </c>
      <c r="N780" s="425">
        <v>88</v>
      </c>
      <c r="O780" s="437"/>
      <c r="P780" s="406"/>
      <c r="Q780" s="406"/>
      <c r="R780" s="406">
        <v>46</v>
      </c>
      <c r="S780" s="406">
        <v>42</v>
      </c>
      <c r="T780" s="406"/>
      <c r="U780" s="406"/>
      <c r="V780" s="406">
        <f t="shared" si="39"/>
        <v>0</v>
      </c>
      <c r="W780" s="676"/>
      <c r="X780" s="507" t="str">
        <f t="shared" si="37"/>
        <v>46 trei camere, 42 patru camere, 0 număr camere necunoscut &lt;span style="color: red;"&gt;(spuneți-mi sau trimiteți tabel întreținere)&lt;/span&gt;</v>
      </c>
      <c r="Y780" s="508" t="str">
        <f t="shared" si="38"/>
        <v>88 din care 46 trei camere, 42 patru camere, 0 număr camere necunoscut &lt;span style="color: red;"&gt;(spuneți-mi sau trimiteți tabel întreținere)&lt;/span&gt;</v>
      </c>
      <c r="Z780" s="509"/>
      <c r="AA780" s="510" t="s">
        <v>1678</v>
      </c>
      <c r="AB780" s="628" t="s">
        <v>1304</v>
      </c>
      <c r="AC780" s="431" t="s">
        <v>1547</v>
      </c>
      <c r="AD780" s="356" t="s">
        <v>2285</v>
      </c>
      <c r="AE780" s="356"/>
      <c r="AF780" s="356"/>
      <c r="AG780" s="356" t="s">
        <v>840</v>
      </c>
      <c r="AH780" s="356"/>
      <c r="AI780" s="356" t="s">
        <v>2227</v>
      </c>
      <c r="AJ780" s="441"/>
      <c r="AK780" s="359"/>
    </row>
    <row r="781" spans="1:37">
      <c r="A781" s="367"/>
      <c r="B781" s="445" t="s">
        <v>251</v>
      </c>
      <c r="C781" s="402">
        <v>46.753799999999998</v>
      </c>
      <c r="D781" s="428">
        <v>23.557600000000001</v>
      </c>
      <c r="E781" s="449" t="s">
        <v>206</v>
      </c>
      <c r="F781" s="450" t="s">
        <v>649</v>
      </c>
      <c r="G781" s="450" t="s">
        <v>2754</v>
      </c>
      <c r="H781" s="450" t="s">
        <v>3981</v>
      </c>
      <c r="I781" s="452" t="s">
        <v>683</v>
      </c>
      <c r="J781" s="457" t="s">
        <v>825</v>
      </c>
      <c r="K781" s="407">
        <v>2</v>
      </c>
      <c r="L781" s="407">
        <v>11</v>
      </c>
      <c r="M781" s="407">
        <v>11</v>
      </c>
      <c r="N781" s="425">
        <v>132</v>
      </c>
      <c r="O781" s="437"/>
      <c r="P781" s="406">
        <v>2</v>
      </c>
      <c r="Q781" s="406">
        <v>108</v>
      </c>
      <c r="R781" s="406">
        <v>22</v>
      </c>
      <c r="S781" s="406"/>
      <c r="T781" s="406"/>
      <c r="U781" s="406"/>
      <c r="V781" s="406">
        <f t="shared" si="39"/>
        <v>0</v>
      </c>
      <c r="W781" s="676"/>
      <c r="X781" s="507" t="str">
        <f t="shared" si="37"/>
        <v>2 garsoniere, 108 două camere, 22 trei camere, 0 număr camere necunoscut &lt;span style="color: red;"&gt;(spuneți-mi sau trimiteți tabel întreținere)&lt;/span&gt;</v>
      </c>
      <c r="Y781" s="508" t="str">
        <f t="shared" si="38"/>
        <v>132 din care 2 garsoniere, 108 două camere, 22 trei camere, 0 număr camere necunoscut &lt;span style="color: red;"&gt;(spuneți-mi sau trimiteți tabel întreținere)&lt;/span&gt;</v>
      </c>
      <c r="Z781" s="509"/>
      <c r="AA781" s="510" t="s">
        <v>1678</v>
      </c>
      <c r="AB781" s="628" t="s">
        <v>1304</v>
      </c>
      <c r="AC781" s="431" t="s">
        <v>1547</v>
      </c>
      <c r="AD781" s="623" t="s">
        <v>2344</v>
      </c>
      <c r="AE781" s="623"/>
      <c r="AF781" s="623"/>
      <c r="AG781" s="623" t="s">
        <v>840</v>
      </c>
      <c r="AH781" s="623"/>
      <c r="AI781" s="623" t="s">
        <v>2609</v>
      </c>
      <c r="AJ781" s="441"/>
      <c r="AK781" s="359"/>
    </row>
    <row r="782" spans="1:37">
      <c r="A782" s="367"/>
      <c r="B782" s="445" t="s">
        <v>452</v>
      </c>
      <c r="C782" s="402">
        <v>46.753799999999998</v>
      </c>
      <c r="D782" s="428">
        <v>23.5581</v>
      </c>
      <c r="E782" s="449" t="s">
        <v>206</v>
      </c>
      <c r="F782" s="450" t="s">
        <v>649</v>
      </c>
      <c r="G782" s="450" t="s">
        <v>2754</v>
      </c>
      <c r="H782" s="450" t="s">
        <v>3982</v>
      </c>
      <c r="I782" s="452" t="s">
        <v>683</v>
      </c>
      <c r="J782" s="457" t="s">
        <v>825</v>
      </c>
      <c r="K782" s="407">
        <v>2</v>
      </c>
      <c r="L782" s="407">
        <v>11</v>
      </c>
      <c r="M782" s="407">
        <v>11</v>
      </c>
      <c r="N782" s="425">
        <v>88</v>
      </c>
      <c r="O782" s="437"/>
      <c r="P782" s="406"/>
      <c r="Q782" s="406"/>
      <c r="R782" s="406">
        <v>46</v>
      </c>
      <c r="S782" s="406">
        <v>42</v>
      </c>
      <c r="T782" s="406"/>
      <c r="U782" s="406"/>
      <c r="V782" s="406">
        <f t="shared" si="39"/>
        <v>0</v>
      </c>
      <c r="W782" s="676"/>
      <c r="X782" s="507" t="str">
        <f t="shared" si="37"/>
        <v>46 trei camere, 42 patru camere, 0 număr camere necunoscut &lt;span style="color: red;"&gt;(spuneți-mi sau trimiteți tabel întreținere)&lt;/span&gt;</v>
      </c>
      <c r="Y782" s="508" t="str">
        <f t="shared" si="38"/>
        <v>88 din care 46 trei camere, 42 patru camere, 0 număr camere necunoscut &lt;span style="color: red;"&gt;(spuneți-mi sau trimiteți tabel întreținere)&lt;/span&gt;</v>
      </c>
      <c r="Z782" s="509"/>
      <c r="AA782" s="510" t="s">
        <v>1678</v>
      </c>
      <c r="AB782" s="628" t="s">
        <v>1304</v>
      </c>
      <c r="AC782" s="431" t="s">
        <v>1547</v>
      </c>
      <c r="AD782" s="356" t="s">
        <v>2285</v>
      </c>
      <c r="AE782" s="356"/>
      <c r="AF782" s="356"/>
      <c r="AG782" s="356" t="s">
        <v>840</v>
      </c>
      <c r="AH782" s="356"/>
      <c r="AI782" s="356" t="s">
        <v>2227</v>
      </c>
      <c r="AJ782" s="441"/>
      <c r="AK782" s="359"/>
    </row>
    <row r="783" spans="1:37">
      <c r="A783" s="367"/>
      <c r="B783" s="445" t="s">
        <v>453</v>
      </c>
      <c r="C783" s="402">
        <v>46.753700000000002</v>
      </c>
      <c r="D783" s="428">
        <v>23.558700000000002</v>
      </c>
      <c r="E783" s="449" t="s">
        <v>206</v>
      </c>
      <c r="F783" s="450" t="s">
        <v>649</v>
      </c>
      <c r="G783" s="450" t="s">
        <v>2754</v>
      </c>
      <c r="H783" s="450" t="s">
        <v>3983</v>
      </c>
      <c r="I783" s="452" t="s">
        <v>683</v>
      </c>
      <c r="J783" s="457" t="s">
        <v>825</v>
      </c>
      <c r="K783" s="407">
        <v>2</v>
      </c>
      <c r="L783" s="407">
        <v>11</v>
      </c>
      <c r="M783" s="407">
        <v>11</v>
      </c>
      <c r="N783" s="425">
        <v>88</v>
      </c>
      <c r="O783" s="437"/>
      <c r="P783" s="406"/>
      <c r="Q783" s="406"/>
      <c r="R783" s="406">
        <v>46</v>
      </c>
      <c r="S783" s="406">
        <v>42</v>
      </c>
      <c r="T783" s="406"/>
      <c r="U783" s="406"/>
      <c r="V783" s="406">
        <f t="shared" si="39"/>
        <v>0</v>
      </c>
      <c r="W783" s="676"/>
      <c r="X783" s="507" t="str">
        <f t="shared" si="37"/>
        <v>46 trei camere, 42 patru camere, 0 număr camere necunoscut &lt;span style="color: red;"&gt;(spuneți-mi sau trimiteți tabel întreținere)&lt;/span&gt;</v>
      </c>
      <c r="Y783" s="508" t="str">
        <f t="shared" si="38"/>
        <v>88 din care 46 trei camere, 42 patru camere, 0 număr camere necunoscut &lt;span style="color: red;"&gt;(spuneți-mi sau trimiteți tabel întreținere)&lt;/span&gt;</v>
      </c>
      <c r="Z783" s="509"/>
      <c r="AA783" s="510" t="s">
        <v>1678</v>
      </c>
      <c r="AB783" s="628" t="s">
        <v>1304</v>
      </c>
      <c r="AC783" s="431" t="s">
        <v>1547</v>
      </c>
      <c r="AD783" s="356" t="s">
        <v>2285</v>
      </c>
      <c r="AE783" s="356"/>
      <c r="AF783" s="356"/>
      <c r="AG783" s="356" t="s">
        <v>840</v>
      </c>
      <c r="AH783" s="356"/>
      <c r="AI783" s="356" t="s">
        <v>2227</v>
      </c>
      <c r="AJ783" s="441"/>
      <c r="AK783" s="359"/>
    </row>
    <row r="784" spans="1:37">
      <c r="A784" s="367"/>
      <c r="B784" s="445" t="s">
        <v>478</v>
      </c>
      <c r="C784" s="402">
        <v>46.753599999999999</v>
      </c>
      <c r="D784" s="428">
        <v>23.5594</v>
      </c>
      <c r="E784" s="449" t="s">
        <v>206</v>
      </c>
      <c r="F784" s="450" t="s">
        <v>649</v>
      </c>
      <c r="G784" s="450" t="s">
        <v>2754</v>
      </c>
      <c r="H784" s="450" t="s">
        <v>3984</v>
      </c>
      <c r="I784" s="452" t="s">
        <v>683</v>
      </c>
      <c r="J784" s="457" t="s">
        <v>825</v>
      </c>
      <c r="K784" s="407">
        <v>2</v>
      </c>
      <c r="L784" s="407">
        <v>11</v>
      </c>
      <c r="M784" s="407">
        <v>11</v>
      </c>
      <c r="N784" s="425">
        <v>88</v>
      </c>
      <c r="O784" s="437"/>
      <c r="P784" s="406"/>
      <c r="Q784" s="406"/>
      <c r="R784" s="406">
        <v>46</v>
      </c>
      <c r="S784" s="406">
        <v>42</v>
      </c>
      <c r="T784" s="406"/>
      <c r="U784" s="406"/>
      <c r="V784" s="406">
        <f t="shared" si="39"/>
        <v>0</v>
      </c>
      <c r="W784" s="676"/>
      <c r="X784" s="507" t="str">
        <f t="shared" si="37"/>
        <v>46 trei camere, 42 patru camere, 0 număr camere necunoscut &lt;span style="color: red;"&gt;(spuneți-mi sau trimiteți tabel întreținere)&lt;/span&gt;</v>
      </c>
      <c r="Y784" s="508" t="str">
        <f t="shared" si="38"/>
        <v>88 din care 46 trei camere, 42 patru camere, 0 număr camere necunoscut &lt;span style="color: red;"&gt;(spuneți-mi sau trimiteți tabel întreținere)&lt;/span&gt;</v>
      </c>
      <c r="Z784" s="509"/>
      <c r="AA784" s="510" t="s">
        <v>1678</v>
      </c>
      <c r="AB784" s="628" t="s">
        <v>1304</v>
      </c>
      <c r="AC784" s="431" t="s">
        <v>1547</v>
      </c>
      <c r="AD784" s="356" t="s">
        <v>2285</v>
      </c>
      <c r="AE784" s="356"/>
      <c r="AF784" s="356"/>
      <c r="AG784" s="356" t="s">
        <v>840</v>
      </c>
      <c r="AH784" s="356"/>
      <c r="AI784" s="356" t="s">
        <v>2227</v>
      </c>
      <c r="AJ784" s="496"/>
      <c r="AK784" s="359"/>
    </row>
    <row r="785" spans="1:37">
      <c r="A785" s="367"/>
      <c r="B785" s="445" t="s">
        <v>479</v>
      </c>
      <c r="C785" s="402">
        <v>46.753500000000003</v>
      </c>
      <c r="D785" s="428">
        <v>23.56</v>
      </c>
      <c r="E785" s="449" t="s">
        <v>206</v>
      </c>
      <c r="F785" s="450" t="s">
        <v>649</v>
      </c>
      <c r="G785" s="450" t="s">
        <v>2754</v>
      </c>
      <c r="H785" s="450" t="s">
        <v>3985</v>
      </c>
      <c r="I785" s="452" t="s">
        <v>683</v>
      </c>
      <c r="J785" s="457" t="s">
        <v>825</v>
      </c>
      <c r="K785" s="407">
        <v>2</v>
      </c>
      <c r="L785" s="407">
        <v>11</v>
      </c>
      <c r="M785" s="407">
        <v>11</v>
      </c>
      <c r="N785" s="425">
        <v>132</v>
      </c>
      <c r="O785" s="437"/>
      <c r="P785" s="406">
        <v>2</v>
      </c>
      <c r="Q785" s="406">
        <v>108</v>
      </c>
      <c r="R785" s="406">
        <v>22</v>
      </c>
      <c r="S785" s="406"/>
      <c r="T785" s="406"/>
      <c r="U785" s="406"/>
      <c r="V785" s="406">
        <f t="shared" si="39"/>
        <v>0</v>
      </c>
      <c r="W785" s="676"/>
      <c r="X785" s="507" t="str">
        <f t="shared" si="37"/>
        <v>2 garsoniere, 108 două camere, 22 trei camere, 0 număr camere necunoscut &lt;span style="color: red;"&gt;(spuneți-mi sau trimiteți tabel întreținere)&lt;/span&gt;</v>
      </c>
      <c r="Y785" s="508" t="str">
        <f t="shared" si="38"/>
        <v>132 din care 2 garsoniere, 108 două camere, 22 trei camere, 0 număr camere necunoscut &lt;span style="color: red;"&gt;(spuneți-mi sau trimiteți tabel întreținere)&lt;/span&gt;</v>
      </c>
      <c r="Z785" s="509"/>
      <c r="AA785" s="510" t="s">
        <v>1678</v>
      </c>
      <c r="AB785" s="628" t="s">
        <v>1304</v>
      </c>
      <c r="AC785" s="431" t="s">
        <v>1547</v>
      </c>
      <c r="AD785" s="623" t="s">
        <v>2344</v>
      </c>
      <c r="AE785" s="623"/>
      <c r="AF785" s="623"/>
      <c r="AG785" s="623" t="s">
        <v>840</v>
      </c>
      <c r="AH785" s="623"/>
      <c r="AI785" s="623" t="s">
        <v>2609</v>
      </c>
      <c r="AJ785" s="441"/>
      <c r="AK785" s="359"/>
    </row>
    <row r="786" spans="1:37">
      <c r="A786" s="367"/>
      <c r="B786" s="445" t="s">
        <v>480</v>
      </c>
      <c r="C786" s="402">
        <v>46.753399999999999</v>
      </c>
      <c r="D786" s="428">
        <v>23.560600000000001</v>
      </c>
      <c r="E786" s="449" t="s">
        <v>206</v>
      </c>
      <c r="F786" s="450" t="s">
        <v>649</v>
      </c>
      <c r="G786" s="450" t="s">
        <v>2754</v>
      </c>
      <c r="H786" s="450" t="s">
        <v>3986</v>
      </c>
      <c r="I786" s="452" t="s">
        <v>683</v>
      </c>
      <c r="J786" s="457" t="s">
        <v>825</v>
      </c>
      <c r="K786" s="407">
        <v>2</v>
      </c>
      <c r="L786" s="407">
        <v>11</v>
      </c>
      <c r="M786" s="407">
        <v>11</v>
      </c>
      <c r="N786" s="425">
        <v>132</v>
      </c>
      <c r="O786" s="437"/>
      <c r="P786" s="406">
        <v>2</v>
      </c>
      <c r="Q786" s="406">
        <v>108</v>
      </c>
      <c r="R786" s="406">
        <v>22</v>
      </c>
      <c r="S786" s="406"/>
      <c r="T786" s="406"/>
      <c r="U786" s="406"/>
      <c r="V786" s="406">
        <f t="shared" si="39"/>
        <v>0</v>
      </c>
      <c r="W786" s="676"/>
      <c r="X786" s="507" t="str">
        <f t="shared" si="37"/>
        <v>2 garsoniere, 108 două camere, 22 trei camere, 0 număr camere necunoscut &lt;span style="color: red;"&gt;(spuneți-mi sau trimiteți tabel întreținere)&lt;/span&gt;</v>
      </c>
      <c r="Y786" s="508" t="str">
        <f t="shared" si="38"/>
        <v>132 din care 2 garsoniere, 108 două camere, 22 trei camere, 0 număr camere necunoscut &lt;span style="color: red;"&gt;(spuneți-mi sau trimiteți tabel întreținere)&lt;/span&gt;</v>
      </c>
      <c r="Z786" s="509"/>
      <c r="AA786" s="510" t="s">
        <v>1678</v>
      </c>
      <c r="AB786" s="628" t="s">
        <v>1304</v>
      </c>
      <c r="AC786" s="431" t="s">
        <v>1547</v>
      </c>
      <c r="AD786" s="623" t="s">
        <v>2344</v>
      </c>
      <c r="AE786" s="623"/>
      <c r="AF786" s="623"/>
      <c r="AG786" s="623" t="s">
        <v>840</v>
      </c>
      <c r="AH786" s="623"/>
      <c r="AI786" s="623" t="s">
        <v>2609</v>
      </c>
      <c r="AJ786" s="441"/>
      <c r="AK786" s="359"/>
    </row>
    <row r="787" spans="1:37">
      <c r="A787" s="367" t="s">
        <v>32</v>
      </c>
      <c r="B787" s="460" t="s">
        <v>416</v>
      </c>
      <c r="C787" s="461">
        <v>46.750549999999997</v>
      </c>
      <c r="D787" s="462">
        <v>23.558599999999998</v>
      </c>
      <c r="E787" s="463" t="s">
        <v>206</v>
      </c>
      <c r="F787" s="464" t="s">
        <v>649</v>
      </c>
      <c r="G787" s="464" t="s">
        <v>2754</v>
      </c>
      <c r="H787" s="464" t="s">
        <v>3987</v>
      </c>
      <c r="I787" s="474" t="s">
        <v>681</v>
      </c>
      <c r="J787" s="475" t="s">
        <v>3</v>
      </c>
      <c r="K787" s="476">
        <v>2</v>
      </c>
      <c r="L787" s="476">
        <v>5</v>
      </c>
      <c r="M787" s="476">
        <v>5</v>
      </c>
      <c r="N787" s="477">
        <v>20</v>
      </c>
      <c r="O787" s="478"/>
      <c r="P787" s="480"/>
      <c r="Q787" s="480"/>
      <c r="R787" s="480">
        <v>14</v>
      </c>
      <c r="S787" s="480">
        <v>6</v>
      </c>
      <c r="T787" s="480"/>
      <c r="U787" s="479"/>
      <c r="V787" s="479">
        <f t="shared" si="39"/>
        <v>0</v>
      </c>
      <c r="W787" s="679"/>
      <c r="X787" s="515" t="str">
        <f t="shared" si="37"/>
        <v>14 trei camere, 6 patru camere, 0 număr camere necunoscut &lt;span style="color: red;"&gt;(spuneți-mi sau trimiteți tabel întreținere)&lt;/span&gt;</v>
      </c>
      <c r="Y787" s="516" t="str">
        <f t="shared" si="38"/>
        <v>20 din care 14 trei camere, 6 patru camere, 0 număr camere necunoscut &lt;span style="color: red;"&gt;(spuneți-mi sau trimiteți tabel întreținere)&lt;/span&gt;</v>
      </c>
      <c r="Z787" s="517"/>
      <c r="AA787" s="518" t="s">
        <v>1678</v>
      </c>
      <c r="AB787" s="400" t="s">
        <v>1303</v>
      </c>
      <c r="AC787" s="458" t="s">
        <v>1547</v>
      </c>
      <c r="AD787" s="472" t="s">
        <v>2175</v>
      </c>
      <c r="AE787" s="472"/>
      <c r="AF787" s="472"/>
      <c r="AG787" s="394" t="s">
        <v>10</v>
      </c>
      <c r="AH787" s="394"/>
      <c r="AI787" s="394" t="s">
        <v>2572</v>
      </c>
      <c r="AJ787" s="473"/>
      <c r="AK787" s="359"/>
    </row>
    <row r="788" spans="1:37">
      <c r="A788" s="367"/>
      <c r="B788" s="445" t="s">
        <v>417</v>
      </c>
      <c r="C788" s="402">
        <v>46.750500000000002</v>
      </c>
      <c r="D788" s="428">
        <v>23.557300000000001</v>
      </c>
      <c r="E788" s="449" t="s">
        <v>206</v>
      </c>
      <c r="F788" s="450" t="s">
        <v>649</v>
      </c>
      <c r="G788" s="450" t="s">
        <v>2754</v>
      </c>
      <c r="H788" s="450" t="s">
        <v>3988</v>
      </c>
      <c r="I788" s="452" t="s">
        <v>681</v>
      </c>
      <c r="J788" s="457" t="s">
        <v>3</v>
      </c>
      <c r="K788" s="407">
        <v>2</v>
      </c>
      <c r="L788" s="407">
        <v>5</v>
      </c>
      <c r="M788" s="407">
        <v>5</v>
      </c>
      <c r="N788" s="425">
        <v>20</v>
      </c>
      <c r="O788" s="437"/>
      <c r="P788" s="408"/>
      <c r="Q788" s="408"/>
      <c r="R788" s="408">
        <v>14</v>
      </c>
      <c r="S788" s="408">
        <v>6</v>
      </c>
      <c r="T788" s="408"/>
      <c r="U788" s="406"/>
      <c r="V788" s="406">
        <f t="shared" si="39"/>
        <v>0</v>
      </c>
      <c r="W788" s="676"/>
      <c r="X788" s="507" t="str">
        <f t="shared" si="37"/>
        <v>14 trei camere, 6 patru camere, 0 număr camere necunoscut &lt;span style="color: red;"&gt;(spuneți-mi sau trimiteți tabel întreținere)&lt;/span&gt;</v>
      </c>
      <c r="Y788" s="508" t="str">
        <f t="shared" si="38"/>
        <v>20 din care 14 trei camere, 6 patru camere, 0 număr camere necunoscut &lt;span style="color: red;"&gt;(spuneți-mi sau trimiteți tabel întreținere)&lt;/span&gt;</v>
      </c>
      <c r="Z788" s="509"/>
      <c r="AA788" s="510" t="s">
        <v>1678</v>
      </c>
      <c r="AB788" s="628" t="s">
        <v>1303</v>
      </c>
      <c r="AC788" s="431" t="s">
        <v>1547</v>
      </c>
      <c r="AD788" s="356" t="s">
        <v>2175</v>
      </c>
      <c r="AE788" s="356"/>
      <c r="AF788" s="356"/>
      <c r="AG788" s="623" t="s">
        <v>10</v>
      </c>
      <c r="AH788" s="623"/>
      <c r="AI788" s="623" t="s">
        <v>2572</v>
      </c>
      <c r="AJ788" s="496"/>
      <c r="AK788" s="359"/>
    </row>
    <row r="789" spans="1:37">
      <c r="A789" s="367"/>
      <c r="B789" s="445" t="s">
        <v>418</v>
      </c>
      <c r="C789" s="402">
        <v>46.750799999999998</v>
      </c>
      <c r="D789" s="428">
        <v>23.557500000000001</v>
      </c>
      <c r="E789" s="449" t="s">
        <v>206</v>
      </c>
      <c r="F789" s="450" t="s">
        <v>649</v>
      </c>
      <c r="G789" s="450" t="s">
        <v>2754</v>
      </c>
      <c r="H789" s="450" t="s">
        <v>3989</v>
      </c>
      <c r="I789" s="452" t="s">
        <v>681</v>
      </c>
      <c r="J789" s="457" t="s">
        <v>3</v>
      </c>
      <c r="K789" s="407">
        <v>2</v>
      </c>
      <c r="L789" s="407">
        <v>5</v>
      </c>
      <c r="M789" s="407">
        <v>5</v>
      </c>
      <c r="N789" s="425">
        <v>20</v>
      </c>
      <c r="O789" s="437"/>
      <c r="P789" s="408"/>
      <c r="Q789" s="408"/>
      <c r="R789" s="408">
        <v>14</v>
      </c>
      <c r="S789" s="408">
        <v>6</v>
      </c>
      <c r="T789" s="408"/>
      <c r="U789" s="406"/>
      <c r="V789" s="406">
        <f t="shared" si="39"/>
        <v>0</v>
      </c>
      <c r="W789" s="676"/>
      <c r="X789" s="507" t="str">
        <f t="shared" si="37"/>
        <v>14 trei camere, 6 patru camere, 0 număr camere necunoscut &lt;span style="color: red;"&gt;(spuneți-mi sau trimiteți tabel întreținere)&lt;/span&gt;</v>
      </c>
      <c r="Y789" s="508" t="str">
        <f t="shared" si="38"/>
        <v>20 din care 14 trei camere, 6 patru camere, 0 număr camere necunoscut &lt;span style="color: red;"&gt;(spuneți-mi sau trimiteți tabel întreținere)&lt;/span&gt;</v>
      </c>
      <c r="Z789" s="509"/>
      <c r="AA789" s="510" t="s">
        <v>1678</v>
      </c>
      <c r="AB789" s="628" t="s">
        <v>1303</v>
      </c>
      <c r="AC789" s="431" t="s">
        <v>1547</v>
      </c>
      <c r="AD789" s="356" t="s">
        <v>2175</v>
      </c>
      <c r="AE789" s="356"/>
      <c r="AF789" s="356"/>
      <c r="AG789" s="623" t="s">
        <v>10</v>
      </c>
      <c r="AH789" s="623"/>
      <c r="AI789" s="623" t="s">
        <v>2572</v>
      </c>
      <c r="AJ789" s="441"/>
      <c r="AK789" s="359"/>
    </row>
    <row r="790" spans="1:37">
      <c r="A790" s="367"/>
      <c r="B790" s="445" t="s">
        <v>419</v>
      </c>
      <c r="C790" s="402">
        <v>46.750700000000002</v>
      </c>
      <c r="D790" s="428">
        <v>23.556899999999999</v>
      </c>
      <c r="E790" s="449" t="s">
        <v>206</v>
      </c>
      <c r="F790" s="450" t="s">
        <v>649</v>
      </c>
      <c r="G790" s="450" t="s">
        <v>2754</v>
      </c>
      <c r="H790" s="450" t="s">
        <v>3990</v>
      </c>
      <c r="I790" s="452" t="s">
        <v>681</v>
      </c>
      <c r="J790" s="457" t="s">
        <v>3</v>
      </c>
      <c r="K790" s="407">
        <v>2</v>
      </c>
      <c r="L790" s="407">
        <v>5</v>
      </c>
      <c r="M790" s="407">
        <v>5</v>
      </c>
      <c r="N790" s="425">
        <v>20</v>
      </c>
      <c r="O790" s="437"/>
      <c r="P790" s="408"/>
      <c r="Q790" s="408"/>
      <c r="R790" s="408">
        <v>14</v>
      </c>
      <c r="S790" s="408">
        <v>6</v>
      </c>
      <c r="T790" s="408"/>
      <c r="U790" s="406"/>
      <c r="V790" s="406">
        <f t="shared" si="39"/>
        <v>0</v>
      </c>
      <c r="W790" s="676"/>
      <c r="X790" s="507" t="str">
        <f t="shared" si="37"/>
        <v>14 trei camere, 6 patru camere, 0 număr camere necunoscut &lt;span style="color: red;"&gt;(spuneți-mi sau trimiteți tabel întreținere)&lt;/span&gt;</v>
      </c>
      <c r="Y790" s="508" t="str">
        <f t="shared" si="38"/>
        <v>20 din care 14 trei camere, 6 patru camere, 0 număr camere necunoscut &lt;span style="color: red;"&gt;(spuneți-mi sau trimiteți tabel întreținere)&lt;/span&gt;</v>
      </c>
      <c r="Z790" s="509"/>
      <c r="AA790" s="510" t="s">
        <v>1678</v>
      </c>
      <c r="AB790" s="628" t="s">
        <v>1303</v>
      </c>
      <c r="AC790" s="431" t="s">
        <v>1547</v>
      </c>
      <c r="AD790" s="356" t="s">
        <v>2175</v>
      </c>
      <c r="AE790" s="356"/>
      <c r="AF790" s="356"/>
      <c r="AG790" s="623" t="s">
        <v>10</v>
      </c>
      <c r="AH790" s="623"/>
      <c r="AI790" s="623" t="s">
        <v>2572</v>
      </c>
      <c r="AJ790" s="441"/>
      <c r="AK790" s="359"/>
    </row>
    <row r="791" spans="1:37">
      <c r="A791" s="367"/>
      <c r="B791" s="445" t="s">
        <v>338</v>
      </c>
      <c r="C791" s="402">
        <v>46.750999999999998</v>
      </c>
      <c r="D791" s="428">
        <v>23.5579</v>
      </c>
      <c r="E791" s="449" t="s">
        <v>206</v>
      </c>
      <c r="F791" s="450" t="s">
        <v>649</v>
      </c>
      <c r="G791" s="450" t="s">
        <v>2754</v>
      </c>
      <c r="H791" s="450" t="s">
        <v>3991</v>
      </c>
      <c r="I791" s="452" t="s">
        <v>681</v>
      </c>
      <c r="J791" s="457" t="s">
        <v>3</v>
      </c>
      <c r="K791" s="407">
        <v>2</v>
      </c>
      <c r="L791" s="407">
        <v>5</v>
      </c>
      <c r="M791" s="407">
        <v>5</v>
      </c>
      <c r="N791" s="425">
        <v>20</v>
      </c>
      <c r="O791" s="437"/>
      <c r="P791" s="408"/>
      <c r="Q791" s="408"/>
      <c r="R791" s="408">
        <v>14</v>
      </c>
      <c r="S791" s="408">
        <v>6</v>
      </c>
      <c r="T791" s="408"/>
      <c r="U791" s="406"/>
      <c r="V791" s="406">
        <f t="shared" si="39"/>
        <v>0</v>
      </c>
      <c r="W791" s="676"/>
      <c r="X791" s="507" t="str">
        <f t="shared" si="37"/>
        <v>14 trei camere, 6 patru camere, 0 număr camere necunoscut &lt;span style="color: red;"&gt;(spuneți-mi sau trimiteți tabel întreținere)&lt;/span&gt;</v>
      </c>
      <c r="Y791" s="508" t="str">
        <f t="shared" si="38"/>
        <v>20 din care 14 trei camere, 6 patru camere, 0 număr camere necunoscut &lt;span style="color: red;"&gt;(spuneți-mi sau trimiteți tabel întreținere)&lt;/span&gt;</v>
      </c>
      <c r="Z791" s="509"/>
      <c r="AA791" s="510" t="s">
        <v>1678</v>
      </c>
      <c r="AB791" s="628" t="s">
        <v>1303</v>
      </c>
      <c r="AC791" s="431" t="s">
        <v>1547</v>
      </c>
      <c r="AD791" s="356" t="s">
        <v>2175</v>
      </c>
      <c r="AE791" s="356"/>
      <c r="AF791" s="356"/>
      <c r="AG791" s="623" t="s">
        <v>10</v>
      </c>
      <c r="AH791" s="623"/>
      <c r="AI791" s="623" t="s">
        <v>2572</v>
      </c>
      <c r="AJ791" s="441"/>
      <c r="AK791" s="359"/>
    </row>
    <row r="792" spans="1:37">
      <c r="A792" s="367"/>
      <c r="B792" s="445" t="s">
        <v>2784</v>
      </c>
      <c r="C792" s="402">
        <v>46.749600000000001</v>
      </c>
      <c r="D792" s="428">
        <v>23.556000000000001</v>
      </c>
      <c r="E792" s="449" t="s">
        <v>206</v>
      </c>
      <c r="F792" s="450" t="s">
        <v>649</v>
      </c>
      <c r="G792" s="450" t="s">
        <v>2754</v>
      </c>
      <c r="H792" s="450" t="s">
        <v>3992</v>
      </c>
      <c r="I792" s="452" t="s">
        <v>681</v>
      </c>
      <c r="J792" s="457" t="s">
        <v>3</v>
      </c>
      <c r="K792" s="407">
        <v>4</v>
      </c>
      <c r="L792" s="407">
        <v>5</v>
      </c>
      <c r="M792" s="407">
        <v>5</v>
      </c>
      <c r="N792" s="425">
        <v>80</v>
      </c>
      <c r="O792" s="437"/>
      <c r="P792" s="406">
        <v>80</v>
      </c>
      <c r="Q792" s="406"/>
      <c r="R792" s="406"/>
      <c r="S792" s="406"/>
      <c r="T792" s="406"/>
      <c r="U792" s="406"/>
      <c r="V792" s="406">
        <f t="shared" si="39"/>
        <v>0</v>
      </c>
      <c r="W792" s="676"/>
      <c r="X792" s="507" t="str">
        <f t="shared" si="37"/>
        <v>80 garsoniere, 0 număr camere necunoscut &lt;span style="color: red;"&gt;(spuneți-mi sau trimiteți tabel întreținere)&lt;/span&gt;</v>
      </c>
      <c r="Y792" s="508" t="str">
        <f t="shared" si="38"/>
        <v>80 din care 80 garsoniere, 0 număr camere necunoscut &lt;span style="color: red;"&gt;(spuneți-mi sau trimiteți tabel întreținere)&lt;/span&gt;</v>
      </c>
      <c r="Z792" s="509"/>
      <c r="AA792" s="510" t="s">
        <v>1673</v>
      </c>
      <c r="AB792" s="628" t="s">
        <v>1307</v>
      </c>
      <c r="AC792" s="431" t="s">
        <v>1155</v>
      </c>
      <c r="AD792" s="623" t="s">
        <v>2502</v>
      </c>
      <c r="AE792" s="623"/>
      <c r="AF792" s="623"/>
      <c r="AG792" s="623" t="s">
        <v>10</v>
      </c>
      <c r="AH792" s="623"/>
      <c r="AI792" s="623" t="s">
        <v>2595</v>
      </c>
      <c r="AJ792" s="441"/>
      <c r="AK792" s="359"/>
    </row>
    <row r="793" spans="1:37">
      <c r="A793" s="367"/>
      <c r="B793" s="445" t="s">
        <v>2785</v>
      </c>
      <c r="C793" s="402">
        <v>46.749600000000001</v>
      </c>
      <c r="D793" s="428">
        <v>23.5565</v>
      </c>
      <c r="E793" s="449" t="s">
        <v>206</v>
      </c>
      <c r="F793" s="450" t="s">
        <v>649</v>
      </c>
      <c r="G793" s="450" t="s">
        <v>2754</v>
      </c>
      <c r="H793" s="450" t="s">
        <v>3992</v>
      </c>
      <c r="I793" s="452" t="s">
        <v>681</v>
      </c>
      <c r="J793" s="457" t="s">
        <v>3</v>
      </c>
      <c r="K793" s="407">
        <v>4</v>
      </c>
      <c r="L793" s="407">
        <v>5</v>
      </c>
      <c r="M793" s="407">
        <v>5</v>
      </c>
      <c r="N793" s="425">
        <v>80</v>
      </c>
      <c r="O793" s="437"/>
      <c r="P793" s="406">
        <v>80</v>
      </c>
      <c r="Q793" s="406"/>
      <c r="R793" s="406"/>
      <c r="S793" s="406"/>
      <c r="T793" s="406"/>
      <c r="U793" s="406"/>
      <c r="V793" s="406">
        <f t="shared" si="39"/>
        <v>0</v>
      </c>
      <c r="W793" s="676"/>
      <c r="X793" s="507" t="str">
        <f t="shared" si="37"/>
        <v>80 garsoniere, 0 număr camere necunoscut &lt;span style="color: red;"&gt;(spuneți-mi sau trimiteți tabel întreținere)&lt;/span&gt;</v>
      </c>
      <c r="Y793" s="508" t="str">
        <f t="shared" si="38"/>
        <v>80 din care 80 garsoniere, 0 număr camere necunoscut &lt;span style="color: red;"&gt;(spuneți-mi sau trimiteți tabel întreținere)&lt;/span&gt;</v>
      </c>
      <c r="Z793" s="509"/>
      <c r="AA793" s="510" t="s">
        <v>1673</v>
      </c>
      <c r="AB793" s="628" t="s">
        <v>1307</v>
      </c>
      <c r="AC793" s="431" t="s">
        <v>1155</v>
      </c>
      <c r="AD793" s="623" t="s">
        <v>2502</v>
      </c>
      <c r="AE793" s="623"/>
      <c r="AF793" s="623"/>
      <c r="AG793" s="623" t="s">
        <v>10</v>
      </c>
      <c r="AH793" s="623"/>
      <c r="AI793" s="623" t="s">
        <v>2595</v>
      </c>
      <c r="AJ793" s="441"/>
      <c r="AK793" s="359"/>
    </row>
    <row r="794" spans="1:37">
      <c r="A794" s="367"/>
      <c r="B794" s="445" t="s">
        <v>462</v>
      </c>
      <c r="C794" s="402">
        <v>46.749899999999997</v>
      </c>
      <c r="D794" s="428">
        <v>23.5623</v>
      </c>
      <c r="E794" s="449" t="s">
        <v>206</v>
      </c>
      <c r="F794" s="450" t="s">
        <v>649</v>
      </c>
      <c r="G794" s="450" t="s">
        <v>2754</v>
      </c>
      <c r="H794" s="450" t="s">
        <v>3993</v>
      </c>
      <c r="I794" s="452" t="s">
        <v>681</v>
      </c>
      <c r="J794" s="457" t="s">
        <v>3</v>
      </c>
      <c r="K794" s="407">
        <v>3</v>
      </c>
      <c r="L794" s="407">
        <v>5</v>
      </c>
      <c r="M794" s="407">
        <v>5</v>
      </c>
      <c r="N794" s="425">
        <v>30</v>
      </c>
      <c r="O794" s="437"/>
      <c r="P794" s="408"/>
      <c r="Q794" s="408"/>
      <c r="R794" s="408">
        <v>21</v>
      </c>
      <c r="S794" s="408">
        <v>9</v>
      </c>
      <c r="T794" s="408"/>
      <c r="U794" s="406"/>
      <c r="V794" s="406">
        <f t="shared" si="39"/>
        <v>0</v>
      </c>
      <c r="W794" s="676"/>
      <c r="X794" s="507" t="str">
        <f t="shared" si="37"/>
        <v>21 trei camere, 9 patru camere, 0 număr camere necunoscut &lt;span style="color: red;"&gt;(spuneți-mi sau trimiteți tabel întreținere)&lt;/span&gt;</v>
      </c>
      <c r="Y794" s="508" t="str">
        <f t="shared" si="38"/>
        <v>30 din care 21 trei camere, 9 patru camere, 0 număr camere necunoscut &lt;span style="color: red;"&gt;(spuneți-mi sau trimiteți tabel întreținere)&lt;/span&gt;</v>
      </c>
      <c r="Z794" s="509"/>
      <c r="AA794" s="510" t="s">
        <v>1671</v>
      </c>
      <c r="AB794" s="628" t="s">
        <v>1303</v>
      </c>
      <c r="AC794" s="431" t="s">
        <v>1547</v>
      </c>
      <c r="AD794" s="356" t="s">
        <v>2177</v>
      </c>
      <c r="AE794" s="356"/>
      <c r="AF794" s="356"/>
      <c r="AG794" s="623" t="s">
        <v>10</v>
      </c>
      <c r="AH794" s="623"/>
      <c r="AI794" s="623" t="s">
        <v>2572</v>
      </c>
      <c r="AJ794" s="441"/>
      <c r="AK794" s="359"/>
    </row>
    <row r="795" spans="1:37">
      <c r="A795" s="367"/>
      <c r="B795" s="445" t="s">
        <v>589</v>
      </c>
      <c r="C795" s="402">
        <v>46.7498</v>
      </c>
      <c r="D795" s="428">
        <v>23.5611</v>
      </c>
      <c r="E795" s="449" t="s">
        <v>206</v>
      </c>
      <c r="F795" s="450" t="s">
        <v>649</v>
      </c>
      <c r="G795" s="450" t="s">
        <v>2754</v>
      </c>
      <c r="H795" s="450" t="s">
        <v>3994</v>
      </c>
      <c r="I795" s="452" t="s">
        <v>681</v>
      </c>
      <c r="J795" s="457" t="s">
        <v>3</v>
      </c>
      <c r="K795" s="407">
        <v>3</v>
      </c>
      <c r="L795" s="407">
        <v>5</v>
      </c>
      <c r="M795" s="407">
        <v>5</v>
      </c>
      <c r="N795" s="425">
        <v>30</v>
      </c>
      <c r="O795" s="437"/>
      <c r="P795" s="408"/>
      <c r="Q795" s="408"/>
      <c r="R795" s="408">
        <v>21</v>
      </c>
      <c r="S795" s="408">
        <v>9</v>
      </c>
      <c r="T795" s="408"/>
      <c r="U795" s="406"/>
      <c r="V795" s="406">
        <f t="shared" si="39"/>
        <v>0</v>
      </c>
      <c r="W795" s="676"/>
      <c r="X795" s="507" t="str">
        <f t="shared" si="37"/>
        <v>21 trei camere, 9 patru camere, 0 număr camere necunoscut &lt;span style="color: red;"&gt;(spuneți-mi sau trimiteți tabel întreținere)&lt;/span&gt;</v>
      </c>
      <c r="Y795" s="508" t="str">
        <f t="shared" si="38"/>
        <v>30 din care 21 trei camere, 9 patru camere, 0 număr camere necunoscut &lt;span style="color: red;"&gt;(spuneți-mi sau trimiteți tabel întreținere)&lt;/span&gt;</v>
      </c>
      <c r="Z795" s="509"/>
      <c r="AA795" s="510" t="s">
        <v>1671</v>
      </c>
      <c r="AB795" s="628" t="s">
        <v>1303</v>
      </c>
      <c r="AC795" s="431" t="s">
        <v>1547</v>
      </c>
      <c r="AD795" s="356" t="s">
        <v>2177</v>
      </c>
      <c r="AE795" s="356"/>
      <c r="AF795" s="356"/>
      <c r="AG795" s="623" t="s">
        <v>10</v>
      </c>
      <c r="AH795" s="623"/>
      <c r="AI795" s="623" t="s">
        <v>2572</v>
      </c>
      <c r="AJ795" s="496"/>
      <c r="AK795" s="359"/>
    </row>
    <row r="796" spans="1:37">
      <c r="A796" s="367"/>
      <c r="B796" s="445" t="s">
        <v>590</v>
      </c>
      <c r="C796" s="402">
        <v>46.749699999999997</v>
      </c>
      <c r="D796" s="428">
        <v>23.5578</v>
      </c>
      <c r="E796" s="449" t="s">
        <v>206</v>
      </c>
      <c r="F796" s="450" t="s">
        <v>649</v>
      </c>
      <c r="G796" s="450" t="s">
        <v>2754</v>
      </c>
      <c r="H796" s="450" t="s">
        <v>3995</v>
      </c>
      <c r="I796" s="452" t="s">
        <v>681</v>
      </c>
      <c r="J796" s="457" t="s">
        <v>3</v>
      </c>
      <c r="K796" s="407">
        <v>3</v>
      </c>
      <c r="L796" s="407">
        <v>5</v>
      </c>
      <c r="M796" s="407">
        <v>5</v>
      </c>
      <c r="N796" s="425">
        <v>30</v>
      </c>
      <c r="O796" s="437"/>
      <c r="P796" s="408"/>
      <c r="Q796" s="408"/>
      <c r="R796" s="408">
        <v>21</v>
      </c>
      <c r="S796" s="408">
        <v>9</v>
      </c>
      <c r="T796" s="408"/>
      <c r="U796" s="406"/>
      <c r="V796" s="406">
        <f t="shared" si="39"/>
        <v>0</v>
      </c>
      <c r="W796" s="676"/>
      <c r="X796" s="507" t="str">
        <f t="shared" si="37"/>
        <v>21 trei camere, 9 patru camere, 0 număr camere necunoscut &lt;span style="color: red;"&gt;(spuneți-mi sau trimiteți tabel întreținere)&lt;/span&gt;</v>
      </c>
      <c r="Y796" s="508" t="str">
        <f t="shared" si="38"/>
        <v>30 din care 21 trei camere, 9 patru camere, 0 număr camere necunoscut &lt;span style="color: red;"&gt;(spuneți-mi sau trimiteți tabel întreținere)&lt;/span&gt;</v>
      </c>
      <c r="Z796" s="509"/>
      <c r="AA796" s="510" t="s">
        <v>1671</v>
      </c>
      <c r="AB796" s="628" t="s">
        <v>1303</v>
      </c>
      <c r="AC796" s="431" t="s">
        <v>1547</v>
      </c>
      <c r="AD796" s="356" t="s">
        <v>2177</v>
      </c>
      <c r="AE796" s="356"/>
      <c r="AF796" s="356"/>
      <c r="AG796" s="623" t="s">
        <v>10</v>
      </c>
      <c r="AH796" s="623"/>
      <c r="AI796" s="623" t="s">
        <v>2572</v>
      </c>
      <c r="AJ796" s="441"/>
      <c r="AK796" s="359"/>
    </row>
    <row r="797" spans="1:37">
      <c r="A797" s="367"/>
      <c r="B797" s="445" t="s">
        <v>591</v>
      </c>
      <c r="C797" s="402">
        <v>46.750300000000003</v>
      </c>
      <c r="D797" s="428">
        <v>23.558499999999999</v>
      </c>
      <c r="E797" s="449" t="s">
        <v>206</v>
      </c>
      <c r="F797" s="450" t="s">
        <v>649</v>
      </c>
      <c r="G797" s="450" t="s">
        <v>2754</v>
      </c>
      <c r="H797" s="450" t="s">
        <v>3996</v>
      </c>
      <c r="I797" s="452" t="s">
        <v>681</v>
      </c>
      <c r="J797" s="457" t="s">
        <v>3</v>
      </c>
      <c r="K797" s="407">
        <v>3</v>
      </c>
      <c r="L797" s="407">
        <v>5</v>
      </c>
      <c r="M797" s="407">
        <v>5</v>
      </c>
      <c r="N797" s="425">
        <v>30</v>
      </c>
      <c r="O797" s="437"/>
      <c r="P797" s="408"/>
      <c r="Q797" s="408"/>
      <c r="R797" s="408">
        <v>21</v>
      </c>
      <c r="S797" s="408">
        <v>9</v>
      </c>
      <c r="T797" s="408"/>
      <c r="U797" s="406"/>
      <c r="V797" s="406">
        <f t="shared" si="39"/>
        <v>0</v>
      </c>
      <c r="W797" s="676"/>
      <c r="X797" s="507" t="str">
        <f t="shared" si="37"/>
        <v>21 trei camere, 9 patru camere, 0 număr camere necunoscut &lt;span style="color: red;"&gt;(spuneți-mi sau trimiteți tabel întreținere)&lt;/span&gt;</v>
      </c>
      <c r="Y797" s="508" t="str">
        <f t="shared" si="38"/>
        <v>30 din care 21 trei camere, 9 patru camere, 0 număr camere necunoscut &lt;span style="color: red;"&gt;(spuneți-mi sau trimiteți tabel întreținere)&lt;/span&gt;</v>
      </c>
      <c r="Z797" s="509"/>
      <c r="AA797" s="510" t="s">
        <v>1678</v>
      </c>
      <c r="AB797" s="628" t="s">
        <v>1303</v>
      </c>
      <c r="AC797" s="431" t="s">
        <v>1547</v>
      </c>
      <c r="AD797" s="356" t="s">
        <v>2177</v>
      </c>
      <c r="AE797" s="356"/>
      <c r="AF797" s="356"/>
      <c r="AG797" s="623" t="s">
        <v>10</v>
      </c>
      <c r="AH797" s="623"/>
      <c r="AI797" s="623" t="s">
        <v>2572</v>
      </c>
      <c r="AJ797" s="441"/>
      <c r="AK797" s="359"/>
    </row>
    <row r="798" spans="1:37">
      <c r="A798" s="367"/>
      <c r="B798" s="445" t="s">
        <v>592</v>
      </c>
      <c r="C798" s="402">
        <v>46.751100000000001</v>
      </c>
      <c r="D798" s="428">
        <v>23.556899999999999</v>
      </c>
      <c r="E798" s="449" t="s">
        <v>206</v>
      </c>
      <c r="F798" s="450" t="s">
        <v>649</v>
      </c>
      <c r="G798" s="450" t="s">
        <v>2754</v>
      </c>
      <c r="H798" s="450" t="s">
        <v>3997</v>
      </c>
      <c r="I798" s="452" t="s">
        <v>681</v>
      </c>
      <c r="J798" s="457" t="s">
        <v>3</v>
      </c>
      <c r="K798" s="407">
        <v>3</v>
      </c>
      <c r="L798" s="407">
        <v>5</v>
      </c>
      <c r="M798" s="407">
        <v>5</v>
      </c>
      <c r="N798" s="425">
        <v>30</v>
      </c>
      <c r="O798" s="437"/>
      <c r="P798" s="408"/>
      <c r="Q798" s="408"/>
      <c r="R798" s="408">
        <v>21</v>
      </c>
      <c r="S798" s="408">
        <v>9</v>
      </c>
      <c r="T798" s="408"/>
      <c r="U798" s="406"/>
      <c r="V798" s="406">
        <f t="shared" si="39"/>
        <v>0</v>
      </c>
      <c r="W798" s="676"/>
      <c r="X798" s="507" t="str">
        <f t="shared" si="37"/>
        <v>21 trei camere, 9 patru camere, 0 număr camere necunoscut &lt;span style="color: red;"&gt;(spuneți-mi sau trimiteți tabel întreținere)&lt;/span&gt;</v>
      </c>
      <c r="Y798" s="508" t="str">
        <f t="shared" si="38"/>
        <v>30 din care 21 trei camere, 9 patru camere, 0 număr camere necunoscut &lt;span style="color: red;"&gt;(spuneți-mi sau trimiteți tabel întreținere)&lt;/span&gt;</v>
      </c>
      <c r="Z798" s="509"/>
      <c r="AA798" s="510" t="s">
        <v>1678</v>
      </c>
      <c r="AB798" s="628" t="s">
        <v>1303</v>
      </c>
      <c r="AC798" s="431" t="s">
        <v>1547</v>
      </c>
      <c r="AD798" s="356" t="s">
        <v>2177</v>
      </c>
      <c r="AE798" s="356"/>
      <c r="AF798" s="356"/>
      <c r="AG798" s="623" t="s">
        <v>10</v>
      </c>
      <c r="AH798" s="623"/>
      <c r="AI798" s="623" t="s">
        <v>2572</v>
      </c>
      <c r="AJ798" s="441"/>
      <c r="AK798" s="359"/>
    </row>
    <row r="799" spans="1:37">
      <c r="A799" s="367"/>
      <c r="B799" s="445" t="s">
        <v>593</v>
      </c>
      <c r="C799" s="402">
        <v>46.751300000000001</v>
      </c>
      <c r="D799" s="428">
        <v>23.556899999999999</v>
      </c>
      <c r="E799" s="449" t="s">
        <v>206</v>
      </c>
      <c r="F799" s="450" t="s">
        <v>649</v>
      </c>
      <c r="G799" s="450" t="s">
        <v>2754</v>
      </c>
      <c r="H799" s="450" t="s">
        <v>3998</v>
      </c>
      <c r="I799" s="452" t="s">
        <v>681</v>
      </c>
      <c r="J799" s="457" t="s">
        <v>3</v>
      </c>
      <c r="K799" s="407">
        <v>3</v>
      </c>
      <c r="L799" s="407">
        <v>5</v>
      </c>
      <c r="M799" s="407">
        <v>5</v>
      </c>
      <c r="N799" s="425">
        <v>30</v>
      </c>
      <c r="O799" s="437"/>
      <c r="P799" s="408"/>
      <c r="Q799" s="408"/>
      <c r="R799" s="408">
        <v>21</v>
      </c>
      <c r="S799" s="408">
        <v>9</v>
      </c>
      <c r="T799" s="408"/>
      <c r="U799" s="406"/>
      <c r="V799" s="406">
        <f t="shared" si="39"/>
        <v>0</v>
      </c>
      <c r="W799" s="676"/>
      <c r="X799" s="507" t="str">
        <f t="shared" si="37"/>
        <v>21 trei camere, 9 patru camere, 0 număr camere necunoscut &lt;span style="color: red;"&gt;(spuneți-mi sau trimiteți tabel întreținere)&lt;/span&gt;</v>
      </c>
      <c r="Y799" s="508" t="str">
        <f t="shared" si="38"/>
        <v>30 din care 21 trei camere, 9 patru camere, 0 număr camere necunoscut &lt;span style="color: red;"&gt;(spuneți-mi sau trimiteți tabel întreținere)&lt;/span&gt;</v>
      </c>
      <c r="Z799" s="509"/>
      <c r="AA799" s="510" t="s">
        <v>1663</v>
      </c>
      <c r="AB799" s="628" t="s">
        <v>1303</v>
      </c>
      <c r="AC799" s="431" t="s">
        <v>1547</v>
      </c>
      <c r="AD799" s="356" t="s">
        <v>2177</v>
      </c>
      <c r="AE799" s="356"/>
      <c r="AF799" s="356"/>
      <c r="AG799" s="623" t="s">
        <v>10</v>
      </c>
      <c r="AH799" s="623"/>
      <c r="AI799" s="623" t="s">
        <v>2572</v>
      </c>
      <c r="AJ799" s="496"/>
      <c r="AK799" s="359"/>
    </row>
    <row r="800" spans="1:37">
      <c r="A800" s="367" t="s">
        <v>32</v>
      </c>
      <c r="B800" s="460" t="s">
        <v>295</v>
      </c>
      <c r="C800" s="461">
        <v>46.754300000000001</v>
      </c>
      <c r="D800" s="462">
        <v>23.560099999999998</v>
      </c>
      <c r="E800" s="463" t="s">
        <v>206</v>
      </c>
      <c r="F800" s="464" t="s">
        <v>649</v>
      </c>
      <c r="G800" s="464" t="s">
        <v>2754</v>
      </c>
      <c r="H800" s="464" t="s">
        <v>3999</v>
      </c>
      <c r="I800" s="474" t="s">
        <v>681</v>
      </c>
      <c r="J800" s="475" t="s">
        <v>3</v>
      </c>
      <c r="K800" s="476">
        <v>4</v>
      </c>
      <c r="L800" s="476">
        <v>5</v>
      </c>
      <c r="M800" s="476">
        <v>5</v>
      </c>
      <c r="N800" s="477">
        <v>40</v>
      </c>
      <c r="O800" s="478"/>
      <c r="P800" s="480"/>
      <c r="Q800" s="480"/>
      <c r="R800" s="480">
        <v>28</v>
      </c>
      <c r="S800" s="480">
        <v>12</v>
      </c>
      <c r="T800" s="480"/>
      <c r="U800" s="479"/>
      <c r="V800" s="479">
        <f t="shared" si="39"/>
        <v>0</v>
      </c>
      <c r="W800" s="679"/>
      <c r="X800" s="515" t="str">
        <f t="shared" si="37"/>
        <v>28 trei camere, 12 patru camere, 0 număr camere necunoscut &lt;span style="color: red;"&gt;(spuneți-mi sau trimiteți tabel întreținere)&lt;/span&gt;</v>
      </c>
      <c r="Y800" s="516" t="str">
        <f t="shared" si="38"/>
        <v>40 din care 28 trei camere, 12 patru camere, 0 număr camere necunoscut &lt;span style="color: red;"&gt;(spuneți-mi sau trimiteți tabel întreținere)&lt;/span&gt;</v>
      </c>
      <c r="Z800" s="517"/>
      <c r="AA800" s="518" t="s">
        <v>1678</v>
      </c>
      <c r="AB800" s="400" t="s">
        <v>1303</v>
      </c>
      <c r="AC800" s="458" t="s">
        <v>1547</v>
      </c>
      <c r="AD800" s="472" t="s">
        <v>2160</v>
      </c>
      <c r="AE800" s="472"/>
      <c r="AF800" s="472"/>
      <c r="AG800" s="394" t="s">
        <v>10</v>
      </c>
      <c r="AH800" s="394"/>
      <c r="AI800" s="394" t="s">
        <v>2572</v>
      </c>
      <c r="AJ800" s="473"/>
      <c r="AK800" s="359"/>
    </row>
    <row r="801" spans="1:37">
      <c r="A801" s="367"/>
      <c r="B801" s="445" t="s">
        <v>296</v>
      </c>
      <c r="C801" s="402">
        <v>46.750700000000002</v>
      </c>
      <c r="D801" s="428">
        <v>23.564800000000002</v>
      </c>
      <c r="E801" s="449" t="s">
        <v>206</v>
      </c>
      <c r="F801" s="450" t="s">
        <v>649</v>
      </c>
      <c r="G801" s="450" t="s">
        <v>2754</v>
      </c>
      <c r="H801" s="450" t="s">
        <v>4000</v>
      </c>
      <c r="I801" s="452" t="s">
        <v>681</v>
      </c>
      <c r="J801" s="457" t="s">
        <v>3</v>
      </c>
      <c r="K801" s="407">
        <v>4</v>
      </c>
      <c r="L801" s="407">
        <v>5</v>
      </c>
      <c r="M801" s="407">
        <v>5</v>
      </c>
      <c r="N801" s="425">
        <v>40</v>
      </c>
      <c r="O801" s="437"/>
      <c r="P801" s="408"/>
      <c r="Q801" s="408"/>
      <c r="R801" s="408">
        <v>28</v>
      </c>
      <c r="S801" s="408">
        <v>12</v>
      </c>
      <c r="T801" s="408"/>
      <c r="U801" s="406"/>
      <c r="V801" s="406">
        <f t="shared" si="39"/>
        <v>0</v>
      </c>
      <c r="W801" s="676"/>
      <c r="X801" s="507" t="str">
        <f t="shared" si="37"/>
        <v>28 trei camere, 12 patru camere, 0 număr camere necunoscut &lt;span style="color: red;"&gt;(spuneți-mi sau trimiteți tabel întreținere)&lt;/span&gt;</v>
      </c>
      <c r="Y801" s="508" t="str">
        <f t="shared" si="38"/>
        <v>40 din care 28 trei camere, 12 patru camere, 0 număr camere necunoscut &lt;span style="color: red;"&gt;(spuneți-mi sau trimiteți tabel întreținere)&lt;/span&gt;</v>
      </c>
      <c r="Z801" s="509"/>
      <c r="AA801" s="510" t="s">
        <v>1661</v>
      </c>
      <c r="AB801" s="628" t="s">
        <v>1303</v>
      </c>
      <c r="AC801" s="431" t="s">
        <v>1547</v>
      </c>
      <c r="AD801" s="356" t="s">
        <v>2160</v>
      </c>
      <c r="AE801" s="356"/>
      <c r="AF801" s="356"/>
      <c r="AG801" s="623" t="s">
        <v>10</v>
      </c>
      <c r="AH801" s="623"/>
      <c r="AI801" s="623" t="s">
        <v>2572</v>
      </c>
      <c r="AJ801" s="441"/>
      <c r="AK801" s="359"/>
    </row>
    <row r="802" spans="1:37">
      <c r="A802" s="367"/>
      <c r="B802" s="445" t="s">
        <v>297</v>
      </c>
      <c r="C802" s="402">
        <v>46.750399999999999</v>
      </c>
      <c r="D802" s="428">
        <v>23.564800000000002</v>
      </c>
      <c r="E802" s="449" t="s">
        <v>206</v>
      </c>
      <c r="F802" s="450" t="s">
        <v>649</v>
      </c>
      <c r="G802" s="450" t="s">
        <v>2754</v>
      </c>
      <c r="H802" s="450" t="s">
        <v>4001</v>
      </c>
      <c r="I802" s="452" t="s">
        <v>681</v>
      </c>
      <c r="J802" s="457" t="s">
        <v>3</v>
      </c>
      <c r="K802" s="407">
        <v>4</v>
      </c>
      <c r="L802" s="407">
        <v>5</v>
      </c>
      <c r="M802" s="407">
        <v>5</v>
      </c>
      <c r="N802" s="425">
        <v>40</v>
      </c>
      <c r="O802" s="437"/>
      <c r="P802" s="408"/>
      <c r="Q802" s="408"/>
      <c r="R802" s="408">
        <v>28</v>
      </c>
      <c r="S802" s="408">
        <v>12</v>
      </c>
      <c r="T802" s="408"/>
      <c r="U802" s="406"/>
      <c r="V802" s="406">
        <f t="shared" si="39"/>
        <v>0</v>
      </c>
      <c r="W802" s="676"/>
      <c r="X802" s="507" t="str">
        <f t="shared" si="37"/>
        <v>28 trei camere, 12 patru camere, 0 număr camere necunoscut &lt;span style="color: red;"&gt;(spuneți-mi sau trimiteți tabel întreținere)&lt;/span&gt;</v>
      </c>
      <c r="Y802" s="508" t="str">
        <f t="shared" si="38"/>
        <v>40 din care 28 trei camere, 12 patru camere, 0 număr camere necunoscut &lt;span style="color: red;"&gt;(spuneți-mi sau trimiteți tabel întreținere)&lt;/span&gt;</v>
      </c>
      <c r="Z802" s="509"/>
      <c r="AA802" s="510" t="s">
        <v>1661</v>
      </c>
      <c r="AB802" s="628" t="s">
        <v>1303</v>
      </c>
      <c r="AC802" s="431" t="s">
        <v>1547</v>
      </c>
      <c r="AD802" s="356" t="s">
        <v>2160</v>
      </c>
      <c r="AE802" s="356"/>
      <c r="AF802" s="356"/>
      <c r="AG802" s="623" t="s">
        <v>10</v>
      </c>
      <c r="AH802" s="623"/>
      <c r="AI802" s="623" t="s">
        <v>2572</v>
      </c>
      <c r="AJ802" s="441"/>
      <c r="AK802" s="359"/>
    </row>
    <row r="803" spans="1:37">
      <c r="A803" s="367"/>
      <c r="B803" s="445" t="s">
        <v>347</v>
      </c>
      <c r="C803" s="402">
        <v>46.7502</v>
      </c>
      <c r="D803" s="428">
        <v>23.562000000000001</v>
      </c>
      <c r="E803" s="449" t="s">
        <v>206</v>
      </c>
      <c r="F803" s="450" t="s">
        <v>649</v>
      </c>
      <c r="G803" s="450" t="s">
        <v>2754</v>
      </c>
      <c r="H803" s="450" t="s">
        <v>4002</v>
      </c>
      <c r="I803" s="452" t="s">
        <v>681</v>
      </c>
      <c r="J803" s="457" t="s">
        <v>3</v>
      </c>
      <c r="K803" s="407">
        <v>5</v>
      </c>
      <c r="L803" s="407">
        <v>5</v>
      </c>
      <c r="M803" s="407">
        <v>5</v>
      </c>
      <c r="N803" s="425">
        <v>50</v>
      </c>
      <c r="O803" s="437"/>
      <c r="P803" s="406"/>
      <c r="Q803" s="406"/>
      <c r="R803" s="406">
        <v>35</v>
      </c>
      <c r="S803" s="406">
        <v>15</v>
      </c>
      <c r="T803" s="406"/>
      <c r="U803" s="406"/>
      <c r="V803" s="406">
        <f t="shared" si="39"/>
        <v>0</v>
      </c>
      <c r="W803" s="676"/>
      <c r="X803" s="507" t="str">
        <f t="shared" si="37"/>
        <v>35 trei camere, 15 patru camere, 0 număr camere necunoscut &lt;span style="color: red;"&gt;(spuneți-mi sau trimiteți tabel întreținere)&lt;/span&gt;</v>
      </c>
      <c r="Y803" s="508" t="str">
        <f t="shared" si="38"/>
        <v>50 din care 35 trei camere, 15 patru camere, 0 număr camere necunoscut &lt;span style="color: red;"&gt;(spuneți-mi sau trimiteți tabel întreținere)&lt;/span&gt;</v>
      </c>
      <c r="Z803" s="509"/>
      <c r="AA803" s="510" t="s">
        <v>1678</v>
      </c>
      <c r="AB803" s="628" t="s">
        <v>1306</v>
      </c>
      <c r="AC803" s="431" t="s">
        <v>1155</v>
      </c>
      <c r="AD803" s="356" t="s">
        <v>2316</v>
      </c>
      <c r="AE803" s="356"/>
      <c r="AF803" s="356"/>
      <c r="AG803" s="623" t="s">
        <v>10</v>
      </c>
      <c r="AH803" s="623"/>
      <c r="AI803" s="623" t="s">
        <v>2591</v>
      </c>
      <c r="AJ803" s="441"/>
      <c r="AK803" s="359"/>
    </row>
    <row r="804" spans="1:37">
      <c r="A804" s="367"/>
      <c r="B804" s="445" t="s">
        <v>348</v>
      </c>
      <c r="C804" s="402">
        <v>46.749499999999998</v>
      </c>
      <c r="D804" s="428">
        <v>23.5625</v>
      </c>
      <c r="E804" s="449" t="s">
        <v>206</v>
      </c>
      <c r="F804" s="450" t="s">
        <v>649</v>
      </c>
      <c r="G804" s="450" t="s">
        <v>2754</v>
      </c>
      <c r="H804" s="450" t="s">
        <v>4003</v>
      </c>
      <c r="I804" s="452" t="s">
        <v>681</v>
      </c>
      <c r="J804" s="457" t="s">
        <v>3</v>
      </c>
      <c r="K804" s="407">
        <v>2</v>
      </c>
      <c r="L804" s="407">
        <v>5</v>
      </c>
      <c r="M804" s="407">
        <v>5</v>
      </c>
      <c r="N804" s="425">
        <v>20</v>
      </c>
      <c r="O804" s="437"/>
      <c r="P804" s="406"/>
      <c r="Q804" s="406"/>
      <c r="R804" s="406">
        <v>14</v>
      </c>
      <c r="S804" s="406">
        <v>6</v>
      </c>
      <c r="T804" s="406"/>
      <c r="U804" s="406"/>
      <c r="V804" s="406">
        <f t="shared" si="39"/>
        <v>0</v>
      </c>
      <c r="W804" s="676"/>
      <c r="X804" s="507" t="str">
        <f t="shared" si="37"/>
        <v>14 trei camere, 6 patru camere, 0 număr camere necunoscut &lt;span style="color: red;"&gt;(spuneți-mi sau trimiteți tabel întreținere)&lt;/span&gt;</v>
      </c>
      <c r="Y804" s="508" t="str">
        <f t="shared" si="38"/>
        <v>20 din care 14 trei camere, 6 patru camere, 0 număr camere necunoscut &lt;span style="color: red;"&gt;(spuneți-mi sau trimiteți tabel întreținere)&lt;/span&gt;</v>
      </c>
      <c r="Z804" s="509"/>
      <c r="AA804" s="510" t="s">
        <v>1671</v>
      </c>
      <c r="AB804" s="628" t="s">
        <v>1306</v>
      </c>
      <c r="AC804" s="431" t="s">
        <v>1155</v>
      </c>
      <c r="AD804" s="356" t="s">
        <v>2299</v>
      </c>
      <c r="AE804" s="356"/>
      <c r="AF804" s="356"/>
      <c r="AG804" s="623" t="s">
        <v>10</v>
      </c>
      <c r="AH804" s="623"/>
      <c r="AI804" s="623" t="s">
        <v>2591</v>
      </c>
      <c r="AJ804" s="441"/>
      <c r="AK804" s="359"/>
    </row>
    <row r="805" spans="1:37">
      <c r="A805" s="367"/>
      <c r="B805" s="445" t="s">
        <v>349</v>
      </c>
      <c r="C805" s="402">
        <v>46.749499999999998</v>
      </c>
      <c r="D805" s="428">
        <v>23.561499999999999</v>
      </c>
      <c r="E805" s="449" t="s">
        <v>206</v>
      </c>
      <c r="F805" s="450" t="s">
        <v>649</v>
      </c>
      <c r="G805" s="450" t="s">
        <v>2754</v>
      </c>
      <c r="H805" s="450" t="s">
        <v>4004</v>
      </c>
      <c r="I805" s="452" t="s">
        <v>681</v>
      </c>
      <c r="J805" s="457" t="s">
        <v>3</v>
      </c>
      <c r="K805" s="407">
        <v>4</v>
      </c>
      <c r="L805" s="407">
        <v>5</v>
      </c>
      <c r="M805" s="407">
        <v>5</v>
      </c>
      <c r="N805" s="425">
        <v>40</v>
      </c>
      <c r="O805" s="437"/>
      <c r="P805" s="408"/>
      <c r="Q805" s="408"/>
      <c r="R805" s="408">
        <v>28</v>
      </c>
      <c r="S805" s="408">
        <v>12</v>
      </c>
      <c r="T805" s="408"/>
      <c r="U805" s="406"/>
      <c r="V805" s="406">
        <f t="shared" si="39"/>
        <v>0</v>
      </c>
      <c r="W805" s="676"/>
      <c r="X805" s="507" t="str">
        <f t="shared" si="37"/>
        <v>28 trei camere, 12 patru camere, 0 număr camere necunoscut &lt;span style="color: red;"&gt;(spuneți-mi sau trimiteți tabel întreținere)&lt;/span&gt;</v>
      </c>
      <c r="Y805" s="508" t="str">
        <f t="shared" si="38"/>
        <v>40 din care 28 trei camere, 12 patru camere, 0 număr camere necunoscut &lt;span style="color: red;"&gt;(spuneți-mi sau trimiteți tabel întreținere)&lt;/span&gt;</v>
      </c>
      <c r="Z805" s="509"/>
      <c r="AA805" s="510" t="s">
        <v>1671</v>
      </c>
      <c r="AB805" s="628" t="s">
        <v>1303</v>
      </c>
      <c r="AC805" s="431" t="s">
        <v>1547</v>
      </c>
      <c r="AD805" s="356" t="s">
        <v>2160</v>
      </c>
      <c r="AE805" s="356"/>
      <c r="AF805" s="356"/>
      <c r="AG805" s="623" t="s">
        <v>10</v>
      </c>
      <c r="AH805" s="623"/>
      <c r="AI805" s="623" t="s">
        <v>2572</v>
      </c>
      <c r="AJ805" s="441"/>
      <c r="AK805" s="359"/>
    </row>
    <row r="806" spans="1:37">
      <c r="A806" s="367"/>
      <c r="B806" s="445" t="s">
        <v>457</v>
      </c>
      <c r="C806" s="402">
        <v>46.750100000000003</v>
      </c>
      <c r="D806" s="428">
        <v>23.560300000000002</v>
      </c>
      <c r="E806" s="449" t="s">
        <v>206</v>
      </c>
      <c r="F806" s="450" t="s">
        <v>649</v>
      </c>
      <c r="G806" s="450" t="s">
        <v>2754</v>
      </c>
      <c r="H806" s="450" t="s">
        <v>4005</v>
      </c>
      <c r="I806" s="452" t="s">
        <v>681</v>
      </c>
      <c r="J806" s="457" t="s">
        <v>3</v>
      </c>
      <c r="K806" s="407">
        <v>4</v>
      </c>
      <c r="L806" s="407">
        <v>5</v>
      </c>
      <c r="M806" s="407">
        <v>5</v>
      </c>
      <c r="N806" s="425">
        <v>40</v>
      </c>
      <c r="O806" s="437"/>
      <c r="P806" s="408"/>
      <c r="Q806" s="408"/>
      <c r="R806" s="408">
        <v>28</v>
      </c>
      <c r="S806" s="408">
        <v>12</v>
      </c>
      <c r="T806" s="408"/>
      <c r="U806" s="406"/>
      <c r="V806" s="406">
        <f t="shared" si="39"/>
        <v>0</v>
      </c>
      <c r="W806" s="676"/>
      <c r="X806" s="507" t="str">
        <f t="shared" si="37"/>
        <v>28 trei camere, 12 patru camere, 0 număr camere necunoscut &lt;span style="color: red;"&gt;(spuneți-mi sau trimiteți tabel întreținere)&lt;/span&gt;</v>
      </c>
      <c r="Y806" s="508" t="str">
        <f t="shared" si="38"/>
        <v>40 din care 28 trei camere, 12 patru camere, 0 număr camere necunoscut &lt;span style="color: red;"&gt;(spuneți-mi sau trimiteți tabel întreținere)&lt;/span&gt;</v>
      </c>
      <c r="Z806" s="509"/>
      <c r="AA806" s="510" t="s">
        <v>1678</v>
      </c>
      <c r="AB806" s="628" t="s">
        <v>1303</v>
      </c>
      <c r="AC806" s="431" t="s">
        <v>1547</v>
      </c>
      <c r="AD806" s="356" t="s">
        <v>2160</v>
      </c>
      <c r="AE806" s="356"/>
      <c r="AF806" s="356"/>
      <c r="AG806" s="623" t="s">
        <v>10</v>
      </c>
      <c r="AH806" s="623"/>
      <c r="AI806" s="623" t="s">
        <v>2572</v>
      </c>
      <c r="AJ806" s="441"/>
      <c r="AK806" s="359"/>
    </row>
    <row r="807" spans="1:37">
      <c r="A807" s="367"/>
      <c r="B807" s="445" t="s">
        <v>458</v>
      </c>
      <c r="C807" s="402">
        <v>46.7498</v>
      </c>
      <c r="D807" s="428">
        <v>23.56</v>
      </c>
      <c r="E807" s="449" t="s">
        <v>206</v>
      </c>
      <c r="F807" s="450" t="s">
        <v>649</v>
      </c>
      <c r="G807" s="450" t="s">
        <v>2754</v>
      </c>
      <c r="H807" s="450" t="s">
        <v>4006</v>
      </c>
      <c r="I807" s="452" t="s">
        <v>681</v>
      </c>
      <c r="J807" s="457" t="s">
        <v>3</v>
      </c>
      <c r="K807" s="407">
        <v>4</v>
      </c>
      <c r="L807" s="407">
        <v>5</v>
      </c>
      <c r="M807" s="407">
        <v>5</v>
      </c>
      <c r="N807" s="425">
        <v>40</v>
      </c>
      <c r="O807" s="437"/>
      <c r="P807" s="408"/>
      <c r="Q807" s="408"/>
      <c r="R807" s="408">
        <v>28</v>
      </c>
      <c r="S807" s="408">
        <v>12</v>
      </c>
      <c r="T807" s="408"/>
      <c r="U807" s="406"/>
      <c r="V807" s="406">
        <f t="shared" si="39"/>
        <v>0</v>
      </c>
      <c r="W807" s="676"/>
      <c r="X807" s="507" t="str">
        <f t="shared" si="37"/>
        <v>28 trei camere, 12 patru camere, 0 număr camere necunoscut &lt;span style="color: red;"&gt;(spuneți-mi sau trimiteți tabel întreținere)&lt;/span&gt;</v>
      </c>
      <c r="Y807" s="508" t="str">
        <f t="shared" si="38"/>
        <v>40 din care 28 trei camere, 12 patru camere, 0 număr camere necunoscut &lt;span style="color: red;"&gt;(spuneți-mi sau trimiteți tabel întreținere)&lt;/span&gt;</v>
      </c>
      <c r="Z807" s="509"/>
      <c r="AA807" s="510" t="s">
        <v>1671</v>
      </c>
      <c r="AB807" s="628" t="s">
        <v>1303</v>
      </c>
      <c r="AC807" s="431" t="s">
        <v>1547</v>
      </c>
      <c r="AD807" s="356" t="s">
        <v>2160</v>
      </c>
      <c r="AE807" s="356"/>
      <c r="AF807" s="356"/>
      <c r="AG807" s="623" t="s">
        <v>10</v>
      </c>
      <c r="AH807" s="623"/>
      <c r="AI807" s="623" t="s">
        <v>2572</v>
      </c>
      <c r="AJ807" s="441"/>
      <c r="AK807" s="359"/>
    </row>
    <row r="808" spans="1:37">
      <c r="A808" s="367"/>
      <c r="B808" s="445" t="s">
        <v>350</v>
      </c>
      <c r="C808" s="402">
        <v>46.749499999999998</v>
      </c>
      <c r="D808" s="428">
        <v>23.560400000000001</v>
      </c>
      <c r="E808" s="449" t="s">
        <v>206</v>
      </c>
      <c r="F808" s="450" t="s">
        <v>649</v>
      </c>
      <c r="G808" s="450" t="s">
        <v>2754</v>
      </c>
      <c r="H808" s="450" t="s">
        <v>4007</v>
      </c>
      <c r="I808" s="452" t="s">
        <v>681</v>
      </c>
      <c r="J808" s="457" t="s">
        <v>3</v>
      </c>
      <c r="K808" s="407">
        <v>4</v>
      </c>
      <c r="L808" s="407">
        <v>5</v>
      </c>
      <c r="M808" s="407">
        <v>5</v>
      </c>
      <c r="N808" s="425">
        <v>40</v>
      </c>
      <c r="O808" s="437"/>
      <c r="P808" s="408"/>
      <c r="Q808" s="408"/>
      <c r="R808" s="408">
        <v>28</v>
      </c>
      <c r="S808" s="408">
        <v>12</v>
      </c>
      <c r="T808" s="408"/>
      <c r="U808" s="406"/>
      <c r="V808" s="406">
        <f t="shared" si="39"/>
        <v>0</v>
      </c>
      <c r="W808" s="676"/>
      <c r="X808" s="507" t="str">
        <f t="shared" si="37"/>
        <v>28 trei camere, 12 patru camere, 0 număr camere necunoscut &lt;span style="color: red;"&gt;(spuneți-mi sau trimiteți tabel întreținere)&lt;/span&gt;</v>
      </c>
      <c r="Y808" s="508" t="str">
        <f t="shared" si="38"/>
        <v>40 din care 28 trei camere, 12 patru camere, 0 număr camere necunoscut &lt;span style="color: red;"&gt;(spuneți-mi sau trimiteți tabel întreținere)&lt;/span&gt;</v>
      </c>
      <c r="Z808" s="509"/>
      <c r="AA808" s="510" t="s">
        <v>1671</v>
      </c>
      <c r="AB808" s="628" t="s">
        <v>1303</v>
      </c>
      <c r="AC808" s="431" t="s">
        <v>1547</v>
      </c>
      <c r="AD808" s="356" t="s">
        <v>2160</v>
      </c>
      <c r="AE808" s="356"/>
      <c r="AF808" s="356"/>
      <c r="AG808" s="623" t="s">
        <v>10</v>
      </c>
      <c r="AH808" s="623"/>
      <c r="AI808" s="623" t="s">
        <v>2572</v>
      </c>
      <c r="AJ808" s="441"/>
      <c r="AK808" s="359"/>
    </row>
    <row r="809" spans="1:37">
      <c r="A809" s="367"/>
      <c r="B809" s="445" t="s">
        <v>351</v>
      </c>
      <c r="C809" s="402">
        <v>46.750050000000002</v>
      </c>
      <c r="D809" s="428">
        <v>23.559100000000001</v>
      </c>
      <c r="E809" s="449" t="s">
        <v>206</v>
      </c>
      <c r="F809" s="450" t="s">
        <v>649</v>
      </c>
      <c r="G809" s="450" t="s">
        <v>2754</v>
      </c>
      <c r="H809" s="450" t="s">
        <v>4008</v>
      </c>
      <c r="I809" s="452" t="s">
        <v>681</v>
      </c>
      <c r="J809" s="457" t="s">
        <v>3</v>
      </c>
      <c r="K809" s="407">
        <v>4</v>
      </c>
      <c r="L809" s="407">
        <v>5</v>
      </c>
      <c r="M809" s="407">
        <v>5</v>
      </c>
      <c r="N809" s="425">
        <v>40</v>
      </c>
      <c r="O809" s="437"/>
      <c r="P809" s="408"/>
      <c r="Q809" s="408"/>
      <c r="R809" s="408">
        <v>28</v>
      </c>
      <c r="S809" s="408">
        <v>12</v>
      </c>
      <c r="T809" s="408"/>
      <c r="U809" s="406"/>
      <c r="V809" s="406">
        <f t="shared" si="39"/>
        <v>0</v>
      </c>
      <c r="W809" s="676"/>
      <c r="X809" s="507" t="str">
        <f t="shared" ref="X809:X872" si="40">CONCATENATE(IF(ISBLANK(O809),"",CONCATENATE(O809,O$2,", ")),IF(ISBLANK(P809),"",CONCATENATE(P809,P$2,", ")),IF(ISBLANK(Q809),"",CONCATENATE(Q809,Q$2,", ")),IF(ISBLANK(R809),"",CONCATENATE(R809,R$2,", ")),IF(ISBLANK(S809),"",CONCATENATE(S809,S$2,", ")),IF(ISBLANK(T809),"",CONCATENATE(T809,T$2,", ")),IF(ISBLANK(U809),"",CONCATENATE(U809,U$2,", ")),IF(ISBLANK(V809),"",CONCATENATE(W809,V809,V$2)))</f>
        <v>28 trei camere, 12 patru camere, 0 număr camere necunoscut &lt;span style="color: red;"&gt;(spuneți-mi sau trimiteți tabel întreținere)&lt;/span&gt;</v>
      </c>
      <c r="Y809" s="508" t="str">
        <f t="shared" ref="Y809:Y872" si="41">W809&amp;N809&amp;" din care "&amp;X809</f>
        <v>40 din care 28 trei camere, 12 patru camere, 0 număr camere necunoscut &lt;span style="color: red;"&gt;(spuneți-mi sau trimiteți tabel întreținere)&lt;/span&gt;</v>
      </c>
      <c r="Z809" s="509"/>
      <c r="AA809" s="510" t="s">
        <v>1678</v>
      </c>
      <c r="AB809" s="628" t="s">
        <v>1303</v>
      </c>
      <c r="AC809" s="431" t="s">
        <v>1547</v>
      </c>
      <c r="AD809" s="356" t="s">
        <v>2160</v>
      </c>
      <c r="AE809" s="356"/>
      <c r="AF809" s="356"/>
      <c r="AG809" s="623" t="s">
        <v>10</v>
      </c>
      <c r="AH809" s="623"/>
      <c r="AI809" s="623" t="s">
        <v>2572</v>
      </c>
      <c r="AJ809" s="441"/>
      <c r="AK809" s="359"/>
    </row>
    <row r="810" spans="1:37">
      <c r="A810" s="367"/>
      <c r="B810" s="445" t="s">
        <v>352</v>
      </c>
      <c r="C810" s="402">
        <v>46.749699999999997</v>
      </c>
      <c r="D810" s="428">
        <v>23.558800000000002</v>
      </c>
      <c r="E810" s="449" t="s">
        <v>206</v>
      </c>
      <c r="F810" s="450" t="s">
        <v>649</v>
      </c>
      <c r="G810" s="450" t="s">
        <v>2754</v>
      </c>
      <c r="H810" s="450" t="s">
        <v>4009</v>
      </c>
      <c r="I810" s="452" t="s">
        <v>681</v>
      </c>
      <c r="J810" s="457" t="s">
        <v>3</v>
      </c>
      <c r="K810" s="407">
        <v>4</v>
      </c>
      <c r="L810" s="407">
        <v>5</v>
      </c>
      <c r="M810" s="407">
        <v>5</v>
      </c>
      <c r="N810" s="425">
        <v>40</v>
      </c>
      <c r="O810" s="437"/>
      <c r="P810" s="408"/>
      <c r="Q810" s="408"/>
      <c r="R810" s="408">
        <v>28</v>
      </c>
      <c r="S810" s="408">
        <v>12</v>
      </c>
      <c r="T810" s="408"/>
      <c r="U810" s="406"/>
      <c r="V810" s="406">
        <f t="shared" ref="V810:V873" si="42">N810-SUM(O810:U810)</f>
        <v>0</v>
      </c>
      <c r="W810" s="676"/>
      <c r="X810" s="507" t="str">
        <f t="shared" si="40"/>
        <v>28 trei camere, 12 patru camere, 0 număr camere necunoscut &lt;span style="color: red;"&gt;(spuneți-mi sau trimiteți tabel întreținere)&lt;/span&gt;</v>
      </c>
      <c r="Y810" s="508" t="str">
        <f t="shared" si="41"/>
        <v>40 din care 28 trei camere, 12 patru camere, 0 număr camere necunoscut &lt;span style="color: red;"&gt;(spuneți-mi sau trimiteți tabel întreținere)&lt;/span&gt;</v>
      </c>
      <c r="Z810" s="509"/>
      <c r="AA810" s="510" t="s">
        <v>1671</v>
      </c>
      <c r="AB810" s="628" t="s">
        <v>1303</v>
      </c>
      <c r="AC810" s="431" t="s">
        <v>1547</v>
      </c>
      <c r="AD810" s="356" t="s">
        <v>2160</v>
      </c>
      <c r="AE810" s="356"/>
      <c r="AF810" s="356"/>
      <c r="AG810" s="623" t="s">
        <v>10</v>
      </c>
      <c r="AH810" s="623"/>
      <c r="AI810" s="623" t="s">
        <v>2572</v>
      </c>
      <c r="AJ810" s="441"/>
      <c r="AK810" s="359"/>
    </row>
    <row r="811" spans="1:37">
      <c r="A811" s="367"/>
      <c r="B811" s="445" t="s">
        <v>353</v>
      </c>
      <c r="C811" s="402">
        <v>46.749400000000001</v>
      </c>
      <c r="D811" s="428">
        <v>23.559200000000001</v>
      </c>
      <c r="E811" s="449" t="s">
        <v>206</v>
      </c>
      <c r="F811" s="450" t="s">
        <v>649</v>
      </c>
      <c r="G811" s="450" t="s">
        <v>2754</v>
      </c>
      <c r="H811" s="450" t="s">
        <v>4010</v>
      </c>
      <c r="I811" s="452" t="s">
        <v>681</v>
      </c>
      <c r="J811" s="457" t="s">
        <v>3</v>
      </c>
      <c r="K811" s="407">
        <v>4</v>
      </c>
      <c r="L811" s="407">
        <v>5</v>
      </c>
      <c r="M811" s="407">
        <v>5</v>
      </c>
      <c r="N811" s="425">
        <v>40</v>
      </c>
      <c r="O811" s="437"/>
      <c r="P811" s="408"/>
      <c r="Q811" s="408"/>
      <c r="R811" s="408">
        <v>28</v>
      </c>
      <c r="S811" s="408">
        <v>12</v>
      </c>
      <c r="T811" s="408"/>
      <c r="U811" s="406"/>
      <c r="V811" s="406">
        <f t="shared" si="42"/>
        <v>0</v>
      </c>
      <c r="W811" s="676"/>
      <c r="X811" s="507" t="str">
        <f t="shared" si="40"/>
        <v>28 trei camere, 12 patru camere, 0 număr camere necunoscut &lt;span style="color: red;"&gt;(spuneți-mi sau trimiteți tabel întreținere)&lt;/span&gt;</v>
      </c>
      <c r="Y811" s="508" t="str">
        <f t="shared" si="41"/>
        <v>40 din care 28 trei camere, 12 patru camere, 0 număr camere necunoscut &lt;span style="color: red;"&gt;(spuneți-mi sau trimiteți tabel întreținere)&lt;/span&gt;</v>
      </c>
      <c r="Z811" s="509"/>
      <c r="AA811" s="510" t="s">
        <v>1671</v>
      </c>
      <c r="AB811" s="628" t="s">
        <v>1303</v>
      </c>
      <c r="AC811" s="431" t="s">
        <v>1547</v>
      </c>
      <c r="AD811" s="356" t="s">
        <v>2160</v>
      </c>
      <c r="AE811" s="356"/>
      <c r="AF811" s="356"/>
      <c r="AG811" s="623" t="s">
        <v>10</v>
      </c>
      <c r="AH811" s="623"/>
      <c r="AI811" s="623" t="s">
        <v>2572</v>
      </c>
      <c r="AJ811" s="496"/>
      <c r="AK811" s="359"/>
    </row>
    <row r="812" spans="1:37">
      <c r="A812" s="367"/>
      <c r="B812" s="445" t="s">
        <v>354</v>
      </c>
      <c r="C812" s="402">
        <v>46.749400000000001</v>
      </c>
      <c r="D812" s="428">
        <v>23.558</v>
      </c>
      <c r="E812" s="449" t="s">
        <v>206</v>
      </c>
      <c r="F812" s="450" t="s">
        <v>649</v>
      </c>
      <c r="G812" s="450" t="s">
        <v>2754</v>
      </c>
      <c r="H812" s="450" t="s">
        <v>4011</v>
      </c>
      <c r="I812" s="452" t="s">
        <v>681</v>
      </c>
      <c r="J812" s="457" t="s">
        <v>3</v>
      </c>
      <c r="K812" s="407">
        <v>4</v>
      </c>
      <c r="L812" s="407">
        <v>5</v>
      </c>
      <c r="M812" s="407">
        <v>5</v>
      </c>
      <c r="N812" s="425">
        <v>40</v>
      </c>
      <c r="O812" s="437"/>
      <c r="P812" s="408"/>
      <c r="Q812" s="408"/>
      <c r="R812" s="408">
        <v>28</v>
      </c>
      <c r="S812" s="408">
        <v>12</v>
      </c>
      <c r="T812" s="408"/>
      <c r="U812" s="406"/>
      <c r="V812" s="406">
        <f t="shared" si="42"/>
        <v>0</v>
      </c>
      <c r="W812" s="676"/>
      <c r="X812" s="507" t="str">
        <f t="shared" si="40"/>
        <v>28 trei camere, 12 patru camere, 0 număr camere necunoscut &lt;span style="color: red;"&gt;(spuneți-mi sau trimiteți tabel întreținere)&lt;/span&gt;</v>
      </c>
      <c r="Y812" s="508" t="str">
        <f t="shared" si="41"/>
        <v>40 din care 28 trei camere, 12 patru camere, 0 număr camere necunoscut &lt;span style="color: red;"&gt;(spuneți-mi sau trimiteți tabel întreținere)&lt;/span&gt;</v>
      </c>
      <c r="Z812" s="509"/>
      <c r="AA812" s="510" t="s">
        <v>1671</v>
      </c>
      <c r="AB812" s="628" t="s">
        <v>1303</v>
      </c>
      <c r="AC812" s="431" t="s">
        <v>1547</v>
      </c>
      <c r="AD812" s="356" t="s">
        <v>2160</v>
      </c>
      <c r="AE812" s="356"/>
      <c r="AF812" s="356"/>
      <c r="AG812" s="623" t="s">
        <v>10</v>
      </c>
      <c r="AH812" s="623"/>
      <c r="AI812" s="623" t="s">
        <v>2572</v>
      </c>
      <c r="AJ812" s="441"/>
      <c r="AK812" s="359"/>
    </row>
    <row r="813" spans="1:37">
      <c r="A813" s="367"/>
      <c r="B813" s="445" t="s">
        <v>355</v>
      </c>
      <c r="C813" s="402">
        <v>46.75</v>
      </c>
      <c r="D813" s="428">
        <v>23.558</v>
      </c>
      <c r="E813" s="449" t="s">
        <v>206</v>
      </c>
      <c r="F813" s="450" t="s">
        <v>649</v>
      </c>
      <c r="G813" s="450" t="s">
        <v>2754</v>
      </c>
      <c r="H813" s="450" t="s">
        <v>4012</v>
      </c>
      <c r="I813" s="452" t="s">
        <v>695</v>
      </c>
      <c r="J813" s="457" t="s">
        <v>3</v>
      </c>
      <c r="K813" s="407">
        <v>4</v>
      </c>
      <c r="L813" s="407">
        <v>5</v>
      </c>
      <c r="M813" s="407">
        <v>4</v>
      </c>
      <c r="N813" s="425">
        <v>48</v>
      </c>
      <c r="O813" s="437"/>
      <c r="P813" s="406"/>
      <c r="Q813" s="406"/>
      <c r="R813" s="406">
        <v>32</v>
      </c>
      <c r="S813" s="406">
        <v>16</v>
      </c>
      <c r="T813" s="406"/>
      <c r="U813" s="406"/>
      <c r="V813" s="406">
        <f t="shared" si="42"/>
        <v>0</v>
      </c>
      <c r="W813" s="676"/>
      <c r="X813" s="507" t="str">
        <f t="shared" si="40"/>
        <v>32 trei camere, 16 patru camere, 0 număr camere necunoscut &lt;span style="color: red;"&gt;(spuneți-mi sau trimiteți tabel întreținere)&lt;/span&gt;</v>
      </c>
      <c r="Y813" s="508" t="str">
        <f t="shared" si="41"/>
        <v>48 din care 32 trei camere, 16 patru camere, 0 număr camere necunoscut &lt;span style="color: red;"&gt;(spuneți-mi sau trimiteți tabel întreținere)&lt;/span&gt;</v>
      </c>
      <c r="Z813" s="509"/>
      <c r="AA813" s="510" t="s">
        <v>1678</v>
      </c>
      <c r="AB813" s="421" t="s">
        <v>1304</v>
      </c>
      <c r="AC813" s="432" t="s">
        <v>1547</v>
      </c>
      <c r="AD813" s="356" t="s">
        <v>2054</v>
      </c>
      <c r="AE813" s="356"/>
      <c r="AF813" s="356"/>
      <c r="AG813" s="623" t="s">
        <v>10</v>
      </c>
      <c r="AH813" s="623"/>
      <c r="AI813" s="623" t="s">
        <v>2227</v>
      </c>
      <c r="AJ813" s="441"/>
      <c r="AK813" s="359"/>
    </row>
    <row r="814" spans="1:37">
      <c r="A814" s="367"/>
      <c r="B814" s="445" t="s">
        <v>356</v>
      </c>
      <c r="C814" s="402">
        <v>46.751300000000001</v>
      </c>
      <c r="D814" s="428">
        <v>23.5581</v>
      </c>
      <c r="E814" s="449" t="s">
        <v>206</v>
      </c>
      <c r="F814" s="450" t="s">
        <v>649</v>
      </c>
      <c r="G814" s="450" t="s">
        <v>2754</v>
      </c>
      <c r="H814" s="450" t="s">
        <v>4013</v>
      </c>
      <c r="I814" s="452" t="s">
        <v>681</v>
      </c>
      <c r="J814" s="457" t="s">
        <v>3</v>
      </c>
      <c r="K814" s="407">
        <v>4</v>
      </c>
      <c r="L814" s="407">
        <v>5</v>
      </c>
      <c r="M814" s="407">
        <v>5</v>
      </c>
      <c r="N814" s="425">
        <v>40</v>
      </c>
      <c r="O814" s="437"/>
      <c r="P814" s="408"/>
      <c r="Q814" s="408"/>
      <c r="R814" s="408">
        <v>28</v>
      </c>
      <c r="S814" s="408">
        <v>12</v>
      </c>
      <c r="T814" s="408"/>
      <c r="U814" s="406"/>
      <c r="V814" s="406">
        <f t="shared" si="42"/>
        <v>0</v>
      </c>
      <c r="W814" s="676"/>
      <c r="X814" s="507" t="str">
        <f t="shared" si="40"/>
        <v>28 trei camere, 12 patru camere, 0 număr camere necunoscut &lt;span style="color: red;"&gt;(spuneți-mi sau trimiteți tabel întreținere)&lt;/span&gt;</v>
      </c>
      <c r="Y814" s="508" t="str">
        <f t="shared" si="41"/>
        <v>40 din care 28 trei camere, 12 patru camere, 0 număr camere necunoscut &lt;span style="color: red;"&gt;(spuneți-mi sau trimiteți tabel întreținere)&lt;/span&gt;</v>
      </c>
      <c r="Z814" s="509"/>
      <c r="AA814" s="510" t="s">
        <v>1663</v>
      </c>
      <c r="AB814" s="628" t="s">
        <v>1303</v>
      </c>
      <c r="AC814" s="431" t="s">
        <v>1547</v>
      </c>
      <c r="AD814" s="356" t="s">
        <v>2160</v>
      </c>
      <c r="AE814" s="356"/>
      <c r="AF814" s="356"/>
      <c r="AG814" s="623" t="s">
        <v>10</v>
      </c>
      <c r="AH814" s="623"/>
      <c r="AI814" s="623" t="s">
        <v>2572</v>
      </c>
      <c r="AJ814" s="441"/>
      <c r="AK814" s="359"/>
    </row>
    <row r="815" spans="1:37">
      <c r="A815" s="367"/>
      <c r="B815" s="445" t="s">
        <v>299</v>
      </c>
      <c r="C815" s="402">
        <v>46.753999999999998</v>
      </c>
      <c r="D815" s="428">
        <v>23.559799999999999</v>
      </c>
      <c r="E815" s="449" t="s">
        <v>206</v>
      </c>
      <c r="F815" s="450" t="s">
        <v>649</v>
      </c>
      <c r="G815" s="450" t="s">
        <v>2754</v>
      </c>
      <c r="H815" s="450" t="s">
        <v>4014</v>
      </c>
      <c r="I815" s="452" t="s">
        <v>681</v>
      </c>
      <c r="J815" s="457" t="s">
        <v>3</v>
      </c>
      <c r="K815" s="407">
        <v>5</v>
      </c>
      <c r="L815" s="407">
        <v>5</v>
      </c>
      <c r="M815" s="407">
        <v>5</v>
      </c>
      <c r="N815" s="425">
        <v>50</v>
      </c>
      <c r="O815" s="437"/>
      <c r="P815" s="408"/>
      <c r="Q815" s="408"/>
      <c r="R815" s="408">
        <v>35</v>
      </c>
      <c r="S815" s="408">
        <v>15</v>
      </c>
      <c r="T815" s="408"/>
      <c r="U815" s="406"/>
      <c r="V815" s="406">
        <f t="shared" si="42"/>
        <v>0</v>
      </c>
      <c r="W815" s="676"/>
      <c r="X815" s="507" t="str">
        <f t="shared" si="40"/>
        <v>35 trei camere, 15 patru camere, 0 număr camere necunoscut &lt;span style="color: red;"&gt;(spuneți-mi sau trimiteți tabel întreținere)&lt;/span&gt;</v>
      </c>
      <c r="Y815" s="508" t="str">
        <f t="shared" si="41"/>
        <v>50 din care 35 trei camere, 15 patru camere, 0 număr camere necunoscut &lt;span style="color: red;"&gt;(spuneți-mi sau trimiteți tabel întreținere)&lt;/span&gt;</v>
      </c>
      <c r="Z815" s="509"/>
      <c r="AA815" s="510" t="s">
        <v>1678</v>
      </c>
      <c r="AB815" s="628" t="s">
        <v>1303</v>
      </c>
      <c r="AC815" s="431" t="s">
        <v>1547</v>
      </c>
      <c r="AD815" s="356" t="s">
        <v>2183</v>
      </c>
      <c r="AE815" s="356"/>
      <c r="AF815" s="356"/>
      <c r="AG815" s="623" t="s">
        <v>10</v>
      </c>
      <c r="AH815" s="623"/>
      <c r="AI815" s="623" t="s">
        <v>2572</v>
      </c>
      <c r="AJ815" s="441"/>
      <c r="AK815" s="359"/>
    </row>
    <row r="816" spans="1:37">
      <c r="A816" s="367"/>
      <c r="B816" s="445" t="s">
        <v>378</v>
      </c>
      <c r="C816" s="402">
        <v>46.754300000000001</v>
      </c>
      <c r="D816" s="428">
        <v>23.558800000000002</v>
      </c>
      <c r="E816" s="449" t="s">
        <v>206</v>
      </c>
      <c r="F816" s="450" t="s">
        <v>649</v>
      </c>
      <c r="G816" s="450" t="s">
        <v>2754</v>
      </c>
      <c r="H816" s="450" t="s">
        <v>4015</v>
      </c>
      <c r="I816" s="452" t="s">
        <v>681</v>
      </c>
      <c r="J816" s="457" t="s">
        <v>3</v>
      </c>
      <c r="K816" s="407">
        <v>6</v>
      </c>
      <c r="L816" s="407">
        <v>5</v>
      </c>
      <c r="M816" s="407">
        <v>5</v>
      </c>
      <c r="N816" s="425">
        <v>60</v>
      </c>
      <c r="O816" s="437"/>
      <c r="P816" s="408"/>
      <c r="Q816" s="408"/>
      <c r="R816" s="408">
        <v>42</v>
      </c>
      <c r="S816" s="408">
        <v>18</v>
      </c>
      <c r="T816" s="408"/>
      <c r="U816" s="406"/>
      <c r="V816" s="406">
        <f t="shared" si="42"/>
        <v>0</v>
      </c>
      <c r="W816" s="676"/>
      <c r="X816" s="507" t="str">
        <f t="shared" si="40"/>
        <v>42 trei camere, 18 patru camere, 0 număr camere necunoscut &lt;span style="color: red;"&gt;(spuneți-mi sau trimiteți tabel întreținere)&lt;/span&gt;</v>
      </c>
      <c r="Y816" s="508" t="str">
        <f t="shared" si="41"/>
        <v>60 din care 42 trei camere, 18 patru camere, 0 număr camere necunoscut &lt;span style="color: red;"&gt;(spuneți-mi sau trimiteți tabel întreținere)&lt;/span&gt;</v>
      </c>
      <c r="Z816" s="509"/>
      <c r="AA816" s="510" t="s">
        <v>1678</v>
      </c>
      <c r="AB816" s="628" t="s">
        <v>1303</v>
      </c>
      <c r="AC816" s="431" t="s">
        <v>1547</v>
      </c>
      <c r="AD816" s="356" t="s">
        <v>2174</v>
      </c>
      <c r="AE816" s="356"/>
      <c r="AF816" s="356"/>
      <c r="AG816" s="623" t="s">
        <v>10</v>
      </c>
      <c r="AH816" s="623"/>
      <c r="AI816" s="623" t="s">
        <v>2572</v>
      </c>
      <c r="AJ816" s="441"/>
      <c r="AK816" s="359"/>
    </row>
    <row r="817" spans="1:37">
      <c r="A817" s="367"/>
      <c r="B817" s="445" t="s">
        <v>379</v>
      </c>
      <c r="C817" s="402">
        <v>46.754899999999999</v>
      </c>
      <c r="D817" s="428">
        <v>23.562899999999999</v>
      </c>
      <c r="E817" s="449" t="s">
        <v>206</v>
      </c>
      <c r="F817" s="450" t="s">
        <v>649</v>
      </c>
      <c r="G817" s="450" t="s">
        <v>2754</v>
      </c>
      <c r="H817" s="450" t="s">
        <v>4016</v>
      </c>
      <c r="I817" s="452" t="s">
        <v>681</v>
      </c>
      <c r="J817" s="457" t="s">
        <v>3</v>
      </c>
      <c r="K817" s="407">
        <v>4</v>
      </c>
      <c r="L817" s="407">
        <v>5</v>
      </c>
      <c r="M817" s="407">
        <v>5</v>
      </c>
      <c r="N817" s="425">
        <v>40</v>
      </c>
      <c r="O817" s="437"/>
      <c r="P817" s="406"/>
      <c r="Q817" s="406"/>
      <c r="R817" s="406">
        <v>28</v>
      </c>
      <c r="S817" s="406">
        <v>12</v>
      </c>
      <c r="T817" s="406"/>
      <c r="U817" s="406"/>
      <c r="V817" s="406">
        <f t="shared" si="42"/>
        <v>0</v>
      </c>
      <c r="W817" s="676"/>
      <c r="X817" s="507" t="str">
        <f t="shared" si="40"/>
        <v>28 trei camere, 12 patru camere, 0 număr camere necunoscut &lt;span style="color: red;"&gt;(spuneți-mi sau trimiteți tabel întreținere)&lt;/span&gt;</v>
      </c>
      <c r="Y817" s="508" t="str">
        <f t="shared" si="41"/>
        <v>40 din care 28 trei camere, 12 patru camere, 0 număr camere necunoscut &lt;span style="color: red;"&gt;(spuneți-mi sau trimiteți tabel întreținere)&lt;/span&gt;</v>
      </c>
      <c r="Z817" s="509"/>
      <c r="AA817" s="510" t="s">
        <v>1663</v>
      </c>
      <c r="AB817" s="628" t="s">
        <v>1303</v>
      </c>
      <c r="AC817" s="431" t="s">
        <v>1547</v>
      </c>
      <c r="AD817" s="356" t="s">
        <v>2160</v>
      </c>
      <c r="AE817" s="356"/>
      <c r="AF817" s="356"/>
      <c r="AG817" s="623" t="s">
        <v>10</v>
      </c>
      <c r="AH817" s="623"/>
      <c r="AI817" s="623" t="s">
        <v>2572</v>
      </c>
      <c r="AJ817" s="441"/>
      <c r="AK817" s="359"/>
    </row>
    <row r="818" spans="1:37">
      <c r="A818" s="367"/>
      <c r="B818" s="445" t="s">
        <v>268</v>
      </c>
      <c r="C818" s="402">
        <v>46.753900000000002</v>
      </c>
      <c r="D818" s="428">
        <v>23.561199999999999</v>
      </c>
      <c r="E818" s="449" t="s">
        <v>206</v>
      </c>
      <c r="F818" s="450" t="s">
        <v>649</v>
      </c>
      <c r="G818" s="450" t="s">
        <v>2754</v>
      </c>
      <c r="H818" s="450" t="s">
        <v>4017</v>
      </c>
      <c r="I818" s="451" t="s">
        <v>681</v>
      </c>
      <c r="J818" s="456" t="s">
        <v>3</v>
      </c>
      <c r="K818" s="403">
        <v>5</v>
      </c>
      <c r="L818" s="403">
        <v>5</v>
      </c>
      <c r="M818" s="403">
        <v>5</v>
      </c>
      <c r="N818" s="424">
        <v>100</v>
      </c>
      <c r="O818" s="436"/>
      <c r="P818" s="404"/>
      <c r="Q818" s="406">
        <v>65</v>
      </c>
      <c r="R818" s="406">
        <v>35</v>
      </c>
      <c r="S818" s="406"/>
      <c r="T818" s="404"/>
      <c r="U818" s="404"/>
      <c r="V818" s="404">
        <f t="shared" si="42"/>
        <v>0</v>
      </c>
      <c r="W818" s="677"/>
      <c r="X818" s="503" t="str">
        <f t="shared" si="40"/>
        <v>65 două camere, 35 trei camere, 0 număr camere necunoscut &lt;span style="color: red;"&gt;(spuneți-mi sau trimiteți tabel întreținere)&lt;/span&gt;</v>
      </c>
      <c r="Y818" s="504" t="str">
        <f t="shared" si="41"/>
        <v>100 din care 65 două camere, 35 trei camere, 0 număr camere necunoscut &lt;span style="color: red;"&gt;(spuneți-mi sau trimiteți tabel întreținere)&lt;/span&gt;</v>
      </c>
      <c r="Z818" s="505"/>
      <c r="AA818" s="506" t="s">
        <v>1671</v>
      </c>
      <c r="AB818" s="628" t="s">
        <v>1304</v>
      </c>
      <c r="AC818" s="431" t="s">
        <v>1547</v>
      </c>
      <c r="AD818" s="623" t="s">
        <v>2148</v>
      </c>
      <c r="AE818" s="356"/>
      <c r="AF818" s="356"/>
      <c r="AG818" s="623" t="s">
        <v>10</v>
      </c>
      <c r="AH818" s="623"/>
      <c r="AI818" s="623" t="s">
        <v>2583</v>
      </c>
      <c r="AJ818" s="441"/>
      <c r="AK818" s="359"/>
    </row>
    <row r="819" spans="1:37">
      <c r="A819" s="367" t="s">
        <v>32</v>
      </c>
      <c r="B819" s="460" t="s">
        <v>346</v>
      </c>
      <c r="C819" s="461">
        <v>46.752699999999997</v>
      </c>
      <c r="D819" s="462">
        <v>23.559699999999999</v>
      </c>
      <c r="E819" s="463" t="s">
        <v>206</v>
      </c>
      <c r="F819" s="464" t="s">
        <v>649</v>
      </c>
      <c r="G819" s="464" t="s">
        <v>2754</v>
      </c>
      <c r="H819" s="464" t="s">
        <v>4018</v>
      </c>
      <c r="I819" s="465" t="s">
        <v>681</v>
      </c>
      <c r="J819" s="466" t="s">
        <v>3</v>
      </c>
      <c r="K819" s="467">
        <v>3</v>
      </c>
      <c r="L819" s="467">
        <v>5</v>
      </c>
      <c r="M819" s="467">
        <v>5</v>
      </c>
      <c r="N819" s="468">
        <v>60</v>
      </c>
      <c r="O819" s="478"/>
      <c r="P819" s="479"/>
      <c r="Q819" s="481">
        <v>31</v>
      </c>
      <c r="R819" s="481">
        <v>29</v>
      </c>
      <c r="S819" s="479"/>
      <c r="T819" s="479"/>
      <c r="U819" s="479"/>
      <c r="V819" s="479">
        <f t="shared" si="42"/>
        <v>0</v>
      </c>
      <c r="W819" s="679"/>
      <c r="X819" s="515" t="str">
        <f t="shared" si="40"/>
        <v>31 două camere, 29 trei camere, 0 număr camere necunoscut &lt;span style="color: red;"&gt;(spuneți-mi sau trimiteți tabel întreținere)&lt;/span&gt;</v>
      </c>
      <c r="Y819" s="516" t="str">
        <f t="shared" si="41"/>
        <v>60 din care 31 două camere, 29 trei camere, 0 număr camere necunoscut &lt;span style="color: red;"&gt;(spuneți-mi sau trimiteți tabel întreținere)&lt;/span&gt;</v>
      </c>
      <c r="Z819" s="517"/>
      <c r="AA819" s="518" t="s">
        <v>1678</v>
      </c>
      <c r="AB819" s="400" t="s">
        <v>1304</v>
      </c>
      <c r="AC819" s="458" t="s">
        <v>1547</v>
      </c>
      <c r="AD819" s="394" t="s">
        <v>2428</v>
      </c>
      <c r="AE819" s="394"/>
      <c r="AF819" s="394"/>
      <c r="AG819" s="394" t="s">
        <v>840</v>
      </c>
      <c r="AH819" s="394" t="s">
        <v>1220</v>
      </c>
      <c r="AI819" s="394" t="s">
        <v>2616</v>
      </c>
      <c r="AJ819" s="473"/>
      <c r="AK819" s="359"/>
    </row>
    <row r="820" spans="1:37">
      <c r="A820" s="367"/>
      <c r="B820" s="445" t="s">
        <v>346</v>
      </c>
      <c r="C820" s="402">
        <v>46.750799999999998</v>
      </c>
      <c r="D820" s="428">
        <v>23.559200000000001</v>
      </c>
      <c r="E820" s="449" t="s">
        <v>206</v>
      </c>
      <c r="F820" s="450" t="s">
        <v>649</v>
      </c>
      <c r="G820" s="450" t="s">
        <v>2754</v>
      </c>
      <c r="H820" s="450" t="s">
        <v>4019</v>
      </c>
      <c r="I820" s="452" t="s">
        <v>1730</v>
      </c>
      <c r="J820" s="457" t="s">
        <v>3</v>
      </c>
      <c r="K820" s="407">
        <v>2</v>
      </c>
      <c r="L820" s="407">
        <v>5</v>
      </c>
      <c r="M820" s="407">
        <v>5</v>
      </c>
      <c r="N820" s="425">
        <v>38</v>
      </c>
      <c r="O820" s="437"/>
      <c r="P820" s="406">
        <v>38</v>
      </c>
      <c r="Q820" s="406"/>
      <c r="R820" s="406"/>
      <c r="S820" s="406"/>
      <c r="T820" s="406"/>
      <c r="U820" s="406"/>
      <c r="V820" s="406">
        <f t="shared" si="42"/>
        <v>0</v>
      </c>
      <c r="W820" s="676"/>
      <c r="X820" s="507" t="str">
        <f t="shared" si="40"/>
        <v>38 garsoniere, 0 număr camere necunoscut &lt;span style="color: red;"&gt;(spuneți-mi sau trimiteți tabel întreținere)&lt;/span&gt;</v>
      </c>
      <c r="Y820" s="508" t="str">
        <f t="shared" si="41"/>
        <v>38 din care 38 garsoniere, 0 număr camere necunoscut &lt;span style="color: red;"&gt;(spuneți-mi sau trimiteți tabel întreținere)&lt;/span&gt;</v>
      </c>
      <c r="Z820" s="509"/>
      <c r="AA820" s="510" t="s">
        <v>1678</v>
      </c>
      <c r="AB820" s="628" t="s">
        <v>1305</v>
      </c>
      <c r="AC820" s="431" t="s">
        <v>1547</v>
      </c>
      <c r="AD820" s="356" t="s">
        <v>1622</v>
      </c>
      <c r="AE820" s="356"/>
      <c r="AF820" s="356"/>
      <c r="AG820" s="356" t="s">
        <v>840</v>
      </c>
      <c r="AH820" s="356"/>
      <c r="AI820" s="356" t="s">
        <v>2227</v>
      </c>
      <c r="AJ820" s="441"/>
      <c r="AK820" s="359"/>
    </row>
    <row r="821" spans="1:37">
      <c r="A821" s="367"/>
      <c r="B821" s="445" t="s">
        <v>313</v>
      </c>
      <c r="C821" s="402">
        <v>46.752800000000001</v>
      </c>
      <c r="D821" s="428">
        <v>23.557099999999998</v>
      </c>
      <c r="E821" s="449" t="s">
        <v>206</v>
      </c>
      <c r="F821" s="450" t="s">
        <v>649</v>
      </c>
      <c r="G821" s="450" t="s">
        <v>2754</v>
      </c>
      <c r="H821" s="450" t="s">
        <v>4020</v>
      </c>
      <c r="I821" s="451" t="s">
        <v>681</v>
      </c>
      <c r="J821" s="457" t="s">
        <v>3</v>
      </c>
      <c r="K821" s="403">
        <v>3</v>
      </c>
      <c r="L821" s="403">
        <v>5</v>
      </c>
      <c r="M821" s="403">
        <v>5</v>
      </c>
      <c r="N821" s="424">
        <v>60</v>
      </c>
      <c r="O821" s="437"/>
      <c r="P821" s="406"/>
      <c r="Q821" s="411">
        <v>31</v>
      </c>
      <c r="R821" s="411">
        <v>29</v>
      </c>
      <c r="S821" s="406"/>
      <c r="T821" s="406"/>
      <c r="U821" s="406"/>
      <c r="V821" s="406">
        <f t="shared" si="42"/>
        <v>0</v>
      </c>
      <c r="W821" s="676"/>
      <c r="X821" s="507" t="str">
        <f t="shared" si="40"/>
        <v>31 două camere, 29 trei camere, 0 număr camere necunoscut &lt;span style="color: red;"&gt;(spuneți-mi sau trimiteți tabel întreținere)&lt;/span&gt;</v>
      </c>
      <c r="Y821" s="508" t="str">
        <f t="shared" si="41"/>
        <v>60 din care 31 două camere, 29 trei camere, 0 număr camere necunoscut &lt;span style="color: red;"&gt;(spuneți-mi sau trimiteți tabel întreținere)&lt;/span&gt;</v>
      </c>
      <c r="Z821" s="509"/>
      <c r="AA821" s="510" t="s">
        <v>1678</v>
      </c>
      <c r="AB821" s="628" t="s">
        <v>1304</v>
      </c>
      <c r="AC821" s="431" t="s">
        <v>1547</v>
      </c>
      <c r="AD821" s="623" t="s">
        <v>2428</v>
      </c>
      <c r="AE821" s="623"/>
      <c r="AF821" s="623"/>
      <c r="AG821" s="623" t="s">
        <v>840</v>
      </c>
      <c r="AH821" s="623" t="s">
        <v>1220</v>
      </c>
      <c r="AI821" s="623" t="s">
        <v>2616</v>
      </c>
      <c r="AJ821" s="441"/>
      <c r="AK821" s="359"/>
    </row>
    <row r="822" spans="1:37">
      <c r="A822" s="367"/>
      <c r="B822" s="445" t="s">
        <v>313</v>
      </c>
      <c r="C822" s="402">
        <v>46.750900000000001</v>
      </c>
      <c r="D822" s="428">
        <v>23.5596</v>
      </c>
      <c r="E822" s="449" t="s">
        <v>206</v>
      </c>
      <c r="F822" s="450" t="s">
        <v>649</v>
      </c>
      <c r="G822" s="450" t="s">
        <v>2754</v>
      </c>
      <c r="H822" s="450" t="s">
        <v>4019</v>
      </c>
      <c r="I822" s="451" t="s">
        <v>1730</v>
      </c>
      <c r="J822" s="456" t="s">
        <v>3</v>
      </c>
      <c r="K822" s="403">
        <v>2</v>
      </c>
      <c r="L822" s="403">
        <v>5</v>
      </c>
      <c r="M822" s="403">
        <v>5</v>
      </c>
      <c r="N822" s="425">
        <v>38</v>
      </c>
      <c r="O822" s="437"/>
      <c r="P822" s="406">
        <v>38</v>
      </c>
      <c r="Q822" s="406"/>
      <c r="R822" s="406"/>
      <c r="S822" s="406"/>
      <c r="T822" s="406"/>
      <c r="U822" s="406"/>
      <c r="V822" s="406">
        <f t="shared" si="42"/>
        <v>0</v>
      </c>
      <c r="W822" s="676"/>
      <c r="X822" s="507" t="str">
        <f t="shared" si="40"/>
        <v>38 garsoniere, 0 număr camere necunoscut &lt;span style="color: red;"&gt;(spuneți-mi sau trimiteți tabel întreținere)&lt;/span&gt;</v>
      </c>
      <c r="Y822" s="508" t="str">
        <f t="shared" si="41"/>
        <v>38 din care 38 garsoniere, 0 număr camere necunoscut &lt;span style="color: red;"&gt;(spuneți-mi sau trimiteți tabel întreținere)&lt;/span&gt;</v>
      </c>
      <c r="Z822" s="509"/>
      <c r="AA822" s="510" t="s">
        <v>1678</v>
      </c>
      <c r="AB822" s="628" t="s">
        <v>1305</v>
      </c>
      <c r="AC822" s="431" t="s">
        <v>1547</v>
      </c>
      <c r="AD822" s="356" t="s">
        <v>1622</v>
      </c>
      <c r="AE822" s="356"/>
      <c r="AF822" s="356"/>
      <c r="AG822" s="356" t="s">
        <v>840</v>
      </c>
      <c r="AH822" s="356"/>
      <c r="AI822" s="356" t="s">
        <v>2227</v>
      </c>
      <c r="AJ822" s="441"/>
      <c r="AK822" s="359"/>
    </row>
    <row r="823" spans="1:37">
      <c r="A823" s="367"/>
      <c r="B823" s="445" t="s">
        <v>314</v>
      </c>
      <c r="C823" s="402">
        <v>46.750999999999998</v>
      </c>
      <c r="D823" s="428">
        <v>23.559899999999999</v>
      </c>
      <c r="E823" s="449" t="s">
        <v>206</v>
      </c>
      <c r="F823" s="450" t="s">
        <v>649</v>
      </c>
      <c r="G823" s="450" t="s">
        <v>2754</v>
      </c>
      <c r="H823" s="450" t="s">
        <v>4019</v>
      </c>
      <c r="I823" s="451" t="s">
        <v>1730</v>
      </c>
      <c r="J823" s="456" t="s">
        <v>3</v>
      </c>
      <c r="K823" s="403">
        <v>2</v>
      </c>
      <c r="L823" s="403">
        <v>5</v>
      </c>
      <c r="M823" s="403">
        <v>5</v>
      </c>
      <c r="N823" s="425">
        <v>38</v>
      </c>
      <c r="O823" s="437"/>
      <c r="P823" s="406">
        <v>38</v>
      </c>
      <c r="Q823" s="406"/>
      <c r="R823" s="406"/>
      <c r="S823" s="406"/>
      <c r="T823" s="406"/>
      <c r="U823" s="406"/>
      <c r="V823" s="406">
        <f t="shared" si="42"/>
        <v>0</v>
      </c>
      <c r="W823" s="676"/>
      <c r="X823" s="507" t="str">
        <f t="shared" si="40"/>
        <v>38 garsoniere, 0 număr camere necunoscut &lt;span style="color: red;"&gt;(spuneți-mi sau trimiteți tabel întreținere)&lt;/span&gt;</v>
      </c>
      <c r="Y823" s="508" t="str">
        <f t="shared" si="41"/>
        <v>38 din care 38 garsoniere, 0 număr camere necunoscut &lt;span style="color: red;"&gt;(spuneți-mi sau trimiteți tabel întreținere)&lt;/span&gt;</v>
      </c>
      <c r="Z823" s="509"/>
      <c r="AA823" s="510" t="s">
        <v>1678</v>
      </c>
      <c r="AB823" s="628" t="s">
        <v>1305</v>
      </c>
      <c r="AC823" s="431" t="s">
        <v>1547</v>
      </c>
      <c r="AD823" s="356" t="s">
        <v>1622</v>
      </c>
      <c r="AE823" s="356"/>
      <c r="AF823" s="356"/>
      <c r="AG823" s="356" t="s">
        <v>840</v>
      </c>
      <c r="AH823" s="356"/>
      <c r="AI823" s="356" t="s">
        <v>2227</v>
      </c>
      <c r="AJ823" s="441"/>
      <c r="AK823" s="359"/>
    </row>
    <row r="824" spans="1:37">
      <c r="A824" s="367" t="s">
        <v>32</v>
      </c>
      <c r="B824" s="460" t="s">
        <v>406</v>
      </c>
      <c r="C824" s="461">
        <v>46.752899999999997</v>
      </c>
      <c r="D824" s="462">
        <v>23.559799999999999</v>
      </c>
      <c r="E824" s="463" t="s">
        <v>206</v>
      </c>
      <c r="F824" s="464" t="s">
        <v>649</v>
      </c>
      <c r="G824" s="464" t="s">
        <v>2754</v>
      </c>
      <c r="H824" s="464" t="s">
        <v>4021</v>
      </c>
      <c r="I824" s="474" t="s">
        <v>681</v>
      </c>
      <c r="J824" s="475" t="s">
        <v>3</v>
      </c>
      <c r="K824" s="476">
        <v>3</v>
      </c>
      <c r="L824" s="476">
        <v>5</v>
      </c>
      <c r="M824" s="476">
        <v>5</v>
      </c>
      <c r="N824" s="477">
        <v>60</v>
      </c>
      <c r="O824" s="478"/>
      <c r="P824" s="479"/>
      <c r="Q824" s="479">
        <v>51</v>
      </c>
      <c r="R824" s="479">
        <v>9</v>
      </c>
      <c r="S824" s="479"/>
      <c r="T824" s="479"/>
      <c r="U824" s="479"/>
      <c r="V824" s="479">
        <f t="shared" si="42"/>
        <v>0</v>
      </c>
      <c r="W824" s="679"/>
      <c r="X824" s="515" t="str">
        <f t="shared" si="40"/>
        <v>51 două camere, 9 trei camere, 0 număr camere necunoscut &lt;span style="color: red;"&gt;(spuneți-mi sau trimiteți tabel întreținere)&lt;/span&gt;</v>
      </c>
      <c r="Y824" s="516" t="str">
        <f t="shared" si="41"/>
        <v>60 din care 51 două camere, 9 trei camere, 0 număr camere necunoscut &lt;span style="color: red;"&gt;(spuneți-mi sau trimiteți tabel întreținere)&lt;/span&gt;</v>
      </c>
      <c r="Z824" s="517"/>
      <c r="AA824" s="518" t="s">
        <v>1678</v>
      </c>
      <c r="AB824" s="400" t="s">
        <v>1305</v>
      </c>
      <c r="AC824" s="458" t="s">
        <v>1547</v>
      </c>
      <c r="AD824" s="394" t="s">
        <v>1491</v>
      </c>
      <c r="AE824" s="394"/>
      <c r="AF824" s="394"/>
      <c r="AG824" s="394" t="s">
        <v>10</v>
      </c>
      <c r="AH824" s="394"/>
      <c r="AI824" s="394" t="s">
        <v>2583</v>
      </c>
      <c r="AJ824" s="473"/>
      <c r="AK824" s="359"/>
    </row>
    <row r="825" spans="1:37">
      <c r="A825" s="367"/>
      <c r="B825" s="445" t="s">
        <v>407</v>
      </c>
      <c r="C825" s="402">
        <v>46.752000000000002</v>
      </c>
      <c r="D825" s="428">
        <v>23.557099999999998</v>
      </c>
      <c r="E825" s="449" t="s">
        <v>206</v>
      </c>
      <c r="F825" s="450" t="s">
        <v>649</v>
      </c>
      <c r="G825" s="450" t="s">
        <v>2754</v>
      </c>
      <c r="H825" s="450" t="s">
        <v>4022</v>
      </c>
      <c r="I825" s="452" t="s">
        <v>681</v>
      </c>
      <c r="J825" s="457" t="s">
        <v>3</v>
      </c>
      <c r="K825" s="407">
        <v>4</v>
      </c>
      <c r="L825" s="407">
        <v>5</v>
      </c>
      <c r="M825" s="407">
        <v>5</v>
      </c>
      <c r="N825" s="425">
        <v>80</v>
      </c>
      <c r="O825" s="437"/>
      <c r="P825" s="406"/>
      <c r="Q825" s="411">
        <v>41</v>
      </c>
      <c r="R825" s="411">
        <v>39</v>
      </c>
      <c r="S825" s="406"/>
      <c r="T825" s="406"/>
      <c r="U825" s="406"/>
      <c r="V825" s="406">
        <f t="shared" si="42"/>
        <v>0</v>
      </c>
      <c r="W825" s="676"/>
      <c r="X825" s="507" t="str">
        <f t="shared" si="40"/>
        <v>41 două camere, 39 trei camere, 0 număr camere necunoscut &lt;span style="color: red;"&gt;(spuneți-mi sau trimiteți tabel întreținere)&lt;/span&gt;</v>
      </c>
      <c r="Y825" s="508" t="str">
        <f t="shared" si="41"/>
        <v>80 din care 41 două camere, 39 trei camere, 0 număr camere necunoscut &lt;span style="color: red;"&gt;(spuneți-mi sau trimiteți tabel întreținere)&lt;/span&gt;</v>
      </c>
      <c r="Z825" s="509"/>
      <c r="AA825" s="510" t="s">
        <v>1663</v>
      </c>
      <c r="AB825" s="628" t="s">
        <v>1304</v>
      </c>
      <c r="AC825" s="431" t="s">
        <v>1547</v>
      </c>
      <c r="AD825" s="623" t="s">
        <v>2428</v>
      </c>
      <c r="AE825" s="623"/>
      <c r="AF825" s="623"/>
      <c r="AG825" s="623" t="s">
        <v>840</v>
      </c>
      <c r="AH825" s="623" t="s">
        <v>1220</v>
      </c>
      <c r="AI825" s="623" t="s">
        <v>2616</v>
      </c>
      <c r="AJ825" s="441"/>
      <c r="AK825" s="359"/>
    </row>
    <row r="826" spans="1:37">
      <c r="A826" s="367"/>
      <c r="B826" s="445" t="s">
        <v>408</v>
      </c>
      <c r="C826" s="402">
        <v>46.752200000000002</v>
      </c>
      <c r="D826" s="428">
        <v>23.5593</v>
      </c>
      <c r="E826" s="449" t="s">
        <v>206</v>
      </c>
      <c r="F826" s="450" t="s">
        <v>649</v>
      </c>
      <c r="G826" s="450" t="s">
        <v>2754</v>
      </c>
      <c r="H826" s="450" t="s">
        <v>4023</v>
      </c>
      <c r="I826" s="452" t="s">
        <v>681</v>
      </c>
      <c r="J826" s="457" t="s">
        <v>3</v>
      </c>
      <c r="K826" s="407">
        <v>3</v>
      </c>
      <c r="L826" s="407">
        <v>5</v>
      </c>
      <c r="M826" s="407">
        <v>5</v>
      </c>
      <c r="N826" s="425">
        <v>60</v>
      </c>
      <c r="O826" s="437"/>
      <c r="P826" s="406"/>
      <c r="Q826" s="406"/>
      <c r="R826" s="406">
        <v>51</v>
      </c>
      <c r="S826" s="406">
        <v>9</v>
      </c>
      <c r="T826" s="406"/>
      <c r="U826" s="406"/>
      <c r="V826" s="406">
        <f t="shared" si="42"/>
        <v>0</v>
      </c>
      <c r="W826" s="676"/>
      <c r="X826" s="507" t="str">
        <f t="shared" si="40"/>
        <v>51 trei camere, 9 patru camere, 0 număr camere necunoscut &lt;span style="color: red;"&gt;(spuneți-mi sau trimiteți tabel întreținere)&lt;/span&gt;</v>
      </c>
      <c r="Y826" s="508" t="str">
        <f t="shared" si="41"/>
        <v>60 din care 51 trei camere, 9 patru camere, 0 număr camere necunoscut &lt;span style="color: red;"&gt;(spuneți-mi sau trimiteți tabel întreținere)&lt;/span&gt;</v>
      </c>
      <c r="Z826" s="509"/>
      <c r="AA826" s="510" t="s">
        <v>1663</v>
      </c>
      <c r="AB826" s="628" t="s">
        <v>1304</v>
      </c>
      <c r="AC826" s="431" t="s">
        <v>1547</v>
      </c>
      <c r="AD826" s="623" t="s">
        <v>1493</v>
      </c>
      <c r="AE826" s="623"/>
      <c r="AF826" s="623"/>
      <c r="AG826" s="623" t="s">
        <v>10</v>
      </c>
      <c r="AH826" s="623"/>
      <c r="AI826" s="623" t="s">
        <v>2583</v>
      </c>
      <c r="AJ826" s="441"/>
      <c r="AK826" s="359"/>
    </row>
    <row r="827" spans="1:37">
      <c r="A827" s="367" t="s">
        <v>32</v>
      </c>
      <c r="B827" s="460" t="s">
        <v>324</v>
      </c>
      <c r="C827" s="461">
        <v>46.752699999999997</v>
      </c>
      <c r="D827" s="462">
        <v>23.558900000000001</v>
      </c>
      <c r="E827" s="463" t="s">
        <v>206</v>
      </c>
      <c r="F827" s="464" t="s">
        <v>649</v>
      </c>
      <c r="G827" s="464" t="s">
        <v>2754</v>
      </c>
      <c r="H827" s="464" t="s">
        <v>4024</v>
      </c>
      <c r="I827" s="465" t="s">
        <v>681</v>
      </c>
      <c r="J827" s="466" t="s">
        <v>3</v>
      </c>
      <c r="K827" s="467">
        <v>5</v>
      </c>
      <c r="L827" s="467">
        <v>5</v>
      </c>
      <c r="M827" s="467">
        <v>5</v>
      </c>
      <c r="N827" s="468">
        <v>100</v>
      </c>
      <c r="O827" s="469"/>
      <c r="P827" s="470"/>
      <c r="Q827" s="481">
        <v>51</v>
      </c>
      <c r="R827" s="481">
        <v>49</v>
      </c>
      <c r="S827" s="470"/>
      <c r="T827" s="470"/>
      <c r="U827" s="470"/>
      <c r="V827" s="470">
        <f t="shared" si="42"/>
        <v>0</v>
      </c>
      <c r="W827" s="678"/>
      <c r="X827" s="511" t="str">
        <f t="shared" si="40"/>
        <v>51 două camere, 49 trei camere, 0 număr camere necunoscut &lt;span style="color: red;"&gt;(spuneți-mi sau trimiteți tabel întreținere)&lt;/span&gt;</v>
      </c>
      <c r="Y827" s="512" t="str">
        <f t="shared" si="41"/>
        <v>100 din care 51 două camere, 49 trei camere, 0 număr camere necunoscut &lt;span style="color: red;"&gt;(spuneți-mi sau trimiteți tabel întreținere)&lt;/span&gt;</v>
      </c>
      <c r="Z827" s="513"/>
      <c r="AA827" s="514" t="s">
        <v>1678</v>
      </c>
      <c r="AB827" s="400" t="s">
        <v>1304</v>
      </c>
      <c r="AC827" s="458" t="s">
        <v>1547</v>
      </c>
      <c r="AD827" s="394" t="s">
        <v>2428</v>
      </c>
      <c r="AE827" s="394"/>
      <c r="AF827" s="394"/>
      <c r="AG827" s="394" t="s">
        <v>840</v>
      </c>
      <c r="AH827" s="394" t="s">
        <v>1220</v>
      </c>
      <c r="AI827" s="394" t="s">
        <v>2616</v>
      </c>
      <c r="AJ827" s="473"/>
      <c r="AK827" s="359"/>
    </row>
    <row r="828" spans="1:37">
      <c r="A828" s="367"/>
      <c r="B828" s="445" t="s">
        <v>325</v>
      </c>
      <c r="C828" s="402">
        <v>46.7532</v>
      </c>
      <c r="D828" s="428">
        <v>23.5578</v>
      </c>
      <c r="E828" s="449" t="s">
        <v>206</v>
      </c>
      <c r="F828" s="450" t="s">
        <v>649</v>
      </c>
      <c r="G828" s="450" t="s">
        <v>2754</v>
      </c>
      <c r="H828" s="450" t="s">
        <v>4025</v>
      </c>
      <c r="I828" s="451" t="s">
        <v>681</v>
      </c>
      <c r="J828" s="456" t="s">
        <v>3</v>
      </c>
      <c r="K828" s="403">
        <v>5</v>
      </c>
      <c r="L828" s="403">
        <v>5</v>
      </c>
      <c r="M828" s="403">
        <v>5</v>
      </c>
      <c r="N828" s="424">
        <v>100</v>
      </c>
      <c r="O828" s="436"/>
      <c r="P828" s="404"/>
      <c r="Q828" s="411">
        <v>51</v>
      </c>
      <c r="R828" s="411">
        <v>49</v>
      </c>
      <c r="S828" s="404"/>
      <c r="T828" s="404"/>
      <c r="U828" s="404"/>
      <c r="V828" s="404">
        <f t="shared" si="42"/>
        <v>0</v>
      </c>
      <c r="W828" s="677"/>
      <c r="X828" s="503" t="str">
        <f t="shared" si="40"/>
        <v>51 două camere, 49 trei camere, 0 număr camere necunoscut &lt;span style="color: red;"&gt;(spuneți-mi sau trimiteți tabel întreținere)&lt;/span&gt;</v>
      </c>
      <c r="Y828" s="504" t="str">
        <f t="shared" si="41"/>
        <v>100 din care 51 două camere, 49 trei camere, 0 număr camere necunoscut &lt;span style="color: red;"&gt;(spuneți-mi sau trimiteți tabel întreținere)&lt;/span&gt;</v>
      </c>
      <c r="Z828" s="505"/>
      <c r="AA828" s="506" t="s">
        <v>1678</v>
      </c>
      <c r="AB828" s="628" t="s">
        <v>1304</v>
      </c>
      <c r="AC828" s="431" t="s">
        <v>1547</v>
      </c>
      <c r="AD828" s="623" t="s">
        <v>2428</v>
      </c>
      <c r="AE828" s="623"/>
      <c r="AF828" s="623"/>
      <c r="AG828" s="623" t="s">
        <v>840</v>
      </c>
      <c r="AH828" s="623" t="s">
        <v>1220</v>
      </c>
      <c r="AI828" s="623" t="s">
        <v>2616</v>
      </c>
      <c r="AJ828" s="441"/>
      <c r="AK828" s="359"/>
    </row>
    <row r="829" spans="1:37">
      <c r="A829" s="367"/>
      <c r="B829" s="445" t="s">
        <v>326</v>
      </c>
      <c r="C829" s="402">
        <v>46.752200000000002</v>
      </c>
      <c r="D829" s="428">
        <v>23.556699999999999</v>
      </c>
      <c r="E829" s="449" t="s">
        <v>206</v>
      </c>
      <c r="F829" s="450" t="s">
        <v>649</v>
      </c>
      <c r="G829" s="450" t="s">
        <v>2754</v>
      </c>
      <c r="H829" s="450" t="s">
        <v>4026</v>
      </c>
      <c r="I829" s="451" t="s">
        <v>681</v>
      </c>
      <c r="J829" s="456" t="s">
        <v>3</v>
      </c>
      <c r="K829" s="403">
        <v>5</v>
      </c>
      <c r="L829" s="403">
        <v>5</v>
      </c>
      <c r="M829" s="403">
        <v>5</v>
      </c>
      <c r="N829" s="424">
        <v>100</v>
      </c>
      <c r="O829" s="436"/>
      <c r="P829" s="404"/>
      <c r="Q829" s="411">
        <v>51</v>
      </c>
      <c r="R829" s="411">
        <v>49</v>
      </c>
      <c r="S829" s="404"/>
      <c r="T829" s="404"/>
      <c r="U829" s="404"/>
      <c r="V829" s="404">
        <f t="shared" si="42"/>
        <v>0</v>
      </c>
      <c r="W829" s="677"/>
      <c r="X829" s="503" t="str">
        <f t="shared" si="40"/>
        <v>51 două camere, 49 trei camere, 0 număr camere necunoscut &lt;span style="color: red;"&gt;(spuneți-mi sau trimiteți tabel întreținere)&lt;/span&gt;</v>
      </c>
      <c r="Y829" s="504" t="str">
        <f t="shared" si="41"/>
        <v>100 din care 51 două camere, 49 trei camere, 0 număr camere necunoscut &lt;span style="color: red;"&gt;(spuneți-mi sau trimiteți tabel întreținere)&lt;/span&gt;</v>
      </c>
      <c r="Z829" s="505"/>
      <c r="AA829" s="506" t="s">
        <v>1678</v>
      </c>
      <c r="AB829" s="628" t="s">
        <v>1304</v>
      </c>
      <c r="AC829" s="431" t="s">
        <v>1547</v>
      </c>
      <c r="AD829" s="623" t="s">
        <v>2428</v>
      </c>
      <c r="AE829" s="623"/>
      <c r="AF829" s="623"/>
      <c r="AG829" s="623" t="s">
        <v>840</v>
      </c>
      <c r="AH829" s="623" t="s">
        <v>1220</v>
      </c>
      <c r="AI829" s="623" t="s">
        <v>2616</v>
      </c>
      <c r="AJ829" s="496"/>
      <c r="AK829" s="359"/>
    </row>
    <row r="830" spans="1:37">
      <c r="A830" s="367"/>
      <c r="B830" s="445" t="s">
        <v>455</v>
      </c>
      <c r="C830" s="402">
        <v>46.750799999999998</v>
      </c>
      <c r="D830" s="428">
        <v>23.558299999999999</v>
      </c>
      <c r="E830" s="449" t="s">
        <v>206</v>
      </c>
      <c r="F830" s="450" t="s">
        <v>649</v>
      </c>
      <c r="G830" s="450" t="s">
        <v>2754</v>
      </c>
      <c r="H830" s="450" t="s">
        <v>4027</v>
      </c>
      <c r="I830" s="452" t="s">
        <v>681</v>
      </c>
      <c r="J830" s="457" t="s">
        <v>3</v>
      </c>
      <c r="K830" s="407">
        <v>4</v>
      </c>
      <c r="L830" s="407">
        <v>5</v>
      </c>
      <c r="M830" s="407">
        <v>5</v>
      </c>
      <c r="N830" s="425">
        <v>80</v>
      </c>
      <c r="O830" s="437"/>
      <c r="P830" s="406"/>
      <c r="Q830" s="406"/>
      <c r="R830" s="406">
        <v>68</v>
      </c>
      <c r="S830" s="406">
        <v>12</v>
      </c>
      <c r="T830" s="406"/>
      <c r="U830" s="406"/>
      <c r="V830" s="406">
        <f t="shared" si="42"/>
        <v>0</v>
      </c>
      <c r="W830" s="676"/>
      <c r="X830" s="507" t="str">
        <f t="shared" si="40"/>
        <v>68 trei camere, 12 patru camere, 0 număr camere necunoscut &lt;span style="color: red;"&gt;(spuneți-mi sau trimiteți tabel întreținere)&lt;/span&gt;</v>
      </c>
      <c r="Y830" s="508" t="str">
        <f t="shared" si="41"/>
        <v>80 din care 68 trei camere, 12 patru camere, 0 număr camere necunoscut &lt;span style="color: red;"&gt;(spuneți-mi sau trimiteți tabel întreținere)&lt;/span&gt;</v>
      </c>
      <c r="Z830" s="509"/>
      <c r="AA830" s="510" t="s">
        <v>1678</v>
      </c>
      <c r="AB830" s="628" t="s">
        <v>1304</v>
      </c>
      <c r="AC830" s="431" t="s">
        <v>1547</v>
      </c>
      <c r="AD830" s="623" t="s">
        <v>1497</v>
      </c>
      <c r="AE830" s="623"/>
      <c r="AF830" s="623"/>
      <c r="AG830" s="623" t="s">
        <v>10</v>
      </c>
      <c r="AH830" s="623"/>
      <c r="AI830" s="623" t="s">
        <v>2583</v>
      </c>
      <c r="AJ830" s="441"/>
      <c r="AK830" s="359"/>
    </row>
    <row r="831" spans="1:37">
      <c r="A831" s="367" t="s">
        <v>32</v>
      </c>
      <c r="B831" s="460" t="s">
        <v>2786</v>
      </c>
      <c r="C831" s="461">
        <v>46.755099999999999</v>
      </c>
      <c r="D831" s="462">
        <v>23.561900000000001</v>
      </c>
      <c r="E831" s="463" t="s">
        <v>206</v>
      </c>
      <c r="F831" s="464" t="s">
        <v>649</v>
      </c>
      <c r="G831" s="464" t="s">
        <v>2754</v>
      </c>
      <c r="H831" s="464" t="s">
        <v>4028</v>
      </c>
      <c r="I831" s="474" t="s">
        <v>681</v>
      </c>
      <c r="J831" s="475" t="s">
        <v>3</v>
      </c>
      <c r="K831" s="476">
        <v>1</v>
      </c>
      <c r="L831" s="476">
        <v>5</v>
      </c>
      <c r="M831" s="476">
        <v>5</v>
      </c>
      <c r="N831" s="477">
        <v>10</v>
      </c>
      <c r="O831" s="478"/>
      <c r="P831" s="525"/>
      <c r="Q831" s="525">
        <v>2</v>
      </c>
      <c r="R831" s="525">
        <v>8</v>
      </c>
      <c r="S831" s="525"/>
      <c r="T831" s="525"/>
      <c r="U831" s="525"/>
      <c r="V831" s="479">
        <f t="shared" si="42"/>
        <v>0</v>
      </c>
      <c r="W831" s="679"/>
      <c r="X831" s="515" t="str">
        <f t="shared" si="40"/>
        <v>2 două camere, 8 trei camere, 0 număr camere necunoscut &lt;span style="color: red;"&gt;(spuneți-mi sau trimiteți tabel întreținere)&lt;/span&gt;</v>
      </c>
      <c r="Y831" s="516" t="str">
        <f t="shared" si="41"/>
        <v>10 din care 2 două camere, 8 trei camere, 0 număr camere necunoscut &lt;span style="color: red;"&gt;(spuneți-mi sau trimiteți tabel întreținere)&lt;/span&gt;</v>
      </c>
      <c r="Z831" s="517"/>
      <c r="AA831" s="518" t="s">
        <v>1665</v>
      </c>
      <c r="AB831" s="400" t="s">
        <v>1307</v>
      </c>
      <c r="AC831" s="458" t="s">
        <v>1155</v>
      </c>
      <c r="AD831" s="472" t="s">
        <v>1386</v>
      </c>
      <c r="AE831" s="472"/>
      <c r="AF831" s="472"/>
      <c r="AG831" s="394" t="s">
        <v>10</v>
      </c>
      <c r="AH831" s="394"/>
      <c r="AI831" s="394" t="s">
        <v>2598</v>
      </c>
      <c r="AJ831" s="473"/>
      <c r="AK831" s="359"/>
    </row>
    <row r="832" spans="1:37">
      <c r="A832" s="367"/>
      <c r="B832" s="445" t="s">
        <v>2787</v>
      </c>
      <c r="C832" s="402">
        <v>46.755200000000002</v>
      </c>
      <c r="D832" s="428">
        <v>23.562200000000001</v>
      </c>
      <c r="E832" s="449" t="s">
        <v>206</v>
      </c>
      <c r="F832" s="450" t="s">
        <v>649</v>
      </c>
      <c r="G832" s="450" t="s">
        <v>2754</v>
      </c>
      <c r="H832" s="450" t="s">
        <v>4029</v>
      </c>
      <c r="I832" s="452" t="s">
        <v>681</v>
      </c>
      <c r="J832" s="457" t="s">
        <v>3</v>
      </c>
      <c r="K832" s="407">
        <v>1</v>
      </c>
      <c r="L832" s="407">
        <v>5</v>
      </c>
      <c r="M832" s="407">
        <v>5</v>
      </c>
      <c r="N832" s="425">
        <v>10</v>
      </c>
      <c r="O832" s="437"/>
      <c r="P832" s="526"/>
      <c r="Q832" s="526">
        <v>2</v>
      </c>
      <c r="R832" s="526">
        <v>8</v>
      </c>
      <c r="S832" s="526"/>
      <c r="T832" s="526"/>
      <c r="U832" s="526"/>
      <c r="V832" s="406">
        <f t="shared" si="42"/>
        <v>0</v>
      </c>
      <c r="W832" s="676"/>
      <c r="X832" s="507" t="str">
        <f t="shared" si="40"/>
        <v>2 două camere, 8 trei camere, 0 număr camere necunoscut &lt;span style="color: red;"&gt;(spuneți-mi sau trimiteți tabel întreținere)&lt;/span&gt;</v>
      </c>
      <c r="Y832" s="508" t="str">
        <f t="shared" si="41"/>
        <v>10 din care 2 două camere, 8 trei camere, 0 număr camere necunoscut &lt;span style="color: red;"&gt;(spuneți-mi sau trimiteți tabel întreținere)&lt;/span&gt;</v>
      </c>
      <c r="Z832" s="509"/>
      <c r="AA832" s="510" t="s">
        <v>1665</v>
      </c>
      <c r="AB832" s="628" t="s">
        <v>1307</v>
      </c>
      <c r="AC832" s="431" t="s">
        <v>1155</v>
      </c>
      <c r="AD832" s="356" t="s">
        <v>1386</v>
      </c>
      <c r="AE832" s="356"/>
      <c r="AF832" s="356"/>
      <c r="AG832" s="623" t="s">
        <v>10</v>
      </c>
      <c r="AH832" s="623"/>
      <c r="AI832" s="623" t="s">
        <v>2598</v>
      </c>
      <c r="AJ832" s="441"/>
      <c r="AK832" s="359"/>
    </row>
    <row r="833" spans="1:37">
      <c r="A833" s="367"/>
      <c r="B833" s="445" t="s">
        <v>2788</v>
      </c>
      <c r="C833" s="402">
        <v>46.755200000000002</v>
      </c>
      <c r="D833" s="428">
        <v>23.5625</v>
      </c>
      <c r="E833" s="449" t="s">
        <v>206</v>
      </c>
      <c r="F833" s="450" t="s">
        <v>649</v>
      </c>
      <c r="G833" s="450" t="s">
        <v>2754</v>
      </c>
      <c r="H833" s="450" t="s">
        <v>4030</v>
      </c>
      <c r="I833" s="452" t="s">
        <v>681</v>
      </c>
      <c r="J833" s="457" t="s">
        <v>3</v>
      </c>
      <c r="K833" s="407">
        <v>1</v>
      </c>
      <c r="L833" s="407">
        <v>5</v>
      </c>
      <c r="M833" s="407">
        <v>5</v>
      </c>
      <c r="N833" s="425">
        <v>10</v>
      </c>
      <c r="O833" s="437"/>
      <c r="P833" s="526"/>
      <c r="Q833" s="526">
        <v>2</v>
      </c>
      <c r="R833" s="526">
        <v>8</v>
      </c>
      <c r="S833" s="526"/>
      <c r="T833" s="526"/>
      <c r="U833" s="526"/>
      <c r="V833" s="406">
        <f t="shared" si="42"/>
        <v>0</v>
      </c>
      <c r="W833" s="676"/>
      <c r="X833" s="507" t="str">
        <f t="shared" si="40"/>
        <v>2 două camere, 8 trei camere, 0 număr camere necunoscut &lt;span style="color: red;"&gt;(spuneți-mi sau trimiteți tabel întreținere)&lt;/span&gt;</v>
      </c>
      <c r="Y833" s="508" t="str">
        <f t="shared" si="41"/>
        <v>10 din care 2 două camere, 8 trei camere, 0 număr camere necunoscut &lt;span style="color: red;"&gt;(spuneți-mi sau trimiteți tabel întreținere)&lt;/span&gt;</v>
      </c>
      <c r="Z833" s="509"/>
      <c r="AA833" s="510" t="s">
        <v>1665</v>
      </c>
      <c r="AB833" s="628" t="s">
        <v>1307</v>
      </c>
      <c r="AC833" s="431" t="s">
        <v>1155</v>
      </c>
      <c r="AD833" s="356" t="s">
        <v>1386</v>
      </c>
      <c r="AE833" s="356"/>
      <c r="AF833" s="356"/>
      <c r="AG833" s="623" t="s">
        <v>10</v>
      </c>
      <c r="AH833" s="623"/>
      <c r="AI833" s="623" t="s">
        <v>2598</v>
      </c>
      <c r="AJ833" s="441"/>
      <c r="AK833" s="359"/>
    </row>
    <row r="834" spans="1:37">
      <c r="A834" s="367"/>
      <c r="B834" s="445" t="s">
        <v>2789</v>
      </c>
      <c r="C834" s="402">
        <v>46.755200000000002</v>
      </c>
      <c r="D834" s="428">
        <v>23.562899999999999</v>
      </c>
      <c r="E834" s="449" t="s">
        <v>206</v>
      </c>
      <c r="F834" s="450" t="s">
        <v>649</v>
      </c>
      <c r="G834" s="450" t="s">
        <v>2754</v>
      </c>
      <c r="H834" s="450" t="s">
        <v>4031</v>
      </c>
      <c r="I834" s="452" t="s">
        <v>681</v>
      </c>
      <c r="J834" s="457" t="s">
        <v>3</v>
      </c>
      <c r="K834" s="407">
        <v>1</v>
      </c>
      <c r="L834" s="407">
        <v>5</v>
      </c>
      <c r="M834" s="407">
        <v>5</v>
      </c>
      <c r="N834" s="425">
        <v>10</v>
      </c>
      <c r="O834" s="437"/>
      <c r="P834" s="526"/>
      <c r="Q834" s="526">
        <v>2</v>
      </c>
      <c r="R834" s="526">
        <v>8</v>
      </c>
      <c r="S834" s="526"/>
      <c r="T834" s="526"/>
      <c r="U834" s="526"/>
      <c r="V834" s="406">
        <f t="shared" si="42"/>
        <v>0</v>
      </c>
      <c r="W834" s="676"/>
      <c r="X834" s="507" t="str">
        <f t="shared" si="40"/>
        <v>2 două camere, 8 trei camere, 0 număr camere necunoscut &lt;span style="color: red;"&gt;(spuneți-mi sau trimiteți tabel întreținere)&lt;/span&gt;</v>
      </c>
      <c r="Y834" s="508" t="str">
        <f t="shared" si="41"/>
        <v>10 din care 2 două camere, 8 trei camere, 0 număr camere necunoscut &lt;span style="color: red;"&gt;(spuneți-mi sau trimiteți tabel întreținere)&lt;/span&gt;</v>
      </c>
      <c r="Z834" s="509"/>
      <c r="AA834" s="510" t="s">
        <v>1665</v>
      </c>
      <c r="AB834" s="628" t="s">
        <v>1307</v>
      </c>
      <c r="AC834" s="431" t="s">
        <v>1155</v>
      </c>
      <c r="AD834" s="356" t="s">
        <v>1386</v>
      </c>
      <c r="AE834" s="356"/>
      <c r="AF834" s="356"/>
      <c r="AG834" s="623" t="s">
        <v>10</v>
      </c>
      <c r="AH834" s="623"/>
      <c r="AI834" s="623" t="s">
        <v>2598</v>
      </c>
      <c r="AJ834" s="441"/>
      <c r="AK834" s="359"/>
    </row>
    <row r="835" spans="1:37">
      <c r="A835" s="367"/>
      <c r="B835" s="445" t="s">
        <v>2790</v>
      </c>
      <c r="C835" s="402">
        <v>46.755200000000002</v>
      </c>
      <c r="D835" s="428">
        <v>23.563199999999998</v>
      </c>
      <c r="E835" s="449" t="s">
        <v>206</v>
      </c>
      <c r="F835" s="450" t="s">
        <v>649</v>
      </c>
      <c r="G835" s="450" t="s">
        <v>2754</v>
      </c>
      <c r="H835" s="450" t="s">
        <v>4032</v>
      </c>
      <c r="I835" s="452" t="s">
        <v>681</v>
      </c>
      <c r="J835" s="457" t="s">
        <v>3</v>
      </c>
      <c r="K835" s="407">
        <v>1</v>
      </c>
      <c r="L835" s="407">
        <v>5</v>
      </c>
      <c r="M835" s="407">
        <v>5</v>
      </c>
      <c r="N835" s="425">
        <v>10</v>
      </c>
      <c r="O835" s="437"/>
      <c r="P835" s="526"/>
      <c r="Q835" s="526">
        <v>2</v>
      </c>
      <c r="R835" s="526">
        <v>8</v>
      </c>
      <c r="S835" s="526"/>
      <c r="T835" s="526"/>
      <c r="U835" s="526"/>
      <c r="V835" s="406">
        <f t="shared" si="42"/>
        <v>0</v>
      </c>
      <c r="W835" s="676"/>
      <c r="X835" s="507" t="str">
        <f t="shared" si="40"/>
        <v>2 două camere, 8 trei camere, 0 număr camere necunoscut &lt;span style="color: red;"&gt;(spuneți-mi sau trimiteți tabel întreținere)&lt;/span&gt;</v>
      </c>
      <c r="Y835" s="508" t="str">
        <f t="shared" si="41"/>
        <v>10 din care 2 două camere, 8 trei camere, 0 număr camere necunoscut &lt;span style="color: red;"&gt;(spuneți-mi sau trimiteți tabel întreținere)&lt;/span&gt;</v>
      </c>
      <c r="Z835" s="509"/>
      <c r="AA835" s="510" t="s">
        <v>1665</v>
      </c>
      <c r="AB835" s="628" t="s">
        <v>1307</v>
      </c>
      <c r="AC835" s="431" t="s">
        <v>1155</v>
      </c>
      <c r="AD835" s="356" t="s">
        <v>1386</v>
      </c>
      <c r="AE835" s="356"/>
      <c r="AF835" s="356"/>
      <c r="AG835" s="623" t="s">
        <v>10</v>
      </c>
      <c r="AH835" s="623"/>
      <c r="AI835" s="623" t="s">
        <v>2598</v>
      </c>
      <c r="AJ835" s="441"/>
      <c r="AK835" s="359"/>
    </row>
    <row r="836" spans="1:37">
      <c r="A836" s="367"/>
      <c r="B836" s="445" t="s">
        <v>2791</v>
      </c>
      <c r="C836" s="402">
        <v>46.755099999999999</v>
      </c>
      <c r="D836" s="428">
        <v>23.563800000000001</v>
      </c>
      <c r="E836" s="449" t="s">
        <v>206</v>
      </c>
      <c r="F836" s="450" t="s">
        <v>649</v>
      </c>
      <c r="G836" s="450" t="s">
        <v>2754</v>
      </c>
      <c r="H836" s="450" t="s">
        <v>4033</v>
      </c>
      <c r="I836" s="452" t="s">
        <v>681</v>
      </c>
      <c r="J836" s="457" t="s">
        <v>3</v>
      </c>
      <c r="K836" s="407">
        <v>3</v>
      </c>
      <c r="L836" s="407">
        <v>5</v>
      </c>
      <c r="M836" s="407">
        <v>5</v>
      </c>
      <c r="N836" s="398">
        <v>30</v>
      </c>
      <c r="O836" s="395"/>
      <c r="P836" s="526"/>
      <c r="Q836" s="526">
        <v>2</v>
      </c>
      <c r="R836" s="526">
        <v>22</v>
      </c>
      <c r="S836" s="526">
        <v>6</v>
      </c>
      <c r="T836" s="526"/>
      <c r="U836" s="526"/>
      <c r="V836" s="526">
        <f t="shared" si="42"/>
        <v>0</v>
      </c>
      <c r="W836" s="676"/>
      <c r="X836" s="507" t="str">
        <f t="shared" si="40"/>
        <v>2 două camere, 22 trei camere, 6 patru camere, 0 număr camere necunoscut &lt;span style="color: red;"&gt;(spuneți-mi sau trimiteți tabel întreținere)&lt;/span&gt;</v>
      </c>
      <c r="Y836" s="508" t="str">
        <f t="shared" si="41"/>
        <v>30 din care 2 două camere, 22 trei camere, 6 patru camere, 0 număr camere necunoscut &lt;span style="color: red;"&gt;(spuneți-mi sau trimiteți tabel întreținere)&lt;/span&gt;</v>
      </c>
      <c r="Z836" s="509"/>
      <c r="AA836" s="510" t="s">
        <v>1665</v>
      </c>
      <c r="AB836" s="628" t="s">
        <v>1307</v>
      </c>
      <c r="AC836" s="431" t="s">
        <v>1155</v>
      </c>
      <c r="AD836" s="623" t="s">
        <v>1430</v>
      </c>
      <c r="AE836" s="623"/>
      <c r="AF836" s="623"/>
      <c r="AG836" s="623" t="s">
        <v>10</v>
      </c>
      <c r="AH836" s="623"/>
      <c r="AI836" s="623" t="s">
        <v>2598</v>
      </c>
      <c r="AJ836" s="441"/>
      <c r="AK836" s="359"/>
    </row>
    <row r="837" spans="1:37">
      <c r="A837" s="367"/>
      <c r="B837" s="445" t="s">
        <v>413</v>
      </c>
      <c r="C837" s="402">
        <v>46.7515</v>
      </c>
      <c r="D837" s="428">
        <v>23.559200000000001</v>
      </c>
      <c r="E837" s="449" t="s">
        <v>206</v>
      </c>
      <c r="F837" s="450" t="s">
        <v>649</v>
      </c>
      <c r="G837" s="450" t="s">
        <v>2754</v>
      </c>
      <c r="H837" s="450" t="s">
        <v>4034</v>
      </c>
      <c r="I837" s="452" t="s">
        <v>681</v>
      </c>
      <c r="J837" s="457" t="s">
        <v>3</v>
      </c>
      <c r="K837" s="407">
        <v>5</v>
      </c>
      <c r="L837" s="407">
        <v>5</v>
      </c>
      <c r="M837" s="407">
        <v>5</v>
      </c>
      <c r="N837" s="425">
        <v>100</v>
      </c>
      <c r="O837" s="437"/>
      <c r="P837" s="406"/>
      <c r="Q837" s="406"/>
      <c r="R837" s="406">
        <v>85</v>
      </c>
      <c r="S837" s="406">
        <v>15</v>
      </c>
      <c r="T837" s="406"/>
      <c r="U837" s="406"/>
      <c r="V837" s="406">
        <f t="shared" si="42"/>
        <v>0</v>
      </c>
      <c r="W837" s="676"/>
      <c r="X837" s="507" t="str">
        <f t="shared" si="40"/>
        <v>85 trei camere, 15 patru camere, 0 număr camere necunoscut &lt;span style="color: red;"&gt;(spuneți-mi sau trimiteți tabel întreținere)&lt;/span&gt;</v>
      </c>
      <c r="Y837" s="508" t="str">
        <f t="shared" si="41"/>
        <v>100 din care 85 trei camere, 15 patru camere, 0 număr camere necunoscut &lt;span style="color: red;"&gt;(spuneți-mi sau trimiteți tabel întreținere)&lt;/span&gt;</v>
      </c>
      <c r="Z837" s="509"/>
      <c r="AA837" s="510" t="s">
        <v>1663</v>
      </c>
      <c r="AB837" s="628" t="s">
        <v>1304</v>
      </c>
      <c r="AC837" s="431" t="s">
        <v>1547</v>
      </c>
      <c r="AD837" s="623" t="s">
        <v>2142</v>
      </c>
      <c r="AE837" s="623"/>
      <c r="AF837" s="623"/>
      <c r="AG837" s="623" t="s">
        <v>10</v>
      </c>
      <c r="AH837" s="623"/>
      <c r="AI837" s="623" t="s">
        <v>2583</v>
      </c>
      <c r="AJ837" s="441"/>
      <c r="AK837" s="359"/>
    </row>
    <row r="838" spans="1:37">
      <c r="A838" s="367" t="s">
        <v>32</v>
      </c>
      <c r="B838" s="460" t="s">
        <v>340</v>
      </c>
      <c r="C838" s="461">
        <v>46.752200000000002</v>
      </c>
      <c r="D838" s="462">
        <v>23.56</v>
      </c>
      <c r="E838" s="463" t="s">
        <v>206</v>
      </c>
      <c r="F838" s="464" t="s">
        <v>649</v>
      </c>
      <c r="G838" s="464" t="s">
        <v>2754</v>
      </c>
      <c r="H838" s="464" t="s">
        <v>4035</v>
      </c>
      <c r="I838" s="474" t="s">
        <v>681</v>
      </c>
      <c r="J838" s="475" t="s">
        <v>3</v>
      </c>
      <c r="K838" s="476">
        <v>6</v>
      </c>
      <c r="L838" s="476">
        <v>5</v>
      </c>
      <c r="M838" s="476">
        <v>5</v>
      </c>
      <c r="N838" s="477">
        <v>120</v>
      </c>
      <c r="O838" s="478"/>
      <c r="P838" s="479"/>
      <c r="Q838" s="479">
        <v>42</v>
      </c>
      <c r="R838" s="479">
        <v>78</v>
      </c>
      <c r="S838" s="479"/>
      <c r="T838" s="479"/>
      <c r="U838" s="479"/>
      <c r="V838" s="479">
        <f t="shared" si="42"/>
        <v>0</v>
      </c>
      <c r="W838" s="679"/>
      <c r="X838" s="515" t="str">
        <f t="shared" si="40"/>
        <v>42 două camere, 78 trei camere, 0 număr camere necunoscut &lt;span style="color: red;"&gt;(spuneți-mi sau trimiteți tabel întreținere)&lt;/span&gt;</v>
      </c>
      <c r="Y838" s="516" t="str">
        <f t="shared" si="41"/>
        <v>120 din care 42 două camere, 78 trei camere, 0 număr camere necunoscut &lt;span style="color: red;"&gt;(spuneți-mi sau trimiteți tabel întreținere)&lt;/span&gt;</v>
      </c>
      <c r="Z838" s="517"/>
      <c r="AA838" s="518" t="s">
        <v>1663</v>
      </c>
      <c r="AB838" s="400" t="s">
        <v>1305</v>
      </c>
      <c r="AC838" s="458" t="s">
        <v>1547</v>
      </c>
      <c r="AD838" s="394" t="s">
        <v>2143</v>
      </c>
      <c r="AE838" s="394"/>
      <c r="AF838" s="394"/>
      <c r="AG838" s="394" t="s">
        <v>10</v>
      </c>
      <c r="AH838" s="394"/>
      <c r="AI838" s="394" t="s">
        <v>2583</v>
      </c>
      <c r="AJ838" s="473"/>
      <c r="AK838" s="359"/>
    </row>
    <row r="839" spans="1:37">
      <c r="A839" s="367"/>
      <c r="B839" s="445" t="s">
        <v>342</v>
      </c>
      <c r="C839" s="402">
        <v>46.753</v>
      </c>
      <c r="D839" s="428">
        <v>23.5609</v>
      </c>
      <c r="E839" s="449" t="s">
        <v>206</v>
      </c>
      <c r="F839" s="450" t="s">
        <v>649</v>
      </c>
      <c r="G839" s="450" t="s">
        <v>2754</v>
      </c>
      <c r="H839" s="450" t="s">
        <v>4036</v>
      </c>
      <c r="I839" s="452" t="s">
        <v>681</v>
      </c>
      <c r="J839" s="457" t="s">
        <v>3</v>
      </c>
      <c r="K839" s="407">
        <v>2</v>
      </c>
      <c r="L839" s="407">
        <v>5</v>
      </c>
      <c r="M839" s="407">
        <v>5</v>
      </c>
      <c r="N839" s="425">
        <v>40</v>
      </c>
      <c r="O839" s="437"/>
      <c r="P839" s="406"/>
      <c r="Q839" s="406">
        <v>14</v>
      </c>
      <c r="R839" s="406">
        <v>26</v>
      </c>
      <c r="S839" s="406"/>
      <c r="T839" s="406"/>
      <c r="U839" s="406"/>
      <c r="V839" s="406">
        <f t="shared" si="42"/>
        <v>0</v>
      </c>
      <c r="W839" s="676"/>
      <c r="X839" s="507" t="str">
        <f t="shared" si="40"/>
        <v>14 două camere, 26 trei camere, 0 număr camere necunoscut &lt;span style="color: red;"&gt;(spuneți-mi sau trimiteți tabel întreținere)&lt;/span&gt;</v>
      </c>
      <c r="Y839" s="508" t="str">
        <f t="shared" si="41"/>
        <v>40 din care 14 două camere, 26 trei camere, 0 număr camere necunoscut &lt;span style="color: red;"&gt;(spuneți-mi sau trimiteți tabel întreținere)&lt;/span&gt;</v>
      </c>
      <c r="Z839" s="509"/>
      <c r="AA839" s="510" t="s">
        <v>1678</v>
      </c>
      <c r="AB839" s="628" t="s">
        <v>1305</v>
      </c>
      <c r="AC839" s="431" t="s">
        <v>1547</v>
      </c>
      <c r="AD839" s="623" t="s">
        <v>1492</v>
      </c>
      <c r="AE839" s="623"/>
      <c r="AF839" s="623"/>
      <c r="AG839" s="623" t="s">
        <v>10</v>
      </c>
      <c r="AH839" s="623"/>
      <c r="AI839" s="623" t="s">
        <v>2583</v>
      </c>
      <c r="AJ839" s="441"/>
      <c r="AK839" s="359"/>
    </row>
    <row r="840" spans="1:37">
      <c r="A840" s="367"/>
      <c r="B840" s="445" t="s">
        <v>343</v>
      </c>
      <c r="C840" s="402">
        <v>46.752299999999998</v>
      </c>
      <c r="D840" s="428">
        <v>23.560500000000001</v>
      </c>
      <c r="E840" s="449" t="s">
        <v>206</v>
      </c>
      <c r="F840" s="450" t="s">
        <v>649</v>
      </c>
      <c r="G840" s="450" t="s">
        <v>2754</v>
      </c>
      <c r="H840" s="450" t="s">
        <v>4037</v>
      </c>
      <c r="I840" s="452" t="s">
        <v>681</v>
      </c>
      <c r="J840" s="457" t="s">
        <v>3</v>
      </c>
      <c r="K840" s="407">
        <v>2</v>
      </c>
      <c r="L840" s="407">
        <v>5</v>
      </c>
      <c r="M840" s="407">
        <v>5</v>
      </c>
      <c r="N840" s="425">
        <v>40</v>
      </c>
      <c r="O840" s="437"/>
      <c r="P840" s="406"/>
      <c r="Q840" s="406">
        <v>14</v>
      </c>
      <c r="R840" s="406">
        <v>26</v>
      </c>
      <c r="S840" s="406"/>
      <c r="T840" s="406"/>
      <c r="U840" s="406"/>
      <c r="V840" s="406">
        <f t="shared" si="42"/>
        <v>0</v>
      </c>
      <c r="W840" s="676"/>
      <c r="X840" s="507" t="str">
        <f t="shared" si="40"/>
        <v>14 două camere, 26 trei camere, 0 număr camere necunoscut &lt;span style="color: red;"&gt;(spuneți-mi sau trimiteți tabel întreținere)&lt;/span&gt;</v>
      </c>
      <c r="Y840" s="508" t="str">
        <f t="shared" si="41"/>
        <v>40 din care 14 două camere, 26 trei camere, 0 număr camere necunoscut &lt;span style="color: red;"&gt;(spuneți-mi sau trimiteți tabel întreținere)&lt;/span&gt;</v>
      </c>
      <c r="Z840" s="509"/>
      <c r="AA840" s="510" t="s">
        <v>1671</v>
      </c>
      <c r="AB840" s="628" t="s">
        <v>1305</v>
      </c>
      <c r="AC840" s="431" t="s">
        <v>1547</v>
      </c>
      <c r="AD840" s="623" t="s">
        <v>1492</v>
      </c>
      <c r="AE840" s="623"/>
      <c r="AF840" s="623"/>
      <c r="AG840" s="623" t="s">
        <v>10</v>
      </c>
      <c r="AH840" s="623"/>
      <c r="AI840" s="623" t="s">
        <v>2583</v>
      </c>
      <c r="AJ840" s="496"/>
      <c r="AK840" s="359"/>
    </row>
    <row r="841" spans="1:37">
      <c r="A841" s="367"/>
      <c r="B841" s="445" t="s">
        <v>344</v>
      </c>
      <c r="C841" s="402">
        <v>46.751899999999999</v>
      </c>
      <c r="D841" s="428">
        <v>23.560600000000001</v>
      </c>
      <c r="E841" s="449" t="s">
        <v>206</v>
      </c>
      <c r="F841" s="450" t="s">
        <v>649</v>
      </c>
      <c r="G841" s="450" t="s">
        <v>2754</v>
      </c>
      <c r="H841" s="450" t="s">
        <v>4038</v>
      </c>
      <c r="I841" s="452" t="s">
        <v>681</v>
      </c>
      <c r="J841" s="457" t="s">
        <v>3</v>
      </c>
      <c r="K841" s="407">
        <v>2</v>
      </c>
      <c r="L841" s="407">
        <v>5</v>
      </c>
      <c r="M841" s="407">
        <v>5</v>
      </c>
      <c r="N841" s="425">
        <v>40</v>
      </c>
      <c r="O841" s="437"/>
      <c r="P841" s="406"/>
      <c r="Q841" s="406">
        <v>14</v>
      </c>
      <c r="R841" s="406">
        <v>26</v>
      </c>
      <c r="S841" s="406"/>
      <c r="T841" s="406"/>
      <c r="U841" s="406"/>
      <c r="V841" s="406">
        <f t="shared" si="42"/>
        <v>0</v>
      </c>
      <c r="W841" s="676"/>
      <c r="X841" s="507" t="str">
        <f t="shared" si="40"/>
        <v>14 două camere, 26 trei camere, 0 număr camere necunoscut &lt;span style="color: red;"&gt;(spuneți-mi sau trimiteți tabel întreținere)&lt;/span&gt;</v>
      </c>
      <c r="Y841" s="508" t="str">
        <f t="shared" si="41"/>
        <v>40 din care 14 două camere, 26 trei camere, 0 număr camere necunoscut &lt;span style="color: red;"&gt;(spuneți-mi sau trimiteți tabel întreținere)&lt;/span&gt;</v>
      </c>
      <c r="Z841" s="509"/>
      <c r="AA841" s="510" t="s">
        <v>1671</v>
      </c>
      <c r="AB841" s="628" t="s">
        <v>1305</v>
      </c>
      <c r="AC841" s="431" t="s">
        <v>1547</v>
      </c>
      <c r="AD841" s="623" t="s">
        <v>1492</v>
      </c>
      <c r="AE841" s="623"/>
      <c r="AF841" s="623"/>
      <c r="AG841" s="623" t="s">
        <v>10</v>
      </c>
      <c r="AH841" s="623"/>
      <c r="AI841" s="623" t="s">
        <v>2583</v>
      </c>
      <c r="AJ841" s="496"/>
      <c r="AK841" s="359"/>
    </row>
    <row r="842" spans="1:37">
      <c r="A842" s="367"/>
      <c r="B842" s="445" t="s">
        <v>345</v>
      </c>
      <c r="C842" s="402">
        <v>46.751899999999999</v>
      </c>
      <c r="D842" s="428">
        <v>23.561</v>
      </c>
      <c r="E842" s="449" t="s">
        <v>206</v>
      </c>
      <c r="F842" s="450" t="s">
        <v>649</v>
      </c>
      <c r="G842" s="450" t="s">
        <v>2754</v>
      </c>
      <c r="H842" s="450" t="s">
        <v>4039</v>
      </c>
      <c r="I842" s="452" t="s">
        <v>681</v>
      </c>
      <c r="J842" s="457" t="s">
        <v>3</v>
      </c>
      <c r="K842" s="407">
        <v>1</v>
      </c>
      <c r="L842" s="407">
        <v>5</v>
      </c>
      <c r="M842" s="407">
        <v>5</v>
      </c>
      <c r="N842" s="425">
        <v>20</v>
      </c>
      <c r="O842" s="437"/>
      <c r="P842" s="406"/>
      <c r="Q842" s="406">
        <v>17</v>
      </c>
      <c r="R842" s="406">
        <v>3</v>
      </c>
      <c r="S842" s="406"/>
      <c r="T842" s="406"/>
      <c r="U842" s="406"/>
      <c r="V842" s="406">
        <f t="shared" si="42"/>
        <v>0</v>
      </c>
      <c r="W842" s="676"/>
      <c r="X842" s="507" t="str">
        <f t="shared" si="40"/>
        <v>17 două camere, 3 trei camere, 0 număr camere necunoscut &lt;span style="color: red;"&gt;(spuneți-mi sau trimiteți tabel întreținere)&lt;/span&gt;</v>
      </c>
      <c r="Y842" s="508" t="str">
        <f t="shared" si="41"/>
        <v>20 din care 17 două camere, 3 trei camere, 0 număr camere necunoscut &lt;span style="color: red;"&gt;(spuneți-mi sau trimiteți tabel întreținere)&lt;/span&gt;</v>
      </c>
      <c r="Z842" s="509"/>
      <c r="AA842" s="510" t="s">
        <v>1670</v>
      </c>
      <c r="AB842" s="628" t="s">
        <v>1305</v>
      </c>
      <c r="AC842" s="431" t="s">
        <v>1547</v>
      </c>
      <c r="AD842" s="623" t="s">
        <v>1494</v>
      </c>
      <c r="AE842" s="623"/>
      <c r="AF842" s="623"/>
      <c r="AG842" s="623" t="s">
        <v>10</v>
      </c>
      <c r="AH842" s="623"/>
      <c r="AI842" s="623" t="s">
        <v>2583</v>
      </c>
      <c r="AJ842" s="441"/>
      <c r="AK842" s="359"/>
    </row>
    <row r="843" spans="1:37">
      <c r="A843" s="367"/>
      <c r="B843" s="445" t="s">
        <v>603</v>
      </c>
      <c r="C843" s="402">
        <v>46.751899999999999</v>
      </c>
      <c r="D843" s="428">
        <v>23.561299999999999</v>
      </c>
      <c r="E843" s="449" t="s">
        <v>206</v>
      </c>
      <c r="F843" s="450" t="s">
        <v>649</v>
      </c>
      <c r="G843" s="450" t="s">
        <v>2754</v>
      </c>
      <c r="H843" s="450" t="s">
        <v>4040</v>
      </c>
      <c r="I843" s="452" t="s">
        <v>681</v>
      </c>
      <c r="J843" s="457" t="s">
        <v>3</v>
      </c>
      <c r="K843" s="407">
        <v>1</v>
      </c>
      <c r="L843" s="407">
        <v>5</v>
      </c>
      <c r="M843" s="407">
        <v>5</v>
      </c>
      <c r="N843" s="425">
        <v>20</v>
      </c>
      <c r="O843" s="437"/>
      <c r="P843" s="406"/>
      <c r="Q843" s="406">
        <v>17</v>
      </c>
      <c r="R843" s="406">
        <v>3</v>
      </c>
      <c r="S843" s="406"/>
      <c r="T843" s="406"/>
      <c r="U843" s="406"/>
      <c r="V843" s="406">
        <f t="shared" si="42"/>
        <v>0</v>
      </c>
      <c r="W843" s="676"/>
      <c r="X843" s="507" t="str">
        <f t="shared" si="40"/>
        <v>17 două camere, 3 trei camere, 0 număr camere necunoscut &lt;span style="color: red;"&gt;(spuneți-mi sau trimiteți tabel întreținere)&lt;/span&gt;</v>
      </c>
      <c r="Y843" s="508" t="str">
        <f t="shared" si="41"/>
        <v>20 din care 17 două camere, 3 trei camere, 0 număr camere necunoscut &lt;span style="color: red;"&gt;(spuneți-mi sau trimiteți tabel întreținere)&lt;/span&gt;</v>
      </c>
      <c r="Z843" s="509"/>
      <c r="AA843" s="510" t="s">
        <v>1670</v>
      </c>
      <c r="AB843" s="628" t="s">
        <v>1305</v>
      </c>
      <c r="AC843" s="431" t="s">
        <v>1547</v>
      </c>
      <c r="AD843" s="623" t="s">
        <v>1494</v>
      </c>
      <c r="AE843" s="623"/>
      <c r="AF843" s="623"/>
      <c r="AG843" s="623" t="s">
        <v>10</v>
      </c>
      <c r="AH843" s="623"/>
      <c r="AI843" s="623" t="s">
        <v>2583</v>
      </c>
      <c r="AJ843" s="441"/>
      <c r="AK843" s="359"/>
    </row>
    <row r="844" spans="1:37">
      <c r="A844" s="367"/>
      <c r="B844" s="445" t="s">
        <v>604</v>
      </c>
      <c r="C844" s="402">
        <v>46.752299999999998</v>
      </c>
      <c r="D844" s="428">
        <v>23.5609</v>
      </c>
      <c r="E844" s="449" t="s">
        <v>206</v>
      </c>
      <c r="F844" s="450" t="s">
        <v>649</v>
      </c>
      <c r="G844" s="450" t="s">
        <v>2754</v>
      </c>
      <c r="H844" s="450" t="s">
        <v>4041</v>
      </c>
      <c r="I844" s="452" t="s">
        <v>681</v>
      </c>
      <c r="J844" s="457" t="s">
        <v>3</v>
      </c>
      <c r="K844" s="407">
        <v>1</v>
      </c>
      <c r="L844" s="407">
        <v>5</v>
      </c>
      <c r="M844" s="407">
        <v>5</v>
      </c>
      <c r="N844" s="425">
        <v>20</v>
      </c>
      <c r="O844" s="437"/>
      <c r="P844" s="406"/>
      <c r="Q844" s="406">
        <v>7</v>
      </c>
      <c r="R844" s="406">
        <v>13</v>
      </c>
      <c r="S844" s="406"/>
      <c r="T844" s="406"/>
      <c r="U844" s="406"/>
      <c r="V844" s="406">
        <f t="shared" si="42"/>
        <v>0</v>
      </c>
      <c r="W844" s="676"/>
      <c r="X844" s="507" t="str">
        <f t="shared" si="40"/>
        <v>7 două camere, 13 trei camere, 0 număr camere necunoscut &lt;span style="color: red;"&gt;(spuneți-mi sau trimiteți tabel întreținere)&lt;/span&gt;</v>
      </c>
      <c r="Y844" s="508" t="str">
        <f t="shared" si="41"/>
        <v>20 din care 7 două camere, 13 trei camere, 0 număr camere necunoscut &lt;span style="color: red;"&gt;(spuneți-mi sau trimiteți tabel întreținere)&lt;/span&gt;</v>
      </c>
      <c r="Z844" s="509"/>
      <c r="AA844" s="510" t="s">
        <v>1671</v>
      </c>
      <c r="AB844" s="628" t="s">
        <v>1305</v>
      </c>
      <c r="AC844" s="431" t="s">
        <v>1547</v>
      </c>
      <c r="AD844" s="623" t="s">
        <v>1496</v>
      </c>
      <c r="AE844" s="623"/>
      <c r="AF844" s="623"/>
      <c r="AG844" s="623" t="s">
        <v>10</v>
      </c>
      <c r="AH844" s="623"/>
      <c r="AI844" s="623" t="s">
        <v>2583</v>
      </c>
      <c r="AJ844" s="441"/>
      <c r="AK844" s="359"/>
    </row>
    <row r="845" spans="1:37">
      <c r="A845" s="367"/>
      <c r="B845" s="445" t="s">
        <v>605</v>
      </c>
      <c r="C845" s="402">
        <v>46.752099999999999</v>
      </c>
      <c r="D845" s="428">
        <v>23.5609</v>
      </c>
      <c r="E845" s="449" t="s">
        <v>206</v>
      </c>
      <c r="F845" s="450" t="s">
        <v>649</v>
      </c>
      <c r="G845" s="450" t="s">
        <v>2754</v>
      </c>
      <c r="H845" s="450" t="s">
        <v>4042</v>
      </c>
      <c r="I845" s="452" t="s">
        <v>681</v>
      </c>
      <c r="J845" s="457" t="s">
        <v>3</v>
      </c>
      <c r="K845" s="407">
        <v>1</v>
      </c>
      <c r="L845" s="407">
        <v>5</v>
      </c>
      <c r="M845" s="407">
        <v>5</v>
      </c>
      <c r="N845" s="425">
        <v>20</v>
      </c>
      <c r="O845" s="437"/>
      <c r="P845" s="406"/>
      <c r="Q845" s="406">
        <v>7</v>
      </c>
      <c r="R845" s="406">
        <v>13</v>
      </c>
      <c r="S845" s="406"/>
      <c r="T845" s="406"/>
      <c r="U845" s="406"/>
      <c r="V845" s="406">
        <f t="shared" si="42"/>
        <v>0</v>
      </c>
      <c r="W845" s="676"/>
      <c r="X845" s="507" t="str">
        <f t="shared" si="40"/>
        <v>7 două camere, 13 trei camere, 0 număr camere necunoscut &lt;span style="color: red;"&gt;(spuneți-mi sau trimiteți tabel întreținere)&lt;/span&gt;</v>
      </c>
      <c r="Y845" s="508" t="str">
        <f t="shared" si="41"/>
        <v>20 din care 7 două camere, 13 trei camere, 0 număr camere necunoscut &lt;span style="color: red;"&gt;(spuneți-mi sau trimiteți tabel întreținere)&lt;/span&gt;</v>
      </c>
      <c r="Z845" s="509"/>
      <c r="AA845" s="510" t="s">
        <v>1671</v>
      </c>
      <c r="AB845" s="628" t="s">
        <v>1305</v>
      </c>
      <c r="AC845" s="431" t="s">
        <v>1547</v>
      </c>
      <c r="AD845" s="623" t="s">
        <v>1496</v>
      </c>
      <c r="AE845" s="623"/>
      <c r="AF845" s="623"/>
      <c r="AG845" s="623" t="s">
        <v>10</v>
      </c>
      <c r="AH845" s="623"/>
      <c r="AI845" s="623" t="s">
        <v>2583</v>
      </c>
      <c r="AJ845" s="441"/>
      <c r="AK845" s="359"/>
    </row>
    <row r="846" spans="1:37">
      <c r="A846" s="367"/>
      <c r="B846" s="445" t="s">
        <v>411</v>
      </c>
      <c r="C846" s="402">
        <v>46.752899999999997</v>
      </c>
      <c r="D846" s="428">
        <v>23.5611</v>
      </c>
      <c r="E846" s="449" t="s">
        <v>206</v>
      </c>
      <c r="F846" s="450" t="s">
        <v>649</v>
      </c>
      <c r="G846" s="450" t="s">
        <v>2754</v>
      </c>
      <c r="H846" s="450" t="s">
        <v>4043</v>
      </c>
      <c r="I846" s="452" t="s">
        <v>681</v>
      </c>
      <c r="J846" s="457" t="s">
        <v>3</v>
      </c>
      <c r="K846" s="407">
        <v>2</v>
      </c>
      <c r="L846" s="407">
        <v>5</v>
      </c>
      <c r="M846" s="407">
        <v>5</v>
      </c>
      <c r="N846" s="425">
        <v>40</v>
      </c>
      <c r="O846" s="437"/>
      <c r="P846" s="406"/>
      <c r="Q846" s="406">
        <v>14</v>
      </c>
      <c r="R846" s="406">
        <v>26</v>
      </c>
      <c r="S846" s="406"/>
      <c r="T846" s="406"/>
      <c r="U846" s="406"/>
      <c r="V846" s="406">
        <f t="shared" si="42"/>
        <v>0</v>
      </c>
      <c r="W846" s="676"/>
      <c r="X846" s="507" t="str">
        <f t="shared" si="40"/>
        <v>14 două camere, 26 trei camere, 0 număr camere necunoscut &lt;span style="color: red;"&gt;(spuneți-mi sau trimiteți tabel întreținere)&lt;/span&gt;</v>
      </c>
      <c r="Y846" s="508" t="str">
        <f t="shared" si="41"/>
        <v>40 din care 14 două camere, 26 trei camere, 0 număr camere necunoscut &lt;span style="color: red;"&gt;(spuneți-mi sau trimiteți tabel întreținere)&lt;/span&gt;</v>
      </c>
      <c r="Z846" s="509"/>
      <c r="AA846" s="510" t="s">
        <v>1671</v>
      </c>
      <c r="AB846" s="628" t="s">
        <v>1305</v>
      </c>
      <c r="AC846" s="431" t="s">
        <v>1547</v>
      </c>
      <c r="AD846" s="623" t="s">
        <v>1492</v>
      </c>
      <c r="AE846" s="623"/>
      <c r="AF846" s="623"/>
      <c r="AG846" s="623" t="s">
        <v>10</v>
      </c>
      <c r="AH846" s="623"/>
      <c r="AI846" s="623" t="s">
        <v>2583</v>
      </c>
      <c r="AJ846" s="496"/>
      <c r="AK846" s="359"/>
    </row>
    <row r="847" spans="1:37">
      <c r="A847" s="367"/>
      <c r="B847" s="445" t="s">
        <v>533</v>
      </c>
      <c r="C847" s="402">
        <v>46.752600000000001</v>
      </c>
      <c r="D847" s="428">
        <v>23.561399999999999</v>
      </c>
      <c r="E847" s="449" t="s">
        <v>206</v>
      </c>
      <c r="F847" s="450" t="s">
        <v>649</v>
      </c>
      <c r="G847" s="450" t="s">
        <v>2754</v>
      </c>
      <c r="H847" s="450" t="s">
        <v>4044</v>
      </c>
      <c r="I847" s="452" t="s">
        <v>681</v>
      </c>
      <c r="J847" s="457" t="s">
        <v>3</v>
      </c>
      <c r="K847" s="407">
        <v>2</v>
      </c>
      <c r="L847" s="407">
        <v>5</v>
      </c>
      <c r="M847" s="407">
        <v>5</v>
      </c>
      <c r="N847" s="425">
        <v>40</v>
      </c>
      <c r="O847" s="437"/>
      <c r="P847" s="406"/>
      <c r="Q847" s="406">
        <v>14</v>
      </c>
      <c r="R847" s="406">
        <v>26</v>
      </c>
      <c r="S847" s="406"/>
      <c r="T847" s="406"/>
      <c r="U847" s="406"/>
      <c r="V847" s="406">
        <f t="shared" si="42"/>
        <v>0</v>
      </c>
      <c r="W847" s="676"/>
      <c r="X847" s="507" t="str">
        <f t="shared" si="40"/>
        <v>14 două camere, 26 trei camere, 0 număr camere necunoscut &lt;span style="color: red;"&gt;(spuneți-mi sau trimiteți tabel întreținere)&lt;/span&gt;</v>
      </c>
      <c r="Y847" s="508" t="str">
        <f t="shared" si="41"/>
        <v>40 din care 14 două camere, 26 trei camere, 0 număr camere necunoscut &lt;span style="color: red;"&gt;(spuneți-mi sau trimiteți tabel întreținere)&lt;/span&gt;</v>
      </c>
      <c r="Z847" s="509"/>
      <c r="AA847" s="510" t="s">
        <v>1671</v>
      </c>
      <c r="AB847" s="628" t="s">
        <v>1305</v>
      </c>
      <c r="AC847" s="431" t="s">
        <v>1547</v>
      </c>
      <c r="AD847" s="623" t="s">
        <v>1492</v>
      </c>
      <c r="AE847" s="623"/>
      <c r="AF847" s="623"/>
      <c r="AG847" s="623" t="s">
        <v>10</v>
      </c>
      <c r="AH847" s="623"/>
      <c r="AI847" s="623" t="s">
        <v>2583</v>
      </c>
      <c r="AJ847" s="441"/>
      <c r="AK847" s="359"/>
    </row>
    <row r="848" spans="1:37">
      <c r="A848" s="367"/>
      <c r="B848" s="445" t="s">
        <v>410</v>
      </c>
      <c r="C848" s="402">
        <v>46.752400000000002</v>
      </c>
      <c r="D848" s="428">
        <v>23.561399999999999</v>
      </c>
      <c r="E848" s="449" t="s">
        <v>206</v>
      </c>
      <c r="F848" s="450" t="s">
        <v>649</v>
      </c>
      <c r="G848" s="450" t="s">
        <v>2754</v>
      </c>
      <c r="H848" s="450" t="s">
        <v>4045</v>
      </c>
      <c r="I848" s="452" t="s">
        <v>681</v>
      </c>
      <c r="J848" s="457" t="s">
        <v>3</v>
      </c>
      <c r="K848" s="407">
        <v>1</v>
      </c>
      <c r="L848" s="407">
        <v>5</v>
      </c>
      <c r="M848" s="407">
        <v>5</v>
      </c>
      <c r="N848" s="425">
        <v>20</v>
      </c>
      <c r="O848" s="437"/>
      <c r="P848" s="406"/>
      <c r="Q848" s="406">
        <v>17</v>
      </c>
      <c r="R848" s="406">
        <v>3</v>
      </c>
      <c r="S848" s="406"/>
      <c r="T848" s="406"/>
      <c r="U848" s="406"/>
      <c r="V848" s="406">
        <f t="shared" si="42"/>
        <v>0</v>
      </c>
      <c r="W848" s="676"/>
      <c r="X848" s="507" t="str">
        <f t="shared" si="40"/>
        <v>17 două camere, 3 trei camere, 0 număr camere necunoscut &lt;span style="color: red;"&gt;(spuneți-mi sau trimiteți tabel întreținere)&lt;/span&gt;</v>
      </c>
      <c r="Y848" s="508" t="str">
        <f t="shared" si="41"/>
        <v>20 din care 17 două camere, 3 trei camere, 0 număr camere necunoscut &lt;span style="color: red;"&gt;(spuneți-mi sau trimiteți tabel întreținere)&lt;/span&gt;</v>
      </c>
      <c r="Z848" s="509"/>
      <c r="AA848" s="510" t="s">
        <v>1670</v>
      </c>
      <c r="AB848" s="628" t="s">
        <v>1305</v>
      </c>
      <c r="AC848" s="431" t="s">
        <v>1547</v>
      </c>
      <c r="AD848" s="623" t="s">
        <v>1494</v>
      </c>
      <c r="AE848" s="623"/>
      <c r="AF848" s="623"/>
      <c r="AG848" s="623" t="s">
        <v>10</v>
      </c>
      <c r="AH848" s="623"/>
      <c r="AI848" s="623" t="s">
        <v>2583</v>
      </c>
      <c r="AJ848" s="441"/>
      <c r="AK848" s="359"/>
    </row>
    <row r="849" spans="1:37">
      <c r="A849" s="367"/>
      <c r="B849" s="445" t="s">
        <v>534</v>
      </c>
      <c r="C849" s="402">
        <v>46.752200000000002</v>
      </c>
      <c r="D849" s="428">
        <v>23.561499999999999</v>
      </c>
      <c r="E849" s="449" t="s">
        <v>206</v>
      </c>
      <c r="F849" s="450" t="s">
        <v>649</v>
      </c>
      <c r="G849" s="450" t="s">
        <v>2754</v>
      </c>
      <c r="H849" s="450" t="s">
        <v>4046</v>
      </c>
      <c r="I849" s="452" t="s">
        <v>681</v>
      </c>
      <c r="J849" s="457" t="s">
        <v>3</v>
      </c>
      <c r="K849" s="407">
        <v>1</v>
      </c>
      <c r="L849" s="407">
        <v>5</v>
      </c>
      <c r="M849" s="407">
        <v>5</v>
      </c>
      <c r="N849" s="425">
        <v>20</v>
      </c>
      <c r="O849" s="437"/>
      <c r="P849" s="406"/>
      <c r="Q849" s="406">
        <v>17</v>
      </c>
      <c r="R849" s="406">
        <v>3</v>
      </c>
      <c r="S849" s="406"/>
      <c r="T849" s="406"/>
      <c r="U849" s="406"/>
      <c r="V849" s="406">
        <f t="shared" si="42"/>
        <v>0</v>
      </c>
      <c r="W849" s="676"/>
      <c r="X849" s="507" t="str">
        <f t="shared" si="40"/>
        <v>17 două camere, 3 trei camere, 0 număr camere necunoscut &lt;span style="color: red;"&gt;(spuneți-mi sau trimiteți tabel întreținere)&lt;/span&gt;</v>
      </c>
      <c r="Y849" s="508" t="str">
        <f t="shared" si="41"/>
        <v>20 din care 17 două camere, 3 trei camere, 0 număr camere necunoscut &lt;span style="color: red;"&gt;(spuneți-mi sau trimiteți tabel întreținere)&lt;/span&gt;</v>
      </c>
      <c r="Z849" s="509"/>
      <c r="AA849" s="510" t="s">
        <v>1670</v>
      </c>
      <c r="AB849" s="628" t="s">
        <v>1305</v>
      </c>
      <c r="AC849" s="431" t="s">
        <v>1547</v>
      </c>
      <c r="AD849" s="623" t="s">
        <v>1494</v>
      </c>
      <c r="AE849" s="623"/>
      <c r="AF849" s="623"/>
      <c r="AG849" s="623" t="s">
        <v>10</v>
      </c>
      <c r="AH849" s="623"/>
      <c r="AI849" s="623" t="s">
        <v>2583</v>
      </c>
      <c r="AJ849" s="441"/>
      <c r="AK849" s="359"/>
    </row>
    <row r="850" spans="1:37">
      <c r="A850" s="367"/>
      <c r="B850" s="445" t="s">
        <v>535</v>
      </c>
      <c r="C850" s="402">
        <v>46.752400000000002</v>
      </c>
      <c r="D850" s="428">
        <v>23.561900000000001</v>
      </c>
      <c r="E850" s="449" t="s">
        <v>206</v>
      </c>
      <c r="F850" s="450" t="s">
        <v>649</v>
      </c>
      <c r="G850" s="450" t="s">
        <v>2754</v>
      </c>
      <c r="H850" s="450" t="s">
        <v>4047</v>
      </c>
      <c r="I850" s="452" t="s">
        <v>681</v>
      </c>
      <c r="J850" s="457" t="s">
        <v>3</v>
      </c>
      <c r="K850" s="407">
        <v>2</v>
      </c>
      <c r="L850" s="407">
        <v>5</v>
      </c>
      <c r="M850" s="407">
        <v>5</v>
      </c>
      <c r="N850" s="425">
        <v>40</v>
      </c>
      <c r="O850" s="437"/>
      <c r="P850" s="406"/>
      <c r="Q850" s="406">
        <v>34</v>
      </c>
      <c r="R850" s="406">
        <v>6</v>
      </c>
      <c r="S850" s="406"/>
      <c r="T850" s="406"/>
      <c r="U850" s="406"/>
      <c r="V850" s="406">
        <f t="shared" si="42"/>
        <v>0</v>
      </c>
      <c r="W850" s="676"/>
      <c r="X850" s="507" t="str">
        <f t="shared" si="40"/>
        <v>34 două camere, 6 trei camere, 0 număr camere necunoscut &lt;span style="color: red;"&gt;(spuneți-mi sau trimiteți tabel întreținere)&lt;/span&gt;</v>
      </c>
      <c r="Y850" s="508" t="str">
        <f t="shared" si="41"/>
        <v>40 din care 34 două camere, 6 trei camere, 0 număr camere necunoscut &lt;span style="color: red;"&gt;(spuneți-mi sau trimiteți tabel întreținere)&lt;/span&gt;</v>
      </c>
      <c r="Z850" s="509"/>
      <c r="AA850" s="510" t="s">
        <v>1670</v>
      </c>
      <c r="AB850" s="628" t="s">
        <v>1305</v>
      </c>
      <c r="AC850" s="431" t="s">
        <v>1547</v>
      </c>
      <c r="AD850" s="623" t="s">
        <v>1489</v>
      </c>
      <c r="AE850" s="623"/>
      <c r="AF850" s="623"/>
      <c r="AG850" s="623" t="s">
        <v>10</v>
      </c>
      <c r="AH850" s="623"/>
      <c r="AI850" s="623" t="s">
        <v>2583</v>
      </c>
      <c r="AJ850" s="441"/>
      <c r="AK850" s="359"/>
    </row>
    <row r="851" spans="1:37">
      <c r="A851" s="367"/>
      <c r="B851" s="445" t="s">
        <v>606</v>
      </c>
      <c r="C851" s="402">
        <v>46.753</v>
      </c>
      <c r="D851" s="428">
        <v>23.561499999999999</v>
      </c>
      <c r="E851" s="449" t="s">
        <v>206</v>
      </c>
      <c r="F851" s="450" t="s">
        <v>649</v>
      </c>
      <c r="G851" s="450" t="s">
        <v>2754</v>
      </c>
      <c r="H851" s="450" t="s">
        <v>4048</v>
      </c>
      <c r="I851" s="452" t="s">
        <v>681</v>
      </c>
      <c r="J851" s="457" t="s">
        <v>3</v>
      </c>
      <c r="K851" s="407">
        <v>1</v>
      </c>
      <c r="L851" s="407">
        <v>5</v>
      </c>
      <c r="M851" s="407">
        <v>5</v>
      </c>
      <c r="N851" s="425">
        <v>20</v>
      </c>
      <c r="O851" s="437"/>
      <c r="P851" s="406"/>
      <c r="Q851" s="406">
        <v>17</v>
      </c>
      <c r="R851" s="406">
        <v>3</v>
      </c>
      <c r="S851" s="406"/>
      <c r="T851" s="406"/>
      <c r="U851" s="406"/>
      <c r="V851" s="406">
        <f t="shared" si="42"/>
        <v>0</v>
      </c>
      <c r="W851" s="676"/>
      <c r="X851" s="507" t="str">
        <f t="shared" si="40"/>
        <v>17 două camere, 3 trei camere, 0 număr camere necunoscut &lt;span style="color: red;"&gt;(spuneți-mi sau trimiteți tabel întreținere)&lt;/span&gt;</v>
      </c>
      <c r="Y851" s="508" t="str">
        <f t="shared" si="41"/>
        <v>20 din care 17 două camere, 3 trei camere, 0 număr camere necunoscut &lt;span style="color: red;"&gt;(spuneți-mi sau trimiteți tabel întreținere)&lt;/span&gt;</v>
      </c>
      <c r="Z851" s="509"/>
      <c r="AA851" s="510" t="s">
        <v>1670</v>
      </c>
      <c r="AB851" s="628" t="s">
        <v>1305</v>
      </c>
      <c r="AC851" s="431" t="s">
        <v>1547</v>
      </c>
      <c r="AD851" s="623" t="s">
        <v>1494</v>
      </c>
      <c r="AE851" s="623"/>
      <c r="AF851" s="623"/>
      <c r="AG851" s="623" t="s">
        <v>10</v>
      </c>
      <c r="AH851" s="623"/>
      <c r="AI851" s="623" t="s">
        <v>2583</v>
      </c>
      <c r="AJ851" s="441"/>
      <c r="AK851" s="359"/>
    </row>
    <row r="852" spans="1:37">
      <c r="A852" s="367"/>
      <c r="B852" s="445" t="s">
        <v>606</v>
      </c>
      <c r="C852" s="402">
        <v>46.752600000000001</v>
      </c>
      <c r="D852" s="428">
        <v>23.561900000000001</v>
      </c>
      <c r="E852" s="449" t="s">
        <v>206</v>
      </c>
      <c r="F852" s="450" t="s">
        <v>649</v>
      </c>
      <c r="G852" s="450" t="s">
        <v>2754</v>
      </c>
      <c r="H852" s="450" t="s">
        <v>4049</v>
      </c>
      <c r="I852" s="452" t="s">
        <v>681</v>
      </c>
      <c r="J852" s="457" t="s">
        <v>3</v>
      </c>
      <c r="K852" s="407">
        <v>1</v>
      </c>
      <c r="L852" s="407">
        <v>5</v>
      </c>
      <c r="M852" s="407">
        <v>5</v>
      </c>
      <c r="N852" s="425">
        <v>20</v>
      </c>
      <c r="O852" s="437"/>
      <c r="P852" s="406"/>
      <c r="Q852" s="406">
        <v>17</v>
      </c>
      <c r="R852" s="406">
        <v>3</v>
      </c>
      <c r="S852" s="406"/>
      <c r="T852" s="406"/>
      <c r="U852" s="406"/>
      <c r="V852" s="406">
        <f t="shared" si="42"/>
        <v>0</v>
      </c>
      <c r="W852" s="676"/>
      <c r="X852" s="507" t="str">
        <f t="shared" si="40"/>
        <v>17 două camere, 3 trei camere, 0 număr camere necunoscut &lt;span style="color: red;"&gt;(spuneți-mi sau trimiteți tabel întreținere)&lt;/span&gt;</v>
      </c>
      <c r="Y852" s="508" t="str">
        <f t="shared" si="41"/>
        <v>20 din care 17 două camere, 3 trei camere, 0 număr camere necunoscut &lt;span style="color: red;"&gt;(spuneți-mi sau trimiteți tabel întreținere)&lt;/span&gt;</v>
      </c>
      <c r="Z852" s="509"/>
      <c r="AA852" s="510" t="s">
        <v>1670</v>
      </c>
      <c r="AB852" s="628" t="s">
        <v>1305</v>
      </c>
      <c r="AC852" s="431" t="s">
        <v>1547</v>
      </c>
      <c r="AD852" s="623" t="s">
        <v>1494</v>
      </c>
      <c r="AE852" s="623"/>
      <c r="AF852" s="623"/>
      <c r="AG852" s="623" t="s">
        <v>10</v>
      </c>
      <c r="AH852" s="623"/>
      <c r="AI852" s="623" t="s">
        <v>2583</v>
      </c>
      <c r="AJ852" s="441"/>
      <c r="AK852" s="359"/>
    </row>
    <row r="853" spans="1:37">
      <c r="A853" s="367" t="s">
        <v>32</v>
      </c>
      <c r="B853" s="460" t="s">
        <v>488</v>
      </c>
      <c r="C853" s="461">
        <v>46.752099999999999</v>
      </c>
      <c r="D853" s="462">
        <v>23.563800000000001</v>
      </c>
      <c r="E853" s="463" t="s">
        <v>206</v>
      </c>
      <c r="F853" s="464" t="s">
        <v>649</v>
      </c>
      <c r="G853" s="464" t="s">
        <v>2754</v>
      </c>
      <c r="H853" s="464" t="s">
        <v>4050</v>
      </c>
      <c r="I853" s="474" t="s">
        <v>681</v>
      </c>
      <c r="J853" s="475" t="s">
        <v>3</v>
      </c>
      <c r="K853" s="476">
        <v>1</v>
      </c>
      <c r="L853" s="476">
        <v>5</v>
      </c>
      <c r="M853" s="476">
        <v>5</v>
      </c>
      <c r="N853" s="477">
        <v>10</v>
      </c>
      <c r="O853" s="478"/>
      <c r="P853" s="479"/>
      <c r="Q853" s="479"/>
      <c r="R853" s="479">
        <v>7</v>
      </c>
      <c r="S853" s="479">
        <v>3</v>
      </c>
      <c r="T853" s="479"/>
      <c r="U853" s="479"/>
      <c r="V853" s="479">
        <f t="shared" si="42"/>
        <v>0</v>
      </c>
      <c r="W853" s="679"/>
      <c r="X853" s="515" t="str">
        <f t="shared" si="40"/>
        <v>7 trei camere, 3 patru camere, 0 număr camere necunoscut &lt;span style="color: red;"&gt;(spuneți-mi sau trimiteți tabel întreținere)&lt;/span&gt;</v>
      </c>
      <c r="Y853" s="516" t="str">
        <f t="shared" si="41"/>
        <v>10 din care 7 trei camere, 3 patru camere, 0 număr camere necunoscut &lt;span style="color: red;"&gt;(spuneți-mi sau trimiteți tabel întreținere)&lt;/span&gt;</v>
      </c>
      <c r="Z853" s="517"/>
      <c r="AA853" s="518" t="s">
        <v>1712</v>
      </c>
      <c r="AB853" s="400" t="s">
        <v>1306</v>
      </c>
      <c r="AC853" s="458" t="s">
        <v>1155</v>
      </c>
      <c r="AD853" s="472" t="s">
        <v>2315</v>
      </c>
      <c r="AE853" s="472"/>
      <c r="AF853" s="472"/>
      <c r="AG853" s="394" t="s">
        <v>10</v>
      </c>
      <c r="AH853" s="394"/>
      <c r="AI853" s="394" t="s">
        <v>2591</v>
      </c>
      <c r="AJ853" s="473"/>
      <c r="AK853" s="359"/>
    </row>
    <row r="854" spans="1:37">
      <c r="A854" s="367"/>
      <c r="B854" s="445" t="s">
        <v>2792</v>
      </c>
      <c r="C854" s="402">
        <v>46.751399999999997</v>
      </c>
      <c r="D854" s="428">
        <v>23.563199999999998</v>
      </c>
      <c r="E854" s="449" t="s">
        <v>206</v>
      </c>
      <c r="F854" s="450" t="s">
        <v>649</v>
      </c>
      <c r="G854" s="450" t="s">
        <v>2754</v>
      </c>
      <c r="H854" s="450" t="s">
        <v>4051</v>
      </c>
      <c r="I854" s="452" t="s">
        <v>681</v>
      </c>
      <c r="J854" s="457" t="s">
        <v>3</v>
      </c>
      <c r="K854" s="407">
        <v>2</v>
      </c>
      <c r="L854" s="407">
        <v>5</v>
      </c>
      <c r="M854" s="407">
        <v>5</v>
      </c>
      <c r="N854" s="425">
        <v>29</v>
      </c>
      <c r="O854" s="437"/>
      <c r="P854" s="406"/>
      <c r="Q854" s="406">
        <v>18</v>
      </c>
      <c r="R854" s="406">
        <v>8</v>
      </c>
      <c r="S854" s="406">
        <v>3</v>
      </c>
      <c r="T854" s="406"/>
      <c r="U854" s="406"/>
      <c r="V854" s="406">
        <f t="shared" si="42"/>
        <v>0</v>
      </c>
      <c r="W854" s="676"/>
      <c r="X854" s="507" t="str">
        <f t="shared" si="40"/>
        <v>18 două camere, 8 trei camere, 3 patru camere, 0 număr camere necunoscut &lt;span style="color: red;"&gt;(spuneți-mi sau trimiteți tabel întreținere)&lt;/span&gt;</v>
      </c>
      <c r="Y854" s="508" t="str">
        <f t="shared" si="41"/>
        <v>29 din care 18 două camere, 8 trei camere, 3 patru camere, 0 număr camere necunoscut &lt;span style="color: red;"&gt;(spuneți-mi sau trimiteți tabel întreținere)&lt;/span&gt;</v>
      </c>
      <c r="Z854" s="509"/>
      <c r="AA854" s="510" t="s">
        <v>1672</v>
      </c>
      <c r="AB854" s="628" t="s">
        <v>1306</v>
      </c>
      <c r="AC854" s="431" t="s">
        <v>1155</v>
      </c>
      <c r="AD854" s="356" t="s">
        <v>2313</v>
      </c>
      <c r="AE854" s="356"/>
      <c r="AF854" s="356"/>
      <c r="AG854" s="623" t="s">
        <v>10</v>
      </c>
      <c r="AH854" s="623"/>
      <c r="AI854" s="623" t="s">
        <v>2588</v>
      </c>
      <c r="AJ854" s="441"/>
      <c r="AK854" s="359"/>
    </row>
    <row r="855" spans="1:37">
      <c r="A855" s="367"/>
      <c r="B855" s="445" t="s">
        <v>489</v>
      </c>
      <c r="C855" s="402">
        <v>46.752099999999999</v>
      </c>
      <c r="D855" s="428">
        <v>23.563500000000001</v>
      </c>
      <c r="E855" s="449" t="s">
        <v>206</v>
      </c>
      <c r="F855" s="450" t="s">
        <v>649</v>
      </c>
      <c r="G855" s="450" t="s">
        <v>2754</v>
      </c>
      <c r="H855" s="450" t="s">
        <v>4052</v>
      </c>
      <c r="I855" s="452" t="s">
        <v>681</v>
      </c>
      <c r="J855" s="457" t="s">
        <v>3</v>
      </c>
      <c r="K855" s="407">
        <v>1</v>
      </c>
      <c r="L855" s="407">
        <v>5</v>
      </c>
      <c r="M855" s="407">
        <v>5</v>
      </c>
      <c r="N855" s="425">
        <v>20</v>
      </c>
      <c r="O855" s="437"/>
      <c r="P855" s="406">
        <v>7</v>
      </c>
      <c r="Q855" s="406">
        <v>13</v>
      </c>
      <c r="R855" s="406"/>
      <c r="S855" s="406"/>
      <c r="T855" s="406"/>
      <c r="U855" s="406"/>
      <c r="V855" s="406">
        <f t="shared" si="42"/>
        <v>0</v>
      </c>
      <c r="W855" s="676" t="s">
        <v>1138</v>
      </c>
      <c r="X855" s="507" t="str">
        <f t="shared" si="40"/>
        <v>7 garsoniere, 13 două camere, 19 sau 0 număr camere necunoscut &lt;span style="color: red;"&gt;(spuneți-mi sau trimiteți tabel întreținere)&lt;/span&gt;</v>
      </c>
      <c r="Y855" s="508" t="str">
        <f t="shared" si="41"/>
        <v>19 sau 20 din care 7 garsoniere, 13 două camere, 19 sau 0 număr camere necunoscut &lt;span style="color: red;"&gt;(spuneți-mi sau trimiteți tabel întreținere)&lt;/span&gt;</v>
      </c>
      <c r="Z855" s="509"/>
      <c r="AA855" s="510" t="s">
        <v>1712</v>
      </c>
      <c r="AB855" s="628" t="s">
        <v>1306</v>
      </c>
      <c r="AC855" s="431" t="s">
        <v>1155</v>
      </c>
      <c r="AD855" s="623" t="s">
        <v>1455</v>
      </c>
      <c r="AE855" s="356"/>
      <c r="AF855" s="356"/>
      <c r="AG855" s="356" t="s">
        <v>840</v>
      </c>
      <c r="AH855" s="623" t="s">
        <v>2119</v>
      </c>
      <c r="AI855" s="623" t="s">
        <v>2590</v>
      </c>
      <c r="AJ855" s="441"/>
      <c r="AK855" s="359"/>
    </row>
    <row r="856" spans="1:37">
      <c r="A856" s="367"/>
      <c r="B856" s="445" t="s">
        <v>490</v>
      </c>
      <c r="C856" s="402">
        <v>46.751899999999999</v>
      </c>
      <c r="D856" s="428">
        <v>23.563199999999998</v>
      </c>
      <c r="E856" s="449" t="s">
        <v>206</v>
      </c>
      <c r="F856" s="450" t="s">
        <v>649</v>
      </c>
      <c r="G856" s="450" t="s">
        <v>2754</v>
      </c>
      <c r="H856" s="450" t="s">
        <v>4053</v>
      </c>
      <c r="I856" s="452" t="s">
        <v>681</v>
      </c>
      <c r="J856" s="457" t="s">
        <v>3</v>
      </c>
      <c r="K856" s="407">
        <v>3</v>
      </c>
      <c r="L856" s="407">
        <v>5</v>
      </c>
      <c r="M856" s="407">
        <v>5</v>
      </c>
      <c r="N856" s="425">
        <v>30</v>
      </c>
      <c r="O856" s="437"/>
      <c r="P856" s="406"/>
      <c r="Q856" s="406"/>
      <c r="R856" s="406">
        <v>21</v>
      </c>
      <c r="S856" s="406">
        <v>9</v>
      </c>
      <c r="T856" s="406"/>
      <c r="U856" s="406"/>
      <c r="V856" s="406">
        <f t="shared" si="42"/>
        <v>0</v>
      </c>
      <c r="W856" s="676"/>
      <c r="X856" s="507" t="str">
        <f t="shared" si="40"/>
        <v>21 trei camere, 9 patru camere, 0 număr camere necunoscut &lt;span style="color: red;"&gt;(spuneți-mi sau trimiteți tabel întreținere)&lt;/span&gt;</v>
      </c>
      <c r="Y856" s="508" t="str">
        <f t="shared" si="41"/>
        <v>30 din care 21 trei camere, 9 patru camere, 0 număr camere necunoscut &lt;span style="color: red;"&gt;(spuneți-mi sau trimiteți tabel întreținere)&lt;/span&gt;</v>
      </c>
      <c r="Z856" s="509"/>
      <c r="AA856" s="510" t="s">
        <v>1712</v>
      </c>
      <c r="AB856" s="628" t="s">
        <v>1306</v>
      </c>
      <c r="AC856" s="431" t="s">
        <v>1155</v>
      </c>
      <c r="AD856" s="356" t="s">
        <v>2303</v>
      </c>
      <c r="AE856" s="356"/>
      <c r="AF856" s="356"/>
      <c r="AG856" s="623" t="s">
        <v>10</v>
      </c>
      <c r="AH856" s="623"/>
      <c r="AI856" s="623" t="s">
        <v>2591</v>
      </c>
      <c r="AJ856" s="496"/>
      <c r="AK856" s="359"/>
    </row>
    <row r="857" spans="1:37">
      <c r="A857" s="367"/>
      <c r="B857" s="445" t="s">
        <v>491</v>
      </c>
      <c r="C857" s="402">
        <v>46.7515</v>
      </c>
      <c r="D857" s="428">
        <v>23.562799999999999</v>
      </c>
      <c r="E857" s="449" t="s">
        <v>206</v>
      </c>
      <c r="F857" s="450" t="s">
        <v>649</v>
      </c>
      <c r="G857" s="450" t="s">
        <v>2754</v>
      </c>
      <c r="H857" s="450" t="s">
        <v>4054</v>
      </c>
      <c r="I857" s="452" t="s">
        <v>681</v>
      </c>
      <c r="J857" s="457" t="s">
        <v>3</v>
      </c>
      <c r="K857" s="407">
        <v>2</v>
      </c>
      <c r="L857" s="407">
        <v>5</v>
      </c>
      <c r="M857" s="407">
        <v>5</v>
      </c>
      <c r="N857" s="425">
        <v>20</v>
      </c>
      <c r="O857" s="437"/>
      <c r="P857" s="406"/>
      <c r="Q857" s="406"/>
      <c r="R857" s="406">
        <v>14</v>
      </c>
      <c r="S857" s="406">
        <v>6</v>
      </c>
      <c r="T857" s="406"/>
      <c r="U857" s="406"/>
      <c r="V857" s="406">
        <f t="shared" si="42"/>
        <v>0</v>
      </c>
      <c r="W857" s="676"/>
      <c r="X857" s="507" t="str">
        <f t="shared" si="40"/>
        <v>14 trei camere, 6 patru camere, 0 număr camere necunoscut &lt;span style="color: red;"&gt;(spuneți-mi sau trimiteți tabel întreținere)&lt;/span&gt;</v>
      </c>
      <c r="Y857" s="508" t="str">
        <f t="shared" si="41"/>
        <v>20 din care 14 trei camere, 6 patru camere, 0 număr camere necunoscut &lt;span style="color: red;"&gt;(spuneți-mi sau trimiteți tabel întreținere)&lt;/span&gt;</v>
      </c>
      <c r="Z857" s="509"/>
      <c r="AA857" s="510" t="s">
        <v>1712</v>
      </c>
      <c r="AB857" s="628" t="s">
        <v>1306</v>
      </c>
      <c r="AC857" s="431" t="s">
        <v>1155</v>
      </c>
      <c r="AD857" s="356" t="s">
        <v>2299</v>
      </c>
      <c r="AE857" s="356"/>
      <c r="AF857" s="356"/>
      <c r="AG857" s="623" t="s">
        <v>10</v>
      </c>
      <c r="AH857" s="623"/>
      <c r="AI857" s="623" t="s">
        <v>2591</v>
      </c>
      <c r="AJ857" s="441"/>
      <c r="AK857" s="359"/>
    </row>
    <row r="858" spans="1:37">
      <c r="A858" s="367"/>
      <c r="B858" s="445" t="s">
        <v>492</v>
      </c>
      <c r="C858" s="402">
        <v>46.751199999999997</v>
      </c>
      <c r="D858" s="428">
        <v>23.5625</v>
      </c>
      <c r="E858" s="449" t="s">
        <v>206</v>
      </c>
      <c r="F858" s="450" t="s">
        <v>649</v>
      </c>
      <c r="G858" s="450" t="s">
        <v>2754</v>
      </c>
      <c r="H858" s="450" t="s">
        <v>4055</v>
      </c>
      <c r="I858" s="452" t="s">
        <v>681</v>
      </c>
      <c r="J858" s="457" t="s">
        <v>3</v>
      </c>
      <c r="K858" s="407">
        <v>2</v>
      </c>
      <c r="L858" s="407">
        <v>5</v>
      </c>
      <c r="M858" s="407">
        <v>5</v>
      </c>
      <c r="N858" s="425">
        <v>20</v>
      </c>
      <c r="O858" s="437"/>
      <c r="P858" s="406"/>
      <c r="Q858" s="406"/>
      <c r="R858" s="406">
        <v>14</v>
      </c>
      <c r="S858" s="406">
        <v>6</v>
      </c>
      <c r="T858" s="406"/>
      <c r="U858" s="406"/>
      <c r="V858" s="406">
        <f t="shared" si="42"/>
        <v>0</v>
      </c>
      <c r="W858" s="676"/>
      <c r="X858" s="507" t="str">
        <f t="shared" si="40"/>
        <v>14 trei camere, 6 patru camere, 0 număr camere necunoscut &lt;span style="color: red;"&gt;(spuneți-mi sau trimiteți tabel întreținere)&lt;/span&gt;</v>
      </c>
      <c r="Y858" s="508" t="str">
        <f t="shared" si="41"/>
        <v>20 din care 14 trei camere, 6 patru camere, 0 număr camere necunoscut &lt;span style="color: red;"&gt;(spuneți-mi sau trimiteți tabel întreținere)&lt;/span&gt;</v>
      </c>
      <c r="Z858" s="509"/>
      <c r="AA858" s="510" t="s">
        <v>1712</v>
      </c>
      <c r="AB858" s="628" t="s">
        <v>1306</v>
      </c>
      <c r="AC858" s="431" t="s">
        <v>1155</v>
      </c>
      <c r="AD858" s="356" t="s">
        <v>2299</v>
      </c>
      <c r="AE858" s="356"/>
      <c r="AF858" s="356"/>
      <c r="AG858" s="623" t="s">
        <v>10</v>
      </c>
      <c r="AH858" s="623"/>
      <c r="AI858" s="623" t="s">
        <v>2591</v>
      </c>
      <c r="AJ858" s="441"/>
      <c r="AK858" s="359"/>
    </row>
    <row r="859" spans="1:37">
      <c r="A859" s="367"/>
      <c r="B859" s="445" t="s">
        <v>493</v>
      </c>
      <c r="C859" s="402">
        <v>46.750900000000001</v>
      </c>
      <c r="D859" s="428">
        <v>23.5623</v>
      </c>
      <c r="E859" s="449" t="s">
        <v>206</v>
      </c>
      <c r="F859" s="450" t="s">
        <v>649</v>
      </c>
      <c r="G859" s="450" t="s">
        <v>2754</v>
      </c>
      <c r="H859" s="450" t="s">
        <v>4056</v>
      </c>
      <c r="I859" s="452" t="s">
        <v>681</v>
      </c>
      <c r="J859" s="457" t="s">
        <v>3</v>
      </c>
      <c r="K859" s="407">
        <v>1</v>
      </c>
      <c r="L859" s="407">
        <v>5</v>
      </c>
      <c r="M859" s="407">
        <v>5</v>
      </c>
      <c r="N859" s="425">
        <v>25</v>
      </c>
      <c r="O859" s="437"/>
      <c r="P859" s="406"/>
      <c r="Q859" s="406">
        <v>2</v>
      </c>
      <c r="R859" s="406">
        <v>13</v>
      </c>
      <c r="S859" s="406">
        <v>6</v>
      </c>
      <c r="T859" s="406">
        <v>4</v>
      </c>
      <c r="U859" s="406"/>
      <c r="V859" s="406">
        <f t="shared" si="42"/>
        <v>0</v>
      </c>
      <c r="W859" s="676"/>
      <c r="X859" s="507" t="str">
        <f t="shared" si="40"/>
        <v>2 două camere, 13 trei camere, 6 patru camere, 4 cinci camere, 0 număr camere necunoscut &lt;span style="color: red;"&gt;(spuneți-mi sau trimiteți tabel întreținere)&lt;/span&gt;</v>
      </c>
      <c r="Y859" s="508" t="str">
        <f t="shared" si="41"/>
        <v>25 din care 2 două camere, 13 trei camere, 6 patru camere, 4 cinci camere, 0 număr camere necunoscut &lt;span style="color: red;"&gt;(spuneți-mi sau trimiteți tabel întreținere)&lt;/span&gt;</v>
      </c>
      <c r="Z859" s="509"/>
      <c r="AA859" s="510" t="s">
        <v>1672</v>
      </c>
      <c r="AB859" s="421" t="s">
        <v>1306</v>
      </c>
      <c r="AC859" s="432" t="s">
        <v>1155</v>
      </c>
      <c r="AD859" s="356" t="s">
        <v>1589</v>
      </c>
      <c r="AE859" s="356"/>
      <c r="AF859" s="356"/>
      <c r="AG859" s="356" t="s">
        <v>840</v>
      </c>
      <c r="AH859" s="356"/>
      <c r="AI859" s="356" t="s">
        <v>2227</v>
      </c>
      <c r="AJ859" s="496"/>
      <c r="AK859" s="359"/>
    </row>
    <row r="860" spans="1:37">
      <c r="A860" s="367"/>
      <c r="B860" s="445" t="s">
        <v>494</v>
      </c>
      <c r="C860" s="402">
        <v>46.750900000000001</v>
      </c>
      <c r="D860" s="428">
        <v>23.5627</v>
      </c>
      <c r="E860" s="449" t="s">
        <v>206</v>
      </c>
      <c r="F860" s="450" t="s">
        <v>649</v>
      </c>
      <c r="G860" s="450" t="s">
        <v>2754</v>
      </c>
      <c r="H860" s="450" t="s">
        <v>2971</v>
      </c>
      <c r="I860" s="452" t="s">
        <v>681</v>
      </c>
      <c r="J860" s="457" t="s">
        <v>3</v>
      </c>
      <c r="K860" s="407">
        <v>2</v>
      </c>
      <c r="L860" s="407">
        <v>5</v>
      </c>
      <c r="M860" s="407">
        <v>5</v>
      </c>
      <c r="N860" s="425">
        <v>20</v>
      </c>
      <c r="O860" s="437"/>
      <c r="P860" s="406"/>
      <c r="Q860" s="406"/>
      <c r="R860" s="406">
        <v>14</v>
      </c>
      <c r="S860" s="406">
        <v>6</v>
      </c>
      <c r="T860" s="406"/>
      <c r="U860" s="406"/>
      <c r="V860" s="406">
        <f t="shared" si="42"/>
        <v>0</v>
      </c>
      <c r="W860" s="676"/>
      <c r="X860" s="507" t="str">
        <f t="shared" si="40"/>
        <v>14 trei camere, 6 patru camere, 0 număr camere necunoscut &lt;span style="color: red;"&gt;(spuneți-mi sau trimiteți tabel întreținere)&lt;/span&gt;</v>
      </c>
      <c r="Y860" s="508" t="str">
        <f t="shared" si="41"/>
        <v>20 din care 14 trei camere, 6 patru camere, 0 număr camere necunoscut &lt;span style="color: red;"&gt;(spuneți-mi sau trimiteți tabel întreținere)&lt;/span&gt;</v>
      </c>
      <c r="Z860" s="509"/>
      <c r="AA860" s="510" t="s">
        <v>1672</v>
      </c>
      <c r="AB860" s="628" t="s">
        <v>1306</v>
      </c>
      <c r="AC860" s="431" t="s">
        <v>1155</v>
      </c>
      <c r="AD860" s="356" t="s">
        <v>2299</v>
      </c>
      <c r="AE860" s="356"/>
      <c r="AF860" s="356"/>
      <c r="AG860" s="623" t="s">
        <v>10</v>
      </c>
      <c r="AH860" s="623"/>
      <c r="AI860" s="623" t="s">
        <v>2591</v>
      </c>
      <c r="AJ860" s="496"/>
      <c r="AK860" s="359"/>
    </row>
    <row r="861" spans="1:37">
      <c r="A861" s="367"/>
      <c r="B861" s="445" t="s">
        <v>495</v>
      </c>
      <c r="C861" s="402">
        <v>46.750900000000001</v>
      </c>
      <c r="D861" s="428">
        <v>23.563400000000001</v>
      </c>
      <c r="E861" s="449" t="s">
        <v>206</v>
      </c>
      <c r="F861" s="450" t="s">
        <v>649</v>
      </c>
      <c r="G861" s="450" t="s">
        <v>2754</v>
      </c>
      <c r="H861" s="450" t="s">
        <v>4057</v>
      </c>
      <c r="I861" s="452" t="s">
        <v>681</v>
      </c>
      <c r="J861" s="457" t="s">
        <v>3</v>
      </c>
      <c r="K861" s="407">
        <v>2</v>
      </c>
      <c r="L861" s="407">
        <v>5</v>
      </c>
      <c r="M861" s="407">
        <v>5</v>
      </c>
      <c r="N861" s="425">
        <v>20</v>
      </c>
      <c r="O861" s="437"/>
      <c r="P861" s="406"/>
      <c r="Q861" s="406"/>
      <c r="R861" s="406">
        <v>14</v>
      </c>
      <c r="S861" s="406">
        <v>6</v>
      </c>
      <c r="T861" s="406"/>
      <c r="U861" s="406"/>
      <c r="V861" s="406">
        <f t="shared" si="42"/>
        <v>0</v>
      </c>
      <c r="W861" s="676"/>
      <c r="X861" s="507" t="str">
        <f t="shared" si="40"/>
        <v>14 trei camere, 6 patru camere, 0 număr camere necunoscut &lt;span style="color: red;"&gt;(spuneți-mi sau trimiteți tabel întreținere)&lt;/span&gt;</v>
      </c>
      <c r="Y861" s="508" t="str">
        <f t="shared" si="41"/>
        <v>20 din care 14 trei camere, 6 patru camere, 0 număr camere necunoscut &lt;span style="color: red;"&gt;(spuneți-mi sau trimiteți tabel întreținere)&lt;/span&gt;</v>
      </c>
      <c r="Z861" s="509"/>
      <c r="AA861" s="510" t="s">
        <v>1672</v>
      </c>
      <c r="AB861" s="628" t="s">
        <v>1306</v>
      </c>
      <c r="AC861" s="431" t="s">
        <v>1155</v>
      </c>
      <c r="AD861" s="356" t="s">
        <v>2299</v>
      </c>
      <c r="AE861" s="356"/>
      <c r="AF861" s="356"/>
      <c r="AG861" s="623" t="s">
        <v>10</v>
      </c>
      <c r="AH861" s="623"/>
      <c r="AI861" s="623" t="s">
        <v>2591</v>
      </c>
      <c r="AJ861" s="441"/>
      <c r="AK861" s="359"/>
    </row>
    <row r="862" spans="1:37">
      <c r="A862" s="367"/>
      <c r="B862" s="445" t="s">
        <v>496</v>
      </c>
      <c r="C862" s="402">
        <v>46.751100000000001</v>
      </c>
      <c r="D862" s="428">
        <v>23.563700000000001</v>
      </c>
      <c r="E862" s="449" t="s">
        <v>206</v>
      </c>
      <c r="F862" s="450" t="s">
        <v>649</v>
      </c>
      <c r="G862" s="450" t="s">
        <v>2754</v>
      </c>
      <c r="H862" s="450" t="s">
        <v>4058</v>
      </c>
      <c r="I862" s="452" t="s">
        <v>681</v>
      </c>
      <c r="J862" s="457" t="s">
        <v>3</v>
      </c>
      <c r="K862" s="407">
        <v>3</v>
      </c>
      <c r="L862" s="407">
        <v>5</v>
      </c>
      <c r="M862" s="407">
        <v>5</v>
      </c>
      <c r="N862" s="425">
        <v>39</v>
      </c>
      <c r="O862" s="437"/>
      <c r="P862" s="406"/>
      <c r="Q862" s="406">
        <v>18</v>
      </c>
      <c r="R862" s="406">
        <v>15</v>
      </c>
      <c r="S862" s="406">
        <v>6</v>
      </c>
      <c r="T862" s="406"/>
      <c r="U862" s="406"/>
      <c r="V862" s="406">
        <f t="shared" si="42"/>
        <v>0</v>
      </c>
      <c r="W862" s="676"/>
      <c r="X862" s="507" t="str">
        <f t="shared" si="40"/>
        <v>18 două camere, 15 trei camere, 6 patru camere, 0 număr camere necunoscut &lt;span style="color: red;"&gt;(spuneți-mi sau trimiteți tabel întreținere)&lt;/span&gt;</v>
      </c>
      <c r="Y862" s="508" t="str">
        <f t="shared" si="41"/>
        <v>39 din care 18 două camere, 15 trei camere, 6 patru camere, 0 număr camere necunoscut &lt;span style="color: red;"&gt;(spuneți-mi sau trimiteți tabel întreținere)&lt;/span&gt;</v>
      </c>
      <c r="Z862" s="509"/>
      <c r="AA862" s="510" t="s">
        <v>1672</v>
      </c>
      <c r="AB862" s="628" t="s">
        <v>1306</v>
      </c>
      <c r="AC862" s="431" t="s">
        <v>1155</v>
      </c>
      <c r="AD862" s="356" t="s">
        <v>2323</v>
      </c>
      <c r="AE862" s="356"/>
      <c r="AF862" s="356"/>
      <c r="AG862" s="623" t="s">
        <v>10</v>
      </c>
      <c r="AH862" s="623"/>
      <c r="AI862" s="623" t="s">
        <v>2588</v>
      </c>
      <c r="AJ862" s="441"/>
      <c r="AK862" s="359"/>
    </row>
    <row r="863" spans="1:37">
      <c r="A863" s="367"/>
      <c r="B863" s="445" t="s">
        <v>497</v>
      </c>
      <c r="C863" s="402">
        <v>46.751600000000003</v>
      </c>
      <c r="D863" s="428">
        <v>23.563600000000001</v>
      </c>
      <c r="E863" s="449" t="s">
        <v>206</v>
      </c>
      <c r="F863" s="450" t="s">
        <v>649</v>
      </c>
      <c r="G863" s="450" t="s">
        <v>2754</v>
      </c>
      <c r="H863" s="450" t="s">
        <v>4059</v>
      </c>
      <c r="I863" s="452" t="s">
        <v>681</v>
      </c>
      <c r="J863" s="457" t="s">
        <v>3</v>
      </c>
      <c r="K863" s="407">
        <v>2</v>
      </c>
      <c r="L863" s="407">
        <v>5</v>
      </c>
      <c r="M863" s="407">
        <v>5</v>
      </c>
      <c r="N863" s="425">
        <v>25</v>
      </c>
      <c r="O863" s="437"/>
      <c r="P863" s="406"/>
      <c r="Q863" s="406">
        <v>1</v>
      </c>
      <c r="R863" s="406">
        <v>21</v>
      </c>
      <c r="S863" s="406">
        <v>3</v>
      </c>
      <c r="T863" s="406"/>
      <c r="U863" s="406"/>
      <c r="V863" s="406">
        <f t="shared" si="42"/>
        <v>0</v>
      </c>
      <c r="W863" s="676"/>
      <c r="X863" s="507" t="str">
        <f t="shared" si="40"/>
        <v>1 două camere, 21 trei camere, 3 patru camere, 0 număr camere necunoscut &lt;span style="color: red;"&gt;(spuneți-mi sau trimiteți tabel întreținere)&lt;/span&gt;</v>
      </c>
      <c r="Y863" s="508" t="str">
        <f t="shared" si="41"/>
        <v>25 din care 1 două camere, 21 trei camere, 3 patru camere, 0 număr camere necunoscut &lt;span style="color: red;"&gt;(spuneți-mi sau trimiteți tabel întreținere)&lt;/span&gt;</v>
      </c>
      <c r="Z863" s="509"/>
      <c r="AA863" s="510" t="s">
        <v>1672</v>
      </c>
      <c r="AB863" s="628" t="s">
        <v>1306</v>
      </c>
      <c r="AC863" s="431" t="s">
        <v>1155</v>
      </c>
      <c r="AD863" s="356" t="s">
        <v>2307</v>
      </c>
      <c r="AE863" s="356"/>
      <c r="AF863" s="356"/>
      <c r="AG863" s="623" t="s">
        <v>10</v>
      </c>
      <c r="AH863" s="623"/>
      <c r="AI863" s="623" t="s">
        <v>2594</v>
      </c>
      <c r="AJ863" s="441"/>
      <c r="AK863" s="359"/>
    </row>
    <row r="864" spans="1:37">
      <c r="A864" s="367"/>
      <c r="B864" s="445" t="s">
        <v>498</v>
      </c>
      <c r="C864" s="402">
        <v>46.751199999999997</v>
      </c>
      <c r="D864" s="428">
        <v>23.562999999999999</v>
      </c>
      <c r="E864" s="449" t="s">
        <v>206</v>
      </c>
      <c r="F864" s="450" t="s">
        <v>649</v>
      </c>
      <c r="G864" s="450" t="s">
        <v>2754</v>
      </c>
      <c r="H864" s="450" t="s">
        <v>2970</v>
      </c>
      <c r="I864" s="452" t="s">
        <v>681</v>
      </c>
      <c r="J864" s="457" t="s">
        <v>3</v>
      </c>
      <c r="K864" s="407">
        <v>2</v>
      </c>
      <c r="L864" s="407">
        <v>5</v>
      </c>
      <c r="M864" s="407">
        <v>5</v>
      </c>
      <c r="N864" s="425">
        <v>20</v>
      </c>
      <c r="O864" s="437"/>
      <c r="P864" s="406"/>
      <c r="Q864" s="406"/>
      <c r="R864" s="406">
        <v>14</v>
      </c>
      <c r="S864" s="406">
        <v>6</v>
      </c>
      <c r="T864" s="406"/>
      <c r="U864" s="406"/>
      <c r="V864" s="406">
        <f t="shared" si="42"/>
        <v>0</v>
      </c>
      <c r="W864" s="676"/>
      <c r="X864" s="507" t="str">
        <f t="shared" si="40"/>
        <v>14 trei camere, 6 patru camere, 0 număr camere necunoscut &lt;span style="color: red;"&gt;(spuneți-mi sau trimiteți tabel întreținere)&lt;/span&gt;</v>
      </c>
      <c r="Y864" s="508" t="str">
        <f t="shared" si="41"/>
        <v>20 din care 14 trei camere, 6 patru camere, 0 număr camere necunoscut &lt;span style="color: red;"&gt;(spuneți-mi sau trimiteți tabel întreținere)&lt;/span&gt;</v>
      </c>
      <c r="Z864" s="509"/>
      <c r="AA864" s="510" t="s">
        <v>1672</v>
      </c>
      <c r="AB864" s="628" t="s">
        <v>1306</v>
      </c>
      <c r="AC864" s="431" t="s">
        <v>1155</v>
      </c>
      <c r="AD864" s="356" t="s">
        <v>2299</v>
      </c>
      <c r="AE864" s="356"/>
      <c r="AF864" s="356"/>
      <c r="AG864" s="623" t="s">
        <v>10</v>
      </c>
      <c r="AH864" s="623"/>
      <c r="AI864" s="623" t="s">
        <v>2591</v>
      </c>
      <c r="AJ864" s="496"/>
      <c r="AK864" s="359"/>
    </row>
    <row r="865" spans="1:37">
      <c r="A865" s="367"/>
      <c r="B865" s="445" t="s">
        <v>499</v>
      </c>
      <c r="C865" s="402">
        <v>46.751600000000003</v>
      </c>
      <c r="D865" s="428">
        <v>23.5642</v>
      </c>
      <c r="E865" s="449" t="s">
        <v>206</v>
      </c>
      <c r="F865" s="450" t="s">
        <v>649</v>
      </c>
      <c r="G865" s="450" t="s">
        <v>2754</v>
      </c>
      <c r="H865" s="450" t="s">
        <v>4060</v>
      </c>
      <c r="I865" s="452" t="s">
        <v>681</v>
      </c>
      <c r="J865" s="457" t="s">
        <v>3</v>
      </c>
      <c r="K865" s="407">
        <v>2</v>
      </c>
      <c r="L865" s="407">
        <v>5</v>
      </c>
      <c r="M865" s="407">
        <v>5</v>
      </c>
      <c r="N865" s="425">
        <v>25</v>
      </c>
      <c r="O865" s="437"/>
      <c r="P865" s="406"/>
      <c r="Q865" s="406">
        <v>1</v>
      </c>
      <c r="R865" s="406">
        <v>21</v>
      </c>
      <c r="S865" s="406">
        <v>3</v>
      </c>
      <c r="T865" s="406"/>
      <c r="U865" s="406"/>
      <c r="V865" s="406">
        <f t="shared" si="42"/>
        <v>0</v>
      </c>
      <c r="W865" s="676"/>
      <c r="X865" s="507" t="str">
        <f t="shared" si="40"/>
        <v>1 două camere, 21 trei camere, 3 patru camere, 0 număr camere necunoscut &lt;span style="color: red;"&gt;(spuneți-mi sau trimiteți tabel întreținere)&lt;/span&gt;</v>
      </c>
      <c r="Y865" s="508" t="str">
        <f t="shared" si="41"/>
        <v>25 din care 1 două camere, 21 trei camere, 3 patru camere, 0 număr camere necunoscut &lt;span style="color: red;"&gt;(spuneți-mi sau trimiteți tabel întreținere)&lt;/span&gt;</v>
      </c>
      <c r="Z865" s="509"/>
      <c r="AA865" s="510" t="s">
        <v>1672</v>
      </c>
      <c r="AB865" s="628" t="s">
        <v>1306</v>
      </c>
      <c r="AC865" s="431" t="s">
        <v>1155</v>
      </c>
      <c r="AD865" s="356" t="s">
        <v>2307</v>
      </c>
      <c r="AE865" s="356"/>
      <c r="AF865" s="356"/>
      <c r="AG865" s="623" t="s">
        <v>10</v>
      </c>
      <c r="AH865" s="623"/>
      <c r="AI865" s="623" t="s">
        <v>2594</v>
      </c>
      <c r="AJ865" s="441"/>
      <c r="AK865" s="359"/>
    </row>
    <row r="866" spans="1:37">
      <c r="A866" s="367"/>
      <c r="B866" s="445" t="s">
        <v>500</v>
      </c>
      <c r="C866" s="402">
        <v>46.750500000000002</v>
      </c>
      <c r="D866" s="428">
        <v>23.5627</v>
      </c>
      <c r="E866" s="449" t="s">
        <v>206</v>
      </c>
      <c r="F866" s="450" t="s">
        <v>649</v>
      </c>
      <c r="G866" s="450" t="s">
        <v>2754</v>
      </c>
      <c r="H866" s="450" t="s">
        <v>4061</v>
      </c>
      <c r="I866" s="452" t="s">
        <v>681</v>
      </c>
      <c r="J866" s="457" t="s">
        <v>3</v>
      </c>
      <c r="K866" s="407">
        <v>4</v>
      </c>
      <c r="L866" s="407">
        <v>5</v>
      </c>
      <c r="M866" s="407">
        <v>5</v>
      </c>
      <c r="N866" s="425">
        <v>40</v>
      </c>
      <c r="O866" s="437"/>
      <c r="P866" s="408"/>
      <c r="Q866" s="408"/>
      <c r="R866" s="408">
        <v>28</v>
      </c>
      <c r="S866" s="408">
        <v>12</v>
      </c>
      <c r="T866" s="408"/>
      <c r="U866" s="406"/>
      <c r="V866" s="406">
        <f t="shared" si="42"/>
        <v>0</v>
      </c>
      <c r="W866" s="676"/>
      <c r="X866" s="507" t="str">
        <f t="shared" si="40"/>
        <v>28 trei camere, 12 patru camere, 0 număr camere necunoscut &lt;span style="color: red;"&gt;(spuneți-mi sau trimiteți tabel întreținere)&lt;/span&gt;</v>
      </c>
      <c r="Y866" s="508" t="str">
        <f t="shared" si="41"/>
        <v>40 din care 28 trei camere, 12 patru camere, 0 număr camere necunoscut &lt;span style="color: red;"&gt;(spuneți-mi sau trimiteți tabel întreținere)&lt;/span&gt;</v>
      </c>
      <c r="Z866" s="509"/>
      <c r="AA866" s="510" t="s">
        <v>1678</v>
      </c>
      <c r="AB866" s="628" t="s">
        <v>1303</v>
      </c>
      <c r="AC866" s="431" t="s">
        <v>1547</v>
      </c>
      <c r="AD866" s="356" t="s">
        <v>2160</v>
      </c>
      <c r="AE866" s="356"/>
      <c r="AF866" s="356"/>
      <c r="AG866" s="623" t="s">
        <v>10</v>
      </c>
      <c r="AH866" s="623"/>
      <c r="AI866" s="623" t="s">
        <v>2572</v>
      </c>
      <c r="AJ866" s="441"/>
      <c r="AK866" s="359"/>
    </row>
    <row r="867" spans="1:37">
      <c r="A867" s="367"/>
      <c r="B867" s="445" t="s">
        <v>501</v>
      </c>
      <c r="C867" s="402">
        <v>46.751800000000003</v>
      </c>
      <c r="D867" s="428">
        <v>23.563800000000001</v>
      </c>
      <c r="E867" s="449" t="s">
        <v>206</v>
      </c>
      <c r="F867" s="450" t="s">
        <v>649</v>
      </c>
      <c r="G867" s="450" t="s">
        <v>2754</v>
      </c>
      <c r="H867" s="450" t="s">
        <v>4062</v>
      </c>
      <c r="I867" s="452" t="s">
        <v>681</v>
      </c>
      <c r="J867" s="457" t="s">
        <v>3</v>
      </c>
      <c r="K867" s="407">
        <v>3</v>
      </c>
      <c r="L867" s="407">
        <v>5</v>
      </c>
      <c r="M867" s="407">
        <v>5</v>
      </c>
      <c r="N867" s="425">
        <v>44</v>
      </c>
      <c r="O867" s="437"/>
      <c r="P867" s="406"/>
      <c r="Q867" s="406">
        <v>19</v>
      </c>
      <c r="R867" s="406">
        <v>22</v>
      </c>
      <c r="S867" s="406">
        <v>3</v>
      </c>
      <c r="T867" s="406"/>
      <c r="U867" s="406"/>
      <c r="V867" s="406">
        <f t="shared" si="42"/>
        <v>0</v>
      </c>
      <c r="W867" s="676"/>
      <c r="X867" s="507" t="str">
        <f t="shared" si="40"/>
        <v>19 două camere, 22 trei camere, 3 patru camere, 0 număr camere necunoscut &lt;span style="color: red;"&gt;(spuneți-mi sau trimiteți tabel întreținere)&lt;/span&gt;</v>
      </c>
      <c r="Y867" s="508" t="str">
        <f t="shared" si="41"/>
        <v>44 din care 19 două camere, 22 trei camere, 3 patru camere, 0 număr camere necunoscut &lt;span style="color: red;"&gt;(spuneți-mi sau trimiteți tabel întreținere)&lt;/span&gt;</v>
      </c>
      <c r="Z867" s="509"/>
      <c r="AA867" s="510" t="s">
        <v>1672</v>
      </c>
      <c r="AB867" s="628" t="s">
        <v>1306</v>
      </c>
      <c r="AC867" s="431" t="s">
        <v>1155</v>
      </c>
      <c r="AD867" s="356" t="s">
        <v>2326</v>
      </c>
      <c r="AE867" s="356"/>
      <c r="AF867" s="356"/>
      <c r="AG867" s="623" t="s">
        <v>10</v>
      </c>
      <c r="AH867" s="623"/>
      <c r="AI867" s="623" t="s">
        <v>2617</v>
      </c>
      <c r="AJ867" s="496"/>
      <c r="AK867" s="359"/>
    </row>
    <row r="868" spans="1:37">
      <c r="A868" s="367"/>
      <c r="B868" s="445" t="s">
        <v>502</v>
      </c>
      <c r="C868" s="402">
        <v>46.752099999999999</v>
      </c>
      <c r="D868" s="428">
        <v>23.564299999999999</v>
      </c>
      <c r="E868" s="449" t="s">
        <v>206</v>
      </c>
      <c r="F868" s="450" t="s">
        <v>649</v>
      </c>
      <c r="G868" s="450" t="s">
        <v>2754</v>
      </c>
      <c r="H868" s="450" t="s">
        <v>4063</v>
      </c>
      <c r="I868" s="452" t="s">
        <v>681</v>
      </c>
      <c r="J868" s="457" t="s">
        <v>3</v>
      </c>
      <c r="K868" s="407">
        <v>2</v>
      </c>
      <c r="L868" s="407">
        <v>5</v>
      </c>
      <c r="M868" s="407">
        <v>5</v>
      </c>
      <c r="N868" s="425">
        <v>20</v>
      </c>
      <c r="O868" s="437"/>
      <c r="P868" s="406"/>
      <c r="Q868" s="406"/>
      <c r="R868" s="406">
        <v>14</v>
      </c>
      <c r="S868" s="406">
        <v>6</v>
      </c>
      <c r="T868" s="406"/>
      <c r="U868" s="406"/>
      <c r="V868" s="406">
        <f t="shared" si="42"/>
        <v>0</v>
      </c>
      <c r="W868" s="676"/>
      <c r="X868" s="507" t="str">
        <f t="shared" si="40"/>
        <v>14 trei camere, 6 patru camere, 0 număr camere necunoscut &lt;span style="color: red;"&gt;(spuneți-mi sau trimiteți tabel întreținere)&lt;/span&gt;</v>
      </c>
      <c r="Y868" s="508" t="str">
        <f t="shared" si="41"/>
        <v>20 din care 14 trei camere, 6 patru camere, 0 număr camere necunoscut &lt;span style="color: red;"&gt;(spuneți-mi sau trimiteți tabel întreținere)&lt;/span&gt;</v>
      </c>
      <c r="Z868" s="509"/>
      <c r="AA868" s="510" t="s">
        <v>1043</v>
      </c>
      <c r="AB868" s="628" t="s">
        <v>1306</v>
      </c>
      <c r="AC868" s="431" t="s">
        <v>1155</v>
      </c>
      <c r="AD868" s="356" t="s">
        <v>2299</v>
      </c>
      <c r="AE868" s="356"/>
      <c r="AF868" s="356"/>
      <c r="AG868" s="623" t="s">
        <v>10</v>
      </c>
      <c r="AH868" s="623"/>
      <c r="AI868" s="623" t="s">
        <v>2591</v>
      </c>
      <c r="AJ868" s="441"/>
      <c r="AK868" s="359"/>
    </row>
    <row r="869" spans="1:37">
      <c r="A869" s="367"/>
      <c r="B869" s="445" t="s">
        <v>536</v>
      </c>
      <c r="C869" s="402">
        <v>46.754199999999997</v>
      </c>
      <c r="D869" s="428">
        <v>23.557600000000001</v>
      </c>
      <c r="E869" s="449" t="s">
        <v>206</v>
      </c>
      <c r="F869" s="450" t="s">
        <v>649</v>
      </c>
      <c r="G869" s="450" t="s">
        <v>2754</v>
      </c>
      <c r="H869" s="450" t="s">
        <v>4064</v>
      </c>
      <c r="I869" s="452" t="s">
        <v>681</v>
      </c>
      <c r="J869" s="457" t="s">
        <v>3</v>
      </c>
      <c r="K869" s="407">
        <v>1</v>
      </c>
      <c r="L869" s="407">
        <v>5</v>
      </c>
      <c r="M869" s="407">
        <v>5</v>
      </c>
      <c r="N869" s="425">
        <v>60</v>
      </c>
      <c r="O869" s="437"/>
      <c r="P869" s="406">
        <v>60</v>
      </c>
      <c r="Q869" s="406"/>
      <c r="R869" s="406"/>
      <c r="S869" s="406"/>
      <c r="T869" s="406"/>
      <c r="U869" s="406"/>
      <c r="V869" s="406">
        <f t="shared" si="42"/>
        <v>0</v>
      </c>
      <c r="W869" s="676"/>
      <c r="X869" s="507" t="str">
        <f t="shared" si="40"/>
        <v>60 garsoniere, 0 număr camere necunoscut &lt;span style="color: red;"&gt;(spuneți-mi sau trimiteți tabel întreținere)&lt;/span&gt;</v>
      </c>
      <c r="Y869" s="508" t="str">
        <f t="shared" si="41"/>
        <v>60 din care 60 garsoniere, 0 număr camere necunoscut &lt;span style="color: red;"&gt;(spuneți-mi sau trimiteți tabel întreținere)&lt;/span&gt;</v>
      </c>
      <c r="Z869" s="509"/>
      <c r="AA869" s="510" t="s">
        <v>1671</v>
      </c>
      <c r="AB869" s="628" t="s">
        <v>1305</v>
      </c>
      <c r="AC869" s="431" t="s">
        <v>1547</v>
      </c>
      <c r="AD869" s="356" t="s">
        <v>2668</v>
      </c>
      <c r="AE869" s="356"/>
      <c r="AF869" s="356"/>
      <c r="AG869" s="356" t="s">
        <v>840</v>
      </c>
      <c r="AH869" s="356"/>
      <c r="AI869" s="356" t="s">
        <v>2227</v>
      </c>
      <c r="AJ869" s="441"/>
      <c r="AK869" s="359"/>
    </row>
    <row r="870" spans="1:37">
      <c r="A870" s="367"/>
      <c r="B870" s="445" t="s">
        <v>587</v>
      </c>
      <c r="C870" s="402">
        <v>46.751399999999997</v>
      </c>
      <c r="D870" s="428">
        <v>23.560600000000001</v>
      </c>
      <c r="E870" s="449" t="s">
        <v>206</v>
      </c>
      <c r="F870" s="450" t="s">
        <v>649</v>
      </c>
      <c r="G870" s="450" t="s">
        <v>2754</v>
      </c>
      <c r="H870" s="450" t="s">
        <v>4065</v>
      </c>
      <c r="I870" s="452" t="s">
        <v>681</v>
      </c>
      <c r="J870" s="457" t="s">
        <v>3</v>
      </c>
      <c r="K870" s="407">
        <v>2</v>
      </c>
      <c r="L870" s="407">
        <v>5</v>
      </c>
      <c r="M870" s="407">
        <v>5</v>
      </c>
      <c r="N870" s="425">
        <v>20</v>
      </c>
      <c r="O870" s="437"/>
      <c r="P870" s="406"/>
      <c r="Q870" s="406"/>
      <c r="R870" s="406">
        <v>14</v>
      </c>
      <c r="S870" s="406">
        <v>6</v>
      </c>
      <c r="T870" s="406"/>
      <c r="U870" s="406"/>
      <c r="V870" s="406">
        <f t="shared" si="42"/>
        <v>0</v>
      </c>
      <c r="W870" s="676"/>
      <c r="X870" s="507" t="str">
        <f t="shared" si="40"/>
        <v>14 trei camere, 6 patru camere, 0 număr camere necunoscut &lt;span style="color: red;"&gt;(spuneți-mi sau trimiteți tabel întreținere)&lt;/span&gt;</v>
      </c>
      <c r="Y870" s="508" t="str">
        <f t="shared" si="41"/>
        <v>20 din care 14 trei camere, 6 patru camere, 0 număr camere necunoscut &lt;span style="color: red;"&gt;(spuneți-mi sau trimiteți tabel întreținere)&lt;/span&gt;</v>
      </c>
      <c r="Z870" s="509"/>
      <c r="AA870" s="510" t="s">
        <v>1671</v>
      </c>
      <c r="AB870" s="628" t="s">
        <v>1306</v>
      </c>
      <c r="AC870" s="431" t="s">
        <v>1155</v>
      </c>
      <c r="AD870" s="356" t="s">
        <v>2299</v>
      </c>
      <c r="AE870" s="356"/>
      <c r="AF870" s="356"/>
      <c r="AG870" s="623" t="s">
        <v>10</v>
      </c>
      <c r="AH870" s="623"/>
      <c r="AI870" s="623" t="s">
        <v>2591</v>
      </c>
      <c r="AJ870" s="441"/>
      <c r="AK870" s="359"/>
    </row>
    <row r="871" spans="1:37">
      <c r="A871" s="367"/>
      <c r="B871" s="445" t="s">
        <v>588</v>
      </c>
      <c r="C871" s="402">
        <v>46.751300000000001</v>
      </c>
      <c r="D871" s="428">
        <v>23.5609</v>
      </c>
      <c r="E871" s="449" t="s">
        <v>206</v>
      </c>
      <c r="F871" s="450" t="s">
        <v>649</v>
      </c>
      <c r="G871" s="450" t="s">
        <v>2754</v>
      </c>
      <c r="H871" s="450" t="s">
        <v>4066</v>
      </c>
      <c r="I871" s="452" t="s">
        <v>681</v>
      </c>
      <c r="J871" s="457" t="s">
        <v>3</v>
      </c>
      <c r="K871" s="407">
        <v>3</v>
      </c>
      <c r="L871" s="407">
        <v>5</v>
      </c>
      <c r="M871" s="407">
        <v>5</v>
      </c>
      <c r="N871" s="425">
        <v>30</v>
      </c>
      <c r="O871" s="437"/>
      <c r="P871" s="406"/>
      <c r="Q871" s="406"/>
      <c r="R871" s="406">
        <v>21</v>
      </c>
      <c r="S871" s="406">
        <v>9</v>
      </c>
      <c r="T871" s="406"/>
      <c r="U871" s="406"/>
      <c r="V871" s="406">
        <f t="shared" si="42"/>
        <v>0</v>
      </c>
      <c r="W871" s="676"/>
      <c r="X871" s="507" t="str">
        <f t="shared" si="40"/>
        <v>21 trei camere, 9 patru camere, 0 număr camere necunoscut &lt;span style="color: red;"&gt;(spuneți-mi sau trimiteți tabel întreținere)&lt;/span&gt;</v>
      </c>
      <c r="Y871" s="508" t="str">
        <f t="shared" si="41"/>
        <v>30 din care 21 trei camere, 9 patru camere, 0 număr camere necunoscut &lt;span style="color: red;"&gt;(spuneți-mi sau trimiteți tabel întreținere)&lt;/span&gt;</v>
      </c>
      <c r="Z871" s="509"/>
      <c r="AA871" s="510" t="s">
        <v>1671</v>
      </c>
      <c r="AB871" s="628" t="s">
        <v>1306</v>
      </c>
      <c r="AC871" s="431" t="s">
        <v>1155</v>
      </c>
      <c r="AD871" s="356" t="s">
        <v>2303</v>
      </c>
      <c r="AE871" s="356"/>
      <c r="AF871" s="356"/>
      <c r="AG871" s="623" t="s">
        <v>10</v>
      </c>
      <c r="AH871" s="623"/>
      <c r="AI871" s="623" t="s">
        <v>2591</v>
      </c>
      <c r="AJ871" s="496"/>
      <c r="AK871" s="359"/>
    </row>
    <row r="872" spans="1:37" ht="13.5" thickBot="1">
      <c r="A872" s="367"/>
      <c r="B872" s="445" t="s">
        <v>588</v>
      </c>
      <c r="C872" s="402">
        <v>46.752899999999997</v>
      </c>
      <c r="D872" s="428">
        <v>23.557600000000001</v>
      </c>
      <c r="E872" s="449" t="s">
        <v>206</v>
      </c>
      <c r="F872" s="450" t="s">
        <v>649</v>
      </c>
      <c r="G872" s="450" t="s">
        <v>2754</v>
      </c>
      <c r="H872" s="450" t="s">
        <v>4067</v>
      </c>
      <c r="I872" s="627" t="s">
        <v>1355</v>
      </c>
      <c r="J872" s="457" t="s">
        <v>3</v>
      </c>
      <c r="K872" s="407">
        <v>1</v>
      </c>
      <c r="L872" s="407">
        <v>5</v>
      </c>
      <c r="M872" s="407">
        <v>3</v>
      </c>
      <c r="N872" s="425">
        <v>12</v>
      </c>
      <c r="O872" s="437"/>
      <c r="P872" s="406"/>
      <c r="Q872" s="406"/>
      <c r="R872" s="406">
        <v>6</v>
      </c>
      <c r="S872" s="406">
        <v>6</v>
      </c>
      <c r="T872" s="406"/>
      <c r="U872" s="406"/>
      <c r="V872" s="406">
        <f t="shared" si="42"/>
        <v>0</v>
      </c>
      <c r="W872" s="676"/>
      <c r="X872" s="507" t="str">
        <f t="shared" si="40"/>
        <v>6 trei camere, 6 patru camere, 0 număr camere necunoscut &lt;span style="color: red;"&gt;(spuneți-mi sau trimiteți tabel întreținere)&lt;/span&gt;</v>
      </c>
      <c r="Y872" s="508" t="str">
        <f t="shared" si="41"/>
        <v>12 din care 6 trei camere, 6 patru camere, 0 număr camere necunoscut &lt;span style="color: red;"&gt;(spuneți-mi sau trimiteți tabel întreținere)&lt;/span&gt;</v>
      </c>
      <c r="Z872" s="509"/>
      <c r="AA872" s="510" t="s">
        <v>1678</v>
      </c>
      <c r="AB872" s="628" t="s">
        <v>1305</v>
      </c>
      <c r="AC872" s="431" t="s">
        <v>1547</v>
      </c>
      <c r="AD872" s="356" t="s">
        <v>2155</v>
      </c>
      <c r="AE872" s="356"/>
      <c r="AF872" s="356"/>
      <c r="AG872" s="356" t="s">
        <v>840</v>
      </c>
      <c r="AH872" s="356"/>
      <c r="AI872" s="356" t="s">
        <v>2227</v>
      </c>
      <c r="AJ872" s="441"/>
      <c r="AK872" s="359"/>
    </row>
    <row r="873" spans="1:37" ht="13.5" thickTop="1">
      <c r="A873" s="367" t="s">
        <v>23</v>
      </c>
      <c r="B873" s="701" t="s">
        <v>237</v>
      </c>
      <c r="C873" s="702">
        <v>46.753999999999998</v>
      </c>
      <c r="D873" s="703">
        <v>23.555499999999999</v>
      </c>
      <c r="E873" s="704" t="s">
        <v>206</v>
      </c>
      <c r="F873" s="705" t="s">
        <v>649</v>
      </c>
      <c r="G873" s="705" t="s">
        <v>2755</v>
      </c>
      <c r="H873" s="705" t="s">
        <v>4068</v>
      </c>
      <c r="I873" s="721" t="s">
        <v>683</v>
      </c>
      <c r="J873" s="722" t="s">
        <v>825</v>
      </c>
      <c r="K873" s="723">
        <v>1</v>
      </c>
      <c r="L873" s="723">
        <v>11</v>
      </c>
      <c r="M873" s="723">
        <v>11</v>
      </c>
      <c r="N873" s="724">
        <v>66</v>
      </c>
      <c r="O873" s="710"/>
      <c r="P873" s="711">
        <v>1</v>
      </c>
      <c r="Q873" s="711">
        <v>65</v>
      </c>
      <c r="R873" s="711"/>
      <c r="S873" s="711"/>
      <c r="T873" s="711"/>
      <c r="U873" s="711"/>
      <c r="V873" s="711">
        <f t="shared" si="42"/>
        <v>0</v>
      </c>
      <c r="W873" s="725"/>
      <c r="X873" s="726" t="str">
        <f t="shared" ref="X873:X936" si="43">CONCATENATE(IF(ISBLANK(O873),"",CONCATENATE(O873,O$2,", ")),IF(ISBLANK(P873),"",CONCATENATE(P873,P$2,", ")),IF(ISBLANK(Q873),"",CONCATENATE(Q873,Q$2,", ")),IF(ISBLANK(R873),"",CONCATENATE(R873,R$2,", ")),IF(ISBLANK(S873),"",CONCATENATE(S873,S$2,", ")),IF(ISBLANK(T873),"",CONCATENATE(T873,T$2,", ")),IF(ISBLANK(U873),"",CONCATENATE(U873,U$2,", ")),IF(ISBLANK(V873),"",CONCATENATE(W873,V873,V$2)))</f>
        <v>1 garsoniere, 65 două camere, 0 număr camere necunoscut &lt;span style="color: red;"&gt;(spuneți-mi sau trimiteți tabel întreținere)&lt;/span&gt;</v>
      </c>
      <c r="Y873" s="727" t="str">
        <f t="shared" ref="Y873:Y936" si="44">W873&amp;N873&amp;" din care "&amp;X873</f>
        <v>66 din care 1 garsoniere, 65 două camere, 0 număr camere necunoscut &lt;span style="color: red;"&gt;(spuneți-mi sau trimiteți tabel întreținere)&lt;/span&gt;</v>
      </c>
      <c r="Z873" s="728"/>
      <c r="AA873" s="729" t="s">
        <v>1678</v>
      </c>
      <c r="AB873" s="697" t="s">
        <v>1304</v>
      </c>
      <c r="AC873" s="698" t="s">
        <v>1547</v>
      </c>
      <c r="AD873" s="699" t="s">
        <v>2284</v>
      </c>
      <c r="AE873" s="699"/>
      <c r="AF873" s="699"/>
      <c r="AG873" s="699" t="s">
        <v>840</v>
      </c>
      <c r="AH873" s="699"/>
      <c r="AI873" s="699" t="s">
        <v>2609</v>
      </c>
      <c r="AJ873" s="720"/>
      <c r="AK873" s="359"/>
    </row>
    <row r="874" spans="1:37">
      <c r="A874" s="367"/>
      <c r="B874" s="445" t="s">
        <v>238</v>
      </c>
      <c r="C874" s="402">
        <v>46.753799999999998</v>
      </c>
      <c r="D874" s="428">
        <v>23.5549</v>
      </c>
      <c r="E874" s="449" t="s">
        <v>206</v>
      </c>
      <c r="F874" s="450" t="s">
        <v>649</v>
      </c>
      <c r="G874" s="450" t="s">
        <v>2755</v>
      </c>
      <c r="H874" s="450" t="s">
        <v>4069</v>
      </c>
      <c r="I874" s="452" t="s">
        <v>683</v>
      </c>
      <c r="J874" s="457" t="s">
        <v>825</v>
      </c>
      <c r="K874" s="407">
        <v>1</v>
      </c>
      <c r="L874" s="407">
        <v>11</v>
      </c>
      <c r="M874" s="407">
        <v>11</v>
      </c>
      <c r="N874" s="425">
        <v>66</v>
      </c>
      <c r="O874" s="437"/>
      <c r="P874" s="406">
        <v>1</v>
      </c>
      <c r="Q874" s="406">
        <v>65</v>
      </c>
      <c r="R874" s="406"/>
      <c r="S874" s="406"/>
      <c r="T874" s="406"/>
      <c r="U874" s="406"/>
      <c r="V874" s="406">
        <f t="shared" ref="V874:V937" si="45">N874-SUM(O874:U874)</f>
        <v>0</v>
      </c>
      <c r="W874" s="676"/>
      <c r="X874" s="507" t="str">
        <f t="shared" si="43"/>
        <v>1 garsoniere, 65 două camere, 0 număr camere necunoscut &lt;span style="color: red;"&gt;(spuneți-mi sau trimiteți tabel întreținere)&lt;/span&gt;</v>
      </c>
      <c r="Y874" s="508" t="str">
        <f t="shared" si="44"/>
        <v>66 din care 1 garsoniere, 65 două camere, 0 număr camere necunoscut &lt;span style="color: red;"&gt;(spuneți-mi sau trimiteți tabel întreținere)&lt;/span&gt;</v>
      </c>
      <c r="Z874" s="509"/>
      <c r="AA874" s="510" t="s">
        <v>1678</v>
      </c>
      <c r="AB874" s="628" t="s">
        <v>1304</v>
      </c>
      <c r="AC874" s="431" t="s">
        <v>1547</v>
      </c>
      <c r="AD874" s="623" t="s">
        <v>2284</v>
      </c>
      <c r="AE874" s="623"/>
      <c r="AF874" s="623"/>
      <c r="AG874" s="623" t="s">
        <v>840</v>
      </c>
      <c r="AH874" s="623"/>
      <c r="AI874" s="623" t="s">
        <v>2609</v>
      </c>
      <c r="AJ874" s="441"/>
      <c r="AK874" s="359"/>
    </row>
    <row r="875" spans="1:37">
      <c r="A875" s="367"/>
      <c r="B875" s="445" t="s">
        <v>239</v>
      </c>
      <c r="C875" s="402">
        <v>46.753599999999999</v>
      </c>
      <c r="D875" s="428">
        <v>23.554300000000001</v>
      </c>
      <c r="E875" s="449" t="s">
        <v>206</v>
      </c>
      <c r="F875" s="450" t="s">
        <v>649</v>
      </c>
      <c r="G875" s="450" t="s">
        <v>2755</v>
      </c>
      <c r="H875" s="450" t="s">
        <v>4070</v>
      </c>
      <c r="I875" s="452" t="s">
        <v>683</v>
      </c>
      <c r="J875" s="457" t="s">
        <v>825</v>
      </c>
      <c r="K875" s="407">
        <v>1</v>
      </c>
      <c r="L875" s="407">
        <v>11</v>
      </c>
      <c r="M875" s="407">
        <v>11</v>
      </c>
      <c r="N875" s="425">
        <v>66</v>
      </c>
      <c r="O875" s="437"/>
      <c r="P875" s="406">
        <v>1</v>
      </c>
      <c r="Q875" s="406">
        <v>65</v>
      </c>
      <c r="R875" s="406"/>
      <c r="S875" s="406"/>
      <c r="T875" s="406"/>
      <c r="U875" s="406"/>
      <c r="V875" s="406">
        <f t="shared" si="45"/>
        <v>0</v>
      </c>
      <c r="W875" s="676"/>
      <c r="X875" s="507" t="str">
        <f t="shared" si="43"/>
        <v>1 garsoniere, 65 două camere, 0 număr camere necunoscut &lt;span style="color: red;"&gt;(spuneți-mi sau trimiteți tabel întreținere)&lt;/span&gt;</v>
      </c>
      <c r="Y875" s="508" t="str">
        <f t="shared" si="44"/>
        <v>66 din care 1 garsoniere, 65 două camere, 0 număr camere necunoscut &lt;span style="color: red;"&gt;(spuneți-mi sau trimiteți tabel întreținere)&lt;/span&gt;</v>
      </c>
      <c r="Z875" s="509"/>
      <c r="AA875" s="510" t="s">
        <v>1678</v>
      </c>
      <c r="AB875" s="628" t="s">
        <v>1304</v>
      </c>
      <c r="AC875" s="431" t="s">
        <v>1547</v>
      </c>
      <c r="AD875" s="623" t="s">
        <v>2284</v>
      </c>
      <c r="AE875" s="623"/>
      <c r="AF875" s="623"/>
      <c r="AG875" s="623" t="s">
        <v>840</v>
      </c>
      <c r="AH875" s="623"/>
      <c r="AI875" s="623" t="s">
        <v>2609</v>
      </c>
      <c r="AJ875" s="441"/>
      <c r="AK875" s="359"/>
    </row>
    <row r="876" spans="1:37">
      <c r="A876" s="367"/>
      <c r="B876" s="445" t="s">
        <v>240</v>
      </c>
      <c r="C876" s="402">
        <v>46.7515</v>
      </c>
      <c r="D876" s="428">
        <v>23.5547</v>
      </c>
      <c r="E876" s="449" t="s">
        <v>206</v>
      </c>
      <c r="F876" s="450" t="s">
        <v>649</v>
      </c>
      <c r="G876" s="450" t="s">
        <v>2755</v>
      </c>
      <c r="H876" s="450" t="s">
        <v>4071</v>
      </c>
      <c r="I876" s="452" t="s">
        <v>681</v>
      </c>
      <c r="J876" s="457" t="s">
        <v>3</v>
      </c>
      <c r="K876" s="407">
        <v>1</v>
      </c>
      <c r="L876" s="407">
        <v>5</v>
      </c>
      <c r="M876" s="407">
        <v>5</v>
      </c>
      <c r="N876" s="425">
        <v>80</v>
      </c>
      <c r="O876" s="437"/>
      <c r="P876" s="406">
        <v>80</v>
      </c>
      <c r="Q876" s="406"/>
      <c r="R876" s="406"/>
      <c r="S876" s="406"/>
      <c r="T876" s="406"/>
      <c r="U876" s="406"/>
      <c r="V876" s="406">
        <f t="shared" si="45"/>
        <v>0</v>
      </c>
      <c r="W876" s="676"/>
      <c r="X876" s="507" t="str">
        <f t="shared" si="43"/>
        <v>80 garsoniere, 0 număr camere necunoscut &lt;span style="color: red;"&gt;(spuneți-mi sau trimiteți tabel întreținere)&lt;/span&gt;</v>
      </c>
      <c r="Y876" s="508" t="str">
        <f t="shared" si="44"/>
        <v>80 din care 80 garsoniere, 0 număr camere necunoscut &lt;span style="color: red;"&gt;(spuneți-mi sau trimiteți tabel întreținere)&lt;/span&gt;</v>
      </c>
      <c r="Z876" s="509"/>
      <c r="AA876" s="510" t="s">
        <v>1043</v>
      </c>
      <c r="AB876" s="628" t="s">
        <v>1305</v>
      </c>
      <c r="AC876" s="431" t="s">
        <v>1547</v>
      </c>
      <c r="AD876" s="356" t="s">
        <v>624</v>
      </c>
      <c r="AE876" s="356"/>
      <c r="AF876" s="356"/>
      <c r="AG876" s="356" t="s">
        <v>840</v>
      </c>
      <c r="AH876" s="356"/>
      <c r="AI876" s="356" t="s">
        <v>2227</v>
      </c>
      <c r="AJ876" s="441"/>
      <c r="AK876" s="359"/>
    </row>
    <row r="877" spans="1:37">
      <c r="A877" s="367"/>
      <c r="B877" s="445" t="s">
        <v>240</v>
      </c>
      <c r="C877" s="402">
        <v>46.753700000000002</v>
      </c>
      <c r="D877" s="428">
        <v>23.553699999999999</v>
      </c>
      <c r="E877" s="449" t="s">
        <v>206</v>
      </c>
      <c r="F877" s="450" t="s">
        <v>649</v>
      </c>
      <c r="G877" s="450" t="s">
        <v>2755</v>
      </c>
      <c r="H877" s="450" t="s">
        <v>4072</v>
      </c>
      <c r="I877" s="452" t="s">
        <v>668</v>
      </c>
      <c r="J877" s="457" t="s">
        <v>825</v>
      </c>
      <c r="K877" s="407">
        <v>1</v>
      </c>
      <c r="L877" s="407">
        <v>11</v>
      </c>
      <c r="M877" s="407">
        <v>10</v>
      </c>
      <c r="N877" s="425">
        <v>40</v>
      </c>
      <c r="O877" s="437"/>
      <c r="P877" s="406"/>
      <c r="Q877" s="406"/>
      <c r="R877" s="406">
        <v>20</v>
      </c>
      <c r="S877" s="406">
        <v>20</v>
      </c>
      <c r="T877" s="406"/>
      <c r="U877" s="406"/>
      <c r="V877" s="406">
        <f t="shared" si="45"/>
        <v>0</v>
      </c>
      <c r="W877" s="676"/>
      <c r="X877" s="507" t="str">
        <f t="shared" si="43"/>
        <v>20 trei camere, 20 patru camere, 0 număr camere necunoscut &lt;span style="color: red;"&gt;(spuneți-mi sau trimiteți tabel întreținere)&lt;/span&gt;</v>
      </c>
      <c r="Y877" s="508" t="str">
        <f t="shared" si="44"/>
        <v>40 din care 20 trei camere, 20 patru camere, 0 număr camere necunoscut &lt;span style="color: red;"&gt;(spuneți-mi sau trimiteți tabel întreținere)&lt;/span&gt;</v>
      </c>
      <c r="Z877" s="509"/>
      <c r="AA877" s="510" t="s">
        <v>1712</v>
      </c>
      <c r="AB877" s="628" t="s">
        <v>1304</v>
      </c>
      <c r="AC877" s="431" t="s">
        <v>1547</v>
      </c>
      <c r="AD877" s="356" t="s">
        <v>2055</v>
      </c>
      <c r="AE877" s="356"/>
      <c r="AF877" s="356"/>
      <c r="AG877" s="356" t="s">
        <v>840</v>
      </c>
      <c r="AH877" s="356"/>
      <c r="AI877" s="356" t="s">
        <v>2227</v>
      </c>
      <c r="AJ877" s="441"/>
      <c r="AK877" s="359"/>
    </row>
    <row r="878" spans="1:37">
      <c r="A878" s="367"/>
      <c r="B878" s="445" t="s">
        <v>2793</v>
      </c>
      <c r="C878" s="402">
        <v>46.7532</v>
      </c>
      <c r="D878" s="428">
        <v>23.5517</v>
      </c>
      <c r="E878" s="449" t="s">
        <v>206</v>
      </c>
      <c r="F878" s="450" t="s">
        <v>649</v>
      </c>
      <c r="G878" s="450" t="s">
        <v>2755</v>
      </c>
      <c r="H878" s="450" t="s">
        <v>4073</v>
      </c>
      <c r="I878" s="452" t="s">
        <v>681</v>
      </c>
      <c r="J878" s="457" t="s">
        <v>3</v>
      </c>
      <c r="K878" s="407">
        <v>4</v>
      </c>
      <c r="L878" s="407">
        <v>5</v>
      </c>
      <c r="M878" s="407">
        <v>5</v>
      </c>
      <c r="N878" s="398">
        <v>40</v>
      </c>
      <c r="O878" s="395"/>
      <c r="P878" s="526"/>
      <c r="Q878" s="526">
        <v>2</v>
      </c>
      <c r="R878" s="526">
        <v>29</v>
      </c>
      <c r="S878" s="526">
        <v>9</v>
      </c>
      <c r="T878" s="526"/>
      <c r="U878" s="526"/>
      <c r="V878" s="526">
        <f t="shared" si="45"/>
        <v>0</v>
      </c>
      <c r="W878" s="676"/>
      <c r="X878" s="507" t="str">
        <f t="shared" si="43"/>
        <v>2 două camere, 29 trei camere, 9 patru camere, 0 număr camere necunoscut &lt;span style="color: red;"&gt;(spuneți-mi sau trimiteți tabel întreținere)&lt;/span&gt;</v>
      </c>
      <c r="Y878" s="508" t="str">
        <f t="shared" si="44"/>
        <v>40 din care 2 două camere, 29 trei camere, 9 patru camere, 0 număr camere necunoscut &lt;span style="color: red;"&gt;(spuneți-mi sau trimiteți tabel întreținere)&lt;/span&gt;</v>
      </c>
      <c r="Z878" s="509"/>
      <c r="AA878" s="510" t="s">
        <v>1043</v>
      </c>
      <c r="AB878" s="628" t="s">
        <v>1307</v>
      </c>
      <c r="AC878" s="431" t="s">
        <v>1155</v>
      </c>
      <c r="AD878" s="623" t="s">
        <v>1437</v>
      </c>
      <c r="AE878" s="623"/>
      <c r="AF878" s="623"/>
      <c r="AG878" s="623" t="s">
        <v>10</v>
      </c>
      <c r="AH878" s="623"/>
      <c r="AI878" s="623" t="s">
        <v>2598</v>
      </c>
      <c r="AJ878" s="496"/>
      <c r="AK878" s="359"/>
    </row>
    <row r="879" spans="1:37">
      <c r="A879" s="367"/>
      <c r="B879" s="445" t="s">
        <v>2794</v>
      </c>
      <c r="C879" s="402">
        <v>46.752899999999997</v>
      </c>
      <c r="D879" s="428">
        <v>23.551200000000001</v>
      </c>
      <c r="E879" s="449" t="s">
        <v>206</v>
      </c>
      <c r="F879" s="450" t="s">
        <v>649</v>
      </c>
      <c r="G879" s="450" t="s">
        <v>2755</v>
      </c>
      <c r="H879" s="450" t="s">
        <v>4074</v>
      </c>
      <c r="I879" s="452" t="s">
        <v>681</v>
      </c>
      <c r="J879" s="457" t="s">
        <v>3</v>
      </c>
      <c r="K879" s="407">
        <v>1</v>
      </c>
      <c r="L879" s="407">
        <v>5</v>
      </c>
      <c r="M879" s="407">
        <v>5</v>
      </c>
      <c r="N879" s="425">
        <v>10</v>
      </c>
      <c r="O879" s="437"/>
      <c r="P879" s="526"/>
      <c r="Q879" s="526">
        <v>2</v>
      </c>
      <c r="R879" s="526">
        <v>8</v>
      </c>
      <c r="S879" s="526"/>
      <c r="T879" s="406"/>
      <c r="U879" s="406"/>
      <c r="V879" s="406">
        <f t="shared" si="45"/>
        <v>0</v>
      </c>
      <c r="W879" s="676"/>
      <c r="X879" s="507" t="str">
        <f t="shared" si="43"/>
        <v>2 două camere, 8 trei camere, 0 număr camere necunoscut &lt;span style="color: red;"&gt;(spuneți-mi sau trimiteți tabel întreținere)&lt;/span&gt;</v>
      </c>
      <c r="Y879" s="508" t="str">
        <f t="shared" si="44"/>
        <v>10 din care 2 două camere, 8 trei camere, 0 număr camere necunoscut &lt;span style="color: red;"&gt;(spuneți-mi sau trimiteți tabel întreținere)&lt;/span&gt;</v>
      </c>
      <c r="Z879" s="509"/>
      <c r="AA879" s="510" t="s">
        <v>1682</v>
      </c>
      <c r="AB879" s="628" t="s">
        <v>1307</v>
      </c>
      <c r="AC879" s="431" t="s">
        <v>1155</v>
      </c>
      <c r="AD879" s="356" t="s">
        <v>1386</v>
      </c>
      <c r="AE879" s="356"/>
      <c r="AF879" s="356"/>
      <c r="AG879" s="623" t="s">
        <v>10</v>
      </c>
      <c r="AH879" s="623"/>
      <c r="AI879" s="623" t="s">
        <v>2598</v>
      </c>
      <c r="AJ879" s="441"/>
      <c r="AK879" s="359"/>
    </row>
    <row r="880" spans="1:37">
      <c r="A880" s="367"/>
      <c r="B880" s="445" t="s">
        <v>2795</v>
      </c>
      <c r="C880" s="402">
        <v>46.752699999999997</v>
      </c>
      <c r="D880" s="428">
        <v>23.552299999999999</v>
      </c>
      <c r="E880" s="449" t="s">
        <v>206</v>
      </c>
      <c r="F880" s="450" t="s">
        <v>649</v>
      </c>
      <c r="G880" s="450" t="s">
        <v>2755</v>
      </c>
      <c r="H880" s="450" t="s">
        <v>3149</v>
      </c>
      <c r="I880" s="452" t="s">
        <v>681</v>
      </c>
      <c r="J880" s="457" t="s">
        <v>3</v>
      </c>
      <c r="K880" s="407">
        <v>4</v>
      </c>
      <c r="L880" s="407">
        <v>5</v>
      </c>
      <c r="M880" s="407">
        <v>5</v>
      </c>
      <c r="N880" s="398">
        <v>48</v>
      </c>
      <c r="O880" s="395"/>
      <c r="P880" s="526"/>
      <c r="Q880" s="526">
        <v>28</v>
      </c>
      <c r="R880" s="526">
        <v>17</v>
      </c>
      <c r="S880" s="526">
        <v>3</v>
      </c>
      <c r="T880" s="526"/>
      <c r="U880" s="526"/>
      <c r="V880" s="406">
        <f t="shared" si="45"/>
        <v>0</v>
      </c>
      <c r="W880" s="676"/>
      <c r="X880" s="507" t="str">
        <f t="shared" si="43"/>
        <v>28 două camere, 17 trei camere, 3 patru camere, 0 număr camere necunoscut &lt;span style="color: red;"&gt;(spuneți-mi sau trimiteți tabel întreținere)&lt;/span&gt;</v>
      </c>
      <c r="Y880" s="508" t="str">
        <f t="shared" si="44"/>
        <v>48 din care 28 două camere, 17 trei camere, 3 patru camere, 0 număr camere necunoscut &lt;span style="color: red;"&gt;(spuneți-mi sau trimiteți tabel întreținere)&lt;/span&gt;</v>
      </c>
      <c r="Z880" s="509"/>
      <c r="AA880" s="510" t="s">
        <v>1673</v>
      </c>
      <c r="AB880" s="628" t="s">
        <v>1307</v>
      </c>
      <c r="AC880" s="431" t="s">
        <v>1155</v>
      </c>
      <c r="AD880" s="356" t="s">
        <v>1397</v>
      </c>
      <c r="AE880" s="356"/>
      <c r="AF880" s="356"/>
      <c r="AG880" s="623" t="s">
        <v>10</v>
      </c>
      <c r="AH880" s="623"/>
      <c r="AI880" s="623" t="s">
        <v>2598</v>
      </c>
      <c r="AJ880" s="441"/>
      <c r="AK880" s="359"/>
    </row>
    <row r="881" spans="1:37">
      <c r="A881" s="367"/>
      <c r="B881" s="445" t="s">
        <v>223</v>
      </c>
      <c r="C881" s="402">
        <v>46.753300000000003</v>
      </c>
      <c r="D881" s="428">
        <v>23.553899999999999</v>
      </c>
      <c r="E881" s="449" t="s">
        <v>206</v>
      </c>
      <c r="F881" s="450" t="s">
        <v>649</v>
      </c>
      <c r="G881" s="450" t="s">
        <v>2755</v>
      </c>
      <c r="H881" s="450" t="s">
        <v>4075</v>
      </c>
      <c r="I881" s="452" t="s">
        <v>1584</v>
      </c>
      <c r="J881" s="457" t="s">
        <v>3</v>
      </c>
      <c r="K881" s="407">
        <v>2</v>
      </c>
      <c r="L881" s="407">
        <v>5</v>
      </c>
      <c r="M881" s="407">
        <v>4</v>
      </c>
      <c r="N881" s="425">
        <v>16</v>
      </c>
      <c r="O881" s="437"/>
      <c r="P881" s="406"/>
      <c r="Q881" s="406"/>
      <c r="R881" s="406">
        <v>10</v>
      </c>
      <c r="S881" s="406">
        <v>6</v>
      </c>
      <c r="T881" s="406"/>
      <c r="U881" s="406"/>
      <c r="V881" s="406">
        <f t="shared" si="45"/>
        <v>0</v>
      </c>
      <c r="W881" s="676"/>
      <c r="X881" s="507" t="str">
        <f t="shared" si="43"/>
        <v>10 trei camere, 6 patru camere, 0 număr camere necunoscut &lt;span style="color: red;"&gt;(spuneți-mi sau trimiteți tabel întreținere)&lt;/span&gt;</v>
      </c>
      <c r="Y881" s="508" t="str">
        <f t="shared" si="44"/>
        <v>16 din care 10 trei camere, 6 patru camere, 0 număr camere necunoscut &lt;span style="color: red;"&gt;(spuneți-mi sau trimiteți tabel întreținere)&lt;/span&gt;</v>
      </c>
      <c r="Z881" s="509"/>
      <c r="AA881" s="510" t="s">
        <v>1713</v>
      </c>
      <c r="AB881" s="628" t="s">
        <v>1302</v>
      </c>
      <c r="AC881" s="431" t="s">
        <v>1548</v>
      </c>
      <c r="AD881" s="356" t="s">
        <v>1587</v>
      </c>
      <c r="AE881" s="356"/>
      <c r="AF881" s="356"/>
      <c r="AG881" s="356" t="s">
        <v>840</v>
      </c>
      <c r="AH881" s="356"/>
      <c r="AI881" s="356" t="s">
        <v>2227</v>
      </c>
      <c r="AJ881" s="441"/>
      <c r="AK881" s="359"/>
    </row>
    <row r="882" spans="1:37">
      <c r="A882" s="367"/>
      <c r="B882" s="445" t="s">
        <v>2796</v>
      </c>
      <c r="C882" s="402">
        <v>46.752699999999997</v>
      </c>
      <c r="D882" s="428">
        <v>23.550799999999999</v>
      </c>
      <c r="E882" s="449" t="s">
        <v>206</v>
      </c>
      <c r="F882" s="450" t="s">
        <v>649</v>
      </c>
      <c r="G882" s="450" t="s">
        <v>2755</v>
      </c>
      <c r="H882" s="450" t="s">
        <v>4074</v>
      </c>
      <c r="I882" s="627" t="s">
        <v>681</v>
      </c>
      <c r="J882" s="399" t="s">
        <v>3</v>
      </c>
      <c r="K882" s="624">
        <v>2</v>
      </c>
      <c r="L882" s="624">
        <v>5</v>
      </c>
      <c r="M882" s="624">
        <v>5</v>
      </c>
      <c r="N882" s="398">
        <v>20</v>
      </c>
      <c r="O882" s="395"/>
      <c r="P882" s="526"/>
      <c r="Q882" s="526">
        <v>5</v>
      </c>
      <c r="R882" s="526">
        <v>9</v>
      </c>
      <c r="S882" s="526">
        <v>6</v>
      </c>
      <c r="T882" s="526"/>
      <c r="U882" s="526"/>
      <c r="V882" s="526">
        <f t="shared" si="45"/>
        <v>0</v>
      </c>
      <c r="W882" s="672"/>
      <c r="X882" s="396" t="str">
        <f t="shared" si="43"/>
        <v>5 două camere, 9 trei camere, 6 patru camere, 0 număr camere necunoscut &lt;span style="color: red;"&gt;(spuneți-mi sau trimiteți tabel întreținere)&lt;/span&gt;</v>
      </c>
      <c r="Y882" s="622" t="str">
        <f t="shared" si="44"/>
        <v>20 din care 5 două camere, 9 trei camere, 6 patru camere, 0 număr camere necunoscut &lt;span style="color: red;"&gt;(spuneți-mi sau trimiteți tabel întreținere)&lt;/span&gt;</v>
      </c>
      <c r="Z882" s="397"/>
      <c r="AA882" s="625" t="s">
        <v>1043</v>
      </c>
      <c r="AB882" s="628" t="s">
        <v>1306</v>
      </c>
      <c r="AC882" s="431" t="s">
        <v>1155</v>
      </c>
      <c r="AD882" s="623" t="s">
        <v>2327</v>
      </c>
      <c r="AE882" s="623"/>
      <c r="AF882" s="623"/>
      <c r="AG882" s="623" t="s">
        <v>10</v>
      </c>
      <c r="AH882" s="623"/>
      <c r="AI882" s="623" t="s">
        <v>2599</v>
      </c>
      <c r="AJ882" s="441"/>
      <c r="AK882" s="359"/>
    </row>
    <row r="883" spans="1:37">
      <c r="A883" s="367"/>
      <c r="B883" s="445" t="s">
        <v>226</v>
      </c>
      <c r="C883" s="402">
        <v>46.753300000000003</v>
      </c>
      <c r="D883" s="428">
        <v>23.555399999999999</v>
      </c>
      <c r="E883" s="449" t="s">
        <v>206</v>
      </c>
      <c r="F883" s="450" t="s">
        <v>649</v>
      </c>
      <c r="G883" s="450" t="s">
        <v>2755</v>
      </c>
      <c r="H883" s="450" t="s">
        <v>4076</v>
      </c>
      <c r="I883" s="452" t="s">
        <v>681</v>
      </c>
      <c r="J883" s="457" t="s">
        <v>3</v>
      </c>
      <c r="K883" s="407">
        <v>2</v>
      </c>
      <c r="L883" s="407">
        <v>5</v>
      </c>
      <c r="M883" s="407">
        <v>5</v>
      </c>
      <c r="N883" s="425">
        <v>40</v>
      </c>
      <c r="O883" s="437"/>
      <c r="P883" s="406"/>
      <c r="Q883" s="406">
        <v>10</v>
      </c>
      <c r="R883" s="406">
        <v>22</v>
      </c>
      <c r="S883" s="406">
        <v>8</v>
      </c>
      <c r="T883" s="406"/>
      <c r="U883" s="406"/>
      <c r="V883" s="406">
        <f t="shared" si="45"/>
        <v>0</v>
      </c>
      <c r="W883" s="676"/>
      <c r="X883" s="507" t="str">
        <f t="shared" si="43"/>
        <v>10 două camere, 22 trei camere, 8 patru camere, 0 număr camere necunoscut &lt;span style="color: red;"&gt;(spuneți-mi sau trimiteți tabel întreținere)&lt;/span&gt;</v>
      </c>
      <c r="Y883" s="508" t="str">
        <f t="shared" si="44"/>
        <v>40 din care 10 două camere, 22 trei camere, 8 patru camere, 0 număr camere necunoscut &lt;span style="color: red;"&gt;(spuneți-mi sau trimiteți tabel întreținere)&lt;/span&gt;</v>
      </c>
      <c r="Z883" s="509"/>
      <c r="AA883" s="510" t="s">
        <v>1043</v>
      </c>
      <c r="AB883" s="628" t="s">
        <v>1304</v>
      </c>
      <c r="AC883" s="431" t="s">
        <v>1547</v>
      </c>
      <c r="AD883" s="623" t="s">
        <v>2428</v>
      </c>
      <c r="AE883" s="623"/>
      <c r="AF883" s="623"/>
      <c r="AG883" s="623" t="s">
        <v>840</v>
      </c>
      <c r="AH883" s="623"/>
      <c r="AI883" s="623" t="s">
        <v>2616</v>
      </c>
      <c r="AJ883" s="441"/>
      <c r="AK883" s="359"/>
    </row>
    <row r="884" spans="1:37">
      <c r="A884" s="367"/>
      <c r="B884" s="445" t="s">
        <v>227</v>
      </c>
      <c r="C884" s="402">
        <v>46.752800000000001</v>
      </c>
      <c r="D884" s="428">
        <v>23.555299999999999</v>
      </c>
      <c r="E884" s="449" t="s">
        <v>206</v>
      </c>
      <c r="F884" s="450" t="s">
        <v>649</v>
      </c>
      <c r="G884" s="450" t="s">
        <v>2755</v>
      </c>
      <c r="H884" s="450" t="s">
        <v>4077</v>
      </c>
      <c r="I884" s="452" t="s">
        <v>681</v>
      </c>
      <c r="J884" s="457" t="s">
        <v>3</v>
      </c>
      <c r="K884" s="407">
        <v>2</v>
      </c>
      <c r="L884" s="407">
        <v>5</v>
      </c>
      <c r="M884" s="407">
        <v>5</v>
      </c>
      <c r="N884" s="425">
        <v>40</v>
      </c>
      <c r="O884" s="437"/>
      <c r="P884" s="406"/>
      <c r="Q884" s="406">
        <v>10</v>
      </c>
      <c r="R884" s="406">
        <v>22</v>
      </c>
      <c r="S884" s="406">
        <v>8</v>
      </c>
      <c r="T884" s="406"/>
      <c r="U884" s="406"/>
      <c r="V884" s="406">
        <f t="shared" si="45"/>
        <v>0</v>
      </c>
      <c r="W884" s="676"/>
      <c r="X884" s="507" t="str">
        <f t="shared" si="43"/>
        <v>10 două camere, 22 trei camere, 8 patru camere, 0 număr camere necunoscut &lt;span style="color: red;"&gt;(spuneți-mi sau trimiteți tabel întreținere)&lt;/span&gt;</v>
      </c>
      <c r="Y884" s="508" t="str">
        <f t="shared" si="44"/>
        <v>40 din care 10 două camere, 22 trei camere, 8 patru camere, 0 număr camere necunoscut &lt;span style="color: red;"&gt;(spuneți-mi sau trimiteți tabel întreținere)&lt;/span&gt;</v>
      </c>
      <c r="Z884" s="509"/>
      <c r="AA884" s="510" t="s">
        <v>1043</v>
      </c>
      <c r="AB884" s="628" t="s">
        <v>1304</v>
      </c>
      <c r="AC884" s="431" t="s">
        <v>1547</v>
      </c>
      <c r="AD884" s="623" t="s">
        <v>2428</v>
      </c>
      <c r="AE884" s="623"/>
      <c r="AF884" s="623"/>
      <c r="AG884" s="623" t="s">
        <v>840</v>
      </c>
      <c r="AH884" s="623"/>
      <c r="AI884" s="623" t="s">
        <v>2616</v>
      </c>
      <c r="AJ884" s="441"/>
      <c r="AK884" s="359"/>
    </row>
    <row r="885" spans="1:37">
      <c r="A885" s="367"/>
      <c r="B885" s="445" t="s">
        <v>228</v>
      </c>
      <c r="C885" s="402">
        <v>46.752400000000002</v>
      </c>
      <c r="D885" s="428">
        <v>23.555099999999999</v>
      </c>
      <c r="E885" s="449" t="s">
        <v>206</v>
      </c>
      <c r="F885" s="450" t="s">
        <v>649</v>
      </c>
      <c r="G885" s="450" t="s">
        <v>2755</v>
      </c>
      <c r="H885" s="450" t="s">
        <v>4078</v>
      </c>
      <c r="I885" s="452" t="s">
        <v>681</v>
      </c>
      <c r="J885" s="457" t="s">
        <v>3</v>
      </c>
      <c r="K885" s="407">
        <v>2</v>
      </c>
      <c r="L885" s="407">
        <v>5</v>
      </c>
      <c r="M885" s="407">
        <v>5</v>
      </c>
      <c r="N885" s="425">
        <v>40</v>
      </c>
      <c r="O885" s="437"/>
      <c r="P885" s="406"/>
      <c r="Q885" s="406">
        <v>10</v>
      </c>
      <c r="R885" s="406">
        <v>22</v>
      </c>
      <c r="S885" s="406">
        <v>8</v>
      </c>
      <c r="T885" s="406"/>
      <c r="U885" s="406"/>
      <c r="V885" s="406">
        <f t="shared" si="45"/>
        <v>0</v>
      </c>
      <c r="W885" s="676"/>
      <c r="X885" s="507" t="str">
        <f t="shared" si="43"/>
        <v>10 două camere, 22 trei camere, 8 patru camere, 0 număr camere necunoscut &lt;span style="color: red;"&gt;(spuneți-mi sau trimiteți tabel întreținere)&lt;/span&gt;</v>
      </c>
      <c r="Y885" s="508" t="str">
        <f t="shared" si="44"/>
        <v>40 din care 10 două camere, 22 trei camere, 8 patru camere, 0 număr camere necunoscut &lt;span style="color: red;"&gt;(spuneți-mi sau trimiteți tabel întreținere)&lt;/span&gt;</v>
      </c>
      <c r="Z885" s="509"/>
      <c r="AA885" s="510" t="s">
        <v>1043</v>
      </c>
      <c r="AB885" s="628" t="s">
        <v>1304</v>
      </c>
      <c r="AC885" s="431" t="s">
        <v>1547</v>
      </c>
      <c r="AD885" s="623" t="s">
        <v>2428</v>
      </c>
      <c r="AE885" s="623"/>
      <c r="AF885" s="623"/>
      <c r="AG885" s="623" t="s">
        <v>840</v>
      </c>
      <c r="AH885" s="623"/>
      <c r="AI885" s="623" t="s">
        <v>2616</v>
      </c>
      <c r="AJ885" s="441"/>
      <c r="AK885" s="359"/>
    </row>
    <row r="886" spans="1:37">
      <c r="A886" s="367"/>
      <c r="B886" s="445" t="s">
        <v>229</v>
      </c>
      <c r="C886" s="402">
        <v>46.751899999999999</v>
      </c>
      <c r="D886" s="428">
        <v>23.5548</v>
      </c>
      <c r="E886" s="449" t="s">
        <v>206</v>
      </c>
      <c r="F886" s="450" t="s">
        <v>649</v>
      </c>
      <c r="G886" s="450" t="s">
        <v>2755</v>
      </c>
      <c r="H886" s="450" t="s">
        <v>4079</v>
      </c>
      <c r="I886" s="452" t="s">
        <v>681</v>
      </c>
      <c r="J886" s="457" t="s">
        <v>3</v>
      </c>
      <c r="K886" s="407">
        <v>2</v>
      </c>
      <c r="L886" s="407">
        <v>5</v>
      </c>
      <c r="M886" s="407">
        <v>5</v>
      </c>
      <c r="N886" s="425">
        <v>40</v>
      </c>
      <c r="O886" s="437"/>
      <c r="P886" s="406"/>
      <c r="Q886" s="406">
        <v>10</v>
      </c>
      <c r="R886" s="406">
        <v>22</v>
      </c>
      <c r="S886" s="406">
        <v>8</v>
      </c>
      <c r="T886" s="406"/>
      <c r="U886" s="406"/>
      <c r="V886" s="406">
        <f t="shared" si="45"/>
        <v>0</v>
      </c>
      <c r="W886" s="676"/>
      <c r="X886" s="507" t="str">
        <f t="shared" si="43"/>
        <v>10 două camere, 22 trei camere, 8 patru camere, 0 număr camere necunoscut &lt;span style="color: red;"&gt;(spuneți-mi sau trimiteți tabel întreținere)&lt;/span&gt;</v>
      </c>
      <c r="Y886" s="508" t="str">
        <f t="shared" si="44"/>
        <v>40 din care 10 două camere, 22 trei camere, 8 patru camere, 0 număr camere necunoscut &lt;span style="color: red;"&gt;(spuneți-mi sau trimiteți tabel întreținere)&lt;/span&gt;</v>
      </c>
      <c r="Z886" s="509"/>
      <c r="AA886" s="510" t="s">
        <v>1043</v>
      </c>
      <c r="AB886" s="628" t="s">
        <v>1304</v>
      </c>
      <c r="AC886" s="431" t="s">
        <v>1547</v>
      </c>
      <c r="AD886" s="623" t="s">
        <v>2428</v>
      </c>
      <c r="AE886" s="623"/>
      <c r="AF886" s="623"/>
      <c r="AG886" s="623" t="s">
        <v>840</v>
      </c>
      <c r="AH886" s="623"/>
      <c r="AI886" s="623" t="s">
        <v>2616</v>
      </c>
      <c r="AJ886" s="441"/>
      <c r="AK886" s="359"/>
    </row>
    <row r="887" spans="1:37">
      <c r="A887" s="367"/>
      <c r="B887" s="445" t="s">
        <v>426</v>
      </c>
      <c r="C887" s="402">
        <v>46.753</v>
      </c>
      <c r="D887" s="428">
        <v>23.5548</v>
      </c>
      <c r="E887" s="449" t="s">
        <v>206</v>
      </c>
      <c r="F887" s="450" t="s">
        <v>649</v>
      </c>
      <c r="G887" s="450" t="s">
        <v>2755</v>
      </c>
      <c r="H887" s="450" t="s">
        <v>4080</v>
      </c>
      <c r="I887" s="452" t="s">
        <v>681</v>
      </c>
      <c r="J887" s="457" t="s">
        <v>3</v>
      </c>
      <c r="K887" s="407">
        <v>2</v>
      </c>
      <c r="L887" s="407">
        <v>5</v>
      </c>
      <c r="M887" s="407">
        <v>5</v>
      </c>
      <c r="N887" s="425">
        <v>20</v>
      </c>
      <c r="O887" s="437"/>
      <c r="P887" s="408"/>
      <c r="Q887" s="408"/>
      <c r="R887" s="408">
        <v>14</v>
      </c>
      <c r="S887" s="408">
        <v>6</v>
      </c>
      <c r="T887" s="408"/>
      <c r="U887" s="406"/>
      <c r="V887" s="406">
        <f t="shared" si="45"/>
        <v>0</v>
      </c>
      <c r="W887" s="676"/>
      <c r="X887" s="507" t="str">
        <f t="shared" si="43"/>
        <v>14 trei camere, 6 patru camere, 0 număr camere necunoscut &lt;span style="color: red;"&gt;(spuneți-mi sau trimiteți tabel întreținere)&lt;/span&gt;</v>
      </c>
      <c r="Y887" s="508" t="str">
        <f t="shared" si="44"/>
        <v>20 din care 14 trei camere, 6 patru camere, 0 număr camere necunoscut &lt;span style="color: red;"&gt;(spuneți-mi sau trimiteți tabel întreținere)&lt;/span&gt;</v>
      </c>
      <c r="Z887" s="509"/>
      <c r="AA887" s="510" t="s">
        <v>1663</v>
      </c>
      <c r="AB887" s="628" t="s">
        <v>1303</v>
      </c>
      <c r="AC887" s="431" t="s">
        <v>1547</v>
      </c>
      <c r="AD887" s="356" t="s">
        <v>2175</v>
      </c>
      <c r="AE887" s="356"/>
      <c r="AF887" s="356"/>
      <c r="AG887" s="623" t="s">
        <v>10</v>
      </c>
      <c r="AH887" s="623"/>
      <c r="AI887" s="623" t="s">
        <v>2572</v>
      </c>
      <c r="AJ887" s="441"/>
      <c r="AK887" s="359"/>
    </row>
    <row r="888" spans="1:37">
      <c r="A888" s="367"/>
      <c r="B888" s="445" t="s">
        <v>336</v>
      </c>
      <c r="C888" s="402">
        <v>46.752000000000002</v>
      </c>
      <c r="D888" s="428">
        <v>23.549399999999999</v>
      </c>
      <c r="E888" s="449" t="s">
        <v>206</v>
      </c>
      <c r="F888" s="450" t="s">
        <v>649</v>
      </c>
      <c r="G888" s="450" t="s">
        <v>2755</v>
      </c>
      <c r="H888" s="450" t="s">
        <v>4081</v>
      </c>
      <c r="I888" s="452" t="s">
        <v>681</v>
      </c>
      <c r="J888" s="457" t="s">
        <v>3</v>
      </c>
      <c r="K888" s="407">
        <v>4</v>
      </c>
      <c r="L888" s="407">
        <v>5</v>
      </c>
      <c r="M888" s="407">
        <v>5</v>
      </c>
      <c r="N888" s="425">
        <v>80</v>
      </c>
      <c r="O888" s="437"/>
      <c r="P888" s="406"/>
      <c r="Q888" s="406"/>
      <c r="R888" s="406">
        <v>68</v>
      </c>
      <c r="S888" s="406">
        <v>12</v>
      </c>
      <c r="T888" s="406"/>
      <c r="U888" s="406"/>
      <c r="V888" s="406">
        <f t="shared" si="45"/>
        <v>0</v>
      </c>
      <c r="W888" s="676"/>
      <c r="X888" s="507" t="str">
        <f t="shared" si="43"/>
        <v>68 trei camere, 12 patru camere, 0 număr camere necunoscut &lt;span style="color: red;"&gt;(spuneți-mi sau trimiteți tabel întreținere)&lt;/span&gt;</v>
      </c>
      <c r="Y888" s="508" t="str">
        <f t="shared" si="44"/>
        <v>80 din care 68 trei camere, 12 patru camere, 0 număr camere necunoscut &lt;span style="color: red;"&gt;(spuneți-mi sau trimiteți tabel întreținere)&lt;/span&gt;</v>
      </c>
      <c r="Z888" s="509"/>
      <c r="AA888" s="510" t="s">
        <v>1663</v>
      </c>
      <c r="AB888" s="628" t="s">
        <v>1304</v>
      </c>
      <c r="AC888" s="431" t="s">
        <v>1547</v>
      </c>
      <c r="AD888" s="623" t="s">
        <v>1497</v>
      </c>
      <c r="AE888" s="623"/>
      <c r="AF888" s="623"/>
      <c r="AG888" s="623" t="s">
        <v>10</v>
      </c>
      <c r="AH888" s="623"/>
      <c r="AI888" s="623" t="s">
        <v>2583</v>
      </c>
      <c r="AJ888" s="441"/>
      <c r="AK888" s="359"/>
    </row>
    <row r="889" spans="1:37">
      <c r="A889" s="367"/>
      <c r="B889" s="445" t="s">
        <v>416</v>
      </c>
      <c r="C889" s="402">
        <v>46.752899999999997</v>
      </c>
      <c r="D889" s="428">
        <v>23.554300000000001</v>
      </c>
      <c r="E889" s="449" t="s">
        <v>206</v>
      </c>
      <c r="F889" s="450" t="s">
        <v>649</v>
      </c>
      <c r="G889" s="450" t="s">
        <v>2755</v>
      </c>
      <c r="H889" s="450" t="s">
        <v>4082</v>
      </c>
      <c r="I889" s="452" t="s">
        <v>681</v>
      </c>
      <c r="J889" s="457" t="s">
        <v>3</v>
      </c>
      <c r="K889" s="407">
        <v>3</v>
      </c>
      <c r="L889" s="407">
        <v>5</v>
      </c>
      <c r="M889" s="407">
        <v>5</v>
      </c>
      <c r="N889" s="425">
        <v>60</v>
      </c>
      <c r="O889" s="437"/>
      <c r="P889" s="406"/>
      <c r="Q889" s="406">
        <v>31</v>
      </c>
      <c r="R889" s="406">
        <v>29</v>
      </c>
      <c r="S889" s="406"/>
      <c r="T889" s="406"/>
      <c r="U889" s="406"/>
      <c r="V889" s="406">
        <f t="shared" si="45"/>
        <v>0</v>
      </c>
      <c r="W889" s="676"/>
      <c r="X889" s="507" t="str">
        <f t="shared" si="43"/>
        <v>31 două camere, 29 trei camere, 0 număr camere necunoscut &lt;span style="color: red;"&gt;(spuneți-mi sau trimiteți tabel întreținere)&lt;/span&gt;</v>
      </c>
      <c r="Y889" s="508" t="str">
        <f t="shared" si="44"/>
        <v>60 din care 31 două camere, 29 trei camere, 0 număr camere necunoscut &lt;span style="color: red;"&gt;(spuneți-mi sau trimiteți tabel întreținere)&lt;/span&gt;</v>
      </c>
      <c r="Z889" s="509"/>
      <c r="AA889" s="510" t="s">
        <v>1678</v>
      </c>
      <c r="AB889" s="628" t="s">
        <v>1304</v>
      </c>
      <c r="AC889" s="431" t="s">
        <v>1547</v>
      </c>
      <c r="AD889" s="623" t="s">
        <v>2146</v>
      </c>
      <c r="AE889" s="356"/>
      <c r="AF889" s="356"/>
      <c r="AG889" s="623" t="s">
        <v>10</v>
      </c>
      <c r="AH889" s="623"/>
      <c r="AI889" s="623" t="s">
        <v>2583</v>
      </c>
      <c r="AJ889" s="496"/>
      <c r="AK889" s="359"/>
    </row>
    <row r="890" spans="1:37">
      <c r="A890" s="367"/>
      <c r="B890" s="445" t="s">
        <v>417</v>
      </c>
      <c r="C890" s="402">
        <v>46.752600000000001</v>
      </c>
      <c r="D890" s="428">
        <v>23.554099999999998</v>
      </c>
      <c r="E890" s="449" t="s">
        <v>206</v>
      </c>
      <c r="F890" s="450" t="s">
        <v>649</v>
      </c>
      <c r="G890" s="450" t="s">
        <v>2755</v>
      </c>
      <c r="H890" s="450" t="s">
        <v>4083</v>
      </c>
      <c r="I890" s="452" t="s">
        <v>681</v>
      </c>
      <c r="J890" s="457" t="s">
        <v>3</v>
      </c>
      <c r="K890" s="407">
        <v>4</v>
      </c>
      <c r="L890" s="407">
        <v>5</v>
      </c>
      <c r="M890" s="407">
        <v>5</v>
      </c>
      <c r="N890" s="425">
        <v>80</v>
      </c>
      <c r="O890" s="437"/>
      <c r="P890" s="406"/>
      <c r="Q890" s="406">
        <v>48</v>
      </c>
      <c r="R890" s="406">
        <v>32</v>
      </c>
      <c r="S890" s="406"/>
      <c r="T890" s="406"/>
      <c r="U890" s="406"/>
      <c r="V890" s="406">
        <f t="shared" si="45"/>
        <v>0</v>
      </c>
      <c r="W890" s="676"/>
      <c r="X890" s="507" t="str">
        <f t="shared" si="43"/>
        <v>48 două camere, 32 trei camere, 0 număr camere necunoscut &lt;span style="color: red;"&gt;(spuneți-mi sau trimiteți tabel întreținere)&lt;/span&gt;</v>
      </c>
      <c r="Y890" s="508" t="str">
        <f t="shared" si="44"/>
        <v>80 din care 48 două camere, 32 trei camere, 0 număr camere necunoscut &lt;span style="color: red;"&gt;(spuneți-mi sau trimiteți tabel întreținere)&lt;/span&gt;</v>
      </c>
      <c r="Z890" s="509"/>
      <c r="AA890" s="510" t="s">
        <v>1678</v>
      </c>
      <c r="AB890" s="628" t="s">
        <v>1304</v>
      </c>
      <c r="AC890" s="431" t="s">
        <v>1547</v>
      </c>
      <c r="AD890" s="623" t="s">
        <v>2145</v>
      </c>
      <c r="AE890" s="356"/>
      <c r="AF890" s="356"/>
      <c r="AG890" s="623" t="s">
        <v>10</v>
      </c>
      <c r="AH890" s="623"/>
      <c r="AI890" s="623" t="s">
        <v>2583</v>
      </c>
      <c r="AJ890" s="441"/>
      <c r="AK890" s="359"/>
    </row>
    <row r="891" spans="1:37">
      <c r="A891" s="367"/>
      <c r="B891" s="445" t="s">
        <v>418</v>
      </c>
      <c r="C891" s="402">
        <v>46.752200000000002</v>
      </c>
      <c r="D891" s="429">
        <v>23.553799999999999</v>
      </c>
      <c r="E891" s="449" t="s">
        <v>206</v>
      </c>
      <c r="F891" s="450" t="s">
        <v>649</v>
      </c>
      <c r="G891" s="450" t="s">
        <v>2755</v>
      </c>
      <c r="H891" s="450" t="s">
        <v>3152</v>
      </c>
      <c r="I891" s="452" t="s">
        <v>681</v>
      </c>
      <c r="J891" s="457" t="s">
        <v>3</v>
      </c>
      <c r="K891" s="407">
        <v>2</v>
      </c>
      <c r="L891" s="407">
        <v>5</v>
      </c>
      <c r="M891" s="407">
        <v>5</v>
      </c>
      <c r="N891" s="425">
        <v>40</v>
      </c>
      <c r="O891" s="437"/>
      <c r="P891" s="406"/>
      <c r="Q891" s="406">
        <v>22</v>
      </c>
      <c r="R891" s="406">
        <v>18</v>
      </c>
      <c r="S891" s="406"/>
      <c r="T891" s="406"/>
      <c r="U891" s="406"/>
      <c r="V891" s="406">
        <f t="shared" si="45"/>
        <v>0</v>
      </c>
      <c r="W891" s="676"/>
      <c r="X891" s="507" t="str">
        <f t="shared" si="43"/>
        <v>22 două camere, 18 trei camere, 0 număr camere necunoscut &lt;span style="color: red;"&gt;(spuneți-mi sau trimiteți tabel întreținere)&lt;/span&gt;</v>
      </c>
      <c r="Y891" s="508" t="str">
        <f t="shared" si="44"/>
        <v>40 din care 22 două camere, 18 trei camere, 0 număr camere necunoscut &lt;span style="color: red;"&gt;(spuneți-mi sau trimiteți tabel întreținere)&lt;/span&gt;</v>
      </c>
      <c r="Z891" s="509"/>
      <c r="AA891" s="510" t="s">
        <v>1678</v>
      </c>
      <c r="AB891" s="628" t="s">
        <v>1304</v>
      </c>
      <c r="AC891" s="431" t="s">
        <v>1547</v>
      </c>
      <c r="AD891" s="623" t="s">
        <v>2144</v>
      </c>
      <c r="AE891" s="356"/>
      <c r="AF891" s="356"/>
      <c r="AG891" s="623" t="s">
        <v>10</v>
      </c>
      <c r="AH891" s="623"/>
      <c r="AI891" s="623" t="s">
        <v>2583</v>
      </c>
      <c r="AJ891" s="441"/>
      <c r="AK891" s="359"/>
    </row>
    <row r="892" spans="1:37">
      <c r="A892" s="367"/>
      <c r="B892" s="445" t="s">
        <v>252</v>
      </c>
      <c r="C892" s="402">
        <v>46.752000000000002</v>
      </c>
      <c r="D892" s="428">
        <v>23.5534</v>
      </c>
      <c r="E892" s="449" t="s">
        <v>206</v>
      </c>
      <c r="F892" s="450" t="s">
        <v>649</v>
      </c>
      <c r="G892" s="450" t="s">
        <v>2755</v>
      </c>
      <c r="H892" s="450" t="s">
        <v>3151</v>
      </c>
      <c r="I892" s="452" t="s">
        <v>681</v>
      </c>
      <c r="J892" s="457" t="s">
        <v>3</v>
      </c>
      <c r="K892" s="407">
        <v>2</v>
      </c>
      <c r="L892" s="407">
        <v>5</v>
      </c>
      <c r="M892" s="407">
        <v>5</v>
      </c>
      <c r="N892" s="425">
        <v>40</v>
      </c>
      <c r="O892" s="437"/>
      <c r="P892" s="406"/>
      <c r="Q892" s="406">
        <v>24</v>
      </c>
      <c r="R892" s="406">
        <v>16</v>
      </c>
      <c r="S892" s="406"/>
      <c r="T892" s="406"/>
      <c r="U892" s="406"/>
      <c r="V892" s="406">
        <f t="shared" si="45"/>
        <v>0</v>
      </c>
      <c r="W892" s="676"/>
      <c r="X892" s="507" t="str">
        <f t="shared" si="43"/>
        <v>24 două camere, 16 trei camere, 0 număr camere necunoscut &lt;span style="color: red;"&gt;(spuneți-mi sau trimiteți tabel întreținere)&lt;/span&gt;</v>
      </c>
      <c r="Y892" s="508" t="str">
        <f t="shared" si="44"/>
        <v>40 din care 24 două camere, 16 trei camere, 0 număr camere necunoscut &lt;span style="color: red;"&gt;(spuneți-mi sau trimiteți tabel întreținere)&lt;/span&gt;</v>
      </c>
      <c r="Z892" s="509"/>
      <c r="AA892" s="510" t="s">
        <v>1678</v>
      </c>
      <c r="AB892" s="628" t="s">
        <v>1304</v>
      </c>
      <c r="AC892" s="431" t="s">
        <v>1547</v>
      </c>
      <c r="AD892" s="623" t="s">
        <v>2144</v>
      </c>
      <c r="AE892" s="356"/>
      <c r="AF892" s="356"/>
      <c r="AG892" s="623" t="s">
        <v>10</v>
      </c>
      <c r="AH892" s="623"/>
      <c r="AI892" s="623" t="s">
        <v>2583</v>
      </c>
      <c r="AJ892" s="441"/>
      <c r="AK892" s="359"/>
    </row>
    <row r="893" spans="1:37">
      <c r="A893" s="367" t="s">
        <v>32</v>
      </c>
      <c r="B893" s="460" t="s">
        <v>299</v>
      </c>
      <c r="C893" s="461">
        <v>46.7532</v>
      </c>
      <c r="D893" s="462">
        <v>23.550599999999999</v>
      </c>
      <c r="E893" s="463" t="s">
        <v>206</v>
      </c>
      <c r="F893" s="464" t="s">
        <v>649</v>
      </c>
      <c r="G893" s="464" t="s">
        <v>2755</v>
      </c>
      <c r="H893" s="464" t="s">
        <v>4084</v>
      </c>
      <c r="I893" s="474" t="s">
        <v>683</v>
      </c>
      <c r="J893" s="370" t="s">
        <v>752</v>
      </c>
      <c r="K893" s="476">
        <v>1</v>
      </c>
      <c r="L893" s="476">
        <v>11</v>
      </c>
      <c r="M893" s="476">
        <v>11</v>
      </c>
      <c r="N893" s="477">
        <v>66</v>
      </c>
      <c r="O893" s="478"/>
      <c r="P893" s="479">
        <v>1</v>
      </c>
      <c r="Q893" s="479">
        <v>43</v>
      </c>
      <c r="R893" s="479">
        <v>22</v>
      </c>
      <c r="S893" s="479"/>
      <c r="T893" s="479"/>
      <c r="U893" s="479"/>
      <c r="V893" s="479">
        <f t="shared" si="45"/>
        <v>0</v>
      </c>
      <c r="W893" s="679"/>
      <c r="X893" s="515" t="str">
        <f t="shared" si="43"/>
        <v>1 garsoniere, 43 două camere, 22 trei camere, 0 număr camere necunoscut &lt;span style="color: red;"&gt;(spuneți-mi sau trimiteți tabel întreținere)&lt;/span&gt;</v>
      </c>
      <c r="Y893" s="516" t="str">
        <f t="shared" si="44"/>
        <v>66 din care 1 garsoniere, 43 două camere, 22 trei camere, 0 număr camere necunoscut &lt;span style="color: red;"&gt;(spuneți-mi sau trimiteți tabel întreținere)&lt;/span&gt;</v>
      </c>
      <c r="Z893" s="517"/>
      <c r="AA893" s="518" t="s">
        <v>1682</v>
      </c>
      <c r="AB893" s="400" t="s">
        <v>1305</v>
      </c>
      <c r="AC893" s="458" t="s">
        <v>1547</v>
      </c>
      <c r="AD893" s="472" t="s">
        <v>2283</v>
      </c>
      <c r="AE893" s="472"/>
      <c r="AF893" s="472"/>
      <c r="AG893" s="472" t="s">
        <v>840</v>
      </c>
      <c r="AH893" s="472"/>
      <c r="AI893" s="394" t="s">
        <v>2596</v>
      </c>
      <c r="AJ893" s="473"/>
      <c r="AK893" s="359"/>
    </row>
    <row r="894" spans="1:37">
      <c r="A894" s="367"/>
      <c r="B894" s="445" t="s">
        <v>300</v>
      </c>
      <c r="C894" s="402">
        <v>46.752699999999997</v>
      </c>
      <c r="D894" s="428">
        <v>23.5501</v>
      </c>
      <c r="E894" s="449" t="s">
        <v>206</v>
      </c>
      <c r="F894" s="450" t="s">
        <v>649</v>
      </c>
      <c r="G894" s="450" t="s">
        <v>2755</v>
      </c>
      <c r="H894" s="450" t="s">
        <v>4085</v>
      </c>
      <c r="I894" s="452" t="s">
        <v>683</v>
      </c>
      <c r="J894" s="399" t="s">
        <v>752</v>
      </c>
      <c r="K894" s="407">
        <v>1</v>
      </c>
      <c r="L894" s="407">
        <v>11</v>
      </c>
      <c r="M894" s="407">
        <v>11</v>
      </c>
      <c r="N894" s="425">
        <v>66</v>
      </c>
      <c r="O894" s="437"/>
      <c r="P894" s="406">
        <v>1</v>
      </c>
      <c r="Q894" s="406">
        <v>43</v>
      </c>
      <c r="R894" s="406">
        <v>22</v>
      </c>
      <c r="S894" s="406"/>
      <c r="T894" s="406"/>
      <c r="U894" s="406"/>
      <c r="V894" s="406">
        <f t="shared" si="45"/>
        <v>0</v>
      </c>
      <c r="W894" s="676"/>
      <c r="X894" s="507" t="str">
        <f t="shared" si="43"/>
        <v>1 garsoniere, 43 două camere, 22 trei camere, 0 număr camere necunoscut &lt;span style="color: red;"&gt;(spuneți-mi sau trimiteți tabel întreținere)&lt;/span&gt;</v>
      </c>
      <c r="Y894" s="508" t="str">
        <f t="shared" si="44"/>
        <v>66 din care 1 garsoniere, 43 două camere, 22 trei camere, 0 număr camere necunoscut &lt;span style="color: red;"&gt;(spuneți-mi sau trimiteți tabel întreținere)&lt;/span&gt;</v>
      </c>
      <c r="Z894" s="509"/>
      <c r="AA894" s="510" t="s">
        <v>1682</v>
      </c>
      <c r="AB894" s="628" t="s">
        <v>1305</v>
      </c>
      <c r="AC894" s="431" t="s">
        <v>1547</v>
      </c>
      <c r="AD894" s="356" t="s">
        <v>2283</v>
      </c>
      <c r="AE894" s="356"/>
      <c r="AF894" s="356"/>
      <c r="AG894" s="356" t="s">
        <v>840</v>
      </c>
      <c r="AH894" s="356"/>
      <c r="AI894" s="623" t="s">
        <v>2596</v>
      </c>
      <c r="AJ894" s="441"/>
      <c r="AK894" s="359"/>
    </row>
    <row r="895" spans="1:37">
      <c r="A895" s="367"/>
      <c r="B895" s="445" t="s">
        <v>301</v>
      </c>
      <c r="C895" s="402">
        <v>46.752200000000002</v>
      </c>
      <c r="D895" s="428">
        <v>23.549900000000001</v>
      </c>
      <c r="E895" s="449" t="s">
        <v>206</v>
      </c>
      <c r="F895" s="450" t="s">
        <v>649</v>
      </c>
      <c r="G895" s="450" t="s">
        <v>2755</v>
      </c>
      <c r="H895" s="450" t="s">
        <v>4086</v>
      </c>
      <c r="I895" s="452" t="s">
        <v>683</v>
      </c>
      <c r="J895" s="399" t="s">
        <v>752</v>
      </c>
      <c r="K895" s="407">
        <v>1</v>
      </c>
      <c r="L895" s="407">
        <v>11</v>
      </c>
      <c r="M895" s="407">
        <v>11</v>
      </c>
      <c r="N895" s="425">
        <v>66</v>
      </c>
      <c r="O895" s="437"/>
      <c r="P895" s="406">
        <v>1</v>
      </c>
      <c r="Q895" s="406">
        <v>43</v>
      </c>
      <c r="R895" s="406">
        <v>22</v>
      </c>
      <c r="S895" s="406"/>
      <c r="T895" s="406"/>
      <c r="U895" s="406"/>
      <c r="V895" s="406">
        <f t="shared" si="45"/>
        <v>0</v>
      </c>
      <c r="W895" s="676"/>
      <c r="X895" s="507" t="str">
        <f t="shared" si="43"/>
        <v>1 garsoniere, 43 două camere, 22 trei camere, 0 număr camere necunoscut &lt;span style="color: red;"&gt;(spuneți-mi sau trimiteți tabel întreținere)&lt;/span&gt;</v>
      </c>
      <c r="Y895" s="508" t="str">
        <f t="shared" si="44"/>
        <v>66 din care 1 garsoniere, 43 două camere, 22 trei camere, 0 număr camere necunoscut &lt;span style="color: red;"&gt;(spuneți-mi sau trimiteți tabel întreținere)&lt;/span&gt;</v>
      </c>
      <c r="Z895" s="509"/>
      <c r="AA895" s="510" t="s">
        <v>1682</v>
      </c>
      <c r="AB895" s="628" t="s">
        <v>1305</v>
      </c>
      <c r="AC895" s="431" t="s">
        <v>1547</v>
      </c>
      <c r="AD895" s="356" t="s">
        <v>2283</v>
      </c>
      <c r="AE895" s="356"/>
      <c r="AF895" s="356"/>
      <c r="AG895" s="356" t="s">
        <v>840</v>
      </c>
      <c r="AH895" s="356"/>
      <c r="AI895" s="623" t="s">
        <v>2596</v>
      </c>
      <c r="AJ895" s="441"/>
      <c r="AK895" s="359"/>
    </row>
    <row r="896" spans="1:37">
      <c r="A896" s="367"/>
      <c r="B896" s="445" t="s">
        <v>302</v>
      </c>
      <c r="C896" s="402">
        <v>46.751800000000003</v>
      </c>
      <c r="D896" s="428">
        <v>23.5502</v>
      </c>
      <c r="E896" s="449" t="s">
        <v>206</v>
      </c>
      <c r="F896" s="450" t="s">
        <v>649</v>
      </c>
      <c r="G896" s="450" t="s">
        <v>2755</v>
      </c>
      <c r="H896" s="450" t="s">
        <v>4087</v>
      </c>
      <c r="I896" s="452" t="s">
        <v>683</v>
      </c>
      <c r="J896" s="399" t="s">
        <v>752</v>
      </c>
      <c r="K896" s="407">
        <v>1</v>
      </c>
      <c r="L896" s="407">
        <v>11</v>
      </c>
      <c r="M896" s="407">
        <v>11</v>
      </c>
      <c r="N896" s="425">
        <v>55</v>
      </c>
      <c r="O896" s="437"/>
      <c r="P896" s="406">
        <v>1</v>
      </c>
      <c r="Q896" s="406">
        <v>21</v>
      </c>
      <c r="R896" s="406">
        <v>22</v>
      </c>
      <c r="S896" s="406">
        <v>11</v>
      </c>
      <c r="T896" s="406"/>
      <c r="U896" s="406"/>
      <c r="V896" s="406">
        <f t="shared" si="45"/>
        <v>0</v>
      </c>
      <c r="W896" s="676"/>
      <c r="X896" s="507" t="str">
        <f t="shared" si="43"/>
        <v>1 garsoniere, 21 două camere, 22 trei camere, 11 patru camere, 0 număr camere necunoscut &lt;span style="color: red;"&gt;(spuneți-mi sau trimiteți tabel întreținere)&lt;/span&gt;</v>
      </c>
      <c r="Y896" s="508" t="str">
        <f t="shared" si="44"/>
        <v>55 din care 1 garsoniere, 21 două camere, 22 trei camere, 11 patru camere, 0 număr camere necunoscut &lt;span style="color: red;"&gt;(spuneți-mi sau trimiteți tabel întreținere)&lt;/span&gt;</v>
      </c>
      <c r="Z896" s="509"/>
      <c r="AA896" s="510" t="s">
        <v>1682</v>
      </c>
      <c r="AB896" s="628" t="s">
        <v>1305</v>
      </c>
      <c r="AC896" s="431" t="s">
        <v>1547</v>
      </c>
      <c r="AD896" s="356" t="s">
        <v>2286</v>
      </c>
      <c r="AE896" s="356"/>
      <c r="AF896" s="356"/>
      <c r="AG896" s="356" t="s">
        <v>840</v>
      </c>
      <c r="AH896" s="356"/>
      <c r="AI896" s="623" t="s">
        <v>2596</v>
      </c>
      <c r="AJ896" s="496"/>
      <c r="AK896" s="359"/>
    </row>
    <row r="897" spans="1:37">
      <c r="A897" s="367"/>
      <c r="B897" s="445" t="s">
        <v>303</v>
      </c>
      <c r="C897" s="402">
        <v>46.751399999999997</v>
      </c>
      <c r="D897" s="428">
        <v>23.550799999999999</v>
      </c>
      <c r="E897" s="449" t="s">
        <v>206</v>
      </c>
      <c r="F897" s="450" t="s">
        <v>649</v>
      </c>
      <c r="G897" s="450" t="s">
        <v>2755</v>
      </c>
      <c r="H897" s="450" t="s">
        <v>4088</v>
      </c>
      <c r="I897" s="452" t="s">
        <v>683</v>
      </c>
      <c r="J897" s="399" t="s">
        <v>752</v>
      </c>
      <c r="K897" s="407">
        <v>1</v>
      </c>
      <c r="L897" s="407">
        <v>11</v>
      </c>
      <c r="M897" s="407">
        <v>11</v>
      </c>
      <c r="N897" s="425">
        <v>55</v>
      </c>
      <c r="O897" s="437"/>
      <c r="P897" s="406">
        <v>1</v>
      </c>
      <c r="Q897" s="406">
        <v>21</v>
      </c>
      <c r="R897" s="406">
        <v>22</v>
      </c>
      <c r="S897" s="406">
        <v>11</v>
      </c>
      <c r="T897" s="406"/>
      <c r="U897" s="406"/>
      <c r="V897" s="406">
        <f t="shared" si="45"/>
        <v>0</v>
      </c>
      <c r="W897" s="676"/>
      <c r="X897" s="507" t="str">
        <f t="shared" si="43"/>
        <v>1 garsoniere, 21 două camere, 22 trei camere, 11 patru camere, 0 număr camere necunoscut &lt;span style="color: red;"&gt;(spuneți-mi sau trimiteți tabel întreținere)&lt;/span&gt;</v>
      </c>
      <c r="Y897" s="508" t="str">
        <f t="shared" si="44"/>
        <v>55 din care 1 garsoniere, 21 două camere, 22 trei camere, 11 patru camere, 0 număr camere necunoscut &lt;span style="color: red;"&gt;(spuneți-mi sau trimiteți tabel întreținere)&lt;/span&gt;</v>
      </c>
      <c r="Z897" s="509"/>
      <c r="AA897" s="510" t="s">
        <v>1682</v>
      </c>
      <c r="AB897" s="628" t="s">
        <v>1305</v>
      </c>
      <c r="AC897" s="431" t="s">
        <v>1547</v>
      </c>
      <c r="AD897" s="356" t="s">
        <v>2286</v>
      </c>
      <c r="AE897" s="356"/>
      <c r="AF897" s="356"/>
      <c r="AG897" s="356" t="s">
        <v>840</v>
      </c>
      <c r="AH897" s="356"/>
      <c r="AI897" s="623" t="s">
        <v>2596</v>
      </c>
      <c r="AJ897" s="441"/>
      <c r="AK897" s="359"/>
    </row>
    <row r="898" spans="1:37">
      <c r="A898" s="367"/>
      <c r="B898" s="445" t="s">
        <v>304</v>
      </c>
      <c r="C898" s="402">
        <v>46.750700000000002</v>
      </c>
      <c r="D898" s="428">
        <v>23.552900000000001</v>
      </c>
      <c r="E898" s="449" t="s">
        <v>206</v>
      </c>
      <c r="F898" s="450" t="s">
        <v>649</v>
      </c>
      <c r="G898" s="450" t="s">
        <v>2755</v>
      </c>
      <c r="H898" s="450" t="s">
        <v>4089</v>
      </c>
      <c r="I898" s="452" t="s">
        <v>683</v>
      </c>
      <c r="J898" s="399" t="s">
        <v>752</v>
      </c>
      <c r="K898" s="407">
        <v>1</v>
      </c>
      <c r="L898" s="407">
        <v>11</v>
      </c>
      <c r="M898" s="407">
        <v>11</v>
      </c>
      <c r="N898" s="425">
        <v>55</v>
      </c>
      <c r="O898" s="437"/>
      <c r="P898" s="406">
        <v>1</v>
      </c>
      <c r="Q898" s="406">
        <v>21</v>
      </c>
      <c r="R898" s="406">
        <v>22</v>
      </c>
      <c r="S898" s="406">
        <v>11</v>
      </c>
      <c r="T898" s="406"/>
      <c r="U898" s="406"/>
      <c r="V898" s="406">
        <f t="shared" si="45"/>
        <v>0</v>
      </c>
      <c r="W898" s="676"/>
      <c r="X898" s="507" t="str">
        <f t="shared" si="43"/>
        <v>1 garsoniere, 21 două camere, 22 trei camere, 11 patru camere, 0 număr camere necunoscut &lt;span style="color: red;"&gt;(spuneți-mi sau trimiteți tabel întreținere)&lt;/span&gt;</v>
      </c>
      <c r="Y898" s="508" t="str">
        <f t="shared" si="44"/>
        <v>55 din care 1 garsoniere, 21 două camere, 22 trei camere, 11 patru camere, 0 număr camere necunoscut &lt;span style="color: red;"&gt;(spuneți-mi sau trimiteți tabel întreținere)&lt;/span&gt;</v>
      </c>
      <c r="Z898" s="509"/>
      <c r="AA898" s="510" t="s">
        <v>1682</v>
      </c>
      <c r="AB898" s="628" t="s">
        <v>1305</v>
      </c>
      <c r="AC898" s="431" t="s">
        <v>1547</v>
      </c>
      <c r="AD898" s="356" t="s">
        <v>2286</v>
      </c>
      <c r="AE898" s="356"/>
      <c r="AF898" s="356"/>
      <c r="AG898" s="356" t="s">
        <v>840</v>
      </c>
      <c r="AH898" s="356"/>
      <c r="AI898" s="623" t="s">
        <v>2596</v>
      </c>
      <c r="AJ898" s="441"/>
      <c r="AK898" s="359"/>
    </row>
    <row r="899" spans="1:37">
      <c r="A899" s="367"/>
      <c r="B899" s="445" t="s">
        <v>305</v>
      </c>
      <c r="C899" s="402">
        <v>46.750399999999999</v>
      </c>
      <c r="D899" s="428">
        <v>23.553000000000001</v>
      </c>
      <c r="E899" s="449" t="s">
        <v>206</v>
      </c>
      <c r="F899" s="450" t="s">
        <v>649</v>
      </c>
      <c r="G899" s="450" t="s">
        <v>2755</v>
      </c>
      <c r="H899" s="450" t="s">
        <v>4090</v>
      </c>
      <c r="I899" s="452" t="s">
        <v>683</v>
      </c>
      <c r="J899" s="399" t="s">
        <v>752</v>
      </c>
      <c r="K899" s="407">
        <v>1</v>
      </c>
      <c r="L899" s="407">
        <v>11</v>
      </c>
      <c r="M899" s="407">
        <v>11</v>
      </c>
      <c r="N899" s="425">
        <v>55</v>
      </c>
      <c r="O899" s="437"/>
      <c r="P899" s="406">
        <v>1</v>
      </c>
      <c r="Q899" s="406">
        <v>21</v>
      </c>
      <c r="R899" s="406">
        <v>22</v>
      </c>
      <c r="S899" s="406">
        <v>11</v>
      </c>
      <c r="T899" s="406"/>
      <c r="U899" s="406"/>
      <c r="V899" s="406">
        <f t="shared" si="45"/>
        <v>0</v>
      </c>
      <c r="W899" s="676"/>
      <c r="X899" s="507" t="str">
        <f t="shared" si="43"/>
        <v>1 garsoniere, 21 două camere, 22 trei camere, 11 patru camere, 0 număr camere necunoscut &lt;span style="color: red;"&gt;(spuneți-mi sau trimiteți tabel întreținere)&lt;/span&gt;</v>
      </c>
      <c r="Y899" s="508" t="str">
        <f t="shared" si="44"/>
        <v>55 din care 1 garsoniere, 21 două camere, 22 trei camere, 11 patru camere, 0 număr camere necunoscut &lt;span style="color: red;"&gt;(spuneți-mi sau trimiteți tabel întreținere)&lt;/span&gt;</v>
      </c>
      <c r="Z899" s="509"/>
      <c r="AA899" s="510" t="s">
        <v>1682</v>
      </c>
      <c r="AB899" s="628" t="s">
        <v>1305</v>
      </c>
      <c r="AC899" s="431" t="s">
        <v>1547</v>
      </c>
      <c r="AD899" s="356" t="s">
        <v>2286</v>
      </c>
      <c r="AE899" s="356"/>
      <c r="AF899" s="356"/>
      <c r="AG899" s="356" t="s">
        <v>840</v>
      </c>
      <c r="AH899" s="356"/>
      <c r="AI899" s="623" t="s">
        <v>2596</v>
      </c>
      <c r="AJ899" s="441"/>
      <c r="AK899" s="359"/>
    </row>
    <row r="900" spans="1:37">
      <c r="A900" s="367"/>
      <c r="B900" s="445" t="s">
        <v>306</v>
      </c>
      <c r="C900" s="402">
        <v>46.75</v>
      </c>
      <c r="D900" s="428">
        <v>23.552900000000001</v>
      </c>
      <c r="E900" s="449" t="s">
        <v>206</v>
      </c>
      <c r="F900" s="450" t="s">
        <v>649</v>
      </c>
      <c r="G900" s="450" t="s">
        <v>2755</v>
      </c>
      <c r="H900" s="450" t="s">
        <v>4091</v>
      </c>
      <c r="I900" s="452" t="s">
        <v>683</v>
      </c>
      <c r="J900" s="399" t="s">
        <v>752</v>
      </c>
      <c r="K900" s="407">
        <v>1</v>
      </c>
      <c r="L900" s="407">
        <v>11</v>
      </c>
      <c r="M900" s="407">
        <v>11</v>
      </c>
      <c r="N900" s="425">
        <v>55</v>
      </c>
      <c r="O900" s="437"/>
      <c r="P900" s="406">
        <v>1</v>
      </c>
      <c r="Q900" s="406">
        <v>21</v>
      </c>
      <c r="R900" s="406">
        <v>22</v>
      </c>
      <c r="S900" s="406">
        <v>11</v>
      </c>
      <c r="T900" s="406"/>
      <c r="U900" s="406"/>
      <c r="V900" s="406">
        <f t="shared" si="45"/>
        <v>0</v>
      </c>
      <c r="W900" s="676"/>
      <c r="X900" s="507" t="str">
        <f t="shared" si="43"/>
        <v>1 garsoniere, 21 două camere, 22 trei camere, 11 patru camere, 0 număr camere necunoscut &lt;span style="color: red;"&gt;(spuneți-mi sau trimiteți tabel întreținere)&lt;/span&gt;</v>
      </c>
      <c r="Y900" s="508" t="str">
        <f t="shared" si="44"/>
        <v>55 din care 1 garsoniere, 21 două camere, 22 trei camere, 11 patru camere, 0 număr camere necunoscut &lt;span style="color: red;"&gt;(spuneți-mi sau trimiteți tabel întreținere)&lt;/span&gt;</v>
      </c>
      <c r="Z900" s="509"/>
      <c r="AA900" s="510" t="s">
        <v>1682</v>
      </c>
      <c r="AB900" s="628" t="s">
        <v>1305</v>
      </c>
      <c r="AC900" s="431" t="s">
        <v>1547</v>
      </c>
      <c r="AD900" s="356" t="s">
        <v>2286</v>
      </c>
      <c r="AE900" s="356"/>
      <c r="AF900" s="356"/>
      <c r="AG900" s="356" t="s">
        <v>840</v>
      </c>
      <c r="AH900" s="356"/>
      <c r="AI900" s="623" t="s">
        <v>2596</v>
      </c>
      <c r="AJ900" s="441"/>
      <c r="AK900" s="359"/>
    </row>
    <row r="901" spans="1:37">
      <c r="A901" s="367"/>
      <c r="B901" s="445" t="s">
        <v>307</v>
      </c>
      <c r="C901" s="402">
        <v>46.751800000000003</v>
      </c>
      <c r="D901" s="428">
        <v>23.551400000000001</v>
      </c>
      <c r="E901" s="449" t="s">
        <v>206</v>
      </c>
      <c r="F901" s="450" t="s">
        <v>649</v>
      </c>
      <c r="G901" s="450" t="s">
        <v>2755</v>
      </c>
      <c r="H901" s="450" t="s">
        <v>4092</v>
      </c>
      <c r="I901" s="452" t="s">
        <v>683</v>
      </c>
      <c r="J901" s="399" t="s">
        <v>752</v>
      </c>
      <c r="K901" s="407">
        <v>1</v>
      </c>
      <c r="L901" s="407">
        <v>11</v>
      </c>
      <c r="M901" s="407">
        <v>11</v>
      </c>
      <c r="N901" s="425">
        <v>66</v>
      </c>
      <c r="O901" s="437"/>
      <c r="P901" s="406">
        <v>1</v>
      </c>
      <c r="Q901" s="406">
        <v>43</v>
      </c>
      <c r="R901" s="406">
        <v>22</v>
      </c>
      <c r="S901" s="406"/>
      <c r="T901" s="406"/>
      <c r="U901" s="406"/>
      <c r="V901" s="406">
        <f t="shared" si="45"/>
        <v>0</v>
      </c>
      <c r="W901" s="676"/>
      <c r="X901" s="507" t="str">
        <f t="shared" si="43"/>
        <v>1 garsoniere, 43 două camere, 22 trei camere, 0 număr camere necunoscut &lt;span style="color: red;"&gt;(spuneți-mi sau trimiteți tabel întreținere)&lt;/span&gt;</v>
      </c>
      <c r="Y901" s="508" t="str">
        <f t="shared" si="44"/>
        <v>66 din care 1 garsoniere, 43 două camere, 22 trei camere, 0 număr camere necunoscut &lt;span style="color: red;"&gt;(spuneți-mi sau trimiteți tabel întreținere)&lt;/span&gt;</v>
      </c>
      <c r="Z901" s="509"/>
      <c r="AA901" s="510" t="s">
        <v>1682</v>
      </c>
      <c r="AB901" s="628" t="s">
        <v>1305</v>
      </c>
      <c r="AC901" s="431" t="s">
        <v>1547</v>
      </c>
      <c r="AD901" s="356" t="s">
        <v>2283</v>
      </c>
      <c r="AE901" s="356"/>
      <c r="AF901" s="356"/>
      <c r="AG901" s="356" t="s">
        <v>840</v>
      </c>
      <c r="AH901" s="356"/>
      <c r="AI901" s="623" t="s">
        <v>2596</v>
      </c>
      <c r="AJ901" s="441"/>
      <c r="AK901" s="359"/>
    </row>
    <row r="902" spans="1:37">
      <c r="A902" s="367"/>
      <c r="B902" s="445" t="s">
        <v>308</v>
      </c>
      <c r="C902" s="402">
        <v>46.7517</v>
      </c>
      <c r="D902" s="428">
        <v>23.5517</v>
      </c>
      <c r="E902" s="449" t="s">
        <v>206</v>
      </c>
      <c r="F902" s="450" t="s">
        <v>649</v>
      </c>
      <c r="G902" s="450" t="s">
        <v>2755</v>
      </c>
      <c r="H902" s="450" t="s">
        <v>4093</v>
      </c>
      <c r="I902" s="452" t="s">
        <v>683</v>
      </c>
      <c r="J902" s="399" t="s">
        <v>752</v>
      </c>
      <c r="K902" s="407">
        <v>1</v>
      </c>
      <c r="L902" s="407">
        <v>11</v>
      </c>
      <c r="M902" s="407">
        <v>11</v>
      </c>
      <c r="N902" s="425">
        <v>66</v>
      </c>
      <c r="O902" s="437"/>
      <c r="P902" s="406">
        <v>1</v>
      </c>
      <c r="Q902" s="406">
        <v>43</v>
      </c>
      <c r="R902" s="406">
        <v>22</v>
      </c>
      <c r="S902" s="406"/>
      <c r="T902" s="406"/>
      <c r="U902" s="406"/>
      <c r="V902" s="406">
        <f t="shared" si="45"/>
        <v>0</v>
      </c>
      <c r="W902" s="676"/>
      <c r="X902" s="507" t="str">
        <f t="shared" si="43"/>
        <v>1 garsoniere, 43 două camere, 22 trei camere, 0 număr camere necunoscut &lt;span style="color: red;"&gt;(spuneți-mi sau trimiteți tabel întreținere)&lt;/span&gt;</v>
      </c>
      <c r="Y902" s="508" t="str">
        <f t="shared" si="44"/>
        <v>66 din care 1 garsoniere, 43 două camere, 22 trei camere, 0 număr camere necunoscut &lt;span style="color: red;"&gt;(spuneți-mi sau trimiteți tabel întreținere)&lt;/span&gt;</v>
      </c>
      <c r="Z902" s="509"/>
      <c r="AA902" s="510" t="s">
        <v>1682</v>
      </c>
      <c r="AB902" s="628" t="s">
        <v>1305</v>
      </c>
      <c r="AC902" s="431" t="s">
        <v>1547</v>
      </c>
      <c r="AD902" s="356" t="s">
        <v>2283</v>
      </c>
      <c r="AE902" s="356"/>
      <c r="AF902" s="356"/>
      <c r="AG902" s="356" t="s">
        <v>840</v>
      </c>
      <c r="AH902" s="356"/>
      <c r="AI902" s="623" t="s">
        <v>2596</v>
      </c>
      <c r="AJ902" s="441"/>
      <c r="AK902" s="359"/>
    </row>
    <row r="903" spans="1:37">
      <c r="A903" s="367"/>
      <c r="B903" s="445" t="s">
        <v>309</v>
      </c>
      <c r="C903" s="402">
        <v>46.751399999999997</v>
      </c>
      <c r="D903" s="428">
        <v>23.552399999999999</v>
      </c>
      <c r="E903" s="449" t="s">
        <v>206</v>
      </c>
      <c r="F903" s="450" t="s">
        <v>649</v>
      </c>
      <c r="G903" s="450" t="s">
        <v>2755</v>
      </c>
      <c r="H903" s="450" t="s">
        <v>4094</v>
      </c>
      <c r="I903" s="452" t="s">
        <v>683</v>
      </c>
      <c r="J903" s="399" t="s">
        <v>752</v>
      </c>
      <c r="K903" s="407">
        <v>1</v>
      </c>
      <c r="L903" s="407">
        <v>11</v>
      </c>
      <c r="M903" s="407">
        <v>11</v>
      </c>
      <c r="N903" s="425">
        <v>66</v>
      </c>
      <c r="O903" s="437"/>
      <c r="P903" s="406">
        <v>1</v>
      </c>
      <c r="Q903" s="406">
        <v>43</v>
      </c>
      <c r="R903" s="406">
        <v>22</v>
      </c>
      <c r="S903" s="406"/>
      <c r="T903" s="406"/>
      <c r="U903" s="406"/>
      <c r="V903" s="406">
        <f t="shared" si="45"/>
        <v>0</v>
      </c>
      <c r="W903" s="676"/>
      <c r="X903" s="507" t="str">
        <f t="shared" si="43"/>
        <v>1 garsoniere, 43 două camere, 22 trei camere, 0 număr camere necunoscut &lt;span style="color: red;"&gt;(spuneți-mi sau trimiteți tabel întreținere)&lt;/span&gt;</v>
      </c>
      <c r="Y903" s="508" t="str">
        <f t="shared" si="44"/>
        <v>66 din care 1 garsoniere, 43 două camere, 22 trei camere, 0 număr camere necunoscut &lt;span style="color: red;"&gt;(spuneți-mi sau trimiteți tabel întreținere)&lt;/span&gt;</v>
      </c>
      <c r="Z903" s="509"/>
      <c r="AA903" s="510" t="s">
        <v>1682</v>
      </c>
      <c r="AB903" s="628" t="s">
        <v>1305</v>
      </c>
      <c r="AC903" s="431" t="s">
        <v>1547</v>
      </c>
      <c r="AD903" s="356" t="s">
        <v>2283</v>
      </c>
      <c r="AE903" s="356"/>
      <c r="AF903" s="356"/>
      <c r="AG903" s="356" t="s">
        <v>840</v>
      </c>
      <c r="AH903" s="356"/>
      <c r="AI903" s="623" t="s">
        <v>2596</v>
      </c>
      <c r="AJ903" s="441"/>
      <c r="AK903" s="359"/>
    </row>
    <row r="904" spans="1:37">
      <c r="A904" s="367"/>
      <c r="B904" s="445" t="s">
        <v>310</v>
      </c>
      <c r="C904" s="402">
        <v>46.751100000000001</v>
      </c>
      <c r="D904" s="428">
        <v>23.552600000000002</v>
      </c>
      <c r="E904" s="449" t="s">
        <v>206</v>
      </c>
      <c r="F904" s="450" t="s">
        <v>649</v>
      </c>
      <c r="G904" s="450" t="s">
        <v>2755</v>
      </c>
      <c r="H904" s="450" t="s">
        <v>4095</v>
      </c>
      <c r="I904" s="452" t="s">
        <v>683</v>
      </c>
      <c r="J904" s="399" t="s">
        <v>752</v>
      </c>
      <c r="K904" s="407">
        <v>1</v>
      </c>
      <c r="L904" s="407">
        <v>11</v>
      </c>
      <c r="M904" s="407">
        <v>11</v>
      </c>
      <c r="N904" s="425">
        <v>66</v>
      </c>
      <c r="O904" s="437"/>
      <c r="P904" s="406">
        <v>1</v>
      </c>
      <c r="Q904" s="406">
        <v>43</v>
      </c>
      <c r="R904" s="406">
        <v>22</v>
      </c>
      <c r="S904" s="406"/>
      <c r="T904" s="406"/>
      <c r="U904" s="406"/>
      <c r="V904" s="406">
        <f t="shared" si="45"/>
        <v>0</v>
      </c>
      <c r="W904" s="676"/>
      <c r="X904" s="507" t="str">
        <f t="shared" si="43"/>
        <v>1 garsoniere, 43 două camere, 22 trei camere, 0 număr camere necunoscut &lt;span style="color: red;"&gt;(spuneți-mi sau trimiteți tabel întreținere)&lt;/span&gt;</v>
      </c>
      <c r="Y904" s="508" t="str">
        <f t="shared" si="44"/>
        <v>66 din care 1 garsoniere, 43 două camere, 22 trei camere, 0 număr camere necunoscut &lt;span style="color: red;"&gt;(spuneți-mi sau trimiteți tabel întreținere)&lt;/span&gt;</v>
      </c>
      <c r="Z904" s="509"/>
      <c r="AA904" s="510" t="s">
        <v>1682</v>
      </c>
      <c r="AB904" s="628" t="s">
        <v>1305</v>
      </c>
      <c r="AC904" s="431" t="s">
        <v>1547</v>
      </c>
      <c r="AD904" s="356" t="s">
        <v>2283</v>
      </c>
      <c r="AE904" s="356"/>
      <c r="AF904" s="356"/>
      <c r="AG904" s="356" t="s">
        <v>840</v>
      </c>
      <c r="AH904" s="356"/>
      <c r="AI904" s="623" t="s">
        <v>2596</v>
      </c>
      <c r="AJ904" s="441"/>
      <c r="AK904" s="359"/>
    </row>
    <row r="905" spans="1:37">
      <c r="A905" s="367"/>
      <c r="B905" s="445" t="s">
        <v>311</v>
      </c>
      <c r="C905" s="402">
        <v>46.749699999999997</v>
      </c>
      <c r="D905" s="428">
        <v>23.552800000000001</v>
      </c>
      <c r="E905" s="449" t="s">
        <v>206</v>
      </c>
      <c r="F905" s="450" t="s">
        <v>649</v>
      </c>
      <c r="G905" s="450" t="s">
        <v>2755</v>
      </c>
      <c r="H905" s="450" t="s">
        <v>4096</v>
      </c>
      <c r="I905" s="452" t="s">
        <v>683</v>
      </c>
      <c r="J905" s="399" t="s">
        <v>752</v>
      </c>
      <c r="K905" s="407">
        <v>1</v>
      </c>
      <c r="L905" s="407">
        <v>11</v>
      </c>
      <c r="M905" s="407">
        <v>11</v>
      </c>
      <c r="N905" s="425">
        <v>66</v>
      </c>
      <c r="O905" s="437"/>
      <c r="P905" s="406">
        <v>1</v>
      </c>
      <c r="Q905" s="406">
        <v>43</v>
      </c>
      <c r="R905" s="406">
        <v>22</v>
      </c>
      <c r="S905" s="406"/>
      <c r="T905" s="406"/>
      <c r="U905" s="406"/>
      <c r="V905" s="406">
        <f t="shared" si="45"/>
        <v>0</v>
      </c>
      <c r="W905" s="676"/>
      <c r="X905" s="507" t="str">
        <f t="shared" si="43"/>
        <v>1 garsoniere, 43 două camere, 22 trei camere, 0 număr camere necunoscut &lt;span style="color: red;"&gt;(spuneți-mi sau trimiteți tabel întreținere)&lt;/span&gt;</v>
      </c>
      <c r="Y905" s="508" t="str">
        <f t="shared" si="44"/>
        <v>66 din care 1 garsoniere, 43 două camere, 22 trei camere, 0 număr camere necunoscut &lt;span style="color: red;"&gt;(spuneți-mi sau trimiteți tabel întreținere)&lt;/span&gt;</v>
      </c>
      <c r="Z905" s="509"/>
      <c r="AA905" s="510" t="s">
        <v>1682</v>
      </c>
      <c r="AB905" s="628" t="s">
        <v>1305</v>
      </c>
      <c r="AC905" s="431" t="s">
        <v>1547</v>
      </c>
      <c r="AD905" s="356" t="s">
        <v>2283</v>
      </c>
      <c r="AE905" s="356"/>
      <c r="AF905" s="356"/>
      <c r="AG905" s="356" t="s">
        <v>840</v>
      </c>
      <c r="AH905" s="356"/>
      <c r="AI905" s="623" t="s">
        <v>2596</v>
      </c>
      <c r="AJ905" s="441"/>
      <c r="AK905" s="359"/>
    </row>
    <row r="906" spans="1:37">
      <c r="A906" s="367"/>
      <c r="B906" s="445" t="s">
        <v>312</v>
      </c>
      <c r="C906" s="402">
        <v>46.749299999999998</v>
      </c>
      <c r="D906" s="428">
        <v>23.552399999999999</v>
      </c>
      <c r="E906" s="449" t="s">
        <v>206</v>
      </c>
      <c r="F906" s="450" t="s">
        <v>649</v>
      </c>
      <c r="G906" s="450" t="s">
        <v>2755</v>
      </c>
      <c r="H906" s="450" t="s">
        <v>4097</v>
      </c>
      <c r="I906" s="452" t="s">
        <v>683</v>
      </c>
      <c r="J906" s="399" t="s">
        <v>752</v>
      </c>
      <c r="K906" s="407">
        <v>1</v>
      </c>
      <c r="L906" s="407">
        <v>11</v>
      </c>
      <c r="M906" s="407">
        <v>11</v>
      </c>
      <c r="N906" s="425">
        <v>66</v>
      </c>
      <c r="O906" s="437"/>
      <c r="P906" s="406">
        <v>1</v>
      </c>
      <c r="Q906" s="406">
        <v>43</v>
      </c>
      <c r="R906" s="406">
        <v>22</v>
      </c>
      <c r="S906" s="406"/>
      <c r="T906" s="406"/>
      <c r="U906" s="406"/>
      <c r="V906" s="406">
        <f t="shared" si="45"/>
        <v>0</v>
      </c>
      <c r="W906" s="676"/>
      <c r="X906" s="507" t="str">
        <f t="shared" si="43"/>
        <v>1 garsoniere, 43 două camere, 22 trei camere, 0 număr camere necunoscut &lt;span style="color: red;"&gt;(spuneți-mi sau trimiteți tabel întreținere)&lt;/span&gt;</v>
      </c>
      <c r="Y906" s="508" t="str">
        <f t="shared" si="44"/>
        <v>66 din care 1 garsoniere, 43 două camere, 22 trei camere, 0 număr camere necunoscut &lt;span style="color: red;"&gt;(spuneți-mi sau trimiteți tabel întreținere)&lt;/span&gt;</v>
      </c>
      <c r="Z906" s="509"/>
      <c r="AA906" s="510" t="s">
        <v>1682</v>
      </c>
      <c r="AB906" s="628" t="s">
        <v>1305</v>
      </c>
      <c r="AC906" s="431" t="s">
        <v>1547</v>
      </c>
      <c r="AD906" s="356" t="s">
        <v>2283</v>
      </c>
      <c r="AE906" s="356"/>
      <c r="AF906" s="356"/>
      <c r="AG906" s="356" t="s">
        <v>840</v>
      </c>
      <c r="AH906" s="356"/>
      <c r="AI906" s="623" t="s">
        <v>2596</v>
      </c>
      <c r="AJ906" s="441"/>
      <c r="AK906" s="359"/>
    </row>
    <row r="907" spans="1:37">
      <c r="A907" s="367"/>
      <c r="B907" s="445" t="s">
        <v>312</v>
      </c>
      <c r="C907" s="402">
        <v>46.749099999999999</v>
      </c>
      <c r="D907" s="428">
        <v>23.552199999999999</v>
      </c>
      <c r="E907" s="449" t="s">
        <v>206</v>
      </c>
      <c r="F907" s="450" t="s">
        <v>649</v>
      </c>
      <c r="G907" s="450" t="s">
        <v>2755</v>
      </c>
      <c r="H907" s="450" t="s">
        <v>4098</v>
      </c>
      <c r="I907" s="452" t="s">
        <v>683</v>
      </c>
      <c r="J907" s="399" t="s">
        <v>752</v>
      </c>
      <c r="K907" s="407">
        <v>1</v>
      </c>
      <c r="L907" s="407">
        <v>11</v>
      </c>
      <c r="M907" s="407">
        <v>11</v>
      </c>
      <c r="N907" s="425">
        <v>66</v>
      </c>
      <c r="O907" s="437"/>
      <c r="P907" s="406">
        <v>1</v>
      </c>
      <c r="Q907" s="406">
        <v>43</v>
      </c>
      <c r="R907" s="406">
        <v>22</v>
      </c>
      <c r="S907" s="406"/>
      <c r="T907" s="406"/>
      <c r="U907" s="406"/>
      <c r="V907" s="406">
        <f t="shared" si="45"/>
        <v>0</v>
      </c>
      <c r="W907" s="676"/>
      <c r="X907" s="507" t="str">
        <f t="shared" si="43"/>
        <v>1 garsoniere, 43 două camere, 22 trei camere, 0 număr camere necunoscut &lt;span style="color: red;"&gt;(spuneți-mi sau trimiteți tabel întreținere)&lt;/span&gt;</v>
      </c>
      <c r="Y907" s="508" t="str">
        <f t="shared" si="44"/>
        <v>66 din care 1 garsoniere, 43 două camere, 22 trei camere, 0 număr camere necunoscut &lt;span style="color: red;"&gt;(spuneți-mi sau trimiteți tabel întreținere)&lt;/span&gt;</v>
      </c>
      <c r="Z907" s="509"/>
      <c r="AA907" s="510" t="s">
        <v>1682</v>
      </c>
      <c r="AB907" s="628" t="s">
        <v>1305</v>
      </c>
      <c r="AC907" s="431" t="s">
        <v>1547</v>
      </c>
      <c r="AD907" s="356" t="s">
        <v>2283</v>
      </c>
      <c r="AE907" s="356"/>
      <c r="AF907" s="356"/>
      <c r="AG907" s="356" t="s">
        <v>840</v>
      </c>
      <c r="AH907" s="356"/>
      <c r="AI907" s="623" t="s">
        <v>2596</v>
      </c>
      <c r="AJ907" s="441"/>
      <c r="AK907" s="359"/>
    </row>
    <row r="908" spans="1:37">
      <c r="A908" s="367" t="s">
        <v>32</v>
      </c>
      <c r="B908" s="460" t="s">
        <v>378</v>
      </c>
      <c r="C908" s="461">
        <v>46.752099999999999</v>
      </c>
      <c r="D908" s="462">
        <v>23.548300000000001</v>
      </c>
      <c r="E908" s="463" t="s">
        <v>206</v>
      </c>
      <c r="F908" s="464" t="s">
        <v>649</v>
      </c>
      <c r="G908" s="464" t="s">
        <v>2755</v>
      </c>
      <c r="H908" s="464" t="s">
        <v>4099</v>
      </c>
      <c r="I908" s="474" t="s">
        <v>681</v>
      </c>
      <c r="J908" s="475" t="s">
        <v>3</v>
      </c>
      <c r="K908" s="476">
        <v>2</v>
      </c>
      <c r="L908" s="476">
        <v>5</v>
      </c>
      <c r="M908" s="476">
        <v>5</v>
      </c>
      <c r="N908" s="477">
        <v>20</v>
      </c>
      <c r="O908" s="478"/>
      <c r="P908" s="480"/>
      <c r="Q908" s="480"/>
      <c r="R908" s="480">
        <v>14</v>
      </c>
      <c r="S908" s="480">
        <v>6</v>
      </c>
      <c r="T908" s="480"/>
      <c r="U908" s="479"/>
      <c r="V908" s="479">
        <f t="shared" si="45"/>
        <v>0</v>
      </c>
      <c r="W908" s="679"/>
      <c r="X908" s="515" t="str">
        <f t="shared" si="43"/>
        <v>14 trei camere, 6 patru camere, 0 număr camere necunoscut &lt;span style="color: red;"&gt;(spuneți-mi sau trimiteți tabel întreținere)&lt;/span&gt;</v>
      </c>
      <c r="Y908" s="516" t="str">
        <f t="shared" si="44"/>
        <v>20 din care 14 trei camere, 6 patru camere, 0 număr camere necunoscut &lt;span style="color: red;"&gt;(spuneți-mi sau trimiteți tabel întreținere)&lt;/span&gt;</v>
      </c>
      <c r="Z908" s="517"/>
      <c r="AA908" s="518" t="s">
        <v>1670</v>
      </c>
      <c r="AB908" s="400" t="s">
        <v>1303</v>
      </c>
      <c r="AC908" s="458" t="s">
        <v>1547</v>
      </c>
      <c r="AD908" s="472" t="s">
        <v>2175</v>
      </c>
      <c r="AE908" s="472"/>
      <c r="AF908" s="472"/>
      <c r="AG908" s="394" t="s">
        <v>10</v>
      </c>
      <c r="AH908" s="394"/>
      <c r="AI908" s="394" t="s">
        <v>2572</v>
      </c>
      <c r="AJ908" s="473"/>
      <c r="AK908" s="359"/>
    </row>
    <row r="909" spans="1:37">
      <c r="A909" s="367"/>
      <c r="B909" s="445" t="s">
        <v>379</v>
      </c>
      <c r="C909" s="402">
        <v>46.751899999999999</v>
      </c>
      <c r="D909" s="428">
        <v>23.547899999999998</v>
      </c>
      <c r="E909" s="449" t="s">
        <v>206</v>
      </c>
      <c r="F909" s="450" t="s">
        <v>649</v>
      </c>
      <c r="G909" s="450" t="s">
        <v>2755</v>
      </c>
      <c r="H909" s="450" t="s">
        <v>4100</v>
      </c>
      <c r="I909" s="452" t="s">
        <v>681</v>
      </c>
      <c r="J909" s="457" t="s">
        <v>3</v>
      </c>
      <c r="K909" s="407">
        <v>2</v>
      </c>
      <c r="L909" s="407">
        <v>5</v>
      </c>
      <c r="M909" s="407">
        <v>5</v>
      </c>
      <c r="N909" s="425">
        <v>20</v>
      </c>
      <c r="O909" s="437"/>
      <c r="P909" s="408"/>
      <c r="Q909" s="408"/>
      <c r="R909" s="408">
        <v>14</v>
      </c>
      <c r="S909" s="408">
        <v>6</v>
      </c>
      <c r="T909" s="408"/>
      <c r="U909" s="406"/>
      <c r="V909" s="406">
        <f t="shared" si="45"/>
        <v>0</v>
      </c>
      <c r="W909" s="676"/>
      <c r="X909" s="507" t="str">
        <f t="shared" si="43"/>
        <v>14 trei camere, 6 patru camere, 0 număr camere necunoscut &lt;span style="color: red;"&gt;(spuneți-mi sau trimiteți tabel întreținere)&lt;/span&gt;</v>
      </c>
      <c r="Y909" s="508" t="str">
        <f t="shared" si="44"/>
        <v>20 din care 14 trei camere, 6 patru camere, 0 număr camere necunoscut &lt;span style="color: red;"&gt;(spuneți-mi sau trimiteți tabel întreținere)&lt;/span&gt;</v>
      </c>
      <c r="Z909" s="509"/>
      <c r="AA909" s="510" t="s">
        <v>1670</v>
      </c>
      <c r="AB909" s="628" t="s">
        <v>1303</v>
      </c>
      <c r="AC909" s="431" t="s">
        <v>1547</v>
      </c>
      <c r="AD909" s="356" t="s">
        <v>2175</v>
      </c>
      <c r="AE909" s="356"/>
      <c r="AF909" s="356"/>
      <c r="AG909" s="623" t="s">
        <v>10</v>
      </c>
      <c r="AH909" s="623"/>
      <c r="AI909" s="623" t="s">
        <v>2572</v>
      </c>
      <c r="AJ909" s="441"/>
      <c r="AK909" s="359"/>
    </row>
    <row r="910" spans="1:37">
      <c r="A910" s="367" t="s">
        <v>32</v>
      </c>
      <c r="B910" s="460" t="s">
        <v>464</v>
      </c>
      <c r="C910" s="461">
        <v>46.750700000000002</v>
      </c>
      <c r="D910" s="462">
        <v>23.552299999999999</v>
      </c>
      <c r="E910" s="463" t="s">
        <v>206</v>
      </c>
      <c r="F910" s="464" t="s">
        <v>649</v>
      </c>
      <c r="G910" s="464" t="s">
        <v>2755</v>
      </c>
      <c r="H910" s="464" t="s">
        <v>4101</v>
      </c>
      <c r="I910" s="474" t="s">
        <v>681</v>
      </c>
      <c r="J910" s="475" t="s">
        <v>3</v>
      </c>
      <c r="K910" s="476">
        <v>3</v>
      </c>
      <c r="L910" s="476">
        <v>5</v>
      </c>
      <c r="M910" s="476">
        <v>5</v>
      </c>
      <c r="N910" s="477">
        <v>60</v>
      </c>
      <c r="O910" s="478"/>
      <c r="P910" s="479"/>
      <c r="Q910" s="479">
        <v>31</v>
      </c>
      <c r="R910" s="479">
        <v>29</v>
      </c>
      <c r="S910" s="479"/>
      <c r="T910" s="479"/>
      <c r="U910" s="479"/>
      <c r="V910" s="479">
        <f t="shared" si="45"/>
        <v>0</v>
      </c>
      <c r="W910" s="679"/>
      <c r="X910" s="515" t="str">
        <f t="shared" si="43"/>
        <v>31 două camere, 29 trei camere, 0 număr camere necunoscut &lt;span style="color: red;"&gt;(spuneți-mi sau trimiteți tabel întreținere)&lt;/span&gt;</v>
      </c>
      <c r="Y910" s="516" t="str">
        <f t="shared" si="44"/>
        <v>60 din care 31 două camere, 29 trei camere, 0 număr camere necunoscut &lt;span style="color: red;"&gt;(spuneți-mi sau trimiteți tabel întreținere)&lt;/span&gt;</v>
      </c>
      <c r="Z910" s="517"/>
      <c r="AA910" s="518" t="s">
        <v>1671</v>
      </c>
      <c r="AB910" s="400" t="s">
        <v>1304</v>
      </c>
      <c r="AC910" s="458" t="s">
        <v>1547</v>
      </c>
      <c r="AD910" s="394" t="s">
        <v>2146</v>
      </c>
      <c r="AE910" s="472"/>
      <c r="AF910" s="472"/>
      <c r="AG910" s="394" t="s">
        <v>10</v>
      </c>
      <c r="AH910" s="394"/>
      <c r="AI910" s="394" t="s">
        <v>2583</v>
      </c>
      <c r="AJ910" s="473"/>
      <c r="AK910" s="359"/>
    </row>
    <row r="911" spans="1:37">
      <c r="A911" s="367"/>
      <c r="B911" s="445" t="s">
        <v>463</v>
      </c>
      <c r="C911" s="402">
        <v>46.751100000000001</v>
      </c>
      <c r="D911" s="428">
        <v>23.546700000000001</v>
      </c>
      <c r="E911" s="449" t="s">
        <v>206</v>
      </c>
      <c r="F911" s="450" t="s">
        <v>649</v>
      </c>
      <c r="G911" s="450" t="s">
        <v>2755</v>
      </c>
      <c r="H911" s="450" t="s">
        <v>4102</v>
      </c>
      <c r="I911" s="452" t="s">
        <v>681</v>
      </c>
      <c r="J911" s="457" t="s">
        <v>3</v>
      </c>
      <c r="K911" s="407">
        <v>3</v>
      </c>
      <c r="L911" s="407">
        <v>5</v>
      </c>
      <c r="M911" s="407">
        <v>5</v>
      </c>
      <c r="N911" s="425">
        <v>30</v>
      </c>
      <c r="O911" s="437"/>
      <c r="P911" s="408"/>
      <c r="Q911" s="408"/>
      <c r="R911" s="408">
        <v>21</v>
      </c>
      <c r="S911" s="408">
        <v>9</v>
      </c>
      <c r="T911" s="408"/>
      <c r="U911" s="406"/>
      <c r="V911" s="406">
        <f t="shared" si="45"/>
        <v>0</v>
      </c>
      <c r="W911" s="676"/>
      <c r="X911" s="507" t="str">
        <f t="shared" si="43"/>
        <v>21 trei camere, 9 patru camere, 0 număr camere necunoscut &lt;span style="color: red;"&gt;(spuneți-mi sau trimiteți tabel întreținere)&lt;/span&gt;</v>
      </c>
      <c r="Y911" s="508" t="str">
        <f t="shared" si="44"/>
        <v>30 din care 21 trei camere, 9 patru camere, 0 număr camere necunoscut &lt;span style="color: red;"&gt;(spuneți-mi sau trimiteți tabel întreținere)&lt;/span&gt;</v>
      </c>
      <c r="Z911" s="509"/>
      <c r="AA911" s="510" t="s">
        <v>1670</v>
      </c>
      <c r="AB911" s="628" t="s">
        <v>1303</v>
      </c>
      <c r="AC911" s="431" t="s">
        <v>1547</v>
      </c>
      <c r="AD911" s="356" t="s">
        <v>2177</v>
      </c>
      <c r="AE911" s="356"/>
      <c r="AF911" s="356"/>
      <c r="AG911" s="623" t="s">
        <v>10</v>
      </c>
      <c r="AH911" s="623"/>
      <c r="AI911" s="623" t="s">
        <v>2572</v>
      </c>
      <c r="AJ911" s="441"/>
      <c r="AK911" s="359"/>
    </row>
    <row r="912" spans="1:37">
      <c r="A912" s="367"/>
      <c r="B912" s="445" t="s">
        <v>253</v>
      </c>
      <c r="C912" s="402">
        <v>46.750399999999999</v>
      </c>
      <c r="D912" s="428">
        <v>23.549900000000001</v>
      </c>
      <c r="E912" s="449" t="s">
        <v>206</v>
      </c>
      <c r="F912" s="450" t="s">
        <v>649</v>
      </c>
      <c r="G912" s="450" t="s">
        <v>2755</v>
      </c>
      <c r="H912" s="450" t="s">
        <v>4103</v>
      </c>
      <c r="I912" s="452" t="s">
        <v>681</v>
      </c>
      <c r="J912" s="457" t="s">
        <v>3</v>
      </c>
      <c r="K912" s="407">
        <v>3</v>
      </c>
      <c r="L912" s="407">
        <v>5</v>
      </c>
      <c r="M912" s="407">
        <v>5</v>
      </c>
      <c r="N912" s="425">
        <v>30</v>
      </c>
      <c r="O912" s="437"/>
      <c r="P912" s="408"/>
      <c r="Q912" s="408"/>
      <c r="R912" s="408">
        <v>21</v>
      </c>
      <c r="S912" s="408">
        <v>9</v>
      </c>
      <c r="T912" s="408"/>
      <c r="U912" s="406"/>
      <c r="V912" s="406">
        <f t="shared" si="45"/>
        <v>0</v>
      </c>
      <c r="W912" s="676"/>
      <c r="X912" s="507" t="str">
        <f t="shared" si="43"/>
        <v>21 trei camere, 9 patru camere, 0 număr camere necunoscut &lt;span style="color: red;"&gt;(spuneți-mi sau trimiteți tabel întreținere)&lt;/span&gt;</v>
      </c>
      <c r="Y912" s="508" t="str">
        <f t="shared" si="44"/>
        <v>30 din care 21 trei camere, 9 patru camere, 0 număr camere necunoscut &lt;span style="color: red;"&gt;(spuneți-mi sau trimiteți tabel întreținere)&lt;/span&gt;</v>
      </c>
      <c r="Z912" s="509"/>
      <c r="AA912" s="510" t="s">
        <v>1671</v>
      </c>
      <c r="AB912" s="628" t="s">
        <v>1303</v>
      </c>
      <c r="AC912" s="431" t="s">
        <v>1547</v>
      </c>
      <c r="AD912" s="356" t="s">
        <v>2177</v>
      </c>
      <c r="AE912" s="356"/>
      <c r="AF912" s="356"/>
      <c r="AG912" s="623" t="s">
        <v>10</v>
      </c>
      <c r="AH912" s="623"/>
      <c r="AI912" s="623" t="s">
        <v>2572</v>
      </c>
      <c r="AJ912" s="441"/>
      <c r="AK912" s="359"/>
    </row>
    <row r="913" spans="1:37">
      <c r="A913" s="367"/>
      <c r="B913" s="445" t="s">
        <v>254</v>
      </c>
      <c r="C913" s="402">
        <v>46.7498</v>
      </c>
      <c r="D913" s="428">
        <v>23.551300000000001</v>
      </c>
      <c r="E913" s="449" t="s">
        <v>206</v>
      </c>
      <c r="F913" s="450" t="s">
        <v>649</v>
      </c>
      <c r="G913" s="450" t="s">
        <v>2755</v>
      </c>
      <c r="H913" s="450" t="s">
        <v>4104</v>
      </c>
      <c r="I913" s="452" t="s">
        <v>681</v>
      </c>
      <c r="J913" s="457" t="s">
        <v>3</v>
      </c>
      <c r="K913" s="407">
        <v>6</v>
      </c>
      <c r="L913" s="407">
        <v>5</v>
      </c>
      <c r="M913" s="407">
        <v>5</v>
      </c>
      <c r="N913" s="425">
        <v>120</v>
      </c>
      <c r="O913" s="437"/>
      <c r="P913" s="406"/>
      <c r="Q913" s="406">
        <v>82</v>
      </c>
      <c r="R913" s="406">
        <v>38</v>
      </c>
      <c r="S913" s="406"/>
      <c r="T913" s="406"/>
      <c r="U913" s="406"/>
      <c r="V913" s="406">
        <f t="shared" si="45"/>
        <v>0</v>
      </c>
      <c r="W913" s="676"/>
      <c r="X913" s="507" t="str">
        <f t="shared" si="43"/>
        <v>82 două camere, 38 trei camere, 0 număr camere necunoscut &lt;span style="color: red;"&gt;(spuneți-mi sau trimiteți tabel întreținere)&lt;/span&gt;</v>
      </c>
      <c r="Y913" s="508" t="str">
        <f t="shared" si="44"/>
        <v>120 din care 82 două camere, 38 trei camere, 0 număr camere necunoscut &lt;span style="color: red;"&gt;(spuneți-mi sau trimiteți tabel întreținere)&lt;/span&gt;</v>
      </c>
      <c r="Z913" s="509"/>
      <c r="AA913" s="510" t="s">
        <v>1671</v>
      </c>
      <c r="AB913" s="628" t="s">
        <v>1304</v>
      </c>
      <c r="AC913" s="431" t="s">
        <v>1547</v>
      </c>
      <c r="AD913" s="623" t="s">
        <v>2147</v>
      </c>
      <c r="AE913" s="356"/>
      <c r="AF913" s="356"/>
      <c r="AG913" s="623" t="s">
        <v>10</v>
      </c>
      <c r="AH913" s="623"/>
      <c r="AI913" s="623" t="s">
        <v>2583</v>
      </c>
      <c r="AJ913" s="496"/>
      <c r="AK913" s="359"/>
    </row>
    <row r="914" spans="1:37">
      <c r="A914" s="367"/>
      <c r="B914" s="445" t="s">
        <v>255</v>
      </c>
      <c r="C914" s="402">
        <v>46.750999999999998</v>
      </c>
      <c r="D914" s="428">
        <v>23.551400000000001</v>
      </c>
      <c r="E914" s="449" t="s">
        <v>206</v>
      </c>
      <c r="F914" s="450" t="s">
        <v>649</v>
      </c>
      <c r="G914" s="450" t="s">
        <v>2755</v>
      </c>
      <c r="H914" s="450" t="s">
        <v>4105</v>
      </c>
      <c r="I914" s="452" t="s">
        <v>681</v>
      </c>
      <c r="J914" s="457" t="s">
        <v>3</v>
      </c>
      <c r="K914" s="407">
        <v>3</v>
      </c>
      <c r="L914" s="407">
        <v>5</v>
      </c>
      <c r="M914" s="407">
        <v>5</v>
      </c>
      <c r="N914" s="425">
        <v>60</v>
      </c>
      <c r="O914" s="437"/>
      <c r="P914" s="406"/>
      <c r="Q914" s="406">
        <v>31</v>
      </c>
      <c r="R914" s="406">
        <v>29</v>
      </c>
      <c r="S914" s="406"/>
      <c r="T914" s="406"/>
      <c r="U914" s="406"/>
      <c r="V914" s="406">
        <f t="shared" si="45"/>
        <v>0</v>
      </c>
      <c r="W914" s="676"/>
      <c r="X914" s="507" t="str">
        <f t="shared" si="43"/>
        <v>31 două camere, 29 trei camere, 0 număr camere necunoscut &lt;span style="color: red;"&gt;(spuneți-mi sau trimiteți tabel întreținere)&lt;/span&gt;</v>
      </c>
      <c r="Y914" s="508" t="str">
        <f t="shared" si="44"/>
        <v>60 din care 31 două camere, 29 trei camere, 0 număr camere necunoscut &lt;span style="color: red;"&gt;(spuneți-mi sau trimiteți tabel întreținere)&lt;/span&gt;</v>
      </c>
      <c r="Z914" s="509"/>
      <c r="AA914" s="510" t="s">
        <v>1671</v>
      </c>
      <c r="AB914" s="628" t="s">
        <v>1304</v>
      </c>
      <c r="AC914" s="431" t="s">
        <v>1547</v>
      </c>
      <c r="AD914" s="623" t="s">
        <v>2146</v>
      </c>
      <c r="AE914" s="356"/>
      <c r="AF914" s="356"/>
      <c r="AG914" s="623" t="s">
        <v>10</v>
      </c>
      <c r="AH914" s="623"/>
      <c r="AI914" s="623" t="s">
        <v>2583</v>
      </c>
      <c r="AJ914" s="441"/>
      <c r="AK914" s="359"/>
    </row>
    <row r="915" spans="1:37">
      <c r="A915" s="367"/>
      <c r="B915" s="445" t="s">
        <v>256</v>
      </c>
      <c r="C915" s="402">
        <v>46.752400000000002</v>
      </c>
      <c r="D915" s="428">
        <v>23.547999999999998</v>
      </c>
      <c r="E915" s="449" t="s">
        <v>206</v>
      </c>
      <c r="F915" s="450" t="s">
        <v>649</v>
      </c>
      <c r="G915" s="450" t="s">
        <v>2755</v>
      </c>
      <c r="H915" s="450" t="s">
        <v>4106</v>
      </c>
      <c r="I915" s="452" t="s">
        <v>681</v>
      </c>
      <c r="J915" s="457" t="s">
        <v>3</v>
      </c>
      <c r="K915" s="407">
        <v>3</v>
      </c>
      <c r="L915" s="407">
        <v>5</v>
      </c>
      <c r="M915" s="407">
        <v>5</v>
      </c>
      <c r="N915" s="425">
        <v>30</v>
      </c>
      <c r="O915" s="437"/>
      <c r="P915" s="408"/>
      <c r="Q915" s="408"/>
      <c r="R915" s="408">
        <v>21</v>
      </c>
      <c r="S915" s="408">
        <v>9</v>
      </c>
      <c r="T915" s="408"/>
      <c r="U915" s="406"/>
      <c r="V915" s="406">
        <f t="shared" si="45"/>
        <v>0</v>
      </c>
      <c r="W915" s="676"/>
      <c r="X915" s="507" t="str">
        <f t="shared" si="43"/>
        <v>21 trei camere, 9 patru camere, 0 număr camere necunoscut &lt;span style="color: red;"&gt;(spuneți-mi sau trimiteți tabel întreținere)&lt;/span&gt;</v>
      </c>
      <c r="Y915" s="508" t="str">
        <f t="shared" si="44"/>
        <v>30 din care 21 trei camere, 9 patru camere, 0 număr camere necunoscut &lt;span style="color: red;"&gt;(spuneți-mi sau trimiteți tabel întreținere)&lt;/span&gt;</v>
      </c>
      <c r="Z915" s="509"/>
      <c r="AA915" s="510" t="s">
        <v>1670</v>
      </c>
      <c r="AB915" s="628" t="s">
        <v>1303</v>
      </c>
      <c r="AC915" s="431" t="s">
        <v>1547</v>
      </c>
      <c r="AD915" s="356" t="s">
        <v>2177</v>
      </c>
      <c r="AE915" s="356"/>
      <c r="AF915" s="356"/>
      <c r="AG915" s="623" t="s">
        <v>10</v>
      </c>
      <c r="AH915" s="623"/>
      <c r="AI915" s="623" t="s">
        <v>2572</v>
      </c>
      <c r="AJ915" s="441"/>
      <c r="AK915" s="359"/>
    </row>
    <row r="916" spans="1:37">
      <c r="A916" s="367" t="s">
        <v>32</v>
      </c>
      <c r="B916" s="460" t="s">
        <v>257</v>
      </c>
      <c r="C916" s="461">
        <v>46.750399999999999</v>
      </c>
      <c r="D916" s="462">
        <v>23.545500000000001</v>
      </c>
      <c r="E916" s="463" t="s">
        <v>206</v>
      </c>
      <c r="F916" s="464" t="s">
        <v>649</v>
      </c>
      <c r="G916" s="464" t="s">
        <v>2755</v>
      </c>
      <c r="H916" s="464" t="s">
        <v>4107</v>
      </c>
      <c r="I916" s="474" t="s">
        <v>681</v>
      </c>
      <c r="J916" s="475" t="s">
        <v>3</v>
      </c>
      <c r="K916" s="476">
        <v>4</v>
      </c>
      <c r="L916" s="476">
        <v>5</v>
      </c>
      <c r="M916" s="476">
        <v>5</v>
      </c>
      <c r="N916" s="477">
        <v>40</v>
      </c>
      <c r="O916" s="478"/>
      <c r="P916" s="480"/>
      <c r="Q916" s="480"/>
      <c r="R916" s="480">
        <v>28</v>
      </c>
      <c r="S916" s="480">
        <v>12</v>
      </c>
      <c r="T916" s="480"/>
      <c r="U916" s="479"/>
      <c r="V916" s="479">
        <f t="shared" si="45"/>
        <v>0</v>
      </c>
      <c r="W916" s="679"/>
      <c r="X916" s="515" t="str">
        <f t="shared" si="43"/>
        <v>28 trei camere, 12 patru camere, 0 număr camere necunoscut &lt;span style="color: red;"&gt;(spuneți-mi sau trimiteți tabel întreținere)&lt;/span&gt;</v>
      </c>
      <c r="Y916" s="516" t="str">
        <f t="shared" si="44"/>
        <v>40 din care 28 trei camere, 12 patru camere, 0 număr camere necunoscut &lt;span style="color: red;"&gt;(spuneți-mi sau trimiteți tabel întreținere)&lt;/span&gt;</v>
      </c>
      <c r="Z916" s="517"/>
      <c r="AA916" s="518" t="s">
        <v>1683</v>
      </c>
      <c r="AB916" s="400" t="s">
        <v>1303</v>
      </c>
      <c r="AC916" s="458" t="s">
        <v>1547</v>
      </c>
      <c r="AD916" s="472" t="s">
        <v>2160</v>
      </c>
      <c r="AE916" s="472"/>
      <c r="AF916" s="472"/>
      <c r="AG916" s="394" t="s">
        <v>10</v>
      </c>
      <c r="AH916" s="394"/>
      <c r="AI916" s="394" t="s">
        <v>2572</v>
      </c>
      <c r="AJ916" s="473"/>
      <c r="AK916" s="359"/>
    </row>
    <row r="917" spans="1:37">
      <c r="A917" s="367"/>
      <c r="B917" s="445" t="s">
        <v>258</v>
      </c>
      <c r="C917" s="402">
        <v>46.749899999999997</v>
      </c>
      <c r="D917" s="428">
        <v>23.552299999999999</v>
      </c>
      <c r="E917" s="449" t="s">
        <v>206</v>
      </c>
      <c r="F917" s="450" t="s">
        <v>649</v>
      </c>
      <c r="G917" s="450" t="s">
        <v>2755</v>
      </c>
      <c r="H917" s="450" t="s">
        <v>4108</v>
      </c>
      <c r="I917" s="452" t="s">
        <v>681</v>
      </c>
      <c r="J917" s="457" t="s">
        <v>3</v>
      </c>
      <c r="K917" s="407">
        <v>4</v>
      </c>
      <c r="L917" s="407">
        <v>5</v>
      </c>
      <c r="M917" s="407">
        <v>5</v>
      </c>
      <c r="N917" s="425">
        <v>80</v>
      </c>
      <c r="O917" s="437"/>
      <c r="P917" s="406"/>
      <c r="Q917" s="406">
        <v>48</v>
      </c>
      <c r="R917" s="406">
        <v>32</v>
      </c>
      <c r="S917" s="406"/>
      <c r="T917" s="406"/>
      <c r="U917" s="406"/>
      <c r="V917" s="406">
        <f t="shared" si="45"/>
        <v>0</v>
      </c>
      <c r="W917" s="676"/>
      <c r="X917" s="507" t="str">
        <f t="shared" si="43"/>
        <v>48 două camere, 32 trei camere, 0 număr camere necunoscut &lt;span style="color: red;"&gt;(spuneți-mi sau trimiteți tabel întreținere)&lt;/span&gt;</v>
      </c>
      <c r="Y917" s="508" t="str">
        <f t="shared" si="44"/>
        <v>80 din care 48 două camere, 32 trei camere, 0 număr camere necunoscut &lt;span style="color: red;"&gt;(spuneți-mi sau trimiteți tabel întreținere)&lt;/span&gt;</v>
      </c>
      <c r="Z917" s="509"/>
      <c r="AA917" s="510" t="s">
        <v>1671</v>
      </c>
      <c r="AB917" s="628" t="s">
        <v>1304</v>
      </c>
      <c r="AC917" s="431" t="s">
        <v>1547</v>
      </c>
      <c r="AD917" s="623" t="s">
        <v>2145</v>
      </c>
      <c r="AE917" s="356"/>
      <c r="AF917" s="356"/>
      <c r="AG917" s="623" t="s">
        <v>10</v>
      </c>
      <c r="AH917" s="623"/>
      <c r="AI917" s="623" t="s">
        <v>2583</v>
      </c>
      <c r="AJ917" s="441"/>
      <c r="AK917" s="359"/>
    </row>
    <row r="918" spans="1:37">
      <c r="A918" s="367"/>
      <c r="B918" s="445" t="s">
        <v>259</v>
      </c>
      <c r="C918" s="402">
        <v>46.751399999999997</v>
      </c>
      <c r="D918" s="428">
        <v>23.547599999999999</v>
      </c>
      <c r="E918" s="449" t="s">
        <v>206</v>
      </c>
      <c r="F918" s="450" t="s">
        <v>649</v>
      </c>
      <c r="G918" s="450" t="s">
        <v>2755</v>
      </c>
      <c r="H918" s="450" t="s">
        <v>4109</v>
      </c>
      <c r="I918" s="452" t="s">
        <v>681</v>
      </c>
      <c r="J918" s="457" t="s">
        <v>3</v>
      </c>
      <c r="K918" s="407">
        <v>4</v>
      </c>
      <c r="L918" s="407">
        <v>5</v>
      </c>
      <c r="M918" s="407">
        <v>5</v>
      </c>
      <c r="N918" s="425">
        <v>40</v>
      </c>
      <c r="O918" s="437"/>
      <c r="P918" s="408"/>
      <c r="Q918" s="408"/>
      <c r="R918" s="408">
        <v>28</v>
      </c>
      <c r="S918" s="408">
        <v>12</v>
      </c>
      <c r="T918" s="408"/>
      <c r="U918" s="406"/>
      <c r="V918" s="406">
        <f t="shared" si="45"/>
        <v>0</v>
      </c>
      <c r="W918" s="676"/>
      <c r="X918" s="507" t="str">
        <f t="shared" si="43"/>
        <v>28 trei camere, 12 patru camere, 0 număr camere necunoscut &lt;span style="color: red;"&gt;(spuneți-mi sau trimiteți tabel întreținere)&lt;/span&gt;</v>
      </c>
      <c r="Y918" s="508" t="str">
        <f t="shared" si="44"/>
        <v>40 din care 28 trei camere, 12 patru camere, 0 număr camere necunoscut &lt;span style="color: red;"&gt;(spuneți-mi sau trimiteți tabel întreținere)&lt;/span&gt;</v>
      </c>
      <c r="Z918" s="509"/>
      <c r="AA918" s="510" t="s">
        <v>1670</v>
      </c>
      <c r="AB918" s="628" t="s">
        <v>1303</v>
      </c>
      <c r="AC918" s="431" t="s">
        <v>1547</v>
      </c>
      <c r="AD918" s="356" t="s">
        <v>2160</v>
      </c>
      <c r="AE918" s="356"/>
      <c r="AF918" s="356"/>
      <c r="AG918" s="623" t="s">
        <v>10</v>
      </c>
      <c r="AH918" s="623"/>
      <c r="AI918" s="623" t="s">
        <v>2572</v>
      </c>
      <c r="AJ918" s="441"/>
      <c r="AK918" s="359"/>
    </row>
    <row r="919" spans="1:37">
      <c r="A919" s="367"/>
      <c r="B919" s="445" t="s">
        <v>260</v>
      </c>
      <c r="C919" s="402">
        <v>46.751199999999997</v>
      </c>
      <c r="D919" s="428">
        <v>23.551600000000001</v>
      </c>
      <c r="E919" s="449" t="s">
        <v>206</v>
      </c>
      <c r="F919" s="450" t="s">
        <v>649</v>
      </c>
      <c r="G919" s="450" t="s">
        <v>2755</v>
      </c>
      <c r="H919" s="450" t="s">
        <v>4110</v>
      </c>
      <c r="I919" s="452" t="s">
        <v>681</v>
      </c>
      <c r="J919" s="457" t="s">
        <v>3</v>
      </c>
      <c r="K919" s="407">
        <v>4</v>
      </c>
      <c r="L919" s="407">
        <v>5</v>
      </c>
      <c r="M919" s="407">
        <v>5</v>
      </c>
      <c r="N919" s="425">
        <v>40</v>
      </c>
      <c r="O919" s="437"/>
      <c r="P919" s="408"/>
      <c r="Q919" s="408"/>
      <c r="R919" s="408">
        <v>28</v>
      </c>
      <c r="S919" s="408">
        <v>12</v>
      </c>
      <c r="T919" s="408"/>
      <c r="U919" s="406"/>
      <c r="V919" s="406">
        <f t="shared" si="45"/>
        <v>0</v>
      </c>
      <c r="W919" s="676"/>
      <c r="X919" s="507" t="str">
        <f t="shared" si="43"/>
        <v>28 trei camere, 12 patru camere, 0 număr camere necunoscut &lt;span style="color: red;"&gt;(spuneți-mi sau trimiteți tabel întreținere)&lt;/span&gt;</v>
      </c>
      <c r="Y919" s="508" t="str">
        <f t="shared" si="44"/>
        <v>40 din care 28 trei camere, 12 patru camere, 0 număr camere necunoscut &lt;span style="color: red;"&gt;(spuneți-mi sau trimiteți tabel întreținere)&lt;/span&gt;</v>
      </c>
      <c r="Z919" s="509"/>
      <c r="AA919" s="510" t="s">
        <v>1671</v>
      </c>
      <c r="AB919" s="628" t="s">
        <v>1303</v>
      </c>
      <c r="AC919" s="431" t="s">
        <v>1547</v>
      </c>
      <c r="AD919" s="356" t="s">
        <v>2160</v>
      </c>
      <c r="AE919" s="356"/>
      <c r="AF919" s="356"/>
      <c r="AG919" s="623" t="s">
        <v>10</v>
      </c>
      <c r="AH919" s="623"/>
      <c r="AI919" s="623" t="s">
        <v>2572</v>
      </c>
      <c r="AJ919" s="441"/>
      <c r="AK919" s="359"/>
    </row>
    <row r="920" spans="1:37">
      <c r="A920" s="367"/>
      <c r="B920" s="445" t="s">
        <v>261</v>
      </c>
      <c r="C920" s="402">
        <v>46.7517</v>
      </c>
      <c r="D920" s="428">
        <v>23.5471</v>
      </c>
      <c r="E920" s="449" t="s">
        <v>206</v>
      </c>
      <c r="F920" s="450" t="s">
        <v>649</v>
      </c>
      <c r="G920" s="450" t="s">
        <v>2755</v>
      </c>
      <c r="H920" s="450" t="s">
        <v>4111</v>
      </c>
      <c r="I920" s="452" t="s">
        <v>681</v>
      </c>
      <c r="J920" s="457" t="s">
        <v>3</v>
      </c>
      <c r="K920" s="407">
        <v>4</v>
      </c>
      <c r="L920" s="407">
        <v>5</v>
      </c>
      <c r="M920" s="407">
        <v>5</v>
      </c>
      <c r="N920" s="425">
        <v>40</v>
      </c>
      <c r="O920" s="437"/>
      <c r="P920" s="408"/>
      <c r="Q920" s="408"/>
      <c r="R920" s="408">
        <v>28</v>
      </c>
      <c r="S920" s="408">
        <v>12</v>
      </c>
      <c r="T920" s="408"/>
      <c r="U920" s="406"/>
      <c r="V920" s="406">
        <f t="shared" si="45"/>
        <v>0</v>
      </c>
      <c r="W920" s="676"/>
      <c r="X920" s="507" t="str">
        <f t="shared" si="43"/>
        <v>28 trei camere, 12 patru camere, 0 număr camere necunoscut &lt;span style="color: red;"&gt;(spuneți-mi sau trimiteți tabel întreținere)&lt;/span&gt;</v>
      </c>
      <c r="Y920" s="508" t="str">
        <f t="shared" si="44"/>
        <v>40 din care 28 trei camere, 12 patru camere, 0 număr camere necunoscut &lt;span style="color: red;"&gt;(spuneți-mi sau trimiteți tabel întreținere)&lt;/span&gt;</v>
      </c>
      <c r="Z920" s="509"/>
      <c r="AA920" s="510" t="s">
        <v>1671</v>
      </c>
      <c r="AB920" s="628" t="s">
        <v>1303</v>
      </c>
      <c r="AC920" s="431" t="s">
        <v>1547</v>
      </c>
      <c r="AD920" s="356" t="s">
        <v>2160</v>
      </c>
      <c r="AE920" s="356"/>
      <c r="AF920" s="356"/>
      <c r="AG920" s="623" t="s">
        <v>10</v>
      </c>
      <c r="AH920" s="623"/>
      <c r="AI920" s="623" t="s">
        <v>2572</v>
      </c>
      <c r="AJ920" s="441"/>
      <c r="AK920" s="359"/>
    </row>
    <row r="921" spans="1:37">
      <c r="A921" s="367"/>
      <c r="B921" s="445" t="s">
        <v>268</v>
      </c>
      <c r="C921" s="402">
        <v>46.75</v>
      </c>
      <c r="D921" s="428">
        <v>23.5517</v>
      </c>
      <c r="E921" s="449" t="s">
        <v>206</v>
      </c>
      <c r="F921" s="450" t="s">
        <v>649</v>
      </c>
      <c r="G921" s="450" t="s">
        <v>2755</v>
      </c>
      <c r="H921" s="450" t="s">
        <v>4112</v>
      </c>
      <c r="I921" s="452" t="s">
        <v>681</v>
      </c>
      <c r="J921" s="457" t="s">
        <v>3</v>
      </c>
      <c r="K921" s="407">
        <v>5</v>
      </c>
      <c r="L921" s="407">
        <v>5</v>
      </c>
      <c r="M921" s="407">
        <v>5</v>
      </c>
      <c r="N921" s="425">
        <v>50</v>
      </c>
      <c r="O921" s="437"/>
      <c r="P921" s="408"/>
      <c r="Q921" s="408"/>
      <c r="R921" s="408">
        <v>35</v>
      </c>
      <c r="S921" s="408">
        <v>15</v>
      </c>
      <c r="T921" s="408"/>
      <c r="U921" s="406"/>
      <c r="V921" s="406">
        <f t="shared" si="45"/>
        <v>0</v>
      </c>
      <c r="W921" s="676"/>
      <c r="X921" s="507" t="str">
        <f t="shared" si="43"/>
        <v>35 trei camere, 15 patru camere, 0 număr camere necunoscut &lt;span style="color: red;"&gt;(spuneți-mi sau trimiteți tabel întreținere)&lt;/span&gt;</v>
      </c>
      <c r="Y921" s="508" t="str">
        <f t="shared" si="44"/>
        <v>50 din care 35 trei camere, 15 patru camere, 0 număr camere necunoscut &lt;span style="color: red;"&gt;(spuneți-mi sau trimiteți tabel întreținere)&lt;/span&gt;</v>
      </c>
      <c r="Z921" s="509"/>
      <c r="AA921" s="510" t="s">
        <v>1671</v>
      </c>
      <c r="AB921" s="628" t="s">
        <v>1303</v>
      </c>
      <c r="AC921" s="431" t="s">
        <v>1547</v>
      </c>
      <c r="AD921" s="356" t="s">
        <v>2183</v>
      </c>
      <c r="AE921" s="356"/>
      <c r="AF921" s="356"/>
      <c r="AG921" s="623" t="s">
        <v>10</v>
      </c>
      <c r="AH921" s="623"/>
      <c r="AI921" s="623" t="s">
        <v>2572</v>
      </c>
      <c r="AJ921" s="441"/>
      <c r="AK921" s="359"/>
    </row>
    <row r="922" spans="1:37">
      <c r="A922" s="367"/>
      <c r="B922" s="445" t="s">
        <v>269</v>
      </c>
      <c r="C922" s="402">
        <v>46.750700000000002</v>
      </c>
      <c r="D922" s="428">
        <v>23.549700000000001</v>
      </c>
      <c r="E922" s="449" t="s">
        <v>206</v>
      </c>
      <c r="F922" s="450" t="s">
        <v>649</v>
      </c>
      <c r="G922" s="450" t="s">
        <v>2755</v>
      </c>
      <c r="H922" s="450" t="s">
        <v>4113</v>
      </c>
      <c r="I922" s="452" t="s">
        <v>681</v>
      </c>
      <c r="J922" s="457" t="s">
        <v>3</v>
      </c>
      <c r="K922" s="407">
        <v>5</v>
      </c>
      <c r="L922" s="407">
        <v>5</v>
      </c>
      <c r="M922" s="407">
        <v>5</v>
      </c>
      <c r="N922" s="425">
        <v>50</v>
      </c>
      <c r="O922" s="437"/>
      <c r="P922" s="408"/>
      <c r="Q922" s="408"/>
      <c r="R922" s="408">
        <v>35</v>
      </c>
      <c r="S922" s="408">
        <v>15</v>
      </c>
      <c r="T922" s="408"/>
      <c r="U922" s="406"/>
      <c r="V922" s="406">
        <f t="shared" si="45"/>
        <v>0</v>
      </c>
      <c r="W922" s="676"/>
      <c r="X922" s="507" t="str">
        <f t="shared" si="43"/>
        <v>35 trei camere, 15 patru camere, 0 număr camere necunoscut &lt;span style="color: red;"&gt;(spuneți-mi sau trimiteți tabel întreținere)&lt;/span&gt;</v>
      </c>
      <c r="Y922" s="508" t="str">
        <f t="shared" si="44"/>
        <v>50 din care 35 trei camere, 15 patru camere, 0 număr camere necunoscut &lt;span style="color: red;"&gt;(spuneți-mi sau trimiteți tabel întreținere)&lt;/span&gt;</v>
      </c>
      <c r="Z922" s="509"/>
      <c r="AA922" s="510" t="s">
        <v>1671</v>
      </c>
      <c r="AB922" s="628" t="s">
        <v>1303</v>
      </c>
      <c r="AC922" s="431" t="s">
        <v>1547</v>
      </c>
      <c r="AD922" s="356" t="s">
        <v>2183</v>
      </c>
      <c r="AE922" s="356"/>
      <c r="AF922" s="356"/>
      <c r="AG922" s="623" t="s">
        <v>10</v>
      </c>
      <c r="AH922" s="623"/>
      <c r="AI922" s="623" t="s">
        <v>2572</v>
      </c>
      <c r="AJ922" s="496"/>
      <c r="AK922" s="359"/>
    </row>
    <row r="923" spans="1:37">
      <c r="A923" s="367"/>
      <c r="B923" s="445" t="s">
        <v>270</v>
      </c>
      <c r="C923" s="402">
        <v>46.750399999999999</v>
      </c>
      <c r="D923" s="428">
        <v>23.5487</v>
      </c>
      <c r="E923" s="449" t="s">
        <v>206</v>
      </c>
      <c r="F923" s="450" t="s">
        <v>649</v>
      </c>
      <c r="G923" s="450" t="s">
        <v>2755</v>
      </c>
      <c r="H923" s="450" t="s">
        <v>4114</v>
      </c>
      <c r="I923" s="452" t="s">
        <v>681</v>
      </c>
      <c r="J923" s="457" t="s">
        <v>3</v>
      </c>
      <c r="K923" s="407">
        <v>5</v>
      </c>
      <c r="L923" s="407">
        <v>5</v>
      </c>
      <c r="M923" s="407">
        <v>5</v>
      </c>
      <c r="N923" s="425">
        <v>50</v>
      </c>
      <c r="O923" s="437"/>
      <c r="P923" s="408"/>
      <c r="Q923" s="408"/>
      <c r="R923" s="408">
        <v>35</v>
      </c>
      <c r="S923" s="408">
        <v>15</v>
      </c>
      <c r="T923" s="408"/>
      <c r="U923" s="406"/>
      <c r="V923" s="406">
        <f t="shared" si="45"/>
        <v>0</v>
      </c>
      <c r="W923" s="676"/>
      <c r="X923" s="507" t="str">
        <f t="shared" si="43"/>
        <v>35 trei camere, 15 patru camere, 0 număr camere necunoscut &lt;span style="color: red;"&gt;(spuneți-mi sau trimiteți tabel întreținere)&lt;/span&gt;</v>
      </c>
      <c r="Y923" s="508" t="str">
        <f t="shared" si="44"/>
        <v>50 din care 35 trei camere, 15 patru camere, 0 număr camere necunoscut &lt;span style="color: red;"&gt;(spuneți-mi sau trimiteți tabel întreținere)&lt;/span&gt;</v>
      </c>
      <c r="Z923" s="509"/>
      <c r="AA923" s="510" t="s">
        <v>1671</v>
      </c>
      <c r="AB923" s="628" t="s">
        <v>1303</v>
      </c>
      <c r="AC923" s="431" t="s">
        <v>1547</v>
      </c>
      <c r="AD923" s="356" t="s">
        <v>2183</v>
      </c>
      <c r="AE923" s="356"/>
      <c r="AF923" s="356"/>
      <c r="AG923" s="623" t="s">
        <v>10</v>
      </c>
      <c r="AH923" s="623"/>
      <c r="AI923" s="623" t="s">
        <v>2572</v>
      </c>
      <c r="AJ923" s="441"/>
      <c r="AK923" s="359"/>
    </row>
    <row r="924" spans="1:37">
      <c r="A924" s="367"/>
      <c r="B924" s="445" t="s">
        <v>271</v>
      </c>
      <c r="C924" s="402">
        <v>46.750700000000002</v>
      </c>
      <c r="D924" s="428">
        <v>23.548300000000001</v>
      </c>
      <c r="E924" s="449" t="s">
        <v>206</v>
      </c>
      <c r="F924" s="450" t="s">
        <v>649</v>
      </c>
      <c r="G924" s="450" t="s">
        <v>2755</v>
      </c>
      <c r="H924" s="450" t="s">
        <v>4115</v>
      </c>
      <c r="I924" s="452" t="s">
        <v>681</v>
      </c>
      <c r="J924" s="457" t="s">
        <v>3</v>
      </c>
      <c r="K924" s="407">
        <v>5</v>
      </c>
      <c r="L924" s="407">
        <v>5</v>
      </c>
      <c r="M924" s="407">
        <v>5</v>
      </c>
      <c r="N924" s="425">
        <v>50</v>
      </c>
      <c r="O924" s="437"/>
      <c r="P924" s="408"/>
      <c r="Q924" s="408"/>
      <c r="R924" s="408">
        <v>35</v>
      </c>
      <c r="S924" s="408">
        <v>15</v>
      </c>
      <c r="T924" s="408"/>
      <c r="U924" s="406"/>
      <c r="V924" s="406">
        <f t="shared" si="45"/>
        <v>0</v>
      </c>
      <c r="W924" s="676"/>
      <c r="X924" s="507" t="str">
        <f t="shared" si="43"/>
        <v>35 trei camere, 15 patru camere, 0 număr camere necunoscut &lt;span style="color: red;"&gt;(spuneți-mi sau trimiteți tabel întreținere)&lt;/span&gt;</v>
      </c>
      <c r="Y924" s="508" t="str">
        <f t="shared" si="44"/>
        <v>50 din care 35 trei camere, 15 patru camere, 0 număr camere necunoscut &lt;span style="color: red;"&gt;(spuneți-mi sau trimiteți tabel întreținere)&lt;/span&gt;</v>
      </c>
      <c r="Z924" s="509"/>
      <c r="AA924" s="510" t="s">
        <v>1671</v>
      </c>
      <c r="AB924" s="628" t="s">
        <v>1303</v>
      </c>
      <c r="AC924" s="431" t="s">
        <v>1547</v>
      </c>
      <c r="AD924" s="356" t="s">
        <v>2183</v>
      </c>
      <c r="AE924" s="356"/>
      <c r="AF924" s="356"/>
      <c r="AG924" s="623" t="s">
        <v>10</v>
      </c>
      <c r="AH924" s="623"/>
      <c r="AI924" s="623" t="s">
        <v>2572</v>
      </c>
      <c r="AJ924" s="441"/>
      <c r="AK924" s="359"/>
    </row>
    <row r="925" spans="1:37">
      <c r="A925" s="367"/>
      <c r="B925" s="445" t="s">
        <v>532</v>
      </c>
      <c r="C925" s="402">
        <v>46.75</v>
      </c>
      <c r="D925" s="428">
        <v>23.549399999999999</v>
      </c>
      <c r="E925" s="449" t="s">
        <v>206</v>
      </c>
      <c r="F925" s="450" t="s">
        <v>649</v>
      </c>
      <c r="G925" s="450" t="s">
        <v>2755</v>
      </c>
      <c r="H925" s="450" t="s">
        <v>4116</v>
      </c>
      <c r="I925" s="452" t="s">
        <v>681</v>
      </c>
      <c r="J925" s="457" t="s">
        <v>3</v>
      </c>
      <c r="K925" s="407">
        <v>5</v>
      </c>
      <c r="L925" s="407">
        <v>5</v>
      </c>
      <c r="M925" s="407">
        <v>5</v>
      </c>
      <c r="N925" s="425">
        <v>50</v>
      </c>
      <c r="O925" s="437"/>
      <c r="P925" s="408"/>
      <c r="Q925" s="408"/>
      <c r="R925" s="408">
        <v>35</v>
      </c>
      <c r="S925" s="408">
        <v>15</v>
      </c>
      <c r="T925" s="408"/>
      <c r="U925" s="406"/>
      <c r="V925" s="406">
        <f t="shared" si="45"/>
        <v>0</v>
      </c>
      <c r="W925" s="676"/>
      <c r="X925" s="507" t="str">
        <f t="shared" si="43"/>
        <v>35 trei camere, 15 patru camere, 0 număr camere necunoscut &lt;span style="color: red;"&gt;(spuneți-mi sau trimiteți tabel întreținere)&lt;/span&gt;</v>
      </c>
      <c r="Y925" s="508" t="str">
        <f t="shared" si="44"/>
        <v>50 din care 35 trei camere, 15 patru camere, 0 număr camere necunoscut &lt;span style="color: red;"&gt;(spuneți-mi sau trimiteți tabel întreținere)&lt;/span&gt;</v>
      </c>
      <c r="Z925" s="509"/>
      <c r="AA925" s="510" t="s">
        <v>1671</v>
      </c>
      <c r="AB925" s="628" t="s">
        <v>1303</v>
      </c>
      <c r="AC925" s="431" t="s">
        <v>1547</v>
      </c>
      <c r="AD925" s="356" t="s">
        <v>2183</v>
      </c>
      <c r="AE925" s="356"/>
      <c r="AF925" s="356"/>
      <c r="AG925" s="623" t="s">
        <v>10</v>
      </c>
      <c r="AH925" s="623"/>
      <c r="AI925" s="623" t="s">
        <v>2572</v>
      </c>
      <c r="AJ925" s="441"/>
      <c r="AK925" s="359"/>
    </row>
    <row r="926" spans="1:37">
      <c r="A926" s="367" t="s">
        <v>32</v>
      </c>
      <c r="B926" s="460" t="s">
        <v>346</v>
      </c>
      <c r="C926" s="461">
        <v>46.752499999999998</v>
      </c>
      <c r="D926" s="462">
        <v>23.5488</v>
      </c>
      <c r="E926" s="463" t="s">
        <v>206</v>
      </c>
      <c r="F926" s="464" t="s">
        <v>649</v>
      </c>
      <c r="G926" s="464" t="s">
        <v>2755</v>
      </c>
      <c r="H926" s="464" t="s">
        <v>4117</v>
      </c>
      <c r="I926" s="474" t="s">
        <v>681</v>
      </c>
      <c r="J926" s="475" t="s">
        <v>3</v>
      </c>
      <c r="K926" s="476">
        <v>7</v>
      </c>
      <c r="L926" s="476">
        <v>5</v>
      </c>
      <c r="M926" s="476">
        <v>5</v>
      </c>
      <c r="N926" s="477">
        <v>70</v>
      </c>
      <c r="O926" s="478"/>
      <c r="P926" s="480"/>
      <c r="Q926" s="480"/>
      <c r="R926" s="480">
        <v>49</v>
      </c>
      <c r="S926" s="480">
        <v>21</v>
      </c>
      <c r="T926" s="480"/>
      <c r="U926" s="479"/>
      <c r="V926" s="479">
        <f t="shared" si="45"/>
        <v>0</v>
      </c>
      <c r="W926" s="679"/>
      <c r="X926" s="515" t="str">
        <f t="shared" si="43"/>
        <v>49 trei camere, 21 patru camere, 0 număr camere necunoscut &lt;span style="color: red;"&gt;(spuneți-mi sau trimiteți tabel întreținere)&lt;/span&gt;</v>
      </c>
      <c r="Y926" s="516" t="str">
        <f t="shared" si="44"/>
        <v>70 din care 49 trei camere, 21 patru camere, 0 număr camere necunoscut &lt;span style="color: red;"&gt;(spuneți-mi sau trimiteți tabel întreținere)&lt;/span&gt;</v>
      </c>
      <c r="Z926" s="517"/>
      <c r="AA926" s="518" t="s">
        <v>1670</v>
      </c>
      <c r="AB926" s="400" t="s">
        <v>1303</v>
      </c>
      <c r="AC926" s="458" t="s">
        <v>1547</v>
      </c>
      <c r="AD926" s="472" t="s">
        <v>2184</v>
      </c>
      <c r="AE926" s="472"/>
      <c r="AF926" s="472"/>
      <c r="AG926" s="394" t="s">
        <v>10</v>
      </c>
      <c r="AH926" s="394"/>
      <c r="AI926" s="394" t="s">
        <v>2572</v>
      </c>
      <c r="AJ926" s="473"/>
      <c r="AK926" s="359"/>
    </row>
    <row r="927" spans="1:37">
      <c r="A927" s="367"/>
      <c r="B927" s="445" t="s">
        <v>313</v>
      </c>
      <c r="C927" s="402">
        <v>46.750500000000002</v>
      </c>
      <c r="D927" s="428">
        <v>23.5517</v>
      </c>
      <c r="E927" s="449" t="s">
        <v>206</v>
      </c>
      <c r="F927" s="450" t="s">
        <v>649</v>
      </c>
      <c r="G927" s="450" t="s">
        <v>2755</v>
      </c>
      <c r="H927" s="450" t="s">
        <v>4118</v>
      </c>
      <c r="I927" s="452" t="s">
        <v>681</v>
      </c>
      <c r="J927" s="457" t="s">
        <v>3</v>
      </c>
      <c r="K927" s="407">
        <v>6</v>
      </c>
      <c r="L927" s="407">
        <v>5</v>
      </c>
      <c r="M927" s="407">
        <v>5</v>
      </c>
      <c r="N927" s="425">
        <v>60</v>
      </c>
      <c r="O927" s="437"/>
      <c r="P927" s="408"/>
      <c r="Q927" s="408"/>
      <c r="R927" s="408">
        <v>42</v>
      </c>
      <c r="S927" s="408">
        <v>18</v>
      </c>
      <c r="T927" s="408"/>
      <c r="U927" s="406"/>
      <c r="V927" s="406">
        <f t="shared" si="45"/>
        <v>0</v>
      </c>
      <c r="W927" s="676"/>
      <c r="X927" s="507" t="str">
        <f t="shared" si="43"/>
        <v>42 trei camere, 18 patru camere, 0 număr camere necunoscut &lt;span style="color: red;"&gt;(spuneți-mi sau trimiteți tabel întreținere)&lt;/span&gt;</v>
      </c>
      <c r="Y927" s="508" t="str">
        <f t="shared" si="44"/>
        <v>60 din care 42 trei camere, 18 patru camere, 0 număr camere necunoscut &lt;span style="color: red;"&gt;(spuneți-mi sau trimiteți tabel întreținere)&lt;/span&gt;</v>
      </c>
      <c r="Z927" s="509"/>
      <c r="AA927" s="510" t="s">
        <v>1671</v>
      </c>
      <c r="AB927" s="628" t="s">
        <v>1303</v>
      </c>
      <c r="AC927" s="431" t="s">
        <v>1547</v>
      </c>
      <c r="AD927" s="356" t="s">
        <v>2174</v>
      </c>
      <c r="AE927" s="356"/>
      <c r="AF927" s="356"/>
      <c r="AG927" s="623" t="s">
        <v>10</v>
      </c>
      <c r="AH927" s="623"/>
      <c r="AI927" s="623" t="s">
        <v>2572</v>
      </c>
      <c r="AJ927" s="441"/>
      <c r="AK927" s="359"/>
    </row>
    <row r="928" spans="1:37">
      <c r="A928" s="367" t="s">
        <v>32</v>
      </c>
      <c r="B928" s="684" t="s">
        <v>406</v>
      </c>
      <c r="C928" s="484">
        <v>46.751399999999997</v>
      </c>
      <c r="D928" s="485">
        <v>23.546299999999999</v>
      </c>
      <c r="E928" s="486" t="s">
        <v>206</v>
      </c>
      <c r="F928" s="487" t="s">
        <v>649</v>
      </c>
      <c r="G928" s="487" t="s">
        <v>2755</v>
      </c>
      <c r="H928" s="487" t="s">
        <v>4119</v>
      </c>
      <c r="I928" s="488" t="s">
        <v>681</v>
      </c>
      <c r="J928" s="489" t="s">
        <v>3</v>
      </c>
      <c r="K928" s="490">
        <v>3</v>
      </c>
      <c r="L928" s="490">
        <v>5</v>
      </c>
      <c r="M928" s="490">
        <v>5</v>
      </c>
      <c r="N928" s="491">
        <v>30</v>
      </c>
      <c r="O928" s="492"/>
      <c r="P928" s="740"/>
      <c r="Q928" s="740"/>
      <c r="R928" s="740">
        <v>21</v>
      </c>
      <c r="S928" s="740">
        <v>9</v>
      </c>
      <c r="T928" s="740"/>
      <c r="U928" s="493"/>
      <c r="V928" s="493">
        <f t="shared" si="45"/>
        <v>0</v>
      </c>
      <c r="W928" s="681"/>
      <c r="X928" s="520" t="str">
        <f t="shared" si="43"/>
        <v>21 trei camere, 9 patru camere, 0 număr camere necunoscut &lt;span style="color: red;"&gt;(spuneți-mi sau trimiteți tabel întreținere)&lt;/span&gt;</v>
      </c>
      <c r="Y928" s="521" t="str">
        <f t="shared" si="44"/>
        <v>30 din care 21 trei camere, 9 patru camere, 0 număr camere necunoscut &lt;span style="color: red;"&gt;(spuneți-mi sau trimiteți tabel întreținere)&lt;/span&gt;</v>
      </c>
      <c r="Z928" s="522"/>
      <c r="AA928" s="523" t="s">
        <v>1683</v>
      </c>
      <c r="AB928" s="354" t="s">
        <v>1303</v>
      </c>
      <c r="AC928" s="459" t="s">
        <v>1547</v>
      </c>
      <c r="AD928" s="494" t="s">
        <v>2177</v>
      </c>
      <c r="AE928" s="494"/>
      <c r="AF928" s="494"/>
      <c r="AG928" s="355" t="s">
        <v>10</v>
      </c>
      <c r="AH928" s="355"/>
      <c r="AI928" s="355" t="s">
        <v>2572</v>
      </c>
      <c r="AJ928" s="495"/>
      <c r="AK928" s="359"/>
    </row>
    <row r="929" spans="1:37">
      <c r="A929" s="367" t="s">
        <v>32</v>
      </c>
      <c r="B929" s="460" t="s">
        <v>324</v>
      </c>
      <c r="C929" s="461">
        <v>46.751300000000001</v>
      </c>
      <c r="D929" s="462">
        <v>23.5503</v>
      </c>
      <c r="E929" s="463" t="s">
        <v>206</v>
      </c>
      <c r="F929" s="464" t="s">
        <v>649</v>
      </c>
      <c r="G929" s="464" t="s">
        <v>2755</v>
      </c>
      <c r="H929" s="464" t="s">
        <v>4120</v>
      </c>
      <c r="I929" s="474" t="s">
        <v>681</v>
      </c>
      <c r="J929" s="475" t="s">
        <v>3</v>
      </c>
      <c r="K929" s="476">
        <v>2</v>
      </c>
      <c r="L929" s="476">
        <v>5</v>
      </c>
      <c r="M929" s="476">
        <v>5</v>
      </c>
      <c r="N929" s="477">
        <v>40</v>
      </c>
      <c r="O929" s="478"/>
      <c r="P929" s="479"/>
      <c r="Q929" s="479"/>
      <c r="R929" s="479">
        <v>34</v>
      </c>
      <c r="S929" s="479">
        <v>6</v>
      </c>
      <c r="T929" s="479"/>
      <c r="U929" s="479"/>
      <c r="V929" s="479">
        <f t="shared" si="45"/>
        <v>0</v>
      </c>
      <c r="W929" s="679"/>
      <c r="X929" s="515" t="str">
        <f t="shared" si="43"/>
        <v>34 trei camere, 6 patru camere, 0 număr camere necunoscut &lt;span style="color: red;"&gt;(spuneți-mi sau trimiteți tabel întreținere)&lt;/span&gt;</v>
      </c>
      <c r="Y929" s="516" t="str">
        <f t="shared" si="44"/>
        <v>40 din care 34 trei camere, 6 patru camere, 0 număr camere necunoscut &lt;span style="color: red;"&gt;(spuneți-mi sau trimiteți tabel întreținere)&lt;/span&gt;</v>
      </c>
      <c r="Z929" s="517"/>
      <c r="AA929" s="518" t="s">
        <v>1663</v>
      </c>
      <c r="AB929" s="400" t="s">
        <v>1304</v>
      </c>
      <c r="AC929" s="458" t="s">
        <v>1547</v>
      </c>
      <c r="AD929" s="394" t="s">
        <v>1493</v>
      </c>
      <c r="AE929" s="394"/>
      <c r="AF929" s="394"/>
      <c r="AG929" s="394" t="s">
        <v>10</v>
      </c>
      <c r="AH929" s="394"/>
      <c r="AI929" s="394" t="s">
        <v>2583</v>
      </c>
      <c r="AJ929" s="473"/>
      <c r="AK929" s="359"/>
    </row>
    <row r="930" spans="1:37">
      <c r="A930" s="367"/>
      <c r="B930" s="445" t="s">
        <v>325</v>
      </c>
      <c r="C930" s="402">
        <v>46.751300000000001</v>
      </c>
      <c r="D930" s="428">
        <v>23.5487</v>
      </c>
      <c r="E930" s="449" t="s">
        <v>206</v>
      </c>
      <c r="F930" s="450" t="s">
        <v>649</v>
      </c>
      <c r="G930" s="450" t="s">
        <v>2755</v>
      </c>
      <c r="H930" s="450" t="s">
        <v>4121</v>
      </c>
      <c r="I930" s="452" t="s">
        <v>681</v>
      </c>
      <c r="J930" s="457" t="s">
        <v>3</v>
      </c>
      <c r="K930" s="407">
        <v>3</v>
      </c>
      <c r="L930" s="407">
        <v>5</v>
      </c>
      <c r="M930" s="407">
        <v>5</v>
      </c>
      <c r="N930" s="425">
        <v>60</v>
      </c>
      <c r="O930" s="437"/>
      <c r="P930" s="406"/>
      <c r="Q930" s="406"/>
      <c r="R930" s="406">
        <v>51</v>
      </c>
      <c r="S930" s="406">
        <v>9</v>
      </c>
      <c r="T930" s="406"/>
      <c r="U930" s="406"/>
      <c r="V930" s="406">
        <f t="shared" si="45"/>
        <v>0</v>
      </c>
      <c r="W930" s="676"/>
      <c r="X930" s="507" t="str">
        <f t="shared" si="43"/>
        <v>51 trei camere, 9 patru camere, 0 număr camere necunoscut &lt;span style="color: red;"&gt;(spuneți-mi sau trimiteți tabel întreținere)&lt;/span&gt;</v>
      </c>
      <c r="Y930" s="508" t="str">
        <f t="shared" si="44"/>
        <v>60 din care 51 trei camere, 9 patru camere, 0 număr camere necunoscut &lt;span style="color: red;"&gt;(spuneți-mi sau trimiteți tabel întreținere)&lt;/span&gt;</v>
      </c>
      <c r="Z930" s="509"/>
      <c r="AA930" s="510" t="s">
        <v>1663</v>
      </c>
      <c r="AB930" s="628" t="s">
        <v>1304</v>
      </c>
      <c r="AC930" s="431" t="s">
        <v>1547</v>
      </c>
      <c r="AD930" s="623" t="s">
        <v>1493</v>
      </c>
      <c r="AE930" s="623"/>
      <c r="AF930" s="623"/>
      <c r="AG930" s="623" t="s">
        <v>10</v>
      </c>
      <c r="AH930" s="623"/>
      <c r="AI930" s="623" t="s">
        <v>2583</v>
      </c>
      <c r="AJ930" s="441"/>
      <c r="AK930" s="359"/>
    </row>
    <row r="931" spans="1:37">
      <c r="A931" s="367"/>
      <c r="B931" s="445" t="s">
        <v>455</v>
      </c>
      <c r="C931" s="402">
        <v>46.7515</v>
      </c>
      <c r="D931" s="428">
        <v>23.549199999999999</v>
      </c>
      <c r="E931" s="449" t="s">
        <v>206</v>
      </c>
      <c r="F931" s="450" t="s">
        <v>649</v>
      </c>
      <c r="G931" s="450" t="s">
        <v>2755</v>
      </c>
      <c r="H931" s="450" t="s">
        <v>4122</v>
      </c>
      <c r="I931" s="452" t="s">
        <v>681</v>
      </c>
      <c r="J931" s="457" t="s">
        <v>3</v>
      </c>
      <c r="K931" s="407">
        <v>4</v>
      </c>
      <c r="L931" s="407">
        <v>5</v>
      </c>
      <c r="M931" s="407">
        <v>5</v>
      </c>
      <c r="N931" s="425">
        <v>80</v>
      </c>
      <c r="O931" s="437"/>
      <c r="P931" s="406"/>
      <c r="Q931" s="406"/>
      <c r="R931" s="406">
        <v>68</v>
      </c>
      <c r="S931" s="406">
        <v>12</v>
      </c>
      <c r="T931" s="406"/>
      <c r="U931" s="406"/>
      <c r="V931" s="406">
        <f t="shared" si="45"/>
        <v>0</v>
      </c>
      <c r="W931" s="676"/>
      <c r="X931" s="507" t="str">
        <f t="shared" si="43"/>
        <v>68 trei camere, 12 patru camere, 0 număr camere necunoscut &lt;span style="color: red;"&gt;(spuneți-mi sau trimiteți tabel întreținere)&lt;/span&gt;</v>
      </c>
      <c r="Y931" s="508" t="str">
        <f t="shared" si="44"/>
        <v>80 din care 68 trei camere, 12 patru camere, 0 număr camere necunoscut &lt;span style="color: red;"&gt;(spuneți-mi sau trimiteți tabel întreținere)&lt;/span&gt;</v>
      </c>
      <c r="Z931" s="509"/>
      <c r="AA931" s="510" t="s">
        <v>1663</v>
      </c>
      <c r="AB931" s="628" t="s">
        <v>1304</v>
      </c>
      <c r="AC931" s="431" t="s">
        <v>1547</v>
      </c>
      <c r="AD931" s="623" t="s">
        <v>1497</v>
      </c>
      <c r="AE931" s="623"/>
      <c r="AF931" s="623"/>
      <c r="AG931" s="623" t="s">
        <v>10</v>
      </c>
      <c r="AH931" s="623"/>
      <c r="AI931" s="623" t="s">
        <v>2583</v>
      </c>
      <c r="AJ931" s="441"/>
      <c r="AK931" s="359"/>
    </row>
    <row r="932" spans="1:37">
      <c r="A932" s="367" t="s">
        <v>32</v>
      </c>
      <c r="B932" s="460" t="s">
        <v>412</v>
      </c>
      <c r="C932" s="461">
        <v>46.750700000000002</v>
      </c>
      <c r="D932" s="462">
        <v>23.543500000000002</v>
      </c>
      <c r="E932" s="463" t="s">
        <v>206</v>
      </c>
      <c r="F932" s="464" t="s">
        <v>649</v>
      </c>
      <c r="G932" s="464" t="s">
        <v>2755</v>
      </c>
      <c r="H932" s="464" t="s">
        <v>4123</v>
      </c>
      <c r="I932" s="474" t="s">
        <v>683</v>
      </c>
      <c r="J932" s="475" t="s">
        <v>825</v>
      </c>
      <c r="K932" s="476">
        <v>2</v>
      </c>
      <c r="L932" s="476">
        <v>11</v>
      </c>
      <c r="M932" s="476">
        <v>11</v>
      </c>
      <c r="N932" s="477">
        <v>132</v>
      </c>
      <c r="O932" s="478"/>
      <c r="P932" s="479">
        <v>2</v>
      </c>
      <c r="Q932" s="479">
        <v>130</v>
      </c>
      <c r="R932" s="479"/>
      <c r="S932" s="479"/>
      <c r="T932" s="479"/>
      <c r="U932" s="479"/>
      <c r="V932" s="479">
        <f t="shared" si="45"/>
        <v>0</v>
      </c>
      <c r="W932" s="679"/>
      <c r="X932" s="515" t="str">
        <f t="shared" si="43"/>
        <v>2 garsoniere, 130 două camere, 0 număr camere necunoscut &lt;span style="color: red;"&gt;(spuneți-mi sau trimiteți tabel întreținere)&lt;/span&gt;</v>
      </c>
      <c r="Y932" s="516" t="str">
        <f t="shared" si="44"/>
        <v>132 din care 2 garsoniere, 130 două camere, 0 număr camere necunoscut &lt;span style="color: red;"&gt;(spuneți-mi sau trimiteți tabel întreținere)&lt;/span&gt;</v>
      </c>
      <c r="Z932" s="517"/>
      <c r="AA932" s="518" t="s">
        <v>1683</v>
      </c>
      <c r="AB932" s="400" t="s">
        <v>1304</v>
      </c>
      <c r="AC932" s="458" t="s">
        <v>1547</v>
      </c>
      <c r="AD932" s="394" t="s">
        <v>2344</v>
      </c>
      <c r="AE932" s="394"/>
      <c r="AF932" s="394"/>
      <c r="AG932" s="394" t="s">
        <v>840</v>
      </c>
      <c r="AH932" s="394"/>
      <c r="AI932" s="394" t="s">
        <v>2609</v>
      </c>
      <c r="AJ932" s="473"/>
      <c r="AK932" s="359"/>
    </row>
    <row r="933" spans="1:37">
      <c r="A933" s="367"/>
      <c r="B933" s="445" t="s">
        <v>413</v>
      </c>
      <c r="C933" s="402">
        <v>46.750900000000001</v>
      </c>
      <c r="D933" s="428">
        <v>23.5441</v>
      </c>
      <c r="E933" s="449" t="s">
        <v>206</v>
      </c>
      <c r="F933" s="450" t="s">
        <v>649</v>
      </c>
      <c r="G933" s="450" t="s">
        <v>2755</v>
      </c>
      <c r="H933" s="450" t="s">
        <v>4124</v>
      </c>
      <c r="I933" s="452" t="s">
        <v>683</v>
      </c>
      <c r="J933" s="457" t="s">
        <v>825</v>
      </c>
      <c r="K933" s="407">
        <v>2</v>
      </c>
      <c r="L933" s="407">
        <v>11</v>
      </c>
      <c r="M933" s="407">
        <v>11</v>
      </c>
      <c r="N933" s="425">
        <v>132</v>
      </c>
      <c r="O933" s="437"/>
      <c r="P933" s="406">
        <v>2</v>
      </c>
      <c r="Q933" s="406">
        <v>130</v>
      </c>
      <c r="R933" s="406"/>
      <c r="S933" s="406"/>
      <c r="T933" s="406"/>
      <c r="U933" s="406"/>
      <c r="V933" s="406">
        <f t="shared" si="45"/>
        <v>0</v>
      </c>
      <c r="W933" s="676"/>
      <c r="X933" s="507" t="str">
        <f t="shared" si="43"/>
        <v>2 garsoniere, 130 două camere, 0 număr camere necunoscut &lt;span style="color: red;"&gt;(spuneți-mi sau trimiteți tabel întreținere)&lt;/span&gt;</v>
      </c>
      <c r="Y933" s="508" t="str">
        <f t="shared" si="44"/>
        <v>132 din care 2 garsoniere, 130 două camere, 0 număr camere necunoscut &lt;span style="color: red;"&gt;(spuneți-mi sau trimiteți tabel întreținere)&lt;/span&gt;</v>
      </c>
      <c r="Z933" s="509"/>
      <c r="AA933" s="510" t="s">
        <v>1683</v>
      </c>
      <c r="AB933" s="628" t="s">
        <v>1304</v>
      </c>
      <c r="AC933" s="431" t="s">
        <v>1547</v>
      </c>
      <c r="AD933" s="623" t="s">
        <v>2344</v>
      </c>
      <c r="AE933" s="623"/>
      <c r="AF933" s="623"/>
      <c r="AG933" s="623" t="s">
        <v>840</v>
      </c>
      <c r="AH933" s="623"/>
      <c r="AI933" s="623" t="s">
        <v>2609</v>
      </c>
      <c r="AJ933" s="496"/>
      <c r="AK933" s="359"/>
    </row>
    <row r="934" spans="1:37">
      <c r="A934" s="367"/>
      <c r="B934" s="445" t="s">
        <v>414</v>
      </c>
      <c r="C934" s="402">
        <v>46.751100000000001</v>
      </c>
      <c r="D934" s="428">
        <v>23.544699999999999</v>
      </c>
      <c r="E934" s="449" t="s">
        <v>206</v>
      </c>
      <c r="F934" s="450" t="s">
        <v>649</v>
      </c>
      <c r="G934" s="450" t="s">
        <v>2755</v>
      </c>
      <c r="H934" s="450" t="s">
        <v>4125</v>
      </c>
      <c r="I934" s="452" t="s">
        <v>683</v>
      </c>
      <c r="J934" s="457" t="s">
        <v>825</v>
      </c>
      <c r="K934" s="407">
        <v>2</v>
      </c>
      <c r="L934" s="407">
        <v>11</v>
      </c>
      <c r="M934" s="407">
        <v>11</v>
      </c>
      <c r="N934" s="425">
        <v>132</v>
      </c>
      <c r="O934" s="437"/>
      <c r="P934" s="406">
        <v>2</v>
      </c>
      <c r="Q934" s="406">
        <v>130</v>
      </c>
      <c r="R934" s="406"/>
      <c r="S934" s="406"/>
      <c r="T934" s="406"/>
      <c r="U934" s="406"/>
      <c r="V934" s="406">
        <f t="shared" si="45"/>
        <v>0</v>
      </c>
      <c r="W934" s="676"/>
      <c r="X934" s="507" t="str">
        <f t="shared" si="43"/>
        <v>2 garsoniere, 130 două camere, 0 număr camere necunoscut &lt;span style="color: red;"&gt;(spuneți-mi sau trimiteți tabel întreținere)&lt;/span&gt;</v>
      </c>
      <c r="Y934" s="508" t="str">
        <f t="shared" si="44"/>
        <v>132 din care 2 garsoniere, 130 două camere, 0 număr camere necunoscut &lt;span style="color: red;"&gt;(spuneți-mi sau trimiteți tabel întreținere)&lt;/span&gt;</v>
      </c>
      <c r="Z934" s="509"/>
      <c r="AA934" s="510" t="s">
        <v>1683</v>
      </c>
      <c r="AB934" s="628" t="s">
        <v>1304</v>
      </c>
      <c r="AC934" s="431" t="s">
        <v>1547</v>
      </c>
      <c r="AD934" s="623" t="s">
        <v>2344</v>
      </c>
      <c r="AE934" s="623"/>
      <c r="AF934" s="623"/>
      <c r="AG934" s="623" t="s">
        <v>840</v>
      </c>
      <c r="AH934" s="623"/>
      <c r="AI934" s="623" t="s">
        <v>2609</v>
      </c>
      <c r="AJ934" s="441"/>
      <c r="AK934" s="359"/>
    </row>
    <row r="935" spans="1:37">
      <c r="A935" s="367"/>
      <c r="B935" s="445" t="s">
        <v>415</v>
      </c>
      <c r="C935" s="402">
        <v>46.751300000000001</v>
      </c>
      <c r="D935" s="428">
        <v>23.545300000000001</v>
      </c>
      <c r="E935" s="449" t="s">
        <v>206</v>
      </c>
      <c r="F935" s="450" t="s">
        <v>649</v>
      </c>
      <c r="G935" s="450" t="s">
        <v>2755</v>
      </c>
      <c r="H935" s="450" t="s">
        <v>4126</v>
      </c>
      <c r="I935" s="452" t="s">
        <v>683</v>
      </c>
      <c r="J935" s="457" t="s">
        <v>825</v>
      </c>
      <c r="K935" s="407">
        <v>2</v>
      </c>
      <c r="L935" s="407">
        <v>11</v>
      </c>
      <c r="M935" s="407">
        <v>11</v>
      </c>
      <c r="N935" s="425">
        <v>132</v>
      </c>
      <c r="O935" s="437"/>
      <c r="P935" s="406">
        <v>2</v>
      </c>
      <c r="Q935" s="406">
        <v>130</v>
      </c>
      <c r="R935" s="406"/>
      <c r="S935" s="406"/>
      <c r="T935" s="406"/>
      <c r="U935" s="406"/>
      <c r="V935" s="406">
        <f t="shared" si="45"/>
        <v>0</v>
      </c>
      <c r="W935" s="676"/>
      <c r="X935" s="507" t="str">
        <f t="shared" si="43"/>
        <v>2 garsoniere, 130 două camere, 0 număr camere necunoscut &lt;span style="color: red;"&gt;(spuneți-mi sau trimiteți tabel întreținere)&lt;/span&gt;</v>
      </c>
      <c r="Y935" s="508" t="str">
        <f t="shared" si="44"/>
        <v>132 din care 2 garsoniere, 130 două camere, 0 număr camere necunoscut &lt;span style="color: red;"&gt;(spuneți-mi sau trimiteți tabel întreținere)&lt;/span&gt;</v>
      </c>
      <c r="Z935" s="509"/>
      <c r="AA935" s="510" t="s">
        <v>1683</v>
      </c>
      <c r="AB935" s="628" t="s">
        <v>1304</v>
      </c>
      <c r="AC935" s="431" t="s">
        <v>1547</v>
      </c>
      <c r="AD935" s="623" t="s">
        <v>2344</v>
      </c>
      <c r="AE935" s="623"/>
      <c r="AF935" s="623"/>
      <c r="AG935" s="623" t="s">
        <v>840</v>
      </c>
      <c r="AH935" s="623"/>
      <c r="AI935" s="623" t="s">
        <v>2609</v>
      </c>
      <c r="AJ935" s="441"/>
      <c r="AK935" s="359"/>
    </row>
    <row r="936" spans="1:37">
      <c r="A936" s="367" t="s">
        <v>32</v>
      </c>
      <c r="B936" s="460" t="s">
        <v>2797</v>
      </c>
      <c r="C936" s="461">
        <v>46.750399999999999</v>
      </c>
      <c r="D936" s="462">
        <v>23.543500000000002</v>
      </c>
      <c r="E936" s="463" t="s">
        <v>206</v>
      </c>
      <c r="F936" s="464" t="s">
        <v>649</v>
      </c>
      <c r="G936" s="464" t="s">
        <v>2755</v>
      </c>
      <c r="H936" s="464" t="s">
        <v>4123</v>
      </c>
      <c r="I936" s="474" t="s">
        <v>683</v>
      </c>
      <c r="J936" s="475" t="s">
        <v>825</v>
      </c>
      <c r="K936" s="476">
        <v>1</v>
      </c>
      <c r="L936" s="476">
        <v>11</v>
      </c>
      <c r="M936" s="476">
        <v>11</v>
      </c>
      <c r="N936" s="477">
        <v>66</v>
      </c>
      <c r="O936" s="478"/>
      <c r="P936" s="479">
        <v>1</v>
      </c>
      <c r="Q936" s="479">
        <v>65</v>
      </c>
      <c r="R936" s="479"/>
      <c r="S936" s="479"/>
      <c r="T936" s="479"/>
      <c r="U936" s="479"/>
      <c r="V936" s="479">
        <f t="shared" si="45"/>
        <v>0</v>
      </c>
      <c r="W936" s="679"/>
      <c r="X936" s="515" t="str">
        <f t="shared" si="43"/>
        <v>1 garsoniere, 65 două camere, 0 număr camere necunoscut &lt;span style="color: red;"&gt;(spuneți-mi sau trimiteți tabel întreținere)&lt;/span&gt;</v>
      </c>
      <c r="Y936" s="516" t="str">
        <f t="shared" si="44"/>
        <v>66 din care 1 garsoniere, 65 două camere, 0 număr camere necunoscut &lt;span style="color: red;"&gt;(spuneți-mi sau trimiteți tabel întreținere)&lt;/span&gt;</v>
      </c>
      <c r="Z936" s="517"/>
      <c r="AA936" s="518" t="s">
        <v>1683</v>
      </c>
      <c r="AB936" s="400" t="s">
        <v>1304</v>
      </c>
      <c r="AC936" s="458" t="s">
        <v>1547</v>
      </c>
      <c r="AD936" s="394" t="s">
        <v>2284</v>
      </c>
      <c r="AE936" s="394"/>
      <c r="AF936" s="394"/>
      <c r="AG936" s="394" t="s">
        <v>840</v>
      </c>
      <c r="AH936" s="394"/>
      <c r="AI936" s="394" t="s">
        <v>2609</v>
      </c>
      <c r="AJ936" s="473"/>
      <c r="AK936" s="359"/>
    </row>
    <row r="937" spans="1:37">
      <c r="A937" s="367"/>
      <c r="B937" s="445" t="s">
        <v>2798</v>
      </c>
      <c r="C937" s="402">
        <v>46.750599999999999</v>
      </c>
      <c r="D937" s="428">
        <v>23.5441</v>
      </c>
      <c r="E937" s="449" t="s">
        <v>206</v>
      </c>
      <c r="F937" s="450" t="s">
        <v>649</v>
      </c>
      <c r="G937" s="450" t="s">
        <v>2755</v>
      </c>
      <c r="H937" s="450" t="s">
        <v>4124</v>
      </c>
      <c r="I937" s="452" t="s">
        <v>683</v>
      </c>
      <c r="J937" s="457" t="s">
        <v>825</v>
      </c>
      <c r="K937" s="407">
        <v>1</v>
      </c>
      <c r="L937" s="407">
        <v>11</v>
      </c>
      <c r="M937" s="407">
        <v>11</v>
      </c>
      <c r="N937" s="425">
        <v>66</v>
      </c>
      <c r="O937" s="437"/>
      <c r="P937" s="406">
        <v>1</v>
      </c>
      <c r="Q937" s="406">
        <v>65</v>
      </c>
      <c r="R937" s="406"/>
      <c r="S937" s="406"/>
      <c r="T937" s="406"/>
      <c r="U937" s="406"/>
      <c r="V937" s="406">
        <f t="shared" si="45"/>
        <v>0</v>
      </c>
      <c r="W937" s="676"/>
      <c r="X937" s="507" t="str">
        <f t="shared" ref="X937:X1000" si="46">CONCATENATE(IF(ISBLANK(O937),"",CONCATENATE(O937,O$2,", ")),IF(ISBLANK(P937),"",CONCATENATE(P937,P$2,", ")),IF(ISBLANK(Q937),"",CONCATENATE(Q937,Q$2,", ")),IF(ISBLANK(R937),"",CONCATENATE(R937,R$2,", ")),IF(ISBLANK(S937),"",CONCATENATE(S937,S$2,", ")),IF(ISBLANK(T937),"",CONCATENATE(T937,T$2,", ")),IF(ISBLANK(U937),"",CONCATENATE(U937,U$2,", ")),IF(ISBLANK(V937),"",CONCATENATE(W937,V937,V$2)))</f>
        <v>1 garsoniere, 65 două camere, 0 număr camere necunoscut &lt;span style="color: red;"&gt;(spuneți-mi sau trimiteți tabel întreținere)&lt;/span&gt;</v>
      </c>
      <c r="Y937" s="508" t="str">
        <f t="shared" ref="Y937:Y1000" si="47">W937&amp;N937&amp;" din care "&amp;X937</f>
        <v>66 din care 1 garsoniere, 65 două camere, 0 număr camere necunoscut &lt;span style="color: red;"&gt;(spuneți-mi sau trimiteți tabel întreținere)&lt;/span&gt;</v>
      </c>
      <c r="Z937" s="509"/>
      <c r="AA937" s="510" t="s">
        <v>1683</v>
      </c>
      <c r="AB937" s="628" t="s">
        <v>1304</v>
      </c>
      <c r="AC937" s="431" t="s">
        <v>1547</v>
      </c>
      <c r="AD937" s="623" t="s">
        <v>2284</v>
      </c>
      <c r="AE937" s="623"/>
      <c r="AF937" s="623"/>
      <c r="AG937" s="623" t="s">
        <v>840</v>
      </c>
      <c r="AH937" s="623"/>
      <c r="AI937" s="623" t="s">
        <v>2609</v>
      </c>
      <c r="AJ937" s="441"/>
      <c r="AK937" s="359"/>
    </row>
    <row r="938" spans="1:37">
      <c r="A938" s="367"/>
      <c r="B938" s="445" t="s">
        <v>917</v>
      </c>
      <c r="C938" s="402">
        <v>46.750799999999998</v>
      </c>
      <c r="D938" s="428">
        <v>23.544699999999999</v>
      </c>
      <c r="E938" s="449" t="s">
        <v>206</v>
      </c>
      <c r="F938" s="450" t="s">
        <v>649</v>
      </c>
      <c r="G938" s="450" t="s">
        <v>2755</v>
      </c>
      <c r="H938" s="450" t="s">
        <v>4125</v>
      </c>
      <c r="I938" s="452" t="s">
        <v>683</v>
      </c>
      <c r="J938" s="457" t="s">
        <v>825</v>
      </c>
      <c r="K938" s="407">
        <v>1</v>
      </c>
      <c r="L938" s="407">
        <v>11</v>
      </c>
      <c r="M938" s="407">
        <v>11</v>
      </c>
      <c r="N938" s="425">
        <v>66</v>
      </c>
      <c r="O938" s="437"/>
      <c r="P938" s="406">
        <v>1</v>
      </c>
      <c r="Q938" s="406">
        <v>65</v>
      </c>
      <c r="R938" s="406"/>
      <c r="S938" s="406"/>
      <c r="T938" s="406"/>
      <c r="U938" s="406"/>
      <c r="V938" s="406">
        <f t="shared" ref="V938:V1001" si="48">N938-SUM(O938:U938)</f>
        <v>0</v>
      </c>
      <c r="W938" s="676"/>
      <c r="X938" s="507" t="str">
        <f t="shared" si="46"/>
        <v>1 garsoniere, 65 două camere, 0 număr camere necunoscut &lt;span style="color: red;"&gt;(spuneți-mi sau trimiteți tabel întreținere)&lt;/span&gt;</v>
      </c>
      <c r="Y938" s="508" t="str">
        <f t="shared" si="47"/>
        <v>66 din care 1 garsoniere, 65 două camere, 0 număr camere necunoscut &lt;span style="color: red;"&gt;(spuneți-mi sau trimiteți tabel întreținere)&lt;/span&gt;</v>
      </c>
      <c r="Z938" s="509"/>
      <c r="AA938" s="510" t="s">
        <v>1683</v>
      </c>
      <c r="AB938" s="628" t="s">
        <v>1304</v>
      </c>
      <c r="AC938" s="431" t="s">
        <v>1547</v>
      </c>
      <c r="AD938" s="623" t="s">
        <v>2284</v>
      </c>
      <c r="AE938" s="623"/>
      <c r="AF938" s="623"/>
      <c r="AG938" s="623" t="s">
        <v>840</v>
      </c>
      <c r="AH938" s="623"/>
      <c r="AI938" s="623" t="s">
        <v>2609</v>
      </c>
      <c r="AJ938" s="441"/>
      <c r="AK938" s="359"/>
    </row>
    <row r="939" spans="1:37">
      <c r="A939" s="367"/>
      <c r="B939" s="445" t="s">
        <v>918</v>
      </c>
      <c r="C939" s="402">
        <v>46.750999999999998</v>
      </c>
      <c r="D939" s="428">
        <v>23.545300000000001</v>
      </c>
      <c r="E939" s="449" t="s">
        <v>206</v>
      </c>
      <c r="F939" s="450" t="s">
        <v>649</v>
      </c>
      <c r="G939" s="450" t="s">
        <v>2755</v>
      </c>
      <c r="H939" s="450" t="s">
        <v>4126</v>
      </c>
      <c r="I939" s="452" t="s">
        <v>683</v>
      </c>
      <c r="J939" s="457" t="s">
        <v>825</v>
      </c>
      <c r="K939" s="407">
        <v>1</v>
      </c>
      <c r="L939" s="407">
        <v>11</v>
      </c>
      <c r="M939" s="407">
        <v>11</v>
      </c>
      <c r="N939" s="425">
        <v>66</v>
      </c>
      <c r="O939" s="437"/>
      <c r="P939" s="406">
        <v>1</v>
      </c>
      <c r="Q939" s="406">
        <v>65</v>
      </c>
      <c r="R939" s="406"/>
      <c r="S939" s="406"/>
      <c r="T939" s="406"/>
      <c r="U939" s="406"/>
      <c r="V939" s="406">
        <f t="shared" si="48"/>
        <v>0</v>
      </c>
      <c r="W939" s="676"/>
      <c r="X939" s="507" t="str">
        <f t="shared" si="46"/>
        <v>1 garsoniere, 65 două camere, 0 număr camere necunoscut &lt;span style="color: red;"&gt;(spuneți-mi sau trimiteți tabel întreținere)&lt;/span&gt;</v>
      </c>
      <c r="Y939" s="508" t="str">
        <f t="shared" si="47"/>
        <v>66 din care 1 garsoniere, 65 două camere, 0 număr camere necunoscut &lt;span style="color: red;"&gt;(spuneți-mi sau trimiteți tabel întreținere)&lt;/span&gt;</v>
      </c>
      <c r="Z939" s="509"/>
      <c r="AA939" s="510" t="s">
        <v>1683</v>
      </c>
      <c r="AB939" s="628" t="s">
        <v>1304</v>
      </c>
      <c r="AC939" s="431" t="s">
        <v>1547</v>
      </c>
      <c r="AD939" s="623" t="s">
        <v>2284</v>
      </c>
      <c r="AE939" s="623"/>
      <c r="AF939" s="623"/>
      <c r="AG939" s="623" t="s">
        <v>840</v>
      </c>
      <c r="AH939" s="623"/>
      <c r="AI939" s="623" t="s">
        <v>2609</v>
      </c>
      <c r="AJ939" s="496"/>
      <c r="AK939" s="359"/>
    </row>
    <row r="940" spans="1:37">
      <c r="A940" s="367" t="s">
        <v>32</v>
      </c>
      <c r="B940" s="460" t="s">
        <v>340</v>
      </c>
      <c r="C940" s="461">
        <v>46.749600000000001</v>
      </c>
      <c r="D940" s="462">
        <v>23.550599999999999</v>
      </c>
      <c r="E940" s="463" t="s">
        <v>206</v>
      </c>
      <c r="F940" s="464" t="s">
        <v>649</v>
      </c>
      <c r="G940" s="464" t="s">
        <v>2755</v>
      </c>
      <c r="H940" s="464" t="s">
        <v>4127</v>
      </c>
      <c r="I940" s="474" t="s">
        <v>681</v>
      </c>
      <c r="J940" s="475" t="s">
        <v>3</v>
      </c>
      <c r="K940" s="476">
        <v>5</v>
      </c>
      <c r="L940" s="476">
        <v>5</v>
      </c>
      <c r="M940" s="476">
        <v>5</v>
      </c>
      <c r="N940" s="477">
        <v>100</v>
      </c>
      <c r="O940" s="478"/>
      <c r="P940" s="479"/>
      <c r="Q940" s="479">
        <v>65</v>
      </c>
      <c r="R940" s="479">
        <v>35</v>
      </c>
      <c r="S940" s="479"/>
      <c r="T940" s="479"/>
      <c r="U940" s="479"/>
      <c r="V940" s="479">
        <f t="shared" si="48"/>
        <v>0</v>
      </c>
      <c r="W940" s="679"/>
      <c r="X940" s="515" t="str">
        <f t="shared" si="46"/>
        <v>65 două camere, 35 trei camere, 0 număr camere necunoscut &lt;span style="color: red;"&gt;(spuneți-mi sau trimiteți tabel întreținere)&lt;/span&gt;</v>
      </c>
      <c r="Y940" s="516" t="str">
        <f t="shared" si="47"/>
        <v>100 din care 65 două camere, 35 trei camere, 0 număr camere necunoscut &lt;span style="color: red;"&gt;(spuneți-mi sau trimiteți tabel întreținere)&lt;/span&gt;</v>
      </c>
      <c r="Z940" s="517"/>
      <c r="AA940" s="518" t="s">
        <v>1671</v>
      </c>
      <c r="AB940" s="400" t="s">
        <v>1304</v>
      </c>
      <c r="AC940" s="458" t="s">
        <v>1547</v>
      </c>
      <c r="AD940" s="394" t="s">
        <v>2148</v>
      </c>
      <c r="AE940" s="472"/>
      <c r="AF940" s="472"/>
      <c r="AG940" s="394" t="s">
        <v>10</v>
      </c>
      <c r="AH940" s="394"/>
      <c r="AI940" s="394" t="s">
        <v>2583</v>
      </c>
      <c r="AJ940" s="473"/>
      <c r="AK940" s="359"/>
    </row>
    <row r="941" spans="1:37">
      <c r="A941" s="367"/>
      <c r="B941" s="445" t="s">
        <v>341</v>
      </c>
      <c r="C941" s="402">
        <v>46.750500000000002</v>
      </c>
      <c r="D941" s="428">
        <v>23.545000000000002</v>
      </c>
      <c r="E941" s="449" t="s">
        <v>206</v>
      </c>
      <c r="F941" s="450" t="s">
        <v>649</v>
      </c>
      <c r="G941" s="450" t="s">
        <v>2755</v>
      </c>
      <c r="H941" s="450" t="s">
        <v>4128</v>
      </c>
      <c r="I941" s="452" t="s">
        <v>681</v>
      </c>
      <c r="J941" s="457" t="s">
        <v>3</v>
      </c>
      <c r="K941" s="407">
        <v>5</v>
      </c>
      <c r="L941" s="407">
        <v>5</v>
      </c>
      <c r="M941" s="407">
        <v>5</v>
      </c>
      <c r="N941" s="425">
        <v>100</v>
      </c>
      <c r="O941" s="437"/>
      <c r="P941" s="406"/>
      <c r="Q941" s="406">
        <v>65</v>
      </c>
      <c r="R941" s="406">
        <v>35</v>
      </c>
      <c r="S941" s="406"/>
      <c r="T941" s="406"/>
      <c r="U941" s="406"/>
      <c r="V941" s="406">
        <f t="shared" si="48"/>
        <v>0</v>
      </c>
      <c r="W941" s="676"/>
      <c r="X941" s="507" t="str">
        <f t="shared" si="46"/>
        <v>65 două camere, 35 trei camere, 0 număr camere necunoscut &lt;span style="color: red;"&gt;(spuneți-mi sau trimiteți tabel întreținere)&lt;/span&gt;</v>
      </c>
      <c r="Y941" s="508" t="str">
        <f t="shared" si="47"/>
        <v>100 din care 65 două camere, 35 trei camere, 0 număr camere necunoscut &lt;span style="color: red;"&gt;(spuneți-mi sau trimiteți tabel întreținere)&lt;/span&gt;</v>
      </c>
      <c r="Z941" s="509"/>
      <c r="AA941" s="510" t="s">
        <v>1671</v>
      </c>
      <c r="AB941" s="628" t="s">
        <v>1304</v>
      </c>
      <c r="AC941" s="431" t="s">
        <v>1547</v>
      </c>
      <c r="AD941" s="623" t="s">
        <v>2148</v>
      </c>
      <c r="AE941" s="356"/>
      <c r="AF941" s="356"/>
      <c r="AG941" s="623" t="s">
        <v>10</v>
      </c>
      <c r="AH941" s="623"/>
      <c r="AI941" s="623" t="s">
        <v>2583</v>
      </c>
      <c r="AJ941" s="441"/>
      <c r="AK941" s="359"/>
    </row>
    <row r="942" spans="1:37">
      <c r="A942" s="367"/>
      <c r="B942" s="445" t="s">
        <v>524</v>
      </c>
      <c r="C942" s="402">
        <v>46.751800000000003</v>
      </c>
      <c r="D942" s="429">
        <v>23.546500000000002</v>
      </c>
      <c r="E942" s="449" t="s">
        <v>206</v>
      </c>
      <c r="F942" s="450" t="s">
        <v>649</v>
      </c>
      <c r="G942" s="450" t="s">
        <v>2755</v>
      </c>
      <c r="H942" s="450" t="s">
        <v>4129</v>
      </c>
      <c r="I942" s="452" t="s">
        <v>695</v>
      </c>
      <c r="J942" s="457" t="s">
        <v>3</v>
      </c>
      <c r="K942" s="407">
        <v>5</v>
      </c>
      <c r="L942" s="407">
        <v>5</v>
      </c>
      <c r="M942" s="407">
        <v>4</v>
      </c>
      <c r="N942" s="425">
        <v>40</v>
      </c>
      <c r="O942" s="437"/>
      <c r="P942" s="406"/>
      <c r="Q942" s="406"/>
      <c r="R942" s="406">
        <v>24</v>
      </c>
      <c r="S942" s="406">
        <v>16</v>
      </c>
      <c r="T942" s="406"/>
      <c r="U942" s="406"/>
      <c r="V942" s="406">
        <f t="shared" si="48"/>
        <v>0</v>
      </c>
      <c r="W942" s="676"/>
      <c r="X942" s="507" t="str">
        <f t="shared" si="46"/>
        <v>24 trei camere, 16 patru camere, 0 număr camere necunoscut &lt;span style="color: red;"&gt;(spuneți-mi sau trimiteți tabel întreținere)&lt;/span&gt;</v>
      </c>
      <c r="Y942" s="508" t="str">
        <f t="shared" si="47"/>
        <v>40 din care 24 trei camere, 16 patru camere, 0 număr camere necunoscut &lt;span style="color: red;"&gt;(spuneți-mi sau trimiteți tabel întreținere)&lt;/span&gt;</v>
      </c>
      <c r="Z942" s="509"/>
      <c r="AA942" s="510" t="s">
        <v>1683</v>
      </c>
      <c r="AB942" s="628" t="s">
        <v>1304</v>
      </c>
      <c r="AC942" s="431" t="s">
        <v>1547</v>
      </c>
      <c r="AD942" s="356" t="s">
        <v>1587</v>
      </c>
      <c r="AE942" s="356"/>
      <c r="AF942" s="356"/>
      <c r="AG942" s="356" t="s">
        <v>840</v>
      </c>
      <c r="AH942" s="356"/>
      <c r="AI942" s="356" t="s">
        <v>2227</v>
      </c>
      <c r="AJ942" s="441"/>
      <c r="AK942" s="359"/>
    </row>
    <row r="943" spans="1:37">
      <c r="A943" s="367"/>
      <c r="B943" s="445" t="s">
        <v>536</v>
      </c>
      <c r="C943" s="402">
        <v>46.749299999999998</v>
      </c>
      <c r="D943" s="428">
        <v>23.55</v>
      </c>
      <c r="E943" s="449" t="s">
        <v>206</v>
      </c>
      <c r="F943" s="450" t="s">
        <v>649</v>
      </c>
      <c r="G943" s="450" t="s">
        <v>2755</v>
      </c>
      <c r="H943" s="450" t="s">
        <v>4130</v>
      </c>
      <c r="I943" s="452" t="s">
        <v>683</v>
      </c>
      <c r="J943" s="399" t="s">
        <v>752</v>
      </c>
      <c r="K943" s="407">
        <v>1</v>
      </c>
      <c r="L943" s="407">
        <v>11</v>
      </c>
      <c r="M943" s="407">
        <v>11</v>
      </c>
      <c r="N943" s="425">
        <v>176</v>
      </c>
      <c r="O943" s="437"/>
      <c r="P943" s="406">
        <v>176</v>
      </c>
      <c r="Q943" s="406"/>
      <c r="R943" s="406"/>
      <c r="S943" s="406"/>
      <c r="T943" s="406"/>
      <c r="U943" s="406"/>
      <c r="V943" s="406">
        <f t="shared" si="48"/>
        <v>0</v>
      </c>
      <c r="W943" s="676"/>
      <c r="X943" s="507" t="str">
        <f t="shared" si="46"/>
        <v>176 garsoniere, 0 număr camere necunoscut &lt;span style="color: red;"&gt;(spuneți-mi sau trimiteți tabel întreținere)&lt;/span&gt;</v>
      </c>
      <c r="Y943" s="508" t="str">
        <f t="shared" si="47"/>
        <v>176 din care 176 garsoniere, 0 număr camere necunoscut &lt;span style="color: red;"&gt;(spuneți-mi sau trimiteți tabel întreținere)&lt;/span&gt;</v>
      </c>
      <c r="Z943" s="509"/>
      <c r="AA943" s="510" t="s">
        <v>1712</v>
      </c>
      <c r="AB943" s="628" t="s">
        <v>1303</v>
      </c>
      <c r="AC943" s="431" t="s">
        <v>1547</v>
      </c>
      <c r="AD943" s="356" t="s">
        <v>1561</v>
      </c>
      <c r="AE943" s="356"/>
      <c r="AF943" s="356"/>
      <c r="AG943" s="623" t="s">
        <v>1216</v>
      </c>
      <c r="AH943" s="623"/>
      <c r="AI943" s="623" t="s">
        <v>2564</v>
      </c>
      <c r="AJ943" s="441"/>
      <c r="AK943" s="359"/>
    </row>
    <row r="944" spans="1:37">
      <c r="A944" s="367"/>
      <c r="B944" s="445" t="s">
        <v>537</v>
      </c>
      <c r="C944" s="402">
        <v>46.749099999999999</v>
      </c>
      <c r="D944" s="428">
        <v>23.550599999999999</v>
      </c>
      <c r="E944" s="449" t="s">
        <v>206</v>
      </c>
      <c r="F944" s="450" t="s">
        <v>649</v>
      </c>
      <c r="G944" s="450" t="s">
        <v>2755</v>
      </c>
      <c r="H944" s="450" t="s">
        <v>4131</v>
      </c>
      <c r="I944" s="452" t="s">
        <v>683</v>
      </c>
      <c r="J944" s="399" t="s">
        <v>752</v>
      </c>
      <c r="K944" s="407">
        <v>1</v>
      </c>
      <c r="L944" s="407">
        <v>11</v>
      </c>
      <c r="M944" s="407">
        <v>11</v>
      </c>
      <c r="N944" s="425">
        <v>176</v>
      </c>
      <c r="O944" s="437"/>
      <c r="P944" s="406">
        <v>176</v>
      </c>
      <c r="Q944" s="406"/>
      <c r="R944" s="406"/>
      <c r="S944" s="406"/>
      <c r="T944" s="406"/>
      <c r="U944" s="406"/>
      <c r="V944" s="406">
        <f t="shared" si="48"/>
        <v>0</v>
      </c>
      <c r="W944" s="676"/>
      <c r="X944" s="507" t="str">
        <f t="shared" si="46"/>
        <v>176 garsoniere, 0 număr camere necunoscut &lt;span style="color: red;"&gt;(spuneți-mi sau trimiteți tabel întreținere)&lt;/span&gt;</v>
      </c>
      <c r="Y944" s="508" t="str">
        <f t="shared" si="47"/>
        <v>176 din care 176 garsoniere, 0 număr camere necunoscut &lt;span style="color: red;"&gt;(spuneți-mi sau trimiteți tabel întreținere)&lt;/span&gt;</v>
      </c>
      <c r="Z944" s="509"/>
      <c r="AA944" s="510" t="s">
        <v>1712</v>
      </c>
      <c r="AB944" s="628" t="s">
        <v>1303</v>
      </c>
      <c r="AC944" s="431" t="s">
        <v>1547</v>
      </c>
      <c r="AD944" s="356" t="s">
        <v>1561</v>
      </c>
      <c r="AE944" s="356"/>
      <c r="AF944" s="356"/>
      <c r="AG944" s="623" t="s">
        <v>1216</v>
      </c>
      <c r="AH944" s="623"/>
      <c r="AI944" s="623" t="s">
        <v>2564</v>
      </c>
      <c r="AJ944" s="441"/>
      <c r="AK944" s="359"/>
    </row>
    <row r="945" spans="1:37">
      <c r="A945" s="367"/>
      <c r="B945" s="445" t="s">
        <v>519</v>
      </c>
      <c r="C945" s="402">
        <v>46.748899999999999</v>
      </c>
      <c r="D945" s="428">
        <v>23.551200000000001</v>
      </c>
      <c r="E945" s="449" t="s">
        <v>206</v>
      </c>
      <c r="F945" s="450" t="s">
        <v>649</v>
      </c>
      <c r="G945" s="450" t="s">
        <v>2755</v>
      </c>
      <c r="H945" s="450" t="s">
        <v>4132</v>
      </c>
      <c r="I945" s="452" t="s">
        <v>683</v>
      </c>
      <c r="J945" s="399" t="s">
        <v>752</v>
      </c>
      <c r="K945" s="407">
        <v>1</v>
      </c>
      <c r="L945" s="407">
        <v>11</v>
      </c>
      <c r="M945" s="407">
        <v>11</v>
      </c>
      <c r="N945" s="425">
        <v>176</v>
      </c>
      <c r="O945" s="437"/>
      <c r="P945" s="406">
        <v>176</v>
      </c>
      <c r="Q945" s="406"/>
      <c r="R945" s="406"/>
      <c r="S945" s="406"/>
      <c r="T945" s="406"/>
      <c r="U945" s="406"/>
      <c r="V945" s="406">
        <f t="shared" si="48"/>
        <v>0</v>
      </c>
      <c r="W945" s="676"/>
      <c r="X945" s="507" t="str">
        <f t="shared" si="46"/>
        <v>176 garsoniere, 0 număr camere necunoscut &lt;span style="color: red;"&gt;(spuneți-mi sau trimiteți tabel întreținere)&lt;/span&gt;</v>
      </c>
      <c r="Y945" s="508" t="str">
        <f t="shared" si="47"/>
        <v>176 din care 176 garsoniere, 0 număr camere necunoscut &lt;span style="color: red;"&gt;(spuneți-mi sau trimiteți tabel întreținere)&lt;/span&gt;</v>
      </c>
      <c r="Z945" s="509"/>
      <c r="AA945" s="510" t="s">
        <v>1712</v>
      </c>
      <c r="AB945" s="628" t="s">
        <v>1303</v>
      </c>
      <c r="AC945" s="431" t="s">
        <v>1547</v>
      </c>
      <c r="AD945" s="356" t="s">
        <v>1561</v>
      </c>
      <c r="AE945" s="356"/>
      <c r="AF945" s="356"/>
      <c r="AG945" s="623" t="s">
        <v>1216</v>
      </c>
      <c r="AH945" s="623"/>
      <c r="AI945" s="623" t="s">
        <v>2564</v>
      </c>
      <c r="AJ945" s="496"/>
      <c r="AK945" s="359"/>
    </row>
    <row r="946" spans="1:37">
      <c r="A946" s="367"/>
      <c r="B946" s="445" t="s">
        <v>456</v>
      </c>
      <c r="C946" s="402">
        <v>46.752299999999998</v>
      </c>
      <c r="D946" s="428">
        <v>23.550699999999999</v>
      </c>
      <c r="E946" s="449" t="s">
        <v>206</v>
      </c>
      <c r="F946" s="450" t="s">
        <v>649</v>
      </c>
      <c r="G946" s="450" t="s">
        <v>2755</v>
      </c>
      <c r="H946" s="450" t="s">
        <v>4133</v>
      </c>
      <c r="I946" s="452" t="s">
        <v>681</v>
      </c>
      <c r="J946" s="457" t="s">
        <v>3</v>
      </c>
      <c r="K946" s="407">
        <v>2</v>
      </c>
      <c r="L946" s="407">
        <v>5</v>
      </c>
      <c r="M946" s="407">
        <v>5</v>
      </c>
      <c r="N946" s="425">
        <v>120</v>
      </c>
      <c r="O946" s="437"/>
      <c r="P946" s="406">
        <v>120</v>
      </c>
      <c r="Q946" s="406"/>
      <c r="R946" s="406"/>
      <c r="S946" s="406"/>
      <c r="T946" s="406"/>
      <c r="U946" s="406"/>
      <c r="V946" s="406">
        <f t="shared" si="48"/>
        <v>0</v>
      </c>
      <c r="W946" s="676"/>
      <c r="X946" s="507" t="str">
        <f t="shared" si="46"/>
        <v>120 garsoniere, 0 număr camere necunoscut &lt;span style="color: red;"&gt;(spuneți-mi sau trimiteți tabel întreținere)&lt;/span&gt;</v>
      </c>
      <c r="Y946" s="508" t="str">
        <f t="shared" si="47"/>
        <v>120 din care 120 garsoniere, 0 număr camere necunoscut &lt;span style="color: red;"&gt;(spuneți-mi sau trimiteți tabel întreținere)&lt;/span&gt;</v>
      </c>
      <c r="Z946" s="509"/>
      <c r="AA946" s="510" t="s">
        <v>1663</v>
      </c>
      <c r="AB946" s="628" t="s">
        <v>1303</v>
      </c>
      <c r="AC946" s="431" t="s">
        <v>1547</v>
      </c>
      <c r="AD946" s="356" t="s">
        <v>1621</v>
      </c>
      <c r="AE946" s="356"/>
      <c r="AF946" s="356"/>
      <c r="AG946" s="623" t="s">
        <v>840</v>
      </c>
      <c r="AH946" s="623"/>
      <c r="AI946" s="623" t="s">
        <v>2573</v>
      </c>
      <c r="AJ946" s="441"/>
      <c r="AK946" s="359"/>
    </row>
    <row r="947" spans="1:37">
      <c r="A947" s="367"/>
      <c r="B947" s="445" t="s">
        <v>456</v>
      </c>
      <c r="C947" s="402">
        <v>46.752499999999998</v>
      </c>
      <c r="D947" s="428">
        <v>23.551400000000001</v>
      </c>
      <c r="E947" s="449" t="s">
        <v>206</v>
      </c>
      <c r="F947" s="450" t="s">
        <v>649</v>
      </c>
      <c r="G947" s="450" t="s">
        <v>2755</v>
      </c>
      <c r="H947" s="450" t="s">
        <v>4134</v>
      </c>
      <c r="I947" s="452" t="s">
        <v>681</v>
      </c>
      <c r="J947" s="457" t="s">
        <v>3</v>
      </c>
      <c r="K947" s="407">
        <v>2</v>
      </c>
      <c r="L947" s="407">
        <v>5</v>
      </c>
      <c r="M947" s="407">
        <v>5</v>
      </c>
      <c r="N947" s="425">
        <v>80</v>
      </c>
      <c r="O947" s="437"/>
      <c r="P947" s="406">
        <v>80</v>
      </c>
      <c r="Q947" s="406"/>
      <c r="R947" s="406"/>
      <c r="S947" s="406"/>
      <c r="T947" s="406"/>
      <c r="U947" s="406"/>
      <c r="V947" s="406">
        <f t="shared" si="48"/>
        <v>0</v>
      </c>
      <c r="W947" s="676"/>
      <c r="X947" s="507" t="str">
        <f t="shared" si="46"/>
        <v>80 garsoniere, 0 număr camere necunoscut &lt;span style="color: red;"&gt;(spuneți-mi sau trimiteți tabel întreținere)&lt;/span&gt;</v>
      </c>
      <c r="Y947" s="508" t="str">
        <f t="shared" si="47"/>
        <v>80 din care 80 garsoniere, 0 număr camere necunoscut &lt;span style="color: red;"&gt;(spuneți-mi sau trimiteți tabel întreținere)&lt;/span&gt;</v>
      </c>
      <c r="Z947" s="509"/>
      <c r="AA947" s="510" t="s">
        <v>1663</v>
      </c>
      <c r="AB947" s="628" t="s">
        <v>1302</v>
      </c>
      <c r="AC947" s="431" t="s">
        <v>1548</v>
      </c>
      <c r="AD947" s="356" t="s">
        <v>1620</v>
      </c>
      <c r="AE947" s="356"/>
      <c r="AF947" s="356"/>
      <c r="AG947" s="623" t="s">
        <v>5</v>
      </c>
      <c r="AH947" s="623"/>
      <c r="AI947" s="623" t="s">
        <v>2573</v>
      </c>
      <c r="AJ947" s="496"/>
      <c r="AK947" s="359"/>
    </row>
    <row r="948" spans="1:37">
      <c r="A948" s="367"/>
      <c r="B948" s="445" t="s">
        <v>551</v>
      </c>
      <c r="C948" s="402">
        <v>46.752200000000002</v>
      </c>
      <c r="D948" s="428">
        <v>23.5519</v>
      </c>
      <c r="E948" s="449" t="s">
        <v>206</v>
      </c>
      <c r="F948" s="450" t="s">
        <v>649</v>
      </c>
      <c r="G948" s="450" t="s">
        <v>2755</v>
      </c>
      <c r="H948" s="450" t="s">
        <v>3150</v>
      </c>
      <c r="I948" s="452" t="s">
        <v>681</v>
      </c>
      <c r="J948" s="457" t="s">
        <v>3</v>
      </c>
      <c r="K948" s="407">
        <v>1</v>
      </c>
      <c r="L948" s="407">
        <v>5</v>
      </c>
      <c r="M948" s="407">
        <v>5</v>
      </c>
      <c r="N948" s="425">
        <v>40</v>
      </c>
      <c r="O948" s="437"/>
      <c r="P948" s="406">
        <v>40</v>
      </c>
      <c r="Q948" s="406"/>
      <c r="R948" s="406"/>
      <c r="S948" s="406"/>
      <c r="T948" s="406"/>
      <c r="U948" s="406"/>
      <c r="V948" s="406">
        <f t="shared" si="48"/>
        <v>0</v>
      </c>
      <c r="W948" s="676"/>
      <c r="X948" s="507" t="str">
        <f t="shared" si="46"/>
        <v>40 garsoniere, 0 număr camere necunoscut &lt;span style="color: red;"&gt;(spuneți-mi sau trimiteți tabel întreținere)&lt;/span&gt;</v>
      </c>
      <c r="Y948" s="508" t="str">
        <f t="shared" si="47"/>
        <v>40 din care 40 garsoniere, 0 număr camere necunoscut &lt;span style="color: red;"&gt;(spuneți-mi sau trimiteți tabel întreținere)&lt;/span&gt;</v>
      </c>
      <c r="Z948" s="509"/>
      <c r="AA948" s="510" t="s">
        <v>1713</v>
      </c>
      <c r="AB948" s="628" t="s">
        <v>1305</v>
      </c>
      <c r="AC948" s="431" t="s">
        <v>1547</v>
      </c>
      <c r="AD948" s="356" t="s">
        <v>2647</v>
      </c>
      <c r="AE948" s="356"/>
      <c r="AF948" s="356"/>
      <c r="AG948" s="356" t="s">
        <v>840</v>
      </c>
      <c r="AH948" s="356"/>
      <c r="AI948" s="356" t="s">
        <v>2227</v>
      </c>
      <c r="AJ948" s="496"/>
      <c r="AK948" s="359"/>
    </row>
    <row r="949" spans="1:37">
      <c r="A949" s="367"/>
      <c r="B949" s="445" t="s">
        <v>552</v>
      </c>
      <c r="C949" s="402">
        <v>46.752299999999998</v>
      </c>
      <c r="D949" s="428">
        <v>23.552299999999999</v>
      </c>
      <c r="E949" s="449" t="s">
        <v>206</v>
      </c>
      <c r="F949" s="450" t="s">
        <v>649</v>
      </c>
      <c r="G949" s="450" t="s">
        <v>2755</v>
      </c>
      <c r="H949" s="450" t="s">
        <v>3150</v>
      </c>
      <c r="I949" s="452" t="s">
        <v>681</v>
      </c>
      <c r="J949" s="457" t="s">
        <v>3</v>
      </c>
      <c r="K949" s="407">
        <v>1</v>
      </c>
      <c r="L949" s="407">
        <v>5</v>
      </c>
      <c r="M949" s="407">
        <v>5</v>
      </c>
      <c r="N949" s="425">
        <v>40</v>
      </c>
      <c r="O949" s="437"/>
      <c r="P949" s="406">
        <v>40</v>
      </c>
      <c r="Q949" s="406"/>
      <c r="R949" s="406"/>
      <c r="S949" s="406"/>
      <c r="T949" s="406"/>
      <c r="U949" s="406"/>
      <c r="V949" s="406">
        <f t="shared" si="48"/>
        <v>0</v>
      </c>
      <c r="W949" s="676"/>
      <c r="X949" s="507" t="str">
        <f t="shared" si="46"/>
        <v>40 garsoniere, 0 număr camere necunoscut &lt;span style="color: red;"&gt;(spuneți-mi sau trimiteți tabel întreținere)&lt;/span&gt;</v>
      </c>
      <c r="Y949" s="508" t="str">
        <f t="shared" si="47"/>
        <v>40 din care 40 garsoniere, 0 număr camere necunoscut &lt;span style="color: red;"&gt;(spuneți-mi sau trimiteți tabel întreținere)&lt;/span&gt;</v>
      </c>
      <c r="Z949" s="509"/>
      <c r="AA949" s="510" t="s">
        <v>1713</v>
      </c>
      <c r="AB949" s="628" t="s">
        <v>1305</v>
      </c>
      <c r="AC949" s="431" t="s">
        <v>1547</v>
      </c>
      <c r="AD949" s="356" t="s">
        <v>2647</v>
      </c>
      <c r="AE949" s="356"/>
      <c r="AF949" s="356"/>
      <c r="AG949" s="356" t="s">
        <v>840</v>
      </c>
      <c r="AH949" s="356"/>
      <c r="AI949" s="356" t="s">
        <v>2227</v>
      </c>
      <c r="AJ949" s="441"/>
      <c r="AK949" s="359"/>
    </row>
    <row r="950" spans="1:37" ht="13.5" thickBot="1">
      <c r="A950" s="367"/>
      <c r="B950" s="445" t="s">
        <v>601</v>
      </c>
      <c r="C950" s="402">
        <v>46.752400000000002</v>
      </c>
      <c r="D950" s="428">
        <v>23.552600000000002</v>
      </c>
      <c r="E950" s="449" t="s">
        <v>206</v>
      </c>
      <c r="F950" s="450" t="s">
        <v>649</v>
      </c>
      <c r="G950" s="450" t="s">
        <v>2755</v>
      </c>
      <c r="H950" s="450" t="s">
        <v>3150</v>
      </c>
      <c r="I950" s="452" t="s">
        <v>681</v>
      </c>
      <c r="J950" s="457" t="s">
        <v>3</v>
      </c>
      <c r="K950" s="407">
        <v>1</v>
      </c>
      <c r="L950" s="407">
        <v>5</v>
      </c>
      <c r="M950" s="407">
        <v>5</v>
      </c>
      <c r="N950" s="425">
        <v>40</v>
      </c>
      <c r="O950" s="437"/>
      <c r="P950" s="406">
        <v>40</v>
      </c>
      <c r="Q950" s="406"/>
      <c r="R950" s="406"/>
      <c r="S950" s="406"/>
      <c r="T950" s="406"/>
      <c r="U950" s="406"/>
      <c r="V950" s="406">
        <f t="shared" si="48"/>
        <v>0</v>
      </c>
      <c r="W950" s="676"/>
      <c r="X950" s="507" t="str">
        <f t="shared" si="46"/>
        <v>40 garsoniere, 0 număr camere necunoscut &lt;span style="color: red;"&gt;(spuneți-mi sau trimiteți tabel întreținere)&lt;/span&gt;</v>
      </c>
      <c r="Y950" s="508" t="str">
        <f t="shared" si="47"/>
        <v>40 din care 40 garsoniere, 0 număr camere necunoscut &lt;span style="color: red;"&gt;(spuneți-mi sau trimiteți tabel întreținere)&lt;/span&gt;</v>
      </c>
      <c r="Z950" s="509"/>
      <c r="AA950" s="510" t="s">
        <v>1713</v>
      </c>
      <c r="AB950" s="628" t="s">
        <v>1305</v>
      </c>
      <c r="AC950" s="431" t="s">
        <v>1547</v>
      </c>
      <c r="AD950" s="356" t="s">
        <v>2647</v>
      </c>
      <c r="AE950" s="356"/>
      <c r="AF950" s="356"/>
      <c r="AG950" s="356" t="s">
        <v>840</v>
      </c>
      <c r="AH950" s="356"/>
      <c r="AI950" s="356" t="s">
        <v>2227</v>
      </c>
      <c r="AJ950" s="496"/>
      <c r="AK950" s="359"/>
    </row>
    <row r="951" spans="1:37" ht="13.5" thickTop="1">
      <c r="A951" s="367" t="s">
        <v>23</v>
      </c>
      <c r="B951" s="701" t="s">
        <v>237</v>
      </c>
      <c r="C951" s="702">
        <v>46.762799999999999</v>
      </c>
      <c r="D951" s="703">
        <v>23.564900000000002</v>
      </c>
      <c r="E951" s="704" t="s">
        <v>206</v>
      </c>
      <c r="F951" s="705" t="s">
        <v>649</v>
      </c>
      <c r="G951" s="705" t="s">
        <v>2756</v>
      </c>
      <c r="H951" s="705" t="s">
        <v>4135</v>
      </c>
      <c r="I951" s="721" t="s">
        <v>683</v>
      </c>
      <c r="J951" s="722" t="s">
        <v>825</v>
      </c>
      <c r="K951" s="723">
        <v>1</v>
      </c>
      <c r="L951" s="723">
        <v>11</v>
      </c>
      <c r="M951" s="723">
        <v>11</v>
      </c>
      <c r="N951" s="724">
        <v>44</v>
      </c>
      <c r="O951" s="710"/>
      <c r="P951" s="711"/>
      <c r="Q951" s="711"/>
      <c r="R951" s="711">
        <v>23</v>
      </c>
      <c r="S951" s="711">
        <v>21</v>
      </c>
      <c r="T951" s="711"/>
      <c r="U951" s="711"/>
      <c r="V951" s="711">
        <f t="shared" si="48"/>
        <v>0</v>
      </c>
      <c r="W951" s="725"/>
      <c r="X951" s="726" t="str">
        <f t="shared" si="46"/>
        <v>23 trei camere, 21 patru camere, 0 număr camere necunoscut &lt;span style="color: red;"&gt;(spuneți-mi sau trimiteți tabel întreținere)&lt;/span&gt;</v>
      </c>
      <c r="Y951" s="727" t="str">
        <f t="shared" si="47"/>
        <v>44 din care 23 trei camere, 21 patru camere, 0 număr camere necunoscut &lt;span style="color: red;"&gt;(spuneți-mi sau trimiteți tabel întreținere)&lt;/span&gt;</v>
      </c>
      <c r="Z951" s="728"/>
      <c r="AA951" s="729" t="s">
        <v>1670</v>
      </c>
      <c r="AB951" s="697" t="s">
        <v>1304</v>
      </c>
      <c r="AC951" s="698" t="s">
        <v>1547</v>
      </c>
      <c r="AD951" s="719" t="s">
        <v>2055</v>
      </c>
      <c r="AE951" s="719"/>
      <c r="AF951" s="719"/>
      <c r="AG951" s="719" t="s">
        <v>840</v>
      </c>
      <c r="AH951" s="719"/>
      <c r="AI951" s="719" t="s">
        <v>2227</v>
      </c>
      <c r="AJ951" s="720"/>
      <c r="AK951" s="359"/>
    </row>
    <row r="952" spans="1:37">
      <c r="A952" s="367"/>
      <c r="B952" s="445" t="s">
        <v>238</v>
      </c>
      <c r="C952" s="402">
        <v>46.762799999999999</v>
      </c>
      <c r="D952" s="428">
        <v>23.5642</v>
      </c>
      <c r="E952" s="449" t="s">
        <v>206</v>
      </c>
      <c r="F952" s="450" t="s">
        <v>649</v>
      </c>
      <c r="G952" s="450" t="s">
        <v>2756</v>
      </c>
      <c r="H952" s="450" t="s">
        <v>4136</v>
      </c>
      <c r="I952" s="452" t="s">
        <v>683</v>
      </c>
      <c r="J952" s="457" t="s">
        <v>825</v>
      </c>
      <c r="K952" s="407">
        <v>1</v>
      </c>
      <c r="L952" s="407">
        <v>11</v>
      </c>
      <c r="M952" s="407">
        <v>11</v>
      </c>
      <c r="N952" s="425">
        <v>44</v>
      </c>
      <c r="O952" s="437"/>
      <c r="P952" s="406"/>
      <c r="Q952" s="406"/>
      <c r="R952" s="406">
        <v>23</v>
      </c>
      <c r="S952" s="406">
        <v>21</v>
      </c>
      <c r="T952" s="406"/>
      <c r="U952" s="406"/>
      <c r="V952" s="406">
        <f t="shared" si="48"/>
        <v>0</v>
      </c>
      <c r="W952" s="676"/>
      <c r="X952" s="507" t="str">
        <f t="shared" si="46"/>
        <v>23 trei camere, 21 patru camere, 0 număr camere necunoscut &lt;span style="color: red;"&gt;(spuneți-mi sau trimiteți tabel întreținere)&lt;/span&gt;</v>
      </c>
      <c r="Y952" s="508" t="str">
        <f t="shared" si="47"/>
        <v>44 din care 23 trei camere, 21 patru camere, 0 număr camere necunoscut &lt;span style="color: red;"&gt;(spuneți-mi sau trimiteți tabel întreținere)&lt;/span&gt;</v>
      </c>
      <c r="Z952" s="509"/>
      <c r="AA952" s="510" t="s">
        <v>1670</v>
      </c>
      <c r="AB952" s="628" t="s">
        <v>1304</v>
      </c>
      <c r="AC952" s="431" t="s">
        <v>1547</v>
      </c>
      <c r="AD952" s="356" t="s">
        <v>2055</v>
      </c>
      <c r="AE952" s="356"/>
      <c r="AF952" s="356"/>
      <c r="AG952" s="356" t="s">
        <v>840</v>
      </c>
      <c r="AH952" s="356"/>
      <c r="AI952" s="356" t="s">
        <v>2227</v>
      </c>
      <c r="AJ952" s="441"/>
      <c r="AK952" s="359"/>
    </row>
    <row r="953" spans="1:37">
      <c r="A953" s="367"/>
      <c r="B953" s="445" t="s">
        <v>239</v>
      </c>
      <c r="C953" s="402">
        <v>46.762099999999997</v>
      </c>
      <c r="D953" s="428">
        <v>23.563600000000001</v>
      </c>
      <c r="E953" s="449" t="s">
        <v>206</v>
      </c>
      <c r="F953" s="450" t="s">
        <v>649</v>
      </c>
      <c r="G953" s="450" t="s">
        <v>2756</v>
      </c>
      <c r="H953" s="450" t="s">
        <v>4137</v>
      </c>
      <c r="I953" s="452" t="s">
        <v>683</v>
      </c>
      <c r="J953" s="457" t="s">
        <v>825</v>
      </c>
      <c r="K953" s="407">
        <v>1</v>
      </c>
      <c r="L953" s="407">
        <v>11</v>
      </c>
      <c r="M953" s="407">
        <v>11</v>
      </c>
      <c r="N953" s="425">
        <v>44</v>
      </c>
      <c r="O953" s="437"/>
      <c r="P953" s="406"/>
      <c r="Q953" s="406"/>
      <c r="R953" s="406">
        <v>23</v>
      </c>
      <c r="S953" s="406">
        <v>21</v>
      </c>
      <c r="T953" s="406"/>
      <c r="U953" s="406"/>
      <c r="V953" s="406">
        <f t="shared" si="48"/>
        <v>0</v>
      </c>
      <c r="W953" s="676"/>
      <c r="X953" s="507" t="str">
        <f t="shared" si="46"/>
        <v>23 trei camere, 21 patru camere, 0 număr camere necunoscut &lt;span style="color: red;"&gt;(spuneți-mi sau trimiteți tabel întreținere)&lt;/span&gt;</v>
      </c>
      <c r="Y953" s="508" t="str">
        <f t="shared" si="47"/>
        <v>44 din care 23 trei camere, 21 patru camere, 0 număr camere necunoscut &lt;span style="color: red;"&gt;(spuneți-mi sau trimiteți tabel întreținere)&lt;/span&gt;</v>
      </c>
      <c r="Z953" s="509"/>
      <c r="AA953" s="510" t="s">
        <v>1712</v>
      </c>
      <c r="AB953" s="628" t="s">
        <v>1304</v>
      </c>
      <c r="AC953" s="431" t="s">
        <v>1547</v>
      </c>
      <c r="AD953" s="356" t="s">
        <v>2055</v>
      </c>
      <c r="AE953" s="356"/>
      <c r="AF953" s="356"/>
      <c r="AG953" s="356" t="s">
        <v>840</v>
      </c>
      <c r="AH953" s="356"/>
      <c r="AI953" s="356" t="s">
        <v>2227</v>
      </c>
      <c r="AJ953" s="441"/>
      <c r="AK953" s="359"/>
    </row>
    <row r="954" spans="1:37">
      <c r="A954" s="367"/>
      <c r="B954" s="445" t="s">
        <v>240</v>
      </c>
      <c r="C954" s="402">
        <v>46.761299999999999</v>
      </c>
      <c r="D954" s="428">
        <v>23.562999999999999</v>
      </c>
      <c r="E954" s="449" t="s">
        <v>206</v>
      </c>
      <c r="F954" s="450" t="s">
        <v>649</v>
      </c>
      <c r="G954" s="450" t="s">
        <v>2756</v>
      </c>
      <c r="H954" s="450" t="s">
        <v>4138</v>
      </c>
      <c r="I954" s="452" t="s">
        <v>683</v>
      </c>
      <c r="J954" s="457" t="s">
        <v>825</v>
      </c>
      <c r="K954" s="407">
        <v>1</v>
      </c>
      <c r="L954" s="407">
        <v>11</v>
      </c>
      <c r="M954" s="407">
        <v>11</v>
      </c>
      <c r="N954" s="425">
        <v>44</v>
      </c>
      <c r="O954" s="437"/>
      <c r="P954" s="406"/>
      <c r="Q954" s="406"/>
      <c r="R954" s="406">
        <v>23</v>
      </c>
      <c r="S954" s="406">
        <v>21</v>
      </c>
      <c r="T954" s="406"/>
      <c r="U954" s="406"/>
      <c r="V954" s="406">
        <f t="shared" si="48"/>
        <v>0</v>
      </c>
      <c r="W954" s="676"/>
      <c r="X954" s="507" t="str">
        <f t="shared" si="46"/>
        <v>23 trei camere, 21 patru camere, 0 număr camere necunoscut &lt;span style="color: red;"&gt;(spuneți-mi sau trimiteți tabel întreținere)&lt;/span&gt;</v>
      </c>
      <c r="Y954" s="508" t="str">
        <f t="shared" si="47"/>
        <v>44 din care 23 trei camere, 21 patru camere, 0 număr camere necunoscut &lt;span style="color: red;"&gt;(spuneți-mi sau trimiteți tabel întreținere)&lt;/span&gt;</v>
      </c>
      <c r="Z954" s="509"/>
      <c r="AA954" s="510" t="s">
        <v>1712</v>
      </c>
      <c r="AB954" s="628" t="s">
        <v>1304</v>
      </c>
      <c r="AC954" s="431" t="s">
        <v>1547</v>
      </c>
      <c r="AD954" s="356" t="s">
        <v>2055</v>
      </c>
      <c r="AE954" s="356"/>
      <c r="AF954" s="356"/>
      <c r="AG954" s="356" t="s">
        <v>840</v>
      </c>
      <c r="AH954" s="356"/>
      <c r="AI954" s="356" t="s">
        <v>2227</v>
      </c>
      <c r="AJ954" s="441"/>
      <c r="AK954" s="359"/>
    </row>
    <row r="955" spans="1:37">
      <c r="A955" s="367" t="s">
        <v>32</v>
      </c>
      <c r="B955" s="460" t="s">
        <v>222</v>
      </c>
      <c r="C955" s="461">
        <v>46.7622</v>
      </c>
      <c r="D955" s="462">
        <v>23.566500000000001</v>
      </c>
      <c r="E955" s="463" t="s">
        <v>206</v>
      </c>
      <c r="F955" s="464" t="s">
        <v>649</v>
      </c>
      <c r="G955" s="464" t="s">
        <v>2756</v>
      </c>
      <c r="H955" s="464" t="s">
        <v>4139</v>
      </c>
      <c r="I955" s="474" t="s">
        <v>681</v>
      </c>
      <c r="J955" s="475" t="s">
        <v>3</v>
      </c>
      <c r="K955" s="476">
        <v>3</v>
      </c>
      <c r="L955" s="476">
        <v>5</v>
      </c>
      <c r="M955" s="476">
        <v>5</v>
      </c>
      <c r="N955" s="477">
        <v>30</v>
      </c>
      <c r="O955" s="478"/>
      <c r="P955" s="479"/>
      <c r="Q955" s="479"/>
      <c r="R955" s="479">
        <v>18</v>
      </c>
      <c r="S955" s="479">
        <v>12</v>
      </c>
      <c r="T955" s="479"/>
      <c r="U955" s="479"/>
      <c r="V955" s="479">
        <f t="shared" si="48"/>
        <v>0</v>
      </c>
      <c r="W955" s="679"/>
      <c r="X955" s="515" t="str">
        <f t="shared" si="46"/>
        <v>18 trei camere, 12 patru camere, 0 număr camere necunoscut &lt;span style="color: red;"&gt;(spuneți-mi sau trimiteți tabel întreținere)&lt;/span&gt;</v>
      </c>
      <c r="Y955" s="516" t="str">
        <f t="shared" si="47"/>
        <v>30 din care 18 trei camere, 12 patru camere, 0 număr camere necunoscut &lt;span style="color: red;"&gt;(spuneți-mi sau trimiteți tabel întreținere)&lt;/span&gt;</v>
      </c>
      <c r="Z955" s="517"/>
      <c r="AA955" s="518" t="s">
        <v>1043</v>
      </c>
      <c r="AB955" s="400" t="s">
        <v>1304</v>
      </c>
      <c r="AC955" s="458" t="s">
        <v>1547</v>
      </c>
      <c r="AD955" s="472" t="s">
        <v>1490</v>
      </c>
      <c r="AE955" s="472"/>
      <c r="AF955" s="472"/>
      <c r="AG955" s="394" t="s">
        <v>840</v>
      </c>
      <c r="AH955" s="394"/>
      <c r="AI955" s="394" t="s">
        <v>2605</v>
      </c>
      <c r="AJ955" s="473"/>
      <c r="AK955" s="359"/>
    </row>
    <row r="956" spans="1:37">
      <c r="A956" s="367"/>
      <c r="B956" s="445" t="s">
        <v>223</v>
      </c>
      <c r="C956" s="402">
        <v>46.762500000000003</v>
      </c>
      <c r="D956" s="428">
        <v>23.5654</v>
      </c>
      <c r="E956" s="449" t="s">
        <v>206</v>
      </c>
      <c r="F956" s="450" t="s">
        <v>649</v>
      </c>
      <c r="G956" s="450" t="s">
        <v>2756</v>
      </c>
      <c r="H956" s="450" t="s">
        <v>4140</v>
      </c>
      <c r="I956" s="452" t="s">
        <v>681</v>
      </c>
      <c r="J956" s="457" t="s">
        <v>3</v>
      </c>
      <c r="K956" s="407">
        <v>3</v>
      </c>
      <c r="L956" s="407">
        <v>5</v>
      </c>
      <c r="M956" s="407">
        <v>5</v>
      </c>
      <c r="N956" s="425">
        <v>30</v>
      </c>
      <c r="O956" s="437"/>
      <c r="P956" s="406"/>
      <c r="Q956" s="406"/>
      <c r="R956" s="526">
        <v>18</v>
      </c>
      <c r="S956" s="526">
        <v>12</v>
      </c>
      <c r="T956" s="406"/>
      <c r="U956" s="406"/>
      <c r="V956" s="406">
        <f t="shared" si="48"/>
        <v>0</v>
      </c>
      <c r="W956" s="676"/>
      <c r="X956" s="507" t="str">
        <f t="shared" si="46"/>
        <v>18 trei camere, 12 patru camere, 0 număr camere necunoscut &lt;span style="color: red;"&gt;(spuneți-mi sau trimiteți tabel întreținere)&lt;/span&gt;</v>
      </c>
      <c r="Y956" s="508" t="str">
        <f t="shared" si="47"/>
        <v>30 din care 18 trei camere, 12 patru camere, 0 număr camere necunoscut &lt;span style="color: red;"&gt;(spuneți-mi sau trimiteți tabel întreținere)&lt;/span&gt;</v>
      </c>
      <c r="Z956" s="509"/>
      <c r="AA956" s="510" t="s">
        <v>1670</v>
      </c>
      <c r="AB956" s="628" t="s">
        <v>1304</v>
      </c>
      <c r="AC956" s="431" t="s">
        <v>1547</v>
      </c>
      <c r="AD956" s="356" t="s">
        <v>1490</v>
      </c>
      <c r="AE956" s="356"/>
      <c r="AF956" s="356"/>
      <c r="AG956" s="623" t="s">
        <v>840</v>
      </c>
      <c r="AH956" s="623"/>
      <c r="AI956" s="623" t="s">
        <v>2605</v>
      </c>
      <c r="AJ956" s="496"/>
      <c r="AK956" s="359"/>
    </row>
    <row r="957" spans="1:37">
      <c r="A957" s="367"/>
      <c r="B957" s="445" t="s">
        <v>224</v>
      </c>
      <c r="C957" s="402">
        <v>46.7624</v>
      </c>
      <c r="D957" s="428">
        <v>23.565000000000001</v>
      </c>
      <c r="E957" s="449" t="s">
        <v>206</v>
      </c>
      <c r="F957" s="450" t="s">
        <v>649</v>
      </c>
      <c r="G957" s="450" t="s">
        <v>2756</v>
      </c>
      <c r="H957" s="450" t="s">
        <v>4141</v>
      </c>
      <c r="I957" s="452" t="s">
        <v>681</v>
      </c>
      <c r="J957" s="457" t="s">
        <v>3</v>
      </c>
      <c r="K957" s="407">
        <v>3</v>
      </c>
      <c r="L957" s="407">
        <v>5</v>
      </c>
      <c r="M957" s="407">
        <v>5</v>
      </c>
      <c r="N957" s="425">
        <v>30</v>
      </c>
      <c r="O957" s="437"/>
      <c r="P957" s="406"/>
      <c r="Q957" s="406"/>
      <c r="R957" s="526">
        <v>18</v>
      </c>
      <c r="S957" s="526">
        <v>12</v>
      </c>
      <c r="T957" s="406"/>
      <c r="U957" s="406"/>
      <c r="V957" s="406">
        <f t="shared" si="48"/>
        <v>0</v>
      </c>
      <c r="W957" s="676"/>
      <c r="X957" s="507" t="str">
        <f t="shared" si="46"/>
        <v>18 trei camere, 12 patru camere, 0 număr camere necunoscut &lt;span style="color: red;"&gt;(spuneți-mi sau trimiteți tabel întreținere)&lt;/span&gt;</v>
      </c>
      <c r="Y957" s="508" t="str">
        <f t="shared" si="47"/>
        <v>30 din care 18 trei camere, 12 patru camere, 0 număr camere necunoscut &lt;span style="color: red;"&gt;(spuneți-mi sau trimiteți tabel întreținere)&lt;/span&gt;</v>
      </c>
      <c r="Z957" s="509"/>
      <c r="AA957" s="510" t="s">
        <v>1670</v>
      </c>
      <c r="AB957" s="628" t="s">
        <v>1304</v>
      </c>
      <c r="AC957" s="431" t="s">
        <v>1547</v>
      </c>
      <c r="AD957" s="356" t="s">
        <v>1490</v>
      </c>
      <c r="AE957" s="356"/>
      <c r="AF957" s="356"/>
      <c r="AG957" s="623" t="s">
        <v>840</v>
      </c>
      <c r="AH957" s="623"/>
      <c r="AI957" s="623" t="s">
        <v>2605</v>
      </c>
      <c r="AJ957" s="496"/>
      <c r="AK957" s="359"/>
    </row>
    <row r="958" spans="1:37">
      <c r="A958" s="367"/>
      <c r="B958" s="445" t="s">
        <v>225</v>
      </c>
      <c r="C958" s="402">
        <v>46.7622</v>
      </c>
      <c r="D958" s="428">
        <v>23.564499999999999</v>
      </c>
      <c r="E958" s="449" t="s">
        <v>206</v>
      </c>
      <c r="F958" s="450" t="s">
        <v>649</v>
      </c>
      <c r="G958" s="450" t="s">
        <v>2756</v>
      </c>
      <c r="H958" s="450" t="s">
        <v>4142</v>
      </c>
      <c r="I958" s="452" t="s">
        <v>681</v>
      </c>
      <c r="J958" s="457" t="s">
        <v>3</v>
      </c>
      <c r="K958" s="407">
        <v>3</v>
      </c>
      <c r="L958" s="407">
        <v>5</v>
      </c>
      <c r="M958" s="407">
        <v>5</v>
      </c>
      <c r="N958" s="425">
        <v>30</v>
      </c>
      <c r="O958" s="437"/>
      <c r="P958" s="406"/>
      <c r="Q958" s="406"/>
      <c r="R958" s="526">
        <v>18</v>
      </c>
      <c r="S958" s="526">
        <v>12</v>
      </c>
      <c r="T958" s="406"/>
      <c r="U958" s="406"/>
      <c r="V958" s="406">
        <f t="shared" si="48"/>
        <v>0</v>
      </c>
      <c r="W958" s="676"/>
      <c r="X958" s="507" t="str">
        <f t="shared" si="46"/>
        <v>18 trei camere, 12 patru camere, 0 număr camere necunoscut &lt;span style="color: red;"&gt;(spuneți-mi sau trimiteți tabel întreținere)&lt;/span&gt;</v>
      </c>
      <c r="Y958" s="508" t="str">
        <f t="shared" si="47"/>
        <v>30 din care 18 trei camere, 12 patru camere, 0 număr camere necunoscut &lt;span style="color: red;"&gt;(spuneți-mi sau trimiteți tabel întreținere)&lt;/span&gt;</v>
      </c>
      <c r="Z958" s="509"/>
      <c r="AA958" s="510" t="s">
        <v>1670</v>
      </c>
      <c r="AB958" s="628" t="s">
        <v>1304</v>
      </c>
      <c r="AC958" s="431" t="s">
        <v>1547</v>
      </c>
      <c r="AD958" s="356" t="s">
        <v>1490</v>
      </c>
      <c r="AE958" s="356"/>
      <c r="AF958" s="356"/>
      <c r="AG958" s="623" t="s">
        <v>840</v>
      </c>
      <c r="AH958" s="623"/>
      <c r="AI958" s="623" t="s">
        <v>2605</v>
      </c>
      <c r="AJ958" s="496"/>
      <c r="AK958" s="359"/>
    </row>
    <row r="959" spans="1:37">
      <c r="A959" s="367"/>
      <c r="B959" s="445" t="s">
        <v>285</v>
      </c>
      <c r="C959" s="402">
        <v>46.761699999999998</v>
      </c>
      <c r="D959" s="428">
        <v>23.564399999999999</v>
      </c>
      <c r="E959" s="449" t="s">
        <v>206</v>
      </c>
      <c r="F959" s="450" t="s">
        <v>649</v>
      </c>
      <c r="G959" s="450" t="s">
        <v>2756</v>
      </c>
      <c r="H959" s="450" t="s">
        <v>4143</v>
      </c>
      <c r="I959" s="452" t="s">
        <v>681</v>
      </c>
      <c r="J959" s="457" t="s">
        <v>3</v>
      </c>
      <c r="K959" s="407">
        <v>4</v>
      </c>
      <c r="L959" s="407">
        <v>5</v>
      </c>
      <c r="M959" s="407">
        <v>5</v>
      </c>
      <c r="N959" s="425">
        <v>40</v>
      </c>
      <c r="O959" s="437"/>
      <c r="P959" s="406"/>
      <c r="Q959" s="406"/>
      <c r="R959" s="406">
        <v>24</v>
      </c>
      <c r="S959" s="406">
        <v>16</v>
      </c>
      <c r="T959" s="406"/>
      <c r="U959" s="406"/>
      <c r="V959" s="406">
        <f t="shared" si="48"/>
        <v>0</v>
      </c>
      <c r="W959" s="676"/>
      <c r="X959" s="507" t="str">
        <f t="shared" si="46"/>
        <v>24 trei camere, 16 patru camere, 0 număr camere necunoscut &lt;span style="color: red;"&gt;(spuneți-mi sau trimiteți tabel întreținere)&lt;/span&gt;</v>
      </c>
      <c r="Y959" s="508" t="str">
        <f t="shared" si="47"/>
        <v>40 din care 24 trei camere, 16 patru camere, 0 număr camere necunoscut &lt;span style="color: red;"&gt;(spuneți-mi sau trimiteți tabel întreținere)&lt;/span&gt;</v>
      </c>
      <c r="Z959" s="509"/>
      <c r="AA959" s="510" t="s">
        <v>1670</v>
      </c>
      <c r="AB959" s="628" t="s">
        <v>1304</v>
      </c>
      <c r="AC959" s="431" t="s">
        <v>1547</v>
      </c>
      <c r="AD959" s="356" t="s">
        <v>1490</v>
      </c>
      <c r="AE959" s="356"/>
      <c r="AF959" s="356"/>
      <c r="AG959" s="623" t="s">
        <v>840</v>
      </c>
      <c r="AH959" s="623"/>
      <c r="AI959" s="623" t="s">
        <v>2605</v>
      </c>
      <c r="AJ959" s="441"/>
      <c r="AK959" s="359"/>
    </row>
    <row r="960" spans="1:37">
      <c r="A960" s="367"/>
      <c r="B960" s="445" t="s">
        <v>286</v>
      </c>
      <c r="C960" s="402">
        <v>46.761600000000001</v>
      </c>
      <c r="D960" s="428">
        <v>23.564</v>
      </c>
      <c r="E960" s="449" t="s">
        <v>206</v>
      </c>
      <c r="F960" s="450" t="s">
        <v>649</v>
      </c>
      <c r="G960" s="450" t="s">
        <v>2756</v>
      </c>
      <c r="H960" s="450" t="s">
        <v>4144</v>
      </c>
      <c r="I960" s="452" t="s">
        <v>681</v>
      </c>
      <c r="J960" s="457" t="s">
        <v>3</v>
      </c>
      <c r="K960" s="407">
        <v>2</v>
      </c>
      <c r="L960" s="407">
        <v>5</v>
      </c>
      <c r="M960" s="407">
        <v>5</v>
      </c>
      <c r="N960" s="425">
        <v>20</v>
      </c>
      <c r="O960" s="437"/>
      <c r="P960" s="406"/>
      <c r="Q960" s="406"/>
      <c r="R960" s="406">
        <v>12</v>
      </c>
      <c r="S960" s="406">
        <v>8</v>
      </c>
      <c r="T960" s="406"/>
      <c r="U960" s="406"/>
      <c r="V960" s="406">
        <f t="shared" si="48"/>
        <v>0</v>
      </c>
      <c r="W960" s="676"/>
      <c r="X960" s="507" t="str">
        <f t="shared" si="46"/>
        <v>12 trei camere, 8 patru camere, 0 număr camere necunoscut &lt;span style="color: red;"&gt;(spuneți-mi sau trimiteți tabel întreținere)&lt;/span&gt;</v>
      </c>
      <c r="Y960" s="508" t="str">
        <f t="shared" si="47"/>
        <v>20 din care 12 trei camere, 8 patru camere, 0 număr camere necunoscut &lt;span style="color: red;"&gt;(spuneți-mi sau trimiteți tabel întreținere)&lt;/span&gt;</v>
      </c>
      <c r="Z960" s="509"/>
      <c r="AA960" s="510" t="s">
        <v>1713</v>
      </c>
      <c r="AB960" s="628" t="s">
        <v>1304</v>
      </c>
      <c r="AC960" s="431" t="s">
        <v>1547</v>
      </c>
      <c r="AD960" s="356" t="s">
        <v>1490</v>
      </c>
      <c r="AE960" s="356"/>
      <c r="AF960" s="356"/>
      <c r="AG960" s="623" t="s">
        <v>840</v>
      </c>
      <c r="AH960" s="623"/>
      <c r="AI960" s="623" t="s">
        <v>2605</v>
      </c>
      <c r="AJ960" s="441"/>
      <c r="AK960" s="359"/>
    </row>
    <row r="961" spans="1:37">
      <c r="A961" s="367"/>
      <c r="B961" s="445" t="s">
        <v>287</v>
      </c>
      <c r="C961" s="402">
        <v>46.761499999999998</v>
      </c>
      <c r="D961" s="428">
        <v>23.563500000000001</v>
      </c>
      <c r="E961" s="449" t="s">
        <v>206</v>
      </c>
      <c r="F961" s="450" t="s">
        <v>649</v>
      </c>
      <c r="G961" s="450" t="s">
        <v>2756</v>
      </c>
      <c r="H961" s="450" t="s">
        <v>4145</v>
      </c>
      <c r="I961" s="452" t="s">
        <v>681</v>
      </c>
      <c r="J961" s="457" t="s">
        <v>3</v>
      </c>
      <c r="K961" s="407">
        <v>2</v>
      </c>
      <c r="L961" s="407">
        <v>5</v>
      </c>
      <c r="M961" s="407">
        <v>5</v>
      </c>
      <c r="N961" s="425">
        <v>20</v>
      </c>
      <c r="O961" s="437"/>
      <c r="P961" s="406"/>
      <c r="Q961" s="406"/>
      <c r="R961" s="406">
        <v>12</v>
      </c>
      <c r="S961" s="406">
        <v>8</v>
      </c>
      <c r="T961" s="406"/>
      <c r="U961" s="406"/>
      <c r="V961" s="406">
        <f t="shared" si="48"/>
        <v>0</v>
      </c>
      <c r="W961" s="676"/>
      <c r="X961" s="507" t="str">
        <f t="shared" si="46"/>
        <v>12 trei camere, 8 patru camere, 0 număr camere necunoscut &lt;span style="color: red;"&gt;(spuneți-mi sau trimiteți tabel întreținere)&lt;/span&gt;</v>
      </c>
      <c r="Y961" s="508" t="str">
        <f t="shared" si="47"/>
        <v>20 din care 12 trei camere, 8 patru camere, 0 număr camere necunoscut &lt;span style="color: red;"&gt;(spuneți-mi sau trimiteți tabel întreținere)&lt;/span&gt;</v>
      </c>
      <c r="Z961" s="509"/>
      <c r="AA961" s="510" t="s">
        <v>1712</v>
      </c>
      <c r="AB961" s="628" t="s">
        <v>1304</v>
      </c>
      <c r="AC961" s="431" t="s">
        <v>1547</v>
      </c>
      <c r="AD961" s="356" t="s">
        <v>1490</v>
      </c>
      <c r="AE961" s="356"/>
      <c r="AF961" s="356"/>
      <c r="AG961" s="623" t="s">
        <v>840</v>
      </c>
      <c r="AH961" s="623"/>
      <c r="AI961" s="623" t="s">
        <v>2605</v>
      </c>
      <c r="AJ961" s="496"/>
      <c r="AK961" s="359"/>
    </row>
    <row r="962" spans="1:37">
      <c r="A962" s="367" t="s">
        <v>32</v>
      </c>
      <c r="B962" s="684" t="s">
        <v>226</v>
      </c>
      <c r="C962" s="484">
        <v>46.761899999999997</v>
      </c>
      <c r="D962" s="485">
        <v>23.565200000000001</v>
      </c>
      <c r="E962" s="486" t="s">
        <v>206</v>
      </c>
      <c r="F962" s="487" t="s">
        <v>649</v>
      </c>
      <c r="G962" s="487" t="s">
        <v>2756</v>
      </c>
      <c r="H962" s="487" t="s">
        <v>4146</v>
      </c>
      <c r="I962" s="488" t="s">
        <v>683</v>
      </c>
      <c r="J962" s="489" t="s">
        <v>825</v>
      </c>
      <c r="K962" s="490">
        <v>3</v>
      </c>
      <c r="L962" s="490">
        <v>11</v>
      </c>
      <c r="M962" s="490">
        <v>11</v>
      </c>
      <c r="N962" s="491">
        <v>132</v>
      </c>
      <c r="O962" s="492"/>
      <c r="P962" s="493"/>
      <c r="Q962" s="493">
        <v>4</v>
      </c>
      <c r="R962" s="493">
        <v>86</v>
      </c>
      <c r="S962" s="493">
        <v>42</v>
      </c>
      <c r="T962" s="493"/>
      <c r="U962" s="493"/>
      <c r="V962" s="493">
        <f t="shared" si="48"/>
        <v>0</v>
      </c>
      <c r="W962" s="681"/>
      <c r="X962" s="520" t="str">
        <f t="shared" si="46"/>
        <v>4 două camere, 86 trei camere, 42 patru camere, 0 număr camere necunoscut &lt;span style="color: red;"&gt;(spuneți-mi sau trimiteți tabel întreținere)&lt;/span&gt;</v>
      </c>
      <c r="Y962" s="521" t="str">
        <f t="shared" si="47"/>
        <v>132 din care 4 două camere, 86 trei camere, 42 patru camere, 0 număr camere necunoscut &lt;span style="color: red;"&gt;(spuneți-mi sau trimiteți tabel întreținere)&lt;/span&gt;</v>
      </c>
      <c r="Z962" s="522"/>
      <c r="AA962" s="523" t="s">
        <v>1670</v>
      </c>
      <c r="AB962" s="354" t="s">
        <v>1306</v>
      </c>
      <c r="AC962" s="459" t="s">
        <v>1155</v>
      </c>
      <c r="AD962" s="494" t="s">
        <v>2157</v>
      </c>
      <c r="AE962" s="494"/>
      <c r="AF962" s="494"/>
      <c r="AG962" s="494" t="s">
        <v>840</v>
      </c>
      <c r="AH962" s="494"/>
      <c r="AI962" s="494" t="s">
        <v>2227</v>
      </c>
      <c r="AJ962" s="495"/>
      <c r="AK962" s="359"/>
    </row>
    <row r="963" spans="1:37">
      <c r="A963" s="367" t="s">
        <v>32</v>
      </c>
      <c r="B963" s="460" t="s">
        <v>416</v>
      </c>
      <c r="C963" s="461">
        <v>46.7607</v>
      </c>
      <c r="D963" s="462">
        <v>23.560300000000002</v>
      </c>
      <c r="E963" s="463" t="s">
        <v>206</v>
      </c>
      <c r="F963" s="464" t="s">
        <v>649</v>
      </c>
      <c r="G963" s="464" t="s">
        <v>2756</v>
      </c>
      <c r="H963" s="464" t="s">
        <v>4147</v>
      </c>
      <c r="I963" s="465" t="s">
        <v>672</v>
      </c>
      <c r="J963" s="466" t="s">
        <v>825</v>
      </c>
      <c r="K963" s="467">
        <v>3</v>
      </c>
      <c r="L963" s="467">
        <v>9</v>
      </c>
      <c r="M963" s="467">
        <v>9</v>
      </c>
      <c r="N963" s="468">
        <v>87</v>
      </c>
      <c r="O963" s="469"/>
      <c r="P963" s="470"/>
      <c r="Q963" s="470">
        <v>18</v>
      </c>
      <c r="R963" s="470">
        <v>60</v>
      </c>
      <c r="S963" s="470">
        <v>9</v>
      </c>
      <c r="T963" s="470"/>
      <c r="U963" s="470"/>
      <c r="V963" s="470">
        <f t="shared" si="48"/>
        <v>0</v>
      </c>
      <c r="W963" s="678"/>
      <c r="X963" s="511" t="str">
        <f t="shared" si="46"/>
        <v>18 două camere, 60 trei camere, 9 patru camere, 0 număr camere necunoscut &lt;span style="color: red;"&gt;(spuneți-mi sau trimiteți tabel întreținere)&lt;/span&gt;</v>
      </c>
      <c r="Y963" s="512" t="str">
        <f t="shared" si="47"/>
        <v>87 din care 18 două camere, 60 trei camere, 9 patru camere, 0 număr camere necunoscut &lt;span style="color: red;"&gt;(spuneți-mi sau trimiteți tabel întreținere)&lt;/span&gt;</v>
      </c>
      <c r="Z963" s="513"/>
      <c r="AA963" s="514" t="s">
        <v>1043</v>
      </c>
      <c r="AB963" s="400" t="s">
        <v>1308</v>
      </c>
      <c r="AC963" s="458" t="s">
        <v>1155</v>
      </c>
      <c r="AD963" s="471" t="s">
        <v>1595</v>
      </c>
      <c r="AE963" s="472"/>
      <c r="AF963" s="472"/>
      <c r="AG963" s="472" t="s">
        <v>840</v>
      </c>
      <c r="AH963" s="472"/>
      <c r="AI963" s="472" t="s">
        <v>2227</v>
      </c>
      <c r="AJ963" s="473"/>
      <c r="AK963" s="359"/>
    </row>
    <row r="964" spans="1:37">
      <c r="A964" s="367"/>
      <c r="B964" s="445" t="s">
        <v>417</v>
      </c>
      <c r="C964" s="402">
        <v>46.7607</v>
      </c>
      <c r="D964" s="428">
        <v>23.561499999999999</v>
      </c>
      <c r="E964" s="449" t="s">
        <v>206</v>
      </c>
      <c r="F964" s="450" t="s">
        <v>649</v>
      </c>
      <c r="G964" s="450" t="s">
        <v>2756</v>
      </c>
      <c r="H964" s="450" t="s">
        <v>4148</v>
      </c>
      <c r="I964" s="627" t="s">
        <v>661</v>
      </c>
      <c r="J964" s="399" t="s">
        <v>751</v>
      </c>
      <c r="K964" s="624">
        <v>2</v>
      </c>
      <c r="L964" s="624">
        <v>9</v>
      </c>
      <c r="M964" s="624">
        <v>9</v>
      </c>
      <c r="N964" s="398">
        <v>54</v>
      </c>
      <c r="O964" s="395"/>
      <c r="P964" s="526"/>
      <c r="Q964" s="526">
        <v>14</v>
      </c>
      <c r="R964" s="526">
        <v>32</v>
      </c>
      <c r="S964" s="526">
        <v>8</v>
      </c>
      <c r="T964" s="526"/>
      <c r="U964" s="526"/>
      <c r="V964" s="526">
        <f t="shared" si="48"/>
        <v>0</v>
      </c>
      <c r="W964" s="672"/>
      <c r="X964" s="396" t="str">
        <f t="shared" si="46"/>
        <v>14 două camere, 32 trei camere, 8 patru camere, 0 număr camere necunoscut &lt;span style="color: red;"&gt;(spuneți-mi sau trimiteți tabel întreținere)&lt;/span&gt;</v>
      </c>
      <c r="Y964" s="622" t="str">
        <f t="shared" si="47"/>
        <v>54 din care 14 două camere, 32 trei camere, 8 patru camere, 0 număr camere necunoscut &lt;span style="color: red;"&gt;(spuneți-mi sau trimiteți tabel întreținere)&lt;/span&gt;</v>
      </c>
      <c r="Z964" s="397"/>
      <c r="AA964" s="625" t="s">
        <v>1043</v>
      </c>
      <c r="AB964" s="628" t="s">
        <v>1308</v>
      </c>
      <c r="AC964" s="431" t="s">
        <v>1155</v>
      </c>
      <c r="AD964" s="623" t="s">
        <v>1375</v>
      </c>
      <c r="AE964" s="623"/>
      <c r="AF964" s="623"/>
      <c r="AG964" s="623" t="s">
        <v>1216</v>
      </c>
      <c r="AH964" s="623"/>
      <c r="AI964" s="623" t="s">
        <v>2569</v>
      </c>
      <c r="AJ964" s="441"/>
      <c r="AK964" s="359"/>
    </row>
    <row r="965" spans="1:37">
      <c r="A965" s="367"/>
      <c r="B965" s="445" t="s">
        <v>418</v>
      </c>
      <c r="C965" s="402">
        <v>46.760800000000003</v>
      </c>
      <c r="D965" s="428">
        <v>23.5624</v>
      </c>
      <c r="E965" s="449" t="s">
        <v>206</v>
      </c>
      <c r="F965" s="450" t="s">
        <v>649</v>
      </c>
      <c r="G965" s="450" t="s">
        <v>2756</v>
      </c>
      <c r="H965" s="450" t="s">
        <v>4149</v>
      </c>
      <c r="I965" s="627" t="s">
        <v>661</v>
      </c>
      <c r="J965" s="399" t="s">
        <v>751</v>
      </c>
      <c r="K965" s="624">
        <v>2</v>
      </c>
      <c r="L965" s="624">
        <v>9</v>
      </c>
      <c r="M965" s="624">
        <v>9</v>
      </c>
      <c r="N965" s="398">
        <v>54</v>
      </c>
      <c r="O965" s="395"/>
      <c r="P965" s="526"/>
      <c r="Q965" s="526">
        <v>14</v>
      </c>
      <c r="R965" s="526">
        <v>32</v>
      </c>
      <c r="S965" s="526">
        <v>8</v>
      </c>
      <c r="T965" s="526"/>
      <c r="U965" s="526"/>
      <c r="V965" s="526">
        <f t="shared" si="48"/>
        <v>0</v>
      </c>
      <c r="W965" s="672"/>
      <c r="X965" s="396" t="str">
        <f t="shared" si="46"/>
        <v>14 două camere, 32 trei camere, 8 patru camere, 0 număr camere necunoscut &lt;span style="color: red;"&gt;(spuneți-mi sau trimiteți tabel întreținere)&lt;/span&gt;</v>
      </c>
      <c r="Y965" s="622" t="str">
        <f t="shared" si="47"/>
        <v>54 din care 14 două camere, 32 trei camere, 8 patru camere, 0 număr camere necunoscut &lt;span style="color: red;"&gt;(spuneți-mi sau trimiteți tabel întreținere)&lt;/span&gt;</v>
      </c>
      <c r="Z965" s="397"/>
      <c r="AA965" s="625" t="s">
        <v>1043</v>
      </c>
      <c r="AB965" s="628" t="s">
        <v>1308</v>
      </c>
      <c r="AC965" s="431" t="s">
        <v>1155</v>
      </c>
      <c r="AD965" s="623" t="s">
        <v>1375</v>
      </c>
      <c r="AE965" s="623"/>
      <c r="AF965" s="623"/>
      <c r="AG965" s="623" t="s">
        <v>1216</v>
      </c>
      <c r="AH965" s="623"/>
      <c r="AI965" s="623" t="s">
        <v>2569</v>
      </c>
      <c r="AJ965" s="496"/>
      <c r="AK965" s="359"/>
    </row>
    <row r="966" spans="1:37">
      <c r="A966" s="367"/>
      <c r="B966" s="445" t="s">
        <v>419</v>
      </c>
      <c r="C966" s="402">
        <v>46.760899999999999</v>
      </c>
      <c r="D966" s="428">
        <v>23.563300000000002</v>
      </c>
      <c r="E966" s="449" t="s">
        <v>206</v>
      </c>
      <c r="F966" s="450" t="s">
        <v>649</v>
      </c>
      <c r="G966" s="450" t="s">
        <v>2756</v>
      </c>
      <c r="H966" s="450" t="s">
        <v>4150</v>
      </c>
      <c r="I966" s="627" t="s">
        <v>661</v>
      </c>
      <c r="J966" s="399" t="s">
        <v>751</v>
      </c>
      <c r="K966" s="624">
        <v>2</v>
      </c>
      <c r="L966" s="624">
        <v>9</v>
      </c>
      <c r="M966" s="624">
        <v>9</v>
      </c>
      <c r="N966" s="398">
        <v>54</v>
      </c>
      <c r="O966" s="395"/>
      <c r="P966" s="526"/>
      <c r="Q966" s="526">
        <v>14</v>
      </c>
      <c r="R966" s="526">
        <v>32</v>
      </c>
      <c r="S966" s="526">
        <v>8</v>
      </c>
      <c r="T966" s="526"/>
      <c r="U966" s="526"/>
      <c r="V966" s="526">
        <f t="shared" si="48"/>
        <v>0</v>
      </c>
      <c r="W966" s="672"/>
      <c r="X966" s="396" t="str">
        <f t="shared" si="46"/>
        <v>14 două camere, 32 trei camere, 8 patru camere, 0 număr camere necunoscut &lt;span style="color: red;"&gt;(spuneți-mi sau trimiteți tabel întreținere)&lt;/span&gt;</v>
      </c>
      <c r="Y966" s="622" t="str">
        <f t="shared" si="47"/>
        <v>54 din care 14 două camere, 32 trei camere, 8 patru camere, 0 număr camere necunoscut &lt;span style="color: red;"&gt;(spuneți-mi sau trimiteți tabel întreținere)&lt;/span&gt;</v>
      </c>
      <c r="Z966" s="397"/>
      <c r="AA966" s="625" t="s">
        <v>1043</v>
      </c>
      <c r="AB966" s="628" t="s">
        <v>1308</v>
      </c>
      <c r="AC966" s="431" t="s">
        <v>1155</v>
      </c>
      <c r="AD966" s="623" t="s">
        <v>1375</v>
      </c>
      <c r="AE966" s="623"/>
      <c r="AF966" s="623"/>
      <c r="AG966" s="623" t="s">
        <v>1216</v>
      </c>
      <c r="AH966" s="623"/>
      <c r="AI966" s="623" t="s">
        <v>2569</v>
      </c>
      <c r="AJ966" s="496"/>
      <c r="AK966" s="359"/>
    </row>
    <row r="967" spans="1:37">
      <c r="A967" s="367"/>
      <c r="B967" s="445" t="s">
        <v>337</v>
      </c>
      <c r="C967" s="402">
        <v>46.761099999999999</v>
      </c>
      <c r="D967" s="428">
        <v>23.564399999999999</v>
      </c>
      <c r="E967" s="449" t="s">
        <v>206</v>
      </c>
      <c r="F967" s="450" t="s">
        <v>649</v>
      </c>
      <c r="G967" s="450" t="s">
        <v>2756</v>
      </c>
      <c r="H967" s="450" t="s">
        <v>4151</v>
      </c>
      <c r="I967" s="452" t="s">
        <v>672</v>
      </c>
      <c r="J967" s="457" t="s">
        <v>825</v>
      </c>
      <c r="K967" s="407">
        <v>3</v>
      </c>
      <c r="L967" s="407">
        <v>9</v>
      </c>
      <c r="M967" s="407">
        <v>9</v>
      </c>
      <c r="N967" s="425">
        <v>87</v>
      </c>
      <c r="O967" s="437"/>
      <c r="P967" s="406"/>
      <c r="Q967" s="406">
        <v>18</v>
      </c>
      <c r="R967" s="406">
        <v>60</v>
      </c>
      <c r="S967" s="406">
        <v>9</v>
      </c>
      <c r="T967" s="406"/>
      <c r="U967" s="406"/>
      <c r="V967" s="406">
        <f t="shared" si="48"/>
        <v>0</v>
      </c>
      <c r="W967" s="676"/>
      <c r="X967" s="507" t="str">
        <f t="shared" si="46"/>
        <v>18 două camere, 60 trei camere, 9 patru camere, 0 număr camere necunoscut &lt;span style="color: red;"&gt;(spuneți-mi sau trimiteți tabel întreținere)&lt;/span&gt;</v>
      </c>
      <c r="Y967" s="508" t="str">
        <f t="shared" si="47"/>
        <v>87 din care 18 două camere, 60 trei camere, 9 patru camere, 0 număr camere necunoscut &lt;span style="color: red;"&gt;(spuneți-mi sau trimiteți tabel întreținere)&lt;/span&gt;</v>
      </c>
      <c r="Z967" s="509"/>
      <c r="AA967" s="510" t="s">
        <v>1043</v>
      </c>
      <c r="AB967" s="628" t="s">
        <v>1308</v>
      </c>
      <c r="AC967" s="431" t="s">
        <v>1155</v>
      </c>
      <c r="AD967" s="356" t="s">
        <v>1641</v>
      </c>
      <c r="AE967" s="356"/>
      <c r="AF967" s="356"/>
      <c r="AG967" s="356" t="s">
        <v>840</v>
      </c>
      <c r="AH967" s="356"/>
      <c r="AI967" s="356" t="s">
        <v>2227</v>
      </c>
      <c r="AJ967" s="441"/>
      <c r="AK967" s="359"/>
    </row>
    <row r="968" spans="1:37">
      <c r="A968" s="367"/>
      <c r="B968" s="386" t="s">
        <v>404</v>
      </c>
      <c r="C968" s="402">
        <v>46.779400000000003</v>
      </c>
      <c r="D968" s="428">
        <v>23.617999999999999</v>
      </c>
      <c r="E968" s="449" t="s">
        <v>206</v>
      </c>
      <c r="F968" s="450" t="s">
        <v>649</v>
      </c>
      <c r="G968" s="450" t="s">
        <v>2766</v>
      </c>
      <c r="H968" s="450" t="s">
        <v>4152</v>
      </c>
      <c r="I968" s="452" t="s">
        <v>1602</v>
      </c>
      <c r="J968" s="457" t="s">
        <v>825</v>
      </c>
      <c r="K968" s="407">
        <v>1</v>
      </c>
      <c r="L968" s="407">
        <v>11</v>
      </c>
      <c r="M968" s="407">
        <v>10</v>
      </c>
      <c r="N968" s="425" t="s">
        <v>624</v>
      </c>
      <c r="O968" s="437"/>
      <c r="P968" s="406"/>
      <c r="Q968" s="406"/>
      <c r="R968" s="406"/>
      <c r="S968" s="406"/>
      <c r="T968" s="406"/>
      <c r="U968" s="406"/>
      <c r="V968" s="406" t="e">
        <f t="shared" si="48"/>
        <v>#VALUE!</v>
      </c>
      <c r="W968" s="676"/>
      <c r="X968" s="507" t="e">
        <f t="shared" si="46"/>
        <v>#VALUE!</v>
      </c>
      <c r="Y968" s="508" t="e">
        <f t="shared" si="47"/>
        <v>#VALUE!</v>
      </c>
      <c r="Z968" s="509"/>
      <c r="AA968" s="510" t="s">
        <v>1043</v>
      </c>
      <c r="AB968" s="421" t="s">
        <v>1318</v>
      </c>
      <c r="AC968" s="432" t="s">
        <v>624</v>
      </c>
      <c r="AD968" s="356" t="s">
        <v>624</v>
      </c>
      <c r="AE968" s="356"/>
      <c r="AF968" s="356"/>
      <c r="AG968" s="356" t="s">
        <v>840</v>
      </c>
      <c r="AH968" s="356"/>
      <c r="AI968" s="356" t="s">
        <v>2227</v>
      </c>
      <c r="AJ968" s="496"/>
      <c r="AK968" s="359"/>
    </row>
    <row r="969" spans="1:37">
      <c r="A969" s="367"/>
      <c r="B969" s="445" t="s">
        <v>2799</v>
      </c>
      <c r="C969" s="402">
        <v>46.784399999999998</v>
      </c>
      <c r="D969" s="428">
        <v>23.6142</v>
      </c>
      <c r="E969" s="449" t="s">
        <v>206</v>
      </c>
      <c r="F969" s="450" t="s">
        <v>649</v>
      </c>
      <c r="G969" s="450" t="s">
        <v>2766</v>
      </c>
      <c r="H969" s="450" t="s">
        <v>4153</v>
      </c>
      <c r="I969" s="452" t="s">
        <v>681</v>
      </c>
      <c r="J969" s="457" t="s">
        <v>3</v>
      </c>
      <c r="K969" s="407">
        <v>5</v>
      </c>
      <c r="L969" s="407">
        <v>5</v>
      </c>
      <c r="M969" s="407">
        <v>5</v>
      </c>
      <c r="N969" s="425">
        <v>50</v>
      </c>
      <c r="O969" s="437"/>
      <c r="P969" s="526"/>
      <c r="Q969" s="526">
        <v>10</v>
      </c>
      <c r="R969" s="526">
        <v>25</v>
      </c>
      <c r="S969" s="526">
        <v>15</v>
      </c>
      <c r="T969" s="526"/>
      <c r="U969" s="406"/>
      <c r="V969" s="406">
        <f t="shared" si="48"/>
        <v>0</v>
      </c>
      <c r="W969" s="676"/>
      <c r="X969" s="507" t="str">
        <f t="shared" si="46"/>
        <v>10 două camere, 25 trei camere, 15 patru camere, 0 număr camere necunoscut &lt;span style="color: red;"&gt;(spuneți-mi sau trimiteți tabel întreținere)&lt;/span&gt;</v>
      </c>
      <c r="Y969" s="508" t="str">
        <f t="shared" si="47"/>
        <v>50 din care 10 două camere, 25 trei camere, 15 patru camere, 0 număr camere necunoscut &lt;span style="color: red;"&gt;(spuneți-mi sau trimiteți tabel întreținere)&lt;/span&gt;</v>
      </c>
      <c r="Z969" s="509"/>
      <c r="AA969" s="510" t="s">
        <v>1678</v>
      </c>
      <c r="AB969" s="628" t="s">
        <v>1306</v>
      </c>
      <c r="AC969" s="431" t="s">
        <v>1155</v>
      </c>
      <c r="AD969" s="623" t="s">
        <v>1425</v>
      </c>
      <c r="AE969" s="623"/>
      <c r="AF969" s="623"/>
      <c r="AG969" s="623" t="s">
        <v>10</v>
      </c>
      <c r="AH969" s="623"/>
      <c r="AI969" s="623" t="s">
        <v>2598</v>
      </c>
      <c r="AJ969" s="496"/>
      <c r="AK969" s="359"/>
    </row>
    <row r="970" spans="1:37">
      <c r="A970" s="367"/>
      <c r="B970" s="445" t="s">
        <v>2802</v>
      </c>
      <c r="C970" s="402">
        <v>46.783900000000003</v>
      </c>
      <c r="D970" s="428">
        <v>23.614100000000001</v>
      </c>
      <c r="E970" s="449" t="s">
        <v>206</v>
      </c>
      <c r="F970" s="450" t="s">
        <v>649</v>
      </c>
      <c r="G970" s="450" t="s">
        <v>2766</v>
      </c>
      <c r="H970" s="450" t="s">
        <v>4154</v>
      </c>
      <c r="I970" s="452" t="s">
        <v>681</v>
      </c>
      <c r="J970" s="457" t="s">
        <v>3</v>
      </c>
      <c r="K970" s="407">
        <v>5</v>
      </c>
      <c r="L970" s="407">
        <v>5</v>
      </c>
      <c r="M970" s="407">
        <v>5</v>
      </c>
      <c r="N970" s="425">
        <v>50</v>
      </c>
      <c r="O970" s="437"/>
      <c r="P970" s="406"/>
      <c r="Q970" s="526">
        <v>5</v>
      </c>
      <c r="R970" s="526">
        <v>30</v>
      </c>
      <c r="S970" s="526">
        <v>15</v>
      </c>
      <c r="T970" s="526"/>
      <c r="U970" s="406"/>
      <c r="V970" s="406">
        <f t="shared" si="48"/>
        <v>0</v>
      </c>
      <c r="W970" s="676"/>
      <c r="X970" s="507" t="str">
        <f t="shared" si="46"/>
        <v>5 două camere, 30 trei camere, 15 patru camere, 0 număr camere necunoscut &lt;span style="color: red;"&gt;(spuneți-mi sau trimiteți tabel întreținere)&lt;/span&gt;</v>
      </c>
      <c r="Y970" s="508" t="str">
        <f t="shared" si="47"/>
        <v>50 din care 5 două camere, 30 trei camere, 15 patru camere, 0 număr camere necunoscut &lt;span style="color: red;"&gt;(spuneți-mi sau trimiteți tabel întreținere)&lt;/span&gt;</v>
      </c>
      <c r="Z970" s="509"/>
      <c r="AA970" s="510" t="s">
        <v>1678</v>
      </c>
      <c r="AB970" s="628" t="s">
        <v>1306</v>
      </c>
      <c r="AC970" s="431" t="s">
        <v>1155</v>
      </c>
      <c r="AD970" s="623" t="s">
        <v>2102</v>
      </c>
      <c r="AE970" s="623"/>
      <c r="AF970" s="623"/>
      <c r="AG970" s="623" t="s">
        <v>10</v>
      </c>
      <c r="AH970" s="623"/>
      <c r="AI970" s="623" t="s">
        <v>2598</v>
      </c>
      <c r="AJ970" s="441"/>
      <c r="AK970" s="359"/>
    </row>
    <row r="971" spans="1:37">
      <c r="A971" s="367"/>
      <c r="B971" s="445" t="s">
        <v>2803</v>
      </c>
      <c r="C971" s="402">
        <v>46.784280000000003</v>
      </c>
      <c r="D971" s="428">
        <v>23.614899999999999</v>
      </c>
      <c r="E971" s="449" t="s">
        <v>206</v>
      </c>
      <c r="F971" s="450" t="s">
        <v>649</v>
      </c>
      <c r="G971" s="450" t="s">
        <v>2766</v>
      </c>
      <c r="H971" s="450" t="s">
        <v>4155</v>
      </c>
      <c r="I971" s="452" t="s">
        <v>681</v>
      </c>
      <c r="J971" s="457" t="s">
        <v>3</v>
      </c>
      <c r="K971" s="407">
        <v>2</v>
      </c>
      <c r="L971" s="407">
        <v>5</v>
      </c>
      <c r="M971" s="407">
        <v>5</v>
      </c>
      <c r="N971" s="425">
        <v>20</v>
      </c>
      <c r="O971" s="437"/>
      <c r="P971" s="406"/>
      <c r="Q971" s="406"/>
      <c r="R971" s="526">
        <v>14</v>
      </c>
      <c r="S971" s="526">
        <v>6</v>
      </c>
      <c r="T971" s="406"/>
      <c r="U971" s="406"/>
      <c r="V971" s="406">
        <f t="shared" si="48"/>
        <v>0</v>
      </c>
      <c r="W971" s="676"/>
      <c r="X971" s="507" t="str">
        <f t="shared" si="46"/>
        <v>14 trei camere, 6 patru camere, 0 număr camere necunoscut &lt;span style="color: red;"&gt;(spuneți-mi sau trimiteți tabel întreținere)&lt;/span&gt;</v>
      </c>
      <c r="Y971" s="508" t="str">
        <f t="shared" si="47"/>
        <v>20 din care 14 trei camere, 6 patru camere, 0 număr camere necunoscut &lt;span style="color: red;"&gt;(spuneți-mi sau trimiteți tabel întreținere)&lt;/span&gt;</v>
      </c>
      <c r="Z971" s="509"/>
      <c r="AA971" s="510" t="s">
        <v>1678</v>
      </c>
      <c r="AB971" s="628" t="s">
        <v>1306</v>
      </c>
      <c r="AC971" s="431" t="s">
        <v>1155</v>
      </c>
      <c r="AD971" s="356" t="s">
        <v>1389</v>
      </c>
      <c r="AE971" s="356"/>
      <c r="AF971" s="356"/>
      <c r="AG971" s="623" t="s">
        <v>10</v>
      </c>
      <c r="AH971" s="623"/>
      <c r="AI971" s="623" t="s">
        <v>2598</v>
      </c>
      <c r="AJ971" s="441"/>
      <c r="AK971" s="359"/>
    </row>
    <row r="972" spans="1:37">
      <c r="A972" s="367"/>
      <c r="B972" s="445" t="s">
        <v>2804</v>
      </c>
      <c r="C972" s="402">
        <v>46.783850000000001</v>
      </c>
      <c r="D972" s="428">
        <v>23.615100000000002</v>
      </c>
      <c r="E972" s="449" t="s">
        <v>206</v>
      </c>
      <c r="F972" s="450" t="s">
        <v>649</v>
      </c>
      <c r="G972" s="450" t="s">
        <v>2766</v>
      </c>
      <c r="H972" s="450" t="s">
        <v>4156</v>
      </c>
      <c r="I972" s="452" t="s">
        <v>681</v>
      </c>
      <c r="J972" s="457" t="s">
        <v>3</v>
      </c>
      <c r="K972" s="407">
        <v>3</v>
      </c>
      <c r="L972" s="407">
        <v>5</v>
      </c>
      <c r="M972" s="407">
        <v>5</v>
      </c>
      <c r="N972" s="425">
        <v>30</v>
      </c>
      <c r="O972" s="437"/>
      <c r="P972" s="406"/>
      <c r="Q972" s="406"/>
      <c r="R972" s="526">
        <v>21</v>
      </c>
      <c r="S972" s="526">
        <v>9</v>
      </c>
      <c r="T972" s="406"/>
      <c r="U972" s="406"/>
      <c r="V972" s="406">
        <f t="shared" si="48"/>
        <v>0</v>
      </c>
      <c r="W972" s="676"/>
      <c r="X972" s="507" t="str">
        <f t="shared" si="46"/>
        <v>21 trei camere, 9 patru camere, 0 număr camere necunoscut &lt;span style="color: red;"&gt;(spuneți-mi sau trimiteți tabel întreținere)&lt;/span&gt;</v>
      </c>
      <c r="Y972" s="508" t="str">
        <f t="shared" si="47"/>
        <v>30 din care 21 trei camere, 9 patru camere, 0 număr camere necunoscut &lt;span style="color: red;"&gt;(spuneți-mi sau trimiteți tabel întreținere)&lt;/span&gt;</v>
      </c>
      <c r="Z972" s="509"/>
      <c r="AA972" s="510" t="s">
        <v>1678</v>
      </c>
      <c r="AB972" s="628" t="s">
        <v>1306</v>
      </c>
      <c r="AC972" s="431" t="s">
        <v>1155</v>
      </c>
      <c r="AD972" s="623" t="s">
        <v>1388</v>
      </c>
      <c r="AE972" s="623"/>
      <c r="AF972" s="623"/>
      <c r="AG972" s="623" t="s">
        <v>10</v>
      </c>
      <c r="AH972" s="623"/>
      <c r="AI972" s="623" t="s">
        <v>2598</v>
      </c>
      <c r="AJ972" s="496"/>
      <c r="AK972" s="359"/>
    </row>
    <row r="973" spans="1:37">
      <c r="A973" s="367"/>
      <c r="B973" s="445" t="s">
        <v>2805</v>
      </c>
      <c r="C973" s="402">
        <v>46.784260000000003</v>
      </c>
      <c r="D973" s="428">
        <v>23.615300000000001</v>
      </c>
      <c r="E973" s="449" t="s">
        <v>206</v>
      </c>
      <c r="F973" s="450" t="s">
        <v>649</v>
      </c>
      <c r="G973" s="450" t="s">
        <v>2766</v>
      </c>
      <c r="H973" s="450" t="s">
        <v>4157</v>
      </c>
      <c r="I973" s="452" t="s">
        <v>681</v>
      </c>
      <c r="J973" s="457" t="s">
        <v>3</v>
      </c>
      <c r="K973" s="407">
        <v>2</v>
      </c>
      <c r="L973" s="407">
        <v>5</v>
      </c>
      <c r="M973" s="407">
        <v>5</v>
      </c>
      <c r="N973" s="425">
        <v>20</v>
      </c>
      <c r="O973" s="437"/>
      <c r="P973" s="406"/>
      <c r="Q973" s="406"/>
      <c r="R973" s="526">
        <v>14</v>
      </c>
      <c r="S973" s="526">
        <v>6</v>
      </c>
      <c r="T973" s="406"/>
      <c r="U973" s="406"/>
      <c r="V973" s="406">
        <f t="shared" si="48"/>
        <v>0</v>
      </c>
      <c r="W973" s="676"/>
      <c r="X973" s="507" t="str">
        <f t="shared" si="46"/>
        <v>14 trei camere, 6 patru camere, 0 număr camere necunoscut &lt;span style="color: red;"&gt;(spuneți-mi sau trimiteți tabel întreținere)&lt;/span&gt;</v>
      </c>
      <c r="Y973" s="508" t="str">
        <f t="shared" si="47"/>
        <v>20 din care 14 trei camere, 6 patru camere, 0 număr camere necunoscut &lt;span style="color: red;"&gt;(spuneți-mi sau trimiteți tabel întreținere)&lt;/span&gt;</v>
      </c>
      <c r="Z973" s="509"/>
      <c r="AA973" s="510" t="s">
        <v>1678</v>
      </c>
      <c r="AB973" s="628" t="s">
        <v>1306</v>
      </c>
      <c r="AC973" s="431" t="s">
        <v>1155</v>
      </c>
      <c r="AD973" s="356" t="s">
        <v>1389</v>
      </c>
      <c r="AE973" s="356"/>
      <c r="AF973" s="356"/>
      <c r="AG973" s="623" t="s">
        <v>10</v>
      </c>
      <c r="AH973" s="623"/>
      <c r="AI973" s="623" t="s">
        <v>2598</v>
      </c>
      <c r="AJ973" s="441"/>
      <c r="AK973" s="359"/>
    </row>
    <row r="974" spans="1:37">
      <c r="A974" s="367"/>
      <c r="B974" s="445" t="s">
        <v>2806</v>
      </c>
      <c r="C974" s="402">
        <v>46.783799999999999</v>
      </c>
      <c r="D974" s="428">
        <v>23.616099999999999</v>
      </c>
      <c r="E974" s="449" t="s">
        <v>206</v>
      </c>
      <c r="F974" s="450" t="s">
        <v>649</v>
      </c>
      <c r="G974" s="450" t="s">
        <v>2766</v>
      </c>
      <c r="H974" s="450" t="s">
        <v>4158</v>
      </c>
      <c r="I974" s="452" t="s">
        <v>681</v>
      </c>
      <c r="J974" s="457" t="s">
        <v>3</v>
      </c>
      <c r="K974" s="407">
        <v>3</v>
      </c>
      <c r="L974" s="407">
        <v>5</v>
      </c>
      <c r="M974" s="407">
        <v>5</v>
      </c>
      <c r="N974" s="425">
        <v>30</v>
      </c>
      <c r="O974" s="437"/>
      <c r="P974" s="406"/>
      <c r="Q974" s="406"/>
      <c r="R974" s="526">
        <v>21</v>
      </c>
      <c r="S974" s="526">
        <v>9</v>
      </c>
      <c r="T974" s="406"/>
      <c r="U974" s="406"/>
      <c r="V974" s="406">
        <f t="shared" si="48"/>
        <v>0</v>
      </c>
      <c r="W974" s="676"/>
      <c r="X974" s="507" t="str">
        <f t="shared" si="46"/>
        <v>21 trei camere, 9 patru camere, 0 număr camere necunoscut &lt;span style="color: red;"&gt;(spuneți-mi sau trimiteți tabel întreținere)&lt;/span&gt;</v>
      </c>
      <c r="Y974" s="508" t="str">
        <f t="shared" si="47"/>
        <v>30 din care 21 trei camere, 9 patru camere, 0 număr camere necunoscut &lt;span style="color: red;"&gt;(spuneți-mi sau trimiteți tabel întreținere)&lt;/span&gt;</v>
      </c>
      <c r="Z974" s="509"/>
      <c r="AA974" s="510" t="s">
        <v>1678</v>
      </c>
      <c r="AB974" s="628" t="s">
        <v>1306</v>
      </c>
      <c r="AC974" s="431" t="s">
        <v>1155</v>
      </c>
      <c r="AD974" s="623" t="s">
        <v>1388</v>
      </c>
      <c r="AE974" s="623"/>
      <c r="AF974" s="623"/>
      <c r="AG974" s="623" t="s">
        <v>10</v>
      </c>
      <c r="AH974" s="623"/>
      <c r="AI974" s="623" t="s">
        <v>2598</v>
      </c>
      <c r="AJ974" s="441"/>
      <c r="AK974" s="359"/>
    </row>
    <row r="975" spans="1:37">
      <c r="A975" s="367"/>
      <c r="B975" s="445" t="s">
        <v>2807</v>
      </c>
      <c r="C975" s="402">
        <v>46.784239999999997</v>
      </c>
      <c r="D975" s="428">
        <v>23.6157</v>
      </c>
      <c r="E975" s="449" t="s">
        <v>206</v>
      </c>
      <c r="F975" s="450" t="s">
        <v>649</v>
      </c>
      <c r="G975" s="450" t="s">
        <v>2766</v>
      </c>
      <c r="H975" s="450" t="s">
        <v>4159</v>
      </c>
      <c r="I975" s="452" t="s">
        <v>681</v>
      </c>
      <c r="J975" s="457" t="s">
        <v>3</v>
      </c>
      <c r="K975" s="407">
        <v>2</v>
      </c>
      <c r="L975" s="407">
        <v>5</v>
      </c>
      <c r="M975" s="407">
        <v>5</v>
      </c>
      <c r="N975" s="425">
        <v>20</v>
      </c>
      <c r="O975" s="437"/>
      <c r="P975" s="406"/>
      <c r="Q975" s="406"/>
      <c r="R975" s="526">
        <v>14</v>
      </c>
      <c r="S975" s="526">
        <v>6</v>
      </c>
      <c r="T975" s="406"/>
      <c r="U975" s="406"/>
      <c r="V975" s="406">
        <f t="shared" si="48"/>
        <v>0</v>
      </c>
      <c r="W975" s="676"/>
      <c r="X975" s="507" t="str">
        <f t="shared" si="46"/>
        <v>14 trei camere, 6 patru camere, 0 număr camere necunoscut &lt;span style="color: red;"&gt;(spuneți-mi sau trimiteți tabel întreținere)&lt;/span&gt;</v>
      </c>
      <c r="Y975" s="508" t="str">
        <f t="shared" si="47"/>
        <v>20 din care 14 trei camere, 6 patru camere, 0 număr camere necunoscut &lt;span style="color: red;"&gt;(spuneți-mi sau trimiteți tabel întreținere)&lt;/span&gt;</v>
      </c>
      <c r="Z975" s="509"/>
      <c r="AA975" s="510" t="s">
        <v>1678</v>
      </c>
      <c r="AB975" s="628" t="s">
        <v>1306</v>
      </c>
      <c r="AC975" s="431" t="s">
        <v>1155</v>
      </c>
      <c r="AD975" s="356" t="s">
        <v>1389</v>
      </c>
      <c r="AE975" s="356"/>
      <c r="AF975" s="356"/>
      <c r="AG975" s="623" t="s">
        <v>10</v>
      </c>
      <c r="AH975" s="623"/>
      <c r="AI975" s="623" t="s">
        <v>2598</v>
      </c>
      <c r="AJ975" s="441"/>
      <c r="AK975" s="359"/>
    </row>
    <row r="976" spans="1:37">
      <c r="A976" s="367"/>
      <c r="B976" s="445" t="s">
        <v>2808</v>
      </c>
      <c r="C976" s="402">
        <v>46.783749999999998</v>
      </c>
      <c r="D976" s="428">
        <v>23.6172</v>
      </c>
      <c r="E976" s="449" t="s">
        <v>206</v>
      </c>
      <c r="F976" s="450" t="s">
        <v>649</v>
      </c>
      <c r="G976" s="450" t="s">
        <v>2766</v>
      </c>
      <c r="H976" s="450" t="s">
        <v>4160</v>
      </c>
      <c r="I976" s="452" t="s">
        <v>681</v>
      </c>
      <c r="J976" s="457" t="s">
        <v>3</v>
      </c>
      <c r="K976" s="407">
        <v>4</v>
      </c>
      <c r="L976" s="407">
        <v>5</v>
      </c>
      <c r="M976" s="407">
        <v>5</v>
      </c>
      <c r="N976" s="398">
        <v>40</v>
      </c>
      <c r="O976" s="395"/>
      <c r="P976" s="526"/>
      <c r="Q976" s="526">
        <v>5</v>
      </c>
      <c r="R976" s="526">
        <v>23</v>
      </c>
      <c r="S976" s="526">
        <v>12</v>
      </c>
      <c r="T976" s="406"/>
      <c r="U976" s="406"/>
      <c r="V976" s="406">
        <f t="shared" si="48"/>
        <v>0</v>
      </c>
      <c r="W976" s="676"/>
      <c r="X976" s="507" t="str">
        <f t="shared" si="46"/>
        <v>5 două camere, 23 trei camere, 12 patru camere, 0 număr camere necunoscut &lt;span style="color: red;"&gt;(spuneți-mi sau trimiteți tabel întreținere)&lt;/span&gt;</v>
      </c>
      <c r="Y976" s="508" t="str">
        <f t="shared" si="47"/>
        <v>40 din care 5 două camere, 23 trei camere, 12 patru camere, 0 număr camere necunoscut &lt;span style="color: red;"&gt;(spuneți-mi sau trimiteți tabel întreținere)&lt;/span&gt;</v>
      </c>
      <c r="Z976" s="509"/>
      <c r="AA976" s="510" t="s">
        <v>1678</v>
      </c>
      <c r="AB976" s="628" t="s">
        <v>1306</v>
      </c>
      <c r="AC976" s="431" t="s">
        <v>1155</v>
      </c>
      <c r="AD976" s="356" t="s">
        <v>1424</v>
      </c>
      <c r="AE976" s="356"/>
      <c r="AF976" s="356"/>
      <c r="AG976" s="623" t="s">
        <v>10</v>
      </c>
      <c r="AH976" s="623"/>
      <c r="AI976" s="623" t="s">
        <v>2598</v>
      </c>
      <c r="AJ976" s="496"/>
      <c r="AK976" s="359"/>
    </row>
    <row r="977" spans="1:37">
      <c r="A977" s="367"/>
      <c r="B977" s="445" t="s">
        <v>2809</v>
      </c>
      <c r="C977" s="402">
        <v>46.784219999999998</v>
      </c>
      <c r="D977" s="428">
        <v>23.616099999999999</v>
      </c>
      <c r="E977" s="449" t="s">
        <v>206</v>
      </c>
      <c r="F977" s="450" t="s">
        <v>649</v>
      </c>
      <c r="G977" s="450" t="s">
        <v>2766</v>
      </c>
      <c r="H977" s="450" t="s">
        <v>4161</v>
      </c>
      <c r="I977" s="452" t="s">
        <v>681</v>
      </c>
      <c r="J977" s="457" t="s">
        <v>3</v>
      </c>
      <c r="K977" s="407">
        <v>2</v>
      </c>
      <c r="L977" s="407">
        <v>5</v>
      </c>
      <c r="M977" s="407">
        <v>5</v>
      </c>
      <c r="N977" s="425">
        <v>20</v>
      </c>
      <c r="O977" s="437"/>
      <c r="P977" s="406"/>
      <c r="Q977" s="406"/>
      <c r="R977" s="526">
        <v>14</v>
      </c>
      <c r="S977" s="526">
        <v>6</v>
      </c>
      <c r="T977" s="406"/>
      <c r="U977" s="406"/>
      <c r="V977" s="406">
        <f t="shared" si="48"/>
        <v>0</v>
      </c>
      <c r="W977" s="676"/>
      <c r="X977" s="507" t="str">
        <f t="shared" si="46"/>
        <v>14 trei camere, 6 patru camere, 0 număr camere necunoscut &lt;span style="color: red;"&gt;(spuneți-mi sau trimiteți tabel întreținere)&lt;/span&gt;</v>
      </c>
      <c r="Y977" s="508" t="str">
        <f t="shared" si="47"/>
        <v>20 din care 14 trei camere, 6 patru camere, 0 număr camere necunoscut &lt;span style="color: red;"&gt;(spuneți-mi sau trimiteți tabel întreținere)&lt;/span&gt;</v>
      </c>
      <c r="Z977" s="509"/>
      <c r="AA977" s="510" t="s">
        <v>1678</v>
      </c>
      <c r="AB977" s="628" t="s">
        <v>1306</v>
      </c>
      <c r="AC977" s="431" t="s">
        <v>1155</v>
      </c>
      <c r="AD977" s="356" t="s">
        <v>1389</v>
      </c>
      <c r="AE977" s="356"/>
      <c r="AF977" s="356"/>
      <c r="AG977" s="623" t="s">
        <v>10</v>
      </c>
      <c r="AH977" s="623"/>
      <c r="AI977" s="623" t="s">
        <v>2598</v>
      </c>
      <c r="AJ977" s="441"/>
      <c r="AK977" s="359"/>
    </row>
    <row r="978" spans="1:37">
      <c r="A978" s="367"/>
      <c r="B978" s="445" t="s">
        <v>2800</v>
      </c>
      <c r="C978" s="402">
        <v>46.784199999999998</v>
      </c>
      <c r="D978" s="428">
        <v>23.616399999999999</v>
      </c>
      <c r="E978" s="449" t="s">
        <v>206</v>
      </c>
      <c r="F978" s="450" t="s">
        <v>649</v>
      </c>
      <c r="G978" s="450" t="s">
        <v>2766</v>
      </c>
      <c r="H978" s="450" t="s">
        <v>4162</v>
      </c>
      <c r="I978" s="452" t="s">
        <v>681</v>
      </c>
      <c r="J978" s="457" t="s">
        <v>3</v>
      </c>
      <c r="K978" s="407">
        <v>2</v>
      </c>
      <c r="L978" s="407">
        <v>5</v>
      </c>
      <c r="M978" s="407">
        <v>5</v>
      </c>
      <c r="N978" s="425">
        <v>20</v>
      </c>
      <c r="O978" s="437"/>
      <c r="P978" s="406"/>
      <c r="Q978" s="406"/>
      <c r="R978" s="526">
        <v>14</v>
      </c>
      <c r="S978" s="526">
        <v>6</v>
      </c>
      <c r="T978" s="406"/>
      <c r="U978" s="406"/>
      <c r="V978" s="406">
        <f t="shared" si="48"/>
        <v>0</v>
      </c>
      <c r="W978" s="676"/>
      <c r="X978" s="507" t="str">
        <f t="shared" si="46"/>
        <v>14 trei camere, 6 patru camere, 0 număr camere necunoscut &lt;span style="color: red;"&gt;(spuneți-mi sau trimiteți tabel întreținere)&lt;/span&gt;</v>
      </c>
      <c r="Y978" s="508" t="str">
        <f t="shared" si="47"/>
        <v>20 din care 14 trei camere, 6 patru camere, 0 număr camere necunoscut &lt;span style="color: red;"&gt;(spuneți-mi sau trimiteți tabel întreținere)&lt;/span&gt;</v>
      </c>
      <c r="Z978" s="509"/>
      <c r="AA978" s="510" t="s">
        <v>1678</v>
      </c>
      <c r="AB978" s="628" t="s">
        <v>1306</v>
      </c>
      <c r="AC978" s="431" t="s">
        <v>1155</v>
      </c>
      <c r="AD978" s="356" t="s">
        <v>1389</v>
      </c>
      <c r="AE978" s="356"/>
      <c r="AF978" s="356"/>
      <c r="AG978" s="623" t="s">
        <v>10</v>
      </c>
      <c r="AH978" s="623"/>
      <c r="AI978" s="623" t="s">
        <v>2598</v>
      </c>
      <c r="AJ978" s="441"/>
      <c r="AK978" s="359"/>
    </row>
    <row r="979" spans="1:37">
      <c r="A979" s="367"/>
      <c r="B979" s="445" t="s">
        <v>2801</v>
      </c>
      <c r="C979" s="402">
        <v>46.784199999999998</v>
      </c>
      <c r="D979" s="428">
        <v>23.617000000000001</v>
      </c>
      <c r="E979" s="449" t="s">
        <v>206</v>
      </c>
      <c r="F979" s="450" t="s">
        <v>649</v>
      </c>
      <c r="G979" s="450" t="s">
        <v>2766</v>
      </c>
      <c r="H979" s="450" t="s">
        <v>4163</v>
      </c>
      <c r="I979" s="452" t="s">
        <v>681</v>
      </c>
      <c r="J979" s="457" t="s">
        <v>3</v>
      </c>
      <c r="K979" s="407">
        <v>3</v>
      </c>
      <c r="L979" s="407">
        <v>5</v>
      </c>
      <c r="M979" s="407">
        <v>5</v>
      </c>
      <c r="N979" s="398">
        <v>30</v>
      </c>
      <c r="O979" s="395"/>
      <c r="P979" s="526"/>
      <c r="Q979" s="526">
        <v>2</v>
      </c>
      <c r="R979" s="526">
        <v>22</v>
      </c>
      <c r="S979" s="526">
        <v>6</v>
      </c>
      <c r="T979" s="406"/>
      <c r="U979" s="406"/>
      <c r="V979" s="406">
        <f t="shared" si="48"/>
        <v>0</v>
      </c>
      <c r="W979" s="676"/>
      <c r="X979" s="507" t="str">
        <f t="shared" si="46"/>
        <v>2 două camere, 22 trei camere, 6 patru camere, 0 număr camere necunoscut &lt;span style="color: red;"&gt;(spuneți-mi sau trimiteți tabel întreținere)&lt;/span&gt;</v>
      </c>
      <c r="Y979" s="508" t="str">
        <f t="shared" si="47"/>
        <v>30 din care 2 două camere, 22 trei camere, 6 patru camere, 0 număr camere necunoscut &lt;span style="color: red;"&gt;(spuneți-mi sau trimiteți tabel întreținere)&lt;/span&gt;</v>
      </c>
      <c r="Z979" s="509"/>
      <c r="AA979" s="510" t="s">
        <v>1678</v>
      </c>
      <c r="AB979" s="628" t="s">
        <v>1306</v>
      </c>
      <c r="AC979" s="431" t="s">
        <v>1155</v>
      </c>
      <c r="AD979" s="356" t="s">
        <v>1416</v>
      </c>
      <c r="AE979" s="356"/>
      <c r="AF979" s="356"/>
      <c r="AG979" s="623" t="s">
        <v>10</v>
      </c>
      <c r="AH979" s="623"/>
      <c r="AI979" s="623" t="s">
        <v>2598</v>
      </c>
      <c r="AJ979" s="441"/>
      <c r="AK979" s="359"/>
    </row>
    <row r="980" spans="1:37">
      <c r="A980" s="367"/>
      <c r="B980" s="445" t="s">
        <v>2622</v>
      </c>
      <c r="C980" s="402">
        <v>46.780299999999997</v>
      </c>
      <c r="D980" s="428">
        <v>23.615200000000002</v>
      </c>
      <c r="E980" s="449" t="s">
        <v>206</v>
      </c>
      <c r="F980" s="450" t="s">
        <v>649</v>
      </c>
      <c r="G980" s="450" t="s">
        <v>2766</v>
      </c>
      <c r="H980" s="450" t="s">
        <v>4164</v>
      </c>
      <c r="I980" s="452" t="s">
        <v>681</v>
      </c>
      <c r="J980" s="457" t="s">
        <v>3</v>
      </c>
      <c r="K980" s="407">
        <v>3</v>
      </c>
      <c r="L980" s="407">
        <v>5</v>
      </c>
      <c r="M980" s="407">
        <v>5</v>
      </c>
      <c r="N980" s="425">
        <v>35</v>
      </c>
      <c r="O980" s="437"/>
      <c r="P980" s="406"/>
      <c r="Q980" s="406">
        <v>3</v>
      </c>
      <c r="R980" s="406">
        <v>17</v>
      </c>
      <c r="S980" s="406">
        <v>15</v>
      </c>
      <c r="T980" s="406"/>
      <c r="U980" s="406"/>
      <c r="V980" s="406">
        <f t="shared" si="48"/>
        <v>0</v>
      </c>
      <c r="W980" s="676"/>
      <c r="X980" s="507" t="str">
        <f t="shared" si="46"/>
        <v>3 două camere, 17 trei camere, 15 patru camere, 0 număr camere necunoscut &lt;span style="color: red;"&gt;(spuneți-mi sau trimiteți tabel întreținere)&lt;/span&gt;</v>
      </c>
      <c r="Y980" s="508" t="str">
        <f t="shared" si="47"/>
        <v>35 din care 3 două camere, 17 trei camere, 15 patru camere, 0 număr camere necunoscut &lt;span style="color: red;"&gt;(spuneți-mi sau trimiteți tabel întreținere)&lt;/span&gt;</v>
      </c>
      <c r="Z980" s="509"/>
      <c r="AA980" s="510" t="s">
        <v>1043</v>
      </c>
      <c r="AB980" s="628" t="s">
        <v>1306</v>
      </c>
      <c r="AC980" s="431" t="s">
        <v>1155</v>
      </c>
      <c r="AD980" s="356" t="s">
        <v>2306</v>
      </c>
      <c r="AE980" s="356"/>
      <c r="AF980" s="356"/>
      <c r="AG980" s="623" t="s">
        <v>10</v>
      </c>
      <c r="AH980" s="623"/>
      <c r="AI980" s="623" t="s">
        <v>2594</v>
      </c>
      <c r="AJ980" s="496"/>
      <c r="AK980" s="359"/>
    </row>
    <row r="981" spans="1:37">
      <c r="A981" s="367"/>
      <c r="B981" s="445" t="s">
        <v>2623</v>
      </c>
      <c r="C981" s="402">
        <v>46.780799999999999</v>
      </c>
      <c r="D981" s="428">
        <v>23.6157</v>
      </c>
      <c r="E981" s="449" t="s">
        <v>206</v>
      </c>
      <c r="F981" s="450" t="s">
        <v>649</v>
      </c>
      <c r="G981" s="450" t="s">
        <v>2766</v>
      </c>
      <c r="H981" s="450" t="s">
        <v>4165</v>
      </c>
      <c r="I981" s="452" t="s">
        <v>681</v>
      </c>
      <c r="J981" s="457" t="s">
        <v>3</v>
      </c>
      <c r="K981" s="407">
        <v>4</v>
      </c>
      <c r="L981" s="407">
        <v>5</v>
      </c>
      <c r="M981" s="407">
        <v>5</v>
      </c>
      <c r="N981" s="425">
        <v>30</v>
      </c>
      <c r="O981" s="437"/>
      <c r="P981" s="406"/>
      <c r="Q981" s="406">
        <v>2</v>
      </c>
      <c r="R981" s="406">
        <v>28</v>
      </c>
      <c r="S981" s="406"/>
      <c r="T981" s="406"/>
      <c r="U981" s="406"/>
      <c r="V981" s="406">
        <f t="shared" si="48"/>
        <v>0</v>
      </c>
      <c r="W981" s="676"/>
      <c r="X981" s="507" t="str">
        <f t="shared" si="46"/>
        <v>2 două camere, 28 trei camere, 0 număr camere necunoscut &lt;span style="color: red;"&gt;(spuneți-mi sau trimiteți tabel întreținere)&lt;/span&gt;</v>
      </c>
      <c r="Y981" s="508" t="str">
        <f t="shared" si="47"/>
        <v>30 din care 2 două camere, 28 trei camere, 0 număr camere necunoscut &lt;span style="color: red;"&gt;(spuneți-mi sau trimiteți tabel întreținere)&lt;/span&gt;</v>
      </c>
      <c r="Z981" s="509"/>
      <c r="AA981" s="510" t="s">
        <v>1043</v>
      </c>
      <c r="AB981" s="628" t="s">
        <v>1306</v>
      </c>
      <c r="AC981" s="431" t="s">
        <v>1155</v>
      </c>
      <c r="AD981" s="356" t="s">
        <v>1480</v>
      </c>
      <c r="AE981" s="356"/>
      <c r="AF981" s="356"/>
      <c r="AG981" s="623" t="s">
        <v>10</v>
      </c>
      <c r="AH981" s="623"/>
      <c r="AI981" s="623" t="s">
        <v>2593</v>
      </c>
      <c r="AJ981" s="441"/>
      <c r="AK981" s="359"/>
    </row>
    <row r="982" spans="1:37">
      <c r="A982" s="367" t="s">
        <v>32</v>
      </c>
      <c r="B982" s="460" t="s">
        <v>295</v>
      </c>
      <c r="C982" s="461">
        <v>46.781199999999998</v>
      </c>
      <c r="D982" s="462">
        <v>23.6159</v>
      </c>
      <c r="E982" s="463" t="s">
        <v>206</v>
      </c>
      <c r="F982" s="464" t="s">
        <v>649</v>
      </c>
      <c r="G982" s="464" t="s">
        <v>2766</v>
      </c>
      <c r="H982" s="464" t="s">
        <v>4166</v>
      </c>
      <c r="I982" s="474" t="s">
        <v>681</v>
      </c>
      <c r="J982" s="475" t="s">
        <v>3</v>
      </c>
      <c r="K982" s="476">
        <v>3</v>
      </c>
      <c r="L982" s="476">
        <v>5</v>
      </c>
      <c r="M982" s="476">
        <v>5</v>
      </c>
      <c r="N982" s="391">
        <v>30</v>
      </c>
      <c r="O982" s="392"/>
      <c r="P982" s="525"/>
      <c r="Q982" s="525">
        <v>2</v>
      </c>
      <c r="R982" s="525">
        <v>22</v>
      </c>
      <c r="S982" s="525">
        <v>6</v>
      </c>
      <c r="T982" s="525"/>
      <c r="U982" s="525"/>
      <c r="V982" s="525">
        <f t="shared" si="48"/>
        <v>0</v>
      </c>
      <c r="W982" s="679"/>
      <c r="X982" s="515" t="str">
        <f t="shared" si="46"/>
        <v>2 două camere, 22 trei camere, 6 patru camere, 0 număr camere necunoscut &lt;span style="color: red;"&gt;(spuneți-mi sau trimiteți tabel întreținere)&lt;/span&gt;</v>
      </c>
      <c r="Y982" s="516" t="str">
        <f t="shared" si="47"/>
        <v>30 din care 2 două camere, 22 trei camere, 6 patru camere, 0 număr camere necunoscut &lt;span style="color: red;"&gt;(spuneți-mi sau trimiteți tabel întreținere)&lt;/span&gt;</v>
      </c>
      <c r="Z982" s="517"/>
      <c r="AA982" s="518" t="s">
        <v>1043</v>
      </c>
      <c r="AB982" s="400" t="s">
        <v>1307</v>
      </c>
      <c r="AC982" s="458" t="s">
        <v>1155</v>
      </c>
      <c r="AD982" s="394" t="s">
        <v>1430</v>
      </c>
      <c r="AE982" s="394"/>
      <c r="AF982" s="394"/>
      <c r="AG982" s="394" t="s">
        <v>10</v>
      </c>
      <c r="AH982" s="394"/>
      <c r="AI982" s="394" t="s">
        <v>2598</v>
      </c>
      <c r="AJ982" s="473"/>
      <c r="AK982" s="359"/>
    </row>
    <row r="983" spans="1:37">
      <c r="A983" s="367"/>
      <c r="B983" s="445" t="s">
        <v>296</v>
      </c>
      <c r="C983" s="402">
        <v>46.781700000000001</v>
      </c>
      <c r="D983" s="428">
        <v>23.615600000000001</v>
      </c>
      <c r="E983" s="449" t="s">
        <v>206</v>
      </c>
      <c r="F983" s="450" t="s">
        <v>649</v>
      </c>
      <c r="G983" s="450" t="s">
        <v>2766</v>
      </c>
      <c r="H983" s="450" t="s">
        <v>3179</v>
      </c>
      <c r="I983" s="452" t="s">
        <v>681</v>
      </c>
      <c r="J983" s="457" t="s">
        <v>3</v>
      </c>
      <c r="K983" s="407">
        <v>3</v>
      </c>
      <c r="L983" s="407">
        <v>5</v>
      </c>
      <c r="M983" s="407">
        <v>5</v>
      </c>
      <c r="N983" s="425">
        <v>30</v>
      </c>
      <c r="O983" s="437"/>
      <c r="P983" s="411"/>
      <c r="Q983" s="411">
        <v>3</v>
      </c>
      <c r="R983" s="411">
        <v>12</v>
      </c>
      <c r="S983" s="411">
        <v>15</v>
      </c>
      <c r="T983" s="406"/>
      <c r="U983" s="406"/>
      <c r="V983" s="406">
        <f t="shared" si="48"/>
        <v>0</v>
      </c>
      <c r="W983" s="676"/>
      <c r="X983" s="507" t="str">
        <f t="shared" si="46"/>
        <v>3 două camere, 12 trei camere, 15 patru camere, 0 număr camere necunoscut &lt;span style="color: red;"&gt;(spuneți-mi sau trimiteți tabel întreținere)&lt;/span&gt;</v>
      </c>
      <c r="Y983" s="508" t="str">
        <f t="shared" si="47"/>
        <v>30 din care 3 două camere, 12 trei camere, 15 patru camere, 0 număr camere necunoscut &lt;span style="color: red;"&gt;(spuneți-mi sau trimiteți tabel întreținere)&lt;/span&gt;</v>
      </c>
      <c r="Z983" s="509"/>
      <c r="AA983" s="510" t="s">
        <v>1043</v>
      </c>
      <c r="AB983" s="628" t="s">
        <v>1306</v>
      </c>
      <c r="AC983" s="431" t="s">
        <v>1155</v>
      </c>
      <c r="AD983" s="356" t="s">
        <v>1693</v>
      </c>
      <c r="AE983" s="356"/>
      <c r="AF983" s="356"/>
      <c r="AG983" s="623" t="s">
        <v>10</v>
      </c>
      <c r="AH983" s="623"/>
      <c r="AI983" s="623" t="s">
        <v>2598</v>
      </c>
      <c r="AJ983" s="441"/>
      <c r="AK983" s="359"/>
    </row>
    <row r="984" spans="1:37">
      <c r="A984" s="367"/>
      <c r="B984" s="445" t="s">
        <v>297</v>
      </c>
      <c r="C984" s="402">
        <v>46.781500000000001</v>
      </c>
      <c r="D984" s="428">
        <v>23.616700000000002</v>
      </c>
      <c r="E984" s="449" t="s">
        <v>206</v>
      </c>
      <c r="F984" s="450" t="s">
        <v>649</v>
      </c>
      <c r="G984" s="450" t="s">
        <v>2766</v>
      </c>
      <c r="H984" s="450" t="s">
        <v>4167</v>
      </c>
      <c r="I984" s="452" t="s">
        <v>681</v>
      </c>
      <c r="J984" s="457" t="s">
        <v>3</v>
      </c>
      <c r="K984" s="407">
        <v>4</v>
      </c>
      <c r="L984" s="407">
        <v>5</v>
      </c>
      <c r="M984" s="407">
        <v>5</v>
      </c>
      <c r="N984" s="398">
        <v>40</v>
      </c>
      <c r="O984" s="395"/>
      <c r="P984" s="526"/>
      <c r="Q984" s="526">
        <v>2</v>
      </c>
      <c r="R984" s="526">
        <v>29</v>
      </c>
      <c r="S984" s="526">
        <v>9</v>
      </c>
      <c r="T984" s="526"/>
      <c r="U984" s="526"/>
      <c r="V984" s="526">
        <f t="shared" si="48"/>
        <v>0</v>
      </c>
      <c r="W984" s="676"/>
      <c r="X984" s="507" t="str">
        <f t="shared" si="46"/>
        <v>2 două camere, 29 trei camere, 9 patru camere, 0 număr camere necunoscut &lt;span style="color: red;"&gt;(spuneți-mi sau trimiteți tabel întreținere)&lt;/span&gt;</v>
      </c>
      <c r="Y984" s="508" t="str">
        <f t="shared" si="47"/>
        <v>40 din care 2 două camere, 29 trei camere, 9 patru camere, 0 număr camere necunoscut &lt;span style="color: red;"&gt;(spuneți-mi sau trimiteți tabel întreținere)&lt;/span&gt;</v>
      </c>
      <c r="Z984" s="509"/>
      <c r="AA984" s="510" t="s">
        <v>1043</v>
      </c>
      <c r="AB984" s="628" t="s">
        <v>1307</v>
      </c>
      <c r="AC984" s="431" t="s">
        <v>1155</v>
      </c>
      <c r="AD984" s="623" t="s">
        <v>1437</v>
      </c>
      <c r="AE984" s="623"/>
      <c r="AF984" s="623"/>
      <c r="AG984" s="623" t="s">
        <v>10</v>
      </c>
      <c r="AH984" s="623"/>
      <c r="AI984" s="623" t="s">
        <v>2598</v>
      </c>
      <c r="AJ984" s="496"/>
      <c r="AK984" s="359"/>
    </row>
    <row r="985" spans="1:37">
      <c r="A985" s="367"/>
      <c r="B985" s="445" t="s">
        <v>298</v>
      </c>
      <c r="C985" s="402">
        <v>46.7819</v>
      </c>
      <c r="D985" s="428">
        <v>23.616199999999999</v>
      </c>
      <c r="E985" s="449" t="s">
        <v>206</v>
      </c>
      <c r="F985" s="450" t="s">
        <v>649</v>
      </c>
      <c r="G985" s="450" t="s">
        <v>2766</v>
      </c>
      <c r="H985" s="450" t="s">
        <v>4168</v>
      </c>
      <c r="I985" s="452" t="s">
        <v>681</v>
      </c>
      <c r="J985" s="457" t="s">
        <v>3</v>
      </c>
      <c r="K985" s="407">
        <v>3</v>
      </c>
      <c r="L985" s="407">
        <v>5</v>
      </c>
      <c r="M985" s="407">
        <v>5</v>
      </c>
      <c r="N985" s="425">
        <v>30</v>
      </c>
      <c r="O985" s="437"/>
      <c r="P985" s="411"/>
      <c r="Q985" s="411"/>
      <c r="R985" s="411">
        <v>21</v>
      </c>
      <c r="S985" s="411">
        <v>9</v>
      </c>
      <c r="T985" s="406"/>
      <c r="U985" s="406"/>
      <c r="V985" s="406">
        <f t="shared" si="48"/>
        <v>0</v>
      </c>
      <c r="W985" s="676"/>
      <c r="X985" s="507" t="str">
        <f t="shared" si="46"/>
        <v>21 trei camere, 9 patru camere, 0 număr camere necunoscut &lt;span style="color: red;"&gt;(spuneți-mi sau trimiteți tabel întreținere)&lt;/span&gt;</v>
      </c>
      <c r="Y985" s="508" t="str">
        <f t="shared" si="47"/>
        <v>30 din care 21 trei camere, 9 patru camere, 0 număr camere necunoscut &lt;span style="color: red;"&gt;(spuneți-mi sau trimiteți tabel întreținere)&lt;/span&gt;</v>
      </c>
      <c r="Z985" s="509"/>
      <c r="AA985" s="510" t="s">
        <v>1043</v>
      </c>
      <c r="AB985" s="628" t="s">
        <v>1306</v>
      </c>
      <c r="AC985" s="431" t="s">
        <v>1155</v>
      </c>
      <c r="AD985" s="356" t="s">
        <v>1693</v>
      </c>
      <c r="AE985" s="356"/>
      <c r="AF985" s="356"/>
      <c r="AG985" s="623" t="s">
        <v>10</v>
      </c>
      <c r="AH985" s="623"/>
      <c r="AI985" s="623" t="s">
        <v>2598</v>
      </c>
      <c r="AJ985" s="441"/>
      <c r="AK985" s="359"/>
    </row>
    <row r="986" spans="1:37">
      <c r="A986" s="367"/>
      <c r="B986" s="445" t="s">
        <v>347</v>
      </c>
      <c r="C986" s="402">
        <v>46.782299999999999</v>
      </c>
      <c r="D986" s="428">
        <v>23.618600000000001</v>
      </c>
      <c r="E986" s="449" t="s">
        <v>206</v>
      </c>
      <c r="F986" s="450" t="s">
        <v>649</v>
      </c>
      <c r="G986" s="450" t="s">
        <v>2766</v>
      </c>
      <c r="H986" s="450" t="s">
        <v>4169</v>
      </c>
      <c r="I986" s="452" t="s">
        <v>681</v>
      </c>
      <c r="J986" s="457" t="s">
        <v>3</v>
      </c>
      <c r="K986" s="407">
        <v>3</v>
      </c>
      <c r="L986" s="407">
        <v>5</v>
      </c>
      <c r="M986" s="407">
        <v>5</v>
      </c>
      <c r="N986" s="398">
        <v>30</v>
      </c>
      <c r="O986" s="395"/>
      <c r="P986" s="526"/>
      <c r="Q986" s="526">
        <v>2</v>
      </c>
      <c r="R986" s="526">
        <v>22</v>
      </c>
      <c r="S986" s="526">
        <v>6</v>
      </c>
      <c r="T986" s="526"/>
      <c r="U986" s="526"/>
      <c r="V986" s="526">
        <f t="shared" si="48"/>
        <v>0</v>
      </c>
      <c r="W986" s="676"/>
      <c r="X986" s="507" t="str">
        <f t="shared" si="46"/>
        <v>2 două camere, 22 trei camere, 6 patru camere, 0 număr camere necunoscut &lt;span style="color: red;"&gt;(spuneți-mi sau trimiteți tabel întreținere)&lt;/span&gt;</v>
      </c>
      <c r="Y986" s="508" t="str">
        <f t="shared" si="47"/>
        <v>30 din care 2 două camere, 22 trei camere, 6 patru camere, 0 număr camere necunoscut &lt;span style="color: red;"&gt;(spuneți-mi sau trimiteți tabel întreținere)&lt;/span&gt;</v>
      </c>
      <c r="Z986" s="509"/>
      <c r="AA986" s="510" t="s">
        <v>1043</v>
      </c>
      <c r="AB986" s="628" t="s">
        <v>1307</v>
      </c>
      <c r="AC986" s="431" t="s">
        <v>1155</v>
      </c>
      <c r="AD986" s="623" t="s">
        <v>1430</v>
      </c>
      <c r="AE986" s="623"/>
      <c r="AF986" s="623"/>
      <c r="AG986" s="623" t="s">
        <v>10</v>
      </c>
      <c r="AH986" s="623"/>
      <c r="AI986" s="623" t="s">
        <v>2598</v>
      </c>
      <c r="AJ986" s="441"/>
      <c r="AK986" s="359"/>
    </row>
    <row r="987" spans="1:37">
      <c r="A987" s="367"/>
      <c r="B987" s="445" t="s">
        <v>348</v>
      </c>
      <c r="C987" s="402">
        <v>46.782800000000002</v>
      </c>
      <c r="D987" s="428">
        <v>23.618300000000001</v>
      </c>
      <c r="E987" s="449" t="s">
        <v>206</v>
      </c>
      <c r="F987" s="450" t="s">
        <v>649</v>
      </c>
      <c r="G987" s="450" t="s">
        <v>2766</v>
      </c>
      <c r="H987" s="450" t="s">
        <v>4170</v>
      </c>
      <c r="I987" s="452" t="s">
        <v>681</v>
      </c>
      <c r="J987" s="457" t="s">
        <v>3</v>
      </c>
      <c r="K987" s="407">
        <v>3</v>
      </c>
      <c r="L987" s="407">
        <v>5</v>
      </c>
      <c r="M987" s="407">
        <v>5</v>
      </c>
      <c r="N987" s="398">
        <v>30</v>
      </c>
      <c r="O987" s="395"/>
      <c r="P987" s="526"/>
      <c r="Q987" s="526">
        <v>2</v>
      </c>
      <c r="R987" s="526">
        <v>22</v>
      </c>
      <c r="S987" s="526">
        <v>6</v>
      </c>
      <c r="T987" s="526"/>
      <c r="U987" s="526"/>
      <c r="V987" s="526">
        <f t="shared" si="48"/>
        <v>0</v>
      </c>
      <c r="W987" s="676"/>
      <c r="X987" s="507" t="str">
        <f t="shared" si="46"/>
        <v>2 două camere, 22 trei camere, 6 patru camere, 0 număr camere necunoscut &lt;span style="color: red;"&gt;(spuneți-mi sau trimiteți tabel întreținere)&lt;/span&gt;</v>
      </c>
      <c r="Y987" s="508" t="str">
        <f t="shared" si="47"/>
        <v>30 din care 2 două camere, 22 trei camere, 6 patru camere, 0 număr camere necunoscut &lt;span style="color: red;"&gt;(spuneți-mi sau trimiteți tabel întreținere)&lt;/span&gt;</v>
      </c>
      <c r="Z987" s="509"/>
      <c r="AA987" s="510" t="s">
        <v>1043</v>
      </c>
      <c r="AB987" s="628" t="s">
        <v>1307</v>
      </c>
      <c r="AC987" s="431" t="s">
        <v>1155</v>
      </c>
      <c r="AD987" s="623" t="s">
        <v>1430</v>
      </c>
      <c r="AE987" s="623"/>
      <c r="AF987" s="623"/>
      <c r="AG987" s="623" t="s">
        <v>10</v>
      </c>
      <c r="AH987" s="623"/>
      <c r="AI987" s="623" t="s">
        <v>2598</v>
      </c>
      <c r="AJ987" s="441"/>
      <c r="AK987" s="359"/>
    </row>
    <row r="988" spans="1:37">
      <c r="A988" s="367"/>
      <c r="B988" s="445" t="s">
        <v>349</v>
      </c>
      <c r="C988" s="402">
        <v>46.7834</v>
      </c>
      <c r="D988" s="428">
        <v>23.617599999999999</v>
      </c>
      <c r="E988" s="449" t="s">
        <v>206</v>
      </c>
      <c r="F988" s="450" t="s">
        <v>649</v>
      </c>
      <c r="G988" s="450" t="s">
        <v>2766</v>
      </c>
      <c r="H988" s="450" t="s">
        <v>4171</v>
      </c>
      <c r="I988" s="452" t="s">
        <v>681</v>
      </c>
      <c r="J988" s="457" t="s">
        <v>3</v>
      </c>
      <c r="K988" s="407">
        <v>4</v>
      </c>
      <c r="L988" s="407">
        <v>5</v>
      </c>
      <c r="M988" s="407">
        <v>5</v>
      </c>
      <c r="N988" s="425">
        <v>40</v>
      </c>
      <c r="O988" s="437"/>
      <c r="P988" s="406"/>
      <c r="Q988" s="526">
        <v>2</v>
      </c>
      <c r="R988" s="526">
        <v>29</v>
      </c>
      <c r="S988" s="526">
        <v>9</v>
      </c>
      <c r="T988" s="526"/>
      <c r="U988" s="406"/>
      <c r="V988" s="406">
        <f t="shared" si="48"/>
        <v>0</v>
      </c>
      <c r="W988" s="676"/>
      <c r="X988" s="507" t="str">
        <f t="shared" si="46"/>
        <v>2 două camere, 29 trei camere, 9 patru camere, 0 număr camere necunoscut &lt;span style="color: red;"&gt;(spuneți-mi sau trimiteți tabel întreținere)&lt;/span&gt;</v>
      </c>
      <c r="Y988" s="508" t="str">
        <f t="shared" si="47"/>
        <v>40 din care 2 două camere, 29 trei camere, 9 patru camere, 0 număr camere necunoscut &lt;span style="color: red;"&gt;(spuneți-mi sau trimiteți tabel întreținere)&lt;/span&gt;</v>
      </c>
      <c r="Z988" s="509"/>
      <c r="AA988" s="510" t="s">
        <v>1678</v>
      </c>
      <c r="AB988" s="628" t="s">
        <v>1307</v>
      </c>
      <c r="AC988" s="431" t="s">
        <v>1155</v>
      </c>
      <c r="AD988" s="623" t="s">
        <v>1437</v>
      </c>
      <c r="AE988" s="623"/>
      <c r="AF988" s="623"/>
      <c r="AG988" s="623" t="s">
        <v>10</v>
      </c>
      <c r="AH988" s="623"/>
      <c r="AI988" s="623" t="s">
        <v>2598</v>
      </c>
      <c r="AJ988" s="441"/>
      <c r="AK988" s="359"/>
    </row>
    <row r="989" spans="1:37">
      <c r="A989" s="367"/>
      <c r="B989" s="445" t="s">
        <v>457</v>
      </c>
      <c r="C989" s="402">
        <v>46.783000000000001</v>
      </c>
      <c r="D989" s="428">
        <v>23.6175</v>
      </c>
      <c r="E989" s="449" t="s">
        <v>206</v>
      </c>
      <c r="F989" s="450" t="s">
        <v>649</v>
      </c>
      <c r="G989" s="450" t="s">
        <v>2766</v>
      </c>
      <c r="H989" s="450" t="s">
        <v>4172</v>
      </c>
      <c r="I989" s="452" t="s">
        <v>681</v>
      </c>
      <c r="J989" s="457" t="s">
        <v>3</v>
      </c>
      <c r="K989" s="407">
        <v>2</v>
      </c>
      <c r="L989" s="407">
        <v>5</v>
      </c>
      <c r="M989" s="407">
        <v>5</v>
      </c>
      <c r="N989" s="398">
        <v>20</v>
      </c>
      <c r="O989" s="395"/>
      <c r="P989" s="526"/>
      <c r="Q989" s="526">
        <v>4</v>
      </c>
      <c r="R989" s="526">
        <v>16</v>
      </c>
      <c r="S989" s="526"/>
      <c r="T989" s="526"/>
      <c r="U989" s="526"/>
      <c r="V989" s="526">
        <f t="shared" si="48"/>
        <v>0</v>
      </c>
      <c r="W989" s="676"/>
      <c r="X989" s="507" t="str">
        <f t="shared" si="46"/>
        <v>4 două camere, 16 trei camere, 0 număr camere necunoscut &lt;span style="color: red;"&gt;(spuneți-mi sau trimiteți tabel întreținere)&lt;/span&gt;</v>
      </c>
      <c r="Y989" s="508" t="str">
        <f t="shared" si="47"/>
        <v>20 din care 4 două camere, 16 trei camere, 0 număr camere necunoscut &lt;span style="color: red;"&gt;(spuneți-mi sau trimiteți tabel întreținere)&lt;/span&gt;</v>
      </c>
      <c r="Z989" s="509"/>
      <c r="AA989" s="510" t="s">
        <v>1043</v>
      </c>
      <c r="AB989" s="628" t="s">
        <v>1307</v>
      </c>
      <c r="AC989" s="431" t="s">
        <v>1155</v>
      </c>
      <c r="AD989" s="623" t="s">
        <v>1630</v>
      </c>
      <c r="AE989" s="623"/>
      <c r="AF989" s="623"/>
      <c r="AG989" s="623" t="s">
        <v>10</v>
      </c>
      <c r="AH989" s="623"/>
      <c r="AI989" s="623" t="s">
        <v>2598</v>
      </c>
      <c r="AJ989" s="441"/>
      <c r="AK989" s="359"/>
    </row>
    <row r="990" spans="1:37">
      <c r="A990" s="367"/>
      <c r="B990" s="445" t="s">
        <v>458</v>
      </c>
      <c r="C990" s="402">
        <v>46.782899999999998</v>
      </c>
      <c r="D990" s="428">
        <v>23.617100000000001</v>
      </c>
      <c r="E990" s="449" t="s">
        <v>206</v>
      </c>
      <c r="F990" s="450" t="s">
        <v>649</v>
      </c>
      <c r="G990" s="450" t="s">
        <v>2766</v>
      </c>
      <c r="H990" s="450" t="s">
        <v>4173</v>
      </c>
      <c r="I990" s="452" t="s">
        <v>681</v>
      </c>
      <c r="J990" s="457" t="s">
        <v>3</v>
      </c>
      <c r="K990" s="407">
        <v>2</v>
      </c>
      <c r="L990" s="407">
        <v>5</v>
      </c>
      <c r="M990" s="407">
        <v>5</v>
      </c>
      <c r="N990" s="398">
        <v>20</v>
      </c>
      <c r="O990" s="395"/>
      <c r="P990" s="526"/>
      <c r="Q990" s="526">
        <v>4</v>
      </c>
      <c r="R990" s="526">
        <v>16</v>
      </c>
      <c r="S990" s="526"/>
      <c r="T990" s="526"/>
      <c r="U990" s="526"/>
      <c r="V990" s="526">
        <f t="shared" si="48"/>
        <v>0</v>
      </c>
      <c r="W990" s="676"/>
      <c r="X990" s="507" t="str">
        <f t="shared" si="46"/>
        <v>4 două camere, 16 trei camere, 0 număr camere necunoscut &lt;span style="color: red;"&gt;(spuneți-mi sau trimiteți tabel întreținere)&lt;/span&gt;</v>
      </c>
      <c r="Y990" s="508" t="str">
        <f t="shared" si="47"/>
        <v>20 din care 4 două camere, 16 trei camere, 0 număr camere necunoscut &lt;span style="color: red;"&gt;(spuneți-mi sau trimiteți tabel întreținere)&lt;/span&gt;</v>
      </c>
      <c r="Z990" s="509"/>
      <c r="AA990" s="510" t="s">
        <v>1043</v>
      </c>
      <c r="AB990" s="628" t="s">
        <v>1307</v>
      </c>
      <c r="AC990" s="431" t="s">
        <v>1155</v>
      </c>
      <c r="AD990" s="623" t="s">
        <v>1630</v>
      </c>
      <c r="AE990" s="623"/>
      <c r="AF990" s="623"/>
      <c r="AG990" s="623" t="s">
        <v>10</v>
      </c>
      <c r="AH990" s="623"/>
      <c r="AI990" s="623" t="s">
        <v>2598</v>
      </c>
      <c r="AJ990" s="441"/>
      <c r="AK990" s="359"/>
    </row>
    <row r="991" spans="1:37">
      <c r="A991" s="367"/>
      <c r="B991" s="445" t="s">
        <v>350</v>
      </c>
      <c r="C991" s="402">
        <v>46.783299999999997</v>
      </c>
      <c r="D991" s="428">
        <v>23.616900000000001</v>
      </c>
      <c r="E991" s="449" t="s">
        <v>206</v>
      </c>
      <c r="F991" s="450" t="s">
        <v>649</v>
      </c>
      <c r="G991" s="450" t="s">
        <v>2766</v>
      </c>
      <c r="H991" s="450" t="s">
        <v>4174</v>
      </c>
      <c r="I991" s="452" t="s">
        <v>681</v>
      </c>
      <c r="J991" s="457" t="s">
        <v>3</v>
      </c>
      <c r="K991" s="407">
        <v>2</v>
      </c>
      <c r="L991" s="407">
        <v>5</v>
      </c>
      <c r="M991" s="407">
        <v>5</v>
      </c>
      <c r="N991" s="425">
        <v>20</v>
      </c>
      <c r="O991" s="437"/>
      <c r="P991" s="406"/>
      <c r="Q991" s="406"/>
      <c r="R991" s="526">
        <v>14</v>
      </c>
      <c r="S991" s="526">
        <v>6</v>
      </c>
      <c r="T991" s="406"/>
      <c r="U991" s="406"/>
      <c r="V991" s="406">
        <f t="shared" si="48"/>
        <v>0</v>
      </c>
      <c r="W991" s="676"/>
      <c r="X991" s="507" t="str">
        <f t="shared" si="46"/>
        <v>14 trei camere, 6 patru camere, 0 număr camere necunoscut &lt;span style="color: red;"&gt;(spuneți-mi sau trimiteți tabel întreținere)&lt;/span&gt;</v>
      </c>
      <c r="Y991" s="508" t="str">
        <f t="shared" si="47"/>
        <v>20 din care 14 trei camere, 6 patru camere, 0 număr camere necunoscut &lt;span style="color: red;"&gt;(spuneți-mi sau trimiteți tabel întreținere)&lt;/span&gt;</v>
      </c>
      <c r="Z991" s="509"/>
      <c r="AA991" s="510" t="s">
        <v>1678</v>
      </c>
      <c r="AB991" s="628" t="s">
        <v>1307</v>
      </c>
      <c r="AC991" s="431" t="s">
        <v>1155</v>
      </c>
      <c r="AD991" s="623" t="s">
        <v>1399</v>
      </c>
      <c r="AE991" s="623"/>
      <c r="AF991" s="623"/>
      <c r="AG991" s="623" t="s">
        <v>10</v>
      </c>
      <c r="AH991" s="623"/>
      <c r="AI991" s="623" t="s">
        <v>2598</v>
      </c>
      <c r="AJ991" s="496"/>
      <c r="AK991" s="359"/>
    </row>
    <row r="992" spans="1:37">
      <c r="A992" s="367"/>
      <c r="B992" s="445" t="s">
        <v>351</v>
      </c>
      <c r="C992" s="402">
        <v>46.782699999999998</v>
      </c>
      <c r="D992" s="428">
        <v>23.616800000000001</v>
      </c>
      <c r="E992" s="449" t="s">
        <v>206</v>
      </c>
      <c r="F992" s="450" t="s">
        <v>649</v>
      </c>
      <c r="G992" s="450" t="s">
        <v>2766</v>
      </c>
      <c r="H992" s="450" t="s">
        <v>4175</v>
      </c>
      <c r="I992" s="452" t="s">
        <v>681</v>
      </c>
      <c r="J992" s="457" t="s">
        <v>3</v>
      </c>
      <c r="K992" s="407">
        <v>2</v>
      </c>
      <c r="L992" s="407">
        <v>5</v>
      </c>
      <c r="M992" s="407">
        <v>5</v>
      </c>
      <c r="N992" s="398">
        <v>20</v>
      </c>
      <c r="O992" s="395"/>
      <c r="P992" s="526"/>
      <c r="Q992" s="526">
        <v>4</v>
      </c>
      <c r="R992" s="526">
        <v>16</v>
      </c>
      <c r="S992" s="526"/>
      <c r="T992" s="526"/>
      <c r="U992" s="526"/>
      <c r="V992" s="526">
        <f t="shared" si="48"/>
        <v>0</v>
      </c>
      <c r="W992" s="676"/>
      <c r="X992" s="507" t="str">
        <f t="shared" si="46"/>
        <v>4 două camere, 16 trei camere, 0 număr camere necunoscut &lt;span style="color: red;"&gt;(spuneți-mi sau trimiteți tabel întreținere)&lt;/span&gt;</v>
      </c>
      <c r="Y992" s="508" t="str">
        <f t="shared" si="47"/>
        <v>20 din care 4 două camere, 16 trei camere, 0 număr camere necunoscut &lt;span style="color: red;"&gt;(spuneți-mi sau trimiteți tabel întreținere)&lt;/span&gt;</v>
      </c>
      <c r="Z992" s="509"/>
      <c r="AA992" s="510" t="s">
        <v>1043</v>
      </c>
      <c r="AB992" s="628" t="s">
        <v>1307</v>
      </c>
      <c r="AC992" s="431" t="s">
        <v>1155</v>
      </c>
      <c r="AD992" s="623" t="s">
        <v>1630</v>
      </c>
      <c r="AE992" s="623"/>
      <c r="AF992" s="623"/>
      <c r="AG992" s="623" t="s">
        <v>10</v>
      </c>
      <c r="AH992" s="623"/>
      <c r="AI992" s="623" t="s">
        <v>2598</v>
      </c>
      <c r="AJ992" s="496"/>
      <c r="AK992" s="359"/>
    </row>
    <row r="993" spans="1:37">
      <c r="A993" s="367"/>
      <c r="B993" s="445" t="s">
        <v>352</v>
      </c>
      <c r="C993" s="402">
        <v>46.782600000000002</v>
      </c>
      <c r="D993" s="428">
        <v>23.616299999999999</v>
      </c>
      <c r="E993" s="449" t="s">
        <v>206</v>
      </c>
      <c r="F993" s="450" t="s">
        <v>649</v>
      </c>
      <c r="G993" s="450" t="s">
        <v>2766</v>
      </c>
      <c r="H993" s="450" t="s">
        <v>4176</v>
      </c>
      <c r="I993" s="452" t="s">
        <v>681</v>
      </c>
      <c r="J993" s="457" t="s">
        <v>3</v>
      </c>
      <c r="K993" s="407">
        <v>2</v>
      </c>
      <c r="L993" s="407">
        <v>5</v>
      </c>
      <c r="M993" s="407">
        <v>5</v>
      </c>
      <c r="N993" s="398">
        <v>20</v>
      </c>
      <c r="O993" s="395"/>
      <c r="P993" s="526"/>
      <c r="Q993" s="526">
        <v>4</v>
      </c>
      <c r="R993" s="526">
        <v>16</v>
      </c>
      <c r="S993" s="526"/>
      <c r="T993" s="526"/>
      <c r="U993" s="526"/>
      <c r="V993" s="526">
        <f t="shared" si="48"/>
        <v>0</v>
      </c>
      <c r="W993" s="676"/>
      <c r="X993" s="507" t="str">
        <f t="shared" si="46"/>
        <v>4 două camere, 16 trei camere, 0 număr camere necunoscut &lt;span style="color: red;"&gt;(spuneți-mi sau trimiteți tabel întreținere)&lt;/span&gt;</v>
      </c>
      <c r="Y993" s="508" t="str">
        <f t="shared" si="47"/>
        <v>20 din care 4 două camere, 16 trei camere, 0 număr camere necunoscut &lt;span style="color: red;"&gt;(spuneți-mi sau trimiteți tabel întreținere)&lt;/span&gt;</v>
      </c>
      <c r="Z993" s="509"/>
      <c r="AA993" s="510" t="s">
        <v>1043</v>
      </c>
      <c r="AB993" s="628" t="s">
        <v>1307</v>
      </c>
      <c r="AC993" s="431" t="s">
        <v>1155</v>
      </c>
      <c r="AD993" s="623" t="s">
        <v>1630</v>
      </c>
      <c r="AE993" s="623"/>
      <c r="AF993" s="623"/>
      <c r="AG993" s="623" t="s">
        <v>10</v>
      </c>
      <c r="AH993" s="623"/>
      <c r="AI993" s="623" t="s">
        <v>2598</v>
      </c>
      <c r="AJ993" s="441"/>
      <c r="AK993" s="359"/>
    </row>
    <row r="994" spans="1:37">
      <c r="A994" s="367"/>
      <c r="B994" s="445" t="s">
        <v>353</v>
      </c>
      <c r="C994" s="402">
        <v>46.783299999999997</v>
      </c>
      <c r="D994" s="428">
        <v>23.616499999999998</v>
      </c>
      <c r="E994" s="449" t="s">
        <v>206</v>
      </c>
      <c r="F994" s="450" t="s">
        <v>649</v>
      </c>
      <c r="G994" s="450" t="s">
        <v>2766</v>
      </c>
      <c r="H994" s="450" t="s">
        <v>4177</v>
      </c>
      <c r="I994" s="452" t="s">
        <v>681</v>
      </c>
      <c r="J994" s="457" t="s">
        <v>3</v>
      </c>
      <c r="K994" s="407">
        <v>2</v>
      </c>
      <c r="L994" s="407">
        <v>5</v>
      </c>
      <c r="M994" s="407">
        <v>5</v>
      </c>
      <c r="N994" s="425">
        <v>20</v>
      </c>
      <c r="O994" s="437"/>
      <c r="P994" s="406"/>
      <c r="Q994" s="406"/>
      <c r="R994" s="526">
        <v>14</v>
      </c>
      <c r="S994" s="526">
        <v>6</v>
      </c>
      <c r="T994" s="406"/>
      <c r="U994" s="406"/>
      <c r="V994" s="406">
        <f t="shared" si="48"/>
        <v>0</v>
      </c>
      <c r="W994" s="676"/>
      <c r="X994" s="507" t="str">
        <f t="shared" si="46"/>
        <v>14 trei camere, 6 patru camere, 0 număr camere necunoscut &lt;span style="color: red;"&gt;(spuneți-mi sau trimiteți tabel întreținere)&lt;/span&gt;</v>
      </c>
      <c r="Y994" s="508" t="str">
        <f t="shared" si="47"/>
        <v>20 din care 14 trei camere, 6 patru camere, 0 număr camere necunoscut &lt;span style="color: red;"&gt;(spuneți-mi sau trimiteți tabel întreținere)&lt;/span&gt;</v>
      </c>
      <c r="Z994" s="509"/>
      <c r="AA994" s="510" t="s">
        <v>1678</v>
      </c>
      <c r="AB994" s="628" t="s">
        <v>1307</v>
      </c>
      <c r="AC994" s="431" t="s">
        <v>1155</v>
      </c>
      <c r="AD994" s="623" t="s">
        <v>1399</v>
      </c>
      <c r="AE994" s="623"/>
      <c r="AF994" s="623"/>
      <c r="AG994" s="623" t="s">
        <v>10</v>
      </c>
      <c r="AH994" s="623"/>
      <c r="AI994" s="623" t="s">
        <v>2598</v>
      </c>
      <c r="AJ994" s="441"/>
      <c r="AK994" s="359"/>
    </row>
    <row r="995" spans="1:37">
      <c r="A995" s="367"/>
      <c r="B995" s="445" t="s">
        <v>354</v>
      </c>
      <c r="C995" s="402">
        <v>46.783349999999999</v>
      </c>
      <c r="D995" s="428">
        <v>23.616099999999999</v>
      </c>
      <c r="E995" s="449" t="s">
        <v>206</v>
      </c>
      <c r="F995" s="450" t="s">
        <v>649</v>
      </c>
      <c r="G995" s="450" t="s">
        <v>2766</v>
      </c>
      <c r="H995" s="450" t="s">
        <v>4178</v>
      </c>
      <c r="I995" s="452" t="s">
        <v>681</v>
      </c>
      <c r="J995" s="457" t="s">
        <v>3</v>
      </c>
      <c r="K995" s="407">
        <v>2</v>
      </c>
      <c r="L995" s="407">
        <v>5</v>
      </c>
      <c r="M995" s="407">
        <v>5</v>
      </c>
      <c r="N995" s="425">
        <v>20</v>
      </c>
      <c r="O995" s="437"/>
      <c r="P995" s="406"/>
      <c r="Q995" s="406"/>
      <c r="R995" s="526">
        <v>14</v>
      </c>
      <c r="S995" s="526">
        <v>6</v>
      </c>
      <c r="T995" s="406"/>
      <c r="U995" s="406"/>
      <c r="V995" s="406">
        <f t="shared" si="48"/>
        <v>0</v>
      </c>
      <c r="W995" s="676"/>
      <c r="X995" s="507" t="str">
        <f t="shared" si="46"/>
        <v>14 trei camere, 6 patru camere, 0 număr camere necunoscut &lt;span style="color: red;"&gt;(spuneți-mi sau trimiteți tabel întreținere)&lt;/span&gt;</v>
      </c>
      <c r="Y995" s="508" t="str">
        <f t="shared" si="47"/>
        <v>20 din care 14 trei camere, 6 patru camere, 0 număr camere necunoscut &lt;span style="color: red;"&gt;(spuneți-mi sau trimiteți tabel întreținere)&lt;/span&gt;</v>
      </c>
      <c r="Z995" s="509"/>
      <c r="AA995" s="510" t="s">
        <v>1678</v>
      </c>
      <c r="AB995" s="628" t="s">
        <v>1307</v>
      </c>
      <c r="AC995" s="431" t="s">
        <v>1155</v>
      </c>
      <c r="AD995" s="623" t="s">
        <v>1399</v>
      </c>
      <c r="AE995" s="623"/>
      <c r="AF995" s="623"/>
      <c r="AG995" s="623" t="s">
        <v>10</v>
      </c>
      <c r="AH995" s="623"/>
      <c r="AI995" s="623" t="s">
        <v>2598</v>
      </c>
      <c r="AJ995" s="496"/>
      <c r="AK995" s="359"/>
    </row>
    <row r="996" spans="1:37">
      <c r="A996" s="367"/>
      <c r="B996" s="445" t="s">
        <v>355</v>
      </c>
      <c r="C996" s="402">
        <v>46.782299999999999</v>
      </c>
      <c r="D996" s="428">
        <v>23.616</v>
      </c>
      <c r="E996" s="449" t="s">
        <v>206</v>
      </c>
      <c r="F996" s="450" t="s">
        <v>649</v>
      </c>
      <c r="G996" s="450" t="s">
        <v>2766</v>
      </c>
      <c r="H996" s="450" t="s">
        <v>4179</v>
      </c>
      <c r="I996" s="452" t="s">
        <v>681</v>
      </c>
      <c r="J996" s="457" t="s">
        <v>3</v>
      </c>
      <c r="K996" s="407">
        <v>3</v>
      </c>
      <c r="L996" s="407">
        <v>5</v>
      </c>
      <c r="M996" s="407">
        <v>5</v>
      </c>
      <c r="N996" s="398">
        <v>30</v>
      </c>
      <c r="O996" s="395"/>
      <c r="P996" s="526"/>
      <c r="Q996" s="526">
        <v>2</v>
      </c>
      <c r="R996" s="526">
        <v>22</v>
      </c>
      <c r="S996" s="526">
        <v>6</v>
      </c>
      <c r="T996" s="526"/>
      <c r="U996" s="526"/>
      <c r="V996" s="526">
        <f t="shared" si="48"/>
        <v>0</v>
      </c>
      <c r="W996" s="676"/>
      <c r="X996" s="507" t="str">
        <f t="shared" si="46"/>
        <v>2 două camere, 22 trei camere, 6 patru camere, 0 număr camere necunoscut &lt;span style="color: red;"&gt;(spuneți-mi sau trimiteți tabel întreținere)&lt;/span&gt;</v>
      </c>
      <c r="Y996" s="508" t="str">
        <f t="shared" si="47"/>
        <v>30 din care 2 două camere, 22 trei camere, 6 patru camere, 0 număr camere necunoscut &lt;span style="color: red;"&gt;(spuneți-mi sau trimiteți tabel întreținere)&lt;/span&gt;</v>
      </c>
      <c r="Z996" s="509"/>
      <c r="AA996" s="510" t="s">
        <v>1043</v>
      </c>
      <c r="AB996" s="628" t="s">
        <v>1307</v>
      </c>
      <c r="AC996" s="431" t="s">
        <v>1155</v>
      </c>
      <c r="AD996" s="623" t="s">
        <v>1430</v>
      </c>
      <c r="AE996" s="623"/>
      <c r="AF996" s="623"/>
      <c r="AG996" s="623" t="s">
        <v>10</v>
      </c>
      <c r="AH996" s="623"/>
      <c r="AI996" s="623" t="s">
        <v>2598</v>
      </c>
      <c r="AJ996" s="441"/>
      <c r="AK996" s="359"/>
    </row>
    <row r="997" spans="1:37">
      <c r="A997" s="367"/>
      <c r="B997" s="445" t="s">
        <v>356</v>
      </c>
      <c r="C997" s="402">
        <v>46.783499999999997</v>
      </c>
      <c r="D997" s="428">
        <v>23.615559999999999</v>
      </c>
      <c r="E997" s="449" t="s">
        <v>206</v>
      </c>
      <c r="F997" s="450" t="s">
        <v>649</v>
      </c>
      <c r="G997" s="450" t="s">
        <v>2766</v>
      </c>
      <c r="H997" s="450" t="s">
        <v>4180</v>
      </c>
      <c r="I997" s="452" t="s">
        <v>681</v>
      </c>
      <c r="J997" s="457" t="s">
        <v>3</v>
      </c>
      <c r="K997" s="407">
        <v>2</v>
      </c>
      <c r="L997" s="407">
        <v>5</v>
      </c>
      <c r="M997" s="407">
        <v>5</v>
      </c>
      <c r="N997" s="425">
        <v>20</v>
      </c>
      <c r="O997" s="437"/>
      <c r="P997" s="406"/>
      <c r="Q997" s="406"/>
      <c r="R997" s="526">
        <v>14</v>
      </c>
      <c r="S997" s="526">
        <v>6</v>
      </c>
      <c r="T997" s="406"/>
      <c r="U997" s="406"/>
      <c r="V997" s="406">
        <f t="shared" si="48"/>
        <v>0</v>
      </c>
      <c r="W997" s="676"/>
      <c r="X997" s="507" t="str">
        <f t="shared" si="46"/>
        <v>14 trei camere, 6 patru camere, 0 număr camere necunoscut &lt;span style="color: red;"&gt;(spuneți-mi sau trimiteți tabel întreținere)&lt;/span&gt;</v>
      </c>
      <c r="Y997" s="508" t="str">
        <f t="shared" si="47"/>
        <v>20 din care 14 trei camere, 6 patru camere, 0 număr camere necunoscut &lt;span style="color: red;"&gt;(spuneți-mi sau trimiteți tabel întreținere)&lt;/span&gt;</v>
      </c>
      <c r="Z997" s="509"/>
      <c r="AA997" s="510" t="s">
        <v>1678</v>
      </c>
      <c r="AB997" s="628" t="s">
        <v>1307</v>
      </c>
      <c r="AC997" s="431" t="s">
        <v>1155</v>
      </c>
      <c r="AD997" s="623" t="s">
        <v>1399</v>
      </c>
      <c r="AE997" s="623"/>
      <c r="AF997" s="623"/>
      <c r="AG997" s="623" t="s">
        <v>10</v>
      </c>
      <c r="AH997" s="623"/>
      <c r="AI997" s="623" t="s">
        <v>2598</v>
      </c>
      <c r="AJ997" s="496"/>
      <c r="AK997" s="359"/>
    </row>
    <row r="998" spans="1:37">
      <c r="A998" s="367"/>
      <c r="B998" s="445" t="s">
        <v>357</v>
      </c>
      <c r="C998" s="402">
        <v>46.783200000000001</v>
      </c>
      <c r="D998" s="428">
        <v>23.615539999999999</v>
      </c>
      <c r="E998" s="449" t="s">
        <v>206</v>
      </c>
      <c r="F998" s="450" t="s">
        <v>649</v>
      </c>
      <c r="G998" s="450" t="s">
        <v>2766</v>
      </c>
      <c r="H998" s="450" t="s">
        <v>4181</v>
      </c>
      <c r="I998" s="452" t="s">
        <v>681</v>
      </c>
      <c r="J998" s="457" t="s">
        <v>3</v>
      </c>
      <c r="K998" s="407">
        <v>2</v>
      </c>
      <c r="L998" s="407">
        <v>5</v>
      </c>
      <c r="M998" s="407">
        <v>5</v>
      </c>
      <c r="N998" s="398">
        <v>20</v>
      </c>
      <c r="O998" s="395"/>
      <c r="P998" s="526"/>
      <c r="Q998" s="526"/>
      <c r="R998" s="526">
        <v>14</v>
      </c>
      <c r="S998" s="526">
        <v>6</v>
      </c>
      <c r="T998" s="526"/>
      <c r="U998" s="526"/>
      <c r="V998" s="526">
        <f t="shared" si="48"/>
        <v>0</v>
      </c>
      <c r="W998" s="676"/>
      <c r="X998" s="507" t="str">
        <f t="shared" si="46"/>
        <v>14 trei camere, 6 patru camere, 0 număr camere necunoscut &lt;span style="color: red;"&gt;(spuneți-mi sau trimiteți tabel întreținere)&lt;/span&gt;</v>
      </c>
      <c r="Y998" s="508" t="str">
        <f t="shared" si="47"/>
        <v>20 din care 14 trei camere, 6 patru camere, 0 număr camere necunoscut &lt;span style="color: red;"&gt;(spuneți-mi sau trimiteți tabel întreținere)&lt;/span&gt;</v>
      </c>
      <c r="Z998" s="509"/>
      <c r="AA998" s="510" t="s">
        <v>1667</v>
      </c>
      <c r="AB998" s="628" t="s">
        <v>1307</v>
      </c>
      <c r="AC998" s="431" t="s">
        <v>1155</v>
      </c>
      <c r="AD998" s="623" t="s">
        <v>1399</v>
      </c>
      <c r="AE998" s="623"/>
      <c r="AF998" s="623"/>
      <c r="AG998" s="623" t="s">
        <v>10</v>
      </c>
      <c r="AH998" s="623"/>
      <c r="AI998" s="623" t="s">
        <v>2598</v>
      </c>
      <c r="AJ998" s="441"/>
      <c r="AK998" s="359"/>
    </row>
    <row r="999" spans="1:37">
      <c r="A999" s="367"/>
      <c r="B999" s="445" t="s">
        <v>358</v>
      </c>
      <c r="C999" s="402">
        <v>46.782899999999998</v>
      </c>
      <c r="D999" s="428">
        <v>23.61552</v>
      </c>
      <c r="E999" s="449" t="s">
        <v>206</v>
      </c>
      <c r="F999" s="450" t="s">
        <v>649</v>
      </c>
      <c r="G999" s="450" t="s">
        <v>2766</v>
      </c>
      <c r="H999" s="450" t="s">
        <v>4182</v>
      </c>
      <c r="I999" s="452" t="s">
        <v>681</v>
      </c>
      <c r="J999" s="457" t="s">
        <v>3</v>
      </c>
      <c r="K999" s="407">
        <v>2</v>
      </c>
      <c r="L999" s="407">
        <v>5</v>
      </c>
      <c r="M999" s="407">
        <v>5</v>
      </c>
      <c r="N999" s="398">
        <v>20</v>
      </c>
      <c r="O999" s="395"/>
      <c r="P999" s="526"/>
      <c r="Q999" s="526"/>
      <c r="R999" s="526">
        <v>14</v>
      </c>
      <c r="S999" s="526">
        <v>6</v>
      </c>
      <c r="T999" s="526"/>
      <c r="U999" s="526"/>
      <c r="V999" s="526">
        <f t="shared" si="48"/>
        <v>0</v>
      </c>
      <c r="W999" s="676"/>
      <c r="X999" s="507" t="str">
        <f t="shared" si="46"/>
        <v>14 trei camere, 6 patru camere, 0 număr camere necunoscut &lt;span style="color: red;"&gt;(spuneți-mi sau trimiteți tabel întreținere)&lt;/span&gt;</v>
      </c>
      <c r="Y999" s="508" t="str">
        <f t="shared" si="47"/>
        <v>20 din care 14 trei camere, 6 patru camere, 0 număr camere necunoscut &lt;span style="color: red;"&gt;(spuneți-mi sau trimiteți tabel întreținere)&lt;/span&gt;</v>
      </c>
      <c r="Z999" s="509"/>
      <c r="AA999" s="510" t="s">
        <v>1667</v>
      </c>
      <c r="AB999" s="628" t="s">
        <v>1307</v>
      </c>
      <c r="AC999" s="431" t="s">
        <v>1155</v>
      </c>
      <c r="AD999" s="623" t="s">
        <v>1399</v>
      </c>
      <c r="AE999" s="623"/>
      <c r="AF999" s="623"/>
      <c r="AG999" s="623" t="s">
        <v>10</v>
      </c>
      <c r="AH999" s="623"/>
      <c r="AI999" s="623" t="s">
        <v>2598</v>
      </c>
      <c r="AJ999" s="441"/>
      <c r="AK999" s="359"/>
    </row>
    <row r="1000" spans="1:37">
      <c r="A1000" s="367"/>
      <c r="B1000" s="445" t="s">
        <v>602</v>
      </c>
      <c r="C1000" s="402">
        <v>46.782499999999999</v>
      </c>
      <c r="D1000" s="428">
        <v>23.615500000000001</v>
      </c>
      <c r="E1000" s="449" t="s">
        <v>206</v>
      </c>
      <c r="F1000" s="450" t="s">
        <v>649</v>
      </c>
      <c r="G1000" s="450" t="s">
        <v>2766</v>
      </c>
      <c r="H1000" s="450" t="s">
        <v>4183</v>
      </c>
      <c r="I1000" s="452" t="s">
        <v>681</v>
      </c>
      <c r="J1000" s="457" t="s">
        <v>3</v>
      </c>
      <c r="K1000" s="407">
        <v>2</v>
      </c>
      <c r="L1000" s="407">
        <v>5</v>
      </c>
      <c r="M1000" s="407">
        <v>5</v>
      </c>
      <c r="N1000" s="398">
        <v>20</v>
      </c>
      <c r="O1000" s="395"/>
      <c r="P1000" s="526"/>
      <c r="Q1000" s="526"/>
      <c r="R1000" s="526">
        <v>14</v>
      </c>
      <c r="S1000" s="526">
        <v>6</v>
      </c>
      <c r="T1000" s="526"/>
      <c r="U1000" s="526"/>
      <c r="V1000" s="526">
        <f t="shared" si="48"/>
        <v>0</v>
      </c>
      <c r="W1000" s="676"/>
      <c r="X1000" s="507" t="str">
        <f t="shared" si="46"/>
        <v>14 trei camere, 6 patru camere, 0 număr camere necunoscut &lt;span style="color: red;"&gt;(spuneți-mi sau trimiteți tabel întreținere)&lt;/span&gt;</v>
      </c>
      <c r="Y1000" s="508" t="str">
        <f t="shared" si="47"/>
        <v>20 din care 14 trei camere, 6 patru camere, 0 număr camere necunoscut &lt;span style="color: red;"&gt;(spuneți-mi sau trimiteți tabel întreținere)&lt;/span&gt;</v>
      </c>
      <c r="Z1000" s="509"/>
      <c r="AA1000" s="510" t="s">
        <v>1667</v>
      </c>
      <c r="AB1000" s="628" t="s">
        <v>1307</v>
      </c>
      <c r="AC1000" s="431" t="s">
        <v>1155</v>
      </c>
      <c r="AD1000" s="623" t="s">
        <v>1399</v>
      </c>
      <c r="AE1000" s="623"/>
      <c r="AF1000" s="623"/>
      <c r="AG1000" s="623" t="s">
        <v>10</v>
      </c>
      <c r="AH1000" s="623"/>
      <c r="AI1000" s="623" t="s">
        <v>2598</v>
      </c>
      <c r="AJ1000" s="441"/>
      <c r="AK1000" s="359"/>
    </row>
    <row r="1001" spans="1:37">
      <c r="A1001" s="367" t="s">
        <v>32</v>
      </c>
      <c r="B1001" s="460" t="s">
        <v>406</v>
      </c>
      <c r="C1001" s="461">
        <v>46.7789</v>
      </c>
      <c r="D1001" s="462">
        <v>23.615100000000002</v>
      </c>
      <c r="E1001" s="463" t="s">
        <v>206</v>
      </c>
      <c r="F1001" s="464" t="s">
        <v>649</v>
      </c>
      <c r="G1001" s="464" t="s">
        <v>2766</v>
      </c>
      <c r="H1001" s="464" t="s">
        <v>3022</v>
      </c>
      <c r="I1001" s="474" t="s">
        <v>2087</v>
      </c>
      <c r="J1001" s="475" t="s">
        <v>825</v>
      </c>
      <c r="K1001" s="476">
        <v>3</v>
      </c>
      <c r="L1001" s="476">
        <v>14</v>
      </c>
      <c r="M1001" s="476">
        <v>13</v>
      </c>
      <c r="N1001" s="477">
        <v>200</v>
      </c>
      <c r="O1001" s="478"/>
      <c r="P1001" s="479"/>
      <c r="Q1001" s="479"/>
      <c r="R1001" s="479"/>
      <c r="S1001" s="479"/>
      <c r="T1001" s="479"/>
      <c r="U1001" s="479"/>
      <c r="V1001" s="479">
        <f t="shared" si="48"/>
        <v>200</v>
      </c>
      <c r="W1001" s="679" t="s">
        <v>654</v>
      </c>
      <c r="X1001" s="515" t="str">
        <f t="shared" ref="X1001:X1064" si="49">CONCATENATE(IF(ISBLANK(O1001),"",CONCATENATE(O1001,O$2,", ")),IF(ISBLANK(P1001),"",CONCATENATE(P1001,P$2,", ")),IF(ISBLANK(Q1001),"",CONCATENATE(Q1001,Q$2,", ")),IF(ISBLANK(R1001),"",CONCATENATE(R1001,R$2,", ")),IF(ISBLANK(S1001),"",CONCATENATE(S1001,S$2,", ")),IF(ISBLANK(T1001),"",CONCATENATE(T1001,T$2,", ")),IF(ISBLANK(U1001),"",CONCATENATE(U1001,U$2,", ")),IF(ISBLANK(V1001),"",CONCATENATE(W1001,V1001,V$2)))</f>
        <v>aproximativ 200 număr camere necunoscut &lt;span style="color: red;"&gt;(spuneți-mi sau trimiteți tabel întreținere)&lt;/span&gt;</v>
      </c>
      <c r="Y1001" s="516" t="str">
        <f t="shared" ref="Y1001:Y1064" si="50">W1001&amp;N1001&amp;" din care "&amp;X1001</f>
        <v>aproximativ 200 din care aproximativ 200 număr camere necunoscut &lt;span style="color: red;"&gt;(spuneți-mi sau trimiteți tabel întreținere)&lt;/span&gt;</v>
      </c>
      <c r="Z1001" s="517"/>
      <c r="AA1001" s="518" t="s">
        <v>1674</v>
      </c>
      <c r="AB1001" s="482" t="s">
        <v>1307</v>
      </c>
      <c r="AC1001" s="483" t="s">
        <v>1155</v>
      </c>
      <c r="AD1001" s="472" t="s">
        <v>2089</v>
      </c>
      <c r="AE1001" s="472"/>
      <c r="AF1001" s="472"/>
      <c r="AG1001" s="472" t="s">
        <v>840</v>
      </c>
      <c r="AH1001" s="472" t="s">
        <v>2088</v>
      </c>
      <c r="AI1001" s="472" t="s">
        <v>2227</v>
      </c>
      <c r="AJ1001" s="473"/>
      <c r="AK1001" s="359"/>
    </row>
    <row r="1002" spans="1:37">
      <c r="A1002" s="367"/>
      <c r="B1002" s="445" t="s">
        <v>340</v>
      </c>
      <c r="C1002" s="402">
        <v>46.779600000000002</v>
      </c>
      <c r="D1002" s="428">
        <v>23.617100000000001</v>
      </c>
      <c r="E1002" s="449" t="s">
        <v>206</v>
      </c>
      <c r="F1002" s="450" t="s">
        <v>649</v>
      </c>
      <c r="G1002" s="450" t="s">
        <v>2766</v>
      </c>
      <c r="H1002" s="450" t="s">
        <v>4184</v>
      </c>
      <c r="I1002" s="452" t="s">
        <v>681</v>
      </c>
      <c r="J1002" s="457" t="s">
        <v>3</v>
      </c>
      <c r="K1002" s="407">
        <v>4</v>
      </c>
      <c r="L1002" s="407">
        <v>5</v>
      </c>
      <c r="M1002" s="407">
        <v>5</v>
      </c>
      <c r="N1002" s="425">
        <v>58</v>
      </c>
      <c r="O1002" s="437"/>
      <c r="P1002" s="406"/>
      <c r="Q1002" s="406">
        <v>36</v>
      </c>
      <c r="R1002" s="406">
        <v>16</v>
      </c>
      <c r="S1002" s="406">
        <v>6</v>
      </c>
      <c r="T1002" s="406"/>
      <c r="U1002" s="406"/>
      <c r="V1002" s="406">
        <f t="shared" ref="V1002:V1065" si="51">N1002-SUM(O1002:U1002)</f>
        <v>0</v>
      </c>
      <c r="W1002" s="676"/>
      <c r="X1002" s="507" t="str">
        <f t="shared" si="49"/>
        <v>36 două camere, 16 trei camere, 6 patru camere, 0 număr camere necunoscut &lt;span style="color: red;"&gt;(spuneți-mi sau trimiteți tabel întreținere)&lt;/span&gt;</v>
      </c>
      <c r="Y1002" s="508" t="str">
        <f t="shared" si="50"/>
        <v>58 din care 36 două camere, 16 trei camere, 6 patru camere, 0 număr camere necunoscut &lt;span style="color: red;"&gt;(spuneți-mi sau trimiteți tabel întreținere)&lt;/span&gt;</v>
      </c>
      <c r="Z1002" s="509"/>
      <c r="AA1002" s="510" t="s">
        <v>1043</v>
      </c>
      <c r="AB1002" s="628" t="s">
        <v>1306</v>
      </c>
      <c r="AC1002" s="431" t="s">
        <v>1155</v>
      </c>
      <c r="AD1002" s="356" t="s">
        <v>2321</v>
      </c>
      <c r="AE1002" s="356"/>
      <c r="AF1002" s="356"/>
      <c r="AG1002" s="623" t="s">
        <v>10</v>
      </c>
      <c r="AH1002" s="623"/>
      <c r="AI1002" s="623" t="s">
        <v>2588</v>
      </c>
      <c r="AJ1002" s="496"/>
      <c r="AK1002" s="359"/>
    </row>
    <row r="1003" spans="1:37">
      <c r="A1003" s="367"/>
      <c r="B1003" s="445" t="s">
        <v>341</v>
      </c>
      <c r="C1003" s="402">
        <v>46.779200000000003</v>
      </c>
      <c r="D1003" s="428">
        <v>23.617699999999999</v>
      </c>
      <c r="E1003" s="449" t="s">
        <v>206</v>
      </c>
      <c r="F1003" s="450" t="s">
        <v>649</v>
      </c>
      <c r="G1003" s="450" t="s">
        <v>2766</v>
      </c>
      <c r="H1003" s="450" t="s">
        <v>3077</v>
      </c>
      <c r="I1003" s="452" t="s">
        <v>2095</v>
      </c>
      <c r="J1003" s="457" t="s">
        <v>825</v>
      </c>
      <c r="K1003" s="407">
        <v>2</v>
      </c>
      <c r="L1003" s="407">
        <v>12</v>
      </c>
      <c r="M1003" s="407">
        <v>11</v>
      </c>
      <c r="N1003" s="425">
        <v>62</v>
      </c>
      <c r="O1003" s="437"/>
      <c r="P1003" s="406"/>
      <c r="Q1003" s="406"/>
      <c r="R1003" s="406">
        <v>22</v>
      </c>
      <c r="S1003" s="406"/>
      <c r="T1003" s="406"/>
      <c r="U1003" s="406"/>
      <c r="V1003" s="406">
        <f t="shared" si="51"/>
        <v>40</v>
      </c>
      <c r="W1003" s="676"/>
      <c r="X1003" s="507" t="str">
        <f t="shared" si="49"/>
        <v>22 trei camere, 40 număr camere necunoscut &lt;span style="color: red;"&gt;(spuneți-mi sau trimiteți tabel întreținere)&lt;/span&gt;</v>
      </c>
      <c r="Y1003" s="508" t="str">
        <f t="shared" si="50"/>
        <v>62 din care 22 trei camere, 40 număr camere necunoscut &lt;span style="color: red;"&gt;(spuneți-mi sau trimiteți tabel întreținere)&lt;/span&gt;</v>
      </c>
      <c r="Z1003" s="509"/>
      <c r="AA1003" s="510" t="s">
        <v>1043</v>
      </c>
      <c r="AB1003" s="628" t="s">
        <v>1307</v>
      </c>
      <c r="AC1003" s="431" t="s">
        <v>1155</v>
      </c>
      <c r="AD1003" s="356" t="s">
        <v>624</v>
      </c>
      <c r="AE1003" s="356"/>
      <c r="AF1003" s="356"/>
      <c r="AG1003" s="356" t="s">
        <v>840</v>
      </c>
      <c r="AH1003" s="356"/>
      <c r="AI1003" s="356" t="s">
        <v>2227</v>
      </c>
      <c r="AJ1003" s="496"/>
      <c r="AK1003" s="359"/>
    </row>
    <row r="1004" spans="1:37">
      <c r="A1004" s="367"/>
      <c r="B1004" s="445" t="s">
        <v>341</v>
      </c>
      <c r="C1004" s="402">
        <v>46.779000000000003</v>
      </c>
      <c r="D1004" s="428">
        <v>23.616499999999998</v>
      </c>
      <c r="E1004" s="449" t="s">
        <v>206</v>
      </c>
      <c r="F1004" s="450" t="s">
        <v>649</v>
      </c>
      <c r="G1004" s="450" t="s">
        <v>2766</v>
      </c>
      <c r="H1004" s="450" t="s">
        <v>4152</v>
      </c>
      <c r="I1004" s="452" t="s">
        <v>2096</v>
      </c>
      <c r="J1004" s="457" t="s">
        <v>825</v>
      </c>
      <c r="K1004" s="407">
        <v>8</v>
      </c>
      <c r="L1004" s="407">
        <v>13</v>
      </c>
      <c r="M1004" s="407">
        <v>12</v>
      </c>
      <c r="N1004" s="425">
        <v>300</v>
      </c>
      <c r="O1004" s="437"/>
      <c r="P1004" s="406"/>
      <c r="Q1004" s="406"/>
      <c r="R1004" s="406"/>
      <c r="S1004" s="406"/>
      <c r="T1004" s="406"/>
      <c r="U1004" s="406"/>
      <c r="V1004" s="406">
        <f t="shared" si="51"/>
        <v>300</v>
      </c>
      <c r="W1004" s="676" t="s">
        <v>654</v>
      </c>
      <c r="X1004" s="507" t="str">
        <f t="shared" si="49"/>
        <v>aproximativ 300 număr camere necunoscut &lt;span style="color: red;"&gt;(spuneți-mi sau trimiteți tabel întreținere)&lt;/span&gt;</v>
      </c>
      <c r="Y1004" s="508" t="str">
        <f t="shared" si="50"/>
        <v>aproximativ 300 din care aproximativ 300 număr camere necunoscut &lt;span style="color: red;"&gt;(spuneți-mi sau trimiteți tabel întreținere)&lt;/span&gt;</v>
      </c>
      <c r="Z1004" s="509"/>
      <c r="AA1004" s="510" t="s">
        <v>1043</v>
      </c>
      <c r="AB1004" s="628" t="s">
        <v>1307</v>
      </c>
      <c r="AC1004" s="431" t="s">
        <v>1155</v>
      </c>
      <c r="AD1004" s="356" t="s">
        <v>624</v>
      </c>
      <c r="AE1004" s="356"/>
      <c r="AF1004" s="356"/>
      <c r="AG1004" s="356" t="s">
        <v>840</v>
      </c>
      <c r="AH1004" s="356"/>
      <c r="AI1004" s="356" t="s">
        <v>2227</v>
      </c>
      <c r="AJ1004" s="441"/>
      <c r="AK1004" s="359"/>
    </row>
    <row r="1005" spans="1:37">
      <c r="A1005" s="367" t="s">
        <v>32</v>
      </c>
      <c r="B1005" s="460" t="s">
        <v>489</v>
      </c>
      <c r="C1005" s="461">
        <v>46.780299999999997</v>
      </c>
      <c r="D1005" s="462">
        <v>23.616700000000002</v>
      </c>
      <c r="E1005" s="463" t="s">
        <v>206</v>
      </c>
      <c r="F1005" s="464" t="s">
        <v>649</v>
      </c>
      <c r="G1005" s="464" t="s">
        <v>2766</v>
      </c>
      <c r="H1005" s="464" t="s">
        <v>3178</v>
      </c>
      <c r="I1005" s="474" t="s">
        <v>681</v>
      </c>
      <c r="J1005" s="475" t="s">
        <v>3</v>
      </c>
      <c r="K1005" s="476">
        <v>6</v>
      </c>
      <c r="L1005" s="476">
        <v>5</v>
      </c>
      <c r="M1005" s="476">
        <v>5</v>
      </c>
      <c r="N1005" s="477">
        <v>87</v>
      </c>
      <c r="O1005" s="478"/>
      <c r="P1005" s="479"/>
      <c r="Q1005" s="479">
        <v>54</v>
      </c>
      <c r="R1005" s="479">
        <v>24</v>
      </c>
      <c r="S1005" s="479">
        <v>9</v>
      </c>
      <c r="T1005" s="479"/>
      <c r="U1005" s="479"/>
      <c r="V1005" s="479">
        <f t="shared" si="51"/>
        <v>0</v>
      </c>
      <c r="W1005" s="679"/>
      <c r="X1005" s="515" t="str">
        <f t="shared" si="49"/>
        <v>54 două camere, 24 trei camere, 9 patru camere, 0 număr camere necunoscut &lt;span style="color: red;"&gt;(spuneți-mi sau trimiteți tabel întreținere)&lt;/span&gt;</v>
      </c>
      <c r="Y1005" s="516" t="str">
        <f t="shared" si="50"/>
        <v>87 din care 54 două camere, 24 trei camere, 9 patru camere, 0 număr camere necunoscut &lt;span style="color: red;"&gt;(spuneți-mi sau trimiteți tabel întreținere)&lt;/span&gt;</v>
      </c>
      <c r="Z1005" s="517"/>
      <c r="AA1005" s="518" t="s">
        <v>1043</v>
      </c>
      <c r="AB1005" s="400" t="s">
        <v>1306</v>
      </c>
      <c r="AC1005" s="458" t="s">
        <v>1155</v>
      </c>
      <c r="AD1005" s="472" t="s">
        <v>2328</v>
      </c>
      <c r="AE1005" s="472"/>
      <c r="AF1005" s="472"/>
      <c r="AG1005" s="394" t="s">
        <v>10</v>
      </c>
      <c r="AH1005" s="394"/>
      <c r="AI1005" s="394" t="s">
        <v>2588</v>
      </c>
      <c r="AJ1005" s="473"/>
      <c r="AK1005" s="359"/>
    </row>
    <row r="1006" spans="1:37">
      <c r="A1006" s="367"/>
      <c r="B1006" s="445" t="s">
        <v>491</v>
      </c>
      <c r="C1006" s="402">
        <v>46.780299999999997</v>
      </c>
      <c r="D1006" s="428">
        <v>23.619399999999999</v>
      </c>
      <c r="E1006" s="449" t="s">
        <v>206</v>
      </c>
      <c r="F1006" s="450" t="s">
        <v>649</v>
      </c>
      <c r="G1006" s="450" t="s">
        <v>2766</v>
      </c>
      <c r="H1006" s="450" t="s">
        <v>3184</v>
      </c>
      <c r="I1006" s="452" t="s">
        <v>681</v>
      </c>
      <c r="J1006" s="457" t="s">
        <v>3</v>
      </c>
      <c r="K1006" s="407">
        <v>3</v>
      </c>
      <c r="L1006" s="407">
        <v>5</v>
      </c>
      <c r="M1006" s="407">
        <v>5</v>
      </c>
      <c r="N1006" s="398">
        <v>42</v>
      </c>
      <c r="O1006" s="395"/>
      <c r="P1006" s="526"/>
      <c r="Q1006" s="526">
        <v>39</v>
      </c>
      <c r="R1006" s="526">
        <v>3</v>
      </c>
      <c r="S1006" s="526"/>
      <c r="T1006" s="526"/>
      <c r="U1006" s="526"/>
      <c r="V1006" s="526">
        <f t="shared" si="51"/>
        <v>0</v>
      </c>
      <c r="W1006" s="676"/>
      <c r="X1006" s="507" t="str">
        <f t="shared" si="49"/>
        <v>39 două camere, 3 trei camere, 0 număr camere necunoscut &lt;span style="color: red;"&gt;(spuneți-mi sau trimiteți tabel întreținere)&lt;/span&gt;</v>
      </c>
      <c r="Y1006" s="508" t="str">
        <f t="shared" si="50"/>
        <v>42 din care 39 două camere, 3 trei camere, 0 număr camere necunoscut &lt;span style="color: red;"&gt;(spuneți-mi sau trimiteți tabel întreținere)&lt;/span&gt;</v>
      </c>
      <c r="Z1006" s="509"/>
      <c r="AA1006" s="510" t="s">
        <v>1043</v>
      </c>
      <c r="AB1006" s="628" t="s">
        <v>1307</v>
      </c>
      <c r="AC1006" s="431" t="s">
        <v>1155</v>
      </c>
      <c r="AD1006" s="623" t="s">
        <v>1406</v>
      </c>
      <c r="AE1006" s="623"/>
      <c r="AF1006" s="623"/>
      <c r="AG1006" s="623" t="s">
        <v>10</v>
      </c>
      <c r="AH1006" s="623"/>
      <c r="AI1006" s="623" t="s">
        <v>2598</v>
      </c>
      <c r="AJ1006" s="441"/>
      <c r="AK1006" s="359"/>
    </row>
    <row r="1007" spans="1:37">
      <c r="A1007" s="367"/>
      <c r="B1007" s="445" t="s">
        <v>492</v>
      </c>
      <c r="C1007" s="402">
        <v>46.780700000000003</v>
      </c>
      <c r="D1007" s="428">
        <v>23.619</v>
      </c>
      <c r="E1007" s="449" t="s">
        <v>206</v>
      </c>
      <c r="F1007" s="450" t="s">
        <v>649</v>
      </c>
      <c r="G1007" s="450" t="s">
        <v>2766</v>
      </c>
      <c r="H1007" s="450" t="s">
        <v>4185</v>
      </c>
      <c r="I1007" s="452" t="s">
        <v>681</v>
      </c>
      <c r="J1007" s="457" t="s">
        <v>3</v>
      </c>
      <c r="K1007" s="403">
        <v>1</v>
      </c>
      <c r="L1007" s="403">
        <v>5</v>
      </c>
      <c r="M1007" s="403">
        <v>5</v>
      </c>
      <c r="N1007" s="424">
        <v>60</v>
      </c>
      <c r="O1007" s="436"/>
      <c r="P1007" s="404">
        <v>60</v>
      </c>
      <c r="Q1007" s="406"/>
      <c r="R1007" s="406"/>
      <c r="S1007" s="406"/>
      <c r="T1007" s="406"/>
      <c r="U1007" s="406"/>
      <c r="V1007" s="406">
        <f t="shared" si="51"/>
        <v>0</v>
      </c>
      <c r="W1007" s="676"/>
      <c r="X1007" s="507" t="str">
        <f t="shared" si="49"/>
        <v>60 garsoniere, 0 număr camere necunoscut &lt;span style="color: red;"&gt;(spuneți-mi sau trimiteți tabel întreținere)&lt;/span&gt;</v>
      </c>
      <c r="Y1007" s="508" t="str">
        <f t="shared" si="50"/>
        <v>60 din care 60 garsoniere, 0 număr camere necunoscut &lt;span style="color: red;"&gt;(spuneți-mi sau trimiteți tabel întreținere)&lt;/span&gt;</v>
      </c>
      <c r="Z1007" s="509"/>
      <c r="AA1007" s="510" t="s">
        <v>1665</v>
      </c>
      <c r="AB1007" s="628" t="s">
        <v>1307</v>
      </c>
      <c r="AC1007" s="431" t="s">
        <v>1155</v>
      </c>
      <c r="AD1007" s="623" t="s">
        <v>2484</v>
      </c>
      <c r="AE1007" s="623"/>
      <c r="AF1007" s="623"/>
      <c r="AG1007" s="623" t="s">
        <v>840</v>
      </c>
      <c r="AH1007" s="623"/>
      <c r="AI1007" s="623" t="s">
        <v>2579</v>
      </c>
      <c r="AJ1007" s="441"/>
      <c r="AK1007" s="359"/>
    </row>
    <row r="1008" spans="1:37">
      <c r="A1008" s="367"/>
      <c r="B1008" s="445" t="s">
        <v>493</v>
      </c>
      <c r="C1008" s="402">
        <v>46.780700000000003</v>
      </c>
      <c r="D1008" s="428">
        <v>23.618600000000001</v>
      </c>
      <c r="E1008" s="449" t="s">
        <v>206</v>
      </c>
      <c r="F1008" s="450" t="s">
        <v>649</v>
      </c>
      <c r="G1008" s="450" t="s">
        <v>2766</v>
      </c>
      <c r="H1008" s="450" t="s">
        <v>4186</v>
      </c>
      <c r="I1008" s="452" t="s">
        <v>681</v>
      </c>
      <c r="J1008" s="457" t="s">
        <v>3</v>
      </c>
      <c r="K1008" s="403">
        <v>1</v>
      </c>
      <c r="L1008" s="403">
        <v>5</v>
      </c>
      <c r="M1008" s="403">
        <v>5</v>
      </c>
      <c r="N1008" s="424">
        <v>60</v>
      </c>
      <c r="O1008" s="436"/>
      <c r="P1008" s="404">
        <v>60</v>
      </c>
      <c r="Q1008" s="406"/>
      <c r="R1008" s="406"/>
      <c r="S1008" s="406"/>
      <c r="T1008" s="406"/>
      <c r="U1008" s="406"/>
      <c r="V1008" s="406">
        <f t="shared" si="51"/>
        <v>0</v>
      </c>
      <c r="W1008" s="676"/>
      <c r="X1008" s="507" t="str">
        <f t="shared" si="49"/>
        <v>60 garsoniere, 0 număr camere necunoscut &lt;span style="color: red;"&gt;(spuneți-mi sau trimiteți tabel întreținere)&lt;/span&gt;</v>
      </c>
      <c r="Y1008" s="508" t="str">
        <f t="shared" si="50"/>
        <v>60 din care 60 garsoniere, 0 număr camere necunoscut &lt;span style="color: red;"&gt;(spuneți-mi sau trimiteți tabel întreținere)&lt;/span&gt;</v>
      </c>
      <c r="Z1008" s="509"/>
      <c r="AA1008" s="510" t="s">
        <v>1665</v>
      </c>
      <c r="AB1008" s="628" t="s">
        <v>1307</v>
      </c>
      <c r="AC1008" s="431" t="s">
        <v>1155</v>
      </c>
      <c r="AD1008" s="623" t="s">
        <v>2484</v>
      </c>
      <c r="AE1008" s="623"/>
      <c r="AF1008" s="623"/>
      <c r="AG1008" s="623" t="s">
        <v>840</v>
      </c>
      <c r="AH1008" s="623"/>
      <c r="AI1008" s="623" t="s">
        <v>2579</v>
      </c>
      <c r="AJ1008" s="441"/>
      <c r="AK1008" s="359"/>
    </row>
    <row r="1009" spans="1:37">
      <c r="A1009" s="367"/>
      <c r="B1009" s="445" t="s">
        <v>494</v>
      </c>
      <c r="C1009" s="402">
        <v>46.781199999999998</v>
      </c>
      <c r="D1009" s="428">
        <v>23.6187</v>
      </c>
      <c r="E1009" s="449" t="s">
        <v>206</v>
      </c>
      <c r="F1009" s="450" t="s">
        <v>649</v>
      </c>
      <c r="G1009" s="450" t="s">
        <v>2766</v>
      </c>
      <c r="H1009" s="450" t="s">
        <v>4187</v>
      </c>
      <c r="I1009" s="452" t="s">
        <v>681</v>
      </c>
      <c r="J1009" s="457" t="s">
        <v>3</v>
      </c>
      <c r="K1009" s="407">
        <v>5</v>
      </c>
      <c r="L1009" s="407">
        <v>5</v>
      </c>
      <c r="M1009" s="407">
        <v>5</v>
      </c>
      <c r="N1009" s="425">
        <v>65</v>
      </c>
      <c r="O1009" s="437"/>
      <c r="P1009" s="406"/>
      <c r="Q1009" s="406">
        <v>3</v>
      </c>
      <c r="R1009" s="406">
        <v>56</v>
      </c>
      <c r="S1009" s="406">
        <v>6</v>
      </c>
      <c r="T1009" s="406"/>
      <c r="U1009" s="406"/>
      <c r="V1009" s="406">
        <f t="shared" si="51"/>
        <v>0</v>
      </c>
      <c r="W1009" s="676"/>
      <c r="X1009" s="507" t="str">
        <f t="shared" si="49"/>
        <v>3 două camere, 56 trei camere, 6 patru camere, 0 număr camere necunoscut &lt;span style="color: red;"&gt;(spuneți-mi sau trimiteți tabel întreținere)&lt;/span&gt;</v>
      </c>
      <c r="Y1009" s="508" t="str">
        <f t="shared" si="50"/>
        <v>65 din care 3 două camere, 56 trei camere, 6 patru camere, 0 număr camere necunoscut &lt;span style="color: red;"&gt;(spuneți-mi sau trimiteți tabel întreținere)&lt;/span&gt;</v>
      </c>
      <c r="Z1009" s="509"/>
      <c r="AA1009" s="510" t="s">
        <v>1665</v>
      </c>
      <c r="AB1009" s="628" t="s">
        <v>1306</v>
      </c>
      <c r="AC1009" s="431" t="s">
        <v>1155</v>
      </c>
      <c r="AD1009" s="356" t="s">
        <v>2329</v>
      </c>
      <c r="AE1009" s="356"/>
      <c r="AF1009" s="356"/>
      <c r="AG1009" s="623" t="s">
        <v>10</v>
      </c>
      <c r="AH1009" s="623"/>
      <c r="AI1009" s="623" t="s">
        <v>2594</v>
      </c>
      <c r="AJ1009" s="441"/>
      <c r="AK1009" s="359"/>
    </row>
    <row r="1010" spans="1:37">
      <c r="A1010" s="367"/>
      <c r="B1010" s="445" t="s">
        <v>496</v>
      </c>
      <c r="C1010" s="402">
        <v>46.781799999999997</v>
      </c>
      <c r="D1010" s="428">
        <v>23.6188</v>
      </c>
      <c r="E1010" s="449" t="s">
        <v>206</v>
      </c>
      <c r="F1010" s="450" t="s">
        <v>649</v>
      </c>
      <c r="G1010" s="450" t="s">
        <v>2766</v>
      </c>
      <c r="H1010" s="450" t="s">
        <v>4188</v>
      </c>
      <c r="I1010" s="452" t="s">
        <v>681</v>
      </c>
      <c r="J1010" s="457" t="s">
        <v>3</v>
      </c>
      <c r="K1010" s="407">
        <v>3</v>
      </c>
      <c r="L1010" s="407">
        <v>5</v>
      </c>
      <c r="M1010" s="407">
        <v>5</v>
      </c>
      <c r="N1010" s="398">
        <v>30</v>
      </c>
      <c r="O1010" s="395"/>
      <c r="P1010" s="526"/>
      <c r="Q1010" s="526">
        <v>2</v>
      </c>
      <c r="R1010" s="526">
        <v>22</v>
      </c>
      <c r="S1010" s="526">
        <v>6</v>
      </c>
      <c r="T1010" s="526"/>
      <c r="U1010" s="526"/>
      <c r="V1010" s="526">
        <f t="shared" si="51"/>
        <v>0</v>
      </c>
      <c r="W1010" s="676"/>
      <c r="X1010" s="507" t="str">
        <f t="shared" si="49"/>
        <v>2 două camere, 22 trei camere, 6 patru camere, 0 număr camere necunoscut &lt;span style="color: red;"&gt;(spuneți-mi sau trimiteți tabel întreținere)&lt;/span&gt;</v>
      </c>
      <c r="Y1010" s="508" t="str">
        <f t="shared" si="50"/>
        <v>30 din care 2 două camere, 22 trei camere, 6 patru camere, 0 număr camere necunoscut &lt;span style="color: red;"&gt;(spuneți-mi sau trimiteți tabel întreținere)&lt;/span&gt;</v>
      </c>
      <c r="Z1010" s="509"/>
      <c r="AA1010" s="510" t="s">
        <v>1043</v>
      </c>
      <c r="AB1010" s="628" t="s">
        <v>1307</v>
      </c>
      <c r="AC1010" s="431" t="s">
        <v>1155</v>
      </c>
      <c r="AD1010" s="623" t="s">
        <v>1430</v>
      </c>
      <c r="AE1010" s="623"/>
      <c r="AF1010" s="623"/>
      <c r="AG1010" s="623" t="s">
        <v>10</v>
      </c>
      <c r="AH1010" s="623"/>
      <c r="AI1010" s="623" t="s">
        <v>2598</v>
      </c>
      <c r="AJ1010" s="496"/>
      <c r="AK1010" s="359"/>
    </row>
    <row r="1011" spans="1:37">
      <c r="A1011" s="367"/>
      <c r="B1011" s="445" t="s">
        <v>497</v>
      </c>
      <c r="C1011" s="402">
        <v>46.781599999999997</v>
      </c>
      <c r="D1011" s="428">
        <v>23.618200000000002</v>
      </c>
      <c r="E1011" s="449" t="s">
        <v>206</v>
      </c>
      <c r="F1011" s="450" t="s">
        <v>649</v>
      </c>
      <c r="G1011" s="450" t="s">
        <v>2766</v>
      </c>
      <c r="H1011" s="450" t="s">
        <v>4189</v>
      </c>
      <c r="I1011" s="452" t="s">
        <v>681</v>
      </c>
      <c r="J1011" s="457" t="s">
        <v>3</v>
      </c>
      <c r="K1011" s="407">
        <v>3</v>
      </c>
      <c r="L1011" s="407">
        <v>5</v>
      </c>
      <c r="M1011" s="407">
        <v>5</v>
      </c>
      <c r="N1011" s="398">
        <v>30</v>
      </c>
      <c r="O1011" s="395"/>
      <c r="P1011" s="526"/>
      <c r="Q1011" s="526">
        <v>2</v>
      </c>
      <c r="R1011" s="526">
        <v>22</v>
      </c>
      <c r="S1011" s="526">
        <v>6</v>
      </c>
      <c r="T1011" s="526"/>
      <c r="U1011" s="526"/>
      <c r="V1011" s="526">
        <f t="shared" si="51"/>
        <v>0</v>
      </c>
      <c r="W1011" s="676"/>
      <c r="X1011" s="507" t="str">
        <f t="shared" si="49"/>
        <v>2 două camere, 22 trei camere, 6 patru camere, 0 număr camere necunoscut &lt;span style="color: red;"&gt;(spuneți-mi sau trimiteți tabel întreținere)&lt;/span&gt;</v>
      </c>
      <c r="Y1011" s="508" t="str">
        <f t="shared" si="50"/>
        <v>30 din care 2 două camere, 22 trei camere, 6 patru camere, 0 număr camere necunoscut &lt;span style="color: red;"&gt;(spuneți-mi sau trimiteți tabel întreținere)&lt;/span&gt;</v>
      </c>
      <c r="Z1011" s="509"/>
      <c r="AA1011" s="510" t="s">
        <v>1043</v>
      </c>
      <c r="AB1011" s="628" t="s">
        <v>1307</v>
      </c>
      <c r="AC1011" s="431" t="s">
        <v>1155</v>
      </c>
      <c r="AD1011" s="623" t="s">
        <v>1430</v>
      </c>
      <c r="AE1011" s="623"/>
      <c r="AF1011" s="623"/>
      <c r="AG1011" s="623" t="s">
        <v>10</v>
      </c>
      <c r="AH1011" s="623"/>
      <c r="AI1011" s="623" t="s">
        <v>2598</v>
      </c>
      <c r="AJ1011" s="441"/>
      <c r="AK1011" s="359"/>
    </row>
    <row r="1012" spans="1:37">
      <c r="A1012" s="367"/>
      <c r="B1012" s="445" t="s">
        <v>498</v>
      </c>
      <c r="C1012" s="402">
        <v>46.781100000000002</v>
      </c>
      <c r="D1012" s="428">
        <v>23.6174</v>
      </c>
      <c r="E1012" s="449" t="s">
        <v>206</v>
      </c>
      <c r="F1012" s="450" t="s">
        <v>649</v>
      </c>
      <c r="G1012" s="450" t="s">
        <v>2766</v>
      </c>
      <c r="H1012" s="450" t="s">
        <v>4190</v>
      </c>
      <c r="I1012" s="627" t="s">
        <v>681</v>
      </c>
      <c r="J1012" s="399" t="s">
        <v>3</v>
      </c>
      <c r="K1012" s="624">
        <v>3</v>
      </c>
      <c r="L1012" s="624">
        <v>5</v>
      </c>
      <c r="M1012" s="624">
        <v>5</v>
      </c>
      <c r="N1012" s="398">
        <v>35</v>
      </c>
      <c r="O1012" s="395"/>
      <c r="P1012" s="526"/>
      <c r="Q1012" s="526">
        <v>1</v>
      </c>
      <c r="R1012" s="526">
        <v>28</v>
      </c>
      <c r="S1012" s="526">
        <v>6</v>
      </c>
      <c r="T1012" s="526"/>
      <c r="U1012" s="526"/>
      <c r="V1012" s="526">
        <f t="shared" si="51"/>
        <v>0</v>
      </c>
      <c r="W1012" s="672"/>
      <c r="X1012" s="396" t="str">
        <f t="shared" si="49"/>
        <v>1 două camere, 28 trei camere, 6 patru camere, 0 număr camere necunoscut &lt;span style="color: red;"&gt;(spuneți-mi sau trimiteți tabel întreținere)&lt;/span&gt;</v>
      </c>
      <c r="Y1012" s="622" t="str">
        <f t="shared" si="50"/>
        <v>35 din care 1 două camere, 28 trei camere, 6 patru camere, 0 număr camere necunoscut &lt;span style="color: red;"&gt;(spuneți-mi sau trimiteți tabel întreținere)&lt;/span&gt;</v>
      </c>
      <c r="Z1012" s="397"/>
      <c r="AA1012" s="510" t="s">
        <v>1665</v>
      </c>
      <c r="AB1012" s="628" t="s">
        <v>1306</v>
      </c>
      <c r="AC1012" s="431" t="s">
        <v>1155</v>
      </c>
      <c r="AD1012" s="623" t="s">
        <v>2306</v>
      </c>
      <c r="AE1012" s="623"/>
      <c r="AF1012" s="623"/>
      <c r="AG1012" s="623" t="s">
        <v>10</v>
      </c>
      <c r="AH1012" s="623"/>
      <c r="AI1012" s="623" t="s">
        <v>2594</v>
      </c>
      <c r="AJ1012" s="441"/>
      <c r="AK1012" s="359"/>
    </row>
    <row r="1013" spans="1:37">
      <c r="A1013" s="367"/>
      <c r="B1013" s="445" t="s">
        <v>499</v>
      </c>
      <c r="C1013" s="402">
        <v>46.780799999999999</v>
      </c>
      <c r="D1013" s="428">
        <v>23.617899999999999</v>
      </c>
      <c r="E1013" s="449" t="s">
        <v>206</v>
      </c>
      <c r="F1013" s="450" t="s">
        <v>649</v>
      </c>
      <c r="G1013" s="450" t="s">
        <v>2766</v>
      </c>
      <c r="H1013" s="450" t="s">
        <v>4191</v>
      </c>
      <c r="I1013" s="452" t="s">
        <v>681</v>
      </c>
      <c r="J1013" s="457" t="s">
        <v>3</v>
      </c>
      <c r="K1013" s="407">
        <v>3</v>
      </c>
      <c r="L1013" s="407">
        <v>5</v>
      </c>
      <c r="M1013" s="407">
        <v>5</v>
      </c>
      <c r="N1013" s="425">
        <v>50</v>
      </c>
      <c r="O1013" s="437"/>
      <c r="P1013" s="406"/>
      <c r="Q1013" s="406">
        <v>19</v>
      </c>
      <c r="R1013" s="406">
        <v>31</v>
      </c>
      <c r="S1013" s="406"/>
      <c r="T1013" s="406"/>
      <c r="U1013" s="406"/>
      <c r="V1013" s="406">
        <f t="shared" si="51"/>
        <v>0</v>
      </c>
      <c r="W1013" s="676"/>
      <c r="X1013" s="507" t="str">
        <f t="shared" si="49"/>
        <v>19 două camere, 31 trei camere, 0 număr camere necunoscut &lt;span style="color: red;"&gt;(spuneți-mi sau trimiteți tabel întreținere)&lt;/span&gt;</v>
      </c>
      <c r="Y1013" s="508" t="str">
        <f t="shared" si="50"/>
        <v>50 din care 19 două camere, 31 trei camere, 0 număr camere necunoscut &lt;span style="color: red;"&gt;(spuneți-mi sau trimiteți tabel întreținere)&lt;/span&gt;</v>
      </c>
      <c r="Z1013" s="509"/>
      <c r="AA1013" s="510" t="s">
        <v>1665</v>
      </c>
      <c r="AB1013" s="628" t="s">
        <v>1306</v>
      </c>
      <c r="AC1013" s="431" t="s">
        <v>1155</v>
      </c>
      <c r="AD1013" s="623" t="s">
        <v>2294</v>
      </c>
      <c r="AE1013" s="623"/>
      <c r="AF1013" s="623"/>
      <c r="AG1013" s="623" t="s">
        <v>10</v>
      </c>
      <c r="AH1013" s="623"/>
      <c r="AI1013" s="623" t="s">
        <v>2594</v>
      </c>
      <c r="AJ1013" s="441"/>
      <c r="AK1013" s="359"/>
    </row>
    <row r="1014" spans="1:37">
      <c r="A1014" s="367"/>
      <c r="B1014" s="445" t="s">
        <v>500</v>
      </c>
      <c r="C1014" s="402">
        <v>46.781399999999998</v>
      </c>
      <c r="D1014" s="428">
        <v>23.617799999999999</v>
      </c>
      <c r="E1014" s="449" t="s">
        <v>206</v>
      </c>
      <c r="F1014" s="450" t="s">
        <v>649</v>
      </c>
      <c r="G1014" s="450" t="s">
        <v>2766</v>
      </c>
      <c r="H1014" s="450" t="s">
        <v>4192</v>
      </c>
      <c r="I1014" s="452" t="s">
        <v>681</v>
      </c>
      <c r="J1014" s="457" t="s">
        <v>3</v>
      </c>
      <c r="K1014" s="407">
        <v>3</v>
      </c>
      <c r="L1014" s="407">
        <v>5</v>
      </c>
      <c r="M1014" s="407">
        <v>5</v>
      </c>
      <c r="N1014" s="398">
        <v>30</v>
      </c>
      <c r="O1014" s="395"/>
      <c r="P1014" s="526"/>
      <c r="Q1014" s="526">
        <v>2</v>
      </c>
      <c r="R1014" s="526">
        <v>22</v>
      </c>
      <c r="S1014" s="526">
        <v>6</v>
      </c>
      <c r="T1014" s="526"/>
      <c r="U1014" s="526"/>
      <c r="V1014" s="526">
        <f t="shared" si="51"/>
        <v>0</v>
      </c>
      <c r="W1014" s="676"/>
      <c r="X1014" s="507" t="str">
        <f t="shared" si="49"/>
        <v>2 două camere, 22 trei camere, 6 patru camere, 0 număr camere necunoscut &lt;span style="color: red;"&gt;(spuneți-mi sau trimiteți tabel întreținere)&lt;/span&gt;</v>
      </c>
      <c r="Y1014" s="508" t="str">
        <f t="shared" si="50"/>
        <v>30 din care 2 două camere, 22 trei camere, 6 patru camere, 0 număr camere necunoscut &lt;span style="color: red;"&gt;(spuneți-mi sau trimiteți tabel întreținere)&lt;/span&gt;</v>
      </c>
      <c r="Z1014" s="509"/>
      <c r="AA1014" s="510" t="s">
        <v>1043</v>
      </c>
      <c r="AB1014" s="628" t="s">
        <v>1307</v>
      </c>
      <c r="AC1014" s="431" t="s">
        <v>1155</v>
      </c>
      <c r="AD1014" s="623" t="s">
        <v>1430</v>
      </c>
      <c r="AE1014" s="623"/>
      <c r="AF1014" s="623"/>
      <c r="AG1014" s="623" t="s">
        <v>10</v>
      </c>
      <c r="AH1014" s="623"/>
      <c r="AI1014" s="623" t="s">
        <v>2598</v>
      </c>
      <c r="AJ1014" s="441"/>
      <c r="AK1014" s="359"/>
    </row>
    <row r="1015" spans="1:37">
      <c r="A1015" s="367"/>
      <c r="B1015" s="445" t="s">
        <v>501</v>
      </c>
      <c r="C1015" s="402">
        <v>46.781399999999998</v>
      </c>
      <c r="D1015" s="428">
        <v>23.617100000000001</v>
      </c>
      <c r="E1015" s="449" t="s">
        <v>206</v>
      </c>
      <c r="F1015" s="450" t="s">
        <v>649</v>
      </c>
      <c r="G1015" s="450" t="s">
        <v>2766</v>
      </c>
      <c r="H1015" s="450" t="s">
        <v>4193</v>
      </c>
      <c r="I1015" s="452" t="s">
        <v>681</v>
      </c>
      <c r="J1015" s="457" t="s">
        <v>3</v>
      </c>
      <c r="K1015" s="407">
        <v>4</v>
      </c>
      <c r="L1015" s="407">
        <v>5</v>
      </c>
      <c r="M1015" s="407">
        <v>5</v>
      </c>
      <c r="N1015" s="398">
        <v>40</v>
      </c>
      <c r="O1015" s="395"/>
      <c r="P1015" s="526"/>
      <c r="Q1015" s="526">
        <v>2</v>
      </c>
      <c r="R1015" s="526">
        <v>29</v>
      </c>
      <c r="S1015" s="526">
        <v>9</v>
      </c>
      <c r="T1015" s="526"/>
      <c r="U1015" s="526"/>
      <c r="V1015" s="526">
        <f t="shared" si="51"/>
        <v>0</v>
      </c>
      <c r="W1015" s="676"/>
      <c r="X1015" s="507" t="str">
        <f t="shared" si="49"/>
        <v>2 două camere, 29 trei camere, 9 patru camere, 0 număr camere necunoscut &lt;span style="color: red;"&gt;(spuneți-mi sau trimiteți tabel întreținere)&lt;/span&gt;</v>
      </c>
      <c r="Y1015" s="508" t="str">
        <f t="shared" si="50"/>
        <v>40 din care 2 două camere, 29 trei camere, 9 patru camere, 0 număr camere necunoscut &lt;span style="color: red;"&gt;(spuneți-mi sau trimiteți tabel întreținere)&lt;/span&gt;</v>
      </c>
      <c r="Z1015" s="509"/>
      <c r="AA1015" s="510" t="s">
        <v>1043</v>
      </c>
      <c r="AB1015" s="628" t="s">
        <v>1307</v>
      </c>
      <c r="AC1015" s="431" t="s">
        <v>1155</v>
      </c>
      <c r="AD1015" s="623" t="s">
        <v>1437</v>
      </c>
      <c r="AE1015" s="623"/>
      <c r="AF1015" s="623"/>
      <c r="AG1015" s="623" t="s">
        <v>10</v>
      </c>
      <c r="AH1015" s="623"/>
      <c r="AI1015" s="623" t="s">
        <v>2598</v>
      </c>
      <c r="AJ1015" s="441"/>
      <c r="AK1015" s="359"/>
    </row>
    <row r="1016" spans="1:37">
      <c r="A1016" s="367"/>
      <c r="B1016" s="445" t="s">
        <v>502</v>
      </c>
      <c r="C1016" s="402">
        <v>46.780999999999999</v>
      </c>
      <c r="D1016" s="428">
        <v>23.616399999999999</v>
      </c>
      <c r="E1016" s="449" t="s">
        <v>206</v>
      </c>
      <c r="F1016" s="450" t="s">
        <v>649</v>
      </c>
      <c r="G1016" s="450" t="s">
        <v>2766</v>
      </c>
      <c r="H1016" s="450" t="s">
        <v>4194</v>
      </c>
      <c r="I1016" s="452" t="s">
        <v>681</v>
      </c>
      <c r="J1016" s="457" t="s">
        <v>3</v>
      </c>
      <c r="K1016" s="407">
        <v>3</v>
      </c>
      <c r="L1016" s="407">
        <v>5</v>
      </c>
      <c r="M1016" s="407">
        <v>5</v>
      </c>
      <c r="N1016" s="398">
        <v>30</v>
      </c>
      <c r="O1016" s="395"/>
      <c r="P1016" s="526"/>
      <c r="Q1016" s="526">
        <v>2</v>
      </c>
      <c r="R1016" s="526">
        <v>22</v>
      </c>
      <c r="S1016" s="526">
        <v>6</v>
      </c>
      <c r="T1016" s="526"/>
      <c r="U1016" s="526"/>
      <c r="V1016" s="526">
        <f t="shared" si="51"/>
        <v>0</v>
      </c>
      <c r="W1016" s="676"/>
      <c r="X1016" s="507" t="str">
        <f t="shared" si="49"/>
        <v>2 două camere, 22 trei camere, 6 patru camere, 0 număr camere necunoscut &lt;span style="color: red;"&gt;(spuneți-mi sau trimiteți tabel întreținere)&lt;/span&gt;</v>
      </c>
      <c r="Y1016" s="508" t="str">
        <f t="shared" si="50"/>
        <v>30 din care 2 două camere, 22 trei camere, 6 patru camere, 0 număr camere necunoscut &lt;span style="color: red;"&gt;(spuneți-mi sau trimiteți tabel întreținere)&lt;/span&gt;</v>
      </c>
      <c r="Z1016" s="509"/>
      <c r="AA1016" s="510" t="s">
        <v>1043</v>
      </c>
      <c r="AB1016" s="628" t="s">
        <v>1307</v>
      </c>
      <c r="AC1016" s="431" t="s">
        <v>1155</v>
      </c>
      <c r="AD1016" s="623" t="s">
        <v>1430</v>
      </c>
      <c r="AE1016" s="623"/>
      <c r="AF1016" s="623"/>
      <c r="AG1016" s="623" t="s">
        <v>10</v>
      </c>
      <c r="AH1016" s="623"/>
      <c r="AI1016" s="623" t="s">
        <v>2598</v>
      </c>
      <c r="AJ1016" s="441"/>
      <c r="AK1016" s="359"/>
    </row>
    <row r="1017" spans="1:37">
      <c r="A1017" s="367" t="s">
        <v>32</v>
      </c>
      <c r="B1017" s="460" t="s">
        <v>571</v>
      </c>
      <c r="C1017" s="461">
        <v>46.780200000000001</v>
      </c>
      <c r="D1017" s="462">
        <v>23.6144</v>
      </c>
      <c r="E1017" s="463" t="s">
        <v>206</v>
      </c>
      <c r="F1017" s="464" t="s">
        <v>649</v>
      </c>
      <c r="G1017" s="464" t="s">
        <v>2766</v>
      </c>
      <c r="H1017" s="464" t="s">
        <v>4195</v>
      </c>
      <c r="I1017" s="474" t="s">
        <v>724</v>
      </c>
      <c r="J1017" s="475" t="s">
        <v>825</v>
      </c>
      <c r="K1017" s="390">
        <v>9</v>
      </c>
      <c r="L1017" s="390">
        <v>9</v>
      </c>
      <c r="M1017" s="390">
        <v>8</v>
      </c>
      <c r="N1017" s="477">
        <v>260</v>
      </c>
      <c r="O1017" s="478"/>
      <c r="P1017" s="479"/>
      <c r="Q1017" s="479"/>
      <c r="R1017" s="479"/>
      <c r="S1017" s="479"/>
      <c r="T1017" s="479"/>
      <c r="U1017" s="479"/>
      <c r="V1017" s="479">
        <f t="shared" si="51"/>
        <v>260</v>
      </c>
      <c r="W1017" s="679" t="s">
        <v>654</v>
      </c>
      <c r="X1017" s="515" t="str">
        <f t="shared" si="49"/>
        <v>aproximativ 260 număr camere necunoscut &lt;span style="color: red;"&gt;(spuneți-mi sau trimiteți tabel întreținere)&lt;/span&gt;</v>
      </c>
      <c r="Y1017" s="516" t="str">
        <f t="shared" si="50"/>
        <v>aproximativ 260 din care aproximativ 260 număr camere necunoscut &lt;span style="color: red;"&gt;(spuneți-mi sau trimiteți tabel întreținere)&lt;/span&gt;</v>
      </c>
      <c r="Z1017" s="517"/>
      <c r="AA1017" s="518" t="s">
        <v>1043</v>
      </c>
      <c r="AB1017" s="400" t="s">
        <v>1306</v>
      </c>
      <c r="AC1017" s="483" t="s">
        <v>1155</v>
      </c>
      <c r="AD1017" s="472" t="s">
        <v>624</v>
      </c>
      <c r="AE1017" s="472"/>
      <c r="AF1017" s="472"/>
      <c r="AG1017" s="472" t="s">
        <v>840</v>
      </c>
      <c r="AH1017" s="472"/>
      <c r="AI1017" s="472" t="s">
        <v>2227</v>
      </c>
      <c r="AJ1017" s="473"/>
      <c r="AK1017" s="359"/>
    </row>
    <row r="1018" spans="1:37">
      <c r="A1018" s="367"/>
      <c r="B1018" s="445" t="s">
        <v>831</v>
      </c>
      <c r="C1018" s="402">
        <v>46.779600000000002</v>
      </c>
      <c r="D1018" s="428">
        <v>23.614799999999999</v>
      </c>
      <c r="E1018" s="449" t="s">
        <v>206</v>
      </c>
      <c r="F1018" s="450" t="s">
        <v>649</v>
      </c>
      <c r="G1018" s="450" t="s">
        <v>2766</v>
      </c>
      <c r="H1018" s="450" t="s">
        <v>2987</v>
      </c>
      <c r="I1018" s="452" t="s">
        <v>666</v>
      </c>
      <c r="J1018" s="457" t="s">
        <v>825</v>
      </c>
      <c r="K1018" s="407">
        <v>4</v>
      </c>
      <c r="L1018" s="407">
        <v>11</v>
      </c>
      <c r="M1018" s="407">
        <v>10</v>
      </c>
      <c r="N1018" s="425">
        <v>130</v>
      </c>
      <c r="O1018" s="437"/>
      <c r="P1018" s="406"/>
      <c r="Q1018" s="406"/>
      <c r="R1018" s="406"/>
      <c r="S1018" s="406"/>
      <c r="T1018" s="406"/>
      <c r="U1018" s="406"/>
      <c r="V1018" s="406">
        <f t="shared" si="51"/>
        <v>130</v>
      </c>
      <c r="W1018" s="676" t="s">
        <v>654</v>
      </c>
      <c r="X1018" s="507" t="str">
        <f t="shared" si="49"/>
        <v>aproximativ 130 număr camere necunoscut &lt;span style="color: red;"&gt;(spuneți-mi sau trimiteți tabel întreținere)&lt;/span&gt;</v>
      </c>
      <c r="Y1018" s="508" t="str">
        <f t="shared" si="50"/>
        <v>aproximativ 130 din care aproximativ 130 număr camere necunoscut &lt;span style="color: red;"&gt;(spuneți-mi sau trimiteți tabel întreținere)&lt;/span&gt;</v>
      </c>
      <c r="Z1018" s="509"/>
      <c r="AA1018" s="510" t="s">
        <v>1043</v>
      </c>
      <c r="AB1018" s="628" t="s">
        <v>1306</v>
      </c>
      <c r="AC1018" s="432" t="s">
        <v>1155</v>
      </c>
      <c r="AD1018" s="356" t="s">
        <v>624</v>
      </c>
      <c r="AE1018" s="356"/>
      <c r="AF1018" s="356"/>
      <c r="AG1018" s="356" t="s">
        <v>840</v>
      </c>
      <c r="AH1018" s="356"/>
      <c r="AI1018" s="356" t="s">
        <v>2227</v>
      </c>
      <c r="AJ1018" s="441"/>
      <c r="AK1018" s="359"/>
    </row>
    <row r="1019" spans="1:37">
      <c r="A1019" s="367"/>
      <c r="B1019" s="445" t="s">
        <v>575</v>
      </c>
      <c r="C1019" s="402">
        <v>46.780200000000001</v>
      </c>
      <c r="D1019" s="428">
        <v>23.615500000000001</v>
      </c>
      <c r="E1019" s="449" t="s">
        <v>206</v>
      </c>
      <c r="F1019" s="450" t="s">
        <v>649</v>
      </c>
      <c r="G1019" s="450" t="s">
        <v>2766</v>
      </c>
      <c r="H1019" s="450" t="s">
        <v>4196</v>
      </c>
      <c r="I1019" s="452" t="s">
        <v>681</v>
      </c>
      <c r="J1019" s="457" t="s">
        <v>3</v>
      </c>
      <c r="K1019" s="407">
        <v>4</v>
      </c>
      <c r="L1019" s="407">
        <v>5</v>
      </c>
      <c r="M1019" s="407">
        <v>5</v>
      </c>
      <c r="N1019" s="425">
        <v>39</v>
      </c>
      <c r="O1019" s="437"/>
      <c r="P1019" s="406"/>
      <c r="Q1019" s="406">
        <v>18</v>
      </c>
      <c r="R1019" s="406">
        <v>15</v>
      </c>
      <c r="S1019" s="406">
        <v>6</v>
      </c>
      <c r="T1019" s="406"/>
      <c r="U1019" s="406"/>
      <c r="V1019" s="406">
        <f t="shared" si="51"/>
        <v>0</v>
      </c>
      <c r="W1019" s="676"/>
      <c r="X1019" s="507" t="str">
        <f t="shared" si="49"/>
        <v>18 două camere, 15 trei camere, 6 patru camere, 0 număr camere necunoscut &lt;span style="color: red;"&gt;(spuneți-mi sau trimiteți tabel întreținere)&lt;/span&gt;</v>
      </c>
      <c r="Y1019" s="508" t="str">
        <f t="shared" si="50"/>
        <v>39 din care 18 două camere, 15 trei camere, 6 patru camere, 0 număr camere necunoscut &lt;span style="color: red;"&gt;(spuneți-mi sau trimiteți tabel întreținere)&lt;/span&gt;</v>
      </c>
      <c r="Z1019" s="509"/>
      <c r="AA1019" s="510" t="s">
        <v>1043</v>
      </c>
      <c r="AB1019" s="628" t="s">
        <v>1306</v>
      </c>
      <c r="AC1019" s="431" t="s">
        <v>1155</v>
      </c>
      <c r="AD1019" s="356" t="s">
        <v>2323</v>
      </c>
      <c r="AE1019" s="356"/>
      <c r="AF1019" s="356"/>
      <c r="AG1019" s="623" t="s">
        <v>10</v>
      </c>
      <c r="AH1019" s="623"/>
      <c r="AI1019" s="623" t="s">
        <v>2588</v>
      </c>
      <c r="AJ1019" s="441"/>
      <c r="AK1019" s="359"/>
    </row>
    <row r="1020" spans="1:37">
      <c r="A1020" s="367"/>
      <c r="B1020" s="445" t="s">
        <v>575</v>
      </c>
      <c r="C1020" s="402">
        <v>46.779699999999998</v>
      </c>
      <c r="D1020" s="428">
        <v>23.616299999999999</v>
      </c>
      <c r="E1020" s="449" t="s">
        <v>206</v>
      </c>
      <c r="F1020" s="450" t="s">
        <v>649</v>
      </c>
      <c r="G1020" s="450" t="s">
        <v>2766</v>
      </c>
      <c r="H1020" s="450" t="s">
        <v>4197</v>
      </c>
      <c r="I1020" s="452" t="s">
        <v>681</v>
      </c>
      <c r="J1020" s="457" t="s">
        <v>3</v>
      </c>
      <c r="K1020" s="407">
        <v>4</v>
      </c>
      <c r="L1020" s="407">
        <v>5</v>
      </c>
      <c r="M1020" s="407">
        <v>5</v>
      </c>
      <c r="N1020" s="425">
        <v>58</v>
      </c>
      <c r="O1020" s="437"/>
      <c r="P1020" s="406"/>
      <c r="Q1020" s="406">
        <v>36</v>
      </c>
      <c r="R1020" s="406">
        <v>16</v>
      </c>
      <c r="S1020" s="406">
        <v>6</v>
      </c>
      <c r="T1020" s="406"/>
      <c r="U1020" s="406"/>
      <c r="V1020" s="406">
        <f t="shared" si="51"/>
        <v>0</v>
      </c>
      <c r="W1020" s="676"/>
      <c r="X1020" s="507" t="str">
        <f t="shared" si="49"/>
        <v>36 două camere, 16 trei camere, 6 patru camere, 0 număr camere necunoscut &lt;span style="color: red;"&gt;(spuneți-mi sau trimiteți tabel întreținere)&lt;/span&gt;</v>
      </c>
      <c r="Y1020" s="508" t="str">
        <f t="shared" si="50"/>
        <v>58 din care 36 două camere, 16 trei camere, 6 patru camere, 0 număr camere necunoscut &lt;span style="color: red;"&gt;(spuneți-mi sau trimiteți tabel întreținere)&lt;/span&gt;</v>
      </c>
      <c r="Z1020" s="509"/>
      <c r="AA1020" s="510" t="s">
        <v>1043</v>
      </c>
      <c r="AB1020" s="628" t="s">
        <v>1306</v>
      </c>
      <c r="AC1020" s="431" t="s">
        <v>1155</v>
      </c>
      <c r="AD1020" s="356" t="s">
        <v>2321</v>
      </c>
      <c r="AE1020" s="356"/>
      <c r="AF1020" s="356"/>
      <c r="AG1020" s="623" t="s">
        <v>10</v>
      </c>
      <c r="AH1020" s="623"/>
      <c r="AI1020" s="623" t="s">
        <v>2588</v>
      </c>
      <c r="AJ1020" s="441"/>
      <c r="AK1020" s="359"/>
    </row>
    <row r="1021" spans="1:37" ht="13.5" thickBot="1">
      <c r="A1021" s="367"/>
      <c r="B1021" s="445" t="s">
        <v>582</v>
      </c>
      <c r="C1021" s="402">
        <v>46.779299999999999</v>
      </c>
      <c r="D1021" s="428">
        <v>23.616</v>
      </c>
      <c r="E1021" s="449" t="s">
        <v>206</v>
      </c>
      <c r="F1021" s="450" t="s">
        <v>649</v>
      </c>
      <c r="G1021" s="450" t="s">
        <v>2766</v>
      </c>
      <c r="H1021" s="450" t="s">
        <v>4198</v>
      </c>
      <c r="I1021" s="452" t="s">
        <v>681</v>
      </c>
      <c r="J1021" s="457" t="s">
        <v>3</v>
      </c>
      <c r="K1021" s="407">
        <v>4</v>
      </c>
      <c r="L1021" s="407">
        <v>5</v>
      </c>
      <c r="M1021" s="407">
        <v>5</v>
      </c>
      <c r="N1021" s="425">
        <v>58</v>
      </c>
      <c r="O1021" s="437"/>
      <c r="P1021" s="406"/>
      <c r="Q1021" s="406">
        <v>36</v>
      </c>
      <c r="R1021" s="406">
        <v>16</v>
      </c>
      <c r="S1021" s="406">
        <v>6</v>
      </c>
      <c r="T1021" s="406"/>
      <c r="U1021" s="406"/>
      <c r="V1021" s="406">
        <f t="shared" si="51"/>
        <v>0</v>
      </c>
      <c r="W1021" s="676"/>
      <c r="X1021" s="507" t="str">
        <f t="shared" si="49"/>
        <v>36 două camere, 16 trei camere, 6 patru camere, 0 număr camere necunoscut &lt;span style="color: red;"&gt;(spuneți-mi sau trimiteți tabel întreținere)&lt;/span&gt;</v>
      </c>
      <c r="Y1021" s="508" t="str">
        <f t="shared" si="50"/>
        <v>58 din care 36 două camere, 16 trei camere, 6 patru camere, 0 număr camere necunoscut &lt;span style="color: red;"&gt;(spuneți-mi sau trimiteți tabel întreținere)&lt;/span&gt;</v>
      </c>
      <c r="Z1021" s="509"/>
      <c r="AA1021" s="510" t="s">
        <v>1043</v>
      </c>
      <c r="AB1021" s="628" t="s">
        <v>1306</v>
      </c>
      <c r="AC1021" s="431" t="s">
        <v>1155</v>
      </c>
      <c r="AD1021" s="356" t="s">
        <v>2321</v>
      </c>
      <c r="AE1021" s="356"/>
      <c r="AF1021" s="356"/>
      <c r="AG1021" s="623" t="s">
        <v>10</v>
      </c>
      <c r="AH1021" s="623"/>
      <c r="AI1021" s="623" t="s">
        <v>2588</v>
      </c>
      <c r="AJ1021" s="441"/>
      <c r="AK1021" s="359"/>
    </row>
    <row r="1022" spans="1:37" ht="13.5" thickTop="1">
      <c r="A1022" s="367" t="s">
        <v>23</v>
      </c>
      <c r="B1022" s="701" t="s">
        <v>274</v>
      </c>
      <c r="C1022" s="702">
        <v>46.783499999999997</v>
      </c>
      <c r="D1022" s="703">
        <v>23.622599999999998</v>
      </c>
      <c r="E1022" s="704" t="s">
        <v>206</v>
      </c>
      <c r="F1022" s="705" t="s">
        <v>649</v>
      </c>
      <c r="G1022" s="705" t="s">
        <v>2757</v>
      </c>
      <c r="H1022" s="705" t="s">
        <v>3276</v>
      </c>
      <c r="I1022" s="721" t="s">
        <v>681</v>
      </c>
      <c r="J1022" s="722" t="s">
        <v>3</v>
      </c>
      <c r="K1022" s="723">
        <v>1</v>
      </c>
      <c r="L1022" s="723">
        <v>5</v>
      </c>
      <c r="M1022" s="723">
        <v>5</v>
      </c>
      <c r="N1022" s="724">
        <v>30</v>
      </c>
      <c r="O1022" s="710"/>
      <c r="P1022" s="711">
        <v>30</v>
      </c>
      <c r="Q1022" s="711"/>
      <c r="R1022" s="711"/>
      <c r="S1022" s="711"/>
      <c r="T1022" s="711"/>
      <c r="U1022" s="711"/>
      <c r="V1022" s="711">
        <f t="shared" si="51"/>
        <v>0</v>
      </c>
      <c r="W1022" s="725"/>
      <c r="X1022" s="726" t="str">
        <f t="shared" si="49"/>
        <v>30 garsoniere, 0 număr camere necunoscut &lt;span style="color: red;"&gt;(spuneți-mi sau trimiteți tabel întreținere)&lt;/span&gt;</v>
      </c>
      <c r="Y1022" s="727" t="str">
        <f t="shared" si="50"/>
        <v>30 din care 30 garsoniere, 0 număr camere necunoscut &lt;span style="color: red;"&gt;(spuneți-mi sau trimiteți tabel întreținere)&lt;/span&gt;</v>
      </c>
      <c r="Z1022" s="728"/>
      <c r="AA1022" s="729" t="s">
        <v>1043</v>
      </c>
      <c r="AB1022" s="697" t="s">
        <v>1305</v>
      </c>
      <c r="AC1022" s="698" t="s">
        <v>1547</v>
      </c>
      <c r="AD1022" s="719" t="s">
        <v>2662</v>
      </c>
      <c r="AE1022" s="719"/>
      <c r="AF1022" s="719"/>
      <c r="AG1022" s="719" t="s">
        <v>840</v>
      </c>
      <c r="AH1022" s="719"/>
      <c r="AI1022" s="719" t="s">
        <v>2227</v>
      </c>
      <c r="AJ1022" s="720"/>
      <c r="AK1022" s="359"/>
    </row>
    <row r="1023" spans="1:37">
      <c r="A1023" s="367"/>
      <c r="B1023" s="445" t="s">
        <v>280</v>
      </c>
      <c r="C1023" s="402">
        <v>46.783900000000003</v>
      </c>
      <c r="D1023" s="428">
        <v>23.622399999999999</v>
      </c>
      <c r="E1023" s="449" t="s">
        <v>206</v>
      </c>
      <c r="F1023" s="450" t="s">
        <v>649</v>
      </c>
      <c r="G1023" s="450" t="s">
        <v>2757</v>
      </c>
      <c r="H1023" s="450" t="s">
        <v>3277</v>
      </c>
      <c r="I1023" s="452" t="s">
        <v>681</v>
      </c>
      <c r="J1023" s="457" t="s">
        <v>3</v>
      </c>
      <c r="K1023" s="407">
        <v>1</v>
      </c>
      <c r="L1023" s="407">
        <v>5</v>
      </c>
      <c r="M1023" s="407">
        <v>5</v>
      </c>
      <c r="N1023" s="425">
        <v>60</v>
      </c>
      <c r="O1023" s="437"/>
      <c r="P1023" s="406">
        <v>60</v>
      </c>
      <c r="Q1023" s="406"/>
      <c r="R1023" s="406"/>
      <c r="S1023" s="406"/>
      <c r="T1023" s="406"/>
      <c r="U1023" s="406"/>
      <c r="V1023" s="406">
        <f t="shared" si="51"/>
        <v>0</v>
      </c>
      <c r="W1023" s="676"/>
      <c r="X1023" s="507" t="str">
        <f t="shared" si="49"/>
        <v>60 garsoniere, 0 număr camere necunoscut &lt;span style="color: red;"&gt;(spuneți-mi sau trimiteți tabel întreținere)&lt;/span&gt;</v>
      </c>
      <c r="Y1023" s="508" t="str">
        <f t="shared" si="50"/>
        <v>60 din care 60 garsoniere, 0 număr camere necunoscut &lt;span style="color: red;"&gt;(spuneți-mi sau trimiteți tabel întreținere)&lt;/span&gt;</v>
      </c>
      <c r="Z1023" s="509"/>
      <c r="AA1023" s="510" t="s">
        <v>1043</v>
      </c>
      <c r="AB1023" s="628" t="s">
        <v>1305</v>
      </c>
      <c r="AC1023" s="431" t="s">
        <v>1547</v>
      </c>
      <c r="AD1023" s="356" t="s">
        <v>2669</v>
      </c>
      <c r="AE1023" s="356"/>
      <c r="AF1023" s="356"/>
      <c r="AG1023" s="356" t="s">
        <v>840</v>
      </c>
      <c r="AH1023" s="356"/>
      <c r="AI1023" s="356" t="s">
        <v>2227</v>
      </c>
      <c r="AJ1023" s="441"/>
      <c r="AK1023" s="359"/>
    </row>
    <row r="1024" spans="1:37">
      <c r="A1024" s="367"/>
      <c r="B1024" s="445" t="s">
        <v>280</v>
      </c>
      <c r="C1024" s="402">
        <v>46.784100000000002</v>
      </c>
      <c r="D1024" s="428">
        <v>23.622199999999999</v>
      </c>
      <c r="E1024" s="449" t="s">
        <v>206</v>
      </c>
      <c r="F1024" s="450" t="s">
        <v>649</v>
      </c>
      <c r="G1024" s="450" t="s">
        <v>2757</v>
      </c>
      <c r="H1024" s="450" t="s">
        <v>3274</v>
      </c>
      <c r="I1024" s="452" t="s">
        <v>681</v>
      </c>
      <c r="J1024" s="457" t="s">
        <v>3</v>
      </c>
      <c r="K1024" s="407">
        <v>2</v>
      </c>
      <c r="L1024" s="407">
        <v>5</v>
      </c>
      <c r="M1024" s="407">
        <v>5</v>
      </c>
      <c r="N1024" s="425">
        <v>120</v>
      </c>
      <c r="O1024" s="437"/>
      <c r="P1024" s="406">
        <v>120</v>
      </c>
      <c r="Q1024" s="406"/>
      <c r="R1024" s="406"/>
      <c r="S1024" s="406"/>
      <c r="T1024" s="406"/>
      <c r="U1024" s="406"/>
      <c r="V1024" s="406">
        <f t="shared" si="51"/>
        <v>0</v>
      </c>
      <c r="W1024" s="676"/>
      <c r="X1024" s="507" t="str">
        <f t="shared" si="49"/>
        <v>120 garsoniere, 0 număr camere necunoscut &lt;span style="color: red;"&gt;(spuneți-mi sau trimiteți tabel întreținere)&lt;/span&gt;</v>
      </c>
      <c r="Y1024" s="508" t="str">
        <f t="shared" si="50"/>
        <v>120 din care 120 garsoniere, 0 număr camere necunoscut &lt;span style="color: red;"&gt;(spuneți-mi sau trimiteți tabel întreținere)&lt;/span&gt;</v>
      </c>
      <c r="Z1024" s="509"/>
      <c r="AA1024" s="510" t="s">
        <v>1043</v>
      </c>
      <c r="AB1024" s="628" t="s">
        <v>1306</v>
      </c>
      <c r="AC1024" s="431" t="s">
        <v>1155</v>
      </c>
      <c r="AD1024" s="356" t="s">
        <v>2654</v>
      </c>
      <c r="AE1024" s="356"/>
      <c r="AF1024" s="356"/>
      <c r="AG1024" s="356" t="s">
        <v>840</v>
      </c>
      <c r="AH1024" s="356"/>
      <c r="AI1024" s="356" t="s">
        <v>2227</v>
      </c>
      <c r="AJ1024" s="441"/>
      <c r="AK1024" s="359"/>
    </row>
    <row r="1025" spans="1:37">
      <c r="A1025" s="367"/>
      <c r="B1025" s="386" t="s">
        <v>404</v>
      </c>
      <c r="C1025" s="402">
        <v>46.783799999999999</v>
      </c>
      <c r="D1025" s="428">
        <v>23.628699999999998</v>
      </c>
      <c r="E1025" s="449" t="s">
        <v>206</v>
      </c>
      <c r="F1025" s="450" t="s">
        <v>649</v>
      </c>
      <c r="G1025" s="450" t="s">
        <v>2757</v>
      </c>
      <c r="H1025" s="450" t="s">
        <v>4199</v>
      </c>
      <c r="I1025" s="627" t="s">
        <v>681</v>
      </c>
      <c r="J1025" s="399" t="s">
        <v>3</v>
      </c>
      <c r="K1025" s="624">
        <v>1</v>
      </c>
      <c r="L1025" s="624">
        <v>5</v>
      </c>
      <c r="M1025" s="624">
        <v>5</v>
      </c>
      <c r="N1025" s="398">
        <v>90</v>
      </c>
      <c r="O1025" s="395">
        <v>90</v>
      </c>
      <c r="P1025" s="526"/>
      <c r="Q1025" s="526"/>
      <c r="R1025" s="526"/>
      <c r="S1025" s="526"/>
      <c r="T1025" s="526"/>
      <c r="U1025" s="526"/>
      <c r="V1025" s="526">
        <f t="shared" si="51"/>
        <v>0</v>
      </c>
      <c r="W1025" s="672" t="s">
        <v>654</v>
      </c>
      <c r="X1025" s="396" t="str">
        <f t="shared" si="49"/>
        <v>90 camere cu băi și bucătării comune, aproximativ 0 număr camere necunoscut &lt;span style="color: red;"&gt;(spuneți-mi sau trimiteți tabel întreținere)&lt;/span&gt;</v>
      </c>
      <c r="Y1025" s="622" t="str">
        <f t="shared" si="50"/>
        <v>aproximativ 90 din care 90 camere cu băi și bucătării comune, aproximativ 0 număr camere necunoscut &lt;span style="color: red;"&gt;(spuneți-mi sau trimiteți tabel întreținere)&lt;/span&gt;</v>
      </c>
      <c r="Z1025" s="397"/>
      <c r="AA1025" s="625" t="s">
        <v>1043</v>
      </c>
      <c r="AB1025" s="628" t="s">
        <v>1305</v>
      </c>
      <c r="AC1025" s="431" t="s">
        <v>1547</v>
      </c>
      <c r="AD1025" s="623" t="s">
        <v>1519</v>
      </c>
      <c r="AE1025" s="623"/>
      <c r="AF1025" s="623"/>
      <c r="AG1025" s="623" t="s">
        <v>10</v>
      </c>
      <c r="AH1025" s="623" t="s">
        <v>1172</v>
      </c>
      <c r="AI1025" s="623" t="s">
        <v>2574</v>
      </c>
      <c r="AJ1025" s="441"/>
      <c r="AK1025" s="359"/>
    </row>
    <row r="1026" spans="1:37">
      <c r="A1026" s="367"/>
      <c r="B1026" s="386" t="s">
        <v>404</v>
      </c>
      <c r="C1026" s="402">
        <v>46.782899999999998</v>
      </c>
      <c r="D1026" s="428">
        <v>23.630199999999999</v>
      </c>
      <c r="E1026" s="449" t="s">
        <v>206</v>
      </c>
      <c r="F1026" s="450" t="s">
        <v>649</v>
      </c>
      <c r="G1026" s="450" t="s">
        <v>2757</v>
      </c>
      <c r="H1026" s="450" t="s">
        <v>2940</v>
      </c>
      <c r="I1026" s="627" t="s">
        <v>681</v>
      </c>
      <c r="J1026" s="399" t="s">
        <v>3</v>
      </c>
      <c r="K1026" s="624">
        <v>1</v>
      </c>
      <c r="L1026" s="624">
        <v>5</v>
      </c>
      <c r="M1026" s="624">
        <v>5</v>
      </c>
      <c r="N1026" s="398">
        <v>90</v>
      </c>
      <c r="O1026" s="395">
        <v>90</v>
      </c>
      <c r="P1026" s="526"/>
      <c r="Q1026" s="526"/>
      <c r="R1026" s="526"/>
      <c r="S1026" s="526"/>
      <c r="T1026" s="526"/>
      <c r="U1026" s="526"/>
      <c r="V1026" s="526">
        <f t="shared" si="51"/>
        <v>0</v>
      </c>
      <c r="W1026" s="672" t="s">
        <v>654</v>
      </c>
      <c r="X1026" s="396" t="str">
        <f t="shared" si="49"/>
        <v>90 camere cu băi și bucătării comune, aproximativ 0 număr camere necunoscut &lt;span style="color: red;"&gt;(spuneți-mi sau trimiteți tabel întreținere)&lt;/span&gt;</v>
      </c>
      <c r="Y1026" s="622" t="str">
        <f t="shared" si="50"/>
        <v>aproximativ 90 din care 90 camere cu băi și bucătării comune, aproximativ 0 număr camere necunoscut &lt;span style="color: red;"&gt;(spuneți-mi sau trimiteți tabel întreținere)&lt;/span&gt;</v>
      </c>
      <c r="Z1026" s="397"/>
      <c r="AA1026" s="625" t="s">
        <v>1043</v>
      </c>
      <c r="AB1026" s="628" t="s">
        <v>1305</v>
      </c>
      <c r="AC1026" s="431" t="s">
        <v>1547</v>
      </c>
      <c r="AD1026" s="623" t="s">
        <v>1519</v>
      </c>
      <c r="AE1026" s="623"/>
      <c r="AF1026" s="623"/>
      <c r="AG1026" s="623" t="s">
        <v>10</v>
      </c>
      <c r="AH1026" s="623" t="s">
        <v>1172</v>
      </c>
      <c r="AI1026" s="623" t="s">
        <v>2574</v>
      </c>
      <c r="AJ1026" s="441"/>
      <c r="AK1026" s="359"/>
    </row>
    <row r="1027" spans="1:37">
      <c r="A1027" s="367"/>
      <c r="B1027" s="386" t="s">
        <v>404</v>
      </c>
      <c r="C1027" s="402">
        <v>46.782299999999999</v>
      </c>
      <c r="D1027" s="428">
        <v>23.630600000000001</v>
      </c>
      <c r="E1027" s="449" t="s">
        <v>206</v>
      </c>
      <c r="F1027" s="450" t="s">
        <v>649</v>
      </c>
      <c r="G1027" s="450" t="s">
        <v>2757</v>
      </c>
      <c r="H1027" s="450" t="s">
        <v>2940</v>
      </c>
      <c r="I1027" s="627" t="s">
        <v>681</v>
      </c>
      <c r="J1027" s="399" t="s">
        <v>3</v>
      </c>
      <c r="K1027" s="624">
        <v>1</v>
      </c>
      <c r="L1027" s="624">
        <v>5</v>
      </c>
      <c r="M1027" s="624">
        <v>5</v>
      </c>
      <c r="N1027" s="398">
        <v>90</v>
      </c>
      <c r="O1027" s="395">
        <v>90</v>
      </c>
      <c r="P1027" s="526"/>
      <c r="Q1027" s="526"/>
      <c r="R1027" s="526"/>
      <c r="S1027" s="526"/>
      <c r="T1027" s="526"/>
      <c r="U1027" s="526"/>
      <c r="V1027" s="526">
        <f t="shared" si="51"/>
        <v>0</v>
      </c>
      <c r="W1027" s="672" t="s">
        <v>654</v>
      </c>
      <c r="X1027" s="396" t="str">
        <f t="shared" si="49"/>
        <v>90 camere cu băi și bucătării comune, aproximativ 0 număr camere necunoscut &lt;span style="color: red;"&gt;(spuneți-mi sau trimiteți tabel întreținere)&lt;/span&gt;</v>
      </c>
      <c r="Y1027" s="622" t="str">
        <f t="shared" si="50"/>
        <v>aproximativ 90 din care 90 camere cu băi și bucătării comune, aproximativ 0 număr camere necunoscut &lt;span style="color: red;"&gt;(spuneți-mi sau trimiteți tabel întreținere)&lt;/span&gt;</v>
      </c>
      <c r="Z1027" s="397"/>
      <c r="AA1027" s="625" t="s">
        <v>1043</v>
      </c>
      <c r="AB1027" s="628" t="s">
        <v>1305</v>
      </c>
      <c r="AC1027" s="431" t="s">
        <v>1547</v>
      </c>
      <c r="AD1027" s="623" t="s">
        <v>1519</v>
      </c>
      <c r="AE1027" s="623"/>
      <c r="AF1027" s="623"/>
      <c r="AG1027" s="623" t="s">
        <v>10</v>
      </c>
      <c r="AH1027" s="623" t="s">
        <v>1172</v>
      </c>
      <c r="AI1027" s="623" t="s">
        <v>2574</v>
      </c>
      <c r="AJ1027" s="441"/>
      <c r="AK1027" s="359"/>
    </row>
    <row r="1028" spans="1:37">
      <c r="A1028" s="367"/>
      <c r="B1028" s="386" t="s">
        <v>404</v>
      </c>
      <c r="C1028" s="402">
        <v>46.782499999999999</v>
      </c>
      <c r="D1028" s="428">
        <v>23.6309</v>
      </c>
      <c r="E1028" s="449" t="s">
        <v>206</v>
      </c>
      <c r="F1028" s="450" t="s">
        <v>649</v>
      </c>
      <c r="G1028" s="450" t="s">
        <v>2757</v>
      </c>
      <c r="H1028" s="450" t="s">
        <v>2940</v>
      </c>
      <c r="I1028" s="452" t="s">
        <v>681</v>
      </c>
      <c r="J1028" s="457" t="s">
        <v>3</v>
      </c>
      <c r="K1028" s="407">
        <v>1</v>
      </c>
      <c r="L1028" s="407">
        <v>5</v>
      </c>
      <c r="M1028" s="407">
        <v>5</v>
      </c>
      <c r="N1028" s="425">
        <v>64</v>
      </c>
      <c r="O1028" s="437">
        <v>64</v>
      </c>
      <c r="P1028" s="406"/>
      <c r="Q1028" s="406"/>
      <c r="R1028" s="406"/>
      <c r="S1028" s="406"/>
      <c r="T1028" s="406"/>
      <c r="U1028" s="406"/>
      <c r="V1028" s="406">
        <f t="shared" si="51"/>
        <v>0</v>
      </c>
      <c r="W1028" s="676"/>
      <c r="X1028" s="507" t="str">
        <f t="shared" si="49"/>
        <v>64 camere cu băi și bucătării comune, 0 număr camere necunoscut &lt;span style="color: red;"&gt;(spuneți-mi sau trimiteți tabel întreținere)&lt;/span&gt;</v>
      </c>
      <c r="Y1028" s="508" t="str">
        <f t="shared" si="50"/>
        <v>64 din care 64 camere cu băi și bucătării comune, 0 număr camere necunoscut &lt;span style="color: red;"&gt;(spuneți-mi sau trimiteți tabel întreținere)&lt;/span&gt;</v>
      </c>
      <c r="Z1028" s="397"/>
      <c r="AA1028" s="625" t="s">
        <v>1043</v>
      </c>
      <c r="AB1028" s="628" t="s">
        <v>1304</v>
      </c>
      <c r="AC1028" s="431" t="s">
        <v>1547</v>
      </c>
      <c r="AD1028" s="623" t="s">
        <v>1167</v>
      </c>
      <c r="AE1028" s="623"/>
      <c r="AF1028" s="623"/>
      <c r="AG1028" s="623" t="s">
        <v>5</v>
      </c>
      <c r="AH1028" s="623"/>
      <c r="AI1028" s="623" t="s">
        <v>2571</v>
      </c>
      <c r="AJ1028" s="441"/>
      <c r="AK1028" s="359"/>
    </row>
    <row r="1029" spans="1:37">
      <c r="A1029" s="367"/>
      <c r="B1029" s="386" t="s">
        <v>404</v>
      </c>
      <c r="C1029" s="402">
        <v>46.783099999999997</v>
      </c>
      <c r="D1029" s="428">
        <v>23.630400000000002</v>
      </c>
      <c r="E1029" s="449" t="s">
        <v>206</v>
      </c>
      <c r="F1029" s="450" t="s">
        <v>649</v>
      </c>
      <c r="G1029" s="450" t="s">
        <v>2757</v>
      </c>
      <c r="H1029" s="450" t="s">
        <v>2940</v>
      </c>
      <c r="I1029" s="452" t="s">
        <v>681</v>
      </c>
      <c r="J1029" s="457" t="s">
        <v>3</v>
      </c>
      <c r="K1029" s="407">
        <v>1</v>
      </c>
      <c r="L1029" s="407">
        <v>5</v>
      </c>
      <c r="M1029" s="407">
        <v>5</v>
      </c>
      <c r="N1029" s="425">
        <v>64</v>
      </c>
      <c r="O1029" s="437">
        <v>64</v>
      </c>
      <c r="P1029" s="406"/>
      <c r="Q1029" s="406"/>
      <c r="R1029" s="406"/>
      <c r="S1029" s="406"/>
      <c r="T1029" s="406"/>
      <c r="U1029" s="406"/>
      <c r="V1029" s="406">
        <f t="shared" si="51"/>
        <v>0</v>
      </c>
      <c r="W1029" s="676"/>
      <c r="X1029" s="507" t="str">
        <f t="shared" si="49"/>
        <v>64 camere cu băi și bucătării comune, 0 număr camere necunoscut &lt;span style="color: red;"&gt;(spuneți-mi sau trimiteți tabel întreținere)&lt;/span&gt;</v>
      </c>
      <c r="Y1029" s="508" t="str">
        <f t="shared" si="50"/>
        <v>64 din care 64 camere cu băi și bucătării comune, 0 număr camere necunoscut &lt;span style="color: red;"&gt;(spuneți-mi sau trimiteți tabel întreținere)&lt;/span&gt;</v>
      </c>
      <c r="Z1029" s="397"/>
      <c r="AA1029" s="625" t="s">
        <v>1043</v>
      </c>
      <c r="AB1029" s="628" t="s">
        <v>1304</v>
      </c>
      <c r="AC1029" s="431" t="s">
        <v>1547</v>
      </c>
      <c r="AD1029" s="623" t="s">
        <v>1167</v>
      </c>
      <c r="AE1029" s="623"/>
      <c r="AF1029" s="623"/>
      <c r="AG1029" s="623" t="s">
        <v>5</v>
      </c>
      <c r="AH1029" s="623"/>
      <c r="AI1029" s="623" t="s">
        <v>2571</v>
      </c>
      <c r="AJ1029" s="441"/>
      <c r="AK1029" s="359"/>
    </row>
    <row r="1030" spans="1:37">
      <c r="A1030" s="367"/>
      <c r="B1030" s="386" t="s">
        <v>404</v>
      </c>
      <c r="C1030" s="402">
        <v>46.782899999999998</v>
      </c>
      <c r="D1030" s="428">
        <v>23.631</v>
      </c>
      <c r="E1030" s="449" t="s">
        <v>206</v>
      </c>
      <c r="F1030" s="450" t="s">
        <v>649</v>
      </c>
      <c r="G1030" s="450" t="s">
        <v>2757</v>
      </c>
      <c r="H1030" s="450" t="s">
        <v>2940</v>
      </c>
      <c r="I1030" s="452" t="s">
        <v>681</v>
      </c>
      <c r="J1030" s="457" t="s">
        <v>3</v>
      </c>
      <c r="K1030" s="407">
        <v>1</v>
      </c>
      <c r="L1030" s="407">
        <v>5</v>
      </c>
      <c r="M1030" s="407">
        <v>5</v>
      </c>
      <c r="N1030" s="425">
        <v>60</v>
      </c>
      <c r="O1030" s="437"/>
      <c r="P1030" s="406">
        <v>60</v>
      </c>
      <c r="Q1030" s="406"/>
      <c r="R1030" s="406"/>
      <c r="S1030" s="406"/>
      <c r="T1030" s="406"/>
      <c r="U1030" s="406"/>
      <c r="V1030" s="406">
        <f t="shared" si="51"/>
        <v>0</v>
      </c>
      <c r="W1030" s="676"/>
      <c r="X1030" s="507" t="str">
        <f t="shared" si="49"/>
        <v>60 garsoniere, 0 număr camere necunoscut &lt;span style="color: red;"&gt;(spuneți-mi sau trimiteți tabel întreținere)&lt;/span&gt;</v>
      </c>
      <c r="Y1030" s="508" t="str">
        <f t="shared" si="50"/>
        <v>60 din care 60 garsoniere, 0 număr camere necunoscut &lt;span style="color: red;"&gt;(spuneți-mi sau trimiteți tabel întreținere)&lt;/span&gt;</v>
      </c>
      <c r="Z1030" s="509"/>
      <c r="AA1030" s="510" t="s">
        <v>1043</v>
      </c>
      <c r="AB1030" s="628" t="s">
        <v>1305</v>
      </c>
      <c r="AC1030" s="431" t="s">
        <v>1547</v>
      </c>
      <c r="AD1030" s="356" t="s">
        <v>2669</v>
      </c>
      <c r="AE1030" s="356"/>
      <c r="AF1030" s="356"/>
      <c r="AG1030" s="356" t="s">
        <v>840</v>
      </c>
      <c r="AH1030" s="356"/>
      <c r="AI1030" s="356" t="s">
        <v>2227</v>
      </c>
      <c r="AJ1030" s="441"/>
      <c r="AK1030" s="359"/>
    </row>
    <row r="1031" spans="1:37">
      <c r="A1031" s="367"/>
      <c r="B1031" s="386" t="s">
        <v>404</v>
      </c>
      <c r="C1031" s="402">
        <v>46.783499999999997</v>
      </c>
      <c r="D1031" s="428">
        <v>23.628399999999999</v>
      </c>
      <c r="E1031" s="449" t="s">
        <v>206</v>
      </c>
      <c r="F1031" s="450" t="s">
        <v>649</v>
      </c>
      <c r="G1031" s="450" t="s">
        <v>2757</v>
      </c>
      <c r="H1031" s="450" t="s">
        <v>4200</v>
      </c>
      <c r="I1031" s="627" t="s">
        <v>681</v>
      </c>
      <c r="J1031" s="399" t="s">
        <v>3</v>
      </c>
      <c r="K1031" s="624">
        <v>1</v>
      </c>
      <c r="L1031" s="624">
        <v>5</v>
      </c>
      <c r="M1031" s="624">
        <v>5</v>
      </c>
      <c r="N1031" s="398">
        <v>80</v>
      </c>
      <c r="O1031" s="395">
        <v>80</v>
      </c>
      <c r="P1031" s="526"/>
      <c r="Q1031" s="526"/>
      <c r="R1031" s="526"/>
      <c r="S1031" s="526"/>
      <c r="T1031" s="526"/>
      <c r="U1031" s="526"/>
      <c r="V1031" s="526">
        <f t="shared" si="51"/>
        <v>0</v>
      </c>
      <c r="W1031" s="672" t="s">
        <v>654</v>
      </c>
      <c r="X1031" s="396" t="str">
        <f t="shared" si="49"/>
        <v>80 camere cu băi și bucătării comune, aproximativ 0 număr camere necunoscut &lt;span style="color: red;"&gt;(spuneți-mi sau trimiteți tabel întreținere)&lt;/span&gt;</v>
      </c>
      <c r="Y1031" s="622" t="str">
        <f t="shared" si="50"/>
        <v>aproximativ 80 din care 80 camere cu băi și bucătării comune, aproximativ 0 număr camere necunoscut &lt;span style="color: red;"&gt;(spuneți-mi sau trimiteți tabel întreținere)&lt;/span&gt;</v>
      </c>
      <c r="Z1031" s="397"/>
      <c r="AA1031" s="625" t="s">
        <v>1043</v>
      </c>
      <c r="AB1031" s="628" t="s">
        <v>1305</v>
      </c>
      <c r="AC1031" s="431" t="s">
        <v>1547</v>
      </c>
      <c r="AD1031" s="623" t="s">
        <v>1518</v>
      </c>
      <c r="AE1031" s="623"/>
      <c r="AF1031" s="623"/>
      <c r="AG1031" s="623" t="s">
        <v>10</v>
      </c>
      <c r="AH1031" s="623" t="s">
        <v>1171</v>
      </c>
      <c r="AI1031" s="623" t="s">
        <v>2574</v>
      </c>
      <c r="AJ1031" s="441"/>
      <c r="AK1031" s="359"/>
    </row>
    <row r="1032" spans="1:37">
      <c r="A1032" s="367"/>
      <c r="B1032" s="386" t="s">
        <v>404</v>
      </c>
      <c r="C1032" s="402">
        <v>46.783499999999997</v>
      </c>
      <c r="D1032" s="428">
        <v>23.629000000000001</v>
      </c>
      <c r="E1032" s="449" t="s">
        <v>206</v>
      </c>
      <c r="F1032" s="450" t="s">
        <v>649</v>
      </c>
      <c r="G1032" s="450" t="s">
        <v>2757</v>
      </c>
      <c r="H1032" s="450" t="s">
        <v>4201</v>
      </c>
      <c r="I1032" s="627" t="s">
        <v>681</v>
      </c>
      <c r="J1032" s="399" t="s">
        <v>3</v>
      </c>
      <c r="K1032" s="624">
        <v>1</v>
      </c>
      <c r="L1032" s="624">
        <v>5</v>
      </c>
      <c r="M1032" s="624">
        <v>5</v>
      </c>
      <c r="N1032" s="398">
        <v>80</v>
      </c>
      <c r="O1032" s="395">
        <v>80</v>
      </c>
      <c r="P1032" s="526"/>
      <c r="Q1032" s="526"/>
      <c r="R1032" s="526"/>
      <c r="S1032" s="526"/>
      <c r="T1032" s="526"/>
      <c r="U1032" s="526"/>
      <c r="V1032" s="526">
        <f t="shared" si="51"/>
        <v>0</v>
      </c>
      <c r="W1032" s="672" t="s">
        <v>654</v>
      </c>
      <c r="X1032" s="396" t="str">
        <f t="shared" si="49"/>
        <v>80 camere cu băi și bucătării comune, aproximativ 0 număr camere necunoscut &lt;span style="color: red;"&gt;(spuneți-mi sau trimiteți tabel întreținere)&lt;/span&gt;</v>
      </c>
      <c r="Y1032" s="622" t="str">
        <f t="shared" si="50"/>
        <v>aproximativ 80 din care 80 camere cu băi și bucătării comune, aproximativ 0 număr camere necunoscut &lt;span style="color: red;"&gt;(spuneți-mi sau trimiteți tabel întreținere)&lt;/span&gt;</v>
      </c>
      <c r="Z1032" s="397"/>
      <c r="AA1032" s="625" t="s">
        <v>1043</v>
      </c>
      <c r="AB1032" s="628" t="s">
        <v>1305</v>
      </c>
      <c r="AC1032" s="431" t="s">
        <v>1547</v>
      </c>
      <c r="AD1032" s="623" t="s">
        <v>1518</v>
      </c>
      <c r="AE1032" s="623"/>
      <c r="AF1032" s="623"/>
      <c r="AG1032" s="623" t="s">
        <v>10</v>
      </c>
      <c r="AH1032" s="623" t="s">
        <v>1171</v>
      </c>
      <c r="AI1032" s="623" t="s">
        <v>2574</v>
      </c>
      <c r="AJ1032" s="441"/>
      <c r="AK1032" s="359"/>
    </row>
    <row r="1033" spans="1:37">
      <c r="A1033" s="367"/>
      <c r="B1033" s="386" t="s">
        <v>404</v>
      </c>
      <c r="C1033" s="402">
        <v>46.7836</v>
      </c>
      <c r="D1033" s="428">
        <v>23.6297</v>
      </c>
      <c r="E1033" s="449" t="s">
        <v>206</v>
      </c>
      <c r="F1033" s="450" t="s">
        <v>649</v>
      </c>
      <c r="G1033" s="450" t="s">
        <v>2757</v>
      </c>
      <c r="H1033" s="450" t="s">
        <v>4202</v>
      </c>
      <c r="I1033" s="627" t="s">
        <v>681</v>
      </c>
      <c r="J1033" s="399" t="s">
        <v>3</v>
      </c>
      <c r="K1033" s="624">
        <v>1</v>
      </c>
      <c r="L1033" s="624">
        <v>5</v>
      </c>
      <c r="M1033" s="624">
        <v>5</v>
      </c>
      <c r="N1033" s="398">
        <v>80</v>
      </c>
      <c r="O1033" s="395">
        <v>80</v>
      </c>
      <c r="P1033" s="526"/>
      <c r="Q1033" s="526"/>
      <c r="R1033" s="526"/>
      <c r="S1033" s="526"/>
      <c r="T1033" s="526"/>
      <c r="U1033" s="526"/>
      <c r="V1033" s="526">
        <f t="shared" si="51"/>
        <v>0</v>
      </c>
      <c r="W1033" s="672" t="s">
        <v>654</v>
      </c>
      <c r="X1033" s="396" t="str">
        <f t="shared" si="49"/>
        <v>80 camere cu băi și bucătării comune, aproximativ 0 număr camere necunoscut &lt;span style="color: red;"&gt;(spuneți-mi sau trimiteți tabel întreținere)&lt;/span&gt;</v>
      </c>
      <c r="Y1033" s="622" t="str">
        <f t="shared" si="50"/>
        <v>aproximativ 80 din care 80 camere cu băi și bucătării comune, aproximativ 0 număr camere necunoscut &lt;span style="color: red;"&gt;(spuneți-mi sau trimiteți tabel întreținere)&lt;/span&gt;</v>
      </c>
      <c r="Z1033" s="397"/>
      <c r="AA1033" s="625" t="s">
        <v>1043</v>
      </c>
      <c r="AB1033" s="628" t="s">
        <v>1305</v>
      </c>
      <c r="AC1033" s="431" t="s">
        <v>1547</v>
      </c>
      <c r="AD1033" s="623" t="s">
        <v>1518</v>
      </c>
      <c r="AE1033" s="623"/>
      <c r="AF1033" s="623"/>
      <c r="AG1033" s="623" t="s">
        <v>10</v>
      </c>
      <c r="AH1033" s="623" t="s">
        <v>1171</v>
      </c>
      <c r="AI1033" s="623" t="s">
        <v>2574</v>
      </c>
      <c r="AJ1033" s="441"/>
      <c r="AK1033" s="359"/>
    </row>
    <row r="1034" spans="1:37">
      <c r="A1034" s="367"/>
      <c r="B1034" s="386" t="s">
        <v>404</v>
      </c>
      <c r="C1034" s="402">
        <v>46.783499999999997</v>
      </c>
      <c r="D1034" s="428">
        <v>23.630400000000002</v>
      </c>
      <c r="E1034" s="449" t="s">
        <v>206</v>
      </c>
      <c r="F1034" s="450" t="s">
        <v>649</v>
      </c>
      <c r="G1034" s="450" t="s">
        <v>2757</v>
      </c>
      <c r="H1034" s="450" t="s">
        <v>4203</v>
      </c>
      <c r="I1034" s="627" t="s">
        <v>681</v>
      </c>
      <c r="J1034" s="399" t="s">
        <v>3</v>
      </c>
      <c r="K1034" s="624">
        <v>1</v>
      </c>
      <c r="L1034" s="624">
        <v>5</v>
      </c>
      <c r="M1034" s="624">
        <v>5</v>
      </c>
      <c r="N1034" s="398">
        <v>80</v>
      </c>
      <c r="O1034" s="395">
        <v>80</v>
      </c>
      <c r="P1034" s="526"/>
      <c r="Q1034" s="526"/>
      <c r="R1034" s="526"/>
      <c r="S1034" s="526"/>
      <c r="T1034" s="526"/>
      <c r="U1034" s="526"/>
      <c r="V1034" s="526">
        <f t="shared" si="51"/>
        <v>0</v>
      </c>
      <c r="W1034" s="672" t="s">
        <v>654</v>
      </c>
      <c r="X1034" s="396" t="str">
        <f t="shared" si="49"/>
        <v>80 camere cu băi și bucătării comune, aproximativ 0 număr camere necunoscut &lt;span style="color: red;"&gt;(spuneți-mi sau trimiteți tabel întreținere)&lt;/span&gt;</v>
      </c>
      <c r="Y1034" s="622" t="str">
        <f t="shared" si="50"/>
        <v>aproximativ 80 din care 80 camere cu băi și bucătării comune, aproximativ 0 număr camere necunoscut &lt;span style="color: red;"&gt;(spuneți-mi sau trimiteți tabel întreținere)&lt;/span&gt;</v>
      </c>
      <c r="Z1034" s="397"/>
      <c r="AA1034" s="625" t="s">
        <v>1043</v>
      </c>
      <c r="AB1034" s="628" t="s">
        <v>1305</v>
      </c>
      <c r="AC1034" s="431" t="s">
        <v>1547</v>
      </c>
      <c r="AD1034" s="623" t="s">
        <v>1518</v>
      </c>
      <c r="AE1034" s="623"/>
      <c r="AF1034" s="623"/>
      <c r="AG1034" s="623" t="s">
        <v>10</v>
      </c>
      <c r="AH1034" s="623" t="s">
        <v>1171</v>
      </c>
      <c r="AI1034" s="623" t="s">
        <v>2574</v>
      </c>
      <c r="AJ1034" s="441"/>
      <c r="AK1034" s="359"/>
    </row>
    <row r="1035" spans="1:37">
      <c r="A1035" s="367"/>
      <c r="B1035" s="386" t="s">
        <v>404</v>
      </c>
      <c r="C1035" s="402">
        <v>46.783700000000003</v>
      </c>
      <c r="D1035" s="428">
        <v>23.628</v>
      </c>
      <c r="E1035" s="449" t="s">
        <v>206</v>
      </c>
      <c r="F1035" s="450" t="s">
        <v>649</v>
      </c>
      <c r="G1035" s="450" t="s">
        <v>2757</v>
      </c>
      <c r="H1035" s="450" t="s">
        <v>4204</v>
      </c>
      <c r="I1035" s="452" t="s">
        <v>681</v>
      </c>
      <c r="J1035" s="457" t="s">
        <v>3</v>
      </c>
      <c r="K1035" s="407">
        <v>1</v>
      </c>
      <c r="L1035" s="407">
        <v>5</v>
      </c>
      <c r="M1035" s="407">
        <v>5</v>
      </c>
      <c r="N1035" s="425">
        <v>64</v>
      </c>
      <c r="O1035" s="437">
        <v>64</v>
      </c>
      <c r="P1035" s="406"/>
      <c r="Q1035" s="406"/>
      <c r="R1035" s="406"/>
      <c r="S1035" s="406"/>
      <c r="T1035" s="406"/>
      <c r="U1035" s="406"/>
      <c r="V1035" s="406">
        <f t="shared" si="51"/>
        <v>0</v>
      </c>
      <c r="W1035" s="676"/>
      <c r="X1035" s="507" t="str">
        <f t="shared" si="49"/>
        <v>64 camere cu băi și bucătării comune, 0 număr camere necunoscut &lt;span style="color: red;"&gt;(spuneți-mi sau trimiteți tabel întreținere)&lt;/span&gt;</v>
      </c>
      <c r="Y1035" s="508" t="str">
        <f t="shared" si="50"/>
        <v>64 din care 64 camere cu băi și bucătării comune, 0 număr camere necunoscut &lt;span style="color: red;"&gt;(spuneți-mi sau trimiteți tabel întreținere)&lt;/span&gt;</v>
      </c>
      <c r="Z1035" s="397"/>
      <c r="AA1035" s="625" t="s">
        <v>1043</v>
      </c>
      <c r="AB1035" s="628" t="s">
        <v>1304</v>
      </c>
      <c r="AC1035" s="431" t="s">
        <v>1547</v>
      </c>
      <c r="AD1035" s="623" t="s">
        <v>1167</v>
      </c>
      <c r="AE1035" s="623"/>
      <c r="AF1035" s="623"/>
      <c r="AG1035" s="623" t="s">
        <v>5</v>
      </c>
      <c r="AH1035" s="623"/>
      <c r="AI1035" s="623" t="s">
        <v>2571</v>
      </c>
      <c r="AJ1035" s="441"/>
      <c r="AK1035" s="359"/>
    </row>
    <row r="1036" spans="1:37">
      <c r="A1036" s="367" t="s">
        <v>32</v>
      </c>
      <c r="B1036" s="460" t="s">
        <v>237</v>
      </c>
      <c r="C1036" s="461">
        <v>46.780299999999997</v>
      </c>
      <c r="D1036" s="462">
        <v>23.627300000000002</v>
      </c>
      <c r="E1036" s="463" t="s">
        <v>206</v>
      </c>
      <c r="F1036" s="464" t="s">
        <v>649</v>
      </c>
      <c r="G1036" s="464" t="s">
        <v>2757</v>
      </c>
      <c r="H1036" s="464" t="s">
        <v>2998</v>
      </c>
      <c r="I1036" s="474" t="s">
        <v>658</v>
      </c>
      <c r="J1036" s="370" t="s">
        <v>751</v>
      </c>
      <c r="K1036" s="476">
        <v>2</v>
      </c>
      <c r="L1036" s="476">
        <v>7</v>
      </c>
      <c r="M1036" s="476">
        <v>7</v>
      </c>
      <c r="N1036" s="477">
        <v>54</v>
      </c>
      <c r="O1036" s="478"/>
      <c r="P1036" s="479"/>
      <c r="Q1036" s="479">
        <v>12</v>
      </c>
      <c r="R1036" s="479">
        <v>28</v>
      </c>
      <c r="S1036" s="479">
        <v>14</v>
      </c>
      <c r="T1036" s="479"/>
      <c r="U1036" s="479"/>
      <c r="V1036" s="479">
        <f t="shared" si="51"/>
        <v>0</v>
      </c>
      <c r="W1036" s="679"/>
      <c r="X1036" s="515" t="str">
        <f t="shared" si="49"/>
        <v>12 două camere, 28 trei camere, 14 patru camere, 0 număr camere necunoscut &lt;span style="color: red;"&gt;(spuneți-mi sau trimiteți tabel întreținere)&lt;/span&gt;</v>
      </c>
      <c r="Y1036" s="516" t="str">
        <f t="shared" si="50"/>
        <v>54 din care 12 două camere, 28 trei camere, 14 patru camere, 0 număr camere necunoscut &lt;span style="color: red;"&gt;(spuneți-mi sau trimiteți tabel întreținere)&lt;/span&gt;</v>
      </c>
      <c r="Z1036" s="517"/>
      <c r="AA1036" s="518" t="s">
        <v>1043</v>
      </c>
      <c r="AB1036" s="400" t="s">
        <v>1307</v>
      </c>
      <c r="AC1036" s="458" t="s">
        <v>1155</v>
      </c>
      <c r="AD1036" s="394" t="s">
        <v>1366</v>
      </c>
      <c r="AE1036" s="472"/>
      <c r="AF1036" s="472"/>
      <c r="AG1036" s="394" t="s">
        <v>1218</v>
      </c>
      <c r="AH1036" s="394"/>
      <c r="AI1036" s="394" t="s">
        <v>2563</v>
      </c>
      <c r="AJ1036" s="473"/>
      <c r="AK1036" s="359"/>
    </row>
    <row r="1037" spans="1:37">
      <c r="A1037" s="367"/>
      <c r="B1037" s="445" t="s">
        <v>335</v>
      </c>
      <c r="C1037" s="402">
        <v>46.780500000000004</v>
      </c>
      <c r="D1037" s="428">
        <v>23.6327</v>
      </c>
      <c r="E1037" s="449" t="s">
        <v>206</v>
      </c>
      <c r="F1037" s="450" t="s">
        <v>649</v>
      </c>
      <c r="G1037" s="450" t="s">
        <v>2757</v>
      </c>
      <c r="H1037" s="450" t="s">
        <v>3056</v>
      </c>
      <c r="I1037" s="627" t="s">
        <v>672</v>
      </c>
      <c r="J1037" s="399" t="s">
        <v>751</v>
      </c>
      <c r="K1037" s="624">
        <v>3</v>
      </c>
      <c r="L1037" s="624">
        <v>9</v>
      </c>
      <c r="M1037" s="624">
        <v>9</v>
      </c>
      <c r="N1037" s="398">
        <v>102</v>
      </c>
      <c r="O1037" s="395"/>
      <c r="P1037" s="526">
        <v>1</v>
      </c>
      <c r="Q1037" s="526">
        <v>17</v>
      </c>
      <c r="R1037" s="526">
        <v>66</v>
      </c>
      <c r="S1037" s="526">
        <v>18</v>
      </c>
      <c r="T1037" s="526"/>
      <c r="U1037" s="526"/>
      <c r="V1037" s="526">
        <f t="shared" si="51"/>
        <v>0</v>
      </c>
      <c r="W1037" s="672"/>
      <c r="X1037" s="396" t="str">
        <f t="shared" si="49"/>
        <v>1 garsoniere, 17 două camere, 66 trei camere, 18 patru camere, 0 număr camere necunoscut &lt;span style="color: red;"&gt;(spuneți-mi sau trimiteți tabel întreținere)&lt;/span&gt;</v>
      </c>
      <c r="Y1037" s="622" t="str">
        <f t="shared" si="50"/>
        <v>102 din care 1 garsoniere, 17 două camere, 66 trei camere, 18 patru camere, 0 număr camere necunoscut &lt;span style="color: red;"&gt;(spuneți-mi sau trimiteți tabel întreținere)&lt;/span&gt;</v>
      </c>
      <c r="Z1037" s="397"/>
      <c r="AA1037" s="625" t="s">
        <v>1043</v>
      </c>
      <c r="AB1037" s="628" t="s">
        <v>1307</v>
      </c>
      <c r="AC1037" s="431" t="s">
        <v>1155</v>
      </c>
      <c r="AD1037" s="623" t="s">
        <v>1368</v>
      </c>
      <c r="AE1037" s="623"/>
      <c r="AF1037" s="623"/>
      <c r="AG1037" s="623" t="s">
        <v>1218</v>
      </c>
      <c r="AH1037" s="623"/>
      <c r="AI1037" s="623" t="s">
        <v>2563</v>
      </c>
      <c r="AJ1037" s="496"/>
      <c r="AK1037" s="359"/>
    </row>
    <row r="1038" spans="1:37">
      <c r="A1038" s="367"/>
      <c r="B1038" s="445" t="s">
        <v>239</v>
      </c>
      <c r="C1038" s="402">
        <v>46.780500000000004</v>
      </c>
      <c r="D1038" s="428">
        <v>23.629300000000001</v>
      </c>
      <c r="E1038" s="449" t="s">
        <v>206</v>
      </c>
      <c r="F1038" s="450" t="s">
        <v>649</v>
      </c>
      <c r="G1038" s="450" t="s">
        <v>2757</v>
      </c>
      <c r="H1038" s="450" t="s">
        <v>4205</v>
      </c>
      <c r="I1038" s="452" t="s">
        <v>644</v>
      </c>
      <c r="J1038" s="399" t="s">
        <v>751</v>
      </c>
      <c r="K1038" s="407">
        <v>2</v>
      </c>
      <c r="L1038" s="407">
        <v>8</v>
      </c>
      <c r="M1038" s="407">
        <v>8</v>
      </c>
      <c r="N1038" s="425">
        <v>62</v>
      </c>
      <c r="O1038" s="437"/>
      <c r="P1038" s="406"/>
      <c r="Q1038" s="406">
        <v>14</v>
      </c>
      <c r="R1038" s="406">
        <v>32</v>
      </c>
      <c r="S1038" s="406">
        <v>16</v>
      </c>
      <c r="T1038" s="406"/>
      <c r="U1038" s="406"/>
      <c r="V1038" s="406">
        <f t="shared" si="51"/>
        <v>0</v>
      </c>
      <c r="W1038" s="676"/>
      <c r="X1038" s="507" t="str">
        <f t="shared" si="49"/>
        <v>14 două camere, 32 trei camere, 16 patru camere, 0 număr camere necunoscut &lt;span style="color: red;"&gt;(spuneți-mi sau trimiteți tabel întreținere)&lt;/span&gt;</v>
      </c>
      <c r="Y1038" s="508" t="str">
        <f t="shared" si="50"/>
        <v>62 din care 14 două camere, 32 trei camere, 16 patru camere, 0 număr camere necunoscut &lt;span style="color: red;"&gt;(spuneți-mi sau trimiteți tabel întreținere)&lt;/span&gt;</v>
      </c>
      <c r="Z1038" s="509"/>
      <c r="AA1038" s="510" t="s">
        <v>1043</v>
      </c>
      <c r="AB1038" s="628" t="s">
        <v>1307</v>
      </c>
      <c r="AC1038" s="431" t="s">
        <v>1155</v>
      </c>
      <c r="AD1038" s="623" t="s">
        <v>1366</v>
      </c>
      <c r="AE1038" s="356"/>
      <c r="AF1038" s="356"/>
      <c r="AG1038" s="623" t="s">
        <v>1218</v>
      </c>
      <c r="AH1038" s="623"/>
      <c r="AI1038" s="623" t="s">
        <v>2563</v>
      </c>
      <c r="AJ1038" s="441"/>
      <c r="AK1038" s="359"/>
    </row>
    <row r="1039" spans="1:37">
      <c r="A1039" s="367"/>
      <c r="B1039" s="445" t="s">
        <v>240</v>
      </c>
      <c r="C1039" s="402">
        <v>46.7806</v>
      </c>
      <c r="D1039" s="428">
        <v>23.630600000000001</v>
      </c>
      <c r="E1039" s="449" t="s">
        <v>206</v>
      </c>
      <c r="F1039" s="450" t="s">
        <v>649</v>
      </c>
      <c r="G1039" s="450" t="s">
        <v>2757</v>
      </c>
      <c r="H1039" s="450" t="s">
        <v>4206</v>
      </c>
      <c r="I1039" s="452" t="s">
        <v>644</v>
      </c>
      <c r="J1039" s="399" t="s">
        <v>751</v>
      </c>
      <c r="K1039" s="407">
        <v>2</v>
      </c>
      <c r="L1039" s="407">
        <v>8</v>
      </c>
      <c r="M1039" s="407">
        <v>8</v>
      </c>
      <c r="N1039" s="425">
        <v>62</v>
      </c>
      <c r="O1039" s="437"/>
      <c r="P1039" s="406"/>
      <c r="Q1039" s="406">
        <v>14</v>
      </c>
      <c r="R1039" s="406">
        <v>32</v>
      </c>
      <c r="S1039" s="406">
        <v>16</v>
      </c>
      <c r="T1039" s="406"/>
      <c r="U1039" s="406"/>
      <c r="V1039" s="406">
        <f t="shared" si="51"/>
        <v>0</v>
      </c>
      <c r="W1039" s="676"/>
      <c r="X1039" s="507" t="str">
        <f t="shared" si="49"/>
        <v>14 două camere, 32 trei camere, 16 patru camere, 0 număr camere necunoscut &lt;span style="color: red;"&gt;(spuneți-mi sau trimiteți tabel întreținere)&lt;/span&gt;</v>
      </c>
      <c r="Y1039" s="508" t="str">
        <f t="shared" si="50"/>
        <v>62 din care 14 două camere, 32 trei camere, 16 patru camere, 0 număr camere necunoscut &lt;span style="color: red;"&gt;(spuneți-mi sau trimiteți tabel întreținere)&lt;/span&gt;</v>
      </c>
      <c r="Z1039" s="509"/>
      <c r="AA1039" s="510" t="s">
        <v>1043</v>
      </c>
      <c r="AB1039" s="628" t="s">
        <v>1307</v>
      </c>
      <c r="AC1039" s="431" t="s">
        <v>1155</v>
      </c>
      <c r="AD1039" s="623" t="s">
        <v>1366</v>
      </c>
      <c r="AE1039" s="356"/>
      <c r="AF1039" s="356"/>
      <c r="AG1039" s="623" t="s">
        <v>1218</v>
      </c>
      <c r="AH1039" s="623"/>
      <c r="AI1039" s="623" t="s">
        <v>2563</v>
      </c>
      <c r="AJ1039" s="441"/>
      <c r="AK1039" s="359"/>
    </row>
    <row r="1040" spans="1:37">
      <c r="A1040" s="367"/>
      <c r="B1040" s="445" t="s">
        <v>243</v>
      </c>
      <c r="C1040" s="402">
        <v>46.7806</v>
      </c>
      <c r="D1040" s="428">
        <v>23.6312</v>
      </c>
      <c r="E1040" s="449" t="s">
        <v>206</v>
      </c>
      <c r="F1040" s="450" t="s">
        <v>649</v>
      </c>
      <c r="G1040" s="450" t="s">
        <v>2757</v>
      </c>
      <c r="H1040" s="450" t="s">
        <v>4207</v>
      </c>
      <c r="I1040" s="452" t="s">
        <v>680</v>
      </c>
      <c r="J1040" s="399" t="s">
        <v>751</v>
      </c>
      <c r="K1040" s="407">
        <v>2</v>
      </c>
      <c r="L1040" s="407">
        <v>8</v>
      </c>
      <c r="M1040" s="407">
        <v>7</v>
      </c>
      <c r="N1040" s="425">
        <v>56</v>
      </c>
      <c r="O1040" s="437"/>
      <c r="P1040" s="406"/>
      <c r="Q1040" s="526">
        <v>14</v>
      </c>
      <c r="R1040" s="526">
        <v>42</v>
      </c>
      <c r="S1040" s="526"/>
      <c r="T1040" s="526"/>
      <c r="U1040" s="526"/>
      <c r="V1040" s="526">
        <f t="shared" si="51"/>
        <v>0</v>
      </c>
      <c r="W1040" s="672"/>
      <c r="X1040" s="396" t="str">
        <f t="shared" si="49"/>
        <v>14 două camere, 42 trei camere, 0 număr camere necunoscut &lt;span style="color: red;"&gt;(spuneți-mi sau trimiteți tabel întreținere)&lt;/span&gt;</v>
      </c>
      <c r="Y1040" s="622" t="str">
        <f t="shared" si="50"/>
        <v>56 din care 14 două camere, 42 trei camere, 0 număr camere necunoscut &lt;span style="color: red;"&gt;(spuneți-mi sau trimiteți tabel întreținere)&lt;/span&gt;</v>
      </c>
      <c r="Z1040" s="397"/>
      <c r="AA1040" s="625" t="s">
        <v>1043</v>
      </c>
      <c r="AB1040" s="628" t="s">
        <v>1307</v>
      </c>
      <c r="AC1040" s="431" t="s">
        <v>1155</v>
      </c>
      <c r="AD1040" s="623" t="s">
        <v>1552</v>
      </c>
      <c r="AE1040" s="623"/>
      <c r="AF1040" s="623"/>
      <c r="AG1040" s="623" t="s">
        <v>2108</v>
      </c>
      <c r="AH1040" s="623"/>
      <c r="AI1040" s="623" t="s">
        <v>2610</v>
      </c>
      <c r="AJ1040" s="441"/>
      <c r="AK1040" s="359"/>
    </row>
    <row r="1041" spans="1:37">
      <c r="A1041" s="367"/>
      <c r="B1041" s="445" t="s">
        <v>244</v>
      </c>
      <c r="C1041" s="402">
        <v>46.7804</v>
      </c>
      <c r="D1041" s="428">
        <v>23.631699999999999</v>
      </c>
      <c r="E1041" s="449" t="s">
        <v>206</v>
      </c>
      <c r="F1041" s="450" t="s">
        <v>649</v>
      </c>
      <c r="G1041" s="450" t="s">
        <v>2757</v>
      </c>
      <c r="H1041" s="450" t="s">
        <v>4208</v>
      </c>
      <c r="I1041" s="627" t="s">
        <v>661</v>
      </c>
      <c r="J1041" s="399" t="s">
        <v>751</v>
      </c>
      <c r="K1041" s="624">
        <v>2</v>
      </c>
      <c r="L1041" s="624">
        <v>9</v>
      </c>
      <c r="M1041" s="624">
        <v>9</v>
      </c>
      <c r="N1041" s="398">
        <v>70</v>
      </c>
      <c r="O1041" s="395"/>
      <c r="P1041" s="526"/>
      <c r="Q1041" s="526">
        <v>16</v>
      </c>
      <c r="R1041" s="526">
        <v>36</v>
      </c>
      <c r="S1041" s="526">
        <v>18</v>
      </c>
      <c r="T1041" s="526"/>
      <c r="U1041" s="526"/>
      <c r="V1041" s="526">
        <f t="shared" si="51"/>
        <v>0</v>
      </c>
      <c r="W1041" s="672"/>
      <c r="X1041" s="396" t="str">
        <f t="shared" si="49"/>
        <v>16 două camere, 36 trei camere, 18 patru camere, 0 număr camere necunoscut &lt;span style="color: red;"&gt;(spuneți-mi sau trimiteți tabel întreținere)&lt;/span&gt;</v>
      </c>
      <c r="Y1041" s="622" t="str">
        <f t="shared" si="50"/>
        <v>70 din care 16 două camere, 36 trei camere, 18 patru camere, 0 număr camere necunoscut &lt;span style="color: red;"&gt;(spuneți-mi sau trimiteți tabel întreținere)&lt;/span&gt;</v>
      </c>
      <c r="Z1041" s="397"/>
      <c r="AA1041" s="625" t="s">
        <v>1033</v>
      </c>
      <c r="AB1041" s="628" t="s">
        <v>1307</v>
      </c>
      <c r="AC1041" s="431" t="s">
        <v>1155</v>
      </c>
      <c r="AD1041" s="623" t="s">
        <v>1366</v>
      </c>
      <c r="AE1041" s="623"/>
      <c r="AF1041" s="623"/>
      <c r="AG1041" s="623" t="s">
        <v>1218</v>
      </c>
      <c r="AH1041" s="623"/>
      <c r="AI1041" s="623" t="s">
        <v>2563</v>
      </c>
      <c r="AJ1041" s="496"/>
      <c r="AK1041" s="359"/>
    </row>
    <row r="1042" spans="1:37">
      <c r="A1042" s="367" t="s">
        <v>32</v>
      </c>
      <c r="B1042" s="460" t="s">
        <v>226</v>
      </c>
      <c r="C1042" s="461">
        <v>46.7834</v>
      </c>
      <c r="D1042" s="462">
        <v>23.6279</v>
      </c>
      <c r="E1042" s="463" t="s">
        <v>206</v>
      </c>
      <c r="F1042" s="464" t="s">
        <v>649</v>
      </c>
      <c r="G1042" s="464" t="s">
        <v>2757</v>
      </c>
      <c r="H1042" s="464" t="s">
        <v>4209</v>
      </c>
      <c r="I1042" s="474" t="s">
        <v>681</v>
      </c>
      <c r="J1042" s="475" t="s">
        <v>3</v>
      </c>
      <c r="K1042" s="476">
        <v>1</v>
      </c>
      <c r="L1042" s="476">
        <v>5</v>
      </c>
      <c r="M1042" s="476">
        <v>5</v>
      </c>
      <c r="N1042" s="477">
        <v>60</v>
      </c>
      <c r="O1042" s="478"/>
      <c r="P1042" s="479">
        <v>60</v>
      </c>
      <c r="Q1042" s="479"/>
      <c r="R1042" s="479"/>
      <c r="S1042" s="479"/>
      <c r="T1042" s="479"/>
      <c r="U1042" s="479"/>
      <c r="V1042" s="479">
        <f t="shared" si="51"/>
        <v>0</v>
      </c>
      <c r="W1042" s="679"/>
      <c r="X1042" s="515" t="str">
        <f t="shared" si="49"/>
        <v>60 garsoniere, 0 număr camere necunoscut &lt;span style="color: red;"&gt;(spuneți-mi sau trimiteți tabel întreținere)&lt;/span&gt;</v>
      </c>
      <c r="Y1042" s="516" t="str">
        <f t="shared" si="50"/>
        <v>60 din care 60 garsoniere, 0 număr camere necunoscut &lt;span style="color: red;"&gt;(spuneți-mi sau trimiteți tabel întreținere)&lt;/span&gt;</v>
      </c>
      <c r="Z1042" s="517"/>
      <c r="AA1042" s="518" t="s">
        <v>1043</v>
      </c>
      <c r="AB1042" s="400" t="s">
        <v>1305</v>
      </c>
      <c r="AC1042" s="458" t="s">
        <v>1547</v>
      </c>
      <c r="AD1042" s="472" t="s">
        <v>2670</v>
      </c>
      <c r="AE1042" s="472"/>
      <c r="AF1042" s="472"/>
      <c r="AG1042" s="472" t="s">
        <v>840</v>
      </c>
      <c r="AH1042" s="472"/>
      <c r="AI1042" s="472" t="s">
        <v>2227</v>
      </c>
      <c r="AJ1042" s="473"/>
      <c r="AK1042" s="359"/>
    </row>
    <row r="1043" spans="1:37">
      <c r="A1043" s="367"/>
      <c r="B1043" s="445" t="s">
        <v>436</v>
      </c>
      <c r="C1043" s="402">
        <v>46.783099999999997</v>
      </c>
      <c r="D1043" s="428">
        <v>23.6311</v>
      </c>
      <c r="E1043" s="449" t="s">
        <v>206</v>
      </c>
      <c r="F1043" s="450" t="s">
        <v>649</v>
      </c>
      <c r="G1043" s="450" t="s">
        <v>2757</v>
      </c>
      <c r="H1043" s="450" t="s">
        <v>4210</v>
      </c>
      <c r="I1043" s="452" t="s">
        <v>681</v>
      </c>
      <c r="J1043" s="457" t="s">
        <v>3</v>
      </c>
      <c r="K1043" s="407">
        <v>1</v>
      </c>
      <c r="L1043" s="407">
        <v>5</v>
      </c>
      <c r="M1043" s="407">
        <v>5</v>
      </c>
      <c r="N1043" s="425">
        <v>80</v>
      </c>
      <c r="O1043" s="437"/>
      <c r="P1043" s="406">
        <v>80</v>
      </c>
      <c r="Q1043" s="406"/>
      <c r="R1043" s="406"/>
      <c r="S1043" s="406"/>
      <c r="T1043" s="406"/>
      <c r="U1043" s="406"/>
      <c r="V1043" s="406">
        <f t="shared" si="51"/>
        <v>0</v>
      </c>
      <c r="W1043" s="676"/>
      <c r="X1043" s="507" t="str">
        <f t="shared" si="49"/>
        <v>80 garsoniere, 0 număr camere necunoscut &lt;span style="color: red;"&gt;(spuneți-mi sau trimiteți tabel întreținere)&lt;/span&gt;</v>
      </c>
      <c r="Y1043" s="508" t="str">
        <f t="shared" si="50"/>
        <v>80 din care 80 garsoniere, 0 număr camere necunoscut &lt;span style="color: red;"&gt;(spuneți-mi sau trimiteți tabel întreținere)&lt;/span&gt;</v>
      </c>
      <c r="Z1043" s="509"/>
      <c r="AA1043" s="510" t="s">
        <v>1043</v>
      </c>
      <c r="AB1043" s="628" t="s">
        <v>1306</v>
      </c>
      <c r="AC1043" s="431" t="s">
        <v>1155</v>
      </c>
      <c r="AD1043" s="356" t="s">
        <v>2655</v>
      </c>
      <c r="AE1043" s="356"/>
      <c r="AF1043" s="356"/>
      <c r="AG1043" s="356" t="s">
        <v>840</v>
      </c>
      <c r="AH1043" s="356"/>
      <c r="AI1043" s="356" t="s">
        <v>2227</v>
      </c>
      <c r="AJ1043" s="441"/>
      <c r="AK1043" s="359"/>
    </row>
    <row r="1044" spans="1:37">
      <c r="A1044" s="367"/>
      <c r="B1044" s="445" t="s">
        <v>437</v>
      </c>
      <c r="C1044" s="402">
        <v>46.783200000000001</v>
      </c>
      <c r="D1044" s="428">
        <v>23.631799999999998</v>
      </c>
      <c r="E1044" s="449" t="s">
        <v>206</v>
      </c>
      <c r="F1044" s="450" t="s">
        <v>649</v>
      </c>
      <c r="G1044" s="450" t="s">
        <v>2757</v>
      </c>
      <c r="H1044" s="450" t="s">
        <v>4211</v>
      </c>
      <c r="I1044" s="452" t="s">
        <v>681</v>
      </c>
      <c r="J1044" s="457" t="s">
        <v>3</v>
      </c>
      <c r="K1044" s="407">
        <v>1</v>
      </c>
      <c r="L1044" s="407">
        <v>5</v>
      </c>
      <c r="M1044" s="407">
        <v>5</v>
      </c>
      <c r="N1044" s="425">
        <v>80</v>
      </c>
      <c r="O1044" s="437"/>
      <c r="P1044" s="406">
        <v>80</v>
      </c>
      <c r="Q1044" s="406"/>
      <c r="R1044" s="406"/>
      <c r="S1044" s="406"/>
      <c r="T1044" s="406"/>
      <c r="U1044" s="406"/>
      <c r="V1044" s="406">
        <f t="shared" si="51"/>
        <v>0</v>
      </c>
      <c r="W1044" s="676"/>
      <c r="X1044" s="507" t="str">
        <f t="shared" si="49"/>
        <v>80 garsoniere, 0 număr camere necunoscut &lt;span style="color: red;"&gt;(spuneți-mi sau trimiteți tabel întreținere)&lt;/span&gt;</v>
      </c>
      <c r="Y1044" s="508" t="str">
        <f t="shared" si="50"/>
        <v>80 din care 80 garsoniere, 0 număr camere necunoscut &lt;span style="color: red;"&gt;(spuneți-mi sau trimiteți tabel întreținere)&lt;/span&gt;</v>
      </c>
      <c r="Z1044" s="509"/>
      <c r="AA1044" s="510" t="s">
        <v>1043</v>
      </c>
      <c r="AB1044" s="628" t="s">
        <v>1306</v>
      </c>
      <c r="AC1044" s="431" t="s">
        <v>1155</v>
      </c>
      <c r="AD1044" s="356" t="s">
        <v>2655</v>
      </c>
      <c r="AE1044" s="356"/>
      <c r="AF1044" s="356"/>
      <c r="AG1044" s="356" t="s">
        <v>840</v>
      </c>
      <c r="AH1044" s="356"/>
      <c r="AI1044" s="356" t="s">
        <v>2227</v>
      </c>
      <c r="AJ1044" s="441"/>
      <c r="AK1044" s="359"/>
    </row>
    <row r="1045" spans="1:37">
      <c r="A1045" s="367"/>
      <c r="B1045" s="445" t="s">
        <v>438</v>
      </c>
      <c r="C1045" s="402">
        <v>46.783200000000001</v>
      </c>
      <c r="D1045" s="428">
        <v>23.6325</v>
      </c>
      <c r="E1045" s="449" t="s">
        <v>206</v>
      </c>
      <c r="F1045" s="450" t="s">
        <v>649</v>
      </c>
      <c r="G1045" s="450" t="s">
        <v>2757</v>
      </c>
      <c r="H1045" s="450" t="s">
        <v>4212</v>
      </c>
      <c r="I1045" s="452" t="s">
        <v>681</v>
      </c>
      <c r="J1045" s="457" t="s">
        <v>3</v>
      </c>
      <c r="K1045" s="407">
        <v>1</v>
      </c>
      <c r="L1045" s="407">
        <v>5</v>
      </c>
      <c r="M1045" s="407">
        <v>5</v>
      </c>
      <c r="N1045" s="425">
        <v>80</v>
      </c>
      <c r="O1045" s="437"/>
      <c r="P1045" s="406">
        <v>80</v>
      </c>
      <c r="Q1045" s="406"/>
      <c r="R1045" s="406"/>
      <c r="S1045" s="406"/>
      <c r="T1045" s="406"/>
      <c r="U1045" s="406"/>
      <c r="V1045" s="406">
        <f t="shared" si="51"/>
        <v>0</v>
      </c>
      <c r="W1045" s="676"/>
      <c r="X1045" s="507" t="str">
        <f t="shared" si="49"/>
        <v>80 garsoniere, 0 număr camere necunoscut &lt;span style="color: red;"&gt;(spuneți-mi sau trimiteți tabel întreținere)&lt;/span&gt;</v>
      </c>
      <c r="Y1045" s="508" t="str">
        <f t="shared" si="50"/>
        <v>80 din care 80 garsoniere, 0 număr camere necunoscut &lt;span style="color: red;"&gt;(spuneți-mi sau trimiteți tabel întreținere)&lt;/span&gt;</v>
      </c>
      <c r="Z1045" s="509"/>
      <c r="AA1045" s="510" t="s">
        <v>1043</v>
      </c>
      <c r="AB1045" s="628" t="s">
        <v>1306</v>
      </c>
      <c r="AC1045" s="431" t="s">
        <v>1155</v>
      </c>
      <c r="AD1045" s="356" t="s">
        <v>2655</v>
      </c>
      <c r="AE1045" s="356"/>
      <c r="AF1045" s="356"/>
      <c r="AG1045" s="356" t="s">
        <v>840</v>
      </c>
      <c r="AH1045" s="356"/>
      <c r="AI1045" s="356" t="s">
        <v>2227</v>
      </c>
      <c r="AJ1045" s="496"/>
      <c r="AK1045" s="359"/>
    </row>
    <row r="1046" spans="1:37">
      <c r="A1046" s="367"/>
      <c r="B1046" s="445" t="s">
        <v>431</v>
      </c>
      <c r="C1046" s="402">
        <v>46.7834</v>
      </c>
      <c r="D1046" s="428">
        <v>23.631</v>
      </c>
      <c r="E1046" s="449" t="s">
        <v>206</v>
      </c>
      <c r="F1046" s="450" t="s">
        <v>649</v>
      </c>
      <c r="G1046" s="450" t="s">
        <v>2757</v>
      </c>
      <c r="H1046" s="450" t="s">
        <v>4203</v>
      </c>
      <c r="I1046" s="452" t="s">
        <v>681</v>
      </c>
      <c r="J1046" s="457" t="s">
        <v>3</v>
      </c>
      <c r="K1046" s="407">
        <v>1</v>
      </c>
      <c r="L1046" s="407">
        <v>5</v>
      </c>
      <c r="M1046" s="407">
        <v>5</v>
      </c>
      <c r="N1046" s="425">
        <v>80</v>
      </c>
      <c r="O1046" s="437"/>
      <c r="P1046" s="406">
        <v>80</v>
      </c>
      <c r="Q1046" s="406"/>
      <c r="R1046" s="406"/>
      <c r="S1046" s="406"/>
      <c r="T1046" s="406"/>
      <c r="U1046" s="406"/>
      <c r="V1046" s="406">
        <f t="shared" si="51"/>
        <v>0</v>
      </c>
      <c r="W1046" s="676"/>
      <c r="X1046" s="507" t="str">
        <f t="shared" si="49"/>
        <v>80 garsoniere, 0 număr camere necunoscut &lt;span style="color: red;"&gt;(spuneți-mi sau trimiteți tabel întreținere)&lt;/span&gt;</v>
      </c>
      <c r="Y1046" s="508" t="str">
        <f t="shared" si="50"/>
        <v>80 din care 80 garsoniere, 0 număr camere necunoscut &lt;span style="color: red;"&gt;(spuneți-mi sau trimiteți tabel întreținere)&lt;/span&gt;</v>
      </c>
      <c r="Z1046" s="509"/>
      <c r="AA1046" s="510" t="s">
        <v>1043</v>
      </c>
      <c r="AB1046" s="628" t="s">
        <v>1306</v>
      </c>
      <c r="AC1046" s="431" t="s">
        <v>1155</v>
      </c>
      <c r="AD1046" s="356" t="s">
        <v>2655</v>
      </c>
      <c r="AE1046" s="356"/>
      <c r="AF1046" s="356"/>
      <c r="AG1046" s="356" t="s">
        <v>840</v>
      </c>
      <c r="AH1046" s="356"/>
      <c r="AI1046" s="356" t="s">
        <v>2227</v>
      </c>
      <c r="AJ1046" s="441"/>
      <c r="AK1046" s="359"/>
    </row>
    <row r="1047" spans="1:37">
      <c r="A1047" s="367"/>
      <c r="B1047" s="445" t="s">
        <v>432</v>
      </c>
      <c r="C1047" s="402">
        <v>46.783499999999997</v>
      </c>
      <c r="D1047" s="428">
        <v>23.631799999999998</v>
      </c>
      <c r="E1047" s="449" t="s">
        <v>206</v>
      </c>
      <c r="F1047" s="450" t="s">
        <v>649</v>
      </c>
      <c r="G1047" s="450" t="s">
        <v>2757</v>
      </c>
      <c r="H1047" s="450" t="s">
        <v>4213</v>
      </c>
      <c r="I1047" s="452" t="s">
        <v>681</v>
      </c>
      <c r="J1047" s="457" t="s">
        <v>3</v>
      </c>
      <c r="K1047" s="407">
        <v>1</v>
      </c>
      <c r="L1047" s="407">
        <v>5</v>
      </c>
      <c r="M1047" s="407">
        <v>5</v>
      </c>
      <c r="N1047" s="425">
        <v>80</v>
      </c>
      <c r="O1047" s="437"/>
      <c r="P1047" s="406">
        <v>80</v>
      </c>
      <c r="Q1047" s="406"/>
      <c r="R1047" s="406"/>
      <c r="S1047" s="406"/>
      <c r="T1047" s="406"/>
      <c r="U1047" s="406"/>
      <c r="V1047" s="406">
        <f t="shared" si="51"/>
        <v>0</v>
      </c>
      <c r="W1047" s="676"/>
      <c r="X1047" s="507" t="str">
        <f t="shared" si="49"/>
        <v>80 garsoniere, 0 număr camere necunoscut &lt;span style="color: red;"&gt;(spuneți-mi sau trimiteți tabel întreținere)&lt;/span&gt;</v>
      </c>
      <c r="Y1047" s="508" t="str">
        <f t="shared" si="50"/>
        <v>80 din care 80 garsoniere, 0 număr camere necunoscut &lt;span style="color: red;"&gt;(spuneți-mi sau trimiteți tabel întreținere)&lt;/span&gt;</v>
      </c>
      <c r="Z1047" s="509"/>
      <c r="AA1047" s="510" t="s">
        <v>1043</v>
      </c>
      <c r="AB1047" s="628" t="s">
        <v>1306</v>
      </c>
      <c r="AC1047" s="431" t="s">
        <v>1155</v>
      </c>
      <c r="AD1047" s="356" t="s">
        <v>2655</v>
      </c>
      <c r="AE1047" s="356"/>
      <c r="AF1047" s="356"/>
      <c r="AG1047" s="356" t="s">
        <v>840</v>
      </c>
      <c r="AH1047" s="356"/>
      <c r="AI1047" s="356" t="s">
        <v>2227</v>
      </c>
      <c r="AJ1047" s="441"/>
      <c r="AK1047" s="359"/>
    </row>
    <row r="1048" spans="1:37">
      <c r="A1048" s="367"/>
      <c r="B1048" s="445" t="s">
        <v>2810</v>
      </c>
      <c r="C1048" s="402">
        <v>46.7834</v>
      </c>
      <c r="D1048" s="428">
        <v>23.6234</v>
      </c>
      <c r="E1048" s="449" t="s">
        <v>206</v>
      </c>
      <c r="F1048" s="450" t="s">
        <v>649</v>
      </c>
      <c r="G1048" s="450" t="s">
        <v>2757</v>
      </c>
      <c r="H1048" s="450" t="s">
        <v>4214</v>
      </c>
      <c r="I1048" s="452" t="s">
        <v>681</v>
      </c>
      <c r="J1048" s="457" t="s">
        <v>3</v>
      </c>
      <c r="K1048" s="407">
        <v>2</v>
      </c>
      <c r="L1048" s="407">
        <v>5</v>
      </c>
      <c r="M1048" s="407">
        <v>5</v>
      </c>
      <c r="N1048" s="425">
        <v>24</v>
      </c>
      <c r="O1048" s="437"/>
      <c r="P1048" s="526"/>
      <c r="Q1048" s="526">
        <v>18</v>
      </c>
      <c r="R1048" s="526">
        <v>3</v>
      </c>
      <c r="S1048" s="526">
        <v>3</v>
      </c>
      <c r="T1048" s="526"/>
      <c r="U1048" s="526"/>
      <c r="V1048" s="406">
        <f t="shared" si="51"/>
        <v>0</v>
      </c>
      <c r="W1048" s="676"/>
      <c r="X1048" s="507" t="str">
        <f t="shared" si="49"/>
        <v>18 două camere, 3 trei camere, 3 patru camere, 0 număr camere necunoscut &lt;span style="color: red;"&gt;(spuneți-mi sau trimiteți tabel întreținere)&lt;/span&gt;</v>
      </c>
      <c r="Y1048" s="508" t="str">
        <f t="shared" si="50"/>
        <v>24 din care 18 două camere, 3 trei camere, 3 patru camere, 0 număr camere necunoscut &lt;span style="color: red;"&gt;(spuneți-mi sau trimiteți tabel întreținere)&lt;/span&gt;</v>
      </c>
      <c r="Z1048" s="509"/>
      <c r="AA1048" s="510" t="s">
        <v>1043</v>
      </c>
      <c r="AB1048" s="628" t="s">
        <v>1306</v>
      </c>
      <c r="AC1048" s="431" t="s">
        <v>1155</v>
      </c>
      <c r="AD1048" s="356" t="s">
        <v>1439</v>
      </c>
      <c r="AE1048" s="356"/>
      <c r="AF1048" s="356"/>
      <c r="AG1048" s="623" t="s">
        <v>10</v>
      </c>
      <c r="AH1048" s="623"/>
      <c r="AI1048" s="623" t="s">
        <v>2598</v>
      </c>
      <c r="AJ1048" s="441"/>
      <c r="AK1048" s="359"/>
    </row>
    <row r="1049" spans="1:37">
      <c r="A1049" s="367"/>
      <c r="B1049" s="445" t="s">
        <v>2811</v>
      </c>
      <c r="C1049" s="402">
        <v>46.783700000000003</v>
      </c>
      <c r="D1049" s="428">
        <v>23.623799999999999</v>
      </c>
      <c r="E1049" s="449" t="s">
        <v>206</v>
      </c>
      <c r="F1049" s="450" t="s">
        <v>649</v>
      </c>
      <c r="G1049" s="450" t="s">
        <v>2757</v>
      </c>
      <c r="H1049" s="450" t="s">
        <v>4215</v>
      </c>
      <c r="I1049" s="452" t="s">
        <v>681</v>
      </c>
      <c r="J1049" s="457" t="s">
        <v>3</v>
      </c>
      <c r="K1049" s="407">
        <v>2</v>
      </c>
      <c r="L1049" s="407">
        <v>5</v>
      </c>
      <c r="M1049" s="407">
        <v>5</v>
      </c>
      <c r="N1049" s="398">
        <v>28</v>
      </c>
      <c r="O1049" s="395"/>
      <c r="P1049" s="526"/>
      <c r="Q1049" s="526">
        <v>26</v>
      </c>
      <c r="R1049" s="526">
        <v>2</v>
      </c>
      <c r="S1049" s="526"/>
      <c r="T1049" s="526"/>
      <c r="U1049" s="406"/>
      <c r="V1049" s="406">
        <f t="shared" si="51"/>
        <v>0</v>
      </c>
      <c r="W1049" s="676"/>
      <c r="X1049" s="507" t="str">
        <f t="shared" si="49"/>
        <v>26 două camere, 2 trei camere, 0 număr camere necunoscut &lt;span style="color: red;"&gt;(spuneți-mi sau trimiteți tabel întreținere)&lt;/span&gt;</v>
      </c>
      <c r="Y1049" s="508" t="str">
        <f t="shared" si="50"/>
        <v>28 din care 26 două camere, 2 trei camere, 0 număr camere necunoscut &lt;span style="color: red;"&gt;(spuneți-mi sau trimiteți tabel întreținere)&lt;/span&gt;</v>
      </c>
      <c r="Z1049" s="509"/>
      <c r="AA1049" s="510" t="s">
        <v>1043</v>
      </c>
      <c r="AB1049" s="628" t="s">
        <v>1306</v>
      </c>
      <c r="AC1049" s="431" t="s">
        <v>1155</v>
      </c>
      <c r="AD1049" s="356" t="s">
        <v>1391</v>
      </c>
      <c r="AE1049" s="356"/>
      <c r="AF1049" s="356"/>
      <c r="AG1049" s="623" t="s">
        <v>10</v>
      </c>
      <c r="AH1049" s="623"/>
      <c r="AI1049" s="623" t="s">
        <v>2598</v>
      </c>
      <c r="AJ1049" s="441"/>
      <c r="AK1049" s="359"/>
    </row>
    <row r="1050" spans="1:37">
      <c r="A1050" s="367"/>
      <c r="B1050" s="445" t="s">
        <v>2812</v>
      </c>
      <c r="C1050" s="402">
        <v>46.783900000000003</v>
      </c>
      <c r="D1050" s="428">
        <v>23.623100000000001</v>
      </c>
      <c r="E1050" s="449" t="s">
        <v>206</v>
      </c>
      <c r="F1050" s="450" t="s">
        <v>649</v>
      </c>
      <c r="G1050" s="450" t="s">
        <v>2757</v>
      </c>
      <c r="H1050" s="450" t="s">
        <v>3273</v>
      </c>
      <c r="I1050" s="452" t="s">
        <v>681</v>
      </c>
      <c r="J1050" s="457" t="s">
        <v>3</v>
      </c>
      <c r="K1050" s="407">
        <v>1</v>
      </c>
      <c r="L1050" s="407">
        <v>5</v>
      </c>
      <c r="M1050" s="407">
        <v>5</v>
      </c>
      <c r="N1050" s="425">
        <v>80</v>
      </c>
      <c r="O1050" s="437"/>
      <c r="P1050" s="406">
        <v>8</v>
      </c>
      <c r="Q1050" s="406"/>
      <c r="R1050" s="406"/>
      <c r="S1050" s="406"/>
      <c r="T1050" s="406"/>
      <c r="U1050" s="406"/>
      <c r="V1050" s="406">
        <f t="shared" si="51"/>
        <v>72</v>
      </c>
      <c r="W1050" s="676"/>
      <c r="X1050" s="507" t="str">
        <f t="shared" si="49"/>
        <v>8 garsoniere, 72 număr camere necunoscut &lt;span style="color: red;"&gt;(spuneți-mi sau trimiteți tabel întreținere)&lt;/span&gt;</v>
      </c>
      <c r="Y1050" s="508" t="str">
        <f t="shared" si="50"/>
        <v>80 din care 8 garsoniere, 72 număr camere necunoscut &lt;span style="color: red;"&gt;(spuneți-mi sau trimiteți tabel întreținere)&lt;/span&gt;</v>
      </c>
      <c r="Z1050" s="509"/>
      <c r="AA1050" s="510" t="s">
        <v>1043</v>
      </c>
      <c r="AB1050" s="628" t="s">
        <v>1305</v>
      </c>
      <c r="AC1050" s="431" t="s">
        <v>1547</v>
      </c>
      <c r="AD1050" s="356" t="s">
        <v>1141</v>
      </c>
      <c r="AE1050" s="356"/>
      <c r="AF1050" s="356"/>
      <c r="AG1050" s="356" t="s">
        <v>840</v>
      </c>
      <c r="AH1050" s="356"/>
      <c r="AI1050" s="356" t="s">
        <v>2227</v>
      </c>
      <c r="AJ1050" s="441"/>
      <c r="AK1050" s="359"/>
    </row>
    <row r="1051" spans="1:37">
      <c r="A1051" s="367"/>
      <c r="B1051" s="445" t="s">
        <v>2813</v>
      </c>
      <c r="C1051" s="402">
        <v>46.784100000000002</v>
      </c>
      <c r="D1051" s="428">
        <v>23.624300000000002</v>
      </c>
      <c r="E1051" s="449" t="s">
        <v>206</v>
      </c>
      <c r="F1051" s="450" t="s">
        <v>649</v>
      </c>
      <c r="G1051" s="450" t="s">
        <v>2757</v>
      </c>
      <c r="H1051" s="450" t="s">
        <v>4216</v>
      </c>
      <c r="I1051" s="452" t="s">
        <v>681</v>
      </c>
      <c r="J1051" s="457" t="s">
        <v>3</v>
      </c>
      <c r="K1051" s="407">
        <v>3</v>
      </c>
      <c r="L1051" s="407">
        <v>5</v>
      </c>
      <c r="M1051" s="407">
        <v>5</v>
      </c>
      <c r="N1051" s="425">
        <v>38</v>
      </c>
      <c r="O1051" s="437"/>
      <c r="P1051" s="411"/>
      <c r="Q1051" s="411">
        <v>28</v>
      </c>
      <c r="R1051" s="411">
        <v>6</v>
      </c>
      <c r="S1051" s="411">
        <v>4</v>
      </c>
      <c r="T1051" s="406"/>
      <c r="U1051" s="406"/>
      <c r="V1051" s="406">
        <f t="shared" si="51"/>
        <v>0</v>
      </c>
      <c r="W1051" s="676"/>
      <c r="X1051" s="507" t="str">
        <f t="shared" si="49"/>
        <v>28 două camere, 6 trei camere, 4 patru camere, 0 număr camere necunoscut &lt;span style="color: red;"&gt;(spuneți-mi sau trimiteți tabel întreținere)&lt;/span&gt;</v>
      </c>
      <c r="Y1051" s="508" t="str">
        <f t="shared" si="50"/>
        <v>38 din care 28 două camere, 6 trei camere, 4 patru camere, 0 număr camere necunoscut &lt;span style="color: red;"&gt;(spuneți-mi sau trimiteți tabel întreținere)&lt;/span&gt;</v>
      </c>
      <c r="Z1051" s="509"/>
      <c r="AA1051" s="510" t="s">
        <v>1043</v>
      </c>
      <c r="AB1051" s="628" t="s">
        <v>1306</v>
      </c>
      <c r="AC1051" s="431" t="s">
        <v>1155</v>
      </c>
      <c r="AD1051" s="356" t="s">
        <v>1650</v>
      </c>
      <c r="AE1051" s="356"/>
      <c r="AF1051" s="356"/>
      <c r="AG1051" s="623" t="s">
        <v>10</v>
      </c>
      <c r="AH1051" s="623"/>
      <c r="AI1051" s="623" t="s">
        <v>2598</v>
      </c>
      <c r="AJ1051" s="441"/>
      <c r="AK1051" s="359"/>
    </row>
    <row r="1052" spans="1:37">
      <c r="A1052" s="367"/>
      <c r="B1052" s="445" t="s">
        <v>2814</v>
      </c>
      <c r="C1052" s="402">
        <v>46.784300000000002</v>
      </c>
      <c r="D1052" s="428">
        <v>23.623699999999999</v>
      </c>
      <c r="E1052" s="449" t="s">
        <v>206</v>
      </c>
      <c r="F1052" s="450" t="s">
        <v>649</v>
      </c>
      <c r="G1052" s="450" t="s">
        <v>2757</v>
      </c>
      <c r="H1052" s="450" t="s">
        <v>4217</v>
      </c>
      <c r="I1052" s="452" t="s">
        <v>681</v>
      </c>
      <c r="J1052" s="457" t="s">
        <v>3</v>
      </c>
      <c r="K1052" s="407">
        <v>3</v>
      </c>
      <c r="L1052" s="407">
        <v>5</v>
      </c>
      <c r="M1052" s="407">
        <v>5</v>
      </c>
      <c r="N1052" s="425">
        <v>38</v>
      </c>
      <c r="O1052" s="437"/>
      <c r="P1052" s="411"/>
      <c r="Q1052" s="411">
        <v>28</v>
      </c>
      <c r="R1052" s="411">
        <v>6</v>
      </c>
      <c r="S1052" s="411">
        <v>4</v>
      </c>
      <c r="T1052" s="406"/>
      <c r="U1052" s="406"/>
      <c r="V1052" s="406">
        <f t="shared" si="51"/>
        <v>0</v>
      </c>
      <c r="W1052" s="676"/>
      <c r="X1052" s="507" t="str">
        <f t="shared" si="49"/>
        <v>28 două camere, 6 trei camere, 4 patru camere, 0 număr camere necunoscut &lt;span style="color: red;"&gt;(spuneți-mi sau trimiteți tabel întreținere)&lt;/span&gt;</v>
      </c>
      <c r="Y1052" s="508" t="str">
        <f t="shared" si="50"/>
        <v>38 din care 28 două camere, 6 trei camere, 4 patru camere, 0 număr camere necunoscut &lt;span style="color: red;"&gt;(spuneți-mi sau trimiteți tabel întreținere)&lt;/span&gt;</v>
      </c>
      <c r="Z1052" s="509"/>
      <c r="AA1052" s="510" t="s">
        <v>1043</v>
      </c>
      <c r="AB1052" s="628" t="s">
        <v>1306</v>
      </c>
      <c r="AC1052" s="431" t="s">
        <v>1155</v>
      </c>
      <c r="AD1052" s="356" t="s">
        <v>1650</v>
      </c>
      <c r="AE1052" s="356"/>
      <c r="AF1052" s="356"/>
      <c r="AG1052" s="623" t="s">
        <v>10</v>
      </c>
      <c r="AH1052" s="623"/>
      <c r="AI1052" s="623" t="s">
        <v>2598</v>
      </c>
      <c r="AJ1052" s="441"/>
      <c r="AK1052" s="359"/>
    </row>
    <row r="1053" spans="1:37">
      <c r="A1053" s="367"/>
      <c r="B1053" s="445" t="s">
        <v>2815</v>
      </c>
      <c r="C1053" s="402">
        <v>46.784300000000002</v>
      </c>
      <c r="D1053" s="428">
        <v>23.622699999999998</v>
      </c>
      <c r="E1053" s="449" t="s">
        <v>206</v>
      </c>
      <c r="F1053" s="450" t="s">
        <v>649</v>
      </c>
      <c r="G1053" s="450" t="s">
        <v>2757</v>
      </c>
      <c r="H1053" s="450" t="s">
        <v>3278</v>
      </c>
      <c r="I1053" s="452" t="s">
        <v>681</v>
      </c>
      <c r="J1053" s="457" t="s">
        <v>3</v>
      </c>
      <c r="K1053" s="407">
        <v>3</v>
      </c>
      <c r="L1053" s="407">
        <v>5</v>
      </c>
      <c r="M1053" s="407">
        <v>5</v>
      </c>
      <c r="N1053" s="425">
        <v>30</v>
      </c>
      <c r="O1053" s="437"/>
      <c r="P1053" s="411"/>
      <c r="Q1053" s="524">
        <v>4</v>
      </c>
      <c r="R1053" s="524">
        <v>23</v>
      </c>
      <c r="S1053" s="524">
        <v>3</v>
      </c>
      <c r="T1053" s="526"/>
      <c r="U1053" s="526"/>
      <c r="V1053" s="526">
        <f t="shared" si="51"/>
        <v>0</v>
      </c>
      <c r="W1053" s="676"/>
      <c r="X1053" s="507" t="str">
        <f t="shared" si="49"/>
        <v>4 două camere, 23 trei camere, 3 patru camere, 0 număr camere necunoscut &lt;span style="color: red;"&gt;(spuneți-mi sau trimiteți tabel întreținere)&lt;/span&gt;</v>
      </c>
      <c r="Y1053" s="508" t="str">
        <f t="shared" si="50"/>
        <v>30 din care 4 două camere, 23 trei camere, 3 patru camere, 0 număr camere necunoscut &lt;span style="color: red;"&gt;(spuneți-mi sau trimiteți tabel întreținere)&lt;/span&gt;</v>
      </c>
      <c r="Z1053" s="509"/>
      <c r="AA1053" s="510" t="s">
        <v>1043</v>
      </c>
      <c r="AB1053" s="628" t="s">
        <v>1306</v>
      </c>
      <c r="AC1053" s="431" t="s">
        <v>1155</v>
      </c>
      <c r="AD1053" s="356" t="s">
        <v>1652</v>
      </c>
      <c r="AE1053" s="356"/>
      <c r="AF1053" s="356"/>
      <c r="AG1053" s="623" t="s">
        <v>10</v>
      </c>
      <c r="AH1053" s="623"/>
      <c r="AI1053" s="623" t="s">
        <v>2598</v>
      </c>
      <c r="AJ1053" s="441"/>
      <c r="AK1053" s="359"/>
    </row>
    <row r="1054" spans="1:37">
      <c r="A1054" s="367"/>
      <c r="B1054" s="445" t="s">
        <v>2816</v>
      </c>
      <c r="C1054" s="402">
        <v>46.783999999999999</v>
      </c>
      <c r="D1054" s="428">
        <v>23.6236</v>
      </c>
      <c r="E1054" s="449" t="s">
        <v>206</v>
      </c>
      <c r="F1054" s="450" t="s">
        <v>649</v>
      </c>
      <c r="G1054" s="450" t="s">
        <v>2757</v>
      </c>
      <c r="H1054" s="450" t="s">
        <v>4218</v>
      </c>
      <c r="I1054" s="452" t="s">
        <v>681</v>
      </c>
      <c r="J1054" s="457" t="s">
        <v>3</v>
      </c>
      <c r="K1054" s="407">
        <v>2</v>
      </c>
      <c r="L1054" s="407">
        <v>5</v>
      </c>
      <c r="M1054" s="407">
        <v>5</v>
      </c>
      <c r="N1054" s="425">
        <v>80</v>
      </c>
      <c r="O1054" s="437"/>
      <c r="P1054" s="406">
        <v>80</v>
      </c>
      <c r="Q1054" s="406"/>
      <c r="R1054" s="406"/>
      <c r="S1054" s="406"/>
      <c r="T1054" s="406"/>
      <c r="U1054" s="406"/>
      <c r="V1054" s="406">
        <f t="shared" si="51"/>
        <v>0</v>
      </c>
      <c r="W1054" s="676"/>
      <c r="X1054" s="507" t="str">
        <f t="shared" si="49"/>
        <v>80 garsoniere, 0 număr camere necunoscut &lt;span style="color: red;"&gt;(spuneți-mi sau trimiteți tabel întreținere)&lt;/span&gt;</v>
      </c>
      <c r="Y1054" s="508" t="str">
        <f t="shared" si="50"/>
        <v>80 din care 80 garsoniere, 0 număr camere necunoscut &lt;span style="color: red;"&gt;(spuneți-mi sau trimiteți tabel întreținere)&lt;/span&gt;</v>
      </c>
      <c r="Z1054" s="509"/>
      <c r="AA1054" s="510" t="s">
        <v>1043</v>
      </c>
      <c r="AB1054" s="628" t="s">
        <v>1306</v>
      </c>
      <c r="AC1054" s="431" t="s">
        <v>1155</v>
      </c>
      <c r="AD1054" s="356" t="s">
        <v>1638</v>
      </c>
      <c r="AE1054" s="356"/>
      <c r="AF1054" s="356"/>
      <c r="AG1054" s="356" t="s">
        <v>840</v>
      </c>
      <c r="AH1054" s="356"/>
      <c r="AI1054" s="356" t="s">
        <v>2227</v>
      </c>
      <c r="AJ1054" s="441"/>
      <c r="AK1054" s="359"/>
    </row>
    <row r="1055" spans="1:37">
      <c r="A1055" s="367" t="s">
        <v>32</v>
      </c>
      <c r="B1055" s="460" t="s">
        <v>425</v>
      </c>
      <c r="C1055" s="461">
        <v>46.7806</v>
      </c>
      <c r="D1055" s="462">
        <v>23.6206</v>
      </c>
      <c r="E1055" s="463" t="s">
        <v>206</v>
      </c>
      <c r="F1055" s="464" t="s">
        <v>649</v>
      </c>
      <c r="G1055" s="464" t="s">
        <v>2757</v>
      </c>
      <c r="H1055" s="464" t="s">
        <v>4219</v>
      </c>
      <c r="I1055" s="474" t="s">
        <v>681</v>
      </c>
      <c r="J1055" s="475" t="s">
        <v>3</v>
      </c>
      <c r="K1055" s="476">
        <v>5</v>
      </c>
      <c r="L1055" s="476">
        <v>5</v>
      </c>
      <c r="M1055" s="476">
        <v>5</v>
      </c>
      <c r="N1055" s="477">
        <v>58</v>
      </c>
      <c r="O1055" s="478"/>
      <c r="P1055" s="525"/>
      <c r="Q1055" s="525">
        <v>31</v>
      </c>
      <c r="R1055" s="525">
        <v>18</v>
      </c>
      <c r="S1055" s="525">
        <v>9</v>
      </c>
      <c r="T1055" s="525"/>
      <c r="U1055" s="525"/>
      <c r="V1055" s="479">
        <f t="shared" si="51"/>
        <v>0</v>
      </c>
      <c r="W1055" s="679"/>
      <c r="X1055" s="515" t="str">
        <f t="shared" si="49"/>
        <v>31 două camere, 18 trei camere, 9 patru camere, 0 număr camere necunoscut &lt;span style="color: red;"&gt;(spuneți-mi sau trimiteți tabel întreținere)&lt;/span&gt;</v>
      </c>
      <c r="Y1055" s="516" t="str">
        <f t="shared" si="50"/>
        <v>58 din care 31 două camere, 18 trei camere, 9 patru camere, 0 număr camere necunoscut &lt;span style="color: red;"&gt;(spuneți-mi sau trimiteți tabel întreținere)&lt;/span&gt;</v>
      </c>
      <c r="Z1055" s="517"/>
      <c r="AA1055" s="518" t="s">
        <v>1043</v>
      </c>
      <c r="AB1055" s="400" t="s">
        <v>1306</v>
      </c>
      <c r="AC1055" s="458" t="s">
        <v>1155</v>
      </c>
      <c r="AD1055" s="472" t="s">
        <v>1432</v>
      </c>
      <c r="AE1055" s="472"/>
      <c r="AF1055" s="472"/>
      <c r="AG1055" s="394" t="s">
        <v>10</v>
      </c>
      <c r="AH1055" s="394"/>
      <c r="AI1055" s="394" t="s">
        <v>2598</v>
      </c>
      <c r="AJ1055" s="473"/>
      <c r="AK1055" s="359"/>
    </row>
    <row r="1056" spans="1:37">
      <c r="A1056" s="367"/>
      <c r="B1056" s="445" t="s">
        <v>426</v>
      </c>
      <c r="C1056" s="402">
        <v>46.780299999999997</v>
      </c>
      <c r="D1056" s="428">
        <v>23.620699999999999</v>
      </c>
      <c r="E1056" s="449" t="s">
        <v>206</v>
      </c>
      <c r="F1056" s="450" t="s">
        <v>649</v>
      </c>
      <c r="G1056" s="450" t="s">
        <v>2757</v>
      </c>
      <c r="H1056" s="450" t="s">
        <v>4220</v>
      </c>
      <c r="I1056" s="452" t="s">
        <v>681</v>
      </c>
      <c r="J1056" s="457" t="s">
        <v>3</v>
      </c>
      <c r="K1056" s="407">
        <v>6</v>
      </c>
      <c r="L1056" s="407">
        <v>5</v>
      </c>
      <c r="M1056" s="407">
        <v>5</v>
      </c>
      <c r="N1056" s="425">
        <v>60</v>
      </c>
      <c r="O1056" s="437"/>
      <c r="P1056" s="411"/>
      <c r="Q1056" s="526">
        <v>10</v>
      </c>
      <c r="R1056" s="526">
        <v>32</v>
      </c>
      <c r="S1056" s="526">
        <v>18</v>
      </c>
      <c r="T1056" s="526"/>
      <c r="U1056" s="526"/>
      <c r="V1056" s="406">
        <f t="shared" si="51"/>
        <v>0</v>
      </c>
      <c r="W1056" s="676"/>
      <c r="X1056" s="507" t="str">
        <f t="shared" si="49"/>
        <v>10 două camere, 32 trei camere, 18 patru camere, 0 număr camere necunoscut &lt;span style="color: red;"&gt;(spuneți-mi sau trimiteți tabel întreținere)&lt;/span&gt;</v>
      </c>
      <c r="Y1056" s="508" t="str">
        <f t="shared" si="50"/>
        <v>60 din care 10 două camere, 32 trei camere, 18 patru camere, 0 număr camere necunoscut &lt;span style="color: red;"&gt;(spuneți-mi sau trimiteți tabel întreținere)&lt;/span&gt;</v>
      </c>
      <c r="Z1056" s="509"/>
      <c r="AA1056" s="510" t="s">
        <v>1043</v>
      </c>
      <c r="AB1056" s="628" t="s">
        <v>1306</v>
      </c>
      <c r="AC1056" s="431" t="s">
        <v>1155</v>
      </c>
      <c r="AD1056" s="356" t="s">
        <v>2213</v>
      </c>
      <c r="AE1056" s="356"/>
      <c r="AF1056" s="356"/>
      <c r="AG1056" s="623" t="s">
        <v>10</v>
      </c>
      <c r="AH1056" s="623"/>
      <c r="AI1056" s="623" t="s">
        <v>2598</v>
      </c>
      <c r="AJ1056" s="441"/>
      <c r="AK1056" s="359"/>
    </row>
    <row r="1057" spans="1:37">
      <c r="A1057" s="367"/>
      <c r="B1057" s="445" t="s">
        <v>336</v>
      </c>
      <c r="C1057" s="402">
        <v>46.7804</v>
      </c>
      <c r="D1057" s="428">
        <v>23.621400000000001</v>
      </c>
      <c r="E1057" s="449" t="s">
        <v>206</v>
      </c>
      <c r="F1057" s="450" t="s">
        <v>649</v>
      </c>
      <c r="G1057" s="450" t="s">
        <v>2757</v>
      </c>
      <c r="H1057" s="450" t="s">
        <v>4221</v>
      </c>
      <c r="I1057" s="452" t="s">
        <v>681</v>
      </c>
      <c r="J1057" s="457" t="s">
        <v>3</v>
      </c>
      <c r="K1057" s="407">
        <v>4</v>
      </c>
      <c r="L1057" s="407">
        <v>5</v>
      </c>
      <c r="M1057" s="407">
        <v>5</v>
      </c>
      <c r="N1057" s="425">
        <v>40</v>
      </c>
      <c r="O1057" s="437"/>
      <c r="P1057" s="526"/>
      <c r="Q1057" s="526">
        <v>10</v>
      </c>
      <c r="R1057" s="526">
        <v>18</v>
      </c>
      <c r="S1057" s="526">
        <v>12</v>
      </c>
      <c r="T1057" s="526"/>
      <c r="U1057" s="406"/>
      <c r="V1057" s="406">
        <f t="shared" si="51"/>
        <v>0</v>
      </c>
      <c r="W1057" s="676"/>
      <c r="X1057" s="507" t="str">
        <f t="shared" si="49"/>
        <v>10 două camere, 18 trei camere, 12 patru camere, 0 număr camere necunoscut &lt;span style="color: red;"&gt;(spuneți-mi sau trimiteți tabel întreținere)&lt;/span&gt;</v>
      </c>
      <c r="Y1057" s="508" t="str">
        <f t="shared" si="50"/>
        <v>40 din care 10 două camere, 18 trei camere, 12 patru camere, 0 număr camere necunoscut &lt;span style="color: red;"&gt;(spuneți-mi sau trimiteți tabel întreținere)&lt;/span&gt;</v>
      </c>
      <c r="Z1057" s="509"/>
      <c r="AA1057" s="510" t="s">
        <v>1043</v>
      </c>
      <c r="AB1057" s="628" t="s">
        <v>1306</v>
      </c>
      <c r="AC1057" s="431" t="s">
        <v>1155</v>
      </c>
      <c r="AD1057" s="356" t="s">
        <v>2214</v>
      </c>
      <c r="AE1057" s="356"/>
      <c r="AF1057" s="356"/>
      <c r="AG1057" s="623" t="s">
        <v>10</v>
      </c>
      <c r="AH1057" s="623"/>
      <c r="AI1057" s="623" t="s">
        <v>2598</v>
      </c>
      <c r="AJ1057" s="496"/>
      <c r="AK1057" s="359"/>
    </row>
    <row r="1058" spans="1:37">
      <c r="A1058" s="367"/>
      <c r="B1058" s="445" t="s">
        <v>245</v>
      </c>
      <c r="C1058" s="402">
        <v>46.7806</v>
      </c>
      <c r="D1058" s="428">
        <v>23.622800000000002</v>
      </c>
      <c r="E1058" s="449" t="s">
        <v>206</v>
      </c>
      <c r="F1058" s="450" t="s">
        <v>649</v>
      </c>
      <c r="G1058" s="450" t="s">
        <v>2757</v>
      </c>
      <c r="H1058" s="450" t="s">
        <v>4222</v>
      </c>
      <c r="I1058" s="452" t="s">
        <v>681</v>
      </c>
      <c r="J1058" s="457" t="s">
        <v>3</v>
      </c>
      <c r="K1058" s="407">
        <v>6</v>
      </c>
      <c r="L1058" s="407">
        <v>5</v>
      </c>
      <c r="M1058" s="407">
        <v>5</v>
      </c>
      <c r="N1058" s="425">
        <v>64</v>
      </c>
      <c r="O1058" s="437"/>
      <c r="P1058" s="526"/>
      <c r="Q1058" s="526">
        <v>23</v>
      </c>
      <c r="R1058" s="526">
        <v>26</v>
      </c>
      <c r="S1058" s="526">
        <v>15</v>
      </c>
      <c r="T1058" s="526"/>
      <c r="U1058" s="526"/>
      <c r="V1058" s="406">
        <f t="shared" si="51"/>
        <v>0</v>
      </c>
      <c r="W1058" s="676"/>
      <c r="X1058" s="507" t="str">
        <f t="shared" si="49"/>
        <v>23 două camere, 26 trei camere, 15 patru camere, 0 număr camere necunoscut &lt;span style="color: red;"&gt;(spuneți-mi sau trimiteți tabel întreținere)&lt;/span&gt;</v>
      </c>
      <c r="Y1058" s="508" t="str">
        <f t="shared" si="50"/>
        <v>64 din care 23 două camere, 26 trei camere, 15 patru camere, 0 număr camere necunoscut &lt;span style="color: red;"&gt;(spuneți-mi sau trimiteți tabel întreținere)&lt;/span&gt;</v>
      </c>
      <c r="Z1058" s="509"/>
      <c r="AA1058" s="510" t="s">
        <v>1043</v>
      </c>
      <c r="AB1058" s="628" t="s">
        <v>1306</v>
      </c>
      <c r="AC1058" s="431" t="s">
        <v>1155</v>
      </c>
      <c r="AD1058" s="356" t="s">
        <v>2363</v>
      </c>
      <c r="AE1058" s="356"/>
      <c r="AF1058" s="356"/>
      <c r="AG1058" s="623" t="s">
        <v>10</v>
      </c>
      <c r="AH1058" s="623"/>
      <c r="AI1058" s="623" t="s">
        <v>2598</v>
      </c>
      <c r="AJ1058" s="441"/>
      <c r="AK1058" s="359"/>
    </row>
    <row r="1059" spans="1:37">
      <c r="A1059" s="367"/>
      <c r="B1059" s="445" t="s">
        <v>246</v>
      </c>
      <c r="C1059" s="402">
        <v>46.781500000000001</v>
      </c>
      <c r="D1059" s="428">
        <v>23.622499999999999</v>
      </c>
      <c r="E1059" s="449" t="s">
        <v>206</v>
      </c>
      <c r="F1059" s="450" t="s">
        <v>649</v>
      </c>
      <c r="G1059" s="450" t="s">
        <v>2757</v>
      </c>
      <c r="H1059" s="450" t="s">
        <v>4223</v>
      </c>
      <c r="I1059" s="451" t="s">
        <v>681</v>
      </c>
      <c r="J1059" s="456" t="s">
        <v>3</v>
      </c>
      <c r="K1059" s="403">
        <v>4</v>
      </c>
      <c r="L1059" s="403">
        <v>5</v>
      </c>
      <c r="M1059" s="403">
        <v>5</v>
      </c>
      <c r="N1059" s="424">
        <v>44</v>
      </c>
      <c r="O1059" s="436"/>
      <c r="P1059" s="411"/>
      <c r="Q1059" s="526">
        <v>18</v>
      </c>
      <c r="R1059" s="526">
        <v>17</v>
      </c>
      <c r="S1059" s="526">
        <v>9</v>
      </c>
      <c r="T1059" s="526"/>
      <c r="U1059" s="526"/>
      <c r="V1059" s="404">
        <f t="shared" si="51"/>
        <v>0</v>
      </c>
      <c r="W1059" s="677"/>
      <c r="X1059" s="503" t="str">
        <f t="shared" si="49"/>
        <v>18 două camere, 17 trei camere, 9 patru camere, 0 număr camere necunoscut &lt;span style="color: red;"&gt;(spuneți-mi sau trimiteți tabel întreținere)&lt;/span&gt;</v>
      </c>
      <c r="Y1059" s="504" t="str">
        <f t="shared" si="50"/>
        <v>44 din care 18 două camere, 17 trei camere, 9 patru camere, 0 număr camere necunoscut &lt;span style="color: red;"&gt;(spuneți-mi sau trimiteți tabel întreținere)&lt;/span&gt;</v>
      </c>
      <c r="Z1059" s="505"/>
      <c r="AA1059" s="506" t="s">
        <v>1673</v>
      </c>
      <c r="AB1059" s="628" t="s">
        <v>1306</v>
      </c>
      <c r="AC1059" s="431" t="s">
        <v>1155</v>
      </c>
      <c r="AD1059" s="417" t="s">
        <v>1418</v>
      </c>
      <c r="AE1059" s="356"/>
      <c r="AF1059" s="356"/>
      <c r="AG1059" s="623" t="s">
        <v>10</v>
      </c>
      <c r="AH1059" s="623"/>
      <c r="AI1059" s="623" t="s">
        <v>2598</v>
      </c>
      <c r="AJ1059" s="441"/>
      <c r="AK1059" s="359"/>
    </row>
    <row r="1060" spans="1:37">
      <c r="A1060" s="367"/>
      <c r="B1060" s="445" t="s">
        <v>248</v>
      </c>
      <c r="C1060" s="402">
        <v>46.781199999999998</v>
      </c>
      <c r="D1060" s="428">
        <v>23.624600000000001</v>
      </c>
      <c r="E1060" s="449" t="s">
        <v>206</v>
      </c>
      <c r="F1060" s="450" t="s">
        <v>649</v>
      </c>
      <c r="G1060" s="450" t="s">
        <v>2757</v>
      </c>
      <c r="H1060" s="450" t="s">
        <v>4224</v>
      </c>
      <c r="I1060" s="452" t="s">
        <v>681</v>
      </c>
      <c r="J1060" s="457" t="s">
        <v>3</v>
      </c>
      <c r="K1060" s="407">
        <v>7</v>
      </c>
      <c r="L1060" s="407">
        <v>5</v>
      </c>
      <c r="M1060" s="407">
        <v>5</v>
      </c>
      <c r="N1060" s="425">
        <v>74</v>
      </c>
      <c r="O1060" s="437"/>
      <c r="P1060" s="526"/>
      <c r="Q1060" s="406">
        <v>28</v>
      </c>
      <c r="R1060" s="406">
        <v>28</v>
      </c>
      <c r="S1060" s="406">
        <v>18</v>
      </c>
      <c r="T1060" s="406"/>
      <c r="U1060" s="526"/>
      <c r="V1060" s="406">
        <f t="shared" si="51"/>
        <v>0</v>
      </c>
      <c r="W1060" s="676"/>
      <c r="X1060" s="507" t="str">
        <f t="shared" si="49"/>
        <v>28 două camere, 28 trei camere, 18 patru camere, 0 număr camere necunoscut &lt;span style="color: red;"&gt;(spuneți-mi sau trimiteți tabel întreținere)&lt;/span&gt;</v>
      </c>
      <c r="Y1060" s="508" t="str">
        <f t="shared" si="50"/>
        <v>74 din care 28 două camere, 28 trei camere, 18 patru camere, 0 număr camere necunoscut &lt;span style="color: red;"&gt;(spuneți-mi sau trimiteți tabel întreținere)&lt;/span&gt;</v>
      </c>
      <c r="Z1060" s="509"/>
      <c r="AA1060" s="510" t="s">
        <v>1043</v>
      </c>
      <c r="AB1060" s="628" t="s">
        <v>1306</v>
      </c>
      <c r="AC1060" s="431" t="s">
        <v>1155</v>
      </c>
      <c r="AD1060" s="356" t="s">
        <v>2389</v>
      </c>
      <c r="AE1060" s="356"/>
      <c r="AF1060" s="356"/>
      <c r="AG1060" s="623" t="s">
        <v>10</v>
      </c>
      <c r="AH1060" s="623"/>
      <c r="AI1060" s="623" t="s">
        <v>2598</v>
      </c>
      <c r="AJ1060" s="441"/>
      <c r="AK1060" s="359"/>
    </row>
    <row r="1061" spans="1:37">
      <c r="A1061" s="367"/>
      <c r="B1061" s="445" t="s">
        <v>249</v>
      </c>
      <c r="C1061" s="402">
        <v>46.781599999999997</v>
      </c>
      <c r="D1061" s="428">
        <v>23.6249</v>
      </c>
      <c r="E1061" s="449" t="s">
        <v>206</v>
      </c>
      <c r="F1061" s="450" t="s">
        <v>649</v>
      </c>
      <c r="G1061" s="450" t="s">
        <v>2757</v>
      </c>
      <c r="H1061" s="450" t="s">
        <v>4225</v>
      </c>
      <c r="I1061" s="452" t="s">
        <v>681</v>
      </c>
      <c r="J1061" s="457" t="s">
        <v>3</v>
      </c>
      <c r="K1061" s="407">
        <v>6</v>
      </c>
      <c r="L1061" s="407">
        <v>5</v>
      </c>
      <c r="M1061" s="407">
        <v>5</v>
      </c>
      <c r="N1061" s="425">
        <v>64</v>
      </c>
      <c r="O1061" s="437"/>
      <c r="P1061" s="526"/>
      <c r="Q1061" s="526">
        <v>23</v>
      </c>
      <c r="R1061" s="526">
        <v>26</v>
      </c>
      <c r="S1061" s="526">
        <v>15</v>
      </c>
      <c r="T1061" s="526"/>
      <c r="U1061" s="526"/>
      <c r="V1061" s="406">
        <f t="shared" si="51"/>
        <v>0</v>
      </c>
      <c r="W1061" s="676"/>
      <c r="X1061" s="507" t="str">
        <f t="shared" si="49"/>
        <v>23 două camere, 26 trei camere, 15 patru camere, 0 număr camere necunoscut &lt;span style="color: red;"&gt;(spuneți-mi sau trimiteți tabel întreținere)&lt;/span&gt;</v>
      </c>
      <c r="Y1061" s="508" t="str">
        <f t="shared" si="50"/>
        <v>64 din care 23 două camere, 26 trei camere, 15 patru camere, 0 număr camere necunoscut &lt;span style="color: red;"&gt;(spuneți-mi sau trimiteți tabel întreținere)&lt;/span&gt;</v>
      </c>
      <c r="Z1061" s="509"/>
      <c r="AA1061" s="510" t="s">
        <v>1043</v>
      </c>
      <c r="AB1061" s="628" t="s">
        <v>1306</v>
      </c>
      <c r="AC1061" s="431" t="s">
        <v>1155</v>
      </c>
      <c r="AD1061" s="356" t="s">
        <v>2363</v>
      </c>
      <c r="AE1061" s="356"/>
      <c r="AF1061" s="356"/>
      <c r="AG1061" s="623" t="s">
        <v>10</v>
      </c>
      <c r="AH1061" s="623"/>
      <c r="AI1061" s="623" t="s">
        <v>2598</v>
      </c>
      <c r="AJ1061" s="441"/>
      <c r="AK1061" s="359"/>
    </row>
    <row r="1062" spans="1:37">
      <c r="A1062" s="367"/>
      <c r="B1062" s="445" t="s">
        <v>250</v>
      </c>
      <c r="C1062" s="402">
        <v>46.782299999999999</v>
      </c>
      <c r="D1062" s="428">
        <v>23.628599999999999</v>
      </c>
      <c r="E1062" s="449" t="s">
        <v>206</v>
      </c>
      <c r="F1062" s="450" t="s">
        <v>649</v>
      </c>
      <c r="G1062" s="450" t="s">
        <v>2757</v>
      </c>
      <c r="H1062" s="450" t="s">
        <v>4226</v>
      </c>
      <c r="I1062" s="452" t="s">
        <v>681</v>
      </c>
      <c r="J1062" s="457" t="s">
        <v>3</v>
      </c>
      <c r="K1062" s="407">
        <v>4</v>
      </c>
      <c r="L1062" s="407">
        <v>5</v>
      </c>
      <c r="M1062" s="407">
        <v>5</v>
      </c>
      <c r="N1062" s="398">
        <v>40</v>
      </c>
      <c r="O1062" s="395"/>
      <c r="P1062" s="526"/>
      <c r="Q1062" s="526">
        <v>5</v>
      </c>
      <c r="R1062" s="526">
        <v>23</v>
      </c>
      <c r="S1062" s="526">
        <v>12</v>
      </c>
      <c r="T1062" s="526"/>
      <c r="U1062" s="526"/>
      <c r="V1062" s="526">
        <f t="shared" si="51"/>
        <v>0</v>
      </c>
      <c r="W1062" s="676"/>
      <c r="X1062" s="507" t="str">
        <f t="shared" si="49"/>
        <v>5 două camere, 23 trei camere, 12 patru camere, 0 număr camere necunoscut &lt;span style="color: red;"&gt;(spuneți-mi sau trimiteți tabel întreținere)&lt;/span&gt;</v>
      </c>
      <c r="Y1062" s="508" t="str">
        <f t="shared" si="50"/>
        <v>40 din care 5 două camere, 23 trei camere, 12 patru camere, 0 număr camere necunoscut &lt;span style="color: red;"&gt;(spuneți-mi sau trimiteți tabel întreținere)&lt;/span&gt;</v>
      </c>
      <c r="Z1062" s="509"/>
      <c r="AA1062" s="510" t="s">
        <v>1043</v>
      </c>
      <c r="AB1062" s="628" t="s">
        <v>1306</v>
      </c>
      <c r="AC1062" s="431" t="s">
        <v>1155</v>
      </c>
      <c r="AD1062" s="623" t="s">
        <v>1424</v>
      </c>
      <c r="AE1062" s="623"/>
      <c r="AF1062" s="623"/>
      <c r="AG1062" s="623" t="s">
        <v>10</v>
      </c>
      <c r="AH1062" s="623"/>
      <c r="AI1062" s="623" t="s">
        <v>2598</v>
      </c>
      <c r="AJ1062" s="496"/>
      <c r="AK1062" s="359"/>
    </row>
    <row r="1063" spans="1:37">
      <c r="A1063" s="367"/>
      <c r="B1063" s="445" t="s">
        <v>251</v>
      </c>
      <c r="C1063" s="402">
        <v>46.782400000000003</v>
      </c>
      <c r="D1063" s="428">
        <v>23.6296</v>
      </c>
      <c r="E1063" s="449" t="s">
        <v>206</v>
      </c>
      <c r="F1063" s="450" t="s">
        <v>649</v>
      </c>
      <c r="G1063" s="450" t="s">
        <v>2757</v>
      </c>
      <c r="H1063" s="450" t="s">
        <v>4227</v>
      </c>
      <c r="I1063" s="452" t="s">
        <v>681</v>
      </c>
      <c r="J1063" s="457" t="s">
        <v>3</v>
      </c>
      <c r="K1063" s="407">
        <v>5</v>
      </c>
      <c r="L1063" s="407">
        <v>5</v>
      </c>
      <c r="M1063" s="407">
        <v>5</v>
      </c>
      <c r="N1063" s="398">
        <v>54</v>
      </c>
      <c r="O1063" s="395"/>
      <c r="P1063" s="526"/>
      <c r="Q1063" s="526">
        <v>23</v>
      </c>
      <c r="R1063" s="526">
        <v>19</v>
      </c>
      <c r="S1063" s="526">
        <v>12</v>
      </c>
      <c r="T1063" s="526"/>
      <c r="U1063" s="526"/>
      <c r="V1063" s="526">
        <f t="shared" si="51"/>
        <v>0</v>
      </c>
      <c r="W1063" s="676"/>
      <c r="X1063" s="507" t="str">
        <f t="shared" si="49"/>
        <v>23 două camere, 19 trei camere, 12 patru camere, 0 număr camere necunoscut &lt;span style="color: red;"&gt;(spuneți-mi sau trimiteți tabel întreținere)&lt;/span&gt;</v>
      </c>
      <c r="Y1063" s="508" t="str">
        <f t="shared" si="50"/>
        <v>54 din care 23 două camere, 19 trei camere, 12 patru camere, 0 număr camere necunoscut &lt;span style="color: red;"&gt;(spuneți-mi sau trimiteți tabel întreținere)&lt;/span&gt;</v>
      </c>
      <c r="Z1063" s="509"/>
      <c r="AA1063" s="510" t="s">
        <v>1043</v>
      </c>
      <c r="AB1063" s="628" t="s">
        <v>1306</v>
      </c>
      <c r="AC1063" s="431" t="s">
        <v>1155</v>
      </c>
      <c r="AD1063" s="623" t="s">
        <v>2372</v>
      </c>
      <c r="AE1063" s="623"/>
      <c r="AF1063" s="623"/>
      <c r="AG1063" s="623" t="s">
        <v>10</v>
      </c>
      <c r="AH1063" s="623"/>
      <c r="AI1063" s="623" t="s">
        <v>2598</v>
      </c>
      <c r="AJ1063" s="441"/>
      <c r="AK1063" s="359"/>
    </row>
    <row r="1064" spans="1:37">
      <c r="A1064" s="367"/>
      <c r="B1064" s="445" t="s">
        <v>479</v>
      </c>
      <c r="C1064" s="402">
        <v>46.782600000000002</v>
      </c>
      <c r="D1064" s="428">
        <v>23.631599999999999</v>
      </c>
      <c r="E1064" s="449" t="s">
        <v>206</v>
      </c>
      <c r="F1064" s="450" t="s">
        <v>649</v>
      </c>
      <c r="G1064" s="450" t="s">
        <v>2757</v>
      </c>
      <c r="H1064" s="450" t="s">
        <v>4228</v>
      </c>
      <c r="I1064" s="452" t="s">
        <v>681</v>
      </c>
      <c r="J1064" s="457" t="s">
        <v>3</v>
      </c>
      <c r="K1064" s="407">
        <v>2</v>
      </c>
      <c r="L1064" s="407">
        <v>5</v>
      </c>
      <c r="M1064" s="407">
        <v>5</v>
      </c>
      <c r="N1064" s="425">
        <v>120</v>
      </c>
      <c r="O1064" s="437"/>
      <c r="P1064" s="406">
        <v>120</v>
      </c>
      <c r="Q1064" s="406"/>
      <c r="R1064" s="406"/>
      <c r="S1064" s="406"/>
      <c r="T1064" s="406"/>
      <c r="U1064" s="406"/>
      <c r="V1064" s="406">
        <f t="shared" si="51"/>
        <v>0</v>
      </c>
      <c r="W1064" s="676"/>
      <c r="X1064" s="507" t="str">
        <f t="shared" si="49"/>
        <v>120 garsoniere, 0 număr camere necunoscut &lt;span style="color: red;"&gt;(spuneți-mi sau trimiteți tabel întreținere)&lt;/span&gt;</v>
      </c>
      <c r="Y1064" s="508" t="str">
        <f t="shared" si="50"/>
        <v>120 din care 120 garsoniere, 0 număr camere necunoscut &lt;span style="color: red;"&gt;(spuneți-mi sau trimiteți tabel întreținere)&lt;/span&gt;</v>
      </c>
      <c r="Z1064" s="509"/>
      <c r="AA1064" s="510" t="s">
        <v>1043</v>
      </c>
      <c r="AB1064" s="628" t="s">
        <v>1303</v>
      </c>
      <c r="AC1064" s="431" t="s">
        <v>1547</v>
      </c>
      <c r="AD1064" s="356" t="s">
        <v>1621</v>
      </c>
      <c r="AE1064" s="356"/>
      <c r="AF1064" s="356"/>
      <c r="AG1064" s="623" t="s">
        <v>840</v>
      </c>
      <c r="AH1064" s="623"/>
      <c r="AI1064" s="623" t="s">
        <v>2573</v>
      </c>
      <c r="AJ1064" s="441"/>
      <c r="AK1064" s="359"/>
    </row>
    <row r="1065" spans="1:37">
      <c r="A1065" s="367"/>
      <c r="B1065" s="445" t="s">
        <v>479</v>
      </c>
      <c r="C1065" s="402">
        <v>46.782699999999998</v>
      </c>
      <c r="D1065" s="428">
        <v>23.630700000000001</v>
      </c>
      <c r="E1065" s="449" t="s">
        <v>206</v>
      </c>
      <c r="F1065" s="450" t="s">
        <v>649</v>
      </c>
      <c r="G1065" s="450" t="s">
        <v>2757</v>
      </c>
      <c r="H1065" s="450" t="s">
        <v>4229</v>
      </c>
      <c r="I1065" s="452" t="s">
        <v>681</v>
      </c>
      <c r="J1065" s="457" t="s">
        <v>3</v>
      </c>
      <c r="K1065" s="407">
        <v>1</v>
      </c>
      <c r="L1065" s="407">
        <v>5</v>
      </c>
      <c r="M1065" s="407">
        <v>5</v>
      </c>
      <c r="N1065" s="425">
        <v>64</v>
      </c>
      <c r="O1065" s="437">
        <v>64</v>
      </c>
      <c r="P1065" s="406"/>
      <c r="Q1065" s="406"/>
      <c r="R1065" s="406"/>
      <c r="S1065" s="406"/>
      <c r="T1065" s="406"/>
      <c r="U1065" s="406"/>
      <c r="V1065" s="406">
        <f t="shared" si="51"/>
        <v>0</v>
      </c>
      <c r="W1065" s="676"/>
      <c r="X1065" s="507" t="str">
        <f t="shared" ref="X1065:X1128" si="52">CONCATENATE(IF(ISBLANK(O1065),"",CONCATENATE(O1065,O$2,", ")),IF(ISBLANK(P1065),"",CONCATENATE(P1065,P$2,", ")),IF(ISBLANK(Q1065),"",CONCATENATE(Q1065,Q$2,", ")),IF(ISBLANK(R1065),"",CONCATENATE(R1065,R$2,", ")),IF(ISBLANK(S1065),"",CONCATENATE(S1065,S$2,", ")),IF(ISBLANK(T1065),"",CONCATENATE(T1065,T$2,", ")),IF(ISBLANK(U1065),"",CONCATENATE(U1065,U$2,", ")),IF(ISBLANK(V1065),"",CONCATENATE(W1065,V1065,V$2)))</f>
        <v>64 camere cu băi și bucătării comune, 0 număr camere necunoscut &lt;span style="color: red;"&gt;(spuneți-mi sau trimiteți tabel întreținere)&lt;/span&gt;</v>
      </c>
      <c r="Y1065" s="508" t="str">
        <f t="shared" ref="Y1065:Y1128" si="53">W1065&amp;N1065&amp;" din care "&amp;X1065</f>
        <v>64 din care 64 camere cu băi și bucătării comune, 0 număr camere necunoscut &lt;span style="color: red;"&gt;(spuneți-mi sau trimiteți tabel întreținere)&lt;/span&gt;</v>
      </c>
      <c r="Z1065" s="397"/>
      <c r="AA1065" s="625" t="s">
        <v>1043</v>
      </c>
      <c r="AB1065" s="628" t="s">
        <v>1304</v>
      </c>
      <c r="AC1065" s="431" t="s">
        <v>1547</v>
      </c>
      <c r="AD1065" s="623" t="s">
        <v>1167</v>
      </c>
      <c r="AE1065" s="623"/>
      <c r="AF1065" s="623"/>
      <c r="AG1065" s="623" t="s">
        <v>5</v>
      </c>
      <c r="AH1065" s="623" t="s">
        <v>1606</v>
      </c>
      <c r="AI1065" s="623" t="s">
        <v>2571</v>
      </c>
      <c r="AJ1065" s="441"/>
      <c r="AK1065" s="359"/>
    </row>
    <row r="1066" spans="1:37">
      <c r="A1066" s="367"/>
      <c r="B1066" s="445" t="s">
        <v>480</v>
      </c>
      <c r="C1066" s="402">
        <v>46.782600000000002</v>
      </c>
      <c r="D1066" s="428">
        <v>23.632200000000001</v>
      </c>
      <c r="E1066" s="449" t="s">
        <v>206</v>
      </c>
      <c r="F1066" s="450" t="s">
        <v>649</v>
      </c>
      <c r="G1066" s="450" t="s">
        <v>2757</v>
      </c>
      <c r="H1066" s="450" t="s">
        <v>4230</v>
      </c>
      <c r="I1066" s="452" t="s">
        <v>681</v>
      </c>
      <c r="J1066" s="457" t="s">
        <v>3</v>
      </c>
      <c r="K1066" s="407">
        <v>2</v>
      </c>
      <c r="L1066" s="407">
        <v>5</v>
      </c>
      <c r="M1066" s="407">
        <v>5</v>
      </c>
      <c r="N1066" s="425">
        <v>120</v>
      </c>
      <c r="O1066" s="437"/>
      <c r="P1066" s="406">
        <v>120</v>
      </c>
      <c r="Q1066" s="406"/>
      <c r="R1066" s="406"/>
      <c r="S1066" s="406"/>
      <c r="T1066" s="406"/>
      <c r="U1066" s="406"/>
      <c r="V1066" s="406">
        <f t="shared" ref="V1066:V1129" si="54">N1066-SUM(O1066:U1066)</f>
        <v>0</v>
      </c>
      <c r="W1066" s="676"/>
      <c r="X1066" s="507" t="str">
        <f t="shared" si="52"/>
        <v>120 garsoniere, 0 număr camere necunoscut &lt;span style="color: red;"&gt;(spuneți-mi sau trimiteți tabel întreținere)&lt;/span&gt;</v>
      </c>
      <c r="Y1066" s="508" t="str">
        <f t="shared" si="53"/>
        <v>120 din care 120 garsoniere, 0 număr camere necunoscut &lt;span style="color: red;"&gt;(spuneți-mi sau trimiteți tabel întreținere)&lt;/span&gt;</v>
      </c>
      <c r="Z1066" s="509"/>
      <c r="AA1066" s="510" t="s">
        <v>1043</v>
      </c>
      <c r="AB1066" s="628" t="s">
        <v>1303</v>
      </c>
      <c r="AC1066" s="431" t="s">
        <v>1547</v>
      </c>
      <c r="AD1066" s="356" t="s">
        <v>1621</v>
      </c>
      <c r="AE1066" s="356"/>
      <c r="AF1066" s="356"/>
      <c r="AG1066" s="623" t="s">
        <v>840</v>
      </c>
      <c r="AH1066" s="623"/>
      <c r="AI1066" s="623" t="s">
        <v>2573</v>
      </c>
      <c r="AJ1066" s="441"/>
      <c r="AK1066" s="359"/>
    </row>
    <row r="1067" spans="1:37">
      <c r="A1067" s="367"/>
      <c r="B1067" s="445" t="s">
        <v>481</v>
      </c>
      <c r="C1067" s="402">
        <v>46.782600000000002</v>
      </c>
      <c r="D1067" s="428">
        <v>23.6328</v>
      </c>
      <c r="E1067" s="449" t="s">
        <v>206</v>
      </c>
      <c r="F1067" s="450" t="s">
        <v>649</v>
      </c>
      <c r="G1067" s="450" t="s">
        <v>2757</v>
      </c>
      <c r="H1067" s="450" t="s">
        <v>4231</v>
      </c>
      <c r="I1067" s="452" t="s">
        <v>681</v>
      </c>
      <c r="J1067" s="457" t="s">
        <v>3</v>
      </c>
      <c r="K1067" s="407">
        <v>2</v>
      </c>
      <c r="L1067" s="407">
        <v>5</v>
      </c>
      <c r="M1067" s="407">
        <v>5</v>
      </c>
      <c r="N1067" s="425">
        <v>120</v>
      </c>
      <c r="O1067" s="437"/>
      <c r="P1067" s="406">
        <v>120</v>
      </c>
      <c r="Q1067" s="406"/>
      <c r="R1067" s="406"/>
      <c r="S1067" s="406"/>
      <c r="T1067" s="406"/>
      <c r="U1067" s="406"/>
      <c r="V1067" s="406">
        <f t="shared" si="54"/>
        <v>0</v>
      </c>
      <c r="W1067" s="676"/>
      <c r="X1067" s="507" t="str">
        <f t="shared" si="52"/>
        <v>120 garsoniere, 0 număr camere necunoscut &lt;span style="color: red;"&gt;(spuneți-mi sau trimiteți tabel întreținere)&lt;/span&gt;</v>
      </c>
      <c r="Y1067" s="508" t="str">
        <f t="shared" si="53"/>
        <v>120 din care 120 garsoniere, 0 număr camere necunoscut &lt;span style="color: red;"&gt;(spuneți-mi sau trimiteți tabel întreținere)&lt;/span&gt;</v>
      </c>
      <c r="Z1067" s="509"/>
      <c r="AA1067" s="510" t="s">
        <v>1043</v>
      </c>
      <c r="AB1067" s="628" t="s">
        <v>1303</v>
      </c>
      <c r="AC1067" s="431" t="s">
        <v>1547</v>
      </c>
      <c r="AD1067" s="356" t="s">
        <v>1621</v>
      </c>
      <c r="AE1067" s="356"/>
      <c r="AF1067" s="356"/>
      <c r="AG1067" s="623" t="s">
        <v>840</v>
      </c>
      <c r="AH1067" s="623"/>
      <c r="AI1067" s="623" t="s">
        <v>2573</v>
      </c>
      <c r="AJ1067" s="441"/>
      <c r="AK1067" s="359"/>
    </row>
    <row r="1068" spans="1:37">
      <c r="A1068" s="367"/>
      <c r="B1068" s="445" t="s">
        <v>482</v>
      </c>
      <c r="C1068" s="402">
        <v>46.781500000000001</v>
      </c>
      <c r="D1068" s="428">
        <v>23.624300000000002</v>
      </c>
      <c r="E1068" s="449" t="s">
        <v>206</v>
      </c>
      <c r="F1068" s="450" t="s">
        <v>649</v>
      </c>
      <c r="G1068" s="450" t="s">
        <v>2757</v>
      </c>
      <c r="H1068" s="450" t="s">
        <v>4232</v>
      </c>
      <c r="I1068" s="452" t="s">
        <v>681</v>
      </c>
      <c r="J1068" s="457" t="s">
        <v>3</v>
      </c>
      <c r="K1068" s="407">
        <v>5</v>
      </c>
      <c r="L1068" s="407">
        <v>5</v>
      </c>
      <c r="M1068" s="407">
        <v>5</v>
      </c>
      <c r="N1068" s="425">
        <v>54</v>
      </c>
      <c r="O1068" s="437"/>
      <c r="P1068" s="411"/>
      <c r="Q1068" s="406">
        <v>28</v>
      </c>
      <c r="R1068" s="406">
        <v>14</v>
      </c>
      <c r="S1068" s="406">
        <v>12</v>
      </c>
      <c r="T1068" s="406"/>
      <c r="U1068" s="526"/>
      <c r="V1068" s="406">
        <f t="shared" si="54"/>
        <v>0</v>
      </c>
      <c r="W1068" s="676"/>
      <c r="X1068" s="507" t="str">
        <f t="shared" si="52"/>
        <v>28 două camere, 14 trei camere, 12 patru camere, 0 număr camere necunoscut &lt;span style="color: red;"&gt;(spuneți-mi sau trimiteți tabel întreținere)&lt;/span&gt;</v>
      </c>
      <c r="Y1068" s="508" t="str">
        <f t="shared" si="53"/>
        <v>54 din care 28 două camere, 14 trei camere, 12 patru camere, 0 număr camere necunoscut &lt;span style="color: red;"&gt;(spuneți-mi sau trimiteți tabel întreținere)&lt;/span&gt;</v>
      </c>
      <c r="Z1068" s="509"/>
      <c r="AA1068" s="510" t="s">
        <v>1043</v>
      </c>
      <c r="AB1068" s="628" t="s">
        <v>1306</v>
      </c>
      <c r="AC1068" s="431" t="s">
        <v>1155</v>
      </c>
      <c r="AD1068" s="356" t="s">
        <v>2339</v>
      </c>
      <c r="AE1068" s="356"/>
      <c r="AF1068" s="356"/>
      <c r="AG1068" s="623" t="s">
        <v>10</v>
      </c>
      <c r="AH1068" s="623"/>
      <c r="AI1068" s="623" t="s">
        <v>2598</v>
      </c>
      <c r="AJ1068" s="441"/>
      <c r="AK1068" s="359"/>
    </row>
    <row r="1069" spans="1:37">
      <c r="A1069" s="367"/>
      <c r="B1069" s="445" t="s">
        <v>482</v>
      </c>
      <c r="C1069" s="402">
        <v>46.782600000000002</v>
      </c>
      <c r="D1069" s="428">
        <v>23.633299999999998</v>
      </c>
      <c r="E1069" s="449" t="s">
        <v>206</v>
      </c>
      <c r="F1069" s="450" t="s">
        <v>649</v>
      </c>
      <c r="G1069" s="450" t="s">
        <v>2757</v>
      </c>
      <c r="H1069" s="450" t="s">
        <v>4233</v>
      </c>
      <c r="I1069" s="452" t="s">
        <v>681</v>
      </c>
      <c r="J1069" s="457" t="s">
        <v>3</v>
      </c>
      <c r="K1069" s="407">
        <v>2</v>
      </c>
      <c r="L1069" s="407">
        <v>5</v>
      </c>
      <c r="M1069" s="407">
        <v>5</v>
      </c>
      <c r="N1069" s="425">
        <v>120</v>
      </c>
      <c r="O1069" s="437"/>
      <c r="P1069" s="406">
        <v>120</v>
      </c>
      <c r="Q1069" s="406"/>
      <c r="R1069" s="406"/>
      <c r="S1069" s="406"/>
      <c r="T1069" s="406"/>
      <c r="U1069" s="406"/>
      <c r="V1069" s="406">
        <f t="shared" si="54"/>
        <v>0</v>
      </c>
      <c r="W1069" s="676"/>
      <c r="X1069" s="507" t="str">
        <f t="shared" si="52"/>
        <v>120 garsoniere, 0 număr camere necunoscut &lt;span style="color: red;"&gt;(spuneți-mi sau trimiteți tabel întreținere)&lt;/span&gt;</v>
      </c>
      <c r="Y1069" s="508" t="str">
        <f t="shared" si="53"/>
        <v>120 din care 120 garsoniere, 0 număr camere necunoscut &lt;span style="color: red;"&gt;(spuneți-mi sau trimiteți tabel întreținere)&lt;/span&gt;</v>
      </c>
      <c r="Z1069" s="509"/>
      <c r="AA1069" s="510" t="s">
        <v>1043</v>
      </c>
      <c r="AB1069" s="628" t="s">
        <v>1303</v>
      </c>
      <c r="AC1069" s="431" t="s">
        <v>1547</v>
      </c>
      <c r="AD1069" s="356" t="s">
        <v>1621</v>
      </c>
      <c r="AE1069" s="356"/>
      <c r="AF1069" s="356"/>
      <c r="AG1069" s="623" t="s">
        <v>840</v>
      </c>
      <c r="AH1069" s="623"/>
      <c r="AI1069" s="623" t="s">
        <v>2573</v>
      </c>
      <c r="AJ1069" s="441"/>
      <c r="AK1069" s="359"/>
    </row>
    <row r="1070" spans="1:37">
      <c r="A1070" s="367" t="s">
        <v>32</v>
      </c>
      <c r="B1070" s="460" t="s">
        <v>252</v>
      </c>
      <c r="C1070" s="461">
        <v>46.783099999999997</v>
      </c>
      <c r="D1070" s="462">
        <v>23.6236</v>
      </c>
      <c r="E1070" s="463" t="s">
        <v>206</v>
      </c>
      <c r="F1070" s="464" t="s">
        <v>649</v>
      </c>
      <c r="G1070" s="464" t="s">
        <v>2757</v>
      </c>
      <c r="H1070" s="464" t="s">
        <v>4234</v>
      </c>
      <c r="I1070" s="474" t="s">
        <v>681</v>
      </c>
      <c r="J1070" s="475" t="s">
        <v>3</v>
      </c>
      <c r="K1070" s="476">
        <v>4</v>
      </c>
      <c r="L1070" s="476">
        <v>5</v>
      </c>
      <c r="M1070" s="476">
        <v>5</v>
      </c>
      <c r="N1070" s="477">
        <v>44</v>
      </c>
      <c r="O1070" s="478"/>
      <c r="P1070" s="525"/>
      <c r="Q1070" s="525">
        <v>17</v>
      </c>
      <c r="R1070" s="525">
        <v>24</v>
      </c>
      <c r="S1070" s="525">
        <v>3</v>
      </c>
      <c r="T1070" s="525"/>
      <c r="U1070" s="525"/>
      <c r="V1070" s="479">
        <f t="shared" si="54"/>
        <v>0</v>
      </c>
      <c r="W1070" s="679"/>
      <c r="X1070" s="515" t="str">
        <f t="shared" si="52"/>
        <v>17 două camere, 24 trei camere, 3 patru camere, 0 număr camere necunoscut &lt;span style="color: red;"&gt;(spuneți-mi sau trimiteți tabel întreținere)&lt;/span&gt;</v>
      </c>
      <c r="Y1070" s="516" t="str">
        <f t="shared" si="53"/>
        <v>44 din care 17 două camere, 24 trei camere, 3 patru camere, 0 număr camere necunoscut &lt;span style="color: red;"&gt;(spuneți-mi sau trimiteți tabel întreținere)&lt;/span&gt;</v>
      </c>
      <c r="Z1070" s="517"/>
      <c r="AA1070" s="518" t="s">
        <v>1043</v>
      </c>
      <c r="AB1070" s="400" t="s">
        <v>1306</v>
      </c>
      <c r="AC1070" s="458" t="s">
        <v>1155</v>
      </c>
      <c r="AD1070" s="472" t="s">
        <v>1649</v>
      </c>
      <c r="AE1070" s="472"/>
      <c r="AF1070" s="472"/>
      <c r="AG1070" s="394" t="s">
        <v>10</v>
      </c>
      <c r="AH1070" s="394"/>
      <c r="AI1070" s="394" t="s">
        <v>2598</v>
      </c>
      <c r="AJ1070" s="473"/>
      <c r="AK1070" s="359"/>
    </row>
    <row r="1071" spans="1:37">
      <c r="A1071" s="367"/>
      <c r="B1071" s="445" t="s">
        <v>292</v>
      </c>
      <c r="C1071" s="402">
        <v>46.7836</v>
      </c>
      <c r="D1071" s="428">
        <v>23.624500000000001</v>
      </c>
      <c r="E1071" s="449" t="s">
        <v>206</v>
      </c>
      <c r="F1071" s="450" t="s">
        <v>649</v>
      </c>
      <c r="G1071" s="450" t="s">
        <v>2757</v>
      </c>
      <c r="H1071" s="450" t="s">
        <v>4235</v>
      </c>
      <c r="I1071" s="452" t="s">
        <v>681</v>
      </c>
      <c r="J1071" s="457" t="s">
        <v>3</v>
      </c>
      <c r="K1071" s="407">
        <v>5</v>
      </c>
      <c r="L1071" s="407">
        <v>5</v>
      </c>
      <c r="M1071" s="407">
        <v>5</v>
      </c>
      <c r="N1071" s="425">
        <v>50</v>
      </c>
      <c r="O1071" s="437"/>
      <c r="P1071" s="411"/>
      <c r="Q1071" s="411">
        <v>4</v>
      </c>
      <c r="R1071" s="411">
        <v>30</v>
      </c>
      <c r="S1071" s="411">
        <v>16</v>
      </c>
      <c r="T1071" s="406"/>
      <c r="U1071" s="406"/>
      <c r="V1071" s="406">
        <f t="shared" si="54"/>
        <v>0</v>
      </c>
      <c r="W1071" s="676"/>
      <c r="X1071" s="507" t="str">
        <f t="shared" si="52"/>
        <v>4 două camere, 30 trei camere, 16 patru camere, 0 număr camere necunoscut &lt;span style="color: red;"&gt;(spuneți-mi sau trimiteți tabel întreținere)&lt;/span&gt;</v>
      </c>
      <c r="Y1071" s="508" t="str">
        <f t="shared" si="53"/>
        <v>50 din care 4 două camere, 30 trei camere, 16 patru camere, 0 număr camere necunoscut &lt;span style="color: red;"&gt;(spuneți-mi sau trimiteți tabel întreținere)&lt;/span&gt;</v>
      </c>
      <c r="Z1071" s="509"/>
      <c r="AA1071" s="510" t="s">
        <v>1043</v>
      </c>
      <c r="AB1071" s="628" t="s">
        <v>1306</v>
      </c>
      <c r="AC1071" s="431" t="s">
        <v>1155</v>
      </c>
      <c r="AD1071" s="356" t="s">
        <v>1692</v>
      </c>
      <c r="AE1071" s="356"/>
      <c r="AF1071" s="356"/>
      <c r="AG1071" s="623" t="s">
        <v>10</v>
      </c>
      <c r="AH1071" s="623"/>
      <c r="AI1071" s="623" t="s">
        <v>2598</v>
      </c>
      <c r="AJ1071" s="441"/>
      <c r="AK1071" s="359"/>
    </row>
    <row r="1072" spans="1:37">
      <c r="A1072" s="367"/>
      <c r="B1072" s="445" t="s">
        <v>292</v>
      </c>
      <c r="C1072" s="402">
        <v>46.7834</v>
      </c>
      <c r="D1072" s="428">
        <v>23.6252</v>
      </c>
      <c r="E1072" s="449" t="s">
        <v>206</v>
      </c>
      <c r="F1072" s="450" t="s">
        <v>649</v>
      </c>
      <c r="G1072" s="450" t="s">
        <v>2757</v>
      </c>
      <c r="H1072" s="450" t="s">
        <v>4236</v>
      </c>
      <c r="I1072" s="452" t="s">
        <v>681</v>
      </c>
      <c r="J1072" s="457" t="s">
        <v>3</v>
      </c>
      <c r="K1072" s="407">
        <v>2</v>
      </c>
      <c r="L1072" s="407">
        <v>5</v>
      </c>
      <c r="M1072" s="407">
        <v>5</v>
      </c>
      <c r="N1072" s="398">
        <v>20</v>
      </c>
      <c r="O1072" s="395"/>
      <c r="P1072" s="526"/>
      <c r="Q1072" s="526"/>
      <c r="R1072" s="526">
        <v>14</v>
      </c>
      <c r="S1072" s="526">
        <v>6</v>
      </c>
      <c r="T1072" s="526"/>
      <c r="U1072" s="526"/>
      <c r="V1072" s="526">
        <f t="shared" si="54"/>
        <v>0</v>
      </c>
      <c r="W1072" s="676"/>
      <c r="X1072" s="507" t="str">
        <f t="shared" si="52"/>
        <v>14 trei camere, 6 patru camere, 0 număr camere necunoscut &lt;span style="color: red;"&gt;(spuneți-mi sau trimiteți tabel întreținere)&lt;/span&gt;</v>
      </c>
      <c r="Y1072" s="508" t="str">
        <f t="shared" si="53"/>
        <v>20 din care 14 trei camere, 6 patru camere, 0 număr camere necunoscut &lt;span style="color: red;"&gt;(spuneți-mi sau trimiteți tabel întreținere)&lt;/span&gt;</v>
      </c>
      <c r="Z1072" s="509"/>
      <c r="AA1072" s="510" t="s">
        <v>1673</v>
      </c>
      <c r="AB1072" s="628" t="s">
        <v>1306</v>
      </c>
      <c r="AC1072" s="431" t="s">
        <v>1155</v>
      </c>
      <c r="AD1072" s="623" t="s">
        <v>1389</v>
      </c>
      <c r="AE1072" s="623"/>
      <c r="AF1072" s="623"/>
      <c r="AG1072" s="623" t="s">
        <v>10</v>
      </c>
      <c r="AH1072" s="623"/>
      <c r="AI1072" s="623" t="s">
        <v>2598</v>
      </c>
      <c r="AJ1072" s="441"/>
      <c r="AK1072" s="359"/>
    </row>
    <row r="1073" spans="1:37">
      <c r="A1073" s="367" t="s">
        <v>32</v>
      </c>
      <c r="B1073" s="460" t="s">
        <v>346</v>
      </c>
      <c r="C1073" s="461">
        <v>46.783999999999999</v>
      </c>
      <c r="D1073" s="462">
        <v>23.6282</v>
      </c>
      <c r="E1073" s="463" t="s">
        <v>206</v>
      </c>
      <c r="F1073" s="464" t="s">
        <v>649</v>
      </c>
      <c r="G1073" s="464" t="s">
        <v>2757</v>
      </c>
      <c r="H1073" s="464" t="s">
        <v>4237</v>
      </c>
      <c r="I1073" s="474" t="s">
        <v>681</v>
      </c>
      <c r="J1073" s="475" t="s">
        <v>3</v>
      </c>
      <c r="K1073" s="476">
        <v>1</v>
      </c>
      <c r="L1073" s="476">
        <v>5</v>
      </c>
      <c r="M1073" s="476">
        <v>5</v>
      </c>
      <c r="N1073" s="477">
        <v>40</v>
      </c>
      <c r="O1073" s="478"/>
      <c r="P1073" s="479">
        <v>40</v>
      </c>
      <c r="Q1073" s="479"/>
      <c r="R1073" s="479"/>
      <c r="S1073" s="479"/>
      <c r="T1073" s="479"/>
      <c r="U1073" s="479"/>
      <c r="V1073" s="479">
        <f t="shared" si="54"/>
        <v>0</v>
      </c>
      <c r="W1073" s="679"/>
      <c r="X1073" s="515" t="str">
        <f t="shared" si="52"/>
        <v>40 garsoniere, 0 număr camere necunoscut &lt;span style="color: red;"&gt;(spuneți-mi sau trimiteți tabel întreținere)&lt;/span&gt;</v>
      </c>
      <c r="Y1073" s="516" t="str">
        <f t="shared" si="53"/>
        <v>40 din care 40 garsoniere, 0 număr camere necunoscut &lt;span style="color: red;"&gt;(spuneți-mi sau trimiteți tabel întreținere)&lt;/span&gt;</v>
      </c>
      <c r="Z1073" s="517"/>
      <c r="AA1073" s="518" t="s">
        <v>1672</v>
      </c>
      <c r="AB1073" s="400" t="s">
        <v>1306</v>
      </c>
      <c r="AC1073" s="458" t="s">
        <v>1155</v>
      </c>
      <c r="AD1073" s="472" t="s">
        <v>2648</v>
      </c>
      <c r="AE1073" s="472"/>
      <c r="AF1073" s="472"/>
      <c r="AG1073" s="472" t="s">
        <v>840</v>
      </c>
      <c r="AH1073" s="472"/>
      <c r="AI1073" s="472" t="s">
        <v>2227</v>
      </c>
      <c r="AJ1073" s="473"/>
      <c r="AK1073" s="359"/>
    </row>
    <row r="1074" spans="1:37">
      <c r="A1074" s="367"/>
      <c r="B1074" s="445" t="s">
        <v>313</v>
      </c>
      <c r="C1074" s="402">
        <v>46.783900000000003</v>
      </c>
      <c r="D1074" s="428">
        <v>23.629300000000001</v>
      </c>
      <c r="E1074" s="449" t="s">
        <v>206</v>
      </c>
      <c r="F1074" s="450" t="s">
        <v>649</v>
      </c>
      <c r="G1074" s="450" t="s">
        <v>2757</v>
      </c>
      <c r="H1074" s="450" t="s">
        <v>4238</v>
      </c>
      <c r="I1074" s="452" t="s">
        <v>681</v>
      </c>
      <c r="J1074" s="457" t="s">
        <v>3</v>
      </c>
      <c r="K1074" s="407">
        <v>1</v>
      </c>
      <c r="L1074" s="407">
        <v>5</v>
      </c>
      <c r="M1074" s="407">
        <v>5</v>
      </c>
      <c r="N1074" s="425">
        <v>40</v>
      </c>
      <c r="O1074" s="437"/>
      <c r="P1074" s="406">
        <v>40</v>
      </c>
      <c r="Q1074" s="406"/>
      <c r="R1074" s="406"/>
      <c r="S1074" s="406"/>
      <c r="T1074" s="406"/>
      <c r="U1074" s="406"/>
      <c r="V1074" s="406">
        <f t="shared" si="54"/>
        <v>0</v>
      </c>
      <c r="W1074" s="676"/>
      <c r="X1074" s="507" t="str">
        <f t="shared" si="52"/>
        <v>40 garsoniere, 0 număr camere necunoscut &lt;span style="color: red;"&gt;(spuneți-mi sau trimiteți tabel întreținere)&lt;/span&gt;</v>
      </c>
      <c r="Y1074" s="508" t="str">
        <f t="shared" si="53"/>
        <v>40 din care 40 garsoniere, 0 număr camere necunoscut &lt;span style="color: red;"&gt;(spuneți-mi sau trimiteți tabel întreținere)&lt;/span&gt;</v>
      </c>
      <c r="Z1074" s="509"/>
      <c r="AA1074" s="510" t="s">
        <v>1672</v>
      </c>
      <c r="AB1074" s="628" t="s">
        <v>1306</v>
      </c>
      <c r="AC1074" s="431" t="s">
        <v>1155</v>
      </c>
      <c r="AD1074" s="356" t="s">
        <v>2648</v>
      </c>
      <c r="AE1074" s="356"/>
      <c r="AF1074" s="356"/>
      <c r="AG1074" s="356" t="s">
        <v>840</v>
      </c>
      <c r="AH1074" s="356"/>
      <c r="AI1074" s="356" t="s">
        <v>2227</v>
      </c>
      <c r="AJ1074" s="441"/>
      <c r="AK1074" s="359"/>
    </row>
    <row r="1075" spans="1:37">
      <c r="A1075" s="367"/>
      <c r="B1075" s="445" t="s">
        <v>314</v>
      </c>
      <c r="C1075" s="402">
        <v>46.783900000000003</v>
      </c>
      <c r="D1075" s="428">
        <v>23.6296</v>
      </c>
      <c r="E1075" s="449" t="s">
        <v>206</v>
      </c>
      <c r="F1075" s="450" t="s">
        <v>649</v>
      </c>
      <c r="G1075" s="450" t="s">
        <v>2757</v>
      </c>
      <c r="H1075" s="450" t="s">
        <v>4239</v>
      </c>
      <c r="I1075" s="452" t="s">
        <v>681</v>
      </c>
      <c r="J1075" s="457" t="s">
        <v>3</v>
      </c>
      <c r="K1075" s="407">
        <v>1</v>
      </c>
      <c r="L1075" s="407">
        <v>5</v>
      </c>
      <c r="M1075" s="407">
        <v>5</v>
      </c>
      <c r="N1075" s="425">
        <v>40</v>
      </c>
      <c r="O1075" s="437"/>
      <c r="P1075" s="406">
        <v>40</v>
      </c>
      <c r="Q1075" s="406"/>
      <c r="R1075" s="406"/>
      <c r="S1075" s="406"/>
      <c r="T1075" s="406"/>
      <c r="U1075" s="406"/>
      <c r="V1075" s="406">
        <f t="shared" si="54"/>
        <v>0</v>
      </c>
      <c r="W1075" s="676"/>
      <c r="X1075" s="507" t="str">
        <f t="shared" si="52"/>
        <v>40 garsoniere, 0 număr camere necunoscut &lt;span style="color: red;"&gt;(spuneți-mi sau trimiteți tabel întreținere)&lt;/span&gt;</v>
      </c>
      <c r="Y1075" s="508" t="str">
        <f t="shared" si="53"/>
        <v>40 din care 40 garsoniere, 0 număr camere necunoscut &lt;span style="color: red;"&gt;(spuneți-mi sau trimiteți tabel întreținere)&lt;/span&gt;</v>
      </c>
      <c r="Z1075" s="509"/>
      <c r="AA1075" s="510" t="s">
        <v>1672</v>
      </c>
      <c r="AB1075" s="628" t="s">
        <v>1306</v>
      </c>
      <c r="AC1075" s="431" t="s">
        <v>1155</v>
      </c>
      <c r="AD1075" s="356" t="s">
        <v>2648</v>
      </c>
      <c r="AE1075" s="356"/>
      <c r="AF1075" s="356"/>
      <c r="AG1075" s="356" t="s">
        <v>840</v>
      </c>
      <c r="AH1075" s="356"/>
      <c r="AI1075" s="356" t="s">
        <v>2227</v>
      </c>
      <c r="AJ1075" s="441"/>
      <c r="AK1075" s="359"/>
    </row>
    <row r="1076" spans="1:37">
      <c r="A1076" s="367"/>
      <c r="B1076" s="445" t="s">
        <v>315</v>
      </c>
      <c r="C1076" s="402">
        <v>46.783900000000003</v>
      </c>
      <c r="D1076" s="428">
        <v>23.630099999999999</v>
      </c>
      <c r="E1076" s="449" t="s">
        <v>206</v>
      </c>
      <c r="F1076" s="450" t="s">
        <v>649</v>
      </c>
      <c r="G1076" s="450" t="s">
        <v>2757</v>
      </c>
      <c r="H1076" s="450" t="s">
        <v>4240</v>
      </c>
      <c r="I1076" s="452" t="s">
        <v>681</v>
      </c>
      <c r="J1076" s="457" t="s">
        <v>3</v>
      </c>
      <c r="K1076" s="407">
        <v>1</v>
      </c>
      <c r="L1076" s="407">
        <v>5</v>
      </c>
      <c r="M1076" s="407">
        <v>5</v>
      </c>
      <c r="N1076" s="425">
        <v>40</v>
      </c>
      <c r="O1076" s="437"/>
      <c r="P1076" s="406">
        <v>40</v>
      </c>
      <c r="Q1076" s="406"/>
      <c r="R1076" s="406"/>
      <c r="S1076" s="406"/>
      <c r="T1076" s="406"/>
      <c r="U1076" s="406"/>
      <c r="V1076" s="406">
        <f t="shared" si="54"/>
        <v>0</v>
      </c>
      <c r="W1076" s="676"/>
      <c r="X1076" s="507" t="str">
        <f t="shared" si="52"/>
        <v>40 garsoniere, 0 număr camere necunoscut &lt;span style="color: red;"&gt;(spuneți-mi sau trimiteți tabel întreținere)&lt;/span&gt;</v>
      </c>
      <c r="Y1076" s="508" t="str">
        <f t="shared" si="53"/>
        <v>40 din care 40 garsoniere, 0 număr camere necunoscut &lt;span style="color: red;"&gt;(spuneți-mi sau trimiteți tabel întreținere)&lt;/span&gt;</v>
      </c>
      <c r="Z1076" s="509"/>
      <c r="AA1076" s="510" t="s">
        <v>1672</v>
      </c>
      <c r="AB1076" s="628" t="s">
        <v>1306</v>
      </c>
      <c r="AC1076" s="431" t="s">
        <v>1155</v>
      </c>
      <c r="AD1076" s="356" t="s">
        <v>2648</v>
      </c>
      <c r="AE1076" s="356"/>
      <c r="AF1076" s="356"/>
      <c r="AG1076" s="356" t="s">
        <v>840</v>
      </c>
      <c r="AH1076" s="356"/>
      <c r="AI1076" s="356" t="s">
        <v>2227</v>
      </c>
      <c r="AJ1076" s="496"/>
      <c r="AK1076" s="359"/>
    </row>
    <row r="1077" spans="1:37">
      <c r="A1077" s="367"/>
      <c r="B1077" s="445" t="s">
        <v>316</v>
      </c>
      <c r="C1077" s="402">
        <v>46.783900000000003</v>
      </c>
      <c r="D1077" s="428">
        <v>23.630700000000001</v>
      </c>
      <c r="E1077" s="449" t="s">
        <v>206</v>
      </c>
      <c r="F1077" s="450" t="s">
        <v>649</v>
      </c>
      <c r="G1077" s="450" t="s">
        <v>2757</v>
      </c>
      <c r="H1077" s="450" t="s">
        <v>4241</v>
      </c>
      <c r="I1077" s="452" t="s">
        <v>681</v>
      </c>
      <c r="J1077" s="457" t="s">
        <v>3</v>
      </c>
      <c r="K1077" s="407">
        <v>1</v>
      </c>
      <c r="L1077" s="407">
        <v>5</v>
      </c>
      <c r="M1077" s="407">
        <v>5</v>
      </c>
      <c r="N1077" s="425">
        <v>40</v>
      </c>
      <c r="O1077" s="437"/>
      <c r="P1077" s="406">
        <v>40</v>
      </c>
      <c r="Q1077" s="406"/>
      <c r="R1077" s="406"/>
      <c r="S1077" s="406"/>
      <c r="T1077" s="406"/>
      <c r="U1077" s="406"/>
      <c r="V1077" s="406">
        <f t="shared" si="54"/>
        <v>0</v>
      </c>
      <c r="W1077" s="676"/>
      <c r="X1077" s="507" t="str">
        <f t="shared" si="52"/>
        <v>40 garsoniere, 0 număr camere necunoscut &lt;span style="color: red;"&gt;(spuneți-mi sau trimiteți tabel întreținere)&lt;/span&gt;</v>
      </c>
      <c r="Y1077" s="508" t="str">
        <f t="shared" si="53"/>
        <v>40 din care 40 garsoniere, 0 număr camere necunoscut &lt;span style="color: red;"&gt;(spuneți-mi sau trimiteți tabel întreținere)&lt;/span&gt;</v>
      </c>
      <c r="Z1077" s="509"/>
      <c r="AA1077" s="510" t="s">
        <v>1672</v>
      </c>
      <c r="AB1077" s="628" t="s">
        <v>1306</v>
      </c>
      <c r="AC1077" s="431" t="s">
        <v>1155</v>
      </c>
      <c r="AD1077" s="356" t="s">
        <v>2648</v>
      </c>
      <c r="AE1077" s="356"/>
      <c r="AF1077" s="356"/>
      <c r="AG1077" s="356" t="s">
        <v>840</v>
      </c>
      <c r="AH1077" s="356"/>
      <c r="AI1077" s="356" t="s">
        <v>2227</v>
      </c>
      <c r="AJ1077" s="441"/>
      <c r="AK1077" s="359"/>
    </row>
    <row r="1078" spans="1:37">
      <c r="A1078" s="367"/>
      <c r="B1078" s="445" t="s">
        <v>317</v>
      </c>
      <c r="C1078" s="402">
        <v>46.783799999999999</v>
      </c>
      <c r="D1078" s="428">
        <v>23.6313</v>
      </c>
      <c r="E1078" s="449" t="s">
        <v>206</v>
      </c>
      <c r="F1078" s="450" t="s">
        <v>649</v>
      </c>
      <c r="G1078" s="450" t="s">
        <v>2757</v>
      </c>
      <c r="H1078" s="450" t="s">
        <v>4242</v>
      </c>
      <c r="I1078" s="452" t="s">
        <v>681</v>
      </c>
      <c r="J1078" s="457" t="s">
        <v>3</v>
      </c>
      <c r="K1078" s="407">
        <v>1</v>
      </c>
      <c r="L1078" s="407">
        <v>5</v>
      </c>
      <c r="M1078" s="407">
        <v>5</v>
      </c>
      <c r="N1078" s="425">
        <v>40</v>
      </c>
      <c r="O1078" s="437"/>
      <c r="P1078" s="406">
        <v>40</v>
      </c>
      <c r="Q1078" s="406"/>
      <c r="R1078" s="406"/>
      <c r="S1078" s="406"/>
      <c r="T1078" s="406"/>
      <c r="U1078" s="406"/>
      <c r="V1078" s="406">
        <f t="shared" si="54"/>
        <v>0</v>
      </c>
      <c r="W1078" s="676"/>
      <c r="X1078" s="507" t="str">
        <f t="shared" si="52"/>
        <v>40 garsoniere, 0 număr camere necunoscut &lt;span style="color: red;"&gt;(spuneți-mi sau trimiteți tabel întreținere)&lt;/span&gt;</v>
      </c>
      <c r="Y1078" s="508" t="str">
        <f t="shared" si="53"/>
        <v>40 din care 40 garsoniere, 0 număr camere necunoscut &lt;span style="color: red;"&gt;(spuneți-mi sau trimiteți tabel întreținere)&lt;/span&gt;</v>
      </c>
      <c r="Z1078" s="509"/>
      <c r="AA1078" s="510" t="s">
        <v>1672</v>
      </c>
      <c r="AB1078" s="628" t="s">
        <v>1306</v>
      </c>
      <c r="AC1078" s="431" t="s">
        <v>1155</v>
      </c>
      <c r="AD1078" s="356" t="s">
        <v>2648</v>
      </c>
      <c r="AE1078" s="356"/>
      <c r="AF1078" s="356"/>
      <c r="AG1078" s="356" t="s">
        <v>840</v>
      </c>
      <c r="AH1078" s="356"/>
      <c r="AI1078" s="356" t="s">
        <v>2227</v>
      </c>
      <c r="AJ1078" s="441"/>
      <c r="AK1078" s="359"/>
    </row>
    <row r="1079" spans="1:37">
      <c r="A1079" s="367"/>
      <c r="B1079" s="445" t="s">
        <v>318</v>
      </c>
      <c r="C1079" s="402">
        <v>46.783799999999999</v>
      </c>
      <c r="D1079" s="428">
        <v>23.631900000000002</v>
      </c>
      <c r="E1079" s="449" t="s">
        <v>206</v>
      </c>
      <c r="F1079" s="450" t="s">
        <v>649</v>
      </c>
      <c r="G1079" s="450" t="s">
        <v>2757</v>
      </c>
      <c r="H1079" s="450" t="s">
        <v>4243</v>
      </c>
      <c r="I1079" s="452" t="s">
        <v>681</v>
      </c>
      <c r="J1079" s="457" t="s">
        <v>3</v>
      </c>
      <c r="K1079" s="407">
        <v>1</v>
      </c>
      <c r="L1079" s="407">
        <v>5</v>
      </c>
      <c r="M1079" s="407">
        <v>5</v>
      </c>
      <c r="N1079" s="425">
        <v>40</v>
      </c>
      <c r="O1079" s="437"/>
      <c r="P1079" s="406">
        <v>40</v>
      </c>
      <c r="Q1079" s="406"/>
      <c r="R1079" s="406"/>
      <c r="S1079" s="406"/>
      <c r="T1079" s="406"/>
      <c r="U1079" s="406"/>
      <c r="V1079" s="406">
        <f t="shared" si="54"/>
        <v>0</v>
      </c>
      <c r="W1079" s="676"/>
      <c r="X1079" s="507" t="str">
        <f t="shared" si="52"/>
        <v>40 garsoniere, 0 număr camere necunoscut &lt;span style="color: red;"&gt;(spuneți-mi sau trimiteți tabel întreținere)&lt;/span&gt;</v>
      </c>
      <c r="Y1079" s="508" t="str">
        <f t="shared" si="53"/>
        <v>40 din care 40 garsoniere, 0 număr camere necunoscut &lt;span style="color: red;"&gt;(spuneți-mi sau trimiteți tabel întreținere)&lt;/span&gt;</v>
      </c>
      <c r="Z1079" s="509"/>
      <c r="AA1079" s="510" t="s">
        <v>1672</v>
      </c>
      <c r="AB1079" s="628" t="s">
        <v>1306</v>
      </c>
      <c r="AC1079" s="431" t="s">
        <v>1155</v>
      </c>
      <c r="AD1079" s="356" t="s">
        <v>2648</v>
      </c>
      <c r="AE1079" s="356"/>
      <c r="AF1079" s="356"/>
      <c r="AG1079" s="356" t="s">
        <v>840</v>
      </c>
      <c r="AH1079" s="356"/>
      <c r="AI1079" s="356" t="s">
        <v>2227</v>
      </c>
      <c r="AJ1079" s="441"/>
      <c r="AK1079" s="359"/>
    </row>
    <row r="1080" spans="1:37">
      <c r="A1080" s="367"/>
      <c r="B1080" s="445" t="s">
        <v>406</v>
      </c>
      <c r="C1080" s="402">
        <v>46.779800000000002</v>
      </c>
      <c r="D1080" s="428">
        <v>23.632899999999999</v>
      </c>
      <c r="E1080" s="449" t="s">
        <v>206</v>
      </c>
      <c r="F1080" s="450" t="s">
        <v>649</v>
      </c>
      <c r="G1080" s="450" t="s">
        <v>2757</v>
      </c>
      <c r="H1080" s="450" t="s">
        <v>4244</v>
      </c>
      <c r="I1080" s="452" t="s">
        <v>681</v>
      </c>
      <c r="J1080" s="457" t="s">
        <v>3</v>
      </c>
      <c r="K1080" s="407">
        <v>2</v>
      </c>
      <c r="L1080" s="407">
        <v>5</v>
      </c>
      <c r="M1080" s="407">
        <v>5</v>
      </c>
      <c r="N1080" s="398">
        <v>20</v>
      </c>
      <c r="O1080" s="395"/>
      <c r="P1080" s="526"/>
      <c r="Q1080" s="526"/>
      <c r="R1080" s="526">
        <v>14</v>
      </c>
      <c r="S1080" s="526">
        <v>6</v>
      </c>
      <c r="T1080" s="526"/>
      <c r="U1080" s="526"/>
      <c r="V1080" s="526">
        <f t="shared" si="54"/>
        <v>0</v>
      </c>
      <c r="W1080" s="676"/>
      <c r="X1080" s="507" t="str">
        <f t="shared" si="52"/>
        <v>14 trei camere, 6 patru camere, 0 număr camere necunoscut &lt;span style="color: red;"&gt;(spuneți-mi sau trimiteți tabel întreținere)&lt;/span&gt;</v>
      </c>
      <c r="Y1080" s="508" t="str">
        <f t="shared" si="53"/>
        <v>20 din care 14 trei camere, 6 patru camere, 0 număr camere necunoscut &lt;span style="color: red;"&gt;(spuneți-mi sau trimiteți tabel întreținere)&lt;/span&gt;</v>
      </c>
      <c r="Z1080" s="509"/>
      <c r="AA1080" s="510" t="s">
        <v>1668</v>
      </c>
      <c r="AB1080" s="628" t="s">
        <v>1307</v>
      </c>
      <c r="AC1080" s="431" t="s">
        <v>1155</v>
      </c>
      <c r="AD1080" s="623" t="s">
        <v>1399</v>
      </c>
      <c r="AE1080" s="623"/>
      <c r="AF1080" s="623"/>
      <c r="AG1080" s="623" t="s">
        <v>10</v>
      </c>
      <c r="AH1080" s="623"/>
      <c r="AI1080" s="623" t="s">
        <v>2598</v>
      </c>
      <c r="AJ1080" s="441"/>
      <c r="AK1080" s="359"/>
    </row>
    <row r="1081" spans="1:37">
      <c r="A1081" s="367"/>
      <c r="B1081" s="445" t="s">
        <v>407</v>
      </c>
      <c r="C1081" s="402">
        <v>46.779899999999998</v>
      </c>
      <c r="D1081" s="428">
        <v>23.633299999999998</v>
      </c>
      <c r="E1081" s="449" t="s">
        <v>206</v>
      </c>
      <c r="F1081" s="450" t="s">
        <v>649</v>
      </c>
      <c r="G1081" s="450" t="s">
        <v>2757</v>
      </c>
      <c r="H1081" s="450" t="s">
        <v>4245</v>
      </c>
      <c r="I1081" s="452" t="s">
        <v>681</v>
      </c>
      <c r="J1081" s="457" t="s">
        <v>3</v>
      </c>
      <c r="K1081" s="407">
        <v>2</v>
      </c>
      <c r="L1081" s="407">
        <v>5</v>
      </c>
      <c r="M1081" s="407">
        <v>5</v>
      </c>
      <c r="N1081" s="398">
        <v>20</v>
      </c>
      <c r="O1081" s="395"/>
      <c r="P1081" s="526"/>
      <c r="Q1081" s="526"/>
      <c r="R1081" s="526">
        <v>14</v>
      </c>
      <c r="S1081" s="526">
        <v>6</v>
      </c>
      <c r="T1081" s="526"/>
      <c r="U1081" s="526"/>
      <c r="V1081" s="526">
        <f t="shared" si="54"/>
        <v>0</v>
      </c>
      <c r="W1081" s="676"/>
      <c r="X1081" s="507" t="str">
        <f t="shared" si="52"/>
        <v>14 trei camere, 6 patru camere, 0 număr camere necunoscut &lt;span style="color: red;"&gt;(spuneți-mi sau trimiteți tabel întreținere)&lt;/span&gt;</v>
      </c>
      <c r="Y1081" s="508" t="str">
        <f t="shared" si="53"/>
        <v>20 din care 14 trei camere, 6 patru camere, 0 număr camere necunoscut &lt;span style="color: red;"&gt;(spuneți-mi sau trimiteți tabel întreținere)&lt;/span&gt;</v>
      </c>
      <c r="Z1081" s="509"/>
      <c r="AA1081" s="510" t="s">
        <v>1668</v>
      </c>
      <c r="AB1081" s="628" t="s">
        <v>1307</v>
      </c>
      <c r="AC1081" s="431" t="s">
        <v>1155</v>
      </c>
      <c r="AD1081" s="623" t="s">
        <v>1399</v>
      </c>
      <c r="AE1081" s="623"/>
      <c r="AF1081" s="623"/>
      <c r="AG1081" s="623" t="s">
        <v>10</v>
      </c>
      <c r="AH1081" s="623"/>
      <c r="AI1081" s="623" t="s">
        <v>2598</v>
      </c>
      <c r="AJ1081" s="496"/>
      <c r="AK1081" s="359"/>
    </row>
    <row r="1082" spans="1:37">
      <c r="A1082" s="367"/>
      <c r="B1082" s="445" t="s">
        <v>408</v>
      </c>
      <c r="C1082" s="402">
        <v>46.779899999999998</v>
      </c>
      <c r="D1082" s="428">
        <v>23.633700000000001</v>
      </c>
      <c r="E1082" s="449" t="s">
        <v>206</v>
      </c>
      <c r="F1082" s="450" t="s">
        <v>649</v>
      </c>
      <c r="G1082" s="450" t="s">
        <v>2757</v>
      </c>
      <c r="H1082" s="450" t="s">
        <v>4246</v>
      </c>
      <c r="I1082" s="452" t="s">
        <v>681</v>
      </c>
      <c r="J1082" s="457" t="s">
        <v>3</v>
      </c>
      <c r="K1082" s="407">
        <v>2</v>
      </c>
      <c r="L1082" s="407">
        <v>5</v>
      </c>
      <c r="M1082" s="407">
        <v>5</v>
      </c>
      <c r="N1082" s="398">
        <v>20</v>
      </c>
      <c r="O1082" s="395"/>
      <c r="P1082" s="526"/>
      <c r="Q1082" s="526"/>
      <c r="R1082" s="526">
        <v>14</v>
      </c>
      <c r="S1082" s="526">
        <v>6</v>
      </c>
      <c r="T1082" s="526"/>
      <c r="U1082" s="526"/>
      <c r="V1082" s="526">
        <f t="shared" si="54"/>
        <v>0</v>
      </c>
      <c r="W1082" s="676"/>
      <c r="X1082" s="507" t="str">
        <f t="shared" si="52"/>
        <v>14 trei camere, 6 patru camere, 0 număr camere necunoscut &lt;span style="color: red;"&gt;(spuneți-mi sau trimiteți tabel întreținere)&lt;/span&gt;</v>
      </c>
      <c r="Y1082" s="508" t="str">
        <f t="shared" si="53"/>
        <v>20 din care 14 trei camere, 6 patru camere, 0 număr camere necunoscut &lt;span style="color: red;"&gt;(spuneți-mi sau trimiteți tabel întreținere)&lt;/span&gt;</v>
      </c>
      <c r="Z1082" s="509"/>
      <c r="AA1082" s="510" t="s">
        <v>1668</v>
      </c>
      <c r="AB1082" s="628" t="s">
        <v>1307</v>
      </c>
      <c r="AC1082" s="431" t="s">
        <v>1155</v>
      </c>
      <c r="AD1082" s="623" t="s">
        <v>1399</v>
      </c>
      <c r="AE1082" s="623"/>
      <c r="AF1082" s="623"/>
      <c r="AG1082" s="623" t="s">
        <v>10</v>
      </c>
      <c r="AH1082" s="623"/>
      <c r="AI1082" s="623" t="s">
        <v>2598</v>
      </c>
      <c r="AJ1082" s="496"/>
      <c r="AK1082" s="359"/>
    </row>
    <row r="1083" spans="1:37">
      <c r="A1083" s="367"/>
      <c r="B1083" s="445" t="s">
        <v>321</v>
      </c>
      <c r="C1083" s="402">
        <v>46.780099999999997</v>
      </c>
      <c r="D1083" s="428">
        <v>23.634499999999999</v>
      </c>
      <c r="E1083" s="449" t="s">
        <v>206</v>
      </c>
      <c r="F1083" s="450" t="s">
        <v>649</v>
      </c>
      <c r="G1083" s="450" t="s">
        <v>2757</v>
      </c>
      <c r="H1083" s="450" t="s">
        <v>4247</v>
      </c>
      <c r="I1083" s="452" t="s">
        <v>681</v>
      </c>
      <c r="J1083" s="457" t="s">
        <v>3</v>
      </c>
      <c r="K1083" s="407">
        <v>2</v>
      </c>
      <c r="L1083" s="407">
        <v>5</v>
      </c>
      <c r="M1083" s="407">
        <v>5</v>
      </c>
      <c r="N1083" s="398">
        <v>20</v>
      </c>
      <c r="O1083" s="395"/>
      <c r="P1083" s="526"/>
      <c r="Q1083" s="526"/>
      <c r="R1083" s="526">
        <v>14</v>
      </c>
      <c r="S1083" s="526">
        <v>6</v>
      </c>
      <c r="T1083" s="526"/>
      <c r="U1083" s="526"/>
      <c r="V1083" s="526">
        <f t="shared" si="54"/>
        <v>0</v>
      </c>
      <c r="W1083" s="676"/>
      <c r="X1083" s="507" t="str">
        <f t="shared" si="52"/>
        <v>14 trei camere, 6 patru camere, 0 număr camere necunoscut &lt;span style="color: red;"&gt;(spuneți-mi sau trimiteți tabel întreținere)&lt;/span&gt;</v>
      </c>
      <c r="Y1083" s="508" t="str">
        <f t="shared" si="53"/>
        <v>20 din care 14 trei camere, 6 patru camere, 0 număr camere necunoscut &lt;span style="color: red;"&gt;(spuneți-mi sau trimiteți tabel întreținere)&lt;/span&gt;</v>
      </c>
      <c r="Z1083" s="509"/>
      <c r="AA1083" s="510" t="s">
        <v>1668</v>
      </c>
      <c r="AB1083" s="628" t="s">
        <v>1307</v>
      </c>
      <c r="AC1083" s="431" t="s">
        <v>1155</v>
      </c>
      <c r="AD1083" s="623" t="s">
        <v>1399</v>
      </c>
      <c r="AE1083" s="623"/>
      <c r="AF1083" s="623"/>
      <c r="AG1083" s="623" t="s">
        <v>10</v>
      </c>
      <c r="AH1083" s="623"/>
      <c r="AI1083" s="623" t="s">
        <v>2598</v>
      </c>
      <c r="AJ1083" s="441"/>
      <c r="AK1083" s="359"/>
    </row>
    <row r="1084" spans="1:37">
      <c r="A1084" s="367"/>
      <c r="B1084" s="445" t="s">
        <v>322</v>
      </c>
      <c r="C1084" s="402">
        <v>46.780099999999997</v>
      </c>
      <c r="D1084" s="428">
        <v>23.634899999999998</v>
      </c>
      <c r="E1084" s="449" t="s">
        <v>206</v>
      </c>
      <c r="F1084" s="450" t="s">
        <v>649</v>
      </c>
      <c r="G1084" s="450" t="s">
        <v>2757</v>
      </c>
      <c r="H1084" s="450" t="s">
        <v>4248</v>
      </c>
      <c r="I1084" s="452" t="s">
        <v>681</v>
      </c>
      <c r="J1084" s="457" t="s">
        <v>3</v>
      </c>
      <c r="K1084" s="407">
        <v>2</v>
      </c>
      <c r="L1084" s="407">
        <v>5</v>
      </c>
      <c r="M1084" s="407">
        <v>5</v>
      </c>
      <c r="N1084" s="398">
        <v>20</v>
      </c>
      <c r="O1084" s="395"/>
      <c r="P1084" s="526"/>
      <c r="Q1084" s="526"/>
      <c r="R1084" s="526">
        <v>14</v>
      </c>
      <c r="S1084" s="526">
        <v>6</v>
      </c>
      <c r="T1084" s="526"/>
      <c r="U1084" s="526"/>
      <c r="V1084" s="526">
        <f t="shared" si="54"/>
        <v>0</v>
      </c>
      <c r="W1084" s="676"/>
      <c r="X1084" s="507" t="str">
        <f t="shared" si="52"/>
        <v>14 trei camere, 6 patru camere, 0 număr camere necunoscut &lt;span style="color: red;"&gt;(spuneți-mi sau trimiteți tabel întreținere)&lt;/span&gt;</v>
      </c>
      <c r="Y1084" s="508" t="str">
        <f t="shared" si="53"/>
        <v>20 din care 14 trei camere, 6 patru camere, 0 număr camere necunoscut &lt;span style="color: red;"&gt;(spuneți-mi sau trimiteți tabel întreținere)&lt;/span&gt;</v>
      </c>
      <c r="Z1084" s="509"/>
      <c r="AA1084" s="510" t="s">
        <v>1668</v>
      </c>
      <c r="AB1084" s="628" t="s">
        <v>1307</v>
      </c>
      <c r="AC1084" s="431" t="s">
        <v>1155</v>
      </c>
      <c r="AD1084" s="623" t="s">
        <v>1399</v>
      </c>
      <c r="AE1084" s="623"/>
      <c r="AF1084" s="623"/>
      <c r="AG1084" s="623" t="s">
        <v>10</v>
      </c>
      <c r="AH1084" s="623"/>
      <c r="AI1084" s="623" t="s">
        <v>2598</v>
      </c>
      <c r="AJ1084" s="441"/>
      <c r="AK1084" s="359"/>
    </row>
    <row r="1085" spans="1:37">
      <c r="A1085" s="367"/>
      <c r="B1085" s="445" t="s">
        <v>323</v>
      </c>
      <c r="C1085" s="402">
        <v>46.780200000000001</v>
      </c>
      <c r="D1085" s="428">
        <v>23.635300000000001</v>
      </c>
      <c r="E1085" s="449" t="s">
        <v>206</v>
      </c>
      <c r="F1085" s="450" t="s">
        <v>649</v>
      </c>
      <c r="G1085" s="450" t="s">
        <v>2757</v>
      </c>
      <c r="H1085" s="450" t="s">
        <v>4249</v>
      </c>
      <c r="I1085" s="452" t="s">
        <v>681</v>
      </c>
      <c r="J1085" s="457" t="s">
        <v>3</v>
      </c>
      <c r="K1085" s="407">
        <v>2</v>
      </c>
      <c r="L1085" s="407">
        <v>5</v>
      </c>
      <c r="M1085" s="407">
        <v>5</v>
      </c>
      <c r="N1085" s="398">
        <v>20</v>
      </c>
      <c r="O1085" s="395"/>
      <c r="P1085" s="526"/>
      <c r="Q1085" s="526"/>
      <c r="R1085" s="526">
        <v>14</v>
      </c>
      <c r="S1085" s="526">
        <v>6</v>
      </c>
      <c r="T1085" s="526"/>
      <c r="U1085" s="526"/>
      <c r="V1085" s="526">
        <f t="shared" si="54"/>
        <v>0</v>
      </c>
      <c r="W1085" s="676"/>
      <c r="X1085" s="507" t="str">
        <f t="shared" si="52"/>
        <v>14 trei camere, 6 patru camere, 0 număr camere necunoscut &lt;span style="color: red;"&gt;(spuneți-mi sau trimiteți tabel întreținere)&lt;/span&gt;</v>
      </c>
      <c r="Y1085" s="508" t="str">
        <f t="shared" si="53"/>
        <v>20 din care 14 trei camere, 6 patru camere, 0 număr camere necunoscut &lt;span style="color: red;"&gt;(spuneți-mi sau trimiteți tabel întreținere)&lt;/span&gt;</v>
      </c>
      <c r="Z1085" s="509"/>
      <c r="AA1085" s="510" t="s">
        <v>1668</v>
      </c>
      <c r="AB1085" s="628" t="s">
        <v>1307</v>
      </c>
      <c r="AC1085" s="431" t="s">
        <v>1155</v>
      </c>
      <c r="AD1085" s="623" t="s">
        <v>1399</v>
      </c>
      <c r="AE1085" s="623"/>
      <c r="AF1085" s="623"/>
      <c r="AG1085" s="623" t="s">
        <v>10</v>
      </c>
      <c r="AH1085" s="623"/>
      <c r="AI1085" s="623" t="s">
        <v>2598</v>
      </c>
      <c r="AJ1085" s="441"/>
      <c r="AK1085" s="359"/>
    </row>
    <row r="1086" spans="1:37">
      <c r="A1086" s="367" t="s">
        <v>32</v>
      </c>
      <c r="B1086" s="460" t="s">
        <v>412</v>
      </c>
      <c r="C1086" s="461">
        <v>46.779800000000002</v>
      </c>
      <c r="D1086" s="462">
        <v>23.627500000000001</v>
      </c>
      <c r="E1086" s="463" t="s">
        <v>206</v>
      </c>
      <c r="F1086" s="464" t="s">
        <v>649</v>
      </c>
      <c r="G1086" s="464" t="s">
        <v>2757</v>
      </c>
      <c r="H1086" s="464" t="s">
        <v>4250</v>
      </c>
      <c r="I1086" s="474" t="s">
        <v>681</v>
      </c>
      <c r="J1086" s="475" t="s">
        <v>3</v>
      </c>
      <c r="K1086" s="476">
        <v>2</v>
      </c>
      <c r="L1086" s="476">
        <v>5</v>
      </c>
      <c r="M1086" s="476">
        <v>5</v>
      </c>
      <c r="N1086" s="391">
        <v>20</v>
      </c>
      <c r="O1086" s="392"/>
      <c r="P1086" s="525"/>
      <c r="Q1086" s="525"/>
      <c r="R1086" s="525">
        <v>14</v>
      </c>
      <c r="S1086" s="525">
        <v>6</v>
      </c>
      <c r="T1086" s="525"/>
      <c r="U1086" s="525"/>
      <c r="V1086" s="525">
        <f t="shared" si="54"/>
        <v>0</v>
      </c>
      <c r="W1086" s="679"/>
      <c r="X1086" s="515" t="str">
        <f t="shared" si="52"/>
        <v>14 trei camere, 6 patru camere, 0 număr camere necunoscut &lt;span style="color: red;"&gt;(spuneți-mi sau trimiteți tabel întreținere)&lt;/span&gt;</v>
      </c>
      <c r="Y1086" s="516" t="str">
        <f t="shared" si="53"/>
        <v>20 din care 14 trei camere, 6 patru camere, 0 număr camere necunoscut &lt;span style="color: red;"&gt;(spuneți-mi sau trimiteți tabel întreținere)&lt;/span&gt;</v>
      </c>
      <c r="Z1086" s="517"/>
      <c r="AA1086" s="518" t="s">
        <v>1668</v>
      </c>
      <c r="AB1086" s="400" t="s">
        <v>1307</v>
      </c>
      <c r="AC1086" s="458" t="s">
        <v>1155</v>
      </c>
      <c r="AD1086" s="394" t="s">
        <v>1399</v>
      </c>
      <c r="AE1086" s="394"/>
      <c r="AF1086" s="394"/>
      <c r="AG1086" s="394" t="s">
        <v>10</v>
      </c>
      <c r="AH1086" s="394"/>
      <c r="AI1086" s="394" t="s">
        <v>2598</v>
      </c>
      <c r="AJ1086" s="473"/>
      <c r="AK1086" s="359"/>
    </row>
    <row r="1087" spans="1:37">
      <c r="A1087" s="367"/>
      <c r="B1087" s="445" t="s">
        <v>413</v>
      </c>
      <c r="C1087" s="402">
        <v>46.779899999999998</v>
      </c>
      <c r="D1087" s="428">
        <v>23.6282</v>
      </c>
      <c r="E1087" s="449" t="s">
        <v>206</v>
      </c>
      <c r="F1087" s="450" t="s">
        <v>649</v>
      </c>
      <c r="G1087" s="450" t="s">
        <v>2757</v>
      </c>
      <c r="H1087" s="450" t="s">
        <v>4251</v>
      </c>
      <c r="I1087" s="452" t="s">
        <v>681</v>
      </c>
      <c r="J1087" s="457" t="s">
        <v>3</v>
      </c>
      <c r="K1087" s="407">
        <v>3</v>
      </c>
      <c r="L1087" s="407">
        <v>5</v>
      </c>
      <c r="M1087" s="407">
        <v>5</v>
      </c>
      <c r="N1087" s="398">
        <v>34</v>
      </c>
      <c r="O1087" s="395"/>
      <c r="P1087" s="526"/>
      <c r="Q1087" s="526">
        <v>13</v>
      </c>
      <c r="R1087" s="526">
        <v>15</v>
      </c>
      <c r="S1087" s="526">
        <v>6</v>
      </c>
      <c r="T1087" s="526"/>
      <c r="U1087" s="526"/>
      <c r="V1087" s="406">
        <f t="shared" si="54"/>
        <v>0</v>
      </c>
      <c r="W1087" s="676"/>
      <c r="X1087" s="507" t="str">
        <f t="shared" si="52"/>
        <v>13 două camere, 15 trei camere, 6 patru camere, 0 număr camere necunoscut &lt;span style="color: red;"&gt;(spuneți-mi sau trimiteți tabel întreținere)&lt;/span&gt;</v>
      </c>
      <c r="Y1087" s="508" t="str">
        <f t="shared" si="53"/>
        <v>34 din care 13 două camere, 15 trei camere, 6 patru camere, 0 număr camere necunoscut &lt;span style="color: red;"&gt;(spuneți-mi sau trimiteți tabel întreținere)&lt;/span&gt;</v>
      </c>
      <c r="Z1087" s="509"/>
      <c r="AA1087" s="510" t="s">
        <v>1668</v>
      </c>
      <c r="AB1087" s="628" t="s">
        <v>1307</v>
      </c>
      <c r="AC1087" s="431" t="s">
        <v>1155</v>
      </c>
      <c r="AD1087" s="623" t="s">
        <v>1402</v>
      </c>
      <c r="AE1087" s="623"/>
      <c r="AF1087" s="623"/>
      <c r="AG1087" s="623" t="s">
        <v>10</v>
      </c>
      <c r="AH1087" s="623"/>
      <c r="AI1087" s="623" t="s">
        <v>2598</v>
      </c>
      <c r="AJ1087" s="441"/>
      <c r="AK1087" s="359"/>
    </row>
    <row r="1088" spans="1:37">
      <c r="A1088" s="367"/>
      <c r="B1088" s="445" t="s">
        <v>414</v>
      </c>
      <c r="C1088" s="402">
        <v>46.78</v>
      </c>
      <c r="D1088" s="428">
        <v>23.629200000000001</v>
      </c>
      <c r="E1088" s="449" t="s">
        <v>206</v>
      </c>
      <c r="F1088" s="450" t="s">
        <v>649</v>
      </c>
      <c r="G1088" s="450" t="s">
        <v>2757</v>
      </c>
      <c r="H1088" s="450" t="s">
        <v>4252</v>
      </c>
      <c r="I1088" s="452" t="s">
        <v>681</v>
      </c>
      <c r="J1088" s="457" t="s">
        <v>3</v>
      </c>
      <c r="K1088" s="407">
        <v>2</v>
      </c>
      <c r="L1088" s="407">
        <v>5</v>
      </c>
      <c r="M1088" s="407">
        <v>5</v>
      </c>
      <c r="N1088" s="398">
        <v>20</v>
      </c>
      <c r="O1088" s="395"/>
      <c r="P1088" s="526"/>
      <c r="Q1088" s="526"/>
      <c r="R1088" s="526">
        <v>14</v>
      </c>
      <c r="S1088" s="526">
        <v>6</v>
      </c>
      <c r="T1088" s="526"/>
      <c r="U1088" s="526"/>
      <c r="V1088" s="526">
        <f t="shared" si="54"/>
        <v>0</v>
      </c>
      <c r="W1088" s="676"/>
      <c r="X1088" s="507" t="str">
        <f t="shared" si="52"/>
        <v>14 trei camere, 6 patru camere, 0 număr camere necunoscut &lt;span style="color: red;"&gt;(spuneți-mi sau trimiteți tabel întreținere)&lt;/span&gt;</v>
      </c>
      <c r="Y1088" s="508" t="str">
        <f t="shared" si="53"/>
        <v>20 din care 14 trei camere, 6 patru camere, 0 număr camere necunoscut &lt;span style="color: red;"&gt;(spuneți-mi sau trimiteți tabel întreținere)&lt;/span&gt;</v>
      </c>
      <c r="Z1088" s="509"/>
      <c r="AA1088" s="510" t="s">
        <v>1668</v>
      </c>
      <c r="AB1088" s="628" t="s">
        <v>1307</v>
      </c>
      <c r="AC1088" s="431" t="s">
        <v>1155</v>
      </c>
      <c r="AD1088" s="623" t="s">
        <v>1399</v>
      </c>
      <c r="AE1088" s="623"/>
      <c r="AF1088" s="623"/>
      <c r="AG1088" s="623" t="s">
        <v>10</v>
      </c>
      <c r="AH1088" s="623"/>
      <c r="AI1088" s="623" t="s">
        <v>2598</v>
      </c>
      <c r="AJ1088" s="496"/>
      <c r="AK1088" s="359"/>
    </row>
    <row r="1089" spans="1:37">
      <c r="A1089" s="367"/>
      <c r="B1089" s="445" t="s">
        <v>414</v>
      </c>
      <c r="C1089" s="402">
        <v>46.780099999999997</v>
      </c>
      <c r="D1089" s="428">
        <v>23.63</v>
      </c>
      <c r="E1089" s="449" t="s">
        <v>206</v>
      </c>
      <c r="F1089" s="450" t="s">
        <v>649</v>
      </c>
      <c r="G1089" s="450" t="s">
        <v>2757</v>
      </c>
      <c r="H1089" s="450" t="s">
        <v>4253</v>
      </c>
      <c r="I1089" s="452" t="s">
        <v>681</v>
      </c>
      <c r="J1089" s="457" t="s">
        <v>3</v>
      </c>
      <c r="K1089" s="407">
        <v>3</v>
      </c>
      <c r="L1089" s="407">
        <v>5</v>
      </c>
      <c r="M1089" s="407">
        <v>5</v>
      </c>
      <c r="N1089" s="398">
        <v>34</v>
      </c>
      <c r="O1089" s="395"/>
      <c r="P1089" s="526"/>
      <c r="Q1089" s="526">
        <v>13</v>
      </c>
      <c r="R1089" s="526">
        <v>15</v>
      </c>
      <c r="S1089" s="526">
        <v>6</v>
      </c>
      <c r="T1089" s="526"/>
      <c r="U1089" s="526"/>
      <c r="V1089" s="406">
        <f t="shared" si="54"/>
        <v>0</v>
      </c>
      <c r="W1089" s="676"/>
      <c r="X1089" s="507" t="str">
        <f t="shared" si="52"/>
        <v>13 două camere, 15 trei camere, 6 patru camere, 0 număr camere necunoscut &lt;span style="color: red;"&gt;(spuneți-mi sau trimiteți tabel întreținere)&lt;/span&gt;</v>
      </c>
      <c r="Y1089" s="508" t="str">
        <f t="shared" si="53"/>
        <v>34 din care 13 două camere, 15 trei camere, 6 patru camere, 0 număr camere necunoscut &lt;span style="color: red;"&gt;(spuneți-mi sau trimiteți tabel întreținere)&lt;/span&gt;</v>
      </c>
      <c r="Z1089" s="509"/>
      <c r="AA1089" s="510" t="s">
        <v>1668</v>
      </c>
      <c r="AB1089" s="628" t="s">
        <v>1307</v>
      </c>
      <c r="AC1089" s="431" t="s">
        <v>1155</v>
      </c>
      <c r="AD1089" s="623" t="s">
        <v>1402</v>
      </c>
      <c r="AE1089" s="623"/>
      <c r="AF1089" s="623"/>
      <c r="AG1089" s="623" t="s">
        <v>10</v>
      </c>
      <c r="AH1089" s="623"/>
      <c r="AI1089" s="623" t="s">
        <v>2598</v>
      </c>
      <c r="AJ1089" s="441"/>
      <c r="AK1089" s="359"/>
    </row>
    <row r="1090" spans="1:37">
      <c r="A1090" s="367"/>
      <c r="B1090" s="445" t="s">
        <v>445</v>
      </c>
      <c r="C1090" s="402">
        <v>46.780200000000001</v>
      </c>
      <c r="D1090" s="428">
        <v>23.631</v>
      </c>
      <c r="E1090" s="449" t="s">
        <v>206</v>
      </c>
      <c r="F1090" s="450" t="s">
        <v>649</v>
      </c>
      <c r="G1090" s="450" t="s">
        <v>2757</v>
      </c>
      <c r="H1090" s="450" t="s">
        <v>4254</v>
      </c>
      <c r="I1090" s="452" t="s">
        <v>681</v>
      </c>
      <c r="J1090" s="457" t="s">
        <v>3</v>
      </c>
      <c r="K1090" s="407">
        <v>2</v>
      </c>
      <c r="L1090" s="407">
        <v>5</v>
      </c>
      <c r="M1090" s="407">
        <v>5</v>
      </c>
      <c r="N1090" s="398">
        <v>20</v>
      </c>
      <c r="O1090" s="395"/>
      <c r="P1090" s="526"/>
      <c r="Q1090" s="526"/>
      <c r="R1090" s="526">
        <v>14</v>
      </c>
      <c r="S1090" s="526">
        <v>6</v>
      </c>
      <c r="T1090" s="526"/>
      <c r="U1090" s="526"/>
      <c r="V1090" s="526">
        <f t="shared" si="54"/>
        <v>0</v>
      </c>
      <c r="W1090" s="676"/>
      <c r="X1090" s="507" t="str">
        <f t="shared" si="52"/>
        <v>14 trei camere, 6 patru camere, 0 număr camere necunoscut &lt;span style="color: red;"&gt;(spuneți-mi sau trimiteți tabel întreținere)&lt;/span&gt;</v>
      </c>
      <c r="Y1090" s="508" t="str">
        <f t="shared" si="53"/>
        <v>20 din care 14 trei camere, 6 patru camere, 0 număr camere necunoscut &lt;span style="color: red;"&gt;(spuneți-mi sau trimiteți tabel întreținere)&lt;/span&gt;</v>
      </c>
      <c r="Z1090" s="509"/>
      <c r="AA1090" s="510" t="s">
        <v>1668</v>
      </c>
      <c r="AB1090" s="628" t="s">
        <v>1307</v>
      </c>
      <c r="AC1090" s="431" t="s">
        <v>1155</v>
      </c>
      <c r="AD1090" s="623" t="s">
        <v>1399</v>
      </c>
      <c r="AE1090" s="623"/>
      <c r="AF1090" s="623"/>
      <c r="AG1090" s="623" t="s">
        <v>10</v>
      </c>
      <c r="AH1090" s="623"/>
      <c r="AI1090" s="623" t="s">
        <v>2598</v>
      </c>
      <c r="AJ1090" s="441"/>
      <c r="AK1090" s="359"/>
    </row>
    <row r="1091" spans="1:37">
      <c r="A1091" s="367" t="s">
        <v>32</v>
      </c>
      <c r="B1091" s="460" t="s">
        <v>340</v>
      </c>
      <c r="C1091" s="461">
        <v>46.783799999999999</v>
      </c>
      <c r="D1091" s="462">
        <v>23.626000000000001</v>
      </c>
      <c r="E1091" s="463" t="s">
        <v>206</v>
      </c>
      <c r="F1091" s="464" t="s">
        <v>649</v>
      </c>
      <c r="G1091" s="464" t="s">
        <v>2757</v>
      </c>
      <c r="H1091" s="464" t="s">
        <v>4255</v>
      </c>
      <c r="I1091" s="474" t="s">
        <v>681</v>
      </c>
      <c r="J1091" s="475" t="s">
        <v>3</v>
      </c>
      <c r="K1091" s="476">
        <v>6</v>
      </c>
      <c r="L1091" s="476">
        <v>5</v>
      </c>
      <c r="M1091" s="476">
        <v>5</v>
      </c>
      <c r="N1091" s="477">
        <v>68</v>
      </c>
      <c r="O1091" s="478"/>
      <c r="P1091" s="480"/>
      <c r="Q1091" s="525">
        <v>36</v>
      </c>
      <c r="R1091" s="525">
        <v>20</v>
      </c>
      <c r="S1091" s="525">
        <v>12</v>
      </c>
      <c r="T1091" s="525"/>
      <c r="U1091" s="480"/>
      <c r="V1091" s="479">
        <f t="shared" si="54"/>
        <v>0</v>
      </c>
      <c r="W1091" s="679"/>
      <c r="X1091" s="515" t="str">
        <f t="shared" si="52"/>
        <v>36 două camere, 20 trei camere, 12 patru camere, 0 număr camere necunoscut &lt;span style="color: red;"&gt;(spuneți-mi sau trimiteți tabel întreținere)&lt;/span&gt;</v>
      </c>
      <c r="Y1091" s="516" t="str">
        <f t="shared" si="53"/>
        <v>68 din care 36 două camere, 20 trei camere, 12 patru camere, 0 număr camere necunoscut &lt;span style="color: red;"&gt;(spuneți-mi sau trimiteți tabel întreținere)&lt;/span&gt;</v>
      </c>
      <c r="Z1091" s="517"/>
      <c r="AA1091" s="518" t="s">
        <v>1674</v>
      </c>
      <c r="AB1091" s="400" t="s">
        <v>1306</v>
      </c>
      <c r="AC1091" s="458" t="s">
        <v>1155</v>
      </c>
      <c r="AD1091" s="472" t="s">
        <v>2219</v>
      </c>
      <c r="AE1091" s="472"/>
      <c r="AF1091" s="472"/>
      <c r="AG1091" s="394" t="s">
        <v>10</v>
      </c>
      <c r="AH1091" s="394"/>
      <c r="AI1091" s="394" t="s">
        <v>2598</v>
      </c>
      <c r="AJ1091" s="473"/>
      <c r="AK1091" s="359"/>
    </row>
    <row r="1092" spans="1:37">
      <c r="A1092" s="367"/>
      <c r="B1092" s="445" t="s">
        <v>341</v>
      </c>
      <c r="C1092" s="402">
        <v>46.783799999999999</v>
      </c>
      <c r="D1092" s="428">
        <v>23.6265</v>
      </c>
      <c r="E1092" s="449" t="s">
        <v>206</v>
      </c>
      <c r="F1092" s="450" t="s">
        <v>649</v>
      </c>
      <c r="G1092" s="450" t="s">
        <v>2757</v>
      </c>
      <c r="H1092" s="450" t="s">
        <v>4256</v>
      </c>
      <c r="I1092" s="452" t="s">
        <v>681</v>
      </c>
      <c r="J1092" s="457" t="s">
        <v>3</v>
      </c>
      <c r="K1092" s="407">
        <v>2</v>
      </c>
      <c r="L1092" s="407">
        <v>5</v>
      </c>
      <c r="M1092" s="407">
        <v>5</v>
      </c>
      <c r="N1092" s="398">
        <v>20</v>
      </c>
      <c r="O1092" s="395"/>
      <c r="P1092" s="526"/>
      <c r="Q1092" s="526"/>
      <c r="R1092" s="526">
        <v>14</v>
      </c>
      <c r="S1092" s="526">
        <v>6</v>
      </c>
      <c r="T1092" s="526"/>
      <c r="U1092" s="526"/>
      <c r="V1092" s="526">
        <f t="shared" si="54"/>
        <v>0</v>
      </c>
      <c r="W1092" s="676"/>
      <c r="X1092" s="507" t="str">
        <f t="shared" si="52"/>
        <v>14 trei camere, 6 patru camere, 0 număr camere necunoscut &lt;span style="color: red;"&gt;(spuneți-mi sau trimiteți tabel întreținere)&lt;/span&gt;</v>
      </c>
      <c r="Y1092" s="508" t="str">
        <f t="shared" si="53"/>
        <v>20 din care 14 trei camere, 6 patru camere, 0 număr camere necunoscut &lt;span style="color: red;"&gt;(spuneți-mi sau trimiteți tabel întreținere)&lt;/span&gt;</v>
      </c>
      <c r="Z1092" s="509"/>
      <c r="AA1092" s="510" t="s">
        <v>1674</v>
      </c>
      <c r="AB1092" s="628" t="s">
        <v>1306</v>
      </c>
      <c r="AC1092" s="431" t="s">
        <v>1155</v>
      </c>
      <c r="AD1092" s="356" t="s">
        <v>1389</v>
      </c>
      <c r="AE1092" s="356"/>
      <c r="AF1092" s="356"/>
      <c r="AG1092" s="623" t="s">
        <v>10</v>
      </c>
      <c r="AH1092" s="623"/>
      <c r="AI1092" s="623" t="s">
        <v>2598</v>
      </c>
      <c r="AJ1092" s="441"/>
      <c r="AK1092" s="359"/>
    </row>
    <row r="1093" spans="1:37">
      <c r="A1093" s="367"/>
      <c r="B1093" s="445" t="s">
        <v>342</v>
      </c>
      <c r="C1093" s="402">
        <v>46.783799999999999</v>
      </c>
      <c r="D1093" s="428">
        <v>23.626999999999999</v>
      </c>
      <c r="E1093" s="449" t="s">
        <v>206</v>
      </c>
      <c r="F1093" s="450" t="s">
        <v>649</v>
      </c>
      <c r="G1093" s="450" t="s">
        <v>2757</v>
      </c>
      <c r="H1093" s="450" t="s">
        <v>4257</v>
      </c>
      <c r="I1093" s="452" t="s">
        <v>681</v>
      </c>
      <c r="J1093" s="457" t="s">
        <v>3</v>
      </c>
      <c r="K1093" s="407">
        <v>3</v>
      </c>
      <c r="L1093" s="407">
        <v>5</v>
      </c>
      <c r="M1093" s="407">
        <v>5</v>
      </c>
      <c r="N1093" s="425">
        <v>34</v>
      </c>
      <c r="O1093" s="437"/>
      <c r="P1093" s="411"/>
      <c r="Q1093" s="526">
        <v>18</v>
      </c>
      <c r="R1093" s="526">
        <v>10</v>
      </c>
      <c r="S1093" s="526">
        <v>6</v>
      </c>
      <c r="T1093" s="526"/>
      <c r="U1093" s="526"/>
      <c r="V1093" s="526">
        <f t="shared" si="54"/>
        <v>0</v>
      </c>
      <c r="W1093" s="676"/>
      <c r="X1093" s="507" t="str">
        <f t="shared" si="52"/>
        <v>18 două camere, 10 trei camere, 6 patru camere, 0 număr camere necunoscut &lt;span style="color: red;"&gt;(spuneți-mi sau trimiteți tabel întreținere)&lt;/span&gt;</v>
      </c>
      <c r="Y1093" s="508" t="str">
        <f t="shared" si="53"/>
        <v>34 din care 18 două camere, 10 trei camere, 6 patru camere, 0 număr camere necunoscut &lt;span style="color: red;"&gt;(spuneți-mi sau trimiteți tabel întreținere)&lt;/span&gt;</v>
      </c>
      <c r="Z1093" s="509"/>
      <c r="AA1093" s="510" t="s">
        <v>1672</v>
      </c>
      <c r="AB1093" s="628" t="s">
        <v>1306</v>
      </c>
      <c r="AC1093" s="431" t="s">
        <v>1155</v>
      </c>
      <c r="AD1093" s="356" t="s">
        <v>1413</v>
      </c>
      <c r="AE1093" s="356"/>
      <c r="AF1093" s="356"/>
      <c r="AG1093" s="623" t="s">
        <v>10</v>
      </c>
      <c r="AH1093" s="623"/>
      <c r="AI1093" s="623" t="s">
        <v>2598</v>
      </c>
      <c r="AJ1093" s="441"/>
      <c r="AK1093" s="359"/>
    </row>
    <row r="1094" spans="1:37">
      <c r="A1094" s="367"/>
      <c r="B1094" s="445" t="s">
        <v>343</v>
      </c>
      <c r="C1094" s="402">
        <v>46.783900000000003</v>
      </c>
      <c r="D1094" s="428">
        <v>23.627600000000001</v>
      </c>
      <c r="E1094" s="449" t="s">
        <v>206</v>
      </c>
      <c r="F1094" s="450" t="s">
        <v>649</v>
      </c>
      <c r="G1094" s="450" t="s">
        <v>2757</v>
      </c>
      <c r="H1094" s="450" t="s">
        <v>4258</v>
      </c>
      <c r="I1094" s="452" t="s">
        <v>681</v>
      </c>
      <c r="J1094" s="457" t="s">
        <v>3</v>
      </c>
      <c r="K1094" s="407">
        <v>5</v>
      </c>
      <c r="L1094" s="407">
        <v>5</v>
      </c>
      <c r="M1094" s="407">
        <v>5</v>
      </c>
      <c r="N1094" s="425">
        <v>54</v>
      </c>
      <c r="O1094" s="437"/>
      <c r="P1094" s="526"/>
      <c r="Q1094" s="524">
        <v>15</v>
      </c>
      <c r="R1094" s="524">
        <v>30</v>
      </c>
      <c r="S1094" s="524">
        <v>9</v>
      </c>
      <c r="T1094" s="526"/>
      <c r="U1094" s="406"/>
      <c r="V1094" s="406">
        <f t="shared" si="54"/>
        <v>0</v>
      </c>
      <c r="W1094" s="676"/>
      <c r="X1094" s="507" t="str">
        <f t="shared" si="52"/>
        <v>15 două camere, 30 trei camere, 9 patru camere, 0 număr camere necunoscut &lt;span style="color: red;"&gt;(spuneți-mi sau trimiteți tabel întreținere)&lt;/span&gt;</v>
      </c>
      <c r="Y1094" s="508" t="str">
        <f t="shared" si="53"/>
        <v>54 din care 15 două camere, 30 trei camere, 9 patru camere, 0 număr camere necunoscut &lt;span style="color: red;"&gt;(spuneți-mi sau trimiteți tabel întreținere)&lt;/span&gt;</v>
      </c>
      <c r="Z1094" s="509"/>
      <c r="AA1094" s="510" t="s">
        <v>1043</v>
      </c>
      <c r="AB1094" s="628" t="s">
        <v>1306</v>
      </c>
      <c r="AC1094" s="431" t="s">
        <v>1155</v>
      </c>
      <c r="AD1094" s="356" t="s">
        <v>2223</v>
      </c>
      <c r="AE1094" s="356"/>
      <c r="AF1094" s="356"/>
      <c r="AG1094" s="623" t="s">
        <v>10</v>
      </c>
      <c r="AH1094" s="623"/>
      <c r="AI1094" s="623" t="s">
        <v>2598</v>
      </c>
      <c r="AJ1094" s="441"/>
      <c r="AK1094" s="359"/>
    </row>
    <row r="1095" spans="1:37">
      <c r="A1095" s="367"/>
      <c r="B1095" s="445" t="s">
        <v>538</v>
      </c>
      <c r="C1095" s="402">
        <v>46.783200000000001</v>
      </c>
      <c r="D1095" s="428">
        <v>23.627199999999998</v>
      </c>
      <c r="E1095" s="449" t="s">
        <v>206</v>
      </c>
      <c r="F1095" s="450" t="s">
        <v>649</v>
      </c>
      <c r="G1095" s="450" t="s">
        <v>2757</v>
      </c>
      <c r="H1095" s="450" t="s">
        <v>4259</v>
      </c>
      <c r="I1095" s="452" t="s">
        <v>681</v>
      </c>
      <c r="J1095" s="457" t="s">
        <v>3</v>
      </c>
      <c r="K1095" s="407">
        <v>4</v>
      </c>
      <c r="L1095" s="407">
        <v>5</v>
      </c>
      <c r="M1095" s="407">
        <v>5</v>
      </c>
      <c r="N1095" s="425">
        <v>40</v>
      </c>
      <c r="O1095" s="437"/>
      <c r="P1095" s="411"/>
      <c r="Q1095" s="411">
        <v>5</v>
      </c>
      <c r="R1095" s="411">
        <v>23</v>
      </c>
      <c r="S1095" s="411">
        <v>12</v>
      </c>
      <c r="T1095" s="406"/>
      <c r="U1095" s="406"/>
      <c r="V1095" s="406">
        <f t="shared" si="54"/>
        <v>0</v>
      </c>
      <c r="W1095" s="676"/>
      <c r="X1095" s="507" t="str">
        <f t="shared" si="52"/>
        <v>5 două camere, 23 trei camere, 12 patru camere, 0 număr camere necunoscut &lt;span style="color: red;"&gt;(spuneți-mi sau trimiteți tabel întreținere)&lt;/span&gt;</v>
      </c>
      <c r="Y1095" s="508" t="str">
        <f t="shared" si="53"/>
        <v>40 din care 5 două camere, 23 trei camere, 12 patru camere, 0 număr camere necunoscut &lt;span style="color: red;"&gt;(spuneți-mi sau trimiteți tabel întreținere)&lt;/span&gt;</v>
      </c>
      <c r="Z1095" s="509"/>
      <c r="AA1095" s="510" t="s">
        <v>1677</v>
      </c>
      <c r="AB1095" s="628" t="s">
        <v>1306</v>
      </c>
      <c r="AC1095" s="431" t="s">
        <v>1155</v>
      </c>
      <c r="AD1095" s="356" t="s">
        <v>1658</v>
      </c>
      <c r="AE1095" s="356"/>
      <c r="AF1095" s="356"/>
      <c r="AG1095" s="623" t="s">
        <v>10</v>
      </c>
      <c r="AH1095" s="623"/>
      <c r="AI1095" s="623" t="s">
        <v>2598</v>
      </c>
      <c r="AJ1095" s="496"/>
      <c r="AK1095" s="359"/>
    </row>
    <row r="1096" spans="1:37">
      <c r="A1096" s="367"/>
      <c r="B1096" s="445" t="s">
        <v>539</v>
      </c>
      <c r="C1096" s="402">
        <v>46.783000000000001</v>
      </c>
      <c r="D1096" s="428">
        <v>23.628499999999999</v>
      </c>
      <c r="E1096" s="449" t="s">
        <v>206</v>
      </c>
      <c r="F1096" s="450" t="s">
        <v>649</v>
      </c>
      <c r="G1096" s="450" t="s">
        <v>2757</v>
      </c>
      <c r="H1096" s="450" t="s">
        <v>4260</v>
      </c>
      <c r="I1096" s="452" t="s">
        <v>681</v>
      </c>
      <c r="J1096" s="457" t="s">
        <v>3</v>
      </c>
      <c r="K1096" s="407">
        <v>8</v>
      </c>
      <c r="L1096" s="407">
        <v>5</v>
      </c>
      <c r="M1096" s="407">
        <v>5</v>
      </c>
      <c r="N1096" s="425">
        <v>84</v>
      </c>
      <c r="O1096" s="437"/>
      <c r="P1096" s="408"/>
      <c r="Q1096" s="418">
        <v>6</v>
      </c>
      <c r="R1096" s="418">
        <v>59</v>
      </c>
      <c r="S1096" s="418">
        <v>15</v>
      </c>
      <c r="T1096" s="408"/>
      <c r="U1096" s="408"/>
      <c r="V1096" s="408">
        <f t="shared" si="54"/>
        <v>4</v>
      </c>
      <c r="W1096" s="676"/>
      <c r="X1096" s="507" t="str">
        <f t="shared" si="52"/>
        <v>6 două camere, 59 trei camere, 15 patru camere, 4 număr camere necunoscut &lt;span style="color: red;"&gt;(spuneți-mi sau trimiteți tabel întreținere)&lt;/span&gt;</v>
      </c>
      <c r="Y1096" s="508" t="str">
        <f t="shared" si="53"/>
        <v>84 din care 6 două camere, 59 trei camere, 15 patru camere, 4 număr camere necunoscut &lt;span style="color: red;"&gt;(spuneți-mi sau trimiteți tabel întreținere)&lt;/span&gt;</v>
      </c>
      <c r="Z1096" s="509"/>
      <c r="AA1096" s="510" t="s">
        <v>1043</v>
      </c>
      <c r="AB1096" s="628" t="s">
        <v>1306</v>
      </c>
      <c r="AC1096" s="431" t="s">
        <v>1155</v>
      </c>
      <c r="AD1096" s="623" t="s">
        <v>1720</v>
      </c>
      <c r="AE1096" s="623"/>
      <c r="AF1096" s="623"/>
      <c r="AG1096" s="623" t="s">
        <v>10</v>
      </c>
      <c r="AH1096" s="623"/>
      <c r="AI1096" s="623" t="s">
        <v>2598</v>
      </c>
      <c r="AJ1096" s="441"/>
      <c r="AK1096" s="359"/>
    </row>
    <row r="1097" spans="1:37">
      <c r="A1097" s="367"/>
      <c r="B1097" s="445" t="s">
        <v>835</v>
      </c>
      <c r="C1097" s="402">
        <v>46.783099999999997</v>
      </c>
      <c r="D1097" s="428">
        <v>23.6296</v>
      </c>
      <c r="E1097" s="449" t="s">
        <v>206</v>
      </c>
      <c r="F1097" s="450" t="s">
        <v>649</v>
      </c>
      <c r="G1097" s="450" t="s">
        <v>2757</v>
      </c>
      <c r="H1097" s="450" t="s">
        <v>4261</v>
      </c>
      <c r="I1097" s="452" t="s">
        <v>681</v>
      </c>
      <c r="J1097" s="457" t="s">
        <v>3</v>
      </c>
      <c r="K1097" s="407">
        <v>6</v>
      </c>
      <c r="L1097" s="407">
        <v>5</v>
      </c>
      <c r="M1097" s="407">
        <v>5</v>
      </c>
      <c r="N1097" s="425">
        <v>60</v>
      </c>
      <c r="O1097" s="437"/>
      <c r="P1097" s="411"/>
      <c r="Q1097" s="524">
        <v>6</v>
      </c>
      <c r="R1097" s="524">
        <v>45</v>
      </c>
      <c r="S1097" s="524">
        <v>9</v>
      </c>
      <c r="T1097" s="526"/>
      <c r="U1097" s="526"/>
      <c r="V1097" s="406">
        <f t="shared" si="54"/>
        <v>0</v>
      </c>
      <c r="W1097" s="676"/>
      <c r="X1097" s="507" t="str">
        <f t="shared" si="52"/>
        <v>6 două camere, 45 trei camere, 9 patru camere, 0 număr camere necunoscut &lt;span style="color: red;"&gt;(spuneți-mi sau trimiteți tabel întreținere)&lt;/span&gt;</v>
      </c>
      <c r="Y1097" s="508" t="str">
        <f t="shared" si="53"/>
        <v>60 din care 6 două camere, 45 trei camere, 9 patru camere, 0 număr camere necunoscut &lt;span style="color: red;"&gt;(spuneți-mi sau trimiteți tabel întreținere)&lt;/span&gt;</v>
      </c>
      <c r="Z1097" s="509"/>
      <c r="AA1097" s="510" t="s">
        <v>1043</v>
      </c>
      <c r="AB1097" s="628" t="s">
        <v>1306</v>
      </c>
      <c r="AC1097" s="431" t="s">
        <v>1155</v>
      </c>
      <c r="AD1097" s="623" t="s">
        <v>2209</v>
      </c>
      <c r="AE1097" s="623"/>
      <c r="AF1097" s="623"/>
      <c r="AG1097" s="623" t="s">
        <v>10</v>
      </c>
      <c r="AH1097" s="623"/>
      <c r="AI1097" s="623" t="s">
        <v>2598</v>
      </c>
      <c r="AJ1097" s="441"/>
      <c r="AK1097" s="359"/>
    </row>
    <row r="1098" spans="1:37">
      <c r="A1098" s="367"/>
      <c r="B1098" s="445" t="s">
        <v>540</v>
      </c>
      <c r="C1098" s="402">
        <v>46.781999999999996</v>
      </c>
      <c r="D1098" s="428">
        <v>23.623799999999999</v>
      </c>
      <c r="E1098" s="449" t="s">
        <v>206</v>
      </c>
      <c r="F1098" s="450" t="s">
        <v>649</v>
      </c>
      <c r="G1098" s="450" t="s">
        <v>2757</v>
      </c>
      <c r="H1098" s="450" t="s">
        <v>4262</v>
      </c>
      <c r="I1098" s="452" t="s">
        <v>681</v>
      </c>
      <c r="J1098" s="457" t="s">
        <v>3</v>
      </c>
      <c r="K1098" s="407">
        <v>4</v>
      </c>
      <c r="L1098" s="407">
        <v>5</v>
      </c>
      <c r="M1098" s="407">
        <v>5</v>
      </c>
      <c r="N1098" s="398">
        <v>40</v>
      </c>
      <c r="O1098" s="395"/>
      <c r="P1098" s="526"/>
      <c r="Q1098" s="526">
        <v>5</v>
      </c>
      <c r="R1098" s="526">
        <v>23</v>
      </c>
      <c r="S1098" s="526">
        <v>12</v>
      </c>
      <c r="T1098" s="526"/>
      <c r="U1098" s="526"/>
      <c r="V1098" s="526">
        <f t="shared" si="54"/>
        <v>0</v>
      </c>
      <c r="W1098" s="676"/>
      <c r="X1098" s="507" t="str">
        <f t="shared" si="52"/>
        <v>5 două camere, 23 trei camere, 12 patru camere, 0 număr camere necunoscut &lt;span style="color: red;"&gt;(spuneți-mi sau trimiteți tabel întreținere)&lt;/span&gt;</v>
      </c>
      <c r="Y1098" s="508" t="str">
        <f t="shared" si="53"/>
        <v>40 din care 5 două camere, 23 trei camere, 12 patru camere, 0 număr camere necunoscut &lt;span style="color: red;"&gt;(spuneți-mi sau trimiteți tabel întreținere)&lt;/span&gt;</v>
      </c>
      <c r="Z1098" s="509"/>
      <c r="AA1098" s="510" t="s">
        <v>1677</v>
      </c>
      <c r="AB1098" s="628" t="s">
        <v>1306</v>
      </c>
      <c r="AC1098" s="431" t="s">
        <v>1155</v>
      </c>
      <c r="AD1098" s="356" t="s">
        <v>1424</v>
      </c>
      <c r="AE1098" s="356"/>
      <c r="AF1098" s="356"/>
      <c r="AG1098" s="623" t="s">
        <v>10</v>
      </c>
      <c r="AH1098" s="623"/>
      <c r="AI1098" s="623" t="s">
        <v>2598</v>
      </c>
      <c r="AJ1098" s="441"/>
      <c r="AK1098" s="359"/>
    </row>
    <row r="1099" spans="1:37">
      <c r="A1099" s="367"/>
      <c r="B1099" s="445" t="s">
        <v>541</v>
      </c>
      <c r="C1099" s="402">
        <v>46.782400000000003</v>
      </c>
      <c r="D1099" s="428">
        <v>23.625399999999999</v>
      </c>
      <c r="E1099" s="449" t="s">
        <v>206</v>
      </c>
      <c r="F1099" s="450" t="s">
        <v>649</v>
      </c>
      <c r="G1099" s="450" t="s">
        <v>2757</v>
      </c>
      <c r="H1099" s="450" t="s">
        <v>4263</v>
      </c>
      <c r="I1099" s="452" t="s">
        <v>681</v>
      </c>
      <c r="J1099" s="457" t="s">
        <v>3</v>
      </c>
      <c r="K1099" s="407">
        <v>6</v>
      </c>
      <c r="L1099" s="407">
        <v>5</v>
      </c>
      <c r="M1099" s="407">
        <v>5</v>
      </c>
      <c r="N1099" s="425">
        <v>64</v>
      </c>
      <c r="O1099" s="437"/>
      <c r="P1099" s="526"/>
      <c r="Q1099" s="526">
        <v>23</v>
      </c>
      <c r="R1099" s="526">
        <v>26</v>
      </c>
      <c r="S1099" s="526">
        <v>15</v>
      </c>
      <c r="T1099" s="526"/>
      <c r="U1099" s="526"/>
      <c r="V1099" s="406">
        <f t="shared" si="54"/>
        <v>0</v>
      </c>
      <c r="W1099" s="676"/>
      <c r="X1099" s="507" t="str">
        <f t="shared" si="52"/>
        <v>23 două camere, 26 trei camere, 15 patru camere, 0 număr camere necunoscut &lt;span style="color: red;"&gt;(spuneți-mi sau trimiteți tabel întreținere)&lt;/span&gt;</v>
      </c>
      <c r="Y1099" s="508" t="str">
        <f t="shared" si="53"/>
        <v>64 din care 23 două camere, 26 trei camere, 15 patru camere, 0 număr camere necunoscut &lt;span style="color: red;"&gt;(spuneți-mi sau trimiteți tabel întreținere)&lt;/span&gt;</v>
      </c>
      <c r="Z1099" s="509"/>
      <c r="AA1099" s="510" t="s">
        <v>1677</v>
      </c>
      <c r="AB1099" s="628" t="s">
        <v>1306</v>
      </c>
      <c r="AC1099" s="431" t="s">
        <v>1155</v>
      </c>
      <c r="AD1099" s="356" t="s">
        <v>2363</v>
      </c>
      <c r="AE1099" s="356"/>
      <c r="AF1099" s="356"/>
      <c r="AG1099" s="623" t="s">
        <v>10</v>
      </c>
      <c r="AH1099" s="623"/>
      <c r="AI1099" s="623" t="s">
        <v>2598</v>
      </c>
      <c r="AJ1099" s="441"/>
      <c r="AK1099" s="359"/>
    </row>
    <row r="1100" spans="1:37">
      <c r="A1100" s="367" t="s">
        <v>32</v>
      </c>
      <c r="B1100" s="460" t="s">
        <v>537</v>
      </c>
      <c r="C1100" s="461">
        <v>46.780999999999999</v>
      </c>
      <c r="D1100" s="462">
        <v>23.620999999999999</v>
      </c>
      <c r="E1100" s="463" t="s">
        <v>206</v>
      </c>
      <c r="F1100" s="464" t="s">
        <v>649</v>
      </c>
      <c r="G1100" s="464" t="s">
        <v>2757</v>
      </c>
      <c r="H1100" s="464" t="s">
        <v>4264</v>
      </c>
      <c r="I1100" s="474" t="s">
        <v>681</v>
      </c>
      <c r="J1100" s="475" t="s">
        <v>3</v>
      </c>
      <c r="K1100" s="476">
        <v>5</v>
      </c>
      <c r="L1100" s="476">
        <v>5</v>
      </c>
      <c r="M1100" s="476">
        <v>5</v>
      </c>
      <c r="N1100" s="391">
        <v>54</v>
      </c>
      <c r="O1100" s="392"/>
      <c r="P1100" s="525"/>
      <c r="Q1100" s="525">
        <v>23</v>
      </c>
      <c r="R1100" s="525">
        <v>19</v>
      </c>
      <c r="S1100" s="525">
        <v>12</v>
      </c>
      <c r="T1100" s="525"/>
      <c r="U1100" s="525"/>
      <c r="V1100" s="525">
        <f t="shared" si="54"/>
        <v>0</v>
      </c>
      <c r="W1100" s="679"/>
      <c r="X1100" s="515" t="str">
        <f t="shared" si="52"/>
        <v>23 două camere, 19 trei camere, 12 patru camere, 0 număr camere necunoscut &lt;span style="color: red;"&gt;(spuneți-mi sau trimiteți tabel întreținere)&lt;/span&gt;</v>
      </c>
      <c r="Y1100" s="516" t="str">
        <f t="shared" si="53"/>
        <v>54 din care 23 două camere, 19 trei camere, 12 patru camere, 0 număr camere necunoscut &lt;span style="color: red;"&gt;(spuneți-mi sau trimiteți tabel întreținere)&lt;/span&gt;</v>
      </c>
      <c r="Z1100" s="517"/>
      <c r="AA1100" s="518" t="s">
        <v>1677</v>
      </c>
      <c r="AB1100" s="400" t="s">
        <v>1306</v>
      </c>
      <c r="AC1100" s="458" t="s">
        <v>1155</v>
      </c>
      <c r="AD1100" s="472" t="s">
        <v>2372</v>
      </c>
      <c r="AE1100" s="472"/>
      <c r="AF1100" s="472"/>
      <c r="AG1100" s="394" t="s">
        <v>10</v>
      </c>
      <c r="AH1100" s="394"/>
      <c r="AI1100" s="394" t="s">
        <v>2598</v>
      </c>
      <c r="AJ1100" s="473"/>
      <c r="AK1100" s="359"/>
    </row>
    <row r="1101" spans="1:37">
      <c r="A1101" s="367"/>
      <c r="B1101" s="445" t="s">
        <v>519</v>
      </c>
      <c r="C1101" s="402">
        <v>46.781399999999998</v>
      </c>
      <c r="D1101" s="428">
        <v>23.6218</v>
      </c>
      <c r="E1101" s="449" t="s">
        <v>206</v>
      </c>
      <c r="F1101" s="450" t="s">
        <v>649</v>
      </c>
      <c r="G1101" s="450" t="s">
        <v>2757</v>
      </c>
      <c r="H1101" s="450" t="s">
        <v>4265</v>
      </c>
      <c r="I1101" s="452" t="s">
        <v>681</v>
      </c>
      <c r="J1101" s="457" t="s">
        <v>3</v>
      </c>
      <c r="K1101" s="407">
        <v>4</v>
      </c>
      <c r="L1101" s="407">
        <v>5</v>
      </c>
      <c r="M1101" s="407">
        <v>5</v>
      </c>
      <c r="N1101" s="425">
        <v>44</v>
      </c>
      <c r="O1101" s="437"/>
      <c r="P1101" s="526"/>
      <c r="Q1101" s="526">
        <v>23</v>
      </c>
      <c r="R1101" s="526">
        <v>12</v>
      </c>
      <c r="S1101" s="526">
        <v>9</v>
      </c>
      <c r="T1101" s="526"/>
      <c r="U1101" s="526"/>
      <c r="V1101" s="406">
        <f t="shared" si="54"/>
        <v>0</v>
      </c>
      <c r="W1101" s="676"/>
      <c r="X1101" s="507" t="str">
        <f t="shared" si="52"/>
        <v>23 două camere, 12 trei camere, 9 patru camere, 0 număr camere necunoscut &lt;span style="color: red;"&gt;(spuneți-mi sau trimiteți tabel întreținere)&lt;/span&gt;</v>
      </c>
      <c r="Y1101" s="508" t="str">
        <f t="shared" si="53"/>
        <v>44 din care 23 două camere, 12 trei camere, 9 patru camere, 0 număr camere necunoscut &lt;span style="color: red;"&gt;(spuneți-mi sau trimiteți tabel întreținere)&lt;/span&gt;</v>
      </c>
      <c r="Z1101" s="509"/>
      <c r="AA1101" s="510" t="s">
        <v>1677</v>
      </c>
      <c r="AB1101" s="628" t="s">
        <v>1306</v>
      </c>
      <c r="AC1101" s="431" t="s">
        <v>1155</v>
      </c>
      <c r="AD1101" s="356" t="s">
        <v>1419</v>
      </c>
      <c r="AE1101" s="356"/>
      <c r="AF1101" s="356"/>
      <c r="AG1101" s="623" t="s">
        <v>10</v>
      </c>
      <c r="AH1101" s="623"/>
      <c r="AI1101" s="623" t="s">
        <v>2598</v>
      </c>
      <c r="AJ1101" s="441"/>
      <c r="AK1101" s="359"/>
    </row>
    <row r="1102" spans="1:37">
      <c r="A1102" s="367"/>
      <c r="B1102" s="445" t="s">
        <v>520</v>
      </c>
      <c r="C1102" s="402">
        <v>46.781599999999997</v>
      </c>
      <c r="D1102" s="428">
        <v>23.6233</v>
      </c>
      <c r="E1102" s="449" t="s">
        <v>206</v>
      </c>
      <c r="F1102" s="450" t="s">
        <v>649</v>
      </c>
      <c r="G1102" s="450" t="s">
        <v>2757</v>
      </c>
      <c r="H1102" s="450" t="s">
        <v>4266</v>
      </c>
      <c r="I1102" s="451" t="s">
        <v>681</v>
      </c>
      <c r="J1102" s="456" t="s">
        <v>3</v>
      </c>
      <c r="K1102" s="403">
        <v>6</v>
      </c>
      <c r="L1102" s="403">
        <v>5</v>
      </c>
      <c r="M1102" s="403">
        <v>5</v>
      </c>
      <c r="N1102" s="424">
        <v>68</v>
      </c>
      <c r="O1102" s="436"/>
      <c r="P1102" s="526"/>
      <c r="Q1102" s="406">
        <v>41</v>
      </c>
      <c r="R1102" s="406">
        <v>15</v>
      </c>
      <c r="S1102" s="406">
        <v>12</v>
      </c>
      <c r="T1102" s="406"/>
      <c r="U1102" s="526"/>
      <c r="V1102" s="404">
        <f t="shared" si="54"/>
        <v>0</v>
      </c>
      <c r="W1102" s="677"/>
      <c r="X1102" s="503" t="str">
        <f t="shared" si="52"/>
        <v>41 două camere, 15 trei camere, 12 patru camere, 0 număr camere necunoscut &lt;span style="color: red;"&gt;(spuneți-mi sau trimiteți tabel întreținere)&lt;/span&gt;</v>
      </c>
      <c r="Y1102" s="504" t="str">
        <f t="shared" si="53"/>
        <v>68 din care 41 două camere, 15 trei camere, 12 patru camere, 0 număr camere necunoscut &lt;span style="color: red;"&gt;(spuneți-mi sau trimiteți tabel întreținere)&lt;/span&gt;</v>
      </c>
      <c r="Z1102" s="505"/>
      <c r="AA1102" s="506" t="s">
        <v>1673</v>
      </c>
      <c r="AB1102" s="628" t="s">
        <v>1306</v>
      </c>
      <c r="AC1102" s="431" t="s">
        <v>1155</v>
      </c>
      <c r="AD1102" s="417" t="s">
        <v>2384</v>
      </c>
      <c r="AE1102" s="356"/>
      <c r="AF1102" s="356"/>
      <c r="AG1102" s="623" t="s">
        <v>10</v>
      </c>
      <c r="AH1102" s="623"/>
      <c r="AI1102" s="623" t="s">
        <v>2598</v>
      </c>
      <c r="AJ1102" s="441"/>
      <c r="AK1102" s="359"/>
    </row>
    <row r="1103" spans="1:37">
      <c r="A1103" s="367"/>
      <c r="B1103" s="445" t="s">
        <v>521</v>
      </c>
      <c r="C1103" s="402">
        <v>46.782499999999999</v>
      </c>
      <c r="D1103" s="428">
        <v>23.624199999999998</v>
      </c>
      <c r="E1103" s="449" t="s">
        <v>206</v>
      </c>
      <c r="F1103" s="450" t="s">
        <v>649</v>
      </c>
      <c r="G1103" s="450" t="s">
        <v>2757</v>
      </c>
      <c r="H1103" s="450" t="s">
        <v>4267</v>
      </c>
      <c r="I1103" s="452" t="s">
        <v>681</v>
      </c>
      <c r="J1103" s="457" t="s">
        <v>3</v>
      </c>
      <c r="K1103" s="407">
        <v>6</v>
      </c>
      <c r="L1103" s="407">
        <v>5</v>
      </c>
      <c r="M1103" s="407">
        <v>5</v>
      </c>
      <c r="N1103" s="425">
        <v>68</v>
      </c>
      <c r="O1103" s="437"/>
      <c r="P1103" s="408"/>
      <c r="Q1103" s="526">
        <v>36</v>
      </c>
      <c r="R1103" s="526">
        <v>20</v>
      </c>
      <c r="S1103" s="526">
        <v>12</v>
      </c>
      <c r="T1103" s="526"/>
      <c r="U1103" s="408"/>
      <c r="V1103" s="406">
        <f t="shared" si="54"/>
        <v>0</v>
      </c>
      <c r="W1103" s="676"/>
      <c r="X1103" s="507" t="str">
        <f t="shared" si="52"/>
        <v>36 două camere, 20 trei camere, 12 patru camere, 0 număr camere necunoscut &lt;span style="color: red;"&gt;(spuneți-mi sau trimiteți tabel întreținere)&lt;/span&gt;</v>
      </c>
      <c r="Y1103" s="508" t="str">
        <f t="shared" si="53"/>
        <v>68 din care 36 două camere, 20 trei camere, 12 patru camere, 0 număr camere necunoscut &lt;span style="color: red;"&gt;(spuneți-mi sau trimiteți tabel întreținere)&lt;/span&gt;</v>
      </c>
      <c r="Z1103" s="509"/>
      <c r="AA1103" s="510" t="s">
        <v>1677</v>
      </c>
      <c r="AB1103" s="628" t="s">
        <v>1306</v>
      </c>
      <c r="AC1103" s="431" t="s">
        <v>1155</v>
      </c>
      <c r="AD1103" s="356" t="s">
        <v>2219</v>
      </c>
      <c r="AE1103" s="356"/>
      <c r="AF1103" s="356"/>
      <c r="AG1103" s="623" t="s">
        <v>10</v>
      </c>
      <c r="AH1103" s="623"/>
      <c r="AI1103" s="623" t="s">
        <v>2598</v>
      </c>
      <c r="AJ1103" s="441"/>
      <c r="AK1103" s="359"/>
    </row>
    <row r="1104" spans="1:37">
      <c r="A1104" s="367"/>
      <c r="B1104" s="445" t="s">
        <v>2817</v>
      </c>
      <c r="C1104" s="402">
        <v>46.782899999999998</v>
      </c>
      <c r="D1104" s="428">
        <v>23.626300000000001</v>
      </c>
      <c r="E1104" s="449" t="s">
        <v>206</v>
      </c>
      <c r="F1104" s="450" t="s">
        <v>649</v>
      </c>
      <c r="G1104" s="450" t="s">
        <v>2757</v>
      </c>
      <c r="H1104" s="450" t="s">
        <v>4268</v>
      </c>
      <c r="I1104" s="452" t="s">
        <v>681</v>
      </c>
      <c r="J1104" s="457" t="s">
        <v>3</v>
      </c>
      <c r="K1104" s="407">
        <v>7</v>
      </c>
      <c r="L1104" s="407">
        <v>5</v>
      </c>
      <c r="M1104" s="407">
        <v>5</v>
      </c>
      <c r="N1104" s="425">
        <v>82</v>
      </c>
      <c r="O1104" s="437"/>
      <c r="P1104" s="411"/>
      <c r="Q1104" s="406">
        <v>54</v>
      </c>
      <c r="R1104" s="406">
        <v>16</v>
      </c>
      <c r="S1104" s="406">
        <v>12</v>
      </c>
      <c r="T1104" s="406"/>
      <c r="U1104" s="406"/>
      <c r="V1104" s="406">
        <f t="shared" si="54"/>
        <v>0</v>
      </c>
      <c r="W1104" s="676"/>
      <c r="X1104" s="507" t="str">
        <f t="shared" si="52"/>
        <v>54 două camere, 16 trei camere, 12 patru camere, 0 număr camere necunoscut &lt;span style="color: red;"&gt;(spuneți-mi sau trimiteți tabel întreținere)&lt;/span&gt;</v>
      </c>
      <c r="Y1104" s="508" t="str">
        <f t="shared" si="53"/>
        <v>82 din care 54 două camere, 16 trei camere, 12 patru camere, 0 număr camere necunoscut &lt;span style="color: red;"&gt;(spuneți-mi sau trimiteți tabel întreținere)&lt;/span&gt;</v>
      </c>
      <c r="Z1104" s="509"/>
      <c r="AA1104" s="510" t="s">
        <v>1677</v>
      </c>
      <c r="AB1104" s="628" t="s">
        <v>1306</v>
      </c>
      <c r="AC1104" s="431" t="s">
        <v>1155</v>
      </c>
      <c r="AD1104" s="356" t="s">
        <v>2390</v>
      </c>
      <c r="AE1104" s="356"/>
      <c r="AF1104" s="356"/>
      <c r="AG1104" s="623" t="s">
        <v>10</v>
      </c>
      <c r="AH1104" s="623"/>
      <c r="AI1104" s="623" t="s">
        <v>2598</v>
      </c>
      <c r="AJ1104" s="441"/>
      <c r="AK1104" s="359"/>
    </row>
    <row r="1105" spans="1:37">
      <c r="A1105" s="367"/>
      <c r="B1105" s="445" t="s">
        <v>611</v>
      </c>
      <c r="C1105" s="402">
        <v>46.782699999999998</v>
      </c>
      <c r="D1105" s="428">
        <v>23.626999999999999</v>
      </c>
      <c r="E1105" s="449" t="s">
        <v>206</v>
      </c>
      <c r="F1105" s="450" t="s">
        <v>649</v>
      </c>
      <c r="G1105" s="450" t="s">
        <v>2757</v>
      </c>
      <c r="H1105" s="450" t="s">
        <v>4269</v>
      </c>
      <c r="I1105" s="452" t="s">
        <v>681</v>
      </c>
      <c r="J1105" s="457" t="s">
        <v>3</v>
      </c>
      <c r="K1105" s="407">
        <v>8</v>
      </c>
      <c r="L1105" s="407">
        <v>5</v>
      </c>
      <c r="M1105" s="407">
        <v>5</v>
      </c>
      <c r="N1105" s="425">
        <v>80</v>
      </c>
      <c r="O1105" s="437"/>
      <c r="P1105" s="408"/>
      <c r="Q1105" s="418">
        <v>6</v>
      </c>
      <c r="R1105" s="418">
        <v>59</v>
      </c>
      <c r="S1105" s="418">
        <v>15</v>
      </c>
      <c r="T1105" s="408"/>
      <c r="U1105" s="408"/>
      <c r="V1105" s="408">
        <f t="shared" si="54"/>
        <v>0</v>
      </c>
      <c r="W1105" s="676"/>
      <c r="X1105" s="507" t="str">
        <f t="shared" si="52"/>
        <v>6 două camere, 59 trei camere, 15 patru camere, 0 număr camere necunoscut &lt;span style="color: red;"&gt;(spuneți-mi sau trimiteți tabel întreținere)&lt;/span&gt;</v>
      </c>
      <c r="Y1105" s="508" t="str">
        <f t="shared" si="53"/>
        <v>80 din care 6 două camere, 59 trei camere, 15 patru camere, 0 număr camere necunoscut &lt;span style="color: red;"&gt;(spuneți-mi sau trimiteți tabel întreținere)&lt;/span&gt;</v>
      </c>
      <c r="Z1105" s="509"/>
      <c r="AA1105" s="510" t="s">
        <v>1677</v>
      </c>
      <c r="AB1105" s="628" t="s">
        <v>1306</v>
      </c>
      <c r="AC1105" s="431" t="s">
        <v>1155</v>
      </c>
      <c r="AD1105" s="623" t="s">
        <v>1720</v>
      </c>
      <c r="AE1105" s="623"/>
      <c r="AF1105" s="623"/>
      <c r="AG1105" s="623" t="s">
        <v>10</v>
      </c>
      <c r="AH1105" s="623"/>
      <c r="AI1105" s="623" t="s">
        <v>2598</v>
      </c>
      <c r="AJ1105" s="441"/>
      <c r="AK1105" s="359"/>
    </row>
    <row r="1106" spans="1:37">
      <c r="A1106" s="367"/>
      <c r="B1106" s="445" t="s">
        <v>2818</v>
      </c>
      <c r="C1106" s="402">
        <v>46.783099999999997</v>
      </c>
      <c r="D1106" s="428">
        <v>23.622499999999999</v>
      </c>
      <c r="E1106" s="449" t="s">
        <v>206</v>
      </c>
      <c r="F1106" s="450" t="s">
        <v>649</v>
      </c>
      <c r="G1106" s="450" t="s">
        <v>2757</v>
      </c>
      <c r="H1106" s="450" t="s">
        <v>4270</v>
      </c>
      <c r="I1106" s="452" t="s">
        <v>681</v>
      </c>
      <c r="J1106" s="457" t="s">
        <v>3</v>
      </c>
      <c r="K1106" s="407">
        <v>6</v>
      </c>
      <c r="L1106" s="407">
        <v>5</v>
      </c>
      <c r="M1106" s="407">
        <v>5</v>
      </c>
      <c r="N1106" s="398">
        <v>76</v>
      </c>
      <c r="O1106" s="395"/>
      <c r="P1106" s="526"/>
      <c r="Q1106" s="526">
        <v>62</v>
      </c>
      <c r="R1106" s="526">
        <v>8</v>
      </c>
      <c r="S1106" s="526">
        <v>6</v>
      </c>
      <c r="T1106" s="526"/>
      <c r="U1106" s="526"/>
      <c r="V1106" s="406">
        <f t="shared" si="54"/>
        <v>0</v>
      </c>
      <c r="W1106" s="676"/>
      <c r="X1106" s="507" t="str">
        <f t="shared" si="52"/>
        <v>62 două camere, 8 trei camere, 6 patru camere, 0 număr camere necunoscut &lt;span style="color: red;"&gt;(spuneți-mi sau trimiteți tabel întreținere)&lt;/span&gt;</v>
      </c>
      <c r="Y1106" s="508" t="str">
        <f t="shared" si="53"/>
        <v>76 din care 62 două camere, 8 trei camere, 6 patru camere, 0 număr camere necunoscut &lt;span style="color: red;"&gt;(spuneți-mi sau trimiteți tabel întreținere)&lt;/span&gt;</v>
      </c>
      <c r="Z1106" s="509"/>
      <c r="AA1106" s="510" t="s">
        <v>1043</v>
      </c>
      <c r="AB1106" s="628" t="s">
        <v>1306</v>
      </c>
      <c r="AC1106" s="431" t="s">
        <v>1155</v>
      </c>
      <c r="AD1106" s="356" t="s">
        <v>1429</v>
      </c>
      <c r="AE1106" s="356"/>
      <c r="AF1106" s="356"/>
      <c r="AG1106" s="623" t="s">
        <v>10</v>
      </c>
      <c r="AH1106" s="623"/>
      <c r="AI1106" s="623" t="s">
        <v>2598</v>
      </c>
      <c r="AJ1106" s="496"/>
      <c r="AK1106" s="359"/>
    </row>
    <row r="1107" spans="1:37">
      <c r="A1107" s="367"/>
      <c r="B1107" s="445" t="s">
        <v>2819</v>
      </c>
      <c r="C1107" s="402">
        <v>46.7836</v>
      </c>
      <c r="D1107" s="428">
        <v>23.6218</v>
      </c>
      <c r="E1107" s="449" t="s">
        <v>206</v>
      </c>
      <c r="F1107" s="450" t="s">
        <v>649</v>
      </c>
      <c r="G1107" s="450" t="s">
        <v>2757</v>
      </c>
      <c r="H1107" s="450" t="s">
        <v>3275</v>
      </c>
      <c r="I1107" s="452" t="s">
        <v>681</v>
      </c>
      <c r="J1107" s="457" t="s">
        <v>3</v>
      </c>
      <c r="K1107" s="407">
        <v>2</v>
      </c>
      <c r="L1107" s="407">
        <v>5</v>
      </c>
      <c r="M1107" s="407">
        <v>5</v>
      </c>
      <c r="N1107" s="425">
        <v>120</v>
      </c>
      <c r="O1107" s="437"/>
      <c r="P1107" s="406">
        <v>120</v>
      </c>
      <c r="Q1107" s="406"/>
      <c r="R1107" s="406"/>
      <c r="S1107" s="406"/>
      <c r="T1107" s="406"/>
      <c r="U1107" s="406"/>
      <c r="V1107" s="406">
        <f t="shared" si="54"/>
        <v>0</v>
      </c>
      <c r="W1107" s="676"/>
      <c r="X1107" s="507" t="str">
        <f t="shared" si="52"/>
        <v>120 garsoniere, 0 număr camere necunoscut &lt;span style="color: red;"&gt;(spuneți-mi sau trimiteți tabel întreținere)&lt;/span&gt;</v>
      </c>
      <c r="Y1107" s="508" t="str">
        <f t="shared" si="53"/>
        <v>120 din care 120 garsoniere, 0 număr camere necunoscut &lt;span style="color: red;"&gt;(spuneți-mi sau trimiteți tabel întreținere)&lt;/span&gt;</v>
      </c>
      <c r="Z1107" s="509"/>
      <c r="AA1107" s="510" t="s">
        <v>1043</v>
      </c>
      <c r="AB1107" s="628" t="s">
        <v>1305</v>
      </c>
      <c r="AC1107" s="431" t="s">
        <v>1547</v>
      </c>
      <c r="AD1107" s="356" t="s">
        <v>1141</v>
      </c>
      <c r="AE1107" s="356"/>
      <c r="AF1107" s="356"/>
      <c r="AG1107" s="356" t="s">
        <v>840</v>
      </c>
      <c r="AH1107" s="356"/>
      <c r="AI1107" s="356" t="s">
        <v>2227</v>
      </c>
      <c r="AJ1107" s="441"/>
      <c r="AK1107" s="359"/>
    </row>
    <row r="1108" spans="1:37">
      <c r="A1108" s="367"/>
      <c r="B1108" s="445" t="s">
        <v>2819</v>
      </c>
      <c r="C1108" s="402">
        <v>46.784100000000002</v>
      </c>
      <c r="D1108" s="428">
        <v>23.621400000000001</v>
      </c>
      <c r="E1108" s="449" t="s">
        <v>206</v>
      </c>
      <c r="F1108" s="450" t="s">
        <v>649</v>
      </c>
      <c r="G1108" s="450" t="s">
        <v>2757</v>
      </c>
      <c r="H1108" s="450" t="s">
        <v>4271</v>
      </c>
      <c r="I1108" s="452" t="s">
        <v>681</v>
      </c>
      <c r="J1108" s="457" t="s">
        <v>3</v>
      </c>
      <c r="K1108" s="407">
        <v>2</v>
      </c>
      <c r="L1108" s="407">
        <v>5</v>
      </c>
      <c r="M1108" s="407">
        <v>5</v>
      </c>
      <c r="N1108" s="425">
        <v>100</v>
      </c>
      <c r="O1108" s="437"/>
      <c r="P1108" s="406">
        <v>100</v>
      </c>
      <c r="Q1108" s="406"/>
      <c r="R1108" s="406"/>
      <c r="S1108" s="406"/>
      <c r="T1108" s="406"/>
      <c r="U1108" s="406"/>
      <c r="V1108" s="406">
        <f t="shared" si="54"/>
        <v>0</v>
      </c>
      <c r="W1108" s="676"/>
      <c r="X1108" s="507" t="str">
        <f t="shared" si="52"/>
        <v>100 garsoniere, 0 număr camere necunoscut &lt;span style="color: red;"&gt;(spuneți-mi sau trimiteți tabel întreținere)&lt;/span&gt;</v>
      </c>
      <c r="Y1108" s="508" t="str">
        <f t="shared" si="53"/>
        <v>100 din care 100 garsoniere, 0 număr camere necunoscut &lt;span style="color: red;"&gt;(spuneți-mi sau trimiteți tabel întreținere)&lt;/span&gt;</v>
      </c>
      <c r="Z1108" s="509"/>
      <c r="AA1108" s="510" t="s">
        <v>1043</v>
      </c>
      <c r="AB1108" s="628" t="s">
        <v>1306</v>
      </c>
      <c r="AC1108" s="431" t="s">
        <v>1155</v>
      </c>
      <c r="AD1108" s="356" t="s">
        <v>2654</v>
      </c>
      <c r="AE1108" s="356"/>
      <c r="AF1108" s="356"/>
      <c r="AG1108" s="356" t="s">
        <v>840</v>
      </c>
      <c r="AH1108" s="356"/>
      <c r="AI1108" s="356" t="s">
        <v>2227</v>
      </c>
      <c r="AJ1108" s="441"/>
      <c r="AK1108" s="359"/>
    </row>
    <row r="1109" spans="1:37">
      <c r="A1109" s="367" t="s">
        <v>32</v>
      </c>
      <c r="B1109" s="460" t="s">
        <v>465</v>
      </c>
      <c r="C1109" s="461">
        <v>46.779800000000002</v>
      </c>
      <c r="D1109" s="462">
        <v>23.620899999999999</v>
      </c>
      <c r="E1109" s="463" t="s">
        <v>206</v>
      </c>
      <c r="F1109" s="464" t="s">
        <v>649</v>
      </c>
      <c r="G1109" s="464" t="s">
        <v>2757</v>
      </c>
      <c r="H1109" s="464" t="s">
        <v>4272</v>
      </c>
      <c r="I1109" s="474" t="s">
        <v>688</v>
      </c>
      <c r="J1109" s="370" t="s">
        <v>751</v>
      </c>
      <c r="K1109" s="390">
        <v>2</v>
      </c>
      <c r="L1109" s="390">
        <v>9</v>
      </c>
      <c r="M1109" s="390">
        <v>8</v>
      </c>
      <c r="N1109" s="391">
        <v>60</v>
      </c>
      <c r="O1109" s="392"/>
      <c r="P1109" s="525"/>
      <c r="Q1109" s="525">
        <v>15</v>
      </c>
      <c r="R1109" s="525">
        <v>45</v>
      </c>
      <c r="S1109" s="525"/>
      <c r="T1109" s="525"/>
      <c r="U1109" s="525"/>
      <c r="V1109" s="525">
        <f t="shared" si="54"/>
        <v>0</v>
      </c>
      <c r="W1109" s="673"/>
      <c r="X1109" s="371" t="str">
        <f t="shared" si="52"/>
        <v>15 două camere, 45 trei camere, 0 număr camere necunoscut &lt;span style="color: red;"&gt;(spuneți-mi sau trimiteți tabel întreținere)&lt;/span&gt;</v>
      </c>
      <c r="Y1109" s="372" t="str">
        <f t="shared" si="53"/>
        <v>60 din care 15 două camere, 45 trei camere, 0 număr camere necunoscut &lt;span style="color: red;"&gt;(spuneți-mi sau trimiteți tabel întreținere)&lt;/span&gt;</v>
      </c>
      <c r="Z1109" s="373"/>
      <c r="AA1109" s="393" t="s">
        <v>1043</v>
      </c>
      <c r="AB1109" s="400" t="s">
        <v>1307</v>
      </c>
      <c r="AC1109" s="458" t="s">
        <v>1155</v>
      </c>
      <c r="AD1109" s="394" t="s">
        <v>1552</v>
      </c>
      <c r="AE1109" s="394"/>
      <c r="AF1109" s="394"/>
      <c r="AG1109" s="394" t="s">
        <v>2108</v>
      </c>
      <c r="AH1109" s="394"/>
      <c r="AI1109" s="394" t="s">
        <v>2610</v>
      </c>
      <c r="AJ1109" s="473"/>
      <c r="AK1109" s="359"/>
    </row>
    <row r="1110" spans="1:37">
      <c r="A1110" s="367"/>
      <c r="B1110" s="445" t="s">
        <v>466</v>
      </c>
      <c r="C1110" s="402">
        <v>46.779200000000003</v>
      </c>
      <c r="D1110" s="428">
        <v>23.622</v>
      </c>
      <c r="E1110" s="449" t="s">
        <v>206</v>
      </c>
      <c r="F1110" s="450" t="s">
        <v>649</v>
      </c>
      <c r="G1110" s="450" t="s">
        <v>2757</v>
      </c>
      <c r="H1110" s="450" t="s">
        <v>2996</v>
      </c>
      <c r="I1110" s="452" t="s">
        <v>661</v>
      </c>
      <c r="J1110" s="399" t="s">
        <v>751</v>
      </c>
      <c r="K1110" s="407">
        <v>1</v>
      </c>
      <c r="L1110" s="407">
        <v>9</v>
      </c>
      <c r="M1110" s="407">
        <v>9</v>
      </c>
      <c r="N1110" s="425">
        <v>35</v>
      </c>
      <c r="O1110" s="437"/>
      <c r="P1110" s="406"/>
      <c r="Q1110" s="406">
        <v>8</v>
      </c>
      <c r="R1110" s="406">
        <v>18</v>
      </c>
      <c r="S1110" s="406">
        <v>9</v>
      </c>
      <c r="T1110" s="406"/>
      <c r="U1110" s="406"/>
      <c r="V1110" s="406">
        <f t="shared" si="54"/>
        <v>0</v>
      </c>
      <c r="W1110" s="676"/>
      <c r="X1110" s="507" t="str">
        <f t="shared" si="52"/>
        <v>8 două camere, 18 trei camere, 9 patru camere, 0 număr camere necunoscut &lt;span style="color: red;"&gt;(spuneți-mi sau trimiteți tabel întreținere)&lt;/span&gt;</v>
      </c>
      <c r="Y1110" s="508" t="str">
        <f t="shared" si="53"/>
        <v>35 din care 8 două camere, 18 trei camere, 9 patru camere, 0 număr camere necunoscut &lt;span style="color: red;"&gt;(spuneți-mi sau trimiteți tabel întreținere)&lt;/span&gt;</v>
      </c>
      <c r="Z1110" s="509"/>
      <c r="AA1110" s="510" t="s">
        <v>1043</v>
      </c>
      <c r="AB1110" s="628" t="s">
        <v>1307</v>
      </c>
      <c r="AC1110" s="431" t="s">
        <v>1155</v>
      </c>
      <c r="AD1110" s="356" t="s">
        <v>1367</v>
      </c>
      <c r="AE1110" s="356"/>
      <c r="AF1110" s="356"/>
      <c r="AG1110" s="623" t="s">
        <v>1218</v>
      </c>
      <c r="AH1110" s="623"/>
      <c r="AI1110" s="623" t="s">
        <v>2563</v>
      </c>
      <c r="AJ1110" s="496"/>
      <c r="AK1110" s="359"/>
    </row>
    <row r="1111" spans="1:37">
      <c r="A1111" s="367"/>
      <c r="B1111" s="445" t="s">
        <v>467</v>
      </c>
      <c r="C1111" s="402">
        <v>46.779899999999998</v>
      </c>
      <c r="D1111" s="428">
        <v>23.6221</v>
      </c>
      <c r="E1111" s="449" t="s">
        <v>206</v>
      </c>
      <c r="F1111" s="450" t="s">
        <v>649</v>
      </c>
      <c r="G1111" s="450" t="s">
        <v>2757</v>
      </c>
      <c r="H1111" s="450" t="s">
        <v>4273</v>
      </c>
      <c r="I1111" s="452" t="s">
        <v>691</v>
      </c>
      <c r="J1111" s="399" t="s">
        <v>751</v>
      </c>
      <c r="K1111" s="407">
        <v>1</v>
      </c>
      <c r="L1111" s="407">
        <v>10</v>
      </c>
      <c r="M1111" s="407">
        <v>10</v>
      </c>
      <c r="N1111" s="425">
        <v>39</v>
      </c>
      <c r="O1111" s="437"/>
      <c r="P1111" s="406"/>
      <c r="Q1111" s="406">
        <v>9</v>
      </c>
      <c r="R1111" s="406">
        <v>20</v>
      </c>
      <c r="S1111" s="406">
        <v>10</v>
      </c>
      <c r="T1111" s="406"/>
      <c r="U1111" s="406"/>
      <c r="V1111" s="406">
        <f t="shared" si="54"/>
        <v>0</v>
      </c>
      <c r="W1111" s="676"/>
      <c r="X1111" s="507" t="str">
        <f t="shared" si="52"/>
        <v>9 două camere, 20 trei camere, 10 patru camere, 0 număr camere necunoscut &lt;span style="color: red;"&gt;(spuneți-mi sau trimiteți tabel întreținere)&lt;/span&gt;</v>
      </c>
      <c r="Y1111" s="508" t="str">
        <f t="shared" si="53"/>
        <v>39 din care 9 două camere, 20 trei camere, 10 patru camere, 0 număr camere necunoscut &lt;span style="color: red;"&gt;(spuneți-mi sau trimiteți tabel întreținere)&lt;/span&gt;</v>
      </c>
      <c r="Z1111" s="509"/>
      <c r="AA1111" s="510" t="s">
        <v>1043</v>
      </c>
      <c r="AB1111" s="628" t="s">
        <v>1307</v>
      </c>
      <c r="AC1111" s="431" t="s">
        <v>1155</v>
      </c>
      <c r="AD1111" s="356" t="s">
        <v>1367</v>
      </c>
      <c r="AE1111" s="356"/>
      <c r="AF1111" s="356"/>
      <c r="AG1111" s="623" t="s">
        <v>1218</v>
      </c>
      <c r="AH1111" s="623"/>
      <c r="AI1111" s="623" t="s">
        <v>2563</v>
      </c>
      <c r="AJ1111" s="441"/>
      <c r="AK1111" s="359"/>
    </row>
    <row r="1112" spans="1:37">
      <c r="A1112" s="367"/>
      <c r="B1112" s="445" t="s">
        <v>439</v>
      </c>
      <c r="C1112" s="402">
        <v>46.7791</v>
      </c>
      <c r="D1112" s="428">
        <v>23.621500000000001</v>
      </c>
      <c r="E1112" s="449" t="s">
        <v>206</v>
      </c>
      <c r="F1112" s="450" t="s">
        <v>649</v>
      </c>
      <c r="G1112" s="450" t="s">
        <v>2757</v>
      </c>
      <c r="H1112" s="450" t="s">
        <v>4274</v>
      </c>
      <c r="I1112" s="452" t="s">
        <v>661</v>
      </c>
      <c r="J1112" s="399" t="s">
        <v>751</v>
      </c>
      <c r="K1112" s="407">
        <v>2</v>
      </c>
      <c r="L1112" s="407">
        <v>9</v>
      </c>
      <c r="M1112" s="407">
        <v>9</v>
      </c>
      <c r="N1112" s="425">
        <v>70</v>
      </c>
      <c r="O1112" s="437"/>
      <c r="P1112" s="406"/>
      <c r="Q1112" s="406">
        <v>16</v>
      </c>
      <c r="R1112" s="406">
        <v>36</v>
      </c>
      <c r="S1112" s="406">
        <v>18</v>
      </c>
      <c r="T1112" s="406"/>
      <c r="U1112" s="406"/>
      <c r="V1112" s="406">
        <f t="shared" si="54"/>
        <v>0</v>
      </c>
      <c r="W1112" s="676"/>
      <c r="X1112" s="507" t="str">
        <f t="shared" si="52"/>
        <v>16 două camere, 36 trei camere, 18 patru camere, 0 număr camere necunoscut &lt;span style="color: red;"&gt;(spuneți-mi sau trimiteți tabel întreținere)&lt;/span&gt;</v>
      </c>
      <c r="Y1112" s="508" t="str">
        <f t="shared" si="53"/>
        <v>70 din care 16 două camere, 36 trei camere, 18 patru camere, 0 număr camere necunoscut &lt;span style="color: red;"&gt;(spuneți-mi sau trimiteți tabel întreținere)&lt;/span&gt;</v>
      </c>
      <c r="Z1112" s="509"/>
      <c r="AA1112" s="510" t="s">
        <v>1043</v>
      </c>
      <c r="AB1112" s="628" t="s">
        <v>1307</v>
      </c>
      <c r="AC1112" s="431" t="s">
        <v>1155</v>
      </c>
      <c r="AD1112" s="623" t="s">
        <v>1366</v>
      </c>
      <c r="AE1112" s="356"/>
      <c r="AF1112" s="356"/>
      <c r="AG1112" s="623" t="s">
        <v>1218</v>
      </c>
      <c r="AH1112" s="623"/>
      <c r="AI1112" s="623" t="s">
        <v>2563</v>
      </c>
      <c r="AJ1112" s="441"/>
      <c r="AK1112" s="359"/>
    </row>
    <row r="1113" spans="1:37">
      <c r="A1113" s="367"/>
      <c r="B1113" s="445" t="s">
        <v>440</v>
      </c>
      <c r="C1113" s="402">
        <v>46.780099999999997</v>
      </c>
      <c r="D1113" s="428">
        <v>23.622599999999998</v>
      </c>
      <c r="E1113" s="449" t="s">
        <v>206</v>
      </c>
      <c r="F1113" s="450" t="s">
        <v>649</v>
      </c>
      <c r="G1113" s="450" t="s">
        <v>2757</v>
      </c>
      <c r="H1113" s="450" t="s">
        <v>4275</v>
      </c>
      <c r="I1113" s="452" t="s">
        <v>691</v>
      </c>
      <c r="J1113" s="399" t="s">
        <v>751</v>
      </c>
      <c r="K1113" s="407">
        <v>1</v>
      </c>
      <c r="L1113" s="407">
        <v>10</v>
      </c>
      <c r="M1113" s="407">
        <v>10</v>
      </c>
      <c r="N1113" s="425">
        <v>39</v>
      </c>
      <c r="O1113" s="437"/>
      <c r="P1113" s="406"/>
      <c r="Q1113" s="406">
        <v>9</v>
      </c>
      <c r="R1113" s="406">
        <v>20</v>
      </c>
      <c r="S1113" s="406">
        <v>10</v>
      </c>
      <c r="T1113" s="406"/>
      <c r="U1113" s="406"/>
      <c r="V1113" s="406">
        <f t="shared" si="54"/>
        <v>0</v>
      </c>
      <c r="W1113" s="676"/>
      <c r="X1113" s="507" t="str">
        <f t="shared" si="52"/>
        <v>9 două camere, 20 trei camere, 10 patru camere, 0 număr camere necunoscut &lt;span style="color: red;"&gt;(spuneți-mi sau trimiteți tabel întreținere)&lt;/span&gt;</v>
      </c>
      <c r="Y1113" s="508" t="str">
        <f t="shared" si="53"/>
        <v>39 din care 9 două camere, 20 trei camere, 10 patru camere, 0 număr camere necunoscut &lt;span style="color: red;"&gt;(spuneți-mi sau trimiteți tabel întreținere)&lt;/span&gt;</v>
      </c>
      <c r="Z1113" s="509"/>
      <c r="AA1113" s="510" t="s">
        <v>1043</v>
      </c>
      <c r="AB1113" s="628" t="s">
        <v>1307</v>
      </c>
      <c r="AC1113" s="431" t="s">
        <v>1155</v>
      </c>
      <c r="AD1113" s="356" t="s">
        <v>1367</v>
      </c>
      <c r="AE1113" s="356"/>
      <c r="AF1113" s="356"/>
      <c r="AG1113" s="623" t="s">
        <v>1218</v>
      </c>
      <c r="AH1113" s="623"/>
      <c r="AI1113" s="623" t="s">
        <v>2563</v>
      </c>
      <c r="AJ1113" s="496"/>
      <c r="AK1113" s="359"/>
    </row>
    <row r="1114" spans="1:37">
      <c r="A1114" s="367"/>
      <c r="B1114" s="445" t="s">
        <v>441</v>
      </c>
      <c r="C1114" s="402">
        <v>46.7789</v>
      </c>
      <c r="D1114" s="428">
        <v>23.622800000000002</v>
      </c>
      <c r="E1114" s="449" t="s">
        <v>206</v>
      </c>
      <c r="F1114" s="450" t="s">
        <v>649</v>
      </c>
      <c r="G1114" s="450" t="s">
        <v>2757</v>
      </c>
      <c r="H1114" s="450" t="s">
        <v>4276</v>
      </c>
      <c r="I1114" s="452" t="s">
        <v>681</v>
      </c>
      <c r="J1114" s="457" t="s">
        <v>3</v>
      </c>
      <c r="K1114" s="407">
        <v>4</v>
      </c>
      <c r="L1114" s="407">
        <v>5</v>
      </c>
      <c r="M1114" s="407">
        <v>5</v>
      </c>
      <c r="N1114" s="398">
        <v>40</v>
      </c>
      <c r="O1114" s="395"/>
      <c r="P1114" s="526"/>
      <c r="Q1114" s="526">
        <v>2</v>
      </c>
      <c r="R1114" s="526">
        <v>29</v>
      </c>
      <c r="S1114" s="526">
        <v>9</v>
      </c>
      <c r="T1114" s="526"/>
      <c r="U1114" s="526"/>
      <c r="V1114" s="526">
        <f t="shared" si="54"/>
        <v>0</v>
      </c>
      <c r="W1114" s="676"/>
      <c r="X1114" s="507" t="str">
        <f t="shared" si="52"/>
        <v>2 două camere, 29 trei camere, 9 patru camere, 0 număr camere necunoscut &lt;span style="color: red;"&gt;(spuneți-mi sau trimiteți tabel întreținere)&lt;/span&gt;</v>
      </c>
      <c r="Y1114" s="508" t="str">
        <f t="shared" si="53"/>
        <v>40 din care 2 două camere, 29 trei camere, 9 patru camere, 0 număr camere necunoscut &lt;span style="color: red;"&gt;(spuneți-mi sau trimiteți tabel întreținere)&lt;/span&gt;</v>
      </c>
      <c r="Z1114" s="509"/>
      <c r="AA1114" s="510" t="s">
        <v>1668</v>
      </c>
      <c r="AB1114" s="628" t="s">
        <v>1307</v>
      </c>
      <c r="AC1114" s="431" t="s">
        <v>1155</v>
      </c>
      <c r="AD1114" s="623" t="s">
        <v>1437</v>
      </c>
      <c r="AE1114" s="623"/>
      <c r="AF1114" s="623"/>
      <c r="AG1114" s="623" t="s">
        <v>10</v>
      </c>
      <c r="AH1114" s="623"/>
      <c r="AI1114" s="623" t="s">
        <v>2598</v>
      </c>
      <c r="AJ1114" s="441"/>
      <c r="AK1114" s="359"/>
    </row>
    <row r="1115" spans="1:37">
      <c r="A1115" s="367"/>
      <c r="B1115" s="445" t="s">
        <v>442</v>
      </c>
      <c r="C1115" s="402">
        <v>46.780200000000001</v>
      </c>
      <c r="D1115" s="428">
        <v>23.623200000000001</v>
      </c>
      <c r="E1115" s="449" t="s">
        <v>206</v>
      </c>
      <c r="F1115" s="450" t="s">
        <v>649</v>
      </c>
      <c r="G1115" s="450" t="s">
        <v>2757</v>
      </c>
      <c r="H1115" s="450" t="s">
        <v>4277</v>
      </c>
      <c r="I1115" s="452" t="s">
        <v>691</v>
      </c>
      <c r="J1115" s="399" t="s">
        <v>751</v>
      </c>
      <c r="K1115" s="407">
        <v>1</v>
      </c>
      <c r="L1115" s="407">
        <v>10</v>
      </c>
      <c r="M1115" s="407">
        <v>10</v>
      </c>
      <c r="N1115" s="425">
        <v>39</v>
      </c>
      <c r="O1115" s="437"/>
      <c r="P1115" s="406"/>
      <c r="Q1115" s="406">
        <v>9</v>
      </c>
      <c r="R1115" s="406">
        <v>20</v>
      </c>
      <c r="S1115" s="406">
        <v>10</v>
      </c>
      <c r="T1115" s="406"/>
      <c r="U1115" s="406"/>
      <c r="V1115" s="406">
        <f t="shared" si="54"/>
        <v>0</v>
      </c>
      <c r="W1115" s="676"/>
      <c r="X1115" s="507" t="str">
        <f t="shared" si="52"/>
        <v>9 două camere, 20 trei camere, 10 patru camere, 0 număr camere necunoscut &lt;span style="color: red;"&gt;(spuneți-mi sau trimiteți tabel întreținere)&lt;/span&gt;</v>
      </c>
      <c r="Y1115" s="508" t="str">
        <f t="shared" si="53"/>
        <v>39 din care 9 două camere, 20 trei camere, 10 patru camere, 0 număr camere necunoscut &lt;span style="color: red;"&gt;(spuneți-mi sau trimiteți tabel întreținere)&lt;/span&gt;</v>
      </c>
      <c r="Z1115" s="509"/>
      <c r="AA1115" s="510" t="s">
        <v>1043</v>
      </c>
      <c r="AB1115" s="628" t="s">
        <v>1307</v>
      </c>
      <c r="AC1115" s="431" t="s">
        <v>1155</v>
      </c>
      <c r="AD1115" s="356" t="s">
        <v>1367</v>
      </c>
      <c r="AE1115" s="356"/>
      <c r="AF1115" s="356"/>
      <c r="AG1115" s="623" t="s">
        <v>1218</v>
      </c>
      <c r="AH1115" s="623"/>
      <c r="AI1115" s="623" t="s">
        <v>2563</v>
      </c>
      <c r="AJ1115" s="441"/>
      <c r="AK1115" s="359"/>
    </row>
    <row r="1116" spans="1:37">
      <c r="A1116" s="367"/>
      <c r="B1116" s="445" t="s">
        <v>443</v>
      </c>
      <c r="C1116" s="402">
        <v>46.779499999999999</v>
      </c>
      <c r="D1116" s="428">
        <v>23.622900000000001</v>
      </c>
      <c r="E1116" s="449" t="s">
        <v>206</v>
      </c>
      <c r="F1116" s="450" t="s">
        <v>649</v>
      </c>
      <c r="G1116" s="450" t="s">
        <v>2757</v>
      </c>
      <c r="H1116" s="450" t="s">
        <v>2997</v>
      </c>
      <c r="I1116" s="452" t="s">
        <v>661</v>
      </c>
      <c r="J1116" s="399" t="s">
        <v>751</v>
      </c>
      <c r="K1116" s="407">
        <v>3</v>
      </c>
      <c r="L1116" s="407">
        <v>9</v>
      </c>
      <c r="M1116" s="407">
        <v>9</v>
      </c>
      <c r="N1116" s="425">
        <v>105</v>
      </c>
      <c r="O1116" s="437"/>
      <c r="P1116" s="406"/>
      <c r="Q1116" s="406">
        <v>24</v>
      </c>
      <c r="R1116" s="406">
        <v>54</v>
      </c>
      <c r="S1116" s="406">
        <v>27</v>
      </c>
      <c r="T1116" s="406"/>
      <c r="U1116" s="406"/>
      <c r="V1116" s="406">
        <f t="shared" si="54"/>
        <v>0</v>
      </c>
      <c r="W1116" s="676"/>
      <c r="X1116" s="507" t="str">
        <f t="shared" si="52"/>
        <v>24 două camere, 54 trei camere, 27 patru camere, 0 număr camere necunoscut &lt;span style="color: red;"&gt;(spuneți-mi sau trimiteți tabel întreținere)&lt;/span&gt;</v>
      </c>
      <c r="Y1116" s="508" t="str">
        <f t="shared" si="53"/>
        <v>105 din care 24 două camere, 54 trei camere, 27 patru camere, 0 număr camere necunoscut &lt;span style="color: red;"&gt;(spuneți-mi sau trimiteți tabel întreținere)&lt;/span&gt;</v>
      </c>
      <c r="Z1116" s="509"/>
      <c r="AA1116" s="510" t="s">
        <v>1043</v>
      </c>
      <c r="AB1116" s="628" t="s">
        <v>1307</v>
      </c>
      <c r="AC1116" s="431" t="s">
        <v>1155</v>
      </c>
      <c r="AD1116" s="623" t="s">
        <v>1715</v>
      </c>
      <c r="AE1116" s="356"/>
      <c r="AF1116" s="356"/>
      <c r="AG1116" s="623" t="s">
        <v>1218</v>
      </c>
      <c r="AH1116" s="623"/>
      <c r="AI1116" s="623" t="s">
        <v>2563</v>
      </c>
      <c r="AJ1116" s="441"/>
      <c r="AK1116" s="359"/>
    </row>
    <row r="1117" spans="1:37">
      <c r="A1117" s="367"/>
      <c r="B1117" s="445" t="s">
        <v>468</v>
      </c>
      <c r="C1117" s="402">
        <v>46.780299999999997</v>
      </c>
      <c r="D1117" s="428">
        <v>23.623699999999999</v>
      </c>
      <c r="E1117" s="449" t="s">
        <v>206</v>
      </c>
      <c r="F1117" s="450" t="s">
        <v>649</v>
      </c>
      <c r="G1117" s="450" t="s">
        <v>2757</v>
      </c>
      <c r="H1117" s="450" t="s">
        <v>4278</v>
      </c>
      <c r="I1117" s="452" t="s">
        <v>691</v>
      </c>
      <c r="J1117" s="399" t="s">
        <v>751</v>
      </c>
      <c r="K1117" s="407">
        <v>1</v>
      </c>
      <c r="L1117" s="407">
        <v>10</v>
      </c>
      <c r="M1117" s="407">
        <v>10</v>
      </c>
      <c r="N1117" s="425">
        <v>39</v>
      </c>
      <c r="O1117" s="437"/>
      <c r="P1117" s="406"/>
      <c r="Q1117" s="406">
        <v>9</v>
      </c>
      <c r="R1117" s="406">
        <v>20</v>
      </c>
      <c r="S1117" s="406">
        <v>10</v>
      </c>
      <c r="T1117" s="406"/>
      <c r="U1117" s="406"/>
      <c r="V1117" s="406">
        <f t="shared" si="54"/>
        <v>0</v>
      </c>
      <c r="W1117" s="676"/>
      <c r="X1117" s="507" t="str">
        <f t="shared" si="52"/>
        <v>9 două camere, 20 trei camere, 10 patru camere, 0 număr camere necunoscut &lt;span style="color: red;"&gt;(spuneți-mi sau trimiteți tabel întreținere)&lt;/span&gt;</v>
      </c>
      <c r="Y1117" s="508" t="str">
        <f t="shared" si="53"/>
        <v>39 din care 9 două camere, 20 trei camere, 10 patru camere, 0 număr camere necunoscut &lt;span style="color: red;"&gt;(spuneți-mi sau trimiteți tabel întreținere)&lt;/span&gt;</v>
      </c>
      <c r="Z1117" s="509"/>
      <c r="AA1117" s="510" t="s">
        <v>1043</v>
      </c>
      <c r="AB1117" s="628" t="s">
        <v>1307</v>
      </c>
      <c r="AC1117" s="431" t="s">
        <v>1155</v>
      </c>
      <c r="AD1117" s="356" t="s">
        <v>1367</v>
      </c>
      <c r="AE1117" s="356"/>
      <c r="AF1117" s="356"/>
      <c r="AG1117" s="623" t="s">
        <v>1218</v>
      </c>
      <c r="AH1117" s="623"/>
      <c r="AI1117" s="623" t="s">
        <v>2563</v>
      </c>
      <c r="AJ1117" s="441"/>
      <c r="AK1117" s="359"/>
    </row>
    <row r="1118" spans="1:37">
      <c r="A1118" s="367"/>
      <c r="B1118" s="445" t="s">
        <v>2820</v>
      </c>
      <c r="C1118" s="402">
        <v>46.781700000000001</v>
      </c>
      <c r="D1118" s="428">
        <v>23.625800000000002</v>
      </c>
      <c r="E1118" s="449" t="s">
        <v>206</v>
      </c>
      <c r="F1118" s="450" t="s">
        <v>649</v>
      </c>
      <c r="G1118" s="450" t="s">
        <v>2757</v>
      </c>
      <c r="H1118" s="450" t="s">
        <v>4279</v>
      </c>
      <c r="I1118" s="452" t="s">
        <v>656</v>
      </c>
      <c r="J1118" s="399" t="s">
        <v>751</v>
      </c>
      <c r="K1118" s="624">
        <v>2</v>
      </c>
      <c r="L1118" s="624">
        <v>9</v>
      </c>
      <c r="M1118" s="624">
        <v>8</v>
      </c>
      <c r="N1118" s="398">
        <v>64</v>
      </c>
      <c r="O1118" s="395"/>
      <c r="P1118" s="526"/>
      <c r="Q1118" s="526">
        <v>16</v>
      </c>
      <c r="R1118" s="526">
        <v>48</v>
      </c>
      <c r="S1118" s="526"/>
      <c r="T1118" s="526"/>
      <c r="U1118" s="526"/>
      <c r="V1118" s="526">
        <f t="shared" si="54"/>
        <v>0</v>
      </c>
      <c r="W1118" s="672"/>
      <c r="X1118" s="396" t="str">
        <f t="shared" si="52"/>
        <v>16 două camere, 48 trei camere, 0 număr camere necunoscut &lt;span style="color: red;"&gt;(spuneți-mi sau trimiteți tabel întreținere)&lt;/span&gt;</v>
      </c>
      <c r="Y1118" s="622" t="str">
        <f t="shared" si="53"/>
        <v>64 din care 16 două camere, 48 trei camere, 0 număr camere necunoscut &lt;span style="color: red;"&gt;(spuneți-mi sau trimiteți tabel întreținere)&lt;/span&gt;</v>
      </c>
      <c r="Z1118" s="397"/>
      <c r="AA1118" s="625" t="s">
        <v>1043</v>
      </c>
      <c r="AB1118" s="628" t="s">
        <v>1307</v>
      </c>
      <c r="AC1118" s="431" t="s">
        <v>1155</v>
      </c>
      <c r="AD1118" s="623" t="s">
        <v>1552</v>
      </c>
      <c r="AE1118" s="623"/>
      <c r="AF1118" s="623"/>
      <c r="AG1118" s="623" t="s">
        <v>2108</v>
      </c>
      <c r="AH1118" s="623"/>
      <c r="AI1118" s="623" t="s">
        <v>2610</v>
      </c>
      <c r="AJ1118" s="441"/>
      <c r="AK1118" s="359"/>
    </row>
    <row r="1119" spans="1:37">
      <c r="A1119" s="367"/>
      <c r="B1119" s="445" t="s">
        <v>469</v>
      </c>
      <c r="C1119" s="402">
        <v>46.779200000000003</v>
      </c>
      <c r="D1119" s="428">
        <v>23.623899999999999</v>
      </c>
      <c r="E1119" s="449" t="s">
        <v>206</v>
      </c>
      <c r="F1119" s="450" t="s">
        <v>649</v>
      </c>
      <c r="G1119" s="450" t="s">
        <v>2757</v>
      </c>
      <c r="H1119" s="450" t="s">
        <v>4280</v>
      </c>
      <c r="I1119" s="452" t="s">
        <v>681</v>
      </c>
      <c r="J1119" s="457" t="s">
        <v>3</v>
      </c>
      <c r="K1119" s="407">
        <v>4</v>
      </c>
      <c r="L1119" s="407">
        <v>5</v>
      </c>
      <c r="M1119" s="407">
        <v>5</v>
      </c>
      <c r="N1119" s="398">
        <v>40</v>
      </c>
      <c r="O1119" s="395"/>
      <c r="P1119" s="526"/>
      <c r="Q1119" s="526">
        <v>2</v>
      </c>
      <c r="R1119" s="526">
        <v>29</v>
      </c>
      <c r="S1119" s="526">
        <v>9</v>
      </c>
      <c r="T1119" s="526"/>
      <c r="U1119" s="526"/>
      <c r="V1119" s="526">
        <f t="shared" si="54"/>
        <v>0</v>
      </c>
      <c r="W1119" s="676"/>
      <c r="X1119" s="507" t="str">
        <f t="shared" si="52"/>
        <v>2 două camere, 29 trei camere, 9 patru camere, 0 număr camere necunoscut &lt;span style="color: red;"&gt;(spuneți-mi sau trimiteți tabel întreținere)&lt;/span&gt;</v>
      </c>
      <c r="Y1119" s="508" t="str">
        <f t="shared" si="53"/>
        <v>40 din care 2 două camere, 29 trei camere, 9 patru camere, 0 număr camere necunoscut &lt;span style="color: red;"&gt;(spuneți-mi sau trimiteți tabel întreținere)&lt;/span&gt;</v>
      </c>
      <c r="Z1119" s="509"/>
      <c r="AA1119" s="510" t="s">
        <v>1668</v>
      </c>
      <c r="AB1119" s="628" t="s">
        <v>1307</v>
      </c>
      <c r="AC1119" s="431" t="s">
        <v>1155</v>
      </c>
      <c r="AD1119" s="623" t="s">
        <v>1437</v>
      </c>
      <c r="AE1119" s="623"/>
      <c r="AF1119" s="623"/>
      <c r="AG1119" s="623" t="s">
        <v>10</v>
      </c>
      <c r="AH1119" s="623"/>
      <c r="AI1119" s="623" t="s">
        <v>2598</v>
      </c>
      <c r="AJ1119" s="441"/>
      <c r="AK1119" s="359"/>
    </row>
    <row r="1120" spans="1:37">
      <c r="A1120" s="367"/>
      <c r="B1120" s="445" t="s">
        <v>470</v>
      </c>
      <c r="C1120" s="402">
        <v>46.7804</v>
      </c>
      <c r="D1120" s="428">
        <v>23.624300000000002</v>
      </c>
      <c r="E1120" s="449" t="s">
        <v>206</v>
      </c>
      <c r="F1120" s="450" t="s">
        <v>649</v>
      </c>
      <c r="G1120" s="450" t="s">
        <v>2757</v>
      </c>
      <c r="H1120" s="450" t="s">
        <v>4281</v>
      </c>
      <c r="I1120" s="452" t="s">
        <v>691</v>
      </c>
      <c r="J1120" s="399" t="s">
        <v>751</v>
      </c>
      <c r="K1120" s="407">
        <v>1</v>
      </c>
      <c r="L1120" s="407">
        <v>10</v>
      </c>
      <c r="M1120" s="407">
        <v>10</v>
      </c>
      <c r="N1120" s="425">
        <v>39</v>
      </c>
      <c r="O1120" s="437"/>
      <c r="P1120" s="406"/>
      <c r="Q1120" s="406">
        <v>9</v>
      </c>
      <c r="R1120" s="406">
        <v>20</v>
      </c>
      <c r="S1120" s="406">
        <v>10</v>
      </c>
      <c r="T1120" s="406"/>
      <c r="U1120" s="406"/>
      <c r="V1120" s="406">
        <f t="shared" si="54"/>
        <v>0</v>
      </c>
      <c r="W1120" s="676"/>
      <c r="X1120" s="507" t="str">
        <f t="shared" si="52"/>
        <v>9 două camere, 20 trei camere, 10 patru camere, 0 număr camere necunoscut &lt;span style="color: red;"&gt;(spuneți-mi sau trimiteți tabel întreținere)&lt;/span&gt;</v>
      </c>
      <c r="Y1120" s="508" t="str">
        <f t="shared" si="53"/>
        <v>39 din care 9 două camere, 20 trei camere, 10 patru camere, 0 număr camere necunoscut &lt;span style="color: red;"&gt;(spuneți-mi sau trimiteți tabel întreținere)&lt;/span&gt;</v>
      </c>
      <c r="Z1120" s="509"/>
      <c r="AA1120" s="510" t="s">
        <v>1043</v>
      </c>
      <c r="AB1120" s="628" t="s">
        <v>1307</v>
      </c>
      <c r="AC1120" s="431" t="s">
        <v>1155</v>
      </c>
      <c r="AD1120" s="356" t="s">
        <v>1367</v>
      </c>
      <c r="AE1120" s="356"/>
      <c r="AF1120" s="356"/>
      <c r="AG1120" s="623" t="s">
        <v>1218</v>
      </c>
      <c r="AH1120" s="623"/>
      <c r="AI1120" s="623" t="s">
        <v>2563</v>
      </c>
      <c r="AJ1120" s="441"/>
      <c r="AK1120" s="359"/>
    </row>
    <row r="1121" spans="1:37">
      <c r="A1121" s="367"/>
      <c r="B1121" s="445" t="s">
        <v>471</v>
      </c>
      <c r="C1121" s="402">
        <v>46.779699999999998</v>
      </c>
      <c r="D1121" s="428">
        <v>23.624199999999998</v>
      </c>
      <c r="E1121" s="449" t="s">
        <v>206</v>
      </c>
      <c r="F1121" s="450" t="s">
        <v>649</v>
      </c>
      <c r="G1121" s="450" t="s">
        <v>2757</v>
      </c>
      <c r="H1121" s="450" t="s">
        <v>4282</v>
      </c>
      <c r="I1121" s="452" t="s">
        <v>661</v>
      </c>
      <c r="J1121" s="399" t="s">
        <v>751</v>
      </c>
      <c r="K1121" s="407">
        <v>3</v>
      </c>
      <c r="L1121" s="407">
        <v>9</v>
      </c>
      <c r="M1121" s="407">
        <v>9</v>
      </c>
      <c r="N1121" s="425">
        <v>105</v>
      </c>
      <c r="O1121" s="437"/>
      <c r="P1121" s="406"/>
      <c r="Q1121" s="406">
        <v>24</v>
      </c>
      <c r="R1121" s="406">
        <v>54</v>
      </c>
      <c r="S1121" s="406">
        <v>27</v>
      </c>
      <c r="T1121" s="406"/>
      <c r="U1121" s="406"/>
      <c r="V1121" s="406">
        <f t="shared" si="54"/>
        <v>0</v>
      </c>
      <c r="W1121" s="676"/>
      <c r="X1121" s="507" t="str">
        <f t="shared" si="52"/>
        <v>24 două camere, 54 trei camere, 27 patru camere, 0 număr camere necunoscut &lt;span style="color: red;"&gt;(spuneți-mi sau trimiteți tabel întreținere)&lt;/span&gt;</v>
      </c>
      <c r="Y1121" s="508" t="str">
        <f t="shared" si="53"/>
        <v>105 din care 24 două camere, 54 trei camere, 27 patru camere, 0 număr camere necunoscut &lt;span style="color: red;"&gt;(spuneți-mi sau trimiteți tabel întreținere)&lt;/span&gt;</v>
      </c>
      <c r="Z1121" s="509"/>
      <c r="AA1121" s="510" t="s">
        <v>1043</v>
      </c>
      <c r="AB1121" s="628" t="s">
        <v>1307</v>
      </c>
      <c r="AC1121" s="431" t="s">
        <v>1155</v>
      </c>
      <c r="AD1121" s="623" t="s">
        <v>1715</v>
      </c>
      <c r="AE1121" s="356"/>
      <c r="AF1121" s="356"/>
      <c r="AG1121" s="623" t="s">
        <v>1218</v>
      </c>
      <c r="AH1121" s="623"/>
      <c r="AI1121" s="623" t="s">
        <v>2563</v>
      </c>
      <c r="AJ1121" s="441"/>
      <c r="AK1121" s="359"/>
    </row>
    <row r="1122" spans="1:37">
      <c r="A1122" s="367"/>
      <c r="B1122" s="445" t="s">
        <v>472</v>
      </c>
      <c r="C1122" s="402">
        <v>46.7806</v>
      </c>
      <c r="D1122" s="428">
        <v>23.6249</v>
      </c>
      <c r="E1122" s="449" t="s">
        <v>206</v>
      </c>
      <c r="F1122" s="450" t="s">
        <v>649</v>
      </c>
      <c r="G1122" s="450" t="s">
        <v>2757</v>
      </c>
      <c r="H1122" s="450" t="s">
        <v>4283</v>
      </c>
      <c r="I1122" s="452" t="s">
        <v>691</v>
      </c>
      <c r="J1122" s="399" t="s">
        <v>751</v>
      </c>
      <c r="K1122" s="407">
        <v>1</v>
      </c>
      <c r="L1122" s="407">
        <v>10</v>
      </c>
      <c r="M1122" s="407">
        <v>10</v>
      </c>
      <c r="N1122" s="425">
        <v>39</v>
      </c>
      <c r="O1122" s="437"/>
      <c r="P1122" s="406"/>
      <c r="Q1122" s="406">
        <v>9</v>
      </c>
      <c r="R1122" s="406">
        <v>20</v>
      </c>
      <c r="S1122" s="406">
        <v>10</v>
      </c>
      <c r="T1122" s="406"/>
      <c r="U1122" s="406"/>
      <c r="V1122" s="406">
        <f t="shared" si="54"/>
        <v>0</v>
      </c>
      <c r="W1122" s="676"/>
      <c r="X1122" s="507" t="str">
        <f t="shared" si="52"/>
        <v>9 două camere, 20 trei camere, 10 patru camere, 0 număr camere necunoscut &lt;span style="color: red;"&gt;(spuneți-mi sau trimiteți tabel întreținere)&lt;/span&gt;</v>
      </c>
      <c r="Y1122" s="508" t="str">
        <f t="shared" si="53"/>
        <v>39 din care 9 două camere, 20 trei camere, 10 patru camere, 0 număr camere necunoscut &lt;span style="color: red;"&gt;(spuneți-mi sau trimiteți tabel întreținere)&lt;/span&gt;</v>
      </c>
      <c r="Z1122" s="509"/>
      <c r="AA1122" s="510" t="s">
        <v>1043</v>
      </c>
      <c r="AB1122" s="628" t="s">
        <v>1307</v>
      </c>
      <c r="AC1122" s="431" t="s">
        <v>1155</v>
      </c>
      <c r="AD1122" s="356" t="s">
        <v>1367</v>
      </c>
      <c r="AE1122" s="356"/>
      <c r="AF1122" s="356"/>
      <c r="AG1122" s="623" t="s">
        <v>1218</v>
      </c>
      <c r="AH1122" s="623"/>
      <c r="AI1122" s="623" t="s">
        <v>2563</v>
      </c>
      <c r="AJ1122" s="441"/>
      <c r="AK1122" s="359"/>
    </row>
    <row r="1123" spans="1:37">
      <c r="A1123" s="367"/>
      <c r="B1123" s="445" t="s">
        <v>473</v>
      </c>
      <c r="C1123" s="402">
        <v>46.779400000000003</v>
      </c>
      <c r="D1123" s="428">
        <v>23.6249</v>
      </c>
      <c r="E1123" s="449" t="s">
        <v>206</v>
      </c>
      <c r="F1123" s="450" t="s">
        <v>649</v>
      </c>
      <c r="G1123" s="450" t="s">
        <v>2757</v>
      </c>
      <c r="H1123" s="450" t="s">
        <v>4284</v>
      </c>
      <c r="I1123" s="452" t="s">
        <v>681</v>
      </c>
      <c r="J1123" s="457" t="s">
        <v>3</v>
      </c>
      <c r="K1123" s="407">
        <v>3</v>
      </c>
      <c r="L1123" s="407">
        <v>5</v>
      </c>
      <c r="M1123" s="407">
        <v>5</v>
      </c>
      <c r="N1123" s="398">
        <v>34</v>
      </c>
      <c r="O1123" s="395"/>
      <c r="P1123" s="526"/>
      <c r="Q1123" s="526">
        <v>13</v>
      </c>
      <c r="R1123" s="526">
        <v>15</v>
      </c>
      <c r="S1123" s="526">
        <v>6</v>
      </c>
      <c r="T1123" s="526"/>
      <c r="U1123" s="526"/>
      <c r="V1123" s="406">
        <f t="shared" si="54"/>
        <v>0</v>
      </c>
      <c r="W1123" s="676"/>
      <c r="X1123" s="507" t="str">
        <f t="shared" si="52"/>
        <v>13 două camere, 15 trei camere, 6 patru camere, 0 număr camere necunoscut &lt;span style="color: red;"&gt;(spuneți-mi sau trimiteți tabel întreținere)&lt;/span&gt;</v>
      </c>
      <c r="Y1123" s="508" t="str">
        <f t="shared" si="53"/>
        <v>34 din care 13 două camere, 15 trei camere, 6 patru camere, 0 număr camere necunoscut &lt;span style="color: red;"&gt;(spuneți-mi sau trimiteți tabel întreținere)&lt;/span&gt;</v>
      </c>
      <c r="Z1123" s="509"/>
      <c r="AA1123" s="510" t="s">
        <v>1668</v>
      </c>
      <c r="AB1123" s="628" t="s">
        <v>1307</v>
      </c>
      <c r="AC1123" s="431" t="s">
        <v>1155</v>
      </c>
      <c r="AD1123" s="623" t="s">
        <v>1402</v>
      </c>
      <c r="AE1123" s="623"/>
      <c r="AF1123" s="623"/>
      <c r="AG1123" s="623" t="s">
        <v>10</v>
      </c>
      <c r="AH1123" s="623"/>
      <c r="AI1123" s="623" t="s">
        <v>2598</v>
      </c>
      <c r="AJ1123" s="441"/>
      <c r="AK1123" s="359"/>
    </row>
    <row r="1124" spans="1:37">
      <c r="A1124" s="367"/>
      <c r="B1124" s="445" t="s">
        <v>474</v>
      </c>
      <c r="C1124" s="402">
        <v>46.780900000000003</v>
      </c>
      <c r="D1124" s="428">
        <v>23.625599999999999</v>
      </c>
      <c r="E1124" s="449" t="s">
        <v>206</v>
      </c>
      <c r="F1124" s="450" t="s">
        <v>649</v>
      </c>
      <c r="G1124" s="450" t="s">
        <v>2757</v>
      </c>
      <c r="H1124" s="450" t="s">
        <v>4285</v>
      </c>
      <c r="I1124" s="452" t="s">
        <v>656</v>
      </c>
      <c r="J1124" s="399" t="s">
        <v>751</v>
      </c>
      <c r="K1124" s="624">
        <v>2</v>
      </c>
      <c r="L1124" s="624">
        <v>9</v>
      </c>
      <c r="M1124" s="624">
        <v>8</v>
      </c>
      <c r="N1124" s="398">
        <v>64</v>
      </c>
      <c r="O1124" s="395"/>
      <c r="P1124" s="526"/>
      <c r="Q1124" s="526">
        <v>16</v>
      </c>
      <c r="R1124" s="526">
        <v>48</v>
      </c>
      <c r="S1124" s="526"/>
      <c r="T1124" s="526"/>
      <c r="U1124" s="526"/>
      <c r="V1124" s="526">
        <f t="shared" si="54"/>
        <v>0</v>
      </c>
      <c r="W1124" s="672"/>
      <c r="X1124" s="396" t="str">
        <f t="shared" si="52"/>
        <v>16 două camere, 48 trei camere, 0 număr camere necunoscut &lt;span style="color: red;"&gt;(spuneți-mi sau trimiteți tabel întreținere)&lt;/span&gt;</v>
      </c>
      <c r="Y1124" s="622" t="str">
        <f t="shared" si="53"/>
        <v>64 din care 16 două camere, 48 trei camere, 0 număr camere necunoscut &lt;span style="color: red;"&gt;(spuneți-mi sau trimiteți tabel întreținere)&lt;/span&gt;</v>
      </c>
      <c r="Z1124" s="397"/>
      <c r="AA1124" s="625" t="s">
        <v>1043</v>
      </c>
      <c r="AB1124" s="628" t="s">
        <v>1307</v>
      </c>
      <c r="AC1124" s="431" t="s">
        <v>1155</v>
      </c>
      <c r="AD1124" s="623" t="s">
        <v>1552</v>
      </c>
      <c r="AE1124" s="623"/>
      <c r="AF1124" s="623"/>
      <c r="AG1124" s="623" t="s">
        <v>2108</v>
      </c>
      <c r="AH1124" s="623"/>
      <c r="AI1124" s="623" t="s">
        <v>2610</v>
      </c>
      <c r="AJ1124" s="496"/>
      <c r="AK1124" s="359"/>
    </row>
    <row r="1125" spans="1:37">
      <c r="A1125" s="367"/>
      <c r="B1125" s="445" t="s">
        <v>475</v>
      </c>
      <c r="C1125" s="402">
        <v>46.78</v>
      </c>
      <c r="D1125" s="428">
        <v>23.625299999999999</v>
      </c>
      <c r="E1125" s="449" t="s">
        <v>206</v>
      </c>
      <c r="F1125" s="450" t="s">
        <v>649</v>
      </c>
      <c r="G1125" s="450" t="s">
        <v>2757</v>
      </c>
      <c r="H1125" s="450" t="s">
        <v>4286</v>
      </c>
      <c r="I1125" s="452" t="s">
        <v>661</v>
      </c>
      <c r="J1125" s="399" t="s">
        <v>751</v>
      </c>
      <c r="K1125" s="407">
        <v>3</v>
      </c>
      <c r="L1125" s="407">
        <v>9</v>
      </c>
      <c r="M1125" s="407">
        <v>9</v>
      </c>
      <c r="N1125" s="425">
        <v>105</v>
      </c>
      <c r="O1125" s="437"/>
      <c r="P1125" s="406"/>
      <c r="Q1125" s="406">
        <v>24</v>
      </c>
      <c r="R1125" s="406">
        <v>54</v>
      </c>
      <c r="S1125" s="406">
        <v>27</v>
      </c>
      <c r="T1125" s="406"/>
      <c r="U1125" s="406"/>
      <c r="V1125" s="406">
        <f t="shared" si="54"/>
        <v>0</v>
      </c>
      <c r="W1125" s="676"/>
      <c r="X1125" s="507" t="str">
        <f t="shared" si="52"/>
        <v>24 două camere, 54 trei camere, 27 patru camere, 0 număr camere necunoscut &lt;span style="color: red;"&gt;(spuneți-mi sau trimiteți tabel întreținere)&lt;/span&gt;</v>
      </c>
      <c r="Y1125" s="508" t="str">
        <f t="shared" si="53"/>
        <v>105 din care 24 două camere, 54 trei camere, 27 patru camere, 0 număr camere necunoscut &lt;span style="color: red;"&gt;(spuneți-mi sau trimiteți tabel întreținere)&lt;/span&gt;</v>
      </c>
      <c r="Z1125" s="509"/>
      <c r="AA1125" s="510" t="s">
        <v>1043</v>
      </c>
      <c r="AB1125" s="628" t="s">
        <v>1307</v>
      </c>
      <c r="AC1125" s="431" t="s">
        <v>1155</v>
      </c>
      <c r="AD1125" s="623" t="s">
        <v>1715</v>
      </c>
      <c r="AE1125" s="356"/>
      <c r="AF1125" s="356"/>
      <c r="AG1125" s="623" t="s">
        <v>1218</v>
      </c>
      <c r="AH1125" s="623"/>
      <c r="AI1125" s="623" t="s">
        <v>2563</v>
      </c>
      <c r="AJ1125" s="441"/>
      <c r="AK1125" s="359"/>
    </row>
    <row r="1126" spans="1:37">
      <c r="A1126" s="367"/>
      <c r="B1126" s="445" t="s">
        <v>476</v>
      </c>
      <c r="C1126" s="402">
        <v>46.781399999999998</v>
      </c>
      <c r="D1126" s="428">
        <v>23.626000000000001</v>
      </c>
      <c r="E1126" s="449" t="s">
        <v>206</v>
      </c>
      <c r="F1126" s="450" t="s">
        <v>649</v>
      </c>
      <c r="G1126" s="450" t="s">
        <v>2757</v>
      </c>
      <c r="H1126" s="450" t="s">
        <v>4287</v>
      </c>
      <c r="I1126" s="452" t="s">
        <v>656</v>
      </c>
      <c r="J1126" s="399" t="s">
        <v>751</v>
      </c>
      <c r="K1126" s="624">
        <v>3</v>
      </c>
      <c r="L1126" s="624">
        <v>9</v>
      </c>
      <c r="M1126" s="624">
        <v>8</v>
      </c>
      <c r="N1126" s="398">
        <v>96</v>
      </c>
      <c r="O1126" s="395"/>
      <c r="P1126" s="526"/>
      <c r="Q1126" s="526">
        <v>24</v>
      </c>
      <c r="R1126" s="526">
        <v>72</v>
      </c>
      <c r="S1126" s="526"/>
      <c r="T1126" s="526"/>
      <c r="U1126" s="526"/>
      <c r="V1126" s="526">
        <f t="shared" si="54"/>
        <v>0</v>
      </c>
      <c r="W1126" s="672"/>
      <c r="X1126" s="396" t="str">
        <f t="shared" si="52"/>
        <v>24 două camere, 72 trei camere, 0 număr camere necunoscut &lt;span style="color: red;"&gt;(spuneți-mi sau trimiteți tabel întreținere)&lt;/span&gt;</v>
      </c>
      <c r="Y1126" s="622" t="str">
        <f t="shared" si="53"/>
        <v>96 din care 24 două camere, 72 trei camere, 0 număr camere necunoscut &lt;span style="color: red;"&gt;(spuneți-mi sau trimiteți tabel întreținere)&lt;/span&gt;</v>
      </c>
      <c r="Z1126" s="397"/>
      <c r="AA1126" s="625" t="s">
        <v>1043</v>
      </c>
      <c r="AB1126" s="628" t="s">
        <v>1307</v>
      </c>
      <c r="AC1126" s="431" t="s">
        <v>1155</v>
      </c>
      <c r="AD1126" s="623" t="s">
        <v>1618</v>
      </c>
      <c r="AE1126" s="623"/>
      <c r="AF1126" s="623"/>
      <c r="AG1126" s="623" t="s">
        <v>2108</v>
      </c>
      <c r="AH1126" s="623"/>
      <c r="AI1126" s="623" t="s">
        <v>2610</v>
      </c>
      <c r="AJ1126" s="496"/>
      <c r="AK1126" s="359"/>
    </row>
    <row r="1127" spans="1:37">
      <c r="A1127" s="367"/>
      <c r="B1127" s="445" t="s">
        <v>477</v>
      </c>
      <c r="C1127" s="402">
        <v>46.779600000000002</v>
      </c>
      <c r="D1127" s="428">
        <v>23.625699999999998</v>
      </c>
      <c r="E1127" s="449" t="s">
        <v>206</v>
      </c>
      <c r="F1127" s="450" t="s">
        <v>649</v>
      </c>
      <c r="G1127" s="450" t="s">
        <v>2757</v>
      </c>
      <c r="H1127" s="450" t="s">
        <v>4288</v>
      </c>
      <c r="I1127" s="452" t="s">
        <v>681</v>
      </c>
      <c r="J1127" s="457" t="s">
        <v>3</v>
      </c>
      <c r="K1127" s="407">
        <v>3</v>
      </c>
      <c r="L1127" s="407">
        <v>5</v>
      </c>
      <c r="M1127" s="407">
        <v>5</v>
      </c>
      <c r="N1127" s="398">
        <v>34</v>
      </c>
      <c r="O1127" s="395"/>
      <c r="P1127" s="526"/>
      <c r="Q1127" s="526">
        <v>13</v>
      </c>
      <c r="R1127" s="526">
        <v>15</v>
      </c>
      <c r="S1127" s="526">
        <v>6</v>
      </c>
      <c r="T1127" s="526"/>
      <c r="U1127" s="526"/>
      <c r="V1127" s="406">
        <f t="shared" si="54"/>
        <v>0</v>
      </c>
      <c r="W1127" s="676"/>
      <c r="X1127" s="507" t="str">
        <f t="shared" si="52"/>
        <v>13 două camere, 15 trei camere, 6 patru camere, 0 număr camere necunoscut &lt;span style="color: red;"&gt;(spuneți-mi sau trimiteți tabel întreținere)&lt;/span&gt;</v>
      </c>
      <c r="Y1127" s="508" t="str">
        <f t="shared" si="53"/>
        <v>34 din care 13 două camere, 15 trei camere, 6 patru camere, 0 număr camere necunoscut &lt;span style="color: red;"&gt;(spuneți-mi sau trimiteți tabel întreținere)&lt;/span&gt;</v>
      </c>
      <c r="Z1127" s="509"/>
      <c r="AA1127" s="510" t="s">
        <v>1668</v>
      </c>
      <c r="AB1127" s="628" t="s">
        <v>1307</v>
      </c>
      <c r="AC1127" s="431" t="s">
        <v>1155</v>
      </c>
      <c r="AD1127" s="623" t="s">
        <v>1402</v>
      </c>
      <c r="AE1127" s="623"/>
      <c r="AF1127" s="623"/>
      <c r="AG1127" s="623" t="s">
        <v>10</v>
      </c>
      <c r="AH1127" s="623"/>
      <c r="AI1127" s="623" t="s">
        <v>2598</v>
      </c>
      <c r="AJ1127" s="441"/>
      <c r="AK1127" s="359"/>
    </row>
    <row r="1128" spans="1:37">
      <c r="A1128" s="367"/>
      <c r="B1128" s="445" t="s">
        <v>608</v>
      </c>
      <c r="C1128" s="402">
        <v>46.7819</v>
      </c>
      <c r="D1128" s="428">
        <v>23.626799999999999</v>
      </c>
      <c r="E1128" s="449" t="s">
        <v>206</v>
      </c>
      <c r="F1128" s="450" t="s">
        <v>649</v>
      </c>
      <c r="G1128" s="450" t="s">
        <v>2757</v>
      </c>
      <c r="H1128" s="450" t="s">
        <v>4289</v>
      </c>
      <c r="I1128" s="452" t="s">
        <v>656</v>
      </c>
      <c r="J1128" s="399" t="s">
        <v>751</v>
      </c>
      <c r="K1128" s="624">
        <v>2</v>
      </c>
      <c r="L1128" s="624">
        <v>9</v>
      </c>
      <c r="M1128" s="624">
        <v>8</v>
      </c>
      <c r="N1128" s="398">
        <v>64</v>
      </c>
      <c r="O1128" s="395"/>
      <c r="P1128" s="526"/>
      <c r="Q1128" s="526">
        <v>16</v>
      </c>
      <c r="R1128" s="526">
        <v>48</v>
      </c>
      <c r="S1128" s="526"/>
      <c r="T1128" s="526"/>
      <c r="U1128" s="526"/>
      <c r="V1128" s="526">
        <f t="shared" si="54"/>
        <v>0</v>
      </c>
      <c r="W1128" s="672"/>
      <c r="X1128" s="396" t="str">
        <f t="shared" si="52"/>
        <v>16 două camere, 48 trei camere, 0 număr camere necunoscut &lt;span style="color: red;"&gt;(spuneți-mi sau trimiteți tabel întreținere)&lt;/span&gt;</v>
      </c>
      <c r="Y1128" s="622" t="str">
        <f t="shared" si="53"/>
        <v>64 din care 16 două camere, 48 trei camere, 0 număr camere necunoscut &lt;span style="color: red;"&gt;(spuneți-mi sau trimiteți tabel întreținere)&lt;/span&gt;</v>
      </c>
      <c r="Z1128" s="397"/>
      <c r="AA1128" s="625" t="s">
        <v>1043</v>
      </c>
      <c r="AB1128" s="628" t="s">
        <v>1307</v>
      </c>
      <c r="AC1128" s="431" t="s">
        <v>1155</v>
      </c>
      <c r="AD1128" s="623" t="s">
        <v>1552</v>
      </c>
      <c r="AE1128" s="623"/>
      <c r="AF1128" s="623"/>
      <c r="AG1128" s="623" t="s">
        <v>2108</v>
      </c>
      <c r="AH1128" s="623"/>
      <c r="AI1128" s="623" t="s">
        <v>2610</v>
      </c>
      <c r="AJ1128" s="441"/>
      <c r="AK1128" s="359"/>
    </row>
    <row r="1129" spans="1:37" ht="13.5" thickBot="1">
      <c r="A1129" s="367"/>
      <c r="B1129" s="445" t="s">
        <v>609</v>
      </c>
      <c r="C1129" s="402">
        <v>46.7821</v>
      </c>
      <c r="D1129" s="428">
        <v>23.627800000000001</v>
      </c>
      <c r="E1129" s="449" t="s">
        <v>206</v>
      </c>
      <c r="F1129" s="450" t="s">
        <v>649</v>
      </c>
      <c r="G1129" s="450" t="s">
        <v>2757</v>
      </c>
      <c r="H1129" s="450" t="s">
        <v>4290</v>
      </c>
      <c r="I1129" s="452" t="s">
        <v>656</v>
      </c>
      <c r="J1129" s="399" t="s">
        <v>751</v>
      </c>
      <c r="K1129" s="624">
        <v>2</v>
      </c>
      <c r="L1129" s="624">
        <v>9</v>
      </c>
      <c r="M1129" s="624">
        <v>8</v>
      </c>
      <c r="N1129" s="398">
        <v>64</v>
      </c>
      <c r="O1129" s="395"/>
      <c r="P1129" s="526"/>
      <c r="Q1129" s="526">
        <v>16</v>
      </c>
      <c r="R1129" s="526">
        <v>48</v>
      </c>
      <c r="S1129" s="526"/>
      <c r="T1129" s="526"/>
      <c r="U1129" s="526"/>
      <c r="V1129" s="526">
        <f t="shared" si="54"/>
        <v>0</v>
      </c>
      <c r="W1129" s="672"/>
      <c r="X1129" s="396" t="str">
        <f t="shared" ref="X1129:X1192" si="55">CONCATENATE(IF(ISBLANK(O1129),"",CONCATENATE(O1129,O$2,", ")),IF(ISBLANK(P1129),"",CONCATENATE(P1129,P$2,", ")),IF(ISBLANK(Q1129),"",CONCATENATE(Q1129,Q$2,", ")),IF(ISBLANK(R1129),"",CONCATENATE(R1129,R$2,", ")),IF(ISBLANK(S1129),"",CONCATENATE(S1129,S$2,", ")),IF(ISBLANK(T1129),"",CONCATENATE(T1129,T$2,", ")),IF(ISBLANK(U1129),"",CONCATENATE(U1129,U$2,", ")),IF(ISBLANK(V1129),"",CONCATENATE(W1129,V1129,V$2)))</f>
        <v>16 două camere, 48 trei camere, 0 număr camere necunoscut &lt;span style="color: red;"&gt;(spuneți-mi sau trimiteți tabel întreținere)&lt;/span&gt;</v>
      </c>
      <c r="Y1129" s="622" t="str">
        <f t="shared" ref="Y1129:Y1192" si="56">W1129&amp;N1129&amp;" din care "&amp;X1129</f>
        <v>64 din care 16 două camere, 48 trei camere, 0 număr camere necunoscut &lt;span style="color: red;"&gt;(spuneți-mi sau trimiteți tabel întreținere)&lt;/span&gt;</v>
      </c>
      <c r="Z1129" s="397"/>
      <c r="AA1129" s="625" t="s">
        <v>1043</v>
      </c>
      <c r="AB1129" s="628" t="s">
        <v>1307</v>
      </c>
      <c r="AC1129" s="431" t="s">
        <v>1155</v>
      </c>
      <c r="AD1129" s="623" t="s">
        <v>1552</v>
      </c>
      <c r="AE1129" s="623"/>
      <c r="AF1129" s="623"/>
      <c r="AG1129" s="623" t="s">
        <v>2108</v>
      </c>
      <c r="AH1129" s="623"/>
      <c r="AI1129" s="623" t="s">
        <v>2610</v>
      </c>
      <c r="AJ1129" s="441"/>
      <c r="AK1129" s="359"/>
    </row>
    <row r="1130" spans="1:37" ht="13.5" thickTop="1">
      <c r="A1130" s="367" t="s">
        <v>23</v>
      </c>
      <c r="B1130" s="701" t="s">
        <v>279</v>
      </c>
      <c r="C1130" s="702">
        <v>46.778500000000001</v>
      </c>
      <c r="D1130" s="703">
        <v>23.618300000000001</v>
      </c>
      <c r="E1130" s="704" t="s">
        <v>206</v>
      </c>
      <c r="F1130" s="705" t="s">
        <v>649</v>
      </c>
      <c r="G1130" s="705" t="s">
        <v>2758</v>
      </c>
      <c r="H1130" s="705" t="s">
        <v>4291</v>
      </c>
      <c r="I1130" s="721" t="s">
        <v>688</v>
      </c>
      <c r="J1130" s="722" t="s">
        <v>825</v>
      </c>
      <c r="K1130" s="741">
        <v>3</v>
      </c>
      <c r="L1130" s="723">
        <v>9</v>
      </c>
      <c r="M1130" s="723">
        <v>8</v>
      </c>
      <c r="N1130" s="724">
        <v>80</v>
      </c>
      <c r="O1130" s="710"/>
      <c r="P1130" s="711"/>
      <c r="Q1130" s="711"/>
      <c r="R1130" s="711"/>
      <c r="S1130" s="711"/>
      <c r="T1130" s="711"/>
      <c r="U1130" s="711"/>
      <c r="V1130" s="711">
        <f t="shared" ref="V1130:V1193" si="57">N1130-SUM(O1130:U1130)</f>
        <v>80</v>
      </c>
      <c r="W1130" s="725" t="s">
        <v>654</v>
      </c>
      <c r="X1130" s="726" t="str">
        <f t="shared" si="55"/>
        <v>aproximativ 80 număr camere necunoscut &lt;span style="color: red;"&gt;(spuneți-mi sau trimiteți tabel întreținere)&lt;/span&gt;</v>
      </c>
      <c r="Y1130" s="727" t="str">
        <f t="shared" si="56"/>
        <v>aproximativ 80 din care aproximativ 80 număr camere necunoscut &lt;span style="color: red;"&gt;(spuneți-mi sau trimiteți tabel întreținere)&lt;/span&gt;</v>
      </c>
      <c r="Z1130" s="728"/>
      <c r="AA1130" s="729" t="s">
        <v>1043</v>
      </c>
      <c r="AB1130" s="697" t="s">
        <v>1308</v>
      </c>
      <c r="AC1130" s="698" t="s">
        <v>1155</v>
      </c>
      <c r="AD1130" s="719" t="s">
        <v>624</v>
      </c>
      <c r="AE1130" s="719"/>
      <c r="AF1130" s="719"/>
      <c r="AG1130" s="719" t="s">
        <v>840</v>
      </c>
      <c r="AH1130" s="719"/>
      <c r="AI1130" s="719" t="s">
        <v>2227</v>
      </c>
      <c r="AJ1130" s="720"/>
      <c r="AK1130" s="359"/>
    </row>
    <row r="1131" spans="1:37">
      <c r="A1131" s="367"/>
      <c r="B1131" s="445" t="s">
        <v>280</v>
      </c>
      <c r="C1131" s="402">
        <v>46.778700000000001</v>
      </c>
      <c r="D1131" s="428">
        <v>23.618600000000001</v>
      </c>
      <c r="E1131" s="449" t="s">
        <v>206</v>
      </c>
      <c r="F1131" s="450" t="s">
        <v>649</v>
      </c>
      <c r="G1131" s="450" t="s">
        <v>2758</v>
      </c>
      <c r="H1131" s="450" t="s">
        <v>4292</v>
      </c>
      <c r="I1131" s="452" t="s">
        <v>1030</v>
      </c>
      <c r="J1131" s="457" t="s">
        <v>825</v>
      </c>
      <c r="K1131" s="407">
        <v>4</v>
      </c>
      <c r="L1131" s="407">
        <v>12</v>
      </c>
      <c r="M1131" s="407">
        <v>10</v>
      </c>
      <c r="N1131" s="425">
        <v>36</v>
      </c>
      <c r="O1131" s="437"/>
      <c r="P1131" s="406"/>
      <c r="Q1131" s="406"/>
      <c r="R1131" s="406"/>
      <c r="S1131" s="406"/>
      <c r="T1131" s="406"/>
      <c r="U1131" s="406"/>
      <c r="V1131" s="406">
        <f t="shared" si="57"/>
        <v>36</v>
      </c>
      <c r="W1131" s="676" t="s">
        <v>750</v>
      </c>
      <c r="X1131" s="507" t="str">
        <f t="shared" si="55"/>
        <v>probabil 36 număr camere necunoscut &lt;span style="color: red;"&gt;(spuneți-mi sau trimiteți tabel întreținere)&lt;/span&gt;</v>
      </c>
      <c r="Y1131" s="508" t="str">
        <f t="shared" si="56"/>
        <v>probabil 36 din care probabil 36 număr camere necunoscut &lt;span style="color: red;"&gt;(spuneți-mi sau trimiteți tabel întreținere)&lt;/span&gt;</v>
      </c>
      <c r="Z1131" s="509"/>
      <c r="AA1131" s="510" t="s">
        <v>1043</v>
      </c>
      <c r="AB1131" s="628" t="s">
        <v>1308</v>
      </c>
      <c r="AC1131" s="431" t="s">
        <v>1155</v>
      </c>
      <c r="AD1131" s="356" t="s">
        <v>624</v>
      </c>
      <c r="AE1131" s="356"/>
      <c r="AF1131" s="356"/>
      <c r="AG1131" s="356" t="s">
        <v>840</v>
      </c>
      <c r="AH1131" s="356"/>
      <c r="AI1131" s="356" t="s">
        <v>2227</v>
      </c>
      <c r="AJ1131" s="496"/>
      <c r="AK1131" s="359"/>
    </row>
    <row r="1132" spans="1:37">
      <c r="A1132" s="367"/>
      <c r="B1132" s="445" t="s">
        <v>281</v>
      </c>
      <c r="C1132" s="402">
        <v>46.775399999999998</v>
      </c>
      <c r="D1132" s="428">
        <v>23.610099999999999</v>
      </c>
      <c r="E1132" s="449" t="s">
        <v>206</v>
      </c>
      <c r="F1132" s="450" t="s">
        <v>649</v>
      </c>
      <c r="G1132" s="450" t="s">
        <v>2758</v>
      </c>
      <c r="H1132" s="450" t="s">
        <v>4293</v>
      </c>
      <c r="I1132" s="452" t="s">
        <v>644</v>
      </c>
      <c r="J1132" s="457" t="s">
        <v>825</v>
      </c>
      <c r="K1132" s="407">
        <v>2</v>
      </c>
      <c r="L1132" s="407">
        <v>8</v>
      </c>
      <c r="M1132" s="407">
        <v>8</v>
      </c>
      <c r="N1132" s="425">
        <v>60</v>
      </c>
      <c r="O1132" s="437"/>
      <c r="P1132" s="406"/>
      <c r="Q1132" s="406"/>
      <c r="R1132" s="406"/>
      <c r="S1132" s="406"/>
      <c r="T1132" s="406"/>
      <c r="U1132" s="406"/>
      <c r="V1132" s="406">
        <f t="shared" si="57"/>
        <v>60</v>
      </c>
      <c r="W1132" s="676" t="s">
        <v>654</v>
      </c>
      <c r="X1132" s="507" t="str">
        <f t="shared" si="55"/>
        <v>aproximativ 60 număr camere necunoscut &lt;span style="color: red;"&gt;(spuneți-mi sau trimiteți tabel întreținere)&lt;/span&gt;</v>
      </c>
      <c r="Y1132" s="508" t="str">
        <f t="shared" si="56"/>
        <v>aproximativ 60 din care aproximativ 60 număr camere necunoscut &lt;span style="color: red;"&gt;(spuneți-mi sau trimiteți tabel întreținere)&lt;/span&gt;</v>
      </c>
      <c r="Z1132" s="509"/>
      <c r="AA1132" s="510" t="s">
        <v>1043</v>
      </c>
      <c r="AB1132" s="628" t="s">
        <v>1308</v>
      </c>
      <c r="AC1132" s="431" t="s">
        <v>1155</v>
      </c>
      <c r="AD1132" s="356" t="s">
        <v>624</v>
      </c>
      <c r="AE1132" s="356"/>
      <c r="AF1132" s="356"/>
      <c r="AG1132" s="356" t="s">
        <v>840</v>
      </c>
      <c r="AH1132" s="356"/>
      <c r="AI1132" s="356" t="s">
        <v>2227</v>
      </c>
      <c r="AJ1132" s="441"/>
      <c r="AK1132" s="359"/>
    </row>
    <row r="1133" spans="1:37">
      <c r="A1133" s="367"/>
      <c r="B1133" s="445" t="s">
        <v>283</v>
      </c>
      <c r="C1133" s="402">
        <v>46.776699999999998</v>
      </c>
      <c r="D1133" s="428">
        <v>23.6127</v>
      </c>
      <c r="E1133" s="449" t="s">
        <v>206</v>
      </c>
      <c r="F1133" s="450" t="s">
        <v>649</v>
      </c>
      <c r="G1133" s="450" t="s">
        <v>2758</v>
      </c>
      <c r="H1133" s="450" t="s">
        <v>4294</v>
      </c>
      <c r="I1133" s="452" t="s">
        <v>661</v>
      </c>
      <c r="J1133" s="399" t="s">
        <v>751</v>
      </c>
      <c r="K1133" s="407">
        <v>5</v>
      </c>
      <c r="L1133" s="407">
        <v>9</v>
      </c>
      <c r="M1133" s="407">
        <v>9</v>
      </c>
      <c r="N1133" s="425">
        <v>153</v>
      </c>
      <c r="O1133" s="437"/>
      <c r="P1133" s="406">
        <v>20</v>
      </c>
      <c r="Q1133" s="406">
        <v>35</v>
      </c>
      <c r="R1133" s="406">
        <v>90</v>
      </c>
      <c r="S1133" s="406">
        <v>8</v>
      </c>
      <c r="T1133" s="406"/>
      <c r="U1133" s="406"/>
      <c r="V1133" s="406">
        <f t="shared" si="57"/>
        <v>0</v>
      </c>
      <c r="W1133" s="676"/>
      <c r="X1133" s="507" t="str">
        <f t="shared" si="55"/>
        <v>20 garsoniere, 35 două camere, 90 trei camere, 8 patru camere, 0 număr camere necunoscut &lt;span style="color: red;"&gt;(spuneți-mi sau trimiteți tabel întreținere)&lt;/span&gt;</v>
      </c>
      <c r="Y1133" s="508" t="str">
        <f t="shared" si="56"/>
        <v>153 din care 20 garsoniere, 35 două camere, 90 trei camere, 8 patru camere, 0 număr camere necunoscut &lt;span style="color: red;"&gt;(spuneți-mi sau trimiteți tabel întreținere)&lt;/span&gt;</v>
      </c>
      <c r="Z1133" s="509"/>
      <c r="AA1133" s="510" t="s">
        <v>1043</v>
      </c>
      <c r="AB1133" s="628" t="s">
        <v>1308</v>
      </c>
      <c r="AC1133" s="431" t="s">
        <v>1155</v>
      </c>
      <c r="AD1133" s="356" t="s">
        <v>1627</v>
      </c>
      <c r="AE1133" s="356"/>
      <c r="AF1133" s="356"/>
      <c r="AG1133" s="623" t="s">
        <v>1216</v>
      </c>
      <c r="AH1133" s="623"/>
      <c r="AI1133" s="623" t="s">
        <v>2569</v>
      </c>
      <c r="AJ1133" s="496"/>
      <c r="AK1133" s="359"/>
    </row>
    <row r="1134" spans="1:37">
      <c r="A1134" s="367"/>
      <c r="B1134" s="445" t="s">
        <v>329</v>
      </c>
      <c r="C1134" s="402">
        <v>46.776899999999998</v>
      </c>
      <c r="D1134" s="428">
        <v>23.614100000000001</v>
      </c>
      <c r="E1134" s="449" t="s">
        <v>206</v>
      </c>
      <c r="F1134" s="450" t="s">
        <v>649</v>
      </c>
      <c r="G1134" s="450" t="s">
        <v>2758</v>
      </c>
      <c r="H1134" s="450" t="s">
        <v>4295</v>
      </c>
      <c r="I1134" s="452" t="s">
        <v>679</v>
      </c>
      <c r="J1134" s="457" t="s">
        <v>825</v>
      </c>
      <c r="K1134" s="407">
        <v>1</v>
      </c>
      <c r="L1134" s="407">
        <v>11</v>
      </c>
      <c r="M1134" s="407">
        <v>9</v>
      </c>
      <c r="N1134" s="425">
        <v>36</v>
      </c>
      <c r="O1134" s="437"/>
      <c r="P1134" s="406"/>
      <c r="Q1134" s="406"/>
      <c r="R1134" s="406"/>
      <c r="S1134" s="406"/>
      <c r="T1134" s="406"/>
      <c r="U1134" s="406"/>
      <c r="V1134" s="406">
        <f t="shared" si="57"/>
        <v>36</v>
      </c>
      <c r="W1134" s="676" t="s">
        <v>750</v>
      </c>
      <c r="X1134" s="507" t="str">
        <f t="shared" si="55"/>
        <v>probabil 36 număr camere necunoscut &lt;span style="color: red;"&gt;(spuneți-mi sau trimiteți tabel întreținere)&lt;/span&gt;</v>
      </c>
      <c r="Y1134" s="508" t="str">
        <f t="shared" si="56"/>
        <v>probabil 36 din care probabil 36 număr camere necunoscut &lt;span style="color: red;"&gt;(spuneți-mi sau trimiteți tabel întreținere)&lt;/span&gt;</v>
      </c>
      <c r="Z1134" s="509"/>
      <c r="AA1134" s="510" t="s">
        <v>1043</v>
      </c>
      <c r="AB1134" s="628" t="s">
        <v>1308</v>
      </c>
      <c r="AC1134" s="431" t="s">
        <v>1155</v>
      </c>
      <c r="AD1134" s="356" t="s">
        <v>1690</v>
      </c>
      <c r="AE1134" s="356"/>
      <c r="AF1134" s="356"/>
      <c r="AG1134" s="356" t="s">
        <v>840</v>
      </c>
      <c r="AH1134" s="356"/>
      <c r="AI1134" s="356" t="s">
        <v>2227</v>
      </c>
      <c r="AJ1134" s="441"/>
      <c r="AK1134" s="359"/>
    </row>
    <row r="1135" spans="1:37">
      <c r="A1135" s="367"/>
      <c r="B1135" s="445" t="s">
        <v>362</v>
      </c>
      <c r="C1135" s="402">
        <v>46.7774</v>
      </c>
      <c r="D1135" s="428">
        <v>23.616800000000001</v>
      </c>
      <c r="E1135" s="449" t="s">
        <v>206</v>
      </c>
      <c r="F1135" s="450" t="s">
        <v>649</v>
      </c>
      <c r="G1135" s="450" t="s">
        <v>2758</v>
      </c>
      <c r="H1135" s="450" t="s">
        <v>4296</v>
      </c>
      <c r="I1135" s="452" t="s">
        <v>672</v>
      </c>
      <c r="J1135" s="457" t="s">
        <v>825</v>
      </c>
      <c r="K1135" s="407">
        <v>4</v>
      </c>
      <c r="L1135" s="407">
        <v>9</v>
      </c>
      <c r="M1135" s="407">
        <v>9</v>
      </c>
      <c r="N1135" s="425">
        <v>110</v>
      </c>
      <c r="O1135" s="437"/>
      <c r="P1135" s="406"/>
      <c r="Q1135" s="406"/>
      <c r="R1135" s="406"/>
      <c r="S1135" s="406"/>
      <c r="T1135" s="406"/>
      <c r="U1135" s="406"/>
      <c r="V1135" s="406">
        <f t="shared" si="57"/>
        <v>110</v>
      </c>
      <c r="W1135" s="676" t="s">
        <v>654</v>
      </c>
      <c r="X1135" s="507" t="str">
        <f t="shared" si="55"/>
        <v>aproximativ 110 număr camere necunoscut &lt;span style="color: red;"&gt;(spuneți-mi sau trimiteți tabel întreținere)&lt;/span&gt;</v>
      </c>
      <c r="Y1135" s="508" t="str">
        <f t="shared" si="56"/>
        <v>aproximativ 110 din care aproximativ 110 număr camere necunoscut &lt;span style="color: red;"&gt;(spuneți-mi sau trimiteți tabel întreținere)&lt;/span&gt;</v>
      </c>
      <c r="Z1135" s="509"/>
      <c r="AA1135" s="510" t="s">
        <v>1043</v>
      </c>
      <c r="AB1135" s="628" t="s">
        <v>1308</v>
      </c>
      <c r="AC1135" s="431" t="s">
        <v>1155</v>
      </c>
      <c r="AD1135" s="356" t="s">
        <v>624</v>
      </c>
      <c r="AE1135" s="356"/>
      <c r="AF1135" s="356"/>
      <c r="AG1135" s="356" t="s">
        <v>840</v>
      </c>
      <c r="AH1135" s="356"/>
      <c r="AI1135" s="356" t="s">
        <v>2227</v>
      </c>
      <c r="AJ1135" s="441"/>
      <c r="AK1135" s="359"/>
    </row>
    <row r="1136" spans="1:37">
      <c r="A1136" s="367"/>
      <c r="B1136" s="445" t="s">
        <v>363</v>
      </c>
      <c r="C1136" s="402">
        <v>46.777700000000003</v>
      </c>
      <c r="D1136" s="428">
        <v>23.6188</v>
      </c>
      <c r="E1136" s="449" t="s">
        <v>206</v>
      </c>
      <c r="F1136" s="450" t="s">
        <v>649</v>
      </c>
      <c r="G1136" s="450" t="s">
        <v>2758</v>
      </c>
      <c r="H1136" s="450" t="s">
        <v>4297</v>
      </c>
      <c r="I1136" s="452" t="s">
        <v>672</v>
      </c>
      <c r="J1136" s="457" t="s">
        <v>825</v>
      </c>
      <c r="K1136" s="407">
        <v>4</v>
      </c>
      <c r="L1136" s="407">
        <v>9</v>
      </c>
      <c r="M1136" s="407">
        <v>9</v>
      </c>
      <c r="N1136" s="425">
        <v>110</v>
      </c>
      <c r="O1136" s="437"/>
      <c r="P1136" s="406"/>
      <c r="Q1136" s="406"/>
      <c r="R1136" s="406"/>
      <c r="S1136" s="406"/>
      <c r="T1136" s="406"/>
      <c r="U1136" s="406"/>
      <c r="V1136" s="406">
        <f t="shared" si="57"/>
        <v>110</v>
      </c>
      <c r="W1136" s="676" t="s">
        <v>654</v>
      </c>
      <c r="X1136" s="507" t="str">
        <f t="shared" si="55"/>
        <v>aproximativ 110 număr camere necunoscut &lt;span style="color: red;"&gt;(spuneți-mi sau trimiteți tabel întreținere)&lt;/span&gt;</v>
      </c>
      <c r="Y1136" s="508" t="str">
        <f t="shared" si="56"/>
        <v>aproximativ 110 din care aproximativ 110 număr camere necunoscut &lt;span style="color: red;"&gt;(spuneți-mi sau trimiteți tabel întreținere)&lt;/span&gt;</v>
      </c>
      <c r="Z1136" s="509"/>
      <c r="AA1136" s="510" t="s">
        <v>1043</v>
      </c>
      <c r="AB1136" s="628" t="s">
        <v>1308</v>
      </c>
      <c r="AC1136" s="431" t="s">
        <v>1155</v>
      </c>
      <c r="AD1136" s="356" t="s">
        <v>624</v>
      </c>
      <c r="AE1136" s="356"/>
      <c r="AF1136" s="356"/>
      <c r="AG1136" s="356" t="s">
        <v>840</v>
      </c>
      <c r="AH1136" s="356"/>
      <c r="AI1136" s="356" t="s">
        <v>2227</v>
      </c>
      <c r="AJ1136" s="441"/>
      <c r="AK1136" s="359"/>
    </row>
    <row r="1137" spans="1:37">
      <c r="A1137" s="367"/>
      <c r="B1137" s="445" t="s">
        <v>364</v>
      </c>
      <c r="C1137" s="402">
        <v>46.778199999999998</v>
      </c>
      <c r="D1137" s="428">
        <v>23.619499999999999</v>
      </c>
      <c r="E1137" s="449" t="s">
        <v>206</v>
      </c>
      <c r="F1137" s="450" t="s">
        <v>649</v>
      </c>
      <c r="G1137" s="450" t="s">
        <v>2758</v>
      </c>
      <c r="H1137" s="450" t="s">
        <v>4298</v>
      </c>
      <c r="I1137" s="452" t="s">
        <v>672</v>
      </c>
      <c r="J1137" s="457" t="s">
        <v>825</v>
      </c>
      <c r="K1137" s="407">
        <v>4</v>
      </c>
      <c r="L1137" s="407">
        <v>9</v>
      </c>
      <c r="M1137" s="407">
        <v>9</v>
      </c>
      <c r="N1137" s="425">
        <v>118</v>
      </c>
      <c r="O1137" s="437"/>
      <c r="P1137" s="406"/>
      <c r="Q1137" s="406"/>
      <c r="R1137" s="406"/>
      <c r="S1137" s="406"/>
      <c r="T1137" s="406"/>
      <c r="U1137" s="406"/>
      <c r="V1137" s="406">
        <f t="shared" si="57"/>
        <v>118</v>
      </c>
      <c r="W1137" s="676"/>
      <c r="X1137" s="507" t="str">
        <f t="shared" si="55"/>
        <v>118 număr camere necunoscut &lt;span style="color: red;"&gt;(spuneți-mi sau trimiteți tabel întreținere)&lt;/span&gt;</v>
      </c>
      <c r="Y1137" s="508" t="str">
        <f t="shared" si="56"/>
        <v>118 din care 118 număr camere necunoscut &lt;span style="color: red;"&gt;(spuneți-mi sau trimiteți tabel întreținere)&lt;/span&gt;</v>
      </c>
      <c r="Z1137" s="509"/>
      <c r="AA1137" s="510" t="s">
        <v>1043</v>
      </c>
      <c r="AB1137" s="628" t="s">
        <v>1308</v>
      </c>
      <c r="AC1137" s="431" t="s">
        <v>1155</v>
      </c>
      <c r="AD1137" s="356" t="s">
        <v>624</v>
      </c>
      <c r="AE1137" s="356"/>
      <c r="AF1137" s="356"/>
      <c r="AG1137" s="356" t="s">
        <v>840</v>
      </c>
      <c r="AH1137" s="356"/>
      <c r="AI1137" s="356" t="s">
        <v>2227</v>
      </c>
      <c r="AJ1137" s="441"/>
      <c r="AK1137" s="359"/>
    </row>
    <row r="1138" spans="1:37">
      <c r="A1138" s="367"/>
      <c r="B1138" s="445" t="s">
        <v>367</v>
      </c>
      <c r="C1138" s="402">
        <v>46.776400000000002</v>
      </c>
      <c r="D1138" s="428">
        <v>23.613399999999999</v>
      </c>
      <c r="E1138" s="449" t="s">
        <v>206</v>
      </c>
      <c r="F1138" s="450" t="s">
        <v>649</v>
      </c>
      <c r="G1138" s="450" t="s">
        <v>2758</v>
      </c>
      <c r="H1138" s="450" t="s">
        <v>4299</v>
      </c>
      <c r="I1138" s="452" t="s">
        <v>661</v>
      </c>
      <c r="J1138" s="399" t="s">
        <v>751</v>
      </c>
      <c r="K1138" s="407">
        <v>3</v>
      </c>
      <c r="L1138" s="407">
        <v>9</v>
      </c>
      <c r="M1138" s="407">
        <v>9</v>
      </c>
      <c r="N1138" s="425">
        <v>81</v>
      </c>
      <c r="O1138" s="437"/>
      <c r="P1138" s="406"/>
      <c r="Q1138" s="406">
        <v>17</v>
      </c>
      <c r="R1138" s="406">
        <v>56</v>
      </c>
      <c r="S1138" s="406">
        <v>8</v>
      </c>
      <c r="T1138" s="406"/>
      <c r="U1138" s="406"/>
      <c r="V1138" s="406">
        <f t="shared" si="57"/>
        <v>0</v>
      </c>
      <c r="W1138" s="676"/>
      <c r="X1138" s="507" t="str">
        <f t="shared" si="55"/>
        <v>17 două camere, 56 trei camere, 8 patru camere, 0 număr camere necunoscut &lt;span style="color: red;"&gt;(spuneți-mi sau trimiteți tabel întreținere)&lt;/span&gt;</v>
      </c>
      <c r="Y1138" s="508" t="str">
        <f t="shared" si="56"/>
        <v>81 din care 17 două camere, 56 trei camere, 8 patru camere, 0 număr camere necunoscut &lt;span style="color: red;"&gt;(spuneți-mi sau trimiteți tabel întreținere)&lt;/span&gt;</v>
      </c>
      <c r="Z1138" s="509"/>
      <c r="AA1138" s="510" t="s">
        <v>1043</v>
      </c>
      <c r="AB1138" s="628" t="s">
        <v>1308</v>
      </c>
      <c r="AC1138" s="431" t="s">
        <v>1155</v>
      </c>
      <c r="AD1138" s="356" t="s">
        <v>1626</v>
      </c>
      <c r="AE1138" s="356"/>
      <c r="AF1138" s="356"/>
      <c r="AG1138" s="623" t="s">
        <v>1216</v>
      </c>
      <c r="AH1138" s="623"/>
      <c r="AI1138" s="623" t="s">
        <v>2569</v>
      </c>
      <c r="AJ1138" s="441"/>
      <c r="AK1138" s="359"/>
    </row>
    <row r="1139" spans="1:37">
      <c r="A1139" s="367"/>
      <c r="B1139" s="445" t="s">
        <v>372</v>
      </c>
      <c r="C1139" s="402">
        <v>46.776400000000002</v>
      </c>
      <c r="D1139" s="428">
        <v>23.617699999999999</v>
      </c>
      <c r="E1139" s="449" t="s">
        <v>206</v>
      </c>
      <c r="F1139" s="450" t="s">
        <v>649</v>
      </c>
      <c r="G1139" s="450" t="s">
        <v>2758</v>
      </c>
      <c r="H1139" s="450" t="s">
        <v>4300</v>
      </c>
      <c r="I1139" s="452" t="s">
        <v>1554</v>
      </c>
      <c r="J1139" s="457" t="s">
        <v>751</v>
      </c>
      <c r="K1139" s="407">
        <v>2</v>
      </c>
      <c r="L1139" s="407">
        <v>8</v>
      </c>
      <c r="M1139" s="407">
        <v>8</v>
      </c>
      <c r="N1139" s="425">
        <v>50</v>
      </c>
      <c r="O1139" s="437"/>
      <c r="P1139" s="406"/>
      <c r="Q1139" s="406"/>
      <c r="R1139" s="406"/>
      <c r="S1139" s="406"/>
      <c r="T1139" s="406"/>
      <c r="U1139" s="406"/>
      <c r="V1139" s="406">
        <f t="shared" si="57"/>
        <v>50</v>
      </c>
      <c r="W1139" s="676" t="s">
        <v>654</v>
      </c>
      <c r="X1139" s="507" t="str">
        <f t="shared" si="55"/>
        <v>aproximativ 50 număr camere necunoscut &lt;span style="color: red;"&gt;(spuneți-mi sau trimiteți tabel întreținere)&lt;/span&gt;</v>
      </c>
      <c r="Y1139" s="508" t="str">
        <f t="shared" si="56"/>
        <v>aproximativ 50 din care aproximativ 50 număr camere necunoscut &lt;span style="color: red;"&gt;(spuneți-mi sau trimiteți tabel întreținere)&lt;/span&gt;</v>
      </c>
      <c r="Z1139" s="509"/>
      <c r="AA1139" s="510" t="s">
        <v>1043</v>
      </c>
      <c r="AB1139" s="628" t="s">
        <v>1308</v>
      </c>
      <c r="AC1139" s="431" t="s">
        <v>1155</v>
      </c>
      <c r="AD1139" s="356" t="s">
        <v>624</v>
      </c>
      <c r="AE1139" s="356"/>
      <c r="AF1139" s="356"/>
      <c r="AG1139" s="356" t="s">
        <v>840</v>
      </c>
      <c r="AH1139" s="356"/>
      <c r="AI1139" s="356" t="s">
        <v>2227</v>
      </c>
      <c r="AJ1139" s="441"/>
      <c r="AK1139" s="359"/>
    </row>
    <row r="1140" spans="1:37">
      <c r="A1140" s="367"/>
      <c r="B1140" s="445" t="s">
        <v>374</v>
      </c>
      <c r="C1140" s="402">
        <v>46.777299999999997</v>
      </c>
      <c r="D1140" s="428">
        <v>23.619</v>
      </c>
      <c r="E1140" s="449" t="s">
        <v>206</v>
      </c>
      <c r="F1140" s="450" t="s">
        <v>649</v>
      </c>
      <c r="G1140" s="450" t="s">
        <v>2758</v>
      </c>
      <c r="H1140" s="450" t="s">
        <v>4301</v>
      </c>
      <c r="I1140" s="452" t="s">
        <v>672</v>
      </c>
      <c r="J1140" s="457" t="s">
        <v>825</v>
      </c>
      <c r="K1140" s="407">
        <v>4</v>
      </c>
      <c r="L1140" s="407">
        <v>9</v>
      </c>
      <c r="M1140" s="407">
        <v>9</v>
      </c>
      <c r="N1140" s="425">
        <v>110</v>
      </c>
      <c r="O1140" s="437"/>
      <c r="P1140" s="406"/>
      <c r="Q1140" s="406"/>
      <c r="R1140" s="406"/>
      <c r="S1140" s="406"/>
      <c r="T1140" s="406"/>
      <c r="U1140" s="406"/>
      <c r="V1140" s="406">
        <f t="shared" si="57"/>
        <v>110</v>
      </c>
      <c r="W1140" s="676" t="s">
        <v>654</v>
      </c>
      <c r="X1140" s="507" t="str">
        <f t="shared" si="55"/>
        <v>aproximativ 110 număr camere necunoscut &lt;span style="color: red;"&gt;(spuneți-mi sau trimiteți tabel întreținere)&lt;/span&gt;</v>
      </c>
      <c r="Y1140" s="508" t="str">
        <f t="shared" si="56"/>
        <v>aproximativ 110 din care aproximativ 110 număr camere necunoscut &lt;span style="color: red;"&gt;(spuneți-mi sau trimiteți tabel întreținere)&lt;/span&gt;</v>
      </c>
      <c r="Z1140" s="509"/>
      <c r="AA1140" s="510" t="s">
        <v>1043</v>
      </c>
      <c r="AB1140" s="628" t="s">
        <v>1308</v>
      </c>
      <c r="AC1140" s="431" t="s">
        <v>1155</v>
      </c>
      <c r="AD1140" s="356" t="s">
        <v>624</v>
      </c>
      <c r="AE1140" s="356"/>
      <c r="AF1140" s="356"/>
      <c r="AG1140" s="356" t="s">
        <v>840</v>
      </c>
      <c r="AH1140" s="356"/>
      <c r="AI1140" s="356" t="s">
        <v>2227</v>
      </c>
      <c r="AJ1140" s="496"/>
      <c r="AK1140" s="359"/>
    </row>
    <row r="1141" spans="1:37">
      <c r="A1141" s="367"/>
      <c r="B1141" s="445" t="s">
        <v>375</v>
      </c>
      <c r="C1141" s="402">
        <v>46.777000000000001</v>
      </c>
      <c r="D1141" s="428">
        <v>23.619800000000001</v>
      </c>
      <c r="E1141" s="449" t="s">
        <v>206</v>
      </c>
      <c r="F1141" s="450" t="s">
        <v>649</v>
      </c>
      <c r="G1141" s="450" t="s">
        <v>2758</v>
      </c>
      <c r="H1141" s="450" t="s">
        <v>4302</v>
      </c>
      <c r="I1141" s="452" t="s">
        <v>1607</v>
      </c>
      <c r="J1141" s="457" t="s">
        <v>825</v>
      </c>
      <c r="K1141" s="407">
        <v>4</v>
      </c>
      <c r="L1141" s="407">
        <v>9</v>
      </c>
      <c r="M1141" s="407">
        <v>9</v>
      </c>
      <c r="N1141" s="425">
        <v>198</v>
      </c>
      <c r="O1141" s="437"/>
      <c r="P1141" s="406"/>
      <c r="Q1141" s="406"/>
      <c r="R1141" s="406">
        <v>138</v>
      </c>
      <c r="S1141" s="406">
        <v>60</v>
      </c>
      <c r="T1141" s="406"/>
      <c r="U1141" s="406"/>
      <c r="V1141" s="406">
        <f t="shared" si="57"/>
        <v>0</v>
      </c>
      <c r="W1141" s="676"/>
      <c r="X1141" s="507" t="str">
        <f t="shared" si="55"/>
        <v>138 trei camere, 60 patru camere, 0 număr camere necunoscut &lt;span style="color: red;"&gt;(spuneți-mi sau trimiteți tabel întreținere)&lt;/span&gt;</v>
      </c>
      <c r="Y1141" s="508" t="str">
        <f t="shared" si="56"/>
        <v>198 din care 138 trei camere, 60 patru camere, 0 număr camere necunoscut &lt;span style="color: red;"&gt;(spuneți-mi sau trimiteți tabel întreținere)&lt;/span&gt;</v>
      </c>
      <c r="Z1141" s="509"/>
      <c r="AA1141" s="510" t="s">
        <v>1674</v>
      </c>
      <c r="AB1141" s="628" t="s">
        <v>1308</v>
      </c>
      <c r="AC1141" s="431" t="s">
        <v>1155</v>
      </c>
      <c r="AD1141" s="356" t="s">
        <v>1608</v>
      </c>
      <c r="AE1141" s="356"/>
      <c r="AF1141" s="356"/>
      <c r="AG1141" s="356" t="s">
        <v>840</v>
      </c>
      <c r="AH1141" s="356"/>
      <c r="AI1141" s="356" t="s">
        <v>2227</v>
      </c>
      <c r="AJ1141" s="441"/>
      <c r="AK1141" s="359"/>
    </row>
    <row r="1142" spans="1:37">
      <c r="A1142" s="367"/>
      <c r="B1142" s="445" t="s">
        <v>376</v>
      </c>
      <c r="C1142" s="402">
        <v>46.776699999999998</v>
      </c>
      <c r="D1142" s="428">
        <v>23.6191</v>
      </c>
      <c r="E1142" s="449" t="s">
        <v>206</v>
      </c>
      <c r="F1142" s="450" t="s">
        <v>649</v>
      </c>
      <c r="G1142" s="450" t="s">
        <v>2758</v>
      </c>
      <c r="H1142" s="450" t="s">
        <v>4303</v>
      </c>
      <c r="I1142" s="452" t="s">
        <v>1732</v>
      </c>
      <c r="J1142" s="457" t="s">
        <v>825</v>
      </c>
      <c r="K1142" s="407">
        <v>2</v>
      </c>
      <c r="L1142" s="407">
        <v>9</v>
      </c>
      <c r="M1142" s="407">
        <v>9</v>
      </c>
      <c r="N1142" s="425">
        <v>50</v>
      </c>
      <c r="O1142" s="437"/>
      <c r="P1142" s="406"/>
      <c r="Q1142" s="406"/>
      <c r="R1142" s="406"/>
      <c r="S1142" s="406"/>
      <c r="T1142" s="406"/>
      <c r="U1142" s="406"/>
      <c r="V1142" s="406">
        <f t="shared" si="57"/>
        <v>50</v>
      </c>
      <c r="W1142" s="676" t="s">
        <v>654</v>
      </c>
      <c r="X1142" s="507" t="str">
        <f t="shared" si="55"/>
        <v>aproximativ 50 număr camere necunoscut &lt;span style="color: red;"&gt;(spuneți-mi sau trimiteți tabel întreținere)&lt;/span&gt;</v>
      </c>
      <c r="Y1142" s="508" t="str">
        <f t="shared" si="56"/>
        <v>aproximativ 50 din care aproximativ 50 număr camere necunoscut &lt;span style="color: red;"&gt;(spuneți-mi sau trimiteți tabel întreținere)&lt;/span&gt;</v>
      </c>
      <c r="Z1142" s="509"/>
      <c r="AA1142" s="510" t="s">
        <v>1674</v>
      </c>
      <c r="AB1142" s="628" t="s">
        <v>1308</v>
      </c>
      <c r="AC1142" s="431" t="s">
        <v>1155</v>
      </c>
      <c r="AD1142" s="356" t="s">
        <v>624</v>
      </c>
      <c r="AE1142" s="356"/>
      <c r="AF1142" s="356"/>
      <c r="AG1142" s="356" t="s">
        <v>840</v>
      </c>
      <c r="AH1142" s="356"/>
      <c r="AI1142" s="356" t="s">
        <v>2227</v>
      </c>
      <c r="AJ1142" s="441"/>
      <c r="AK1142" s="359"/>
    </row>
    <row r="1143" spans="1:37">
      <c r="A1143" s="367"/>
      <c r="B1143" s="386" t="s">
        <v>404</v>
      </c>
      <c r="C1143" s="402">
        <v>46.7776</v>
      </c>
      <c r="D1143" s="428">
        <v>23.614100000000001</v>
      </c>
      <c r="E1143" s="449" t="s">
        <v>206</v>
      </c>
      <c r="F1143" s="450" t="s">
        <v>649</v>
      </c>
      <c r="G1143" s="450" t="s">
        <v>2758</v>
      </c>
      <c r="H1143" s="450" t="s">
        <v>4304</v>
      </c>
      <c r="I1143" s="452" t="s">
        <v>1601</v>
      </c>
      <c r="J1143" s="457" t="s">
        <v>825</v>
      </c>
      <c r="K1143" s="407">
        <v>2</v>
      </c>
      <c r="L1143" s="407">
        <v>11</v>
      </c>
      <c r="M1143" s="407">
        <v>9</v>
      </c>
      <c r="N1143" s="425" t="s">
        <v>624</v>
      </c>
      <c r="O1143" s="437"/>
      <c r="P1143" s="406"/>
      <c r="Q1143" s="406"/>
      <c r="R1143" s="406"/>
      <c r="S1143" s="406"/>
      <c r="T1143" s="406"/>
      <c r="U1143" s="406"/>
      <c r="V1143" s="406" t="e">
        <f t="shared" si="57"/>
        <v>#VALUE!</v>
      </c>
      <c r="W1143" s="676"/>
      <c r="X1143" s="507" t="e">
        <f t="shared" si="55"/>
        <v>#VALUE!</v>
      </c>
      <c r="Y1143" s="508" t="e">
        <f t="shared" si="56"/>
        <v>#VALUE!</v>
      </c>
      <c r="Z1143" s="509"/>
      <c r="AA1143" s="510" t="s">
        <v>1674</v>
      </c>
      <c r="AB1143" s="628" t="s">
        <v>1308</v>
      </c>
      <c r="AC1143" s="431" t="s">
        <v>1155</v>
      </c>
      <c r="AD1143" s="356" t="s">
        <v>624</v>
      </c>
      <c r="AE1143" s="356"/>
      <c r="AF1143" s="356"/>
      <c r="AG1143" s="356" t="s">
        <v>840</v>
      </c>
      <c r="AH1143" s="356"/>
      <c r="AI1143" s="356" t="s">
        <v>2227</v>
      </c>
      <c r="AJ1143" s="441"/>
      <c r="AK1143" s="359"/>
    </row>
    <row r="1144" spans="1:37">
      <c r="A1144" s="367"/>
      <c r="B1144" s="386" t="s">
        <v>404</v>
      </c>
      <c r="C1144" s="402">
        <v>46.774900000000002</v>
      </c>
      <c r="D1144" s="428">
        <v>23.609200000000001</v>
      </c>
      <c r="E1144" s="449" t="s">
        <v>206</v>
      </c>
      <c r="F1144" s="450" t="s">
        <v>649</v>
      </c>
      <c r="G1144" s="450" t="s">
        <v>2758</v>
      </c>
      <c r="H1144" s="450" t="s">
        <v>4305</v>
      </c>
      <c r="I1144" s="452" t="s">
        <v>659</v>
      </c>
      <c r="J1144" s="457" t="s">
        <v>825</v>
      </c>
      <c r="K1144" s="407">
        <v>4</v>
      </c>
      <c r="L1144" s="407">
        <v>8</v>
      </c>
      <c r="M1144" s="407">
        <v>8</v>
      </c>
      <c r="N1144" s="425">
        <v>90</v>
      </c>
      <c r="O1144" s="437"/>
      <c r="P1144" s="406"/>
      <c r="Q1144" s="406"/>
      <c r="R1144" s="406"/>
      <c r="S1144" s="406"/>
      <c r="T1144" s="406"/>
      <c r="U1144" s="406"/>
      <c r="V1144" s="406">
        <f t="shared" si="57"/>
        <v>90</v>
      </c>
      <c r="W1144" s="676" t="s">
        <v>654</v>
      </c>
      <c r="X1144" s="507" t="str">
        <f t="shared" si="55"/>
        <v>aproximativ 90 număr camere necunoscut &lt;span style="color: red;"&gt;(spuneți-mi sau trimiteți tabel întreținere)&lt;/span&gt;</v>
      </c>
      <c r="Y1144" s="508" t="str">
        <f t="shared" si="56"/>
        <v>aproximativ 90 din care aproximativ 90 număr camere necunoscut &lt;span style="color: red;"&gt;(spuneți-mi sau trimiteți tabel întreținere)&lt;/span&gt;</v>
      </c>
      <c r="Z1144" s="509"/>
      <c r="AA1144" s="510" t="s">
        <v>1043</v>
      </c>
      <c r="AB1144" s="628" t="s">
        <v>1308</v>
      </c>
      <c r="AC1144" s="431" t="s">
        <v>1155</v>
      </c>
      <c r="AD1144" s="356" t="s">
        <v>624</v>
      </c>
      <c r="AE1144" s="356"/>
      <c r="AF1144" s="356"/>
      <c r="AG1144" s="356" t="s">
        <v>840</v>
      </c>
      <c r="AH1144" s="356"/>
      <c r="AI1144" s="356" t="s">
        <v>2227</v>
      </c>
      <c r="AJ1144" s="441"/>
      <c r="AK1144" s="359"/>
    </row>
    <row r="1145" spans="1:37">
      <c r="A1145" s="367"/>
      <c r="B1145" s="386" t="s">
        <v>404</v>
      </c>
      <c r="C1145" s="402">
        <v>46.774299999999997</v>
      </c>
      <c r="D1145" s="428">
        <v>23.6083</v>
      </c>
      <c r="E1145" s="449" t="s">
        <v>206</v>
      </c>
      <c r="F1145" s="450" t="s">
        <v>649</v>
      </c>
      <c r="G1145" s="450" t="s">
        <v>2758</v>
      </c>
      <c r="H1145" s="450" t="s">
        <v>4306</v>
      </c>
      <c r="I1145" s="452" t="s">
        <v>659</v>
      </c>
      <c r="J1145" s="457" t="s">
        <v>825</v>
      </c>
      <c r="K1145" s="407">
        <v>3</v>
      </c>
      <c r="L1145" s="407">
        <v>8</v>
      </c>
      <c r="M1145" s="407">
        <v>8</v>
      </c>
      <c r="N1145" s="425">
        <v>70</v>
      </c>
      <c r="O1145" s="437"/>
      <c r="P1145" s="406"/>
      <c r="Q1145" s="406"/>
      <c r="R1145" s="406"/>
      <c r="S1145" s="406"/>
      <c r="T1145" s="406"/>
      <c r="U1145" s="406"/>
      <c r="V1145" s="406">
        <f t="shared" si="57"/>
        <v>70</v>
      </c>
      <c r="W1145" s="676" t="s">
        <v>654</v>
      </c>
      <c r="X1145" s="507" t="str">
        <f t="shared" si="55"/>
        <v>aproximativ 70 număr camere necunoscut &lt;span style="color: red;"&gt;(spuneți-mi sau trimiteți tabel întreținere)&lt;/span&gt;</v>
      </c>
      <c r="Y1145" s="508" t="str">
        <f t="shared" si="56"/>
        <v>aproximativ 70 din care aproximativ 70 număr camere necunoscut &lt;span style="color: red;"&gt;(spuneți-mi sau trimiteți tabel întreținere)&lt;/span&gt;</v>
      </c>
      <c r="Z1145" s="509"/>
      <c r="AA1145" s="510" t="s">
        <v>1043</v>
      </c>
      <c r="AB1145" s="628" t="s">
        <v>1308</v>
      </c>
      <c r="AC1145" s="431" t="s">
        <v>1155</v>
      </c>
      <c r="AD1145" s="356" t="s">
        <v>624</v>
      </c>
      <c r="AE1145" s="356"/>
      <c r="AF1145" s="356"/>
      <c r="AG1145" s="356" t="s">
        <v>840</v>
      </c>
      <c r="AH1145" s="356"/>
      <c r="AI1145" s="356" t="s">
        <v>2227</v>
      </c>
      <c r="AJ1145" s="441"/>
      <c r="AK1145" s="359"/>
    </row>
    <row r="1146" spans="1:37">
      <c r="A1146" s="367"/>
      <c r="B1146" s="386" t="s">
        <v>404</v>
      </c>
      <c r="C1146" s="402">
        <v>46.776600000000002</v>
      </c>
      <c r="D1146" s="428">
        <v>23.6203</v>
      </c>
      <c r="E1146" s="449" t="s">
        <v>206</v>
      </c>
      <c r="F1146" s="450" t="s">
        <v>649</v>
      </c>
      <c r="G1146" s="450" t="s">
        <v>2758</v>
      </c>
      <c r="H1146" s="450" t="s">
        <v>2940</v>
      </c>
      <c r="I1146" s="452" t="s">
        <v>661</v>
      </c>
      <c r="J1146" s="457" t="s">
        <v>825</v>
      </c>
      <c r="K1146" s="407">
        <v>1</v>
      </c>
      <c r="L1146" s="407">
        <v>9</v>
      </c>
      <c r="M1146" s="407">
        <v>9</v>
      </c>
      <c r="N1146" s="425">
        <v>36</v>
      </c>
      <c r="O1146" s="437"/>
      <c r="P1146" s="406"/>
      <c r="Q1146" s="406"/>
      <c r="R1146" s="406"/>
      <c r="S1146" s="406"/>
      <c r="T1146" s="406"/>
      <c r="U1146" s="406"/>
      <c r="V1146" s="406">
        <f t="shared" si="57"/>
        <v>36</v>
      </c>
      <c r="W1146" s="676" t="s">
        <v>750</v>
      </c>
      <c r="X1146" s="507" t="str">
        <f t="shared" si="55"/>
        <v>probabil 36 număr camere necunoscut &lt;span style="color: red;"&gt;(spuneți-mi sau trimiteți tabel întreținere)&lt;/span&gt;</v>
      </c>
      <c r="Y1146" s="508" t="str">
        <f t="shared" si="56"/>
        <v>probabil 36 din care probabil 36 număr camere necunoscut &lt;span style="color: red;"&gt;(spuneți-mi sau trimiteți tabel întreținere)&lt;/span&gt;</v>
      </c>
      <c r="Z1146" s="509"/>
      <c r="AA1146" s="510" t="s">
        <v>1043</v>
      </c>
      <c r="AB1146" s="628" t="s">
        <v>1308</v>
      </c>
      <c r="AC1146" s="431" t="s">
        <v>1155</v>
      </c>
      <c r="AD1146" s="356" t="s">
        <v>1690</v>
      </c>
      <c r="AE1146" s="356"/>
      <c r="AF1146" s="356"/>
      <c r="AG1146" s="356" t="s">
        <v>840</v>
      </c>
      <c r="AH1146" s="356"/>
      <c r="AI1146" s="356" t="s">
        <v>2227</v>
      </c>
      <c r="AJ1146" s="441"/>
      <c r="AK1146" s="359"/>
    </row>
    <row r="1147" spans="1:37">
      <c r="A1147" s="367"/>
      <c r="B1147" s="386" t="s">
        <v>404</v>
      </c>
      <c r="C1147" s="402">
        <v>46.776000000000003</v>
      </c>
      <c r="D1147" s="428">
        <v>23.619700000000002</v>
      </c>
      <c r="E1147" s="449" t="s">
        <v>206</v>
      </c>
      <c r="F1147" s="450" t="s">
        <v>649</v>
      </c>
      <c r="G1147" s="450" t="s">
        <v>2758</v>
      </c>
      <c r="H1147" s="450" t="s">
        <v>4307</v>
      </c>
      <c r="I1147" s="627" t="s">
        <v>673</v>
      </c>
      <c r="J1147" s="399" t="s">
        <v>3</v>
      </c>
      <c r="K1147" s="624">
        <v>1</v>
      </c>
      <c r="L1147" s="624">
        <v>4</v>
      </c>
      <c r="M1147" s="624">
        <v>4</v>
      </c>
      <c r="N1147" s="398">
        <v>112</v>
      </c>
      <c r="O1147" s="395">
        <v>112</v>
      </c>
      <c r="P1147" s="526"/>
      <c r="Q1147" s="526"/>
      <c r="R1147" s="526"/>
      <c r="S1147" s="526"/>
      <c r="T1147" s="526"/>
      <c r="U1147" s="526"/>
      <c r="V1147" s="526">
        <f t="shared" si="57"/>
        <v>0</v>
      </c>
      <c r="W1147" s="672" t="s">
        <v>750</v>
      </c>
      <c r="X1147" s="396" t="str">
        <f t="shared" si="55"/>
        <v>112 camere cu băi și bucătării comune, probabil 0 număr camere necunoscut &lt;span style="color: red;"&gt;(spuneți-mi sau trimiteți tabel întreținere)&lt;/span&gt;</v>
      </c>
      <c r="Y1147" s="622" t="str">
        <f t="shared" si="56"/>
        <v>probabil 112 din care 112 camere cu băi și bucătării comune, probabil 0 număr camere necunoscut &lt;span style="color: red;"&gt;(spuneți-mi sau trimiteți tabel întreținere)&lt;/span&gt;</v>
      </c>
      <c r="Z1147" s="397"/>
      <c r="AA1147" s="625" t="s">
        <v>1043</v>
      </c>
      <c r="AB1147" s="628" t="s">
        <v>1302</v>
      </c>
      <c r="AC1147" s="431" t="s">
        <v>1548</v>
      </c>
      <c r="AD1147" s="623" t="s">
        <v>2461</v>
      </c>
      <c r="AE1147" s="623"/>
      <c r="AF1147" s="623"/>
      <c r="AG1147" s="623" t="s">
        <v>5</v>
      </c>
      <c r="AH1147" s="623"/>
      <c r="AI1147" s="623" t="s">
        <v>2565</v>
      </c>
      <c r="AJ1147" s="441"/>
      <c r="AK1147" s="359"/>
    </row>
    <row r="1148" spans="1:37">
      <c r="A1148" s="367"/>
      <c r="B1148" s="386" t="s">
        <v>404</v>
      </c>
      <c r="C1148" s="402">
        <v>46.775500000000001</v>
      </c>
      <c r="D1148" s="428">
        <v>23.619800000000001</v>
      </c>
      <c r="E1148" s="449" t="s">
        <v>206</v>
      </c>
      <c r="F1148" s="450" t="s">
        <v>649</v>
      </c>
      <c r="G1148" s="450" t="s">
        <v>2758</v>
      </c>
      <c r="H1148" s="450" t="s">
        <v>4308</v>
      </c>
      <c r="I1148" s="627" t="s">
        <v>673</v>
      </c>
      <c r="J1148" s="399" t="s">
        <v>3</v>
      </c>
      <c r="K1148" s="624">
        <v>1</v>
      </c>
      <c r="L1148" s="624">
        <v>4</v>
      </c>
      <c r="M1148" s="624">
        <v>4</v>
      </c>
      <c r="N1148" s="398">
        <v>112</v>
      </c>
      <c r="O1148" s="395">
        <v>112</v>
      </c>
      <c r="P1148" s="526"/>
      <c r="Q1148" s="526"/>
      <c r="R1148" s="526"/>
      <c r="S1148" s="526"/>
      <c r="T1148" s="526"/>
      <c r="U1148" s="526"/>
      <c r="V1148" s="526">
        <f t="shared" si="57"/>
        <v>0</v>
      </c>
      <c r="W1148" s="672" t="s">
        <v>750</v>
      </c>
      <c r="X1148" s="396" t="str">
        <f t="shared" si="55"/>
        <v>112 camere cu băi și bucătării comune, probabil 0 număr camere necunoscut &lt;span style="color: red;"&gt;(spuneți-mi sau trimiteți tabel întreținere)&lt;/span&gt;</v>
      </c>
      <c r="Y1148" s="622" t="str">
        <f t="shared" si="56"/>
        <v>probabil 112 din care 112 camere cu băi și bucătării comune, probabil 0 număr camere necunoscut &lt;span style="color: red;"&gt;(spuneți-mi sau trimiteți tabel întreținere)&lt;/span&gt;</v>
      </c>
      <c r="Z1148" s="397"/>
      <c r="AA1148" s="625" t="s">
        <v>1043</v>
      </c>
      <c r="AB1148" s="628" t="s">
        <v>1302</v>
      </c>
      <c r="AC1148" s="431" t="s">
        <v>1548</v>
      </c>
      <c r="AD1148" s="623" t="s">
        <v>2461</v>
      </c>
      <c r="AE1148" s="623"/>
      <c r="AF1148" s="623"/>
      <c r="AG1148" s="623" t="s">
        <v>5</v>
      </c>
      <c r="AH1148" s="623"/>
      <c r="AI1148" s="623" t="s">
        <v>2565</v>
      </c>
      <c r="AJ1148" s="441"/>
      <c r="AK1148" s="359"/>
    </row>
    <row r="1149" spans="1:37">
      <c r="A1149" s="367"/>
      <c r="B1149" s="386" t="s">
        <v>404</v>
      </c>
      <c r="C1149" s="402">
        <v>46.775599999999997</v>
      </c>
      <c r="D1149" s="428">
        <v>23.619299999999999</v>
      </c>
      <c r="E1149" s="449" t="s">
        <v>206</v>
      </c>
      <c r="F1149" s="450" t="s">
        <v>649</v>
      </c>
      <c r="G1149" s="450" t="s">
        <v>2758</v>
      </c>
      <c r="H1149" s="450" t="s">
        <v>4309</v>
      </c>
      <c r="I1149" s="627" t="s">
        <v>681</v>
      </c>
      <c r="J1149" s="399" t="s">
        <v>3</v>
      </c>
      <c r="K1149" s="624">
        <v>1</v>
      </c>
      <c r="L1149" s="624">
        <v>5</v>
      </c>
      <c r="M1149" s="624">
        <v>5</v>
      </c>
      <c r="N1149" s="425">
        <v>60</v>
      </c>
      <c r="O1149" s="437"/>
      <c r="P1149" s="406"/>
      <c r="Q1149" s="406"/>
      <c r="R1149" s="406"/>
      <c r="S1149" s="406"/>
      <c r="T1149" s="406"/>
      <c r="U1149" s="406"/>
      <c r="V1149" s="406">
        <f t="shared" si="57"/>
        <v>60</v>
      </c>
      <c r="W1149" s="676"/>
      <c r="X1149" s="507" t="str">
        <f t="shared" si="55"/>
        <v>60 număr camere necunoscut &lt;span style="color: red;"&gt;(spuneți-mi sau trimiteți tabel întreținere)&lt;/span&gt;</v>
      </c>
      <c r="Y1149" s="508" t="str">
        <f t="shared" si="56"/>
        <v>60 din care 60 număr camere necunoscut &lt;span style="color: red;"&gt;(spuneți-mi sau trimiteți tabel întreținere)&lt;/span&gt;</v>
      </c>
      <c r="Z1149" s="509"/>
      <c r="AA1149" s="510" t="s">
        <v>1043</v>
      </c>
      <c r="AB1149" s="628" t="s">
        <v>1304</v>
      </c>
      <c r="AC1149" s="431" t="s">
        <v>1547</v>
      </c>
      <c r="AD1149" s="623" t="s">
        <v>2074</v>
      </c>
      <c r="AE1149" s="623"/>
      <c r="AF1149" s="623"/>
      <c r="AG1149" s="623" t="s">
        <v>840</v>
      </c>
      <c r="AH1149" s="623"/>
      <c r="AI1149" s="623" t="s">
        <v>2584</v>
      </c>
      <c r="AJ1149" s="496"/>
      <c r="AK1149" s="359"/>
    </row>
    <row r="1150" spans="1:37">
      <c r="A1150" s="367"/>
      <c r="B1150" s="445" t="s">
        <v>405</v>
      </c>
      <c r="C1150" s="402">
        <v>46.7761</v>
      </c>
      <c r="D1150" s="428">
        <v>23.612500000000001</v>
      </c>
      <c r="E1150" s="449" t="s">
        <v>206</v>
      </c>
      <c r="F1150" s="450" t="s">
        <v>649</v>
      </c>
      <c r="G1150" s="450" t="s">
        <v>2758</v>
      </c>
      <c r="H1150" s="450" t="s">
        <v>4310</v>
      </c>
      <c r="I1150" s="452" t="s">
        <v>661</v>
      </c>
      <c r="J1150" s="457" t="s">
        <v>825</v>
      </c>
      <c r="K1150" s="407">
        <v>2</v>
      </c>
      <c r="L1150" s="407">
        <v>9</v>
      </c>
      <c r="M1150" s="407">
        <v>9</v>
      </c>
      <c r="N1150" s="425">
        <v>72</v>
      </c>
      <c r="O1150" s="437"/>
      <c r="P1150" s="406">
        <v>20</v>
      </c>
      <c r="Q1150" s="406">
        <v>18</v>
      </c>
      <c r="R1150" s="406">
        <v>34</v>
      </c>
      <c r="S1150" s="406"/>
      <c r="T1150" s="406"/>
      <c r="U1150" s="406"/>
      <c r="V1150" s="406">
        <f t="shared" si="57"/>
        <v>0</v>
      </c>
      <c r="W1150" s="676"/>
      <c r="X1150" s="507" t="str">
        <f t="shared" si="55"/>
        <v>20 garsoniere, 18 două camere, 34 trei camere, 0 număr camere necunoscut &lt;span style="color: red;"&gt;(spuneți-mi sau trimiteți tabel întreținere)&lt;/span&gt;</v>
      </c>
      <c r="Y1150" s="508" t="str">
        <f t="shared" si="56"/>
        <v>72 din care 20 garsoniere, 18 două camere, 34 trei camere, 0 număr camere necunoscut &lt;span style="color: red;"&gt;(spuneți-mi sau trimiteți tabel întreținere)&lt;/span&gt;</v>
      </c>
      <c r="Z1150" s="509"/>
      <c r="AA1150" s="510" t="s">
        <v>1043</v>
      </c>
      <c r="AB1150" s="628" t="s">
        <v>1308</v>
      </c>
      <c r="AC1150" s="431" t="s">
        <v>1155</v>
      </c>
      <c r="AD1150" s="356" t="s">
        <v>1585</v>
      </c>
      <c r="AE1150" s="356"/>
      <c r="AF1150" s="356"/>
      <c r="AG1150" s="623" t="s">
        <v>1216</v>
      </c>
      <c r="AH1150" s="623"/>
      <c r="AI1150" s="623" t="s">
        <v>2569</v>
      </c>
      <c r="AJ1150" s="496"/>
      <c r="AK1150" s="359"/>
    </row>
    <row r="1151" spans="1:37">
      <c r="A1151" s="367"/>
      <c r="B1151" s="445" t="s">
        <v>427</v>
      </c>
      <c r="C1151" s="402">
        <v>46.7776</v>
      </c>
      <c r="D1151" s="428">
        <v>23.613499999999998</v>
      </c>
      <c r="E1151" s="449" t="s">
        <v>206</v>
      </c>
      <c r="F1151" s="450" t="s">
        <v>649</v>
      </c>
      <c r="G1151" s="450" t="s">
        <v>2758</v>
      </c>
      <c r="H1151" s="450" t="s">
        <v>4311</v>
      </c>
      <c r="I1151" s="452" t="s">
        <v>2099</v>
      </c>
      <c r="J1151" s="457" t="s">
        <v>825</v>
      </c>
      <c r="K1151" s="407">
        <v>4</v>
      </c>
      <c r="L1151" s="407">
        <v>11</v>
      </c>
      <c r="M1151" s="407">
        <v>9</v>
      </c>
      <c r="N1151" s="425">
        <v>120</v>
      </c>
      <c r="O1151" s="437"/>
      <c r="P1151" s="406"/>
      <c r="Q1151" s="406"/>
      <c r="R1151" s="406"/>
      <c r="S1151" s="406"/>
      <c r="T1151" s="406"/>
      <c r="U1151" s="406"/>
      <c r="V1151" s="406">
        <f t="shared" si="57"/>
        <v>120</v>
      </c>
      <c r="W1151" s="676"/>
      <c r="X1151" s="507" t="str">
        <f t="shared" si="55"/>
        <v>120 număr camere necunoscut &lt;span style="color: red;"&gt;(spuneți-mi sau trimiteți tabel întreținere)&lt;/span&gt;</v>
      </c>
      <c r="Y1151" s="508" t="str">
        <f t="shared" si="56"/>
        <v>120 din care 120 număr camere necunoscut &lt;span style="color: red;"&gt;(spuneți-mi sau trimiteți tabel întreținere)&lt;/span&gt;</v>
      </c>
      <c r="Z1151" s="509"/>
      <c r="AA1151" s="510" t="s">
        <v>1674</v>
      </c>
      <c r="AB1151" s="628" t="s">
        <v>1308</v>
      </c>
      <c r="AC1151" s="431" t="s">
        <v>1155</v>
      </c>
      <c r="AD1151" s="356" t="s">
        <v>624</v>
      </c>
      <c r="AE1151" s="356"/>
      <c r="AF1151" s="356"/>
      <c r="AG1151" s="356" t="s">
        <v>840</v>
      </c>
      <c r="AH1151" s="356"/>
      <c r="AI1151" s="356" t="s">
        <v>2227</v>
      </c>
      <c r="AJ1151" s="441"/>
      <c r="AK1151" s="359"/>
    </row>
    <row r="1152" spans="1:37">
      <c r="A1152" s="367"/>
      <c r="B1152" s="445" t="s">
        <v>397</v>
      </c>
      <c r="C1152" s="402">
        <v>46.777500000000003</v>
      </c>
      <c r="D1152" s="428">
        <v>23.6126</v>
      </c>
      <c r="E1152" s="449" t="s">
        <v>206</v>
      </c>
      <c r="F1152" s="450" t="s">
        <v>649</v>
      </c>
      <c r="G1152" s="450" t="s">
        <v>2758</v>
      </c>
      <c r="H1152" s="450" t="s">
        <v>4311</v>
      </c>
      <c r="I1152" s="452" t="s">
        <v>2099</v>
      </c>
      <c r="J1152" s="457" t="s">
        <v>825</v>
      </c>
      <c r="K1152" s="407">
        <v>3</v>
      </c>
      <c r="L1152" s="407">
        <v>11</v>
      </c>
      <c r="M1152" s="407">
        <v>9</v>
      </c>
      <c r="N1152" s="425">
        <v>96</v>
      </c>
      <c r="O1152" s="437"/>
      <c r="P1152" s="406"/>
      <c r="Q1152" s="406"/>
      <c r="R1152" s="406"/>
      <c r="S1152" s="406"/>
      <c r="T1152" s="406"/>
      <c r="U1152" s="406"/>
      <c r="V1152" s="406">
        <f t="shared" si="57"/>
        <v>96</v>
      </c>
      <c r="W1152" s="676"/>
      <c r="X1152" s="507" t="str">
        <f t="shared" si="55"/>
        <v>96 număr camere necunoscut &lt;span style="color: red;"&gt;(spuneți-mi sau trimiteți tabel întreținere)&lt;/span&gt;</v>
      </c>
      <c r="Y1152" s="508" t="str">
        <f t="shared" si="56"/>
        <v>96 din care 96 număr camere necunoscut &lt;span style="color: red;"&gt;(spuneți-mi sau trimiteți tabel întreținere)&lt;/span&gt;</v>
      </c>
      <c r="Z1152" s="509"/>
      <c r="AA1152" s="510" t="s">
        <v>1674</v>
      </c>
      <c r="AB1152" s="628" t="s">
        <v>1308</v>
      </c>
      <c r="AC1152" s="431" t="s">
        <v>1155</v>
      </c>
      <c r="AD1152" s="356" t="s">
        <v>624</v>
      </c>
      <c r="AE1152" s="356"/>
      <c r="AF1152" s="356"/>
      <c r="AG1152" s="356" t="s">
        <v>840</v>
      </c>
      <c r="AH1152" s="356"/>
      <c r="AI1152" s="356" t="s">
        <v>2227</v>
      </c>
      <c r="AJ1152" s="441"/>
      <c r="AK1152" s="359"/>
    </row>
    <row r="1153" spans="1:37">
      <c r="A1153" s="367"/>
      <c r="B1153" s="445" t="s">
        <v>387</v>
      </c>
      <c r="C1153" s="402">
        <v>46.778199999999998</v>
      </c>
      <c r="D1153" s="428">
        <v>23.616700000000002</v>
      </c>
      <c r="E1153" s="449" t="s">
        <v>206</v>
      </c>
      <c r="F1153" s="450" t="s">
        <v>649</v>
      </c>
      <c r="G1153" s="450" t="s">
        <v>2758</v>
      </c>
      <c r="H1153" s="450" t="s">
        <v>3078</v>
      </c>
      <c r="I1153" s="452" t="s">
        <v>2099</v>
      </c>
      <c r="J1153" s="457" t="s">
        <v>825</v>
      </c>
      <c r="K1153" s="407">
        <v>7</v>
      </c>
      <c r="L1153" s="407">
        <v>11</v>
      </c>
      <c r="M1153" s="407">
        <v>9</v>
      </c>
      <c r="N1153" s="425">
        <v>216</v>
      </c>
      <c r="O1153" s="437"/>
      <c r="P1153" s="406"/>
      <c r="Q1153" s="406"/>
      <c r="R1153" s="406"/>
      <c r="S1153" s="406"/>
      <c r="T1153" s="406"/>
      <c r="U1153" s="406"/>
      <c r="V1153" s="406">
        <f t="shared" si="57"/>
        <v>216</v>
      </c>
      <c r="W1153" s="676" t="s">
        <v>750</v>
      </c>
      <c r="X1153" s="507" t="str">
        <f t="shared" si="55"/>
        <v>probabil 216 număr camere necunoscut &lt;span style="color: red;"&gt;(spuneți-mi sau trimiteți tabel întreținere)&lt;/span&gt;</v>
      </c>
      <c r="Y1153" s="508" t="str">
        <f t="shared" si="56"/>
        <v>probabil 216 din care probabil 216 număr camere necunoscut &lt;span style="color: red;"&gt;(spuneți-mi sau trimiteți tabel întreținere)&lt;/span&gt;</v>
      </c>
      <c r="Z1153" s="509"/>
      <c r="AA1153" s="510" t="s">
        <v>1043</v>
      </c>
      <c r="AB1153" s="628" t="s">
        <v>1308</v>
      </c>
      <c r="AC1153" s="431" t="s">
        <v>1155</v>
      </c>
      <c r="AD1153" s="356" t="s">
        <v>624</v>
      </c>
      <c r="AE1153" s="356"/>
      <c r="AF1153" s="356"/>
      <c r="AG1153" s="356" t="s">
        <v>840</v>
      </c>
      <c r="AH1153" s="356"/>
      <c r="AI1153" s="356" t="s">
        <v>2227</v>
      </c>
      <c r="AJ1153" s="441"/>
      <c r="AK1153" s="359"/>
    </row>
    <row r="1154" spans="1:37">
      <c r="A1154" s="367"/>
      <c r="B1154" s="445" t="s">
        <v>360</v>
      </c>
      <c r="C1154" s="402">
        <v>46.7761</v>
      </c>
      <c r="D1154" s="428">
        <v>23.6111</v>
      </c>
      <c r="E1154" s="449" t="s">
        <v>206</v>
      </c>
      <c r="F1154" s="450" t="s">
        <v>649</v>
      </c>
      <c r="G1154" s="450" t="s">
        <v>2758</v>
      </c>
      <c r="H1154" s="450" t="s">
        <v>4312</v>
      </c>
      <c r="I1154" s="452" t="s">
        <v>2193</v>
      </c>
      <c r="J1154" s="457" t="s">
        <v>825</v>
      </c>
      <c r="K1154" s="407">
        <v>4</v>
      </c>
      <c r="L1154" s="407">
        <v>10</v>
      </c>
      <c r="M1154" s="407">
        <v>9</v>
      </c>
      <c r="N1154" s="425">
        <v>120</v>
      </c>
      <c r="O1154" s="437"/>
      <c r="P1154" s="406"/>
      <c r="Q1154" s="406"/>
      <c r="R1154" s="406"/>
      <c r="S1154" s="406"/>
      <c r="T1154" s="406"/>
      <c r="U1154" s="406"/>
      <c r="V1154" s="406">
        <f t="shared" si="57"/>
        <v>120</v>
      </c>
      <c r="W1154" s="676" t="s">
        <v>654</v>
      </c>
      <c r="X1154" s="507" t="str">
        <f t="shared" si="55"/>
        <v>aproximativ 120 număr camere necunoscut &lt;span style="color: red;"&gt;(spuneți-mi sau trimiteți tabel întreținere)&lt;/span&gt;</v>
      </c>
      <c r="Y1154" s="508" t="str">
        <f t="shared" si="56"/>
        <v>aproximativ 120 din care aproximativ 120 număr camere necunoscut &lt;span style="color: red;"&gt;(spuneți-mi sau trimiteți tabel întreținere)&lt;/span&gt;</v>
      </c>
      <c r="Z1154" s="509"/>
      <c r="AA1154" s="510" t="s">
        <v>1043</v>
      </c>
      <c r="AB1154" s="628" t="s">
        <v>1308</v>
      </c>
      <c r="AC1154" s="431" t="s">
        <v>1155</v>
      </c>
      <c r="AD1154" s="356" t="s">
        <v>624</v>
      </c>
      <c r="AE1154" s="356"/>
      <c r="AF1154" s="356"/>
      <c r="AG1154" s="356" t="s">
        <v>840</v>
      </c>
      <c r="AH1154" s="356"/>
      <c r="AI1154" s="356" t="s">
        <v>2227</v>
      </c>
      <c r="AJ1154" s="441"/>
      <c r="AK1154" s="359"/>
    </row>
    <row r="1155" spans="1:37">
      <c r="A1155" s="367"/>
      <c r="B1155" s="445" t="s">
        <v>222</v>
      </c>
      <c r="C1155" s="402">
        <v>46.777200000000001</v>
      </c>
      <c r="D1155" s="428">
        <v>23.610700000000001</v>
      </c>
      <c r="E1155" s="449" t="s">
        <v>206</v>
      </c>
      <c r="F1155" s="450" t="s">
        <v>649</v>
      </c>
      <c r="G1155" s="450" t="s">
        <v>2758</v>
      </c>
      <c r="H1155" s="450" t="s">
        <v>4313</v>
      </c>
      <c r="I1155" s="452" t="s">
        <v>1615</v>
      </c>
      <c r="J1155" s="457" t="s">
        <v>825</v>
      </c>
      <c r="K1155" s="407">
        <v>5</v>
      </c>
      <c r="L1155" s="407">
        <v>9</v>
      </c>
      <c r="M1155" s="407">
        <v>8</v>
      </c>
      <c r="N1155" s="425">
        <v>112</v>
      </c>
      <c r="O1155" s="437"/>
      <c r="P1155" s="406"/>
      <c r="Q1155" s="406"/>
      <c r="R1155" s="406">
        <v>112</v>
      </c>
      <c r="S1155" s="406"/>
      <c r="T1155" s="406"/>
      <c r="U1155" s="406"/>
      <c r="V1155" s="406">
        <f t="shared" si="57"/>
        <v>0</v>
      </c>
      <c r="W1155" s="676"/>
      <c r="X1155" s="507" t="str">
        <f t="shared" si="55"/>
        <v>112 trei camere, 0 număr camere necunoscut &lt;span style="color: red;"&gt;(spuneți-mi sau trimiteți tabel întreținere)&lt;/span&gt;</v>
      </c>
      <c r="Y1155" s="508" t="str">
        <f t="shared" si="56"/>
        <v>112 din care 112 trei camere, 0 număr camere necunoscut &lt;span style="color: red;"&gt;(spuneți-mi sau trimiteți tabel întreținere)&lt;/span&gt;</v>
      </c>
      <c r="Z1155" s="509"/>
      <c r="AA1155" s="510" t="s">
        <v>1674</v>
      </c>
      <c r="AB1155" s="628" t="s">
        <v>1308</v>
      </c>
      <c r="AC1155" s="432" t="s">
        <v>1155</v>
      </c>
      <c r="AD1155" s="356" t="s">
        <v>1600</v>
      </c>
      <c r="AE1155" s="356"/>
      <c r="AF1155" s="356"/>
      <c r="AG1155" s="356" t="s">
        <v>840</v>
      </c>
      <c r="AH1155" s="356" t="s">
        <v>2085</v>
      </c>
      <c r="AI1155" s="356" t="s">
        <v>2227</v>
      </c>
      <c r="AJ1155" s="441"/>
      <c r="AK1155" s="359"/>
    </row>
    <row r="1156" spans="1:37">
      <c r="A1156" s="367"/>
      <c r="B1156" s="445" t="s">
        <v>314</v>
      </c>
      <c r="C1156" s="402">
        <v>46.777500000000003</v>
      </c>
      <c r="D1156" s="428">
        <v>23.614129999999999</v>
      </c>
      <c r="E1156" s="449" t="s">
        <v>206</v>
      </c>
      <c r="F1156" s="450" t="s">
        <v>649</v>
      </c>
      <c r="G1156" s="450" t="s">
        <v>2758</v>
      </c>
      <c r="H1156" s="450" t="s">
        <v>4314</v>
      </c>
      <c r="I1156" s="452" t="s">
        <v>677</v>
      </c>
      <c r="J1156" s="457" t="s">
        <v>751</v>
      </c>
      <c r="K1156" s="407">
        <v>4</v>
      </c>
      <c r="L1156" s="407">
        <v>10</v>
      </c>
      <c r="M1156" s="407">
        <v>8</v>
      </c>
      <c r="N1156" s="425">
        <v>60</v>
      </c>
      <c r="O1156" s="437"/>
      <c r="P1156" s="406"/>
      <c r="Q1156" s="406"/>
      <c r="R1156" s="406"/>
      <c r="S1156" s="406"/>
      <c r="T1156" s="406"/>
      <c r="U1156" s="406"/>
      <c r="V1156" s="406">
        <f t="shared" si="57"/>
        <v>60</v>
      </c>
      <c r="W1156" s="676" t="s">
        <v>654</v>
      </c>
      <c r="X1156" s="507" t="str">
        <f t="shared" si="55"/>
        <v>aproximativ 60 număr camere necunoscut &lt;span style="color: red;"&gt;(spuneți-mi sau trimiteți tabel întreținere)&lt;/span&gt;</v>
      </c>
      <c r="Y1156" s="508" t="str">
        <f t="shared" si="56"/>
        <v>aproximativ 60 din care aproximativ 60 număr camere necunoscut &lt;span style="color: red;"&gt;(spuneți-mi sau trimiteți tabel întreținere)&lt;/span&gt;</v>
      </c>
      <c r="Z1156" s="509"/>
      <c r="AA1156" s="510" t="s">
        <v>1043</v>
      </c>
      <c r="AB1156" s="421" t="s">
        <v>1308</v>
      </c>
      <c r="AC1156" s="431" t="s">
        <v>1155</v>
      </c>
      <c r="AD1156" s="356" t="s">
        <v>624</v>
      </c>
      <c r="AE1156" s="356"/>
      <c r="AF1156" s="356"/>
      <c r="AG1156" s="356" t="s">
        <v>840</v>
      </c>
      <c r="AH1156" s="356"/>
      <c r="AI1156" s="356" t="s">
        <v>2227</v>
      </c>
      <c r="AJ1156" s="441"/>
      <c r="AK1156" s="359"/>
    </row>
    <row r="1157" spans="1:37">
      <c r="A1157" s="367"/>
      <c r="B1157" s="445" t="s">
        <v>412</v>
      </c>
      <c r="C1157" s="402">
        <v>46.776000000000003</v>
      </c>
      <c r="D1157" s="428">
        <v>23.6189</v>
      </c>
      <c r="E1157" s="449" t="s">
        <v>206</v>
      </c>
      <c r="F1157" s="450" t="s">
        <v>649</v>
      </c>
      <c r="G1157" s="450" t="s">
        <v>2758</v>
      </c>
      <c r="H1157" s="450" t="s">
        <v>4315</v>
      </c>
      <c r="I1157" s="452" t="s">
        <v>681</v>
      </c>
      <c r="J1157" s="457" t="s">
        <v>3</v>
      </c>
      <c r="K1157" s="407">
        <v>7</v>
      </c>
      <c r="L1157" s="407">
        <v>5</v>
      </c>
      <c r="M1157" s="407">
        <v>5</v>
      </c>
      <c r="N1157" s="425">
        <v>170</v>
      </c>
      <c r="O1157" s="437"/>
      <c r="P1157" s="406">
        <v>60</v>
      </c>
      <c r="Q1157" s="406">
        <v>51</v>
      </c>
      <c r="R1157" s="406">
        <v>9</v>
      </c>
      <c r="S1157" s="406"/>
      <c r="T1157" s="406"/>
      <c r="U1157" s="406"/>
      <c r="V1157" s="406">
        <f t="shared" si="57"/>
        <v>50</v>
      </c>
      <c r="W1157" s="676" t="s">
        <v>654</v>
      </c>
      <c r="X1157" s="507" t="str">
        <f t="shared" si="55"/>
        <v>60 garsoniere, 51 două camere, 9 trei camere, aproximativ 50 număr camere necunoscut &lt;span style="color: red;"&gt;(spuneți-mi sau trimiteți tabel întreținere)&lt;/span&gt;</v>
      </c>
      <c r="Y1157" s="508" t="str">
        <f t="shared" si="56"/>
        <v>aproximativ 170 din care 60 garsoniere, 51 două camere, 9 trei camere, aproximativ 50 număr camere necunoscut &lt;span style="color: red;"&gt;(spuneți-mi sau trimiteți tabel întreținere)&lt;/span&gt;</v>
      </c>
      <c r="Z1157" s="509"/>
      <c r="AA1157" s="510" t="s">
        <v>1674</v>
      </c>
      <c r="AB1157" s="628" t="s">
        <v>1306</v>
      </c>
      <c r="AC1157" s="431" t="s">
        <v>1155</v>
      </c>
      <c r="AD1157" s="356" t="s">
        <v>2558</v>
      </c>
      <c r="AE1157" s="356"/>
      <c r="AF1157" s="356"/>
      <c r="AG1157" s="623" t="s">
        <v>10</v>
      </c>
      <c r="AH1157" s="623"/>
      <c r="AI1157" s="623" t="s">
        <v>2594</v>
      </c>
      <c r="AJ1157" s="441"/>
      <c r="AK1157" s="359"/>
    </row>
    <row r="1158" spans="1:37">
      <c r="A1158" s="367"/>
      <c r="B1158" s="445" t="s">
        <v>830</v>
      </c>
      <c r="C1158" s="402">
        <v>46.776200000000003</v>
      </c>
      <c r="D1158" s="428">
        <v>23.606999999999999</v>
      </c>
      <c r="E1158" s="449" t="s">
        <v>206</v>
      </c>
      <c r="F1158" s="450" t="s">
        <v>649</v>
      </c>
      <c r="G1158" s="450" t="s">
        <v>2758</v>
      </c>
      <c r="H1158" s="450" t="s">
        <v>4316</v>
      </c>
      <c r="I1158" s="452" t="s">
        <v>701</v>
      </c>
      <c r="J1158" s="457" t="s">
        <v>825</v>
      </c>
      <c r="K1158" s="407">
        <v>2</v>
      </c>
      <c r="L1158" s="407">
        <v>9</v>
      </c>
      <c r="M1158" s="407">
        <v>9</v>
      </c>
      <c r="N1158" s="425">
        <v>60</v>
      </c>
      <c r="O1158" s="437"/>
      <c r="P1158" s="406"/>
      <c r="Q1158" s="406"/>
      <c r="R1158" s="406"/>
      <c r="S1158" s="406"/>
      <c r="T1158" s="406"/>
      <c r="U1158" s="406"/>
      <c r="V1158" s="406">
        <f t="shared" si="57"/>
        <v>60</v>
      </c>
      <c r="W1158" s="676" t="s">
        <v>654</v>
      </c>
      <c r="X1158" s="507" t="str">
        <f t="shared" si="55"/>
        <v>aproximativ 60 număr camere necunoscut &lt;span style="color: red;"&gt;(spuneți-mi sau trimiteți tabel întreținere)&lt;/span&gt;</v>
      </c>
      <c r="Y1158" s="508" t="str">
        <f t="shared" si="56"/>
        <v>aproximativ 60 din care aproximativ 60 număr camere necunoscut &lt;span style="color: red;"&gt;(spuneți-mi sau trimiteți tabel întreținere)&lt;/span&gt;</v>
      </c>
      <c r="Z1158" s="509"/>
      <c r="AA1158" s="510" t="s">
        <v>1674</v>
      </c>
      <c r="AB1158" s="628" t="s">
        <v>1308</v>
      </c>
      <c r="AC1158" s="432" t="s">
        <v>1155</v>
      </c>
      <c r="AD1158" s="356" t="s">
        <v>907</v>
      </c>
      <c r="AE1158" s="356"/>
      <c r="AF1158" s="356"/>
      <c r="AG1158" s="356" t="s">
        <v>840</v>
      </c>
      <c r="AH1158" s="356"/>
      <c r="AI1158" s="356" t="s">
        <v>2227</v>
      </c>
      <c r="AJ1158" s="441"/>
      <c r="AK1158" s="359"/>
    </row>
    <row r="1159" spans="1:37">
      <c r="A1159" s="367"/>
      <c r="B1159" s="445" t="s">
        <v>2347</v>
      </c>
      <c r="C1159" s="402">
        <v>46.7759</v>
      </c>
      <c r="D1159" s="428">
        <v>23.608899999999998</v>
      </c>
      <c r="E1159" s="449" t="s">
        <v>206</v>
      </c>
      <c r="F1159" s="450" t="s">
        <v>649</v>
      </c>
      <c r="G1159" s="450" t="s">
        <v>2758</v>
      </c>
      <c r="H1159" s="450" t="s">
        <v>4317</v>
      </c>
      <c r="I1159" s="452" t="s">
        <v>661</v>
      </c>
      <c r="J1159" s="399" t="s">
        <v>752</v>
      </c>
      <c r="K1159" s="407">
        <v>1</v>
      </c>
      <c r="L1159" s="407">
        <v>9</v>
      </c>
      <c r="M1159" s="407">
        <v>9</v>
      </c>
      <c r="N1159" s="425">
        <v>196</v>
      </c>
      <c r="O1159" s="437"/>
      <c r="P1159" s="406">
        <v>196</v>
      </c>
      <c r="Q1159" s="406"/>
      <c r="R1159" s="406"/>
      <c r="S1159" s="406"/>
      <c r="T1159" s="406"/>
      <c r="U1159" s="406"/>
      <c r="V1159" s="406">
        <f t="shared" si="57"/>
        <v>0</v>
      </c>
      <c r="W1159" s="676"/>
      <c r="X1159" s="507" t="str">
        <f t="shared" si="55"/>
        <v>196 garsoniere, 0 număr camere necunoscut &lt;span style="color: red;"&gt;(spuneți-mi sau trimiteți tabel întreținere)&lt;/span&gt;</v>
      </c>
      <c r="Y1159" s="508" t="str">
        <f t="shared" si="56"/>
        <v>196 din care 196 garsoniere, 0 număr camere necunoscut &lt;span style="color: red;"&gt;(spuneți-mi sau trimiteți tabel întreținere)&lt;/span&gt;</v>
      </c>
      <c r="Z1159" s="509"/>
      <c r="AA1159" s="510" t="s">
        <v>1675</v>
      </c>
      <c r="AB1159" s="628" t="s">
        <v>1308</v>
      </c>
      <c r="AC1159" s="431" t="s">
        <v>1155</v>
      </c>
      <c r="AD1159" s="623" t="s">
        <v>1441</v>
      </c>
      <c r="AE1159" s="623"/>
      <c r="AF1159" s="623"/>
      <c r="AG1159" s="623" t="s">
        <v>10</v>
      </c>
      <c r="AH1159" s="356"/>
      <c r="AI1159" s="623" t="s">
        <v>2562</v>
      </c>
      <c r="AJ1159" s="441"/>
      <c r="AK1159" s="359"/>
    </row>
    <row r="1160" spans="1:37">
      <c r="A1160" s="367" t="s">
        <v>32</v>
      </c>
      <c r="B1160" s="460" t="s">
        <v>571</v>
      </c>
      <c r="C1160" s="461">
        <v>46.774799999999999</v>
      </c>
      <c r="D1160" s="462">
        <v>23.610099999999999</v>
      </c>
      <c r="E1160" s="463" t="s">
        <v>206</v>
      </c>
      <c r="F1160" s="464" t="s">
        <v>649</v>
      </c>
      <c r="G1160" s="464" t="s">
        <v>2758</v>
      </c>
      <c r="H1160" s="464" t="s">
        <v>4318</v>
      </c>
      <c r="I1160" s="474" t="s">
        <v>659</v>
      </c>
      <c r="J1160" s="475" t="s">
        <v>825</v>
      </c>
      <c r="K1160" s="476">
        <v>5</v>
      </c>
      <c r="L1160" s="476">
        <v>8</v>
      </c>
      <c r="M1160" s="476">
        <v>8</v>
      </c>
      <c r="N1160" s="477">
        <v>114</v>
      </c>
      <c r="O1160" s="478"/>
      <c r="P1160" s="479"/>
      <c r="Q1160" s="479"/>
      <c r="R1160" s="479"/>
      <c r="S1160" s="479"/>
      <c r="T1160" s="479"/>
      <c r="U1160" s="479"/>
      <c r="V1160" s="479">
        <f t="shared" si="57"/>
        <v>114</v>
      </c>
      <c r="W1160" s="679"/>
      <c r="X1160" s="515" t="str">
        <f t="shared" si="55"/>
        <v>114 număr camere necunoscut &lt;span style="color: red;"&gt;(spuneți-mi sau trimiteți tabel întreținere)&lt;/span&gt;</v>
      </c>
      <c r="Y1160" s="516" t="str">
        <f t="shared" si="56"/>
        <v>114 din care 114 număr camere necunoscut &lt;span style="color: red;"&gt;(spuneți-mi sau trimiteți tabel întreținere)&lt;/span&gt;</v>
      </c>
      <c r="Z1160" s="517"/>
      <c r="AA1160" s="518" t="s">
        <v>1043</v>
      </c>
      <c r="AB1160" s="400" t="s">
        <v>1308</v>
      </c>
      <c r="AC1160" s="458" t="s">
        <v>1155</v>
      </c>
      <c r="AD1160" s="472" t="s">
        <v>624</v>
      </c>
      <c r="AE1160" s="472"/>
      <c r="AF1160" s="472"/>
      <c r="AG1160" s="472" t="s">
        <v>840</v>
      </c>
      <c r="AH1160" s="472"/>
      <c r="AI1160" s="472" t="s">
        <v>2227</v>
      </c>
      <c r="AJ1160" s="473"/>
      <c r="AK1160" s="359"/>
    </row>
    <row r="1161" spans="1:37">
      <c r="A1161" s="367"/>
      <c r="B1161" s="445" t="s">
        <v>553</v>
      </c>
      <c r="C1161" s="402">
        <v>46.7742</v>
      </c>
      <c r="D1161" s="428">
        <v>23.610600000000002</v>
      </c>
      <c r="E1161" s="449" t="s">
        <v>206</v>
      </c>
      <c r="F1161" s="450" t="s">
        <v>649</v>
      </c>
      <c r="G1161" s="450" t="s">
        <v>2758</v>
      </c>
      <c r="H1161" s="450" t="s">
        <v>4319</v>
      </c>
      <c r="I1161" s="452" t="s">
        <v>661</v>
      </c>
      <c r="J1161" s="457" t="s">
        <v>825</v>
      </c>
      <c r="K1161" s="407">
        <v>2</v>
      </c>
      <c r="L1161" s="407">
        <v>9</v>
      </c>
      <c r="M1161" s="407">
        <v>9</v>
      </c>
      <c r="N1161" s="425">
        <v>72</v>
      </c>
      <c r="O1161" s="437"/>
      <c r="P1161" s="406">
        <v>20</v>
      </c>
      <c r="Q1161" s="406">
        <v>18</v>
      </c>
      <c r="R1161" s="406">
        <v>34</v>
      </c>
      <c r="S1161" s="406"/>
      <c r="T1161" s="406"/>
      <c r="U1161" s="406"/>
      <c r="V1161" s="406">
        <f t="shared" si="57"/>
        <v>0</v>
      </c>
      <c r="W1161" s="676"/>
      <c r="X1161" s="507" t="str">
        <f t="shared" si="55"/>
        <v>20 garsoniere, 18 două camere, 34 trei camere, 0 număr camere necunoscut &lt;span style="color: red;"&gt;(spuneți-mi sau trimiteți tabel întreținere)&lt;/span&gt;</v>
      </c>
      <c r="Y1161" s="508" t="str">
        <f t="shared" si="56"/>
        <v>72 din care 20 garsoniere, 18 două camere, 34 trei camere, 0 număr camere necunoscut &lt;span style="color: red;"&gt;(spuneți-mi sau trimiteți tabel întreținere)&lt;/span&gt;</v>
      </c>
      <c r="Z1161" s="509"/>
      <c r="AA1161" s="510" t="s">
        <v>1043</v>
      </c>
      <c r="AB1161" s="628" t="s">
        <v>1308</v>
      </c>
      <c r="AC1161" s="431" t="s">
        <v>1155</v>
      </c>
      <c r="AD1161" s="356" t="s">
        <v>1585</v>
      </c>
      <c r="AE1161" s="356"/>
      <c r="AF1161" s="356"/>
      <c r="AG1161" s="623" t="s">
        <v>1216</v>
      </c>
      <c r="AH1161" s="623"/>
      <c r="AI1161" s="623" t="s">
        <v>2569</v>
      </c>
      <c r="AJ1161" s="441"/>
      <c r="AK1161" s="359"/>
    </row>
    <row r="1162" spans="1:37">
      <c r="A1162" s="367"/>
      <c r="B1162" s="445" t="s">
        <v>831</v>
      </c>
      <c r="C1162" s="402">
        <v>46.773800000000001</v>
      </c>
      <c r="D1162" s="428">
        <v>23.610700000000001</v>
      </c>
      <c r="E1162" s="449" t="s">
        <v>206</v>
      </c>
      <c r="F1162" s="450" t="s">
        <v>649</v>
      </c>
      <c r="G1162" s="450" t="s">
        <v>2758</v>
      </c>
      <c r="H1162" s="450" t="s">
        <v>4320</v>
      </c>
      <c r="I1162" s="452" t="s">
        <v>661</v>
      </c>
      <c r="J1162" s="457" t="s">
        <v>825</v>
      </c>
      <c r="K1162" s="407">
        <v>1</v>
      </c>
      <c r="L1162" s="407">
        <v>9</v>
      </c>
      <c r="M1162" s="407">
        <v>9</v>
      </c>
      <c r="N1162" s="425">
        <v>36</v>
      </c>
      <c r="O1162" s="437"/>
      <c r="P1162" s="406">
        <v>10</v>
      </c>
      <c r="Q1162" s="406">
        <v>9</v>
      </c>
      <c r="R1162" s="406">
        <v>17</v>
      </c>
      <c r="S1162" s="406"/>
      <c r="T1162" s="406"/>
      <c r="U1162" s="406"/>
      <c r="V1162" s="406">
        <f t="shared" si="57"/>
        <v>0</v>
      </c>
      <c r="W1162" s="676"/>
      <c r="X1162" s="507" t="str">
        <f t="shared" si="55"/>
        <v>10 garsoniere, 9 două camere, 17 trei camere, 0 număr camere necunoscut &lt;span style="color: red;"&gt;(spuneți-mi sau trimiteți tabel întreținere)&lt;/span&gt;</v>
      </c>
      <c r="Y1162" s="508" t="str">
        <f t="shared" si="56"/>
        <v>36 din care 10 garsoniere, 9 două camere, 17 trei camere, 0 număr camere necunoscut &lt;span style="color: red;"&gt;(spuneți-mi sau trimiteți tabel întreținere)&lt;/span&gt;</v>
      </c>
      <c r="Z1162" s="509"/>
      <c r="AA1162" s="510" t="s">
        <v>1043</v>
      </c>
      <c r="AB1162" s="628" t="s">
        <v>1308</v>
      </c>
      <c r="AC1162" s="431" t="s">
        <v>1155</v>
      </c>
      <c r="AD1162" s="356" t="s">
        <v>1380</v>
      </c>
      <c r="AE1162" s="356"/>
      <c r="AF1162" s="356"/>
      <c r="AG1162" s="623" t="s">
        <v>1216</v>
      </c>
      <c r="AH1162" s="623"/>
      <c r="AI1162" s="623" t="s">
        <v>2569</v>
      </c>
      <c r="AJ1162" s="441"/>
      <c r="AK1162" s="359"/>
    </row>
    <row r="1163" spans="1:37">
      <c r="A1163" s="367"/>
      <c r="B1163" s="445" t="s">
        <v>574</v>
      </c>
      <c r="C1163" s="402">
        <v>46.773899999999998</v>
      </c>
      <c r="D1163" s="428">
        <v>23.610099999999999</v>
      </c>
      <c r="E1163" s="449" t="s">
        <v>206</v>
      </c>
      <c r="F1163" s="450" t="s">
        <v>649</v>
      </c>
      <c r="G1163" s="450" t="s">
        <v>2758</v>
      </c>
      <c r="H1163" s="450" t="s">
        <v>4321</v>
      </c>
      <c r="I1163" s="452" t="s">
        <v>661</v>
      </c>
      <c r="J1163" s="457" t="s">
        <v>825</v>
      </c>
      <c r="K1163" s="407">
        <v>2</v>
      </c>
      <c r="L1163" s="407">
        <v>9</v>
      </c>
      <c r="M1163" s="407">
        <v>9</v>
      </c>
      <c r="N1163" s="425">
        <v>72</v>
      </c>
      <c r="O1163" s="437"/>
      <c r="P1163" s="406">
        <v>20</v>
      </c>
      <c r="Q1163" s="406">
        <v>18</v>
      </c>
      <c r="R1163" s="406">
        <v>34</v>
      </c>
      <c r="S1163" s="406"/>
      <c r="T1163" s="406"/>
      <c r="U1163" s="406"/>
      <c r="V1163" s="406">
        <f t="shared" si="57"/>
        <v>0</v>
      </c>
      <c r="W1163" s="676"/>
      <c r="X1163" s="507" t="str">
        <f t="shared" si="55"/>
        <v>20 garsoniere, 18 două camere, 34 trei camere, 0 număr camere necunoscut &lt;span style="color: red;"&gt;(spuneți-mi sau trimiteți tabel întreținere)&lt;/span&gt;</v>
      </c>
      <c r="Y1163" s="508" t="str">
        <f t="shared" si="56"/>
        <v>72 din care 20 garsoniere, 18 două camere, 34 trei camere, 0 număr camere necunoscut &lt;span style="color: red;"&gt;(spuneți-mi sau trimiteți tabel întreținere)&lt;/span&gt;</v>
      </c>
      <c r="Z1163" s="509"/>
      <c r="AA1163" s="510" t="s">
        <v>1043</v>
      </c>
      <c r="AB1163" s="628" t="s">
        <v>1308</v>
      </c>
      <c r="AC1163" s="431" t="s">
        <v>1155</v>
      </c>
      <c r="AD1163" s="356" t="s">
        <v>1585</v>
      </c>
      <c r="AE1163" s="356"/>
      <c r="AF1163" s="356"/>
      <c r="AG1163" s="623" t="s">
        <v>1216</v>
      </c>
      <c r="AH1163" s="623"/>
      <c r="AI1163" s="623" t="s">
        <v>2569</v>
      </c>
      <c r="AJ1163" s="496"/>
      <c r="AK1163" s="359"/>
    </row>
    <row r="1164" spans="1:37">
      <c r="A1164" s="367"/>
      <c r="B1164" s="445" t="s">
        <v>575</v>
      </c>
      <c r="C1164" s="402">
        <v>46.7742</v>
      </c>
      <c r="D1164" s="428">
        <v>23.609300000000001</v>
      </c>
      <c r="E1164" s="449" t="s">
        <v>206</v>
      </c>
      <c r="F1164" s="450" t="s">
        <v>649</v>
      </c>
      <c r="G1164" s="450" t="s">
        <v>2758</v>
      </c>
      <c r="H1164" s="450" t="s">
        <v>4322</v>
      </c>
      <c r="I1164" s="452" t="s">
        <v>659</v>
      </c>
      <c r="J1164" s="457" t="s">
        <v>825</v>
      </c>
      <c r="K1164" s="407">
        <v>5</v>
      </c>
      <c r="L1164" s="407">
        <v>8</v>
      </c>
      <c r="M1164" s="407">
        <v>8</v>
      </c>
      <c r="N1164" s="425">
        <v>114</v>
      </c>
      <c r="O1164" s="437"/>
      <c r="P1164" s="406"/>
      <c r="Q1164" s="406"/>
      <c r="R1164" s="406"/>
      <c r="S1164" s="406"/>
      <c r="T1164" s="406"/>
      <c r="U1164" s="406"/>
      <c r="V1164" s="406">
        <f t="shared" si="57"/>
        <v>114</v>
      </c>
      <c r="W1164" s="676"/>
      <c r="X1164" s="507" t="str">
        <f t="shared" si="55"/>
        <v>114 număr camere necunoscut &lt;span style="color: red;"&gt;(spuneți-mi sau trimiteți tabel întreținere)&lt;/span&gt;</v>
      </c>
      <c r="Y1164" s="508" t="str">
        <f t="shared" si="56"/>
        <v>114 din care 114 număr camere necunoscut &lt;span style="color: red;"&gt;(spuneți-mi sau trimiteți tabel întreținere)&lt;/span&gt;</v>
      </c>
      <c r="Z1164" s="509"/>
      <c r="AA1164" s="510" t="s">
        <v>1043</v>
      </c>
      <c r="AB1164" s="628" t="s">
        <v>1308</v>
      </c>
      <c r="AC1164" s="431" t="s">
        <v>1155</v>
      </c>
      <c r="AD1164" s="356" t="s">
        <v>624</v>
      </c>
      <c r="AE1164" s="356"/>
      <c r="AF1164" s="356"/>
      <c r="AG1164" s="356" t="s">
        <v>840</v>
      </c>
      <c r="AH1164" s="356"/>
      <c r="AI1164" s="356" t="s">
        <v>2227</v>
      </c>
      <c r="AJ1164" s="441"/>
      <c r="AK1164" s="359"/>
    </row>
    <row r="1165" spans="1:37">
      <c r="A1165" s="367"/>
      <c r="B1165" s="445" t="s">
        <v>582</v>
      </c>
      <c r="C1165" s="402">
        <v>46.773600000000002</v>
      </c>
      <c r="D1165" s="428">
        <v>23.6096</v>
      </c>
      <c r="E1165" s="449" t="s">
        <v>206</v>
      </c>
      <c r="F1165" s="450" t="s">
        <v>649</v>
      </c>
      <c r="G1165" s="450" t="s">
        <v>2758</v>
      </c>
      <c r="H1165" s="450" t="s">
        <v>4323</v>
      </c>
      <c r="I1165" s="452" t="s">
        <v>661</v>
      </c>
      <c r="J1165" s="457" t="s">
        <v>825</v>
      </c>
      <c r="K1165" s="407">
        <v>2</v>
      </c>
      <c r="L1165" s="407">
        <v>9</v>
      </c>
      <c r="M1165" s="407">
        <v>9</v>
      </c>
      <c r="N1165" s="425">
        <v>72</v>
      </c>
      <c r="O1165" s="437"/>
      <c r="P1165" s="406">
        <v>20</v>
      </c>
      <c r="Q1165" s="406">
        <v>18</v>
      </c>
      <c r="R1165" s="406">
        <v>34</v>
      </c>
      <c r="S1165" s="406"/>
      <c r="T1165" s="406"/>
      <c r="U1165" s="406"/>
      <c r="V1165" s="406">
        <f t="shared" si="57"/>
        <v>0</v>
      </c>
      <c r="W1165" s="676"/>
      <c r="X1165" s="507" t="str">
        <f t="shared" si="55"/>
        <v>20 garsoniere, 18 două camere, 34 trei camere, 0 număr camere necunoscut &lt;span style="color: red;"&gt;(spuneți-mi sau trimiteți tabel întreținere)&lt;/span&gt;</v>
      </c>
      <c r="Y1165" s="508" t="str">
        <f t="shared" si="56"/>
        <v>72 din care 20 garsoniere, 18 două camere, 34 trei camere, 0 număr camere necunoscut &lt;span style="color: red;"&gt;(spuneți-mi sau trimiteți tabel întreținere)&lt;/span&gt;</v>
      </c>
      <c r="Z1165" s="509"/>
      <c r="AA1165" s="510" t="s">
        <v>1043</v>
      </c>
      <c r="AB1165" s="628" t="s">
        <v>1308</v>
      </c>
      <c r="AC1165" s="431" t="s">
        <v>1155</v>
      </c>
      <c r="AD1165" s="356" t="s">
        <v>1585</v>
      </c>
      <c r="AE1165" s="356"/>
      <c r="AF1165" s="356"/>
      <c r="AG1165" s="623" t="s">
        <v>1216</v>
      </c>
      <c r="AH1165" s="623"/>
      <c r="AI1165" s="623" t="s">
        <v>2569</v>
      </c>
      <c r="AJ1165" s="441"/>
      <c r="AK1165" s="359"/>
    </row>
    <row r="1166" spans="1:37">
      <c r="A1166" s="367"/>
      <c r="B1166" s="445" t="s">
        <v>573</v>
      </c>
      <c r="C1166" s="402">
        <v>46.773200000000003</v>
      </c>
      <c r="D1166" s="428">
        <v>23.6097</v>
      </c>
      <c r="E1166" s="449" t="s">
        <v>206</v>
      </c>
      <c r="F1166" s="450" t="s">
        <v>649</v>
      </c>
      <c r="G1166" s="450" t="s">
        <v>2758</v>
      </c>
      <c r="H1166" s="450" t="s">
        <v>4324</v>
      </c>
      <c r="I1166" s="452" t="s">
        <v>661</v>
      </c>
      <c r="J1166" s="457" t="s">
        <v>825</v>
      </c>
      <c r="K1166" s="407">
        <v>1</v>
      </c>
      <c r="L1166" s="407">
        <v>9</v>
      </c>
      <c r="M1166" s="407">
        <v>9</v>
      </c>
      <c r="N1166" s="425">
        <v>36</v>
      </c>
      <c r="O1166" s="437"/>
      <c r="P1166" s="406">
        <v>10</v>
      </c>
      <c r="Q1166" s="406">
        <v>9</v>
      </c>
      <c r="R1166" s="406">
        <v>17</v>
      </c>
      <c r="S1166" s="406"/>
      <c r="T1166" s="406"/>
      <c r="U1166" s="406"/>
      <c r="V1166" s="406">
        <f t="shared" si="57"/>
        <v>0</v>
      </c>
      <c r="W1166" s="676"/>
      <c r="X1166" s="507" t="str">
        <f t="shared" si="55"/>
        <v>10 garsoniere, 9 două camere, 17 trei camere, 0 număr camere necunoscut &lt;span style="color: red;"&gt;(spuneți-mi sau trimiteți tabel întreținere)&lt;/span&gt;</v>
      </c>
      <c r="Y1166" s="508" t="str">
        <f t="shared" si="56"/>
        <v>36 din care 10 garsoniere, 9 două camere, 17 trei camere, 0 număr camere necunoscut &lt;span style="color: red;"&gt;(spuneți-mi sau trimiteți tabel întreținere)&lt;/span&gt;</v>
      </c>
      <c r="Z1166" s="509"/>
      <c r="AA1166" s="510" t="s">
        <v>1043</v>
      </c>
      <c r="AB1166" s="628" t="s">
        <v>1308</v>
      </c>
      <c r="AC1166" s="431" t="s">
        <v>1155</v>
      </c>
      <c r="AD1166" s="356" t="s">
        <v>1380</v>
      </c>
      <c r="AE1166" s="356"/>
      <c r="AF1166" s="356"/>
      <c r="AG1166" s="623" t="s">
        <v>1216</v>
      </c>
      <c r="AH1166" s="623"/>
      <c r="AI1166" s="623" t="s">
        <v>2569</v>
      </c>
      <c r="AJ1166" s="441"/>
      <c r="AK1166" s="359"/>
    </row>
    <row r="1167" spans="1:37">
      <c r="A1167" s="367"/>
      <c r="B1167" s="445" t="s">
        <v>576</v>
      </c>
      <c r="C1167" s="402">
        <v>46.773299999999999</v>
      </c>
      <c r="D1167" s="428">
        <v>23.609200000000001</v>
      </c>
      <c r="E1167" s="449" t="s">
        <v>206</v>
      </c>
      <c r="F1167" s="450" t="s">
        <v>649</v>
      </c>
      <c r="G1167" s="450" t="s">
        <v>2758</v>
      </c>
      <c r="H1167" s="450" t="s">
        <v>4325</v>
      </c>
      <c r="I1167" s="452" t="s">
        <v>661</v>
      </c>
      <c r="J1167" s="457" t="s">
        <v>825</v>
      </c>
      <c r="K1167" s="407">
        <v>2</v>
      </c>
      <c r="L1167" s="407">
        <v>9</v>
      </c>
      <c r="M1167" s="407">
        <v>9</v>
      </c>
      <c r="N1167" s="425">
        <v>72</v>
      </c>
      <c r="O1167" s="437"/>
      <c r="P1167" s="406">
        <v>20</v>
      </c>
      <c r="Q1167" s="406">
        <v>18</v>
      </c>
      <c r="R1167" s="406">
        <v>34</v>
      </c>
      <c r="S1167" s="406"/>
      <c r="T1167" s="406"/>
      <c r="U1167" s="406"/>
      <c r="V1167" s="406">
        <f t="shared" si="57"/>
        <v>0</v>
      </c>
      <c r="W1167" s="676"/>
      <c r="X1167" s="507" t="str">
        <f t="shared" si="55"/>
        <v>20 garsoniere, 18 două camere, 34 trei camere, 0 număr camere necunoscut &lt;span style="color: red;"&gt;(spuneți-mi sau trimiteți tabel întreținere)&lt;/span&gt;</v>
      </c>
      <c r="Y1167" s="508" t="str">
        <f t="shared" si="56"/>
        <v>72 din care 20 garsoniere, 18 două camere, 34 trei camere, 0 număr camere necunoscut &lt;span style="color: red;"&gt;(spuneți-mi sau trimiteți tabel întreținere)&lt;/span&gt;</v>
      </c>
      <c r="Z1167" s="509"/>
      <c r="AA1167" s="510" t="s">
        <v>1043</v>
      </c>
      <c r="AB1167" s="628" t="s">
        <v>1308</v>
      </c>
      <c r="AC1167" s="431" t="s">
        <v>1155</v>
      </c>
      <c r="AD1167" s="356" t="s">
        <v>1585</v>
      </c>
      <c r="AE1167" s="356"/>
      <c r="AF1167" s="356"/>
      <c r="AG1167" s="623" t="s">
        <v>1216</v>
      </c>
      <c r="AH1167" s="623"/>
      <c r="AI1167" s="623" t="s">
        <v>2569</v>
      </c>
      <c r="AJ1167" s="441"/>
      <c r="AK1167" s="359"/>
    </row>
    <row r="1168" spans="1:37">
      <c r="A1168" s="367"/>
      <c r="B1168" s="445" t="s">
        <v>577</v>
      </c>
      <c r="C1168" s="402">
        <v>46.773600000000002</v>
      </c>
      <c r="D1168" s="428">
        <v>23.6082</v>
      </c>
      <c r="E1168" s="449" t="s">
        <v>206</v>
      </c>
      <c r="F1168" s="450" t="s">
        <v>649</v>
      </c>
      <c r="G1168" s="450" t="s">
        <v>2758</v>
      </c>
      <c r="H1168" s="450" t="s">
        <v>2945</v>
      </c>
      <c r="I1168" s="452" t="s">
        <v>659</v>
      </c>
      <c r="J1168" s="457" t="s">
        <v>825</v>
      </c>
      <c r="K1168" s="407">
        <v>5</v>
      </c>
      <c r="L1168" s="407">
        <v>8</v>
      </c>
      <c r="M1168" s="407">
        <v>8</v>
      </c>
      <c r="N1168" s="425">
        <v>114</v>
      </c>
      <c r="O1168" s="437"/>
      <c r="P1168" s="406"/>
      <c r="Q1168" s="406"/>
      <c r="R1168" s="406"/>
      <c r="S1168" s="406"/>
      <c r="T1168" s="406"/>
      <c r="U1168" s="406"/>
      <c r="V1168" s="406">
        <f t="shared" si="57"/>
        <v>114</v>
      </c>
      <c r="W1168" s="676"/>
      <c r="X1168" s="507" t="str">
        <f t="shared" si="55"/>
        <v>114 număr camere necunoscut &lt;span style="color: red;"&gt;(spuneți-mi sau trimiteți tabel întreținere)&lt;/span&gt;</v>
      </c>
      <c r="Y1168" s="508" t="str">
        <f t="shared" si="56"/>
        <v>114 din care 114 număr camere necunoscut &lt;span style="color: red;"&gt;(spuneți-mi sau trimiteți tabel întreținere)&lt;/span&gt;</v>
      </c>
      <c r="Z1168" s="509"/>
      <c r="AA1168" s="510" t="s">
        <v>1043</v>
      </c>
      <c r="AB1168" s="628" t="s">
        <v>1308</v>
      </c>
      <c r="AC1168" s="431" t="s">
        <v>1155</v>
      </c>
      <c r="AD1168" s="356" t="s">
        <v>624</v>
      </c>
      <c r="AE1168" s="356"/>
      <c r="AF1168" s="356"/>
      <c r="AG1168" s="356" t="s">
        <v>840</v>
      </c>
      <c r="AH1168" s="356"/>
      <c r="AI1168" s="356" t="s">
        <v>2227</v>
      </c>
      <c r="AJ1168" s="441"/>
      <c r="AK1168" s="359"/>
    </row>
    <row r="1169" spans="1:37">
      <c r="A1169" s="367"/>
      <c r="B1169" s="445" t="s">
        <v>578</v>
      </c>
      <c r="C1169" s="402">
        <v>46.7729</v>
      </c>
      <c r="D1169" s="428">
        <v>23.608799999999999</v>
      </c>
      <c r="E1169" s="449" t="s">
        <v>206</v>
      </c>
      <c r="F1169" s="450" t="s">
        <v>649</v>
      </c>
      <c r="G1169" s="450" t="s">
        <v>2758</v>
      </c>
      <c r="H1169" s="450" t="s">
        <v>4326</v>
      </c>
      <c r="I1169" s="452" t="s">
        <v>661</v>
      </c>
      <c r="J1169" s="457" t="s">
        <v>825</v>
      </c>
      <c r="K1169" s="407">
        <v>2</v>
      </c>
      <c r="L1169" s="407">
        <v>9</v>
      </c>
      <c r="M1169" s="407">
        <v>9</v>
      </c>
      <c r="N1169" s="425">
        <v>72</v>
      </c>
      <c r="O1169" s="437"/>
      <c r="P1169" s="406">
        <v>20</v>
      </c>
      <c r="Q1169" s="406">
        <v>18</v>
      </c>
      <c r="R1169" s="406">
        <v>34</v>
      </c>
      <c r="S1169" s="406"/>
      <c r="T1169" s="406"/>
      <c r="U1169" s="406"/>
      <c r="V1169" s="406">
        <f t="shared" si="57"/>
        <v>0</v>
      </c>
      <c r="W1169" s="676"/>
      <c r="X1169" s="507" t="str">
        <f t="shared" si="55"/>
        <v>20 garsoniere, 18 două camere, 34 trei camere, 0 număr camere necunoscut &lt;span style="color: red;"&gt;(spuneți-mi sau trimiteți tabel întreținere)&lt;/span&gt;</v>
      </c>
      <c r="Y1169" s="508" t="str">
        <f t="shared" si="56"/>
        <v>72 din care 20 garsoniere, 18 două camere, 34 trei camere, 0 număr camere necunoscut &lt;span style="color: red;"&gt;(spuneți-mi sau trimiteți tabel întreținere)&lt;/span&gt;</v>
      </c>
      <c r="Z1169" s="509"/>
      <c r="AA1169" s="510" t="s">
        <v>1043</v>
      </c>
      <c r="AB1169" s="628" t="s">
        <v>1308</v>
      </c>
      <c r="AC1169" s="431" t="s">
        <v>1155</v>
      </c>
      <c r="AD1169" s="356" t="s">
        <v>1585</v>
      </c>
      <c r="AE1169" s="356"/>
      <c r="AF1169" s="356"/>
      <c r="AG1169" s="623" t="s">
        <v>1216</v>
      </c>
      <c r="AH1169" s="623"/>
      <c r="AI1169" s="623" t="s">
        <v>2569</v>
      </c>
      <c r="AJ1169" s="441"/>
      <c r="AK1169" s="359"/>
    </row>
    <row r="1170" spans="1:37">
      <c r="A1170" s="367"/>
      <c r="B1170" s="445" t="s">
        <v>583</v>
      </c>
      <c r="C1170" s="402">
        <v>46.772599999999997</v>
      </c>
      <c r="D1170" s="428">
        <v>23.608799999999999</v>
      </c>
      <c r="E1170" s="449" t="s">
        <v>206</v>
      </c>
      <c r="F1170" s="450" t="s">
        <v>649</v>
      </c>
      <c r="G1170" s="450" t="s">
        <v>2758</v>
      </c>
      <c r="H1170" s="450" t="s">
        <v>2982</v>
      </c>
      <c r="I1170" s="452" t="s">
        <v>661</v>
      </c>
      <c r="J1170" s="457" t="s">
        <v>825</v>
      </c>
      <c r="K1170" s="407">
        <v>1</v>
      </c>
      <c r="L1170" s="407">
        <v>9</v>
      </c>
      <c r="M1170" s="407">
        <v>9</v>
      </c>
      <c r="N1170" s="425">
        <v>36</v>
      </c>
      <c r="O1170" s="437"/>
      <c r="P1170" s="406">
        <v>10</v>
      </c>
      <c r="Q1170" s="406">
        <v>9</v>
      </c>
      <c r="R1170" s="406">
        <v>17</v>
      </c>
      <c r="S1170" s="406"/>
      <c r="T1170" s="406"/>
      <c r="U1170" s="406"/>
      <c r="V1170" s="406">
        <f t="shared" si="57"/>
        <v>0</v>
      </c>
      <c r="W1170" s="676"/>
      <c r="X1170" s="507" t="str">
        <f t="shared" si="55"/>
        <v>10 garsoniere, 9 două camere, 17 trei camere, 0 număr camere necunoscut &lt;span style="color: red;"&gt;(spuneți-mi sau trimiteți tabel întreținere)&lt;/span&gt;</v>
      </c>
      <c r="Y1170" s="508" t="str">
        <f t="shared" si="56"/>
        <v>36 din care 10 garsoniere, 9 două camere, 17 trei camere, 0 număr camere necunoscut &lt;span style="color: red;"&gt;(spuneți-mi sau trimiteți tabel întreținere)&lt;/span&gt;</v>
      </c>
      <c r="Z1170" s="509"/>
      <c r="AA1170" s="510" t="s">
        <v>1043</v>
      </c>
      <c r="AB1170" s="628" t="s">
        <v>1308</v>
      </c>
      <c r="AC1170" s="431" t="s">
        <v>1155</v>
      </c>
      <c r="AD1170" s="356" t="s">
        <v>1380</v>
      </c>
      <c r="AE1170" s="356"/>
      <c r="AF1170" s="356"/>
      <c r="AG1170" s="623" t="s">
        <v>1216</v>
      </c>
      <c r="AH1170" s="623"/>
      <c r="AI1170" s="623" t="s">
        <v>2569</v>
      </c>
      <c r="AJ1170" s="496"/>
      <c r="AK1170" s="359"/>
    </row>
    <row r="1171" spans="1:37">
      <c r="A1171" s="367"/>
      <c r="B1171" s="445" t="s">
        <v>579</v>
      </c>
      <c r="C1171" s="402">
        <v>46.7727</v>
      </c>
      <c r="D1171" s="428">
        <v>23.6082</v>
      </c>
      <c r="E1171" s="449" t="s">
        <v>206</v>
      </c>
      <c r="F1171" s="450" t="s">
        <v>649</v>
      </c>
      <c r="G1171" s="450" t="s">
        <v>2758</v>
      </c>
      <c r="H1171" s="450" t="s">
        <v>2981</v>
      </c>
      <c r="I1171" s="452" t="s">
        <v>661</v>
      </c>
      <c r="J1171" s="457" t="s">
        <v>825</v>
      </c>
      <c r="K1171" s="407">
        <v>2</v>
      </c>
      <c r="L1171" s="407">
        <v>9</v>
      </c>
      <c r="M1171" s="407">
        <v>9</v>
      </c>
      <c r="N1171" s="425">
        <v>72</v>
      </c>
      <c r="O1171" s="437"/>
      <c r="P1171" s="406">
        <v>20</v>
      </c>
      <c r="Q1171" s="406">
        <v>18</v>
      </c>
      <c r="R1171" s="406">
        <v>34</v>
      </c>
      <c r="S1171" s="406"/>
      <c r="T1171" s="406"/>
      <c r="U1171" s="406"/>
      <c r="V1171" s="406">
        <f t="shared" si="57"/>
        <v>0</v>
      </c>
      <c r="W1171" s="676"/>
      <c r="X1171" s="507" t="str">
        <f t="shared" si="55"/>
        <v>20 garsoniere, 18 două camere, 34 trei camere, 0 număr camere necunoscut &lt;span style="color: red;"&gt;(spuneți-mi sau trimiteți tabel întreținere)&lt;/span&gt;</v>
      </c>
      <c r="Y1171" s="508" t="str">
        <f t="shared" si="56"/>
        <v>72 din care 20 garsoniere, 18 două camere, 34 trei camere, 0 număr camere necunoscut &lt;span style="color: red;"&gt;(spuneți-mi sau trimiteți tabel întreținere)&lt;/span&gt;</v>
      </c>
      <c r="Z1171" s="509"/>
      <c r="AA1171" s="510" t="s">
        <v>1043</v>
      </c>
      <c r="AB1171" s="628" t="s">
        <v>1308</v>
      </c>
      <c r="AC1171" s="431" t="s">
        <v>1155</v>
      </c>
      <c r="AD1171" s="356" t="s">
        <v>1585</v>
      </c>
      <c r="AE1171" s="356"/>
      <c r="AF1171" s="356"/>
      <c r="AG1171" s="623" t="s">
        <v>1216</v>
      </c>
      <c r="AH1171" s="623"/>
      <c r="AI1171" s="623" t="s">
        <v>2569</v>
      </c>
      <c r="AJ1171" s="441"/>
      <c r="AK1171" s="359"/>
    </row>
    <row r="1172" spans="1:37" ht="13.5" thickBot="1">
      <c r="A1172" s="367"/>
      <c r="B1172" s="445" t="s">
        <v>580</v>
      </c>
      <c r="C1172" s="402">
        <v>46.773000000000003</v>
      </c>
      <c r="D1172" s="428">
        <v>23.607199999999999</v>
      </c>
      <c r="E1172" s="449" t="s">
        <v>206</v>
      </c>
      <c r="F1172" s="450" t="s">
        <v>649</v>
      </c>
      <c r="G1172" s="450" t="s">
        <v>2758</v>
      </c>
      <c r="H1172" s="450" t="s">
        <v>4327</v>
      </c>
      <c r="I1172" s="452" t="s">
        <v>690</v>
      </c>
      <c r="J1172" s="457" t="s">
        <v>751</v>
      </c>
      <c r="K1172" s="407">
        <v>3</v>
      </c>
      <c r="L1172" s="407">
        <v>7</v>
      </c>
      <c r="M1172" s="407">
        <v>6</v>
      </c>
      <c r="N1172" s="425">
        <v>70</v>
      </c>
      <c r="O1172" s="437"/>
      <c r="P1172" s="406"/>
      <c r="Q1172" s="406"/>
      <c r="R1172" s="406"/>
      <c r="S1172" s="406"/>
      <c r="T1172" s="406"/>
      <c r="U1172" s="406"/>
      <c r="V1172" s="406">
        <f t="shared" si="57"/>
        <v>70</v>
      </c>
      <c r="W1172" s="676" t="s">
        <v>654</v>
      </c>
      <c r="X1172" s="507" t="str">
        <f t="shared" si="55"/>
        <v>aproximativ 70 număr camere necunoscut &lt;span style="color: red;"&gt;(spuneți-mi sau trimiteți tabel întreținere)&lt;/span&gt;</v>
      </c>
      <c r="Y1172" s="508" t="str">
        <f t="shared" si="56"/>
        <v>aproximativ 70 din care aproximativ 70 număr camere necunoscut &lt;span style="color: red;"&gt;(spuneți-mi sau trimiteți tabel întreținere)&lt;/span&gt;</v>
      </c>
      <c r="Z1172" s="509"/>
      <c r="AA1172" s="510" t="s">
        <v>1043</v>
      </c>
      <c r="AB1172" s="628" t="s">
        <v>1308</v>
      </c>
      <c r="AC1172" s="431" t="s">
        <v>1155</v>
      </c>
      <c r="AD1172" s="356" t="s">
        <v>624</v>
      </c>
      <c r="AE1172" s="356"/>
      <c r="AF1172" s="356"/>
      <c r="AG1172" s="356" t="s">
        <v>840</v>
      </c>
      <c r="AH1172" s="356"/>
      <c r="AI1172" s="356" t="s">
        <v>2227</v>
      </c>
      <c r="AJ1172" s="441"/>
      <c r="AK1172" s="359"/>
    </row>
    <row r="1173" spans="1:37" ht="13.5" thickTop="1">
      <c r="A1173" s="367" t="s">
        <v>23</v>
      </c>
      <c r="B1173" s="701" t="s">
        <v>369</v>
      </c>
      <c r="C1173" s="702">
        <v>46.784500000000001</v>
      </c>
      <c r="D1173" s="703">
        <v>23.6127</v>
      </c>
      <c r="E1173" s="704" t="s">
        <v>206</v>
      </c>
      <c r="F1173" s="705" t="s">
        <v>649</v>
      </c>
      <c r="G1173" s="705" t="s">
        <v>2759</v>
      </c>
      <c r="H1173" s="705" t="s">
        <v>4328</v>
      </c>
      <c r="I1173" s="721" t="s">
        <v>681</v>
      </c>
      <c r="J1173" s="722" t="s">
        <v>3</v>
      </c>
      <c r="K1173" s="723">
        <v>5</v>
      </c>
      <c r="L1173" s="723">
        <v>5</v>
      </c>
      <c r="M1173" s="723">
        <v>5</v>
      </c>
      <c r="N1173" s="724">
        <v>50</v>
      </c>
      <c r="O1173" s="710"/>
      <c r="P1173" s="691"/>
      <c r="Q1173" s="691">
        <v>4</v>
      </c>
      <c r="R1173" s="691">
        <v>37</v>
      </c>
      <c r="S1173" s="691">
        <v>9</v>
      </c>
      <c r="T1173" s="691"/>
      <c r="U1173" s="691"/>
      <c r="V1173" s="711">
        <f t="shared" si="57"/>
        <v>0</v>
      </c>
      <c r="W1173" s="725"/>
      <c r="X1173" s="726" t="str">
        <f t="shared" si="55"/>
        <v>4 două camere, 37 trei camere, 9 patru camere, 0 număr camere necunoscut &lt;span style="color: red;"&gt;(spuneți-mi sau trimiteți tabel întreținere)&lt;/span&gt;</v>
      </c>
      <c r="Y1173" s="727" t="str">
        <f t="shared" si="56"/>
        <v>50 din care 4 două camere, 37 trei camere, 9 patru camere, 0 număr camere necunoscut &lt;span style="color: red;"&gt;(spuneți-mi sau trimiteți tabel întreținere)&lt;/span&gt;</v>
      </c>
      <c r="Z1173" s="728"/>
      <c r="AA1173" s="729" t="s">
        <v>1043</v>
      </c>
      <c r="AB1173" s="697" t="s">
        <v>1307</v>
      </c>
      <c r="AC1173" s="698" t="s">
        <v>1155</v>
      </c>
      <c r="AD1173" s="719" t="s">
        <v>1629</v>
      </c>
      <c r="AE1173" s="719"/>
      <c r="AF1173" s="719"/>
      <c r="AG1173" s="719" t="s">
        <v>840</v>
      </c>
      <c r="AH1173" s="719"/>
      <c r="AI1173" s="719" t="s">
        <v>2227</v>
      </c>
      <c r="AJ1173" s="720"/>
      <c r="AK1173" s="359"/>
    </row>
    <row r="1174" spans="1:37">
      <c r="A1174" s="367"/>
      <c r="B1174" s="386" t="s">
        <v>404</v>
      </c>
      <c r="C1174" s="402">
        <v>46.780999999999999</v>
      </c>
      <c r="D1174" s="428">
        <v>23.609100000000002</v>
      </c>
      <c r="E1174" s="449" t="s">
        <v>206</v>
      </c>
      <c r="F1174" s="450" t="s">
        <v>649</v>
      </c>
      <c r="G1174" s="450" t="s">
        <v>2759</v>
      </c>
      <c r="H1174" s="450" t="s">
        <v>3120</v>
      </c>
      <c r="I1174" s="452" t="s">
        <v>681</v>
      </c>
      <c r="J1174" s="457" t="s">
        <v>3</v>
      </c>
      <c r="K1174" s="407">
        <v>5</v>
      </c>
      <c r="L1174" s="407">
        <v>5</v>
      </c>
      <c r="M1174" s="407">
        <v>5</v>
      </c>
      <c r="N1174" s="425">
        <v>50</v>
      </c>
      <c r="O1174" s="437"/>
      <c r="P1174" s="526"/>
      <c r="Q1174" s="526">
        <v>4</v>
      </c>
      <c r="R1174" s="526">
        <v>37</v>
      </c>
      <c r="S1174" s="526">
        <v>9</v>
      </c>
      <c r="T1174" s="526"/>
      <c r="U1174" s="526"/>
      <c r="V1174" s="406">
        <f t="shared" si="57"/>
        <v>0</v>
      </c>
      <c r="W1174" s="676"/>
      <c r="X1174" s="507" t="str">
        <f t="shared" si="55"/>
        <v>4 două camere, 37 trei camere, 9 patru camere, 0 număr camere necunoscut &lt;span style="color: red;"&gt;(spuneți-mi sau trimiteți tabel întreținere)&lt;/span&gt;</v>
      </c>
      <c r="Y1174" s="508" t="str">
        <f t="shared" si="56"/>
        <v>50 din care 4 două camere, 37 trei camere, 9 patru camere, 0 număr camere necunoscut &lt;span style="color: red;"&gt;(spuneți-mi sau trimiteți tabel întreținere)&lt;/span&gt;</v>
      </c>
      <c r="Z1174" s="509"/>
      <c r="AA1174" s="510" t="s">
        <v>1043</v>
      </c>
      <c r="AB1174" s="628" t="s">
        <v>1306</v>
      </c>
      <c r="AC1174" s="431" t="s">
        <v>1155</v>
      </c>
      <c r="AD1174" s="356" t="s">
        <v>1420</v>
      </c>
      <c r="AE1174" s="356"/>
      <c r="AF1174" s="356"/>
      <c r="AG1174" s="623" t="s">
        <v>10</v>
      </c>
      <c r="AH1174" s="623"/>
      <c r="AI1174" s="623" t="s">
        <v>2598</v>
      </c>
      <c r="AJ1174" s="441"/>
      <c r="AK1174" s="359"/>
    </row>
    <row r="1175" spans="1:37">
      <c r="A1175" s="367"/>
      <c r="B1175" s="386" t="s">
        <v>404</v>
      </c>
      <c r="C1175" s="402">
        <v>46.781500000000001</v>
      </c>
      <c r="D1175" s="428">
        <v>23.611899999999999</v>
      </c>
      <c r="E1175" s="449" t="s">
        <v>206</v>
      </c>
      <c r="F1175" s="450" t="s">
        <v>649</v>
      </c>
      <c r="G1175" s="450" t="s">
        <v>2759</v>
      </c>
      <c r="H1175" s="450" t="s">
        <v>3243</v>
      </c>
      <c r="I1175" s="627" t="s">
        <v>681</v>
      </c>
      <c r="J1175" s="399" t="s">
        <v>3</v>
      </c>
      <c r="K1175" s="624">
        <v>2</v>
      </c>
      <c r="L1175" s="624">
        <v>5</v>
      </c>
      <c r="M1175" s="624">
        <v>5</v>
      </c>
      <c r="N1175" s="398">
        <v>20</v>
      </c>
      <c r="O1175" s="395"/>
      <c r="P1175" s="526"/>
      <c r="Q1175" s="526"/>
      <c r="R1175" s="526">
        <v>14</v>
      </c>
      <c r="S1175" s="526">
        <v>6</v>
      </c>
      <c r="T1175" s="526"/>
      <c r="U1175" s="526"/>
      <c r="V1175" s="526">
        <f t="shared" si="57"/>
        <v>0</v>
      </c>
      <c r="W1175" s="676"/>
      <c r="X1175" s="507" t="str">
        <f t="shared" si="55"/>
        <v>14 trei camere, 6 patru camere, 0 număr camere necunoscut &lt;span style="color: red;"&gt;(spuneți-mi sau trimiteți tabel întreținere)&lt;/span&gt;</v>
      </c>
      <c r="Y1175" s="508" t="str">
        <f t="shared" si="56"/>
        <v>20 din care 14 trei camere, 6 patru camere, 0 număr camere necunoscut &lt;span style="color: red;"&gt;(spuneți-mi sau trimiteți tabel întreținere)&lt;/span&gt;</v>
      </c>
      <c r="Z1175" s="509"/>
      <c r="AA1175" s="510" t="s">
        <v>1043</v>
      </c>
      <c r="AB1175" s="628" t="s">
        <v>1307</v>
      </c>
      <c r="AC1175" s="431" t="s">
        <v>1155</v>
      </c>
      <c r="AD1175" s="623" t="s">
        <v>1399</v>
      </c>
      <c r="AE1175" s="623"/>
      <c r="AF1175" s="623"/>
      <c r="AG1175" s="623" t="s">
        <v>10</v>
      </c>
      <c r="AH1175" s="623"/>
      <c r="AI1175" s="623" t="s">
        <v>2598</v>
      </c>
      <c r="AJ1175" s="441"/>
      <c r="AK1175" s="359"/>
    </row>
    <row r="1176" spans="1:37">
      <c r="A1176" s="367"/>
      <c r="B1176" s="386" t="s">
        <v>404</v>
      </c>
      <c r="C1176" s="402">
        <v>46.783499999999997</v>
      </c>
      <c r="D1176" s="428">
        <v>23.612100000000002</v>
      </c>
      <c r="E1176" s="449" t="s">
        <v>206</v>
      </c>
      <c r="F1176" s="450" t="s">
        <v>649</v>
      </c>
      <c r="G1176" s="450" t="s">
        <v>2759</v>
      </c>
      <c r="H1176" s="450" t="s">
        <v>4329</v>
      </c>
      <c r="I1176" s="452" t="s">
        <v>681</v>
      </c>
      <c r="J1176" s="457" t="s">
        <v>3</v>
      </c>
      <c r="K1176" s="407">
        <v>2</v>
      </c>
      <c r="L1176" s="407">
        <v>5</v>
      </c>
      <c r="M1176" s="407">
        <v>5</v>
      </c>
      <c r="N1176" s="398">
        <v>20</v>
      </c>
      <c r="O1176" s="395"/>
      <c r="P1176" s="526"/>
      <c r="Q1176" s="526">
        <v>4</v>
      </c>
      <c r="R1176" s="526">
        <v>16</v>
      </c>
      <c r="S1176" s="526"/>
      <c r="T1176" s="526"/>
      <c r="U1176" s="526"/>
      <c r="V1176" s="526">
        <f t="shared" si="57"/>
        <v>0</v>
      </c>
      <c r="W1176" s="676"/>
      <c r="X1176" s="507" t="str">
        <f t="shared" si="55"/>
        <v>4 două camere, 16 trei camere, 0 număr camere necunoscut &lt;span style="color: red;"&gt;(spuneți-mi sau trimiteți tabel întreținere)&lt;/span&gt;</v>
      </c>
      <c r="Y1176" s="508" t="str">
        <f t="shared" si="56"/>
        <v>20 din care 4 două camere, 16 trei camere, 0 număr camere necunoscut &lt;span style="color: red;"&gt;(spuneți-mi sau trimiteți tabel întreținere)&lt;/span&gt;</v>
      </c>
      <c r="Z1176" s="509"/>
      <c r="AA1176" s="510" t="s">
        <v>1674</v>
      </c>
      <c r="AB1176" s="628" t="s">
        <v>1307</v>
      </c>
      <c r="AC1176" s="431" t="s">
        <v>1155</v>
      </c>
      <c r="AD1176" s="623" t="s">
        <v>1630</v>
      </c>
      <c r="AE1176" s="623"/>
      <c r="AF1176" s="623"/>
      <c r="AG1176" s="623" t="s">
        <v>10</v>
      </c>
      <c r="AH1176" s="623"/>
      <c r="AI1176" s="623" t="s">
        <v>2566</v>
      </c>
      <c r="AJ1176" s="441"/>
      <c r="AK1176" s="359"/>
    </row>
    <row r="1177" spans="1:37">
      <c r="A1177" s="367"/>
      <c r="B1177" s="386" t="s">
        <v>404</v>
      </c>
      <c r="C1177" s="402">
        <v>46.778599999999997</v>
      </c>
      <c r="D1177" s="428">
        <v>23.609400000000001</v>
      </c>
      <c r="E1177" s="449" t="s">
        <v>206</v>
      </c>
      <c r="F1177" s="450" t="s">
        <v>649</v>
      </c>
      <c r="G1177" s="450" t="s">
        <v>2759</v>
      </c>
      <c r="H1177" s="450" t="s">
        <v>3200</v>
      </c>
      <c r="I1177" s="452" t="s">
        <v>681</v>
      </c>
      <c r="J1177" s="457" t="s">
        <v>3</v>
      </c>
      <c r="K1177" s="407">
        <v>5</v>
      </c>
      <c r="L1177" s="407">
        <v>5</v>
      </c>
      <c r="M1177" s="407">
        <v>5</v>
      </c>
      <c r="N1177" s="398">
        <v>54</v>
      </c>
      <c r="O1177" s="395"/>
      <c r="P1177" s="526"/>
      <c r="Q1177" s="526">
        <v>17</v>
      </c>
      <c r="R1177" s="526">
        <v>31</v>
      </c>
      <c r="S1177" s="526">
        <v>6</v>
      </c>
      <c r="T1177" s="526"/>
      <c r="U1177" s="526"/>
      <c r="V1177" s="526">
        <f t="shared" si="57"/>
        <v>0</v>
      </c>
      <c r="W1177" s="676"/>
      <c r="X1177" s="507" t="str">
        <f t="shared" si="55"/>
        <v>17 două camere, 31 trei camere, 6 patru camere, 0 număr camere necunoscut &lt;span style="color: red;"&gt;(spuneți-mi sau trimiteți tabel întreținere)&lt;/span&gt;</v>
      </c>
      <c r="Y1177" s="508" t="str">
        <f t="shared" si="56"/>
        <v>54 din care 17 două camere, 31 trei camere, 6 patru camere, 0 număr camere necunoscut &lt;span style="color: red;"&gt;(spuneți-mi sau trimiteți tabel întreținere)&lt;/span&gt;</v>
      </c>
      <c r="Z1177" s="509"/>
      <c r="AA1177" s="510" t="s">
        <v>1043</v>
      </c>
      <c r="AB1177" s="628" t="s">
        <v>1307</v>
      </c>
      <c r="AC1177" s="431" t="s">
        <v>1155</v>
      </c>
      <c r="AD1177" s="356" t="s">
        <v>1423</v>
      </c>
      <c r="AE1177" s="356"/>
      <c r="AF1177" s="356"/>
      <c r="AG1177" s="623" t="s">
        <v>10</v>
      </c>
      <c r="AH1177" s="623"/>
      <c r="AI1177" s="623" t="s">
        <v>2598</v>
      </c>
      <c r="AJ1177" s="441"/>
      <c r="AK1177" s="359"/>
    </row>
    <row r="1178" spans="1:37">
      <c r="A1178" s="367"/>
      <c r="B1178" s="445" t="s">
        <v>404</v>
      </c>
      <c r="C1178" s="402">
        <v>46.78</v>
      </c>
      <c r="D1178" s="428">
        <v>23.61</v>
      </c>
      <c r="E1178" s="449" t="s">
        <v>206</v>
      </c>
      <c r="F1178" s="450" t="s">
        <v>649</v>
      </c>
      <c r="G1178" s="450" t="s">
        <v>2759</v>
      </c>
      <c r="H1178" s="450" t="s">
        <v>3187</v>
      </c>
      <c r="I1178" s="451" t="s">
        <v>681</v>
      </c>
      <c r="J1178" s="456" t="s">
        <v>3</v>
      </c>
      <c r="K1178" s="403">
        <v>3</v>
      </c>
      <c r="L1178" s="403">
        <v>5</v>
      </c>
      <c r="M1178" s="403">
        <v>5</v>
      </c>
      <c r="N1178" s="424">
        <v>48</v>
      </c>
      <c r="O1178" s="437"/>
      <c r="P1178" s="406"/>
      <c r="Q1178" s="406">
        <v>36</v>
      </c>
      <c r="R1178" s="406">
        <v>9</v>
      </c>
      <c r="S1178" s="406">
        <v>3</v>
      </c>
      <c r="T1178" s="406"/>
      <c r="U1178" s="406"/>
      <c r="V1178" s="406">
        <f t="shared" si="57"/>
        <v>0</v>
      </c>
      <c r="W1178" s="676"/>
      <c r="X1178" s="507" t="str">
        <f t="shared" si="55"/>
        <v>36 două camere, 9 trei camere, 3 patru camere, 0 număr camere necunoscut &lt;span style="color: red;"&gt;(spuneți-mi sau trimiteți tabel întreținere)&lt;/span&gt;</v>
      </c>
      <c r="Y1178" s="508" t="str">
        <f t="shared" si="56"/>
        <v>48 din care 36 două camere, 9 trei camere, 3 patru camere, 0 număr camere necunoscut &lt;span style="color: red;"&gt;(spuneți-mi sau trimiteți tabel întreținere)&lt;/span&gt;</v>
      </c>
      <c r="Z1178" s="509"/>
      <c r="AA1178" s="510" t="s">
        <v>1043</v>
      </c>
      <c r="AB1178" s="628" t="s">
        <v>1306</v>
      </c>
      <c r="AC1178" s="431" t="s">
        <v>1155</v>
      </c>
      <c r="AD1178" s="356" t="s">
        <v>2314</v>
      </c>
      <c r="AE1178" s="356"/>
      <c r="AF1178" s="356"/>
      <c r="AG1178" s="623" t="s">
        <v>10</v>
      </c>
      <c r="AH1178" s="623"/>
      <c r="AI1178" s="623" t="s">
        <v>2588</v>
      </c>
      <c r="AJ1178" s="441"/>
      <c r="AK1178" s="359"/>
    </row>
    <row r="1179" spans="1:37">
      <c r="A1179" s="367"/>
      <c r="B1179" s="445" t="s">
        <v>404</v>
      </c>
      <c r="C1179" s="402">
        <v>46.780900000000003</v>
      </c>
      <c r="D1179" s="428">
        <v>23.610399999999998</v>
      </c>
      <c r="E1179" s="449" t="s">
        <v>206</v>
      </c>
      <c r="F1179" s="450" t="s">
        <v>649</v>
      </c>
      <c r="G1179" s="450" t="s">
        <v>2759</v>
      </c>
      <c r="H1179" s="450" t="s">
        <v>4330</v>
      </c>
      <c r="I1179" s="452" t="s">
        <v>681</v>
      </c>
      <c r="J1179" s="457" t="s">
        <v>3</v>
      </c>
      <c r="K1179" s="407">
        <v>2</v>
      </c>
      <c r="L1179" s="407">
        <v>5</v>
      </c>
      <c r="M1179" s="407">
        <v>5</v>
      </c>
      <c r="N1179" s="425">
        <v>29</v>
      </c>
      <c r="O1179" s="437"/>
      <c r="P1179" s="406"/>
      <c r="Q1179" s="406">
        <v>18</v>
      </c>
      <c r="R1179" s="406">
        <v>8</v>
      </c>
      <c r="S1179" s="406">
        <v>3</v>
      </c>
      <c r="T1179" s="406"/>
      <c r="U1179" s="406"/>
      <c r="V1179" s="406">
        <f t="shared" si="57"/>
        <v>0</v>
      </c>
      <c r="W1179" s="676"/>
      <c r="X1179" s="507" t="str">
        <f t="shared" si="55"/>
        <v>18 două camere, 8 trei camere, 3 patru camere, 0 număr camere necunoscut &lt;span style="color: red;"&gt;(spuneți-mi sau trimiteți tabel întreținere)&lt;/span&gt;</v>
      </c>
      <c r="Y1179" s="508" t="str">
        <f t="shared" si="56"/>
        <v>29 din care 18 două camere, 8 trei camere, 3 patru camere, 0 număr camere necunoscut &lt;span style="color: red;"&gt;(spuneți-mi sau trimiteți tabel întreținere)&lt;/span&gt;</v>
      </c>
      <c r="Z1179" s="509"/>
      <c r="AA1179" s="510" t="s">
        <v>1043</v>
      </c>
      <c r="AB1179" s="628" t="s">
        <v>1306</v>
      </c>
      <c r="AC1179" s="431" t="s">
        <v>1155</v>
      </c>
      <c r="AD1179" s="356" t="s">
        <v>2313</v>
      </c>
      <c r="AE1179" s="356"/>
      <c r="AF1179" s="356"/>
      <c r="AG1179" s="623" t="s">
        <v>10</v>
      </c>
      <c r="AH1179" s="623"/>
      <c r="AI1179" s="623" t="s">
        <v>2588</v>
      </c>
      <c r="AJ1179" s="441"/>
      <c r="AK1179" s="359"/>
    </row>
    <row r="1180" spans="1:37">
      <c r="A1180" s="367"/>
      <c r="B1180" s="445" t="s">
        <v>404</v>
      </c>
      <c r="C1180" s="402">
        <v>46.780999999999999</v>
      </c>
      <c r="D1180" s="428">
        <v>23.611899999999999</v>
      </c>
      <c r="E1180" s="449" t="s">
        <v>206</v>
      </c>
      <c r="F1180" s="450" t="s">
        <v>649</v>
      </c>
      <c r="G1180" s="450" t="s">
        <v>2759</v>
      </c>
      <c r="H1180" s="450" t="s">
        <v>3189</v>
      </c>
      <c r="I1180" s="452" t="s">
        <v>681</v>
      </c>
      <c r="J1180" s="457" t="s">
        <v>3</v>
      </c>
      <c r="K1180" s="624">
        <v>2</v>
      </c>
      <c r="L1180" s="624">
        <v>5</v>
      </c>
      <c r="M1180" s="624">
        <v>5</v>
      </c>
      <c r="N1180" s="398">
        <v>28</v>
      </c>
      <c r="O1180" s="395"/>
      <c r="P1180" s="526"/>
      <c r="Q1180" s="526">
        <v>26</v>
      </c>
      <c r="R1180" s="526">
        <v>2</v>
      </c>
      <c r="S1180" s="526"/>
      <c r="T1180" s="526"/>
      <c r="U1180" s="406"/>
      <c r="V1180" s="406">
        <f t="shared" si="57"/>
        <v>0</v>
      </c>
      <c r="W1180" s="676"/>
      <c r="X1180" s="507" t="str">
        <f t="shared" si="55"/>
        <v>26 două camere, 2 trei camere, 0 număr camere necunoscut &lt;span style="color: red;"&gt;(spuneți-mi sau trimiteți tabel întreținere)&lt;/span&gt;</v>
      </c>
      <c r="Y1180" s="508" t="str">
        <f t="shared" si="56"/>
        <v>28 din care 26 două camere, 2 trei camere, 0 număr camere necunoscut &lt;span style="color: red;"&gt;(spuneți-mi sau trimiteți tabel întreținere)&lt;/span&gt;</v>
      </c>
      <c r="Z1180" s="509"/>
      <c r="AA1180" s="510" t="s">
        <v>1043</v>
      </c>
      <c r="AB1180" s="628" t="s">
        <v>1307</v>
      </c>
      <c r="AC1180" s="431" t="s">
        <v>1155</v>
      </c>
      <c r="AD1180" s="623" t="s">
        <v>1392</v>
      </c>
      <c r="AE1180" s="623"/>
      <c r="AF1180" s="623"/>
      <c r="AG1180" s="623" t="s">
        <v>10</v>
      </c>
      <c r="AH1180" s="623"/>
      <c r="AI1180" s="623" t="s">
        <v>2598</v>
      </c>
      <c r="AJ1180" s="441"/>
      <c r="AK1180" s="359"/>
    </row>
    <row r="1181" spans="1:37">
      <c r="A1181" s="367"/>
      <c r="B1181" s="445" t="s">
        <v>404</v>
      </c>
      <c r="C1181" s="402">
        <v>46.78105</v>
      </c>
      <c r="D1181" s="428">
        <v>23.612300000000001</v>
      </c>
      <c r="E1181" s="449" t="s">
        <v>206</v>
      </c>
      <c r="F1181" s="450" t="s">
        <v>649</v>
      </c>
      <c r="G1181" s="450" t="s">
        <v>2759</v>
      </c>
      <c r="H1181" s="450" t="s">
        <v>3190</v>
      </c>
      <c r="I1181" s="452" t="s">
        <v>681</v>
      </c>
      <c r="J1181" s="457" t="s">
        <v>3</v>
      </c>
      <c r="K1181" s="624">
        <v>2</v>
      </c>
      <c r="L1181" s="624">
        <v>5</v>
      </c>
      <c r="M1181" s="624">
        <v>5</v>
      </c>
      <c r="N1181" s="398">
        <v>28</v>
      </c>
      <c r="O1181" s="395"/>
      <c r="P1181" s="526"/>
      <c r="Q1181" s="526">
        <v>26</v>
      </c>
      <c r="R1181" s="526">
        <v>2</v>
      </c>
      <c r="S1181" s="526"/>
      <c r="T1181" s="526"/>
      <c r="U1181" s="406"/>
      <c r="V1181" s="406">
        <f t="shared" si="57"/>
        <v>0</v>
      </c>
      <c r="W1181" s="676"/>
      <c r="X1181" s="507" t="str">
        <f t="shared" si="55"/>
        <v>26 două camere, 2 trei camere, 0 număr camere necunoscut &lt;span style="color: red;"&gt;(spuneți-mi sau trimiteți tabel întreținere)&lt;/span&gt;</v>
      </c>
      <c r="Y1181" s="508" t="str">
        <f t="shared" si="56"/>
        <v>28 din care 26 două camere, 2 trei camere, 0 număr camere necunoscut &lt;span style="color: red;"&gt;(spuneți-mi sau trimiteți tabel întreținere)&lt;/span&gt;</v>
      </c>
      <c r="Z1181" s="509"/>
      <c r="AA1181" s="510" t="s">
        <v>1043</v>
      </c>
      <c r="AB1181" s="628" t="s">
        <v>1307</v>
      </c>
      <c r="AC1181" s="431" t="s">
        <v>1155</v>
      </c>
      <c r="AD1181" s="623" t="s">
        <v>1392</v>
      </c>
      <c r="AE1181" s="623"/>
      <c r="AF1181" s="623"/>
      <c r="AG1181" s="623" t="s">
        <v>10</v>
      </c>
      <c r="AH1181" s="623"/>
      <c r="AI1181" s="623" t="s">
        <v>2598</v>
      </c>
      <c r="AJ1181" s="441"/>
      <c r="AK1181" s="359"/>
    </row>
    <row r="1182" spans="1:37">
      <c r="A1182" s="367"/>
      <c r="B1182" s="445" t="s">
        <v>404</v>
      </c>
      <c r="C1182" s="402">
        <v>46.781300000000002</v>
      </c>
      <c r="D1182" s="428">
        <v>23.605</v>
      </c>
      <c r="E1182" s="449" t="s">
        <v>206</v>
      </c>
      <c r="F1182" s="450" t="s">
        <v>649</v>
      </c>
      <c r="G1182" s="450" t="s">
        <v>2759</v>
      </c>
      <c r="H1182" s="450" t="s">
        <v>4331</v>
      </c>
      <c r="I1182" s="627" t="s">
        <v>681</v>
      </c>
      <c r="J1182" s="399" t="s">
        <v>3</v>
      </c>
      <c r="K1182" s="624">
        <v>1</v>
      </c>
      <c r="L1182" s="624">
        <v>5</v>
      </c>
      <c r="M1182" s="624">
        <v>5</v>
      </c>
      <c r="N1182" s="425">
        <v>70</v>
      </c>
      <c r="O1182" s="437"/>
      <c r="P1182" s="406">
        <v>70</v>
      </c>
      <c r="Q1182" s="406"/>
      <c r="R1182" s="406"/>
      <c r="S1182" s="406"/>
      <c r="T1182" s="406"/>
      <c r="U1182" s="406"/>
      <c r="V1182" s="406">
        <f t="shared" si="57"/>
        <v>0</v>
      </c>
      <c r="W1182" s="676"/>
      <c r="X1182" s="507" t="str">
        <f t="shared" si="55"/>
        <v>70 garsoniere, 0 număr camere necunoscut &lt;span style="color: red;"&gt;(spuneți-mi sau trimiteți tabel întreținere)&lt;/span&gt;</v>
      </c>
      <c r="Y1182" s="508" t="str">
        <f t="shared" si="56"/>
        <v>70 din care 70 garsoniere, 0 număr camere necunoscut &lt;span style="color: red;"&gt;(spuneți-mi sau trimiteți tabel întreținere)&lt;/span&gt;</v>
      </c>
      <c r="Z1182" s="509"/>
      <c r="AA1182" s="510" t="s">
        <v>1043</v>
      </c>
      <c r="AB1182" s="628" t="s">
        <v>1306</v>
      </c>
      <c r="AC1182" s="432" t="s">
        <v>1155</v>
      </c>
      <c r="AD1182" s="356" t="s">
        <v>2671</v>
      </c>
      <c r="AE1182" s="356"/>
      <c r="AF1182" s="356"/>
      <c r="AG1182" s="356" t="s">
        <v>840</v>
      </c>
      <c r="AH1182" s="356"/>
      <c r="AI1182" s="356" t="s">
        <v>2227</v>
      </c>
      <c r="AJ1182" s="441"/>
      <c r="AK1182" s="359"/>
    </row>
    <row r="1183" spans="1:37">
      <c r="A1183" s="367"/>
      <c r="B1183" s="445" t="s">
        <v>404</v>
      </c>
      <c r="C1183" s="402">
        <v>46.781599999999997</v>
      </c>
      <c r="D1183" s="428">
        <v>23.6052</v>
      </c>
      <c r="E1183" s="449" t="s">
        <v>206</v>
      </c>
      <c r="F1183" s="450" t="s">
        <v>649</v>
      </c>
      <c r="G1183" s="450" t="s">
        <v>2759</v>
      </c>
      <c r="H1183" s="450" t="s">
        <v>4332</v>
      </c>
      <c r="I1183" s="627" t="s">
        <v>681</v>
      </c>
      <c r="J1183" s="399" t="s">
        <v>3</v>
      </c>
      <c r="K1183" s="624">
        <v>1</v>
      </c>
      <c r="L1183" s="624">
        <v>5</v>
      </c>
      <c r="M1183" s="624">
        <v>5</v>
      </c>
      <c r="N1183" s="398">
        <v>64</v>
      </c>
      <c r="O1183" s="395">
        <v>64</v>
      </c>
      <c r="P1183" s="526"/>
      <c r="Q1183" s="526"/>
      <c r="R1183" s="526"/>
      <c r="S1183" s="526"/>
      <c r="T1183" s="526"/>
      <c r="U1183" s="526"/>
      <c r="V1183" s="526">
        <f t="shared" si="57"/>
        <v>0</v>
      </c>
      <c r="W1183" s="672"/>
      <c r="X1183" s="396" t="str">
        <f t="shared" si="55"/>
        <v>64 camere cu băi și bucătării comune, 0 număr camere necunoscut &lt;span style="color: red;"&gt;(spuneți-mi sau trimiteți tabel întreținere)&lt;/span&gt;</v>
      </c>
      <c r="Y1183" s="622" t="str">
        <f t="shared" si="56"/>
        <v>64 din care 64 camere cu băi și bucătării comune, 0 număr camere necunoscut &lt;span style="color: red;"&gt;(spuneți-mi sau trimiteți tabel întreținere)&lt;/span&gt;</v>
      </c>
      <c r="Z1183" s="397"/>
      <c r="AA1183" s="625" t="s">
        <v>1043</v>
      </c>
      <c r="AB1183" s="628" t="s">
        <v>1304</v>
      </c>
      <c r="AC1183" s="431" t="s">
        <v>1547</v>
      </c>
      <c r="AD1183" s="623" t="s">
        <v>1167</v>
      </c>
      <c r="AE1183" s="623"/>
      <c r="AF1183" s="623"/>
      <c r="AG1183" s="623" t="s">
        <v>5</v>
      </c>
      <c r="AH1183" s="623"/>
      <c r="AI1183" s="623" t="s">
        <v>2571</v>
      </c>
      <c r="AJ1183" s="441"/>
      <c r="AK1183" s="359"/>
    </row>
    <row r="1184" spans="1:37">
      <c r="A1184" s="367"/>
      <c r="B1184" s="386" t="s">
        <v>404</v>
      </c>
      <c r="C1184" s="402">
        <v>46.780999999999999</v>
      </c>
      <c r="D1184" s="428">
        <v>23.6053</v>
      </c>
      <c r="E1184" s="449" t="s">
        <v>206</v>
      </c>
      <c r="F1184" s="450" t="s">
        <v>649</v>
      </c>
      <c r="G1184" s="450" t="s">
        <v>2759</v>
      </c>
      <c r="H1184" s="450" t="s">
        <v>4333</v>
      </c>
      <c r="I1184" s="452" t="s">
        <v>668</v>
      </c>
      <c r="J1184" s="457" t="s">
        <v>825</v>
      </c>
      <c r="K1184" s="407">
        <v>1</v>
      </c>
      <c r="L1184" s="407">
        <v>11</v>
      </c>
      <c r="M1184" s="407">
        <v>10</v>
      </c>
      <c r="N1184" s="425">
        <v>40</v>
      </c>
      <c r="O1184" s="437"/>
      <c r="P1184" s="406"/>
      <c r="Q1184" s="406">
        <v>10</v>
      </c>
      <c r="R1184" s="406">
        <v>20</v>
      </c>
      <c r="S1184" s="406">
        <v>10</v>
      </c>
      <c r="T1184" s="406"/>
      <c r="U1184" s="406"/>
      <c r="V1184" s="406">
        <f t="shared" si="57"/>
        <v>0</v>
      </c>
      <c r="W1184" s="676"/>
      <c r="X1184" s="507" t="str">
        <f t="shared" si="55"/>
        <v>10 două camere, 20 trei camere, 10 patru camere, 0 număr camere necunoscut &lt;span style="color: red;"&gt;(spuneți-mi sau trimiteți tabel întreținere)&lt;/span&gt;</v>
      </c>
      <c r="Y1184" s="508" t="str">
        <f t="shared" si="56"/>
        <v>40 din care 10 două camere, 20 trei camere, 10 patru camere, 0 număr camere necunoscut &lt;span style="color: red;"&gt;(spuneți-mi sau trimiteți tabel întreținere)&lt;/span&gt;</v>
      </c>
      <c r="Z1184" s="509"/>
      <c r="AA1184" s="510" t="s">
        <v>1043</v>
      </c>
      <c r="AB1184" s="421" t="s">
        <v>1306</v>
      </c>
      <c r="AC1184" s="432" t="s">
        <v>1155</v>
      </c>
      <c r="AD1184" s="356" t="s">
        <v>907</v>
      </c>
      <c r="AE1184" s="356"/>
      <c r="AF1184" s="356"/>
      <c r="AG1184" s="356" t="s">
        <v>840</v>
      </c>
      <c r="AH1184" s="356" t="s">
        <v>2545</v>
      </c>
      <c r="AI1184" s="356" t="s">
        <v>2227</v>
      </c>
      <c r="AJ1184" s="441"/>
      <c r="AK1184" s="359"/>
    </row>
    <row r="1185" spans="1:37">
      <c r="A1185" s="367"/>
      <c r="B1185" s="445" t="s">
        <v>221</v>
      </c>
      <c r="C1185" s="402">
        <v>46.781199999999998</v>
      </c>
      <c r="D1185" s="428">
        <v>23.607099999999999</v>
      </c>
      <c r="E1185" s="449" t="s">
        <v>206</v>
      </c>
      <c r="F1185" s="450" t="s">
        <v>649</v>
      </c>
      <c r="G1185" s="450" t="s">
        <v>2759</v>
      </c>
      <c r="H1185" s="450" t="s">
        <v>4334</v>
      </c>
      <c r="I1185" s="452" t="s">
        <v>684</v>
      </c>
      <c r="J1185" s="457" t="s">
        <v>3</v>
      </c>
      <c r="K1185" s="407">
        <v>3</v>
      </c>
      <c r="L1185" s="407">
        <v>4</v>
      </c>
      <c r="M1185" s="407">
        <v>4</v>
      </c>
      <c r="N1185" s="425">
        <v>36</v>
      </c>
      <c r="O1185" s="437"/>
      <c r="P1185" s="406">
        <v>8</v>
      </c>
      <c r="Q1185" s="406">
        <v>20</v>
      </c>
      <c r="R1185" s="406">
        <v>8</v>
      </c>
      <c r="S1185" s="406"/>
      <c r="T1185" s="406"/>
      <c r="U1185" s="406"/>
      <c r="V1185" s="406">
        <f t="shared" si="57"/>
        <v>0</v>
      </c>
      <c r="W1185" s="676"/>
      <c r="X1185" s="507" t="str">
        <f t="shared" si="55"/>
        <v>8 garsoniere, 20 două camere, 8 trei camere, 0 număr camere necunoscut &lt;span style="color: red;"&gt;(spuneți-mi sau trimiteți tabel întreținere)&lt;/span&gt;</v>
      </c>
      <c r="Y1185" s="508" t="str">
        <f t="shared" si="56"/>
        <v>36 din care 8 garsoniere, 20 două camere, 8 trei camere, 0 număr camere necunoscut &lt;span style="color: red;"&gt;(spuneți-mi sau trimiteți tabel întreținere)&lt;/span&gt;</v>
      </c>
      <c r="Z1185" s="509"/>
      <c r="AA1185" s="510" t="s">
        <v>1043</v>
      </c>
      <c r="AB1185" s="628" t="s">
        <v>1299</v>
      </c>
      <c r="AC1185" s="431" t="s">
        <v>1548</v>
      </c>
      <c r="AD1185" s="356" t="s">
        <v>1703</v>
      </c>
      <c r="AE1185" s="356"/>
      <c r="AF1185" s="356"/>
      <c r="AG1185" s="356" t="s">
        <v>840</v>
      </c>
      <c r="AH1185" s="356"/>
      <c r="AI1185" s="356" t="s">
        <v>2227</v>
      </c>
      <c r="AJ1185" s="441"/>
      <c r="AK1185" s="359"/>
    </row>
    <row r="1186" spans="1:37">
      <c r="A1186" s="367"/>
      <c r="B1186" s="445" t="s">
        <v>221</v>
      </c>
      <c r="C1186" s="402">
        <v>46.780299999999997</v>
      </c>
      <c r="D1186" s="428">
        <v>23.609300000000001</v>
      </c>
      <c r="E1186" s="449" t="s">
        <v>206</v>
      </c>
      <c r="F1186" s="450" t="s">
        <v>649</v>
      </c>
      <c r="G1186" s="450" t="s">
        <v>2759</v>
      </c>
      <c r="H1186" s="450" t="s">
        <v>4335</v>
      </c>
      <c r="I1186" s="451" t="s">
        <v>681</v>
      </c>
      <c r="J1186" s="456" t="s">
        <v>3</v>
      </c>
      <c r="K1186" s="403">
        <v>7</v>
      </c>
      <c r="L1186" s="403">
        <v>5</v>
      </c>
      <c r="M1186" s="403">
        <v>5</v>
      </c>
      <c r="N1186" s="424">
        <v>95</v>
      </c>
      <c r="O1186" s="437"/>
      <c r="P1186" s="411"/>
      <c r="Q1186" s="411">
        <v>20</v>
      </c>
      <c r="R1186" s="411">
        <v>63</v>
      </c>
      <c r="S1186" s="411">
        <v>12</v>
      </c>
      <c r="T1186" s="406"/>
      <c r="U1186" s="406"/>
      <c r="V1186" s="406">
        <f t="shared" si="57"/>
        <v>0</v>
      </c>
      <c r="W1186" s="676"/>
      <c r="X1186" s="507" t="str">
        <f t="shared" si="55"/>
        <v>20 două camere, 63 trei camere, 12 patru camere, 0 număr camere necunoscut &lt;span style="color: red;"&gt;(spuneți-mi sau trimiteți tabel întreținere)&lt;/span&gt;</v>
      </c>
      <c r="Y1186" s="508" t="str">
        <f t="shared" si="56"/>
        <v>95 din care 20 două camere, 63 trei camere, 12 patru camere, 0 număr camere necunoscut &lt;span style="color: red;"&gt;(spuneți-mi sau trimiteți tabel întreținere)&lt;/span&gt;</v>
      </c>
      <c r="Z1186" s="509"/>
      <c r="AA1186" s="510" t="s">
        <v>1043</v>
      </c>
      <c r="AB1186" s="628" t="s">
        <v>1306</v>
      </c>
      <c r="AC1186" s="431" t="s">
        <v>1155</v>
      </c>
      <c r="AD1186" s="356" t="s">
        <v>2330</v>
      </c>
      <c r="AE1186" s="356"/>
      <c r="AF1186" s="356"/>
      <c r="AG1186" s="623" t="s">
        <v>10</v>
      </c>
      <c r="AH1186" s="623"/>
      <c r="AI1186" s="623" t="s">
        <v>2617</v>
      </c>
      <c r="AJ1186" s="496"/>
      <c r="AK1186" s="359"/>
    </row>
    <row r="1187" spans="1:37">
      <c r="A1187" s="367"/>
      <c r="B1187" s="445" t="s">
        <v>238</v>
      </c>
      <c r="C1187" s="402">
        <v>46.781199999999998</v>
      </c>
      <c r="D1187" s="428">
        <v>23.61</v>
      </c>
      <c r="E1187" s="449" t="s">
        <v>206</v>
      </c>
      <c r="F1187" s="450" t="s">
        <v>649</v>
      </c>
      <c r="G1187" s="450" t="s">
        <v>2759</v>
      </c>
      <c r="H1187" s="450" t="s">
        <v>4336</v>
      </c>
      <c r="I1187" s="452" t="s">
        <v>695</v>
      </c>
      <c r="J1187" s="457" t="s">
        <v>3</v>
      </c>
      <c r="K1187" s="407">
        <v>2</v>
      </c>
      <c r="L1187" s="407">
        <v>5</v>
      </c>
      <c r="M1187" s="407">
        <v>4</v>
      </c>
      <c r="N1187" s="425">
        <v>32</v>
      </c>
      <c r="O1187" s="437"/>
      <c r="P1187" s="406"/>
      <c r="Q1187" s="406"/>
      <c r="R1187" s="406">
        <v>32</v>
      </c>
      <c r="S1187" s="406"/>
      <c r="T1187" s="406"/>
      <c r="U1187" s="406"/>
      <c r="V1187" s="406">
        <f t="shared" si="57"/>
        <v>0</v>
      </c>
      <c r="W1187" s="676"/>
      <c r="X1187" s="507" t="str">
        <f t="shared" si="55"/>
        <v>32 trei camere, 0 număr camere necunoscut &lt;span style="color: red;"&gt;(spuneți-mi sau trimiteți tabel întreținere)&lt;/span&gt;</v>
      </c>
      <c r="Y1187" s="508" t="str">
        <f t="shared" si="56"/>
        <v>32 din care 32 trei camere, 0 număr camere necunoscut &lt;span style="color: red;"&gt;(spuneți-mi sau trimiteți tabel întreținere)&lt;/span&gt;</v>
      </c>
      <c r="Z1187" s="509"/>
      <c r="AA1187" s="625" t="s">
        <v>1043</v>
      </c>
      <c r="AB1187" s="628" t="s">
        <v>1307</v>
      </c>
      <c r="AC1187" s="431" t="s">
        <v>1155</v>
      </c>
      <c r="AD1187" s="623" t="s">
        <v>1445</v>
      </c>
      <c r="AE1187" s="623"/>
      <c r="AF1187" s="623"/>
      <c r="AG1187" s="623" t="s">
        <v>2108</v>
      </c>
      <c r="AH1187" s="623"/>
      <c r="AI1187" s="623" t="s">
        <v>2610</v>
      </c>
      <c r="AJ1187" s="441"/>
      <c r="AK1187" s="359"/>
    </row>
    <row r="1188" spans="1:37">
      <c r="A1188" s="367"/>
      <c r="B1188" s="445" t="s">
        <v>238</v>
      </c>
      <c r="C1188" s="402">
        <v>46.781300000000002</v>
      </c>
      <c r="D1188" s="428">
        <v>23.610800000000001</v>
      </c>
      <c r="E1188" s="449" t="s">
        <v>206</v>
      </c>
      <c r="F1188" s="450" t="s">
        <v>649</v>
      </c>
      <c r="G1188" s="450" t="s">
        <v>2759</v>
      </c>
      <c r="H1188" s="450" t="s">
        <v>4337</v>
      </c>
      <c r="I1188" s="452" t="s">
        <v>695</v>
      </c>
      <c r="J1188" s="457" t="s">
        <v>3</v>
      </c>
      <c r="K1188" s="407">
        <v>2</v>
      </c>
      <c r="L1188" s="407">
        <v>5</v>
      </c>
      <c r="M1188" s="407">
        <v>4</v>
      </c>
      <c r="N1188" s="425">
        <v>32</v>
      </c>
      <c r="O1188" s="437"/>
      <c r="P1188" s="406"/>
      <c r="Q1188" s="406"/>
      <c r="R1188" s="406">
        <v>32</v>
      </c>
      <c r="S1188" s="406"/>
      <c r="T1188" s="406"/>
      <c r="U1188" s="406"/>
      <c r="V1188" s="406">
        <f t="shared" si="57"/>
        <v>0</v>
      </c>
      <c r="W1188" s="676"/>
      <c r="X1188" s="507" t="str">
        <f t="shared" si="55"/>
        <v>32 trei camere, 0 număr camere necunoscut &lt;span style="color: red;"&gt;(spuneți-mi sau trimiteți tabel întreținere)&lt;/span&gt;</v>
      </c>
      <c r="Y1188" s="508" t="str">
        <f t="shared" si="56"/>
        <v>32 din care 32 trei camere, 0 număr camere necunoscut &lt;span style="color: red;"&gt;(spuneți-mi sau trimiteți tabel întreținere)&lt;/span&gt;</v>
      </c>
      <c r="Z1188" s="509"/>
      <c r="AA1188" s="625" t="s">
        <v>1043</v>
      </c>
      <c r="AB1188" s="628" t="s">
        <v>1307</v>
      </c>
      <c r="AC1188" s="431" t="s">
        <v>1155</v>
      </c>
      <c r="AD1188" s="623" t="s">
        <v>1445</v>
      </c>
      <c r="AE1188" s="623"/>
      <c r="AF1188" s="623"/>
      <c r="AG1188" s="623" t="s">
        <v>2108</v>
      </c>
      <c r="AH1188" s="623"/>
      <c r="AI1188" s="623" t="s">
        <v>2610</v>
      </c>
      <c r="AJ1188" s="441"/>
      <c r="AK1188" s="359"/>
    </row>
    <row r="1189" spans="1:37">
      <c r="A1189" s="367"/>
      <c r="B1189" s="445" t="s">
        <v>2821</v>
      </c>
      <c r="C1189" s="402">
        <v>46.781100000000002</v>
      </c>
      <c r="D1189" s="428">
        <v>23.6127</v>
      </c>
      <c r="E1189" s="449" t="s">
        <v>206</v>
      </c>
      <c r="F1189" s="450" t="s">
        <v>649</v>
      </c>
      <c r="G1189" s="450" t="s">
        <v>2759</v>
      </c>
      <c r="H1189" s="450" t="s">
        <v>4338</v>
      </c>
      <c r="I1189" s="452" t="s">
        <v>681</v>
      </c>
      <c r="J1189" s="457" t="s">
        <v>3</v>
      </c>
      <c r="K1189" s="624">
        <v>2</v>
      </c>
      <c r="L1189" s="624">
        <v>5</v>
      </c>
      <c r="M1189" s="624">
        <v>5</v>
      </c>
      <c r="N1189" s="398">
        <v>28</v>
      </c>
      <c r="O1189" s="395"/>
      <c r="P1189" s="526"/>
      <c r="Q1189" s="526">
        <v>26</v>
      </c>
      <c r="R1189" s="526">
        <v>2</v>
      </c>
      <c r="S1189" s="526"/>
      <c r="T1189" s="526"/>
      <c r="U1189" s="406"/>
      <c r="V1189" s="406">
        <f t="shared" si="57"/>
        <v>0</v>
      </c>
      <c r="W1189" s="676"/>
      <c r="X1189" s="507" t="str">
        <f t="shared" si="55"/>
        <v>26 două camere, 2 trei camere, 0 număr camere necunoscut &lt;span style="color: red;"&gt;(spuneți-mi sau trimiteți tabel întreținere)&lt;/span&gt;</v>
      </c>
      <c r="Y1189" s="508" t="str">
        <f t="shared" si="56"/>
        <v>28 din care 26 două camere, 2 trei camere, 0 număr camere necunoscut &lt;span style="color: red;"&gt;(spuneți-mi sau trimiteți tabel întreținere)&lt;/span&gt;</v>
      </c>
      <c r="Z1189" s="509"/>
      <c r="AA1189" s="510" t="s">
        <v>1043</v>
      </c>
      <c r="AB1189" s="628" t="s">
        <v>1307</v>
      </c>
      <c r="AC1189" s="431" t="s">
        <v>1155</v>
      </c>
      <c r="AD1189" s="623" t="s">
        <v>1392</v>
      </c>
      <c r="AE1189" s="623"/>
      <c r="AF1189" s="623"/>
      <c r="AG1189" s="623" t="s">
        <v>10</v>
      </c>
      <c r="AH1189" s="623"/>
      <c r="AI1189" s="623" t="s">
        <v>2598</v>
      </c>
      <c r="AJ1189" s="441"/>
      <c r="AK1189" s="359"/>
    </row>
    <row r="1190" spans="1:37">
      <c r="A1190" s="367"/>
      <c r="B1190" s="445" t="s">
        <v>284</v>
      </c>
      <c r="C1190" s="402">
        <v>46.780999999999999</v>
      </c>
      <c r="D1190" s="428">
        <v>23.606200000000001</v>
      </c>
      <c r="E1190" s="449" t="s">
        <v>206</v>
      </c>
      <c r="F1190" s="450" t="s">
        <v>649</v>
      </c>
      <c r="G1190" s="450" t="s">
        <v>2759</v>
      </c>
      <c r="H1190" s="450" t="s">
        <v>4339</v>
      </c>
      <c r="I1190" s="452" t="s">
        <v>684</v>
      </c>
      <c r="J1190" s="457" t="s">
        <v>3</v>
      </c>
      <c r="K1190" s="407">
        <v>3</v>
      </c>
      <c r="L1190" s="407">
        <v>4</v>
      </c>
      <c r="M1190" s="407">
        <v>4</v>
      </c>
      <c r="N1190" s="425">
        <v>36</v>
      </c>
      <c r="O1190" s="437"/>
      <c r="P1190" s="406">
        <v>8</v>
      </c>
      <c r="Q1190" s="406">
        <v>20</v>
      </c>
      <c r="R1190" s="406">
        <v>8</v>
      </c>
      <c r="S1190" s="406"/>
      <c r="T1190" s="406"/>
      <c r="U1190" s="406"/>
      <c r="V1190" s="406">
        <f t="shared" si="57"/>
        <v>0</v>
      </c>
      <c r="W1190" s="676"/>
      <c r="X1190" s="507" t="str">
        <f t="shared" si="55"/>
        <v>8 garsoniere, 20 două camere, 8 trei camere, 0 număr camere necunoscut &lt;span style="color: red;"&gt;(spuneți-mi sau trimiteți tabel întreținere)&lt;/span&gt;</v>
      </c>
      <c r="Y1190" s="508" t="str">
        <f t="shared" si="56"/>
        <v>36 din care 8 garsoniere, 20 două camere, 8 trei camere, 0 număr camere necunoscut &lt;span style="color: red;"&gt;(spuneți-mi sau trimiteți tabel întreținere)&lt;/span&gt;</v>
      </c>
      <c r="Z1190" s="509"/>
      <c r="AA1190" s="510" t="s">
        <v>1043</v>
      </c>
      <c r="AB1190" s="628" t="s">
        <v>1299</v>
      </c>
      <c r="AC1190" s="431" t="s">
        <v>1548</v>
      </c>
      <c r="AD1190" s="356" t="s">
        <v>1703</v>
      </c>
      <c r="AE1190" s="356"/>
      <c r="AF1190" s="356"/>
      <c r="AG1190" s="356" t="s">
        <v>840</v>
      </c>
      <c r="AH1190" s="356"/>
      <c r="AI1190" s="356" t="s">
        <v>2227</v>
      </c>
      <c r="AJ1190" s="441"/>
      <c r="AK1190" s="359"/>
    </row>
    <row r="1191" spans="1:37">
      <c r="A1191" s="367"/>
      <c r="B1191" s="445" t="s">
        <v>222</v>
      </c>
      <c r="C1191" s="402">
        <v>46.777700000000003</v>
      </c>
      <c r="D1191" s="428">
        <v>23.6067</v>
      </c>
      <c r="E1191" s="449" t="s">
        <v>206</v>
      </c>
      <c r="F1191" s="450" t="s">
        <v>649</v>
      </c>
      <c r="G1191" s="450" t="s">
        <v>2759</v>
      </c>
      <c r="H1191" s="450" t="s">
        <v>4340</v>
      </c>
      <c r="I1191" s="452" t="s">
        <v>681</v>
      </c>
      <c r="J1191" s="457" t="s">
        <v>3</v>
      </c>
      <c r="K1191" s="624">
        <v>3</v>
      </c>
      <c r="L1191" s="624">
        <v>5</v>
      </c>
      <c r="M1191" s="624">
        <v>5</v>
      </c>
      <c r="N1191" s="398">
        <v>38</v>
      </c>
      <c r="O1191" s="395"/>
      <c r="P1191" s="526"/>
      <c r="Q1191" s="526">
        <v>28</v>
      </c>
      <c r="R1191" s="526">
        <v>10</v>
      </c>
      <c r="S1191" s="526"/>
      <c r="T1191" s="526"/>
      <c r="U1191" s="526"/>
      <c r="V1191" s="406">
        <f t="shared" si="57"/>
        <v>0</v>
      </c>
      <c r="W1191" s="676"/>
      <c r="X1191" s="507" t="str">
        <f t="shared" si="55"/>
        <v>28 două camere, 10 trei camere, 0 număr camere necunoscut &lt;span style="color: red;"&gt;(spuneți-mi sau trimiteți tabel întreținere)&lt;/span&gt;</v>
      </c>
      <c r="Y1191" s="508" t="str">
        <f t="shared" si="56"/>
        <v>38 din care 28 două camere, 10 trei camere, 0 număr camere necunoscut &lt;span style="color: red;"&gt;(spuneți-mi sau trimiteți tabel întreținere)&lt;/span&gt;</v>
      </c>
      <c r="Z1191" s="509"/>
      <c r="AA1191" s="510" t="s">
        <v>1043</v>
      </c>
      <c r="AB1191" s="628" t="s">
        <v>1307</v>
      </c>
      <c r="AC1191" s="431" t="s">
        <v>1155</v>
      </c>
      <c r="AD1191" s="623" t="s">
        <v>1394</v>
      </c>
      <c r="AE1191" s="623"/>
      <c r="AF1191" s="623"/>
      <c r="AG1191" s="623" t="s">
        <v>10</v>
      </c>
      <c r="AH1191" s="623"/>
      <c r="AI1191" s="623" t="s">
        <v>2598</v>
      </c>
      <c r="AJ1191" s="441"/>
      <c r="AK1191" s="359"/>
    </row>
    <row r="1192" spans="1:37">
      <c r="A1192" s="367" t="s">
        <v>32</v>
      </c>
      <c r="B1192" s="460" t="s">
        <v>222</v>
      </c>
      <c r="C1192" s="461">
        <v>46.780500000000004</v>
      </c>
      <c r="D1192" s="462">
        <v>23.610399999999998</v>
      </c>
      <c r="E1192" s="463" t="s">
        <v>206</v>
      </c>
      <c r="F1192" s="464" t="s">
        <v>649</v>
      </c>
      <c r="G1192" s="464" t="s">
        <v>2759</v>
      </c>
      <c r="H1192" s="464" t="s">
        <v>4341</v>
      </c>
      <c r="I1192" s="465" t="s">
        <v>681</v>
      </c>
      <c r="J1192" s="466" t="s">
        <v>3</v>
      </c>
      <c r="K1192" s="467">
        <v>5</v>
      </c>
      <c r="L1192" s="467">
        <v>5</v>
      </c>
      <c r="M1192" s="467">
        <v>5</v>
      </c>
      <c r="N1192" s="468">
        <v>65</v>
      </c>
      <c r="O1192" s="478"/>
      <c r="P1192" s="481"/>
      <c r="Q1192" s="481">
        <v>20</v>
      </c>
      <c r="R1192" s="481">
        <v>33</v>
      </c>
      <c r="S1192" s="481">
        <v>12</v>
      </c>
      <c r="T1192" s="479"/>
      <c r="U1192" s="479"/>
      <c r="V1192" s="479">
        <f t="shared" si="57"/>
        <v>0</v>
      </c>
      <c r="W1192" s="679"/>
      <c r="X1192" s="515" t="str">
        <f t="shared" si="55"/>
        <v>20 două camere, 33 trei camere, 12 patru camere, 0 număr camere necunoscut &lt;span style="color: red;"&gt;(spuneți-mi sau trimiteți tabel întreținere)&lt;/span&gt;</v>
      </c>
      <c r="Y1192" s="516" t="str">
        <f t="shared" si="56"/>
        <v>65 din care 20 două camere, 33 trei camere, 12 patru camere, 0 număr camere necunoscut &lt;span style="color: red;"&gt;(spuneți-mi sau trimiteți tabel întreținere)&lt;/span&gt;</v>
      </c>
      <c r="Z1192" s="517"/>
      <c r="AA1192" s="518" t="s">
        <v>1043</v>
      </c>
      <c r="AB1192" s="400" t="s">
        <v>1306</v>
      </c>
      <c r="AC1192" s="458" t="s">
        <v>1155</v>
      </c>
      <c r="AD1192" s="472" t="s">
        <v>2331</v>
      </c>
      <c r="AE1192" s="472"/>
      <c r="AF1192" s="472"/>
      <c r="AG1192" s="394" t="s">
        <v>10</v>
      </c>
      <c r="AH1192" s="394"/>
      <c r="AI1192" s="394" t="s">
        <v>2617</v>
      </c>
      <c r="AJ1192" s="473"/>
      <c r="AK1192" s="359"/>
    </row>
    <row r="1193" spans="1:37">
      <c r="A1193" s="367"/>
      <c r="B1193" s="445" t="s">
        <v>223</v>
      </c>
      <c r="C1193" s="402">
        <v>46.7776</v>
      </c>
      <c r="D1193" s="428">
        <v>23.607399999999998</v>
      </c>
      <c r="E1193" s="449" t="s">
        <v>206</v>
      </c>
      <c r="F1193" s="450" t="s">
        <v>649</v>
      </c>
      <c r="G1193" s="450" t="s">
        <v>2759</v>
      </c>
      <c r="H1193" s="450" t="s">
        <v>4342</v>
      </c>
      <c r="I1193" s="452" t="s">
        <v>681</v>
      </c>
      <c r="J1193" s="457" t="s">
        <v>3</v>
      </c>
      <c r="K1193" s="407">
        <v>2</v>
      </c>
      <c r="L1193" s="407">
        <v>5</v>
      </c>
      <c r="M1193" s="407">
        <v>5</v>
      </c>
      <c r="N1193" s="398">
        <v>20</v>
      </c>
      <c r="O1193" s="395"/>
      <c r="P1193" s="526"/>
      <c r="Q1193" s="526"/>
      <c r="R1193" s="526">
        <v>14</v>
      </c>
      <c r="S1193" s="526">
        <v>6</v>
      </c>
      <c r="T1193" s="526"/>
      <c r="U1193" s="526"/>
      <c r="V1193" s="526">
        <f t="shared" si="57"/>
        <v>0</v>
      </c>
      <c r="W1193" s="676"/>
      <c r="X1193" s="507" t="str">
        <f t="shared" ref="X1193:X1256" si="58">CONCATENATE(IF(ISBLANK(O1193),"",CONCATENATE(O1193,O$2,", ")),IF(ISBLANK(P1193),"",CONCATENATE(P1193,P$2,", ")),IF(ISBLANK(Q1193),"",CONCATENATE(Q1193,Q$2,", ")),IF(ISBLANK(R1193),"",CONCATENATE(R1193,R$2,", ")),IF(ISBLANK(S1193),"",CONCATENATE(S1193,S$2,", ")),IF(ISBLANK(T1193),"",CONCATENATE(T1193,T$2,", ")),IF(ISBLANK(U1193),"",CONCATENATE(U1193,U$2,", ")),IF(ISBLANK(V1193),"",CONCATENATE(W1193,V1193,V$2)))</f>
        <v>14 trei camere, 6 patru camere, 0 număr camere necunoscut &lt;span style="color: red;"&gt;(spuneți-mi sau trimiteți tabel întreținere)&lt;/span&gt;</v>
      </c>
      <c r="Y1193" s="508" t="str">
        <f t="shared" ref="Y1193:Y1256" si="59">W1193&amp;N1193&amp;" din care "&amp;X1193</f>
        <v>20 din care 14 trei camere, 6 patru camere, 0 număr camere necunoscut &lt;span style="color: red;"&gt;(spuneți-mi sau trimiteți tabel întreținere)&lt;/span&gt;</v>
      </c>
      <c r="Z1193" s="509"/>
      <c r="AA1193" s="510" t="s">
        <v>1043</v>
      </c>
      <c r="AB1193" s="628" t="s">
        <v>1307</v>
      </c>
      <c r="AC1193" s="431" t="s">
        <v>1155</v>
      </c>
      <c r="AD1193" s="623" t="s">
        <v>1399</v>
      </c>
      <c r="AE1193" s="623"/>
      <c r="AF1193" s="623"/>
      <c r="AG1193" s="623" t="s">
        <v>10</v>
      </c>
      <c r="AH1193" s="623"/>
      <c r="AI1193" s="623" t="s">
        <v>2598</v>
      </c>
      <c r="AJ1193" s="441"/>
      <c r="AK1193" s="359"/>
    </row>
    <row r="1194" spans="1:37">
      <c r="A1194" s="367"/>
      <c r="B1194" s="445" t="s">
        <v>223</v>
      </c>
      <c r="C1194" s="402">
        <v>46.780700000000003</v>
      </c>
      <c r="D1194" s="428">
        <v>23.6113</v>
      </c>
      <c r="E1194" s="449" t="s">
        <v>206</v>
      </c>
      <c r="F1194" s="450" t="s">
        <v>649</v>
      </c>
      <c r="G1194" s="450" t="s">
        <v>2759</v>
      </c>
      <c r="H1194" s="450" t="s">
        <v>4343</v>
      </c>
      <c r="I1194" s="451" t="s">
        <v>681</v>
      </c>
      <c r="J1194" s="456" t="s">
        <v>3</v>
      </c>
      <c r="K1194" s="403">
        <v>5</v>
      </c>
      <c r="L1194" s="403">
        <v>5</v>
      </c>
      <c r="M1194" s="403">
        <v>5</v>
      </c>
      <c r="N1194" s="424">
        <v>75</v>
      </c>
      <c r="O1194" s="437"/>
      <c r="P1194" s="411"/>
      <c r="Q1194" s="411">
        <v>40</v>
      </c>
      <c r="R1194" s="411">
        <v>27</v>
      </c>
      <c r="S1194" s="411">
        <v>8</v>
      </c>
      <c r="T1194" s="406"/>
      <c r="U1194" s="406"/>
      <c r="V1194" s="406">
        <f t="shared" ref="V1194:V1257" si="60">N1194-SUM(O1194:U1194)</f>
        <v>0</v>
      </c>
      <c r="W1194" s="676"/>
      <c r="X1194" s="507" t="str">
        <f t="shared" si="58"/>
        <v>40 două camere, 27 trei camere, 8 patru camere, 0 număr camere necunoscut &lt;span style="color: red;"&gt;(spuneți-mi sau trimiteți tabel întreținere)&lt;/span&gt;</v>
      </c>
      <c r="Y1194" s="508" t="str">
        <f t="shared" si="59"/>
        <v>75 din care 40 două camere, 27 trei camere, 8 patru camere, 0 număr camere necunoscut &lt;span style="color: red;"&gt;(spuneți-mi sau trimiteți tabel întreținere)&lt;/span&gt;</v>
      </c>
      <c r="Z1194" s="509"/>
      <c r="AA1194" s="510" t="s">
        <v>1043</v>
      </c>
      <c r="AB1194" s="628" t="s">
        <v>1306</v>
      </c>
      <c r="AC1194" s="431" t="s">
        <v>1155</v>
      </c>
      <c r="AD1194" s="356" t="s">
        <v>2332</v>
      </c>
      <c r="AE1194" s="356"/>
      <c r="AF1194" s="356"/>
      <c r="AG1194" s="623" t="s">
        <v>10</v>
      </c>
      <c r="AH1194" s="623"/>
      <c r="AI1194" s="623" t="s">
        <v>2617</v>
      </c>
      <c r="AJ1194" s="441"/>
      <c r="AK1194" s="359"/>
    </row>
    <row r="1195" spans="1:37">
      <c r="A1195" s="367"/>
      <c r="B1195" s="445" t="s">
        <v>224</v>
      </c>
      <c r="C1195" s="402">
        <v>46.777799999999999</v>
      </c>
      <c r="D1195" s="428">
        <v>23.607199999999999</v>
      </c>
      <c r="E1195" s="449" t="s">
        <v>206</v>
      </c>
      <c r="F1195" s="450" t="s">
        <v>649</v>
      </c>
      <c r="G1195" s="450" t="s">
        <v>2759</v>
      </c>
      <c r="H1195" s="450" t="s">
        <v>4344</v>
      </c>
      <c r="I1195" s="452" t="s">
        <v>681</v>
      </c>
      <c r="J1195" s="457" t="s">
        <v>3</v>
      </c>
      <c r="K1195" s="407">
        <v>2</v>
      </c>
      <c r="L1195" s="407">
        <v>5</v>
      </c>
      <c r="M1195" s="407">
        <v>5</v>
      </c>
      <c r="N1195" s="398">
        <v>20</v>
      </c>
      <c r="O1195" s="395"/>
      <c r="P1195" s="526"/>
      <c r="Q1195" s="526"/>
      <c r="R1195" s="526">
        <v>14</v>
      </c>
      <c r="S1195" s="526">
        <v>6</v>
      </c>
      <c r="T1195" s="526"/>
      <c r="U1195" s="526"/>
      <c r="V1195" s="526">
        <f t="shared" si="60"/>
        <v>0</v>
      </c>
      <c r="W1195" s="676"/>
      <c r="X1195" s="507" t="str">
        <f t="shared" si="58"/>
        <v>14 trei camere, 6 patru camere, 0 număr camere necunoscut &lt;span style="color: red;"&gt;(spuneți-mi sau trimiteți tabel întreținere)&lt;/span&gt;</v>
      </c>
      <c r="Y1195" s="508" t="str">
        <f t="shared" si="59"/>
        <v>20 din care 14 trei camere, 6 patru camere, 0 număr camere necunoscut &lt;span style="color: red;"&gt;(spuneți-mi sau trimiteți tabel întreținere)&lt;/span&gt;</v>
      </c>
      <c r="Z1195" s="509"/>
      <c r="AA1195" s="510" t="s">
        <v>1043</v>
      </c>
      <c r="AB1195" s="628" t="s">
        <v>1307</v>
      </c>
      <c r="AC1195" s="431" t="s">
        <v>1155</v>
      </c>
      <c r="AD1195" s="623" t="s">
        <v>1399</v>
      </c>
      <c r="AE1195" s="623"/>
      <c r="AF1195" s="623"/>
      <c r="AG1195" s="623" t="s">
        <v>10</v>
      </c>
      <c r="AH1195" s="623"/>
      <c r="AI1195" s="623" t="s">
        <v>2598</v>
      </c>
      <c r="AJ1195" s="441"/>
      <c r="AK1195" s="359"/>
    </row>
    <row r="1196" spans="1:37">
      <c r="A1196" s="367"/>
      <c r="B1196" s="445" t="s">
        <v>225</v>
      </c>
      <c r="C1196" s="402">
        <v>46.781599999999997</v>
      </c>
      <c r="D1196" s="428">
        <v>23.6126</v>
      </c>
      <c r="E1196" s="449" t="s">
        <v>206</v>
      </c>
      <c r="F1196" s="450" t="s">
        <v>649</v>
      </c>
      <c r="G1196" s="450" t="s">
        <v>2759</v>
      </c>
      <c r="H1196" s="450" t="s">
        <v>4345</v>
      </c>
      <c r="I1196" s="452" t="s">
        <v>680</v>
      </c>
      <c r="J1196" s="457" t="s">
        <v>751</v>
      </c>
      <c r="K1196" s="407">
        <v>1</v>
      </c>
      <c r="L1196" s="407">
        <v>8</v>
      </c>
      <c r="M1196" s="407">
        <v>7</v>
      </c>
      <c r="N1196" s="425">
        <v>28</v>
      </c>
      <c r="O1196" s="437"/>
      <c r="P1196" s="406"/>
      <c r="Q1196" s="406">
        <v>7</v>
      </c>
      <c r="R1196" s="406">
        <v>21</v>
      </c>
      <c r="S1196" s="406"/>
      <c r="T1196" s="406"/>
      <c r="U1196" s="406"/>
      <c r="V1196" s="406">
        <f t="shared" si="60"/>
        <v>0</v>
      </c>
      <c r="W1196" s="676"/>
      <c r="X1196" s="507" t="str">
        <f t="shared" si="58"/>
        <v>7 două camere, 21 trei camere, 0 număr camere necunoscut &lt;span style="color: red;"&gt;(spuneți-mi sau trimiteți tabel întreținere)&lt;/span&gt;</v>
      </c>
      <c r="Y1196" s="508" t="str">
        <f t="shared" si="59"/>
        <v>28 din care 7 două camere, 21 trei camere, 0 număr camere necunoscut &lt;span style="color: red;"&gt;(spuneți-mi sau trimiteți tabel întreținere)&lt;/span&gt;</v>
      </c>
      <c r="Z1196" s="509"/>
      <c r="AA1196" s="510" t="s">
        <v>1043</v>
      </c>
      <c r="AB1196" s="628" t="s">
        <v>1307</v>
      </c>
      <c r="AC1196" s="431" t="s">
        <v>1155</v>
      </c>
      <c r="AD1196" s="356" t="s">
        <v>2098</v>
      </c>
      <c r="AE1196" s="356"/>
      <c r="AF1196" s="356"/>
      <c r="AG1196" s="356" t="s">
        <v>840</v>
      </c>
      <c r="AH1196" s="356"/>
      <c r="AI1196" s="356" t="s">
        <v>2227</v>
      </c>
      <c r="AJ1196" s="441"/>
      <c r="AK1196" s="359"/>
    </row>
    <row r="1197" spans="1:37">
      <c r="A1197" s="367"/>
      <c r="B1197" s="445" t="s">
        <v>225</v>
      </c>
      <c r="C1197" s="402">
        <v>46.778100000000002</v>
      </c>
      <c r="D1197" s="428">
        <v>23.606999999999999</v>
      </c>
      <c r="E1197" s="449" t="s">
        <v>206</v>
      </c>
      <c r="F1197" s="450" t="s">
        <v>649</v>
      </c>
      <c r="G1197" s="450" t="s">
        <v>2759</v>
      </c>
      <c r="H1197" s="450" t="s">
        <v>4346</v>
      </c>
      <c r="I1197" s="452" t="s">
        <v>681</v>
      </c>
      <c r="J1197" s="457" t="s">
        <v>3</v>
      </c>
      <c r="K1197" s="407">
        <v>2</v>
      </c>
      <c r="L1197" s="407">
        <v>5</v>
      </c>
      <c r="M1197" s="407">
        <v>5</v>
      </c>
      <c r="N1197" s="398">
        <v>20</v>
      </c>
      <c r="O1197" s="395"/>
      <c r="P1197" s="526"/>
      <c r="Q1197" s="526"/>
      <c r="R1197" s="526">
        <v>14</v>
      </c>
      <c r="S1197" s="526">
        <v>6</v>
      </c>
      <c r="T1197" s="526"/>
      <c r="U1197" s="526"/>
      <c r="V1197" s="526">
        <f t="shared" si="60"/>
        <v>0</v>
      </c>
      <c r="W1197" s="676"/>
      <c r="X1197" s="507" t="str">
        <f t="shared" si="58"/>
        <v>14 trei camere, 6 patru camere, 0 număr camere necunoscut &lt;span style="color: red;"&gt;(spuneți-mi sau trimiteți tabel întreținere)&lt;/span&gt;</v>
      </c>
      <c r="Y1197" s="508" t="str">
        <f t="shared" si="59"/>
        <v>20 din care 14 trei camere, 6 patru camere, 0 număr camere necunoscut &lt;span style="color: red;"&gt;(spuneți-mi sau trimiteți tabel întreținere)&lt;/span&gt;</v>
      </c>
      <c r="Z1197" s="509"/>
      <c r="AA1197" s="510" t="s">
        <v>1043</v>
      </c>
      <c r="AB1197" s="628" t="s">
        <v>1307</v>
      </c>
      <c r="AC1197" s="431" t="s">
        <v>1155</v>
      </c>
      <c r="AD1197" s="623" t="s">
        <v>1399</v>
      </c>
      <c r="AE1197" s="623"/>
      <c r="AF1197" s="623"/>
      <c r="AG1197" s="623" t="s">
        <v>10</v>
      </c>
      <c r="AH1197" s="623"/>
      <c r="AI1197" s="623" t="s">
        <v>2598</v>
      </c>
      <c r="AJ1197" s="441"/>
      <c r="AK1197" s="359"/>
    </row>
    <row r="1198" spans="1:37">
      <c r="A1198" s="367"/>
      <c r="B1198" s="445" t="s">
        <v>285</v>
      </c>
      <c r="C1198" s="402">
        <v>46.778700000000001</v>
      </c>
      <c r="D1198" s="428">
        <v>23.6065</v>
      </c>
      <c r="E1198" s="449" t="s">
        <v>206</v>
      </c>
      <c r="F1198" s="450" t="s">
        <v>649</v>
      </c>
      <c r="G1198" s="450" t="s">
        <v>2759</v>
      </c>
      <c r="H1198" s="450" t="s">
        <v>4347</v>
      </c>
      <c r="I1198" s="452" t="s">
        <v>681</v>
      </c>
      <c r="J1198" s="457" t="s">
        <v>3</v>
      </c>
      <c r="K1198" s="407">
        <v>6</v>
      </c>
      <c r="L1198" s="407">
        <v>5</v>
      </c>
      <c r="M1198" s="407">
        <v>5</v>
      </c>
      <c r="N1198" s="425">
        <v>68</v>
      </c>
      <c r="O1198" s="437"/>
      <c r="P1198" s="408"/>
      <c r="Q1198" s="408">
        <v>30</v>
      </c>
      <c r="R1198" s="408">
        <v>32</v>
      </c>
      <c r="S1198" s="408">
        <v>6</v>
      </c>
      <c r="T1198" s="408"/>
      <c r="U1198" s="408"/>
      <c r="V1198" s="406">
        <f t="shared" si="60"/>
        <v>0</v>
      </c>
      <c r="W1198" s="676"/>
      <c r="X1198" s="507" t="str">
        <f t="shared" si="58"/>
        <v>30 două camere, 32 trei camere, 6 patru camere, 0 număr camere necunoscut &lt;span style="color: red;"&gt;(spuneți-mi sau trimiteți tabel întreținere)&lt;/span&gt;</v>
      </c>
      <c r="Y1198" s="508" t="str">
        <f t="shared" si="59"/>
        <v>68 din care 30 două camere, 32 trei camere, 6 patru camere, 0 număr camere necunoscut &lt;span style="color: red;"&gt;(spuneți-mi sau trimiteți tabel întreținere)&lt;/span&gt;</v>
      </c>
      <c r="Z1198" s="509"/>
      <c r="AA1198" s="510" t="s">
        <v>1043</v>
      </c>
      <c r="AB1198" s="628" t="s">
        <v>1307</v>
      </c>
      <c r="AC1198" s="431" t="s">
        <v>1155</v>
      </c>
      <c r="AD1198" s="623" t="s">
        <v>1635</v>
      </c>
      <c r="AE1198" s="623"/>
      <c r="AF1198" s="623"/>
      <c r="AG1198" s="623" t="s">
        <v>10</v>
      </c>
      <c r="AH1198" s="623"/>
      <c r="AI1198" s="623" t="s">
        <v>2598</v>
      </c>
      <c r="AJ1198" s="441"/>
      <c r="AK1198" s="359"/>
    </row>
    <row r="1199" spans="1:37">
      <c r="A1199" s="367"/>
      <c r="B1199" s="445" t="s">
        <v>285</v>
      </c>
      <c r="C1199" s="402">
        <v>46.781300000000002</v>
      </c>
      <c r="D1199" s="428">
        <v>23.613199999999999</v>
      </c>
      <c r="E1199" s="449" t="s">
        <v>206</v>
      </c>
      <c r="F1199" s="450" t="s">
        <v>649</v>
      </c>
      <c r="G1199" s="450" t="s">
        <v>2759</v>
      </c>
      <c r="H1199" s="450" t="s">
        <v>4348</v>
      </c>
      <c r="I1199" s="452" t="s">
        <v>666</v>
      </c>
      <c r="J1199" s="457" t="s">
        <v>825</v>
      </c>
      <c r="K1199" s="407">
        <v>5</v>
      </c>
      <c r="L1199" s="407">
        <v>11</v>
      </c>
      <c r="M1199" s="407">
        <v>10</v>
      </c>
      <c r="N1199" s="425">
        <v>173</v>
      </c>
      <c r="O1199" s="437"/>
      <c r="P1199" s="406"/>
      <c r="Q1199" s="406">
        <v>120</v>
      </c>
      <c r="R1199" s="406"/>
      <c r="S1199" s="406"/>
      <c r="T1199" s="406"/>
      <c r="U1199" s="406"/>
      <c r="V1199" s="406">
        <f t="shared" si="60"/>
        <v>53</v>
      </c>
      <c r="W1199" s="676"/>
      <c r="X1199" s="507" t="str">
        <f t="shared" si="58"/>
        <v>120 două camere, 53 număr camere necunoscut &lt;span style="color: red;"&gt;(spuneți-mi sau trimiteți tabel întreținere)&lt;/span&gt;</v>
      </c>
      <c r="Y1199" s="508" t="str">
        <f t="shared" si="59"/>
        <v>173 din care 120 două camere, 53 număr camere necunoscut &lt;span style="color: red;"&gt;(spuneți-mi sau trimiteți tabel întreținere)&lt;/span&gt;</v>
      </c>
      <c r="Z1199" s="509"/>
      <c r="AA1199" s="510" t="s">
        <v>1043</v>
      </c>
      <c r="AB1199" s="628" t="s">
        <v>1307</v>
      </c>
      <c r="AC1199" s="431" t="s">
        <v>1155</v>
      </c>
      <c r="AD1199" s="356" t="s">
        <v>2116</v>
      </c>
      <c r="AE1199" s="356"/>
      <c r="AF1199" s="356"/>
      <c r="AG1199" s="356" t="s">
        <v>840</v>
      </c>
      <c r="AH1199" s="356" t="s">
        <v>2081</v>
      </c>
      <c r="AI1199" s="623" t="s">
        <v>2590</v>
      </c>
      <c r="AJ1199" s="496"/>
      <c r="AK1199" s="359"/>
    </row>
    <row r="1200" spans="1:37">
      <c r="A1200" s="367"/>
      <c r="B1200" s="445" t="s">
        <v>286</v>
      </c>
      <c r="C1200" s="402">
        <v>46.780500000000004</v>
      </c>
      <c r="D1200" s="428">
        <v>23.613499999999998</v>
      </c>
      <c r="E1200" s="449" t="s">
        <v>206</v>
      </c>
      <c r="F1200" s="450" t="s">
        <v>649</v>
      </c>
      <c r="G1200" s="450" t="s">
        <v>2759</v>
      </c>
      <c r="H1200" s="450" t="s">
        <v>4349</v>
      </c>
      <c r="I1200" s="452" t="s">
        <v>666</v>
      </c>
      <c r="J1200" s="457" t="s">
        <v>825</v>
      </c>
      <c r="K1200" s="407">
        <v>5</v>
      </c>
      <c r="L1200" s="407">
        <v>11</v>
      </c>
      <c r="M1200" s="407">
        <v>10</v>
      </c>
      <c r="N1200" s="425">
        <v>173</v>
      </c>
      <c r="O1200" s="437"/>
      <c r="P1200" s="406"/>
      <c r="Q1200" s="406">
        <v>120</v>
      </c>
      <c r="R1200" s="406"/>
      <c r="S1200" s="406"/>
      <c r="T1200" s="406"/>
      <c r="U1200" s="406"/>
      <c r="V1200" s="406">
        <f t="shared" si="60"/>
        <v>53</v>
      </c>
      <c r="W1200" s="676"/>
      <c r="X1200" s="507" t="str">
        <f t="shared" si="58"/>
        <v>120 două camere, 53 număr camere necunoscut &lt;span style="color: red;"&gt;(spuneți-mi sau trimiteți tabel întreținere)&lt;/span&gt;</v>
      </c>
      <c r="Y1200" s="508" t="str">
        <f t="shared" si="59"/>
        <v>173 din care 120 două camere, 53 număr camere necunoscut &lt;span style="color: red;"&gt;(spuneți-mi sau trimiteți tabel întreținere)&lt;/span&gt;</v>
      </c>
      <c r="Z1200" s="509"/>
      <c r="AA1200" s="510" t="s">
        <v>1043</v>
      </c>
      <c r="AB1200" s="628" t="s">
        <v>1307</v>
      </c>
      <c r="AC1200" s="431" t="s">
        <v>1155</v>
      </c>
      <c r="AD1200" s="356" t="s">
        <v>2116</v>
      </c>
      <c r="AE1200" s="356"/>
      <c r="AF1200" s="356"/>
      <c r="AG1200" s="356" t="s">
        <v>840</v>
      </c>
      <c r="AH1200" s="356" t="s">
        <v>2081</v>
      </c>
      <c r="AI1200" s="623" t="s">
        <v>2590</v>
      </c>
      <c r="AJ1200" s="496"/>
      <c r="AK1200" s="359"/>
    </row>
    <row r="1201" spans="1:37">
      <c r="A1201" s="367"/>
      <c r="B1201" s="445" t="s">
        <v>286</v>
      </c>
      <c r="C1201" s="402">
        <v>46.778700000000001</v>
      </c>
      <c r="D1201" s="428">
        <v>23.607299999999999</v>
      </c>
      <c r="E1201" s="449" t="s">
        <v>206</v>
      </c>
      <c r="F1201" s="450" t="s">
        <v>649</v>
      </c>
      <c r="G1201" s="450" t="s">
        <v>2759</v>
      </c>
      <c r="H1201" s="450" t="s">
        <v>4350</v>
      </c>
      <c r="I1201" s="452" t="s">
        <v>681</v>
      </c>
      <c r="J1201" s="457" t="s">
        <v>3</v>
      </c>
      <c r="K1201" s="407">
        <v>2</v>
      </c>
      <c r="L1201" s="407">
        <v>5</v>
      </c>
      <c r="M1201" s="407">
        <v>5</v>
      </c>
      <c r="N1201" s="398">
        <v>20</v>
      </c>
      <c r="O1201" s="395"/>
      <c r="P1201" s="526"/>
      <c r="Q1201" s="526">
        <v>4</v>
      </c>
      <c r="R1201" s="526">
        <v>16</v>
      </c>
      <c r="S1201" s="526"/>
      <c r="T1201" s="526"/>
      <c r="U1201" s="526"/>
      <c r="V1201" s="526">
        <f t="shared" si="60"/>
        <v>0</v>
      </c>
      <c r="W1201" s="676"/>
      <c r="X1201" s="507" t="str">
        <f t="shared" si="58"/>
        <v>4 două camere, 16 trei camere, 0 număr camere necunoscut &lt;span style="color: red;"&gt;(spuneți-mi sau trimiteți tabel întreținere)&lt;/span&gt;</v>
      </c>
      <c r="Y1201" s="508" t="str">
        <f t="shared" si="59"/>
        <v>20 din care 4 două camere, 16 trei camere, 0 număr camere necunoscut &lt;span style="color: red;"&gt;(spuneți-mi sau trimiteți tabel întreținere)&lt;/span&gt;</v>
      </c>
      <c r="Z1201" s="509"/>
      <c r="AA1201" s="510" t="s">
        <v>1043</v>
      </c>
      <c r="AB1201" s="628" t="s">
        <v>1307</v>
      </c>
      <c r="AC1201" s="431" t="s">
        <v>1155</v>
      </c>
      <c r="AD1201" s="623" t="s">
        <v>1630</v>
      </c>
      <c r="AE1201" s="623"/>
      <c r="AF1201" s="623"/>
      <c r="AG1201" s="623" t="s">
        <v>10</v>
      </c>
      <c r="AH1201" s="623"/>
      <c r="AI1201" s="623" t="s">
        <v>2566</v>
      </c>
      <c r="AJ1201" s="441"/>
      <c r="AK1201" s="359"/>
    </row>
    <row r="1202" spans="1:37">
      <c r="A1202" s="367"/>
      <c r="B1202" s="445" t="s">
        <v>287</v>
      </c>
      <c r="C1202" s="402">
        <v>46.778799999999997</v>
      </c>
      <c r="D1202" s="428">
        <v>23.607700000000001</v>
      </c>
      <c r="E1202" s="449" t="s">
        <v>206</v>
      </c>
      <c r="F1202" s="450" t="s">
        <v>649</v>
      </c>
      <c r="G1202" s="450" t="s">
        <v>2759</v>
      </c>
      <c r="H1202" s="450" t="s">
        <v>4351</v>
      </c>
      <c r="I1202" s="452" t="s">
        <v>681</v>
      </c>
      <c r="J1202" s="457" t="s">
        <v>3</v>
      </c>
      <c r="K1202" s="407">
        <v>2</v>
      </c>
      <c r="L1202" s="407">
        <v>5</v>
      </c>
      <c r="M1202" s="407">
        <v>5</v>
      </c>
      <c r="N1202" s="398">
        <v>20</v>
      </c>
      <c r="O1202" s="395"/>
      <c r="P1202" s="526"/>
      <c r="Q1202" s="526">
        <v>4</v>
      </c>
      <c r="R1202" s="526">
        <v>16</v>
      </c>
      <c r="S1202" s="526"/>
      <c r="T1202" s="526"/>
      <c r="U1202" s="526"/>
      <c r="V1202" s="526">
        <f t="shared" si="60"/>
        <v>0</v>
      </c>
      <c r="W1202" s="676"/>
      <c r="X1202" s="507" t="str">
        <f t="shared" si="58"/>
        <v>4 două camere, 16 trei camere, 0 număr camere necunoscut &lt;span style="color: red;"&gt;(spuneți-mi sau trimiteți tabel întreținere)&lt;/span&gt;</v>
      </c>
      <c r="Y1202" s="508" t="str">
        <f t="shared" si="59"/>
        <v>20 din care 4 două camere, 16 trei camere, 0 număr camere necunoscut &lt;span style="color: red;"&gt;(spuneți-mi sau trimiteți tabel întreținere)&lt;/span&gt;</v>
      </c>
      <c r="Z1202" s="509"/>
      <c r="AA1202" s="510" t="s">
        <v>1043</v>
      </c>
      <c r="AB1202" s="628" t="s">
        <v>1307</v>
      </c>
      <c r="AC1202" s="431" t="s">
        <v>1155</v>
      </c>
      <c r="AD1202" s="623" t="s">
        <v>1630</v>
      </c>
      <c r="AE1202" s="623"/>
      <c r="AF1202" s="623"/>
      <c r="AG1202" s="623" t="s">
        <v>10</v>
      </c>
      <c r="AH1202" s="623"/>
      <c r="AI1202" s="623" t="s">
        <v>2566</v>
      </c>
      <c r="AJ1202" s="441"/>
      <c r="AK1202" s="359"/>
    </row>
    <row r="1203" spans="1:37">
      <c r="A1203" s="367"/>
      <c r="B1203" s="445" t="s">
        <v>288</v>
      </c>
      <c r="C1203" s="402">
        <v>46.778799999999997</v>
      </c>
      <c r="D1203" s="428">
        <v>23.6081</v>
      </c>
      <c r="E1203" s="449" t="s">
        <v>206</v>
      </c>
      <c r="F1203" s="450" t="s">
        <v>649</v>
      </c>
      <c r="G1203" s="450" t="s">
        <v>2759</v>
      </c>
      <c r="H1203" s="450" t="s">
        <v>4352</v>
      </c>
      <c r="I1203" s="452" t="s">
        <v>681</v>
      </c>
      <c r="J1203" s="457" t="s">
        <v>3</v>
      </c>
      <c r="K1203" s="407">
        <v>2</v>
      </c>
      <c r="L1203" s="407">
        <v>5</v>
      </c>
      <c r="M1203" s="407">
        <v>5</v>
      </c>
      <c r="N1203" s="398">
        <v>20</v>
      </c>
      <c r="O1203" s="395"/>
      <c r="P1203" s="526"/>
      <c r="Q1203" s="526">
        <v>4</v>
      </c>
      <c r="R1203" s="526">
        <v>16</v>
      </c>
      <c r="S1203" s="526"/>
      <c r="T1203" s="526"/>
      <c r="U1203" s="526"/>
      <c r="V1203" s="526">
        <f t="shared" si="60"/>
        <v>0</v>
      </c>
      <c r="W1203" s="676"/>
      <c r="X1203" s="507" t="str">
        <f t="shared" si="58"/>
        <v>4 două camere, 16 trei camere, 0 număr camere necunoscut &lt;span style="color: red;"&gt;(spuneți-mi sau trimiteți tabel întreținere)&lt;/span&gt;</v>
      </c>
      <c r="Y1203" s="508" t="str">
        <f t="shared" si="59"/>
        <v>20 din care 4 două camere, 16 trei camere, 0 număr camere necunoscut &lt;span style="color: red;"&gt;(spuneți-mi sau trimiteți tabel întreținere)&lt;/span&gt;</v>
      </c>
      <c r="Z1203" s="509"/>
      <c r="AA1203" s="510" t="s">
        <v>1043</v>
      </c>
      <c r="AB1203" s="628" t="s">
        <v>1307</v>
      </c>
      <c r="AC1203" s="431" t="s">
        <v>1155</v>
      </c>
      <c r="AD1203" s="623" t="s">
        <v>1630</v>
      </c>
      <c r="AE1203" s="623"/>
      <c r="AF1203" s="623"/>
      <c r="AG1203" s="623" t="s">
        <v>10</v>
      </c>
      <c r="AH1203" s="623"/>
      <c r="AI1203" s="623" t="s">
        <v>2566</v>
      </c>
      <c r="AJ1203" s="441"/>
      <c r="AK1203" s="359"/>
    </row>
    <row r="1204" spans="1:37">
      <c r="A1204" s="367"/>
      <c r="B1204" s="445" t="s">
        <v>289</v>
      </c>
      <c r="C1204" s="402">
        <v>46.7791</v>
      </c>
      <c r="D1204" s="428">
        <v>23.608599999999999</v>
      </c>
      <c r="E1204" s="449" t="s">
        <v>206</v>
      </c>
      <c r="F1204" s="450" t="s">
        <v>649</v>
      </c>
      <c r="G1204" s="450" t="s">
        <v>2759</v>
      </c>
      <c r="H1204" s="450" t="s">
        <v>4353</v>
      </c>
      <c r="I1204" s="452" t="s">
        <v>681</v>
      </c>
      <c r="J1204" s="457" t="s">
        <v>3</v>
      </c>
      <c r="K1204" s="407">
        <v>3</v>
      </c>
      <c r="L1204" s="407">
        <v>5</v>
      </c>
      <c r="M1204" s="407">
        <v>5</v>
      </c>
      <c r="N1204" s="425">
        <v>30</v>
      </c>
      <c r="O1204" s="437"/>
      <c r="P1204" s="526"/>
      <c r="Q1204" s="526">
        <v>4</v>
      </c>
      <c r="R1204" s="526">
        <v>23</v>
      </c>
      <c r="S1204" s="526">
        <v>3</v>
      </c>
      <c r="T1204" s="526"/>
      <c r="U1204" s="526"/>
      <c r="V1204" s="526">
        <f t="shared" si="60"/>
        <v>0</v>
      </c>
      <c r="W1204" s="676"/>
      <c r="X1204" s="507" t="str">
        <f t="shared" si="58"/>
        <v>4 două camere, 23 trei camere, 3 patru camere, 0 număr camere necunoscut &lt;span style="color: red;"&gt;(spuneți-mi sau trimiteți tabel întreținere)&lt;/span&gt;</v>
      </c>
      <c r="Y1204" s="508" t="str">
        <f t="shared" si="59"/>
        <v>30 din care 4 două camere, 23 trei camere, 3 patru camere, 0 număr camere necunoscut &lt;span style="color: red;"&gt;(spuneți-mi sau trimiteți tabel întreținere)&lt;/span&gt;</v>
      </c>
      <c r="Z1204" s="509"/>
      <c r="AA1204" s="510" t="s">
        <v>1043</v>
      </c>
      <c r="AB1204" s="628" t="s">
        <v>1307</v>
      </c>
      <c r="AC1204" s="431" t="s">
        <v>1155</v>
      </c>
      <c r="AD1204" s="623" t="s">
        <v>1631</v>
      </c>
      <c r="AE1204" s="623"/>
      <c r="AF1204" s="623"/>
      <c r="AG1204" s="623" t="s">
        <v>10</v>
      </c>
      <c r="AH1204" s="623"/>
      <c r="AI1204" s="623" t="s">
        <v>2566</v>
      </c>
      <c r="AJ1204" s="441"/>
      <c r="AK1204" s="359"/>
    </row>
    <row r="1205" spans="1:37">
      <c r="A1205" s="367"/>
      <c r="B1205" s="445" t="s">
        <v>290</v>
      </c>
      <c r="C1205" s="402">
        <v>46.778500000000001</v>
      </c>
      <c r="D1205" s="428">
        <v>23.608499999999999</v>
      </c>
      <c r="E1205" s="449" t="s">
        <v>206</v>
      </c>
      <c r="F1205" s="450" t="s">
        <v>649</v>
      </c>
      <c r="G1205" s="450" t="s">
        <v>2759</v>
      </c>
      <c r="H1205" s="450" t="s">
        <v>3199</v>
      </c>
      <c r="I1205" s="452" t="s">
        <v>681</v>
      </c>
      <c r="J1205" s="457" t="s">
        <v>3</v>
      </c>
      <c r="K1205" s="624">
        <v>2</v>
      </c>
      <c r="L1205" s="624">
        <v>5</v>
      </c>
      <c r="M1205" s="624">
        <v>5</v>
      </c>
      <c r="N1205" s="398">
        <v>28</v>
      </c>
      <c r="O1205" s="395"/>
      <c r="P1205" s="526"/>
      <c r="Q1205" s="526">
        <v>26</v>
      </c>
      <c r="R1205" s="526">
        <v>2</v>
      </c>
      <c r="S1205" s="526"/>
      <c r="T1205" s="526"/>
      <c r="U1205" s="406"/>
      <c r="V1205" s="406">
        <f t="shared" si="60"/>
        <v>0</v>
      </c>
      <c r="W1205" s="676"/>
      <c r="X1205" s="507" t="str">
        <f t="shared" si="58"/>
        <v>26 două camere, 2 trei camere, 0 număr camere necunoscut &lt;span style="color: red;"&gt;(spuneți-mi sau trimiteți tabel întreținere)&lt;/span&gt;</v>
      </c>
      <c r="Y1205" s="508" t="str">
        <f t="shared" si="59"/>
        <v>28 din care 26 două camere, 2 trei camere, 0 număr camere necunoscut &lt;span style="color: red;"&gt;(spuneți-mi sau trimiteți tabel întreținere)&lt;/span&gt;</v>
      </c>
      <c r="Z1205" s="509"/>
      <c r="AA1205" s="510" t="s">
        <v>1043</v>
      </c>
      <c r="AB1205" s="628" t="s">
        <v>1307</v>
      </c>
      <c r="AC1205" s="431" t="s">
        <v>1155</v>
      </c>
      <c r="AD1205" s="356" t="s">
        <v>1392</v>
      </c>
      <c r="AE1205" s="356"/>
      <c r="AF1205" s="356"/>
      <c r="AG1205" s="623" t="s">
        <v>10</v>
      </c>
      <c r="AH1205" s="623"/>
      <c r="AI1205" s="623" t="s">
        <v>2598</v>
      </c>
      <c r="AJ1205" s="441"/>
      <c r="AK1205" s="359"/>
    </row>
    <row r="1206" spans="1:37">
      <c r="A1206" s="367"/>
      <c r="B1206" s="445" t="s">
        <v>291</v>
      </c>
      <c r="C1206" s="402">
        <v>46.778199999999998</v>
      </c>
      <c r="D1206" s="428">
        <v>23.608599999999999</v>
      </c>
      <c r="E1206" s="449" t="s">
        <v>206</v>
      </c>
      <c r="F1206" s="450" t="s">
        <v>649</v>
      </c>
      <c r="G1206" s="450" t="s">
        <v>2759</v>
      </c>
      <c r="H1206" s="450" t="s">
        <v>3198</v>
      </c>
      <c r="I1206" s="452" t="s">
        <v>681</v>
      </c>
      <c r="J1206" s="457" t="s">
        <v>3</v>
      </c>
      <c r="K1206" s="624">
        <v>2</v>
      </c>
      <c r="L1206" s="624">
        <v>5</v>
      </c>
      <c r="M1206" s="624">
        <v>5</v>
      </c>
      <c r="N1206" s="398">
        <v>28</v>
      </c>
      <c r="O1206" s="395"/>
      <c r="P1206" s="526"/>
      <c r="Q1206" s="526">
        <v>26</v>
      </c>
      <c r="R1206" s="526">
        <v>2</v>
      </c>
      <c r="S1206" s="526"/>
      <c r="T1206" s="526"/>
      <c r="U1206" s="406"/>
      <c r="V1206" s="406">
        <f t="shared" si="60"/>
        <v>0</v>
      </c>
      <c r="W1206" s="676"/>
      <c r="X1206" s="507" t="str">
        <f t="shared" si="58"/>
        <v>26 două camere, 2 trei camere, 0 număr camere necunoscut &lt;span style="color: red;"&gt;(spuneți-mi sau trimiteți tabel întreținere)&lt;/span&gt;</v>
      </c>
      <c r="Y1206" s="508" t="str">
        <f t="shared" si="59"/>
        <v>28 din care 26 două camere, 2 trei camere, 0 număr camere necunoscut &lt;span style="color: red;"&gt;(spuneți-mi sau trimiteți tabel întreținere)&lt;/span&gt;</v>
      </c>
      <c r="Z1206" s="509"/>
      <c r="AA1206" s="510" t="s">
        <v>1043</v>
      </c>
      <c r="AB1206" s="628" t="s">
        <v>1307</v>
      </c>
      <c r="AC1206" s="431" t="s">
        <v>1155</v>
      </c>
      <c r="AD1206" s="356" t="s">
        <v>1392</v>
      </c>
      <c r="AE1206" s="356"/>
      <c r="AF1206" s="356"/>
      <c r="AG1206" s="623" t="s">
        <v>10</v>
      </c>
      <c r="AH1206" s="623"/>
      <c r="AI1206" s="623" t="s">
        <v>2598</v>
      </c>
      <c r="AJ1206" s="441"/>
      <c r="AK1206" s="359"/>
    </row>
    <row r="1207" spans="1:37">
      <c r="A1207" s="367"/>
      <c r="B1207" s="445" t="s">
        <v>444</v>
      </c>
      <c r="C1207" s="402">
        <v>46.777900000000002</v>
      </c>
      <c r="D1207" s="428">
        <v>23.608699999999999</v>
      </c>
      <c r="E1207" s="449" t="s">
        <v>206</v>
      </c>
      <c r="F1207" s="450" t="s">
        <v>649</v>
      </c>
      <c r="G1207" s="450" t="s">
        <v>2759</v>
      </c>
      <c r="H1207" s="450" t="s">
        <v>3197</v>
      </c>
      <c r="I1207" s="452" t="s">
        <v>681</v>
      </c>
      <c r="J1207" s="457" t="s">
        <v>3</v>
      </c>
      <c r="K1207" s="624">
        <v>2</v>
      </c>
      <c r="L1207" s="624">
        <v>5</v>
      </c>
      <c r="M1207" s="624">
        <v>5</v>
      </c>
      <c r="N1207" s="398">
        <v>28</v>
      </c>
      <c r="O1207" s="395"/>
      <c r="P1207" s="526"/>
      <c r="Q1207" s="526">
        <v>26</v>
      </c>
      <c r="R1207" s="526">
        <v>2</v>
      </c>
      <c r="S1207" s="526"/>
      <c r="T1207" s="526"/>
      <c r="U1207" s="406"/>
      <c r="V1207" s="406">
        <f t="shared" si="60"/>
        <v>0</v>
      </c>
      <c r="W1207" s="676"/>
      <c r="X1207" s="507" t="str">
        <f t="shared" si="58"/>
        <v>26 două camere, 2 trei camere, 0 număr camere necunoscut &lt;span style="color: red;"&gt;(spuneți-mi sau trimiteți tabel întreținere)&lt;/span&gt;</v>
      </c>
      <c r="Y1207" s="508" t="str">
        <f t="shared" si="59"/>
        <v>28 din care 26 două camere, 2 trei camere, 0 număr camere necunoscut &lt;span style="color: red;"&gt;(spuneți-mi sau trimiteți tabel întreținere)&lt;/span&gt;</v>
      </c>
      <c r="Z1207" s="509"/>
      <c r="AA1207" s="510" t="s">
        <v>1043</v>
      </c>
      <c r="AB1207" s="628" t="s">
        <v>1307</v>
      </c>
      <c r="AC1207" s="431" t="s">
        <v>1155</v>
      </c>
      <c r="AD1207" s="356" t="s">
        <v>1392</v>
      </c>
      <c r="AE1207" s="356"/>
      <c r="AF1207" s="356"/>
      <c r="AG1207" s="623" t="s">
        <v>10</v>
      </c>
      <c r="AH1207" s="623"/>
      <c r="AI1207" s="623" t="s">
        <v>2598</v>
      </c>
      <c r="AJ1207" s="441"/>
      <c r="AK1207" s="359"/>
    </row>
    <row r="1208" spans="1:37">
      <c r="A1208" s="367"/>
      <c r="B1208" s="445" t="s">
        <v>433</v>
      </c>
      <c r="C1208" s="402">
        <v>46.779600000000002</v>
      </c>
      <c r="D1208" s="428">
        <v>23.6096</v>
      </c>
      <c r="E1208" s="449" t="s">
        <v>206</v>
      </c>
      <c r="F1208" s="450" t="s">
        <v>649</v>
      </c>
      <c r="G1208" s="450" t="s">
        <v>2759</v>
      </c>
      <c r="H1208" s="450" t="s">
        <v>4354</v>
      </c>
      <c r="I1208" s="452" t="s">
        <v>681</v>
      </c>
      <c r="J1208" s="457" t="s">
        <v>3</v>
      </c>
      <c r="K1208" s="407">
        <v>6</v>
      </c>
      <c r="L1208" s="407">
        <v>5</v>
      </c>
      <c r="M1208" s="407">
        <v>5</v>
      </c>
      <c r="N1208" s="425">
        <v>68</v>
      </c>
      <c r="O1208" s="437"/>
      <c r="P1208" s="411"/>
      <c r="Q1208" s="411"/>
      <c r="R1208" s="411"/>
      <c r="S1208" s="411"/>
      <c r="T1208" s="406"/>
      <c r="U1208" s="406"/>
      <c r="V1208" s="406">
        <f t="shared" si="60"/>
        <v>68</v>
      </c>
      <c r="W1208" s="676"/>
      <c r="X1208" s="507" t="str">
        <f t="shared" si="58"/>
        <v>68 număr camere necunoscut &lt;span style="color: red;"&gt;(spuneți-mi sau trimiteți tabel întreținere)&lt;/span&gt;</v>
      </c>
      <c r="Y1208" s="508" t="str">
        <f t="shared" si="59"/>
        <v>68 din care 68 număr camere necunoscut &lt;span style="color: red;"&gt;(spuneți-mi sau trimiteți tabel întreținere)&lt;/span&gt;</v>
      </c>
      <c r="Z1208" s="509"/>
      <c r="AA1208" s="510" t="s">
        <v>1043</v>
      </c>
      <c r="AB1208" s="628" t="s">
        <v>1307</v>
      </c>
      <c r="AC1208" s="431" t="s">
        <v>1155</v>
      </c>
      <c r="AD1208" s="356" t="s">
        <v>1657</v>
      </c>
      <c r="AE1208" s="356"/>
      <c r="AF1208" s="356"/>
      <c r="AG1208" s="623" t="s">
        <v>10</v>
      </c>
      <c r="AH1208" s="623"/>
      <c r="AI1208" s="623" t="s">
        <v>2598</v>
      </c>
      <c r="AJ1208" s="441"/>
      <c r="AK1208" s="359"/>
    </row>
    <row r="1209" spans="1:37">
      <c r="A1209" s="367" t="s">
        <v>32</v>
      </c>
      <c r="B1209" s="460" t="s">
        <v>227</v>
      </c>
      <c r="C1209" s="461">
        <v>46.779699999999998</v>
      </c>
      <c r="D1209" s="462">
        <v>23.608599999999999</v>
      </c>
      <c r="E1209" s="463" t="s">
        <v>206</v>
      </c>
      <c r="F1209" s="464" t="s">
        <v>649</v>
      </c>
      <c r="G1209" s="464" t="s">
        <v>2759</v>
      </c>
      <c r="H1209" s="464" t="s">
        <v>4355</v>
      </c>
      <c r="I1209" s="474" t="s">
        <v>681</v>
      </c>
      <c r="J1209" s="475" t="s">
        <v>3</v>
      </c>
      <c r="K1209" s="476">
        <v>8</v>
      </c>
      <c r="L1209" s="476">
        <v>5</v>
      </c>
      <c r="M1209" s="476">
        <v>5</v>
      </c>
      <c r="N1209" s="477">
        <v>96</v>
      </c>
      <c r="O1209" s="478"/>
      <c r="P1209" s="481"/>
      <c r="Q1209" s="525">
        <v>56</v>
      </c>
      <c r="R1209" s="525">
        <v>34</v>
      </c>
      <c r="S1209" s="525">
        <v>6</v>
      </c>
      <c r="T1209" s="525"/>
      <c r="U1209" s="525"/>
      <c r="V1209" s="479">
        <f t="shared" si="60"/>
        <v>0</v>
      </c>
      <c r="W1209" s="679"/>
      <c r="X1209" s="515" t="str">
        <f t="shared" si="58"/>
        <v>56 două camere, 34 trei camere, 6 patru camere, 0 număr camere necunoscut &lt;span style="color: red;"&gt;(spuneți-mi sau trimiteți tabel întreținere)&lt;/span&gt;</v>
      </c>
      <c r="Y1209" s="516" t="str">
        <f t="shared" si="59"/>
        <v>96 din care 56 două camere, 34 trei camere, 6 patru camere, 0 număr camere necunoscut &lt;span style="color: red;"&gt;(spuneți-mi sau trimiteți tabel întreținere)&lt;/span&gt;</v>
      </c>
      <c r="Z1209" s="517"/>
      <c r="AA1209" s="518" t="s">
        <v>1668</v>
      </c>
      <c r="AB1209" s="400" t="s">
        <v>1307</v>
      </c>
      <c r="AC1209" s="458" t="s">
        <v>1155</v>
      </c>
      <c r="AD1209" s="394" t="s">
        <v>1636</v>
      </c>
      <c r="AE1209" s="394"/>
      <c r="AF1209" s="394"/>
      <c r="AG1209" s="394" t="s">
        <v>10</v>
      </c>
      <c r="AH1209" s="394"/>
      <c r="AI1209" s="394" t="s">
        <v>2598</v>
      </c>
      <c r="AJ1209" s="473"/>
      <c r="AK1209" s="359"/>
    </row>
    <row r="1210" spans="1:37">
      <c r="A1210" s="367"/>
      <c r="B1210" s="445" t="s">
        <v>228</v>
      </c>
      <c r="C1210" s="402">
        <v>46.779899999999998</v>
      </c>
      <c r="D1210" s="428">
        <v>23.607800000000001</v>
      </c>
      <c r="E1210" s="449" t="s">
        <v>206</v>
      </c>
      <c r="F1210" s="450" t="s">
        <v>649</v>
      </c>
      <c r="G1210" s="450" t="s">
        <v>2759</v>
      </c>
      <c r="H1210" s="450" t="s">
        <v>4356</v>
      </c>
      <c r="I1210" s="452" t="s">
        <v>681</v>
      </c>
      <c r="J1210" s="457" t="s">
        <v>3</v>
      </c>
      <c r="K1210" s="407">
        <v>6</v>
      </c>
      <c r="L1210" s="407">
        <v>5</v>
      </c>
      <c r="M1210" s="407">
        <v>5</v>
      </c>
      <c r="N1210" s="425">
        <v>68</v>
      </c>
      <c r="O1210" s="437"/>
      <c r="P1210" s="408"/>
      <c r="Q1210" s="408">
        <v>30</v>
      </c>
      <c r="R1210" s="408">
        <v>32</v>
      </c>
      <c r="S1210" s="408">
        <v>6</v>
      </c>
      <c r="T1210" s="408"/>
      <c r="U1210" s="408"/>
      <c r="V1210" s="406">
        <f t="shared" si="60"/>
        <v>0</v>
      </c>
      <c r="W1210" s="676"/>
      <c r="X1210" s="507" t="str">
        <f t="shared" si="58"/>
        <v>30 două camere, 32 trei camere, 6 patru camere, 0 număr camere necunoscut &lt;span style="color: red;"&gt;(spuneți-mi sau trimiteți tabel întreținere)&lt;/span&gt;</v>
      </c>
      <c r="Y1210" s="508" t="str">
        <f t="shared" si="59"/>
        <v>68 din care 30 două camere, 32 trei camere, 6 patru camere, 0 număr camere necunoscut &lt;span style="color: red;"&gt;(spuneți-mi sau trimiteți tabel întreținere)&lt;/span&gt;</v>
      </c>
      <c r="Z1210" s="509"/>
      <c r="AA1210" s="510" t="s">
        <v>1043</v>
      </c>
      <c r="AB1210" s="628" t="s">
        <v>1307</v>
      </c>
      <c r="AC1210" s="431" t="s">
        <v>1155</v>
      </c>
      <c r="AD1210" s="623" t="s">
        <v>1635</v>
      </c>
      <c r="AE1210" s="623"/>
      <c r="AF1210" s="623"/>
      <c r="AG1210" s="623" t="s">
        <v>10</v>
      </c>
      <c r="AH1210" s="623"/>
      <c r="AI1210" s="623" t="s">
        <v>2598</v>
      </c>
      <c r="AJ1210" s="441"/>
      <c r="AK1210" s="359"/>
    </row>
    <row r="1211" spans="1:37">
      <c r="A1211" s="367"/>
      <c r="B1211" s="445" t="s">
        <v>229</v>
      </c>
      <c r="C1211" s="402">
        <v>46.779200000000003</v>
      </c>
      <c r="D1211" s="428">
        <v>23.607500000000002</v>
      </c>
      <c r="E1211" s="449" t="s">
        <v>206</v>
      </c>
      <c r="F1211" s="450" t="s">
        <v>649</v>
      </c>
      <c r="G1211" s="450" t="s">
        <v>2759</v>
      </c>
      <c r="H1211" s="450" t="s">
        <v>4357</v>
      </c>
      <c r="I1211" s="452" t="s">
        <v>681</v>
      </c>
      <c r="J1211" s="457" t="s">
        <v>3</v>
      </c>
      <c r="K1211" s="407">
        <v>3</v>
      </c>
      <c r="L1211" s="407">
        <v>5</v>
      </c>
      <c r="M1211" s="407">
        <v>5</v>
      </c>
      <c r="N1211" s="398">
        <v>42</v>
      </c>
      <c r="O1211" s="395"/>
      <c r="P1211" s="526"/>
      <c r="Q1211" s="526">
        <v>39</v>
      </c>
      <c r="R1211" s="526">
        <v>3</v>
      </c>
      <c r="S1211" s="526"/>
      <c r="T1211" s="526"/>
      <c r="U1211" s="526"/>
      <c r="V1211" s="526">
        <f t="shared" si="60"/>
        <v>0</v>
      </c>
      <c r="W1211" s="676"/>
      <c r="X1211" s="507" t="str">
        <f t="shared" si="58"/>
        <v>39 două camere, 3 trei camere, 0 număr camere necunoscut &lt;span style="color: red;"&gt;(spuneți-mi sau trimiteți tabel întreținere)&lt;/span&gt;</v>
      </c>
      <c r="Y1211" s="508" t="str">
        <f t="shared" si="59"/>
        <v>42 din care 39 două camere, 3 trei camere, 0 număr camere necunoscut &lt;span style="color: red;"&gt;(spuneți-mi sau trimiteți tabel întreținere)&lt;/span&gt;</v>
      </c>
      <c r="Z1211" s="509"/>
      <c r="AA1211" s="510" t="s">
        <v>1668</v>
      </c>
      <c r="AB1211" s="628" t="s">
        <v>1307</v>
      </c>
      <c r="AC1211" s="431" t="s">
        <v>1155</v>
      </c>
      <c r="AD1211" s="623" t="s">
        <v>1705</v>
      </c>
      <c r="AE1211" s="623"/>
      <c r="AF1211" s="623"/>
      <c r="AG1211" s="623" t="s">
        <v>10</v>
      </c>
      <c r="AH1211" s="623"/>
      <c r="AI1211" s="623" t="s">
        <v>2566</v>
      </c>
      <c r="AJ1211" s="441"/>
      <c r="AK1211" s="359"/>
    </row>
    <row r="1212" spans="1:37">
      <c r="A1212" s="367"/>
      <c r="B1212" s="445" t="s">
        <v>402</v>
      </c>
      <c r="C1212" s="402">
        <v>46.779800000000002</v>
      </c>
      <c r="D1212" s="428">
        <v>23.606999999999999</v>
      </c>
      <c r="E1212" s="449" t="s">
        <v>206</v>
      </c>
      <c r="F1212" s="450" t="s">
        <v>649</v>
      </c>
      <c r="G1212" s="450" t="s">
        <v>2759</v>
      </c>
      <c r="H1212" s="450" t="s">
        <v>4358</v>
      </c>
      <c r="I1212" s="452" t="s">
        <v>681</v>
      </c>
      <c r="J1212" s="457" t="s">
        <v>3</v>
      </c>
      <c r="K1212" s="407">
        <v>6</v>
      </c>
      <c r="L1212" s="407">
        <v>5</v>
      </c>
      <c r="M1212" s="407">
        <v>5</v>
      </c>
      <c r="N1212" s="425">
        <v>68</v>
      </c>
      <c r="O1212" s="437"/>
      <c r="P1212" s="408"/>
      <c r="Q1212" s="408">
        <v>30</v>
      </c>
      <c r="R1212" s="408">
        <v>32</v>
      </c>
      <c r="S1212" s="408">
        <v>6</v>
      </c>
      <c r="T1212" s="408"/>
      <c r="U1212" s="408"/>
      <c r="V1212" s="406">
        <f t="shared" si="60"/>
        <v>0</v>
      </c>
      <c r="W1212" s="676"/>
      <c r="X1212" s="507" t="str">
        <f t="shared" si="58"/>
        <v>30 două camere, 32 trei camere, 6 patru camere, 0 număr camere necunoscut &lt;span style="color: red;"&gt;(spuneți-mi sau trimiteți tabel întreținere)&lt;/span&gt;</v>
      </c>
      <c r="Y1212" s="508" t="str">
        <f t="shared" si="59"/>
        <v>68 din care 30 două camere, 32 trei camere, 6 patru camere, 0 număr camere necunoscut &lt;span style="color: red;"&gt;(spuneți-mi sau trimiteți tabel întreținere)&lt;/span&gt;</v>
      </c>
      <c r="Z1212" s="509"/>
      <c r="AA1212" s="510" t="s">
        <v>1043</v>
      </c>
      <c r="AB1212" s="628" t="s">
        <v>1307</v>
      </c>
      <c r="AC1212" s="431" t="s">
        <v>1155</v>
      </c>
      <c r="AD1212" s="623" t="s">
        <v>1635</v>
      </c>
      <c r="AE1212" s="623"/>
      <c r="AF1212" s="623"/>
      <c r="AG1212" s="623" t="s">
        <v>10</v>
      </c>
      <c r="AH1212" s="623"/>
      <c r="AI1212" s="623" t="s">
        <v>2598</v>
      </c>
      <c r="AJ1212" s="441"/>
      <c r="AK1212" s="359"/>
    </row>
    <row r="1213" spans="1:37">
      <c r="A1213" s="367"/>
      <c r="B1213" s="445" t="s">
        <v>429</v>
      </c>
      <c r="C1213" s="402">
        <v>46.779299999999999</v>
      </c>
      <c r="D1213" s="428">
        <v>23.606300000000001</v>
      </c>
      <c r="E1213" s="449" t="s">
        <v>206</v>
      </c>
      <c r="F1213" s="450" t="s">
        <v>649</v>
      </c>
      <c r="G1213" s="450" t="s">
        <v>2759</v>
      </c>
      <c r="H1213" s="450" t="s">
        <v>4359</v>
      </c>
      <c r="I1213" s="452" t="s">
        <v>681</v>
      </c>
      <c r="J1213" s="457" t="s">
        <v>3</v>
      </c>
      <c r="K1213" s="407">
        <v>8</v>
      </c>
      <c r="L1213" s="407">
        <v>5</v>
      </c>
      <c r="M1213" s="407">
        <v>5</v>
      </c>
      <c r="N1213" s="425">
        <v>96</v>
      </c>
      <c r="O1213" s="437"/>
      <c r="P1213" s="411"/>
      <c r="Q1213" s="526">
        <v>56</v>
      </c>
      <c r="R1213" s="526">
        <v>34</v>
      </c>
      <c r="S1213" s="526">
        <v>6</v>
      </c>
      <c r="T1213" s="526"/>
      <c r="U1213" s="526"/>
      <c r="V1213" s="406">
        <f t="shared" si="60"/>
        <v>0</v>
      </c>
      <c r="W1213" s="676"/>
      <c r="X1213" s="507" t="str">
        <f t="shared" si="58"/>
        <v>56 două camere, 34 trei camere, 6 patru camere, 0 număr camere necunoscut &lt;span style="color: red;"&gt;(spuneți-mi sau trimiteți tabel întreținere)&lt;/span&gt;</v>
      </c>
      <c r="Y1213" s="508" t="str">
        <f t="shared" si="59"/>
        <v>96 din care 56 două camere, 34 trei camere, 6 patru camere, 0 număr camere necunoscut &lt;span style="color: red;"&gt;(spuneți-mi sau trimiteți tabel întreținere)&lt;/span&gt;</v>
      </c>
      <c r="Z1213" s="509"/>
      <c r="AA1213" s="510" t="s">
        <v>1043</v>
      </c>
      <c r="AB1213" s="628" t="s">
        <v>1307</v>
      </c>
      <c r="AC1213" s="431" t="s">
        <v>1155</v>
      </c>
      <c r="AD1213" s="623" t="s">
        <v>1636</v>
      </c>
      <c r="AE1213" s="623"/>
      <c r="AF1213" s="623"/>
      <c r="AG1213" s="623" t="s">
        <v>10</v>
      </c>
      <c r="AH1213" s="623"/>
      <c r="AI1213" s="623" t="s">
        <v>2598</v>
      </c>
      <c r="AJ1213" s="496"/>
      <c r="AK1213" s="359"/>
    </row>
    <row r="1214" spans="1:37">
      <c r="A1214" s="367"/>
      <c r="B1214" s="445" t="s">
        <v>430</v>
      </c>
      <c r="C1214" s="402">
        <v>46.780200000000001</v>
      </c>
      <c r="D1214" s="428">
        <v>23.607299999999999</v>
      </c>
      <c r="E1214" s="449" t="s">
        <v>206</v>
      </c>
      <c r="F1214" s="450" t="s">
        <v>649</v>
      </c>
      <c r="G1214" s="450" t="s">
        <v>2759</v>
      </c>
      <c r="H1214" s="450" t="s">
        <v>4360</v>
      </c>
      <c r="I1214" s="452" t="s">
        <v>681</v>
      </c>
      <c r="J1214" s="457" t="s">
        <v>3</v>
      </c>
      <c r="K1214" s="407">
        <v>4</v>
      </c>
      <c r="L1214" s="407">
        <v>5</v>
      </c>
      <c r="M1214" s="407">
        <v>5</v>
      </c>
      <c r="N1214" s="425">
        <v>40</v>
      </c>
      <c r="O1214" s="437"/>
      <c r="P1214" s="526"/>
      <c r="Q1214" s="526">
        <v>4</v>
      </c>
      <c r="R1214" s="526">
        <v>30</v>
      </c>
      <c r="S1214" s="526">
        <v>6</v>
      </c>
      <c r="T1214" s="526"/>
      <c r="U1214" s="406"/>
      <c r="V1214" s="406">
        <f t="shared" si="60"/>
        <v>0</v>
      </c>
      <c r="W1214" s="676"/>
      <c r="X1214" s="507" t="str">
        <f t="shared" si="58"/>
        <v>4 două camere, 30 trei camere, 6 patru camere, 0 număr camere necunoscut &lt;span style="color: red;"&gt;(spuneți-mi sau trimiteți tabel întreținere)&lt;/span&gt;</v>
      </c>
      <c r="Y1214" s="508" t="str">
        <f t="shared" si="59"/>
        <v>40 din care 4 două camere, 30 trei camere, 6 patru camere, 0 număr camere necunoscut &lt;span style="color: red;"&gt;(spuneți-mi sau trimiteți tabel întreținere)&lt;/span&gt;</v>
      </c>
      <c r="Z1214" s="509"/>
      <c r="AA1214" s="510" t="s">
        <v>1043</v>
      </c>
      <c r="AB1214" s="628" t="s">
        <v>1307</v>
      </c>
      <c r="AC1214" s="431" t="s">
        <v>1155</v>
      </c>
      <c r="AD1214" s="623" t="s">
        <v>1435</v>
      </c>
      <c r="AE1214" s="623"/>
      <c r="AF1214" s="623"/>
      <c r="AG1214" s="623" t="s">
        <v>10</v>
      </c>
      <c r="AH1214" s="623"/>
      <c r="AI1214" s="623" t="s">
        <v>2598</v>
      </c>
      <c r="AJ1214" s="441"/>
      <c r="AK1214" s="359"/>
    </row>
    <row r="1215" spans="1:37">
      <c r="A1215" s="367"/>
      <c r="B1215" s="445" t="s">
        <v>431</v>
      </c>
      <c r="C1215" s="402">
        <v>46.78</v>
      </c>
      <c r="D1215" s="428">
        <v>23.606400000000001</v>
      </c>
      <c r="E1215" s="449" t="s">
        <v>206</v>
      </c>
      <c r="F1215" s="450" t="s">
        <v>649</v>
      </c>
      <c r="G1215" s="450" t="s">
        <v>2759</v>
      </c>
      <c r="H1215" s="450" t="s">
        <v>4361</v>
      </c>
      <c r="I1215" s="452" t="s">
        <v>681</v>
      </c>
      <c r="J1215" s="457" t="s">
        <v>3</v>
      </c>
      <c r="K1215" s="407">
        <v>2</v>
      </c>
      <c r="L1215" s="407">
        <v>5</v>
      </c>
      <c r="M1215" s="407">
        <v>5</v>
      </c>
      <c r="N1215" s="398">
        <v>20</v>
      </c>
      <c r="O1215" s="395"/>
      <c r="P1215" s="526"/>
      <c r="Q1215" s="526">
        <v>4</v>
      </c>
      <c r="R1215" s="526">
        <v>16</v>
      </c>
      <c r="S1215" s="526"/>
      <c r="T1215" s="526"/>
      <c r="U1215" s="526"/>
      <c r="V1215" s="526">
        <f t="shared" si="60"/>
        <v>0</v>
      </c>
      <c r="W1215" s="676"/>
      <c r="X1215" s="507" t="str">
        <f t="shared" si="58"/>
        <v>4 două camere, 16 trei camere, 0 număr camere necunoscut &lt;span style="color: red;"&gt;(spuneți-mi sau trimiteți tabel întreținere)&lt;/span&gt;</v>
      </c>
      <c r="Y1215" s="508" t="str">
        <f t="shared" si="59"/>
        <v>20 din care 4 două camere, 16 trei camere, 0 număr camere necunoscut &lt;span style="color: red;"&gt;(spuneți-mi sau trimiteți tabel întreținere)&lt;/span&gt;</v>
      </c>
      <c r="Z1215" s="509"/>
      <c r="AA1215" s="510" t="s">
        <v>1043</v>
      </c>
      <c r="AB1215" s="628" t="s">
        <v>1307</v>
      </c>
      <c r="AC1215" s="431" t="s">
        <v>1155</v>
      </c>
      <c r="AD1215" s="623" t="s">
        <v>1630</v>
      </c>
      <c r="AE1215" s="623"/>
      <c r="AF1215" s="623"/>
      <c r="AG1215" s="623" t="s">
        <v>10</v>
      </c>
      <c r="AH1215" s="623"/>
      <c r="AI1215" s="623" t="s">
        <v>2598</v>
      </c>
      <c r="AJ1215" s="496"/>
      <c r="AK1215" s="359"/>
    </row>
    <row r="1216" spans="1:37">
      <c r="A1216" s="367"/>
      <c r="B1216" s="445" t="s">
        <v>231</v>
      </c>
      <c r="C1216" s="402">
        <v>46.780299999999997</v>
      </c>
      <c r="D1216" s="428">
        <v>23.610700000000001</v>
      </c>
      <c r="E1216" s="449" t="s">
        <v>206</v>
      </c>
      <c r="F1216" s="450" t="s">
        <v>649</v>
      </c>
      <c r="G1216" s="450" t="s">
        <v>2759</v>
      </c>
      <c r="H1216" s="450" t="s">
        <v>3188</v>
      </c>
      <c r="I1216" s="451" t="s">
        <v>681</v>
      </c>
      <c r="J1216" s="456" t="s">
        <v>3</v>
      </c>
      <c r="K1216" s="403">
        <v>4</v>
      </c>
      <c r="L1216" s="403">
        <v>5</v>
      </c>
      <c r="M1216" s="403">
        <v>5</v>
      </c>
      <c r="N1216" s="425">
        <v>58</v>
      </c>
      <c r="O1216" s="437"/>
      <c r="P1216" s="406"/>
      <c r="Q1216" s="406">
        <v>36</v>
      </c>
      <c r="R1216" s="406">
        <v>16</v>
      </c>
      <c r="S1216" s="406">
        <v>6</v>
      </c>
      <c r="T1216" s="406"/>
      <c r="U1216" s="406"/>
      <c r="V1216" s="406">
        <f t="shared" si="60"/>
        <v>0</v>
      </c>
      <c r="W1216" s="676"/>
      <c r="X1216" s="507" t="str">
        <f t="shared" si="58"/>
        <v>36 două camere, 16 trei camere, 6 patru camere, 0 număr camere necunoscut &lt;span style="color: red;"&gt;(spuneți-mi sau trimiteți tabel întreținere)&lt;/span&gt;</v>
      </c>
      <c r="Y1216" s="508" t="str">
        <f t="shared" si="59"/>
        <v>58 din care 36 două camere, 16 trei camere, 6 patru camere, 0 număr camere necunoscut &lt;span style="color: red;"&gt;(spuneți-mi sau trimiteți tabel întreținere)&lt;/span&gt;</v>
      </c>
      <c r="Z1216" s="509"/>
      <c r="AA1216" s="510" t="s">
        <v>1043</v>
      </c>
      <c r="AB1216" s="628" t="s">
        <v>1306</v>
      </c>
      <c r="AC1216" s="431" t="s">
        <v>1155</v>
      </c>
      <c r="AD1216" s="356" t="s">
        <v>2321</v>
      </c>
      <c r="AE1216" s="356"/>
      <c r="AF1216" s="356"/>
      <c r="AG1216" s="623" t="s">
        <v>10</v>
      </c>
      <c r="AH1216" s="623"/>
      <c r="AI1216" s="623" t="s">
        <v>2588</v>
      </c>
      <c r="AJ1216" s="441"/>
      <c r="AK1216" s="359"/>
    </row>
    <row r="1217" spans="1:37">
      <c r="A1217" s="367"/>
      <c r="B1217" s="445" t="s">
        <v>250</v>
      </c>
      <c r="C1217" s="402">
        <v>46.779699999999998</v>
      </c>
      <c r="D1217" s="428">
        <v>23.604500000000002</v>
      </c>
      <c r="E1217" s="449" t="s">
        <v>206</v>
      </c>
      <c r="F1217" s="450" t="s">
        <v>649</v>
      </c>
      <c r="G1217" s="450" t="s">
        <v>2759</v>
      </c>
      <c r="H1217" s="450" t="s">
        <v>4362</v>
      </c>
      <c r="I1217" s="627" t="s">
        <v>681</v>
      </c>
      <c r="J1217" s="399" t="s">
        <v>3</v>
      </c>
      <c r="K1217" s="624">
        <v>2</v>
      </c>
      <c r="L1217" s="624">
        <v>5</v>
      </c>
      <c r="M1217" s="624">
        <v>5</v>
      </c>
      <c r="N1217" s="398">
        <v>28</v>
      </c>
      <c r="O1217" s="395"/>
      <c r="P1217" s="526"/>
      <c r="Q1217" s="526">
        <v>16</v>
      </c>
      <c r="R1217" s="526">
        <v>2</v>
      </c>
      <c r="S1217" s="526">
        <v>10</v>
      </c>
      <c r="T1217" s="526"/>
      <c r="U1217" s="526"/>
      <c r="V1217" s="526">
        <f t="shared" si="60"/>
        <v>0</v>
      </c>
      <c r="W1217" s="672"/>
      <c r="X1217" s="396" t="str">
        <f t="shared" si="58"/>
        <v>16 două camere, 2 trei camere, 10 patru camere, 0 număr camere necunoscut &lt;span style="color: red;"&gt;(spuneți-mi sau trimiteți tabel întreținere)&lt;/span&gt;</v>
      </c>
      <c r="Y1217" s="622" t="str">
        <f t="shared" si="59"/>
        <v>28 din care 16 două camere, 2 trei camere, 10 patru camere, 0 număr camere necunoscut &lt;span style="color: red;"&gt;(spuneți-mi sau trimiteți tabel întreținere)&lt;/span&gt;</v>
      </c>
      <c r="Z1217" s="397"/>
      <c r="AA1217" s="625" t="s">
        <v>1043</v>
      </c>
      <c r="AB1217" s="628" t="s">
        <v>1308</v>
      </c>
      <c r="AC1217" s="431" t="s">
        <v>1155</v>
      </c>
      <c r="AD1217" s="623" t="s">
        <v>1371</v>
      </c>
      <c r="AE1217" s="623"/>
      <c r="AF1217" s="623"/>
      <c r="AG1217" s="623" t="s">
        <v>10</v>
      </c>
      <c r="AH1217" s="623"/>
      <c r="AI1217" s="623" t="s">
        <v>2567</v>
      </c>
      <c r="AJ1217" s="441"/>
      <c r="AK1217" s="359"/>
    </row>
    <row r="1218" spans="1:37">
      <c r="A1218" s="367"/>
      <c r="B1218" s="445" t="s">
        <v>251</v>
      </c>
      <c r="C1218" s="402">
        <v>46.779000000000003</v>
      </c>
      <c r="D1218" s="428">
        <v>23.6051</v>
      </c>
      <c r="E1218" s="449" t="s">
        <v>206</v>
      </c>
      <c r="F1218" s="450" t="s">
        <v>649</v>
      </c>
      <c r="G1218" s="450" t="s">
        <v>2759</v>
      </c>
      <c r="H1218" s="450" t="s">
        <v>4363</v>
      </c>
      <c r="I1218" s="627" t="s">
        <v>681</v>
      </c>
      <c r="J1218" s="399" t="s">
        <v>3</v>
      </c>
      <c r="K1218" s="624">
        <v>4</v>
      </c>
      <c r="L1218" s="624">
        <v>5</v>
      </c>
      <c r="M1218" s="624">
        <v>5</v>
      </c>
      <c r="N1218" s="398">
        <v>61</v>
      </c>
      <c r="O1218" s="395"/>
      <c r="P1218" s="526">
        <v>4</v>
      </c>
      <c r="Q1218" s="526">
        <v>34</v>
      </c>
      <c r="R1218" s="526">
        <v>8</v>
      </c>
      <c r="S1218" s="526">
        <v>15</v>
      </c>
      <c r="T1218" s="526"/>
      <c r="U1218" s="526"/>
      <c r="V1218" s="526">
        <f t="shared" si="60"/>
        <v>0</v>
      </c>
      <c r="W1218" s="672"/>
      <c r="X1218" s="396" t="str">
        <f t="shared" si="58"/>
        <v>4 garsoniere, 34 două camere, 8 trei camere, 15 patru camere, 0 număr camere necunoscut &lt;span style="color: red;"&gt;(spuneți-mi sau trimiteți tabel întreținere)&lt;/span&gt;</v>
      </c>
      <c r="Y1218" s="622" t="str">
        <f t="shared" si="59"/>
        <v>61 din care 4 garsoniere, 34 două camere, 8 trei camere, 15 patru camere, 0 număr camere necunoscut &lt;span style="color: red;"&gt;(spuneți-mi sau trimiteți tabel întreținere)&lt;/span&gt;</v>
      </c>
      <c r="Z1218" s="397"/>
      <c r="AA1218" s="625" t="s">
        <v>1043</v>
      </c>
      <c r="AB1218" s="628" t="s">
        <v>1308</v>
      </c>
      <c r="AC1218" s="431" t="s">
        <v>1155</v>
      </c>
      <c r="AD1218" s="623" t="s">
        <v>1379</v>
      </c>
      <c r="AE1218" s="623"/>
      <c r="AF1218" s="623"/>
      <c r="AG1218" s="623" t="s">
        <v>10</v>
      </c>
      <c r="AH1218" s="623"/>
      <c r="AI1218" s="623" t="s">
        <v>2567</v>
      </c>
      <c r="AJ1218" s="441"/>
      <c r="AK1218" s="359"/>
    </row>
    <row r="1219" spans="1:37">
      <c r="A1219" s="367"/>
      <c r="B1219" s="445" t="s">
        <v>452</v>
      </c>
      <c r="C1219" s="402">
        <v>46.7791</v>
      </c>
      <c r="D1219" s="428">
        <v>23.605599999999999</v>
      </c>
      <c r="E1219" s="449" t="s">
        <v>206</v>
      </c>
      <c r="F1219" s="450" t="s">
        <v>649</v>
      </c>
      <c r="G1219" s="450" t="s">
        <v>2759</v>
      </c>
      <c r="H1219" s="450" t="s">
        <v>4364</v>
      </c>
      <c r="I1219" s="627" t="s">
        <v>681</v>
      </c>
      <c r="J1219" s="399" t="s">
        <v>3</v>
      </c>
      <c r="K1219" s="624">
        <v>2</v>
      </c>
      <c r="L1219" s="624">
        <v>5</v>
      </c>
      <c r="M1219" s="624">
        <v>5</v>
      </c>
      <c r="N1219" s="398">
        <v>38</v>
      </c>
      <c r="O1219" s="395"/>
      <c r="P1219" s="526">
        <v>8</v>
      </c>
      <c r="Q1219" s="526">
        <v>20</v>
      </c>
      <c r="R1219" s="526">
        <v>10</v>
      </c>
      <c r="S1219" s="526"/>
      <c r="T1219" s="526"/>
      <c r="U1219" s="526"/>
      <c r="V1219" s="526">
        <f t="shared" si="60"/>
        <v>0</v>
      </c>
      <c r="W1219" s="672"/>
      <c r="X1219" s="396" t="str">
        <f t="shared" si="58"/>
        <v>8 garsoniere, 20 două camere, 10 trei camere, 0 număr camere necunoscut &lt;span style="color: red;"&gt;(spuneți-mi sau trimiteți tabel întreținere)&lt;/span&gt;</v>
      </c>
      <c r="Y1219" s="622" t="str">
        <f t="shared" si="59"/>
        <v>38 din care 8 garsoniere, 20 două camere, 10 trei camere, 0 număr camere necunoscut &lt;span style="color: red;"&gt;(spuneți-mi sau trimiteți tabel întreținere)&lt;/span&gt;</v>
      </c>
      <c r="Z1219" s="397"/>
      <c r="AA1219" s="625" t="s">
        <v>1043</v>
      </c>
      <c r="AB1219" s="628" t="s">
        <v>1308</v>
      </c>
      <c r="AC1219" s="431" t="s">
        <v>1155</v>
      </c>
      <c r="AD1219" s="623" t="s">
        <v>1370</v>
      </c>
      <c r="AE1219" s="623"/>
      <c r="AF1219" s="623"/>
      <c r="AG1219" s="623" t="s">
        <v>10</v>
      </c>
      <c r="AH1219" s="623"/>
      <c r="AI1219" s="623" t="s">
        <v>2567</v>
      </c>
      <c r="AJ1219" s="441"/>
      <c r="AK1219" s="359"/>
    </row>
    <row r="1220" spans="1:37">
      <c r="A1220" s="367"/>
      <c r="B1220" s="445" t="s">
        <v>453</v>
      </c>
      <c r="C1220" s="402">
        <v>46.779800000000002</v>
      </c>
      <c r="D1220" s="428">
        <v>23.6052</v>
      </c>
      <c r="E1220" s="449" t="s">
        <v>206</v>
      </c>
      <c r="F1220" s="450" t="s">
        <v>649</v>
      </c>
      <c r="G1220" s="450" t="s">
        <v>2759</v>
      </c>
      <c r="H1220" s="450" t="s">
        <v>4365</v>
      </c>
      <c r="I1220" s="627" t="s">
        <v>681</v>
      </c>
      <c r="J1220" s="399" t="s">
        <v>3</v>
      </c>
      <c r="K1220" s="624">
        <v>2</v>
      </c>
      <c r="L1220" s="624">
        <v>5</v>
      </c>
      <c r="M1220" s="624">
        <v>5</v>
      </c>
      <c r="N1220" s="398">
        <v>28</v>
      </c>
      <c r="O1220" s="395"/>
      <c r="P1220" s="526"/>
      <c r="Q1220" s="526">
        <v>16</v>
      </c>
      <c r="R1220" s="526">
        <v>2</v>
      </c>
      <c r="S1220" s="526">
        <v>10</v>
      </c>
      <c r="T1220" s="526"/>
      <c r="U1220" s="526"/>
      <c r="V1220" s="526">
        <f t="shared" si="60"/>
        <v>0</v>
      </c>
      <c r="W1220" s="672"/>
      <c r="X1220" s="396" t="str">
        <f t="shared" si="58"/>
        <v>16 două camere, 2 trei camere, 10 patru camere, 0 număr camere necunoscut &lt;span style="color: red;"&gt;(spuneți-mi sau trimiteți tabel întreținere)&lt;/span&gt;</v>
      </c>
      <c r="Y1220" s="622" t="str">
        <f t="shared" si="59"/>
        <v>28 din care 16 două camere, 2 trei camere, 10 patru camere, 0 număr camere necunoscut &lt;span style="color: red;"&gt;(spuneți-mi sau trimiteți tabel întreținere)&lt;/span&gt;</v>
      </c>
      <c r="Z1220" s="397"/>
      <c r="AA1220" s="625" t="s">
        <v>1043</v>
      </c>
      <c r="AB1220" s="628" t="s">
        <v>1308</v>
      </c>
      <c r="AC1220" s="431" t="s">
        <v>1155</v>
      </c>
      <c r="AD1220" s="623" t="s">
        <v>1371</v>
      </c>
      <c r="AE1220" s="623"/>
      <c r="AF1220" s="623"/>
      <c r="AG1220" s="623" t="s">
        <v>10</v>
      </c>
      <c r="AH1220" s="623"/>
      <c r="AI1220" s="623" t="s">
        <v>2567</v>
      </c>
      <c r="AJ1220" s="441"/>
      <c r="AK1220" s="359"/>
    </row>
    <row r="1221" spans="1:37">
      <c r="A1221" s="367"/>
      <c r="B1221" s="445" t="s">
        <v>479</v>
      </c>
      <c r="C1221" s="402">
        <v>46.780299999999997</v>
      </c>
      <c r="D1221" s="428">
        <v>23.601700000000001</v>
      </c>
      <c r="E1221" s="449" t="s">
        <v>206</v>
      </c>
      <c r="F1221" s="450" t="s">
        <v>649</v>
      </c>
      <c r="G1221" s="450" t="s">
        <v>2759</v>
      </c>
      <c r="H1221" s="450" t="s">
        <v>4366</v>
      </c>
      <c r="I1221" s="452" t="s">
        <v>672</v>
      </c>
      <c r="J1221" s="457" t="s">
        <v>825</v>
      </c>
      <c r="K1221" s="407">
        <v>4</v>
      </c>
      <c r="L1221" s="407">
        <v>9</v>
      </c>
      <c r="M1221" s="407">
        <v>9</v>
      </c>
      <c r="N1221" s="425">
        <v>109</v>
      </c>
      <c r="O1221" s="437"/>
      <c r="P1221" s="406"/>
      <c r="Q1221" s="406">
        <v>21</v>
      </c>
      <c r="R1221" s="406">
        <v>79</v>
      </c>
      <c r="S1221" s="406">
        <v>9</v>
      </c>
      <c r="T1221" s="406"/>
      <c r="U1221" s="406"/>
      <c r="V1221" s="406">
        <f t="shared" si="60"/>
        <v>0</v>
      </c>
      <c r="W1221" s="676"/>
      <c r="X1221" s="507" t="str">
        <f t="shared" si="58"/>
        <v>21 două camere, 79 trei camere, 9 patru camere, 0 număr camere necunoscut &lt;span style="color: red;"&gt;(spuneți-mi sau trimiteți tabel întreținere)&lt;/span&gt;</v>
      </c>
      <c r="Y1221" s="508" t="str">
        <f t="shared" si="59"/>
        <v>109 din care 21 două camere, 79 trei camere, 9 patru camere, 0 număr camere necunoscut &lt;span style="color: red;"&gt;(spuneți-mi sau trimiteți tabel întreținere)&lt;/span&gt;</v>
      </c>
      <c r="Z1221" s="509"/>
      <c r="AA1221" s="510" t="s">
        <v>1043</v>
      </c>
      <c r="AB1221" s="628" t="s">
        <v>1308</v>
      </c>
      <c r="AC1221" s="431" t="s">
        <v>1155</v>
      </c>
      <c r="AD1221" s="356" t="s">
        <v>1603</v>
      </c>
      <c r="AE1221" s="356"/>
      <c r="AF1221" s="356"/>
      <c r="AG1221" s="356" t="s">
        <v>840</v>
      </c>
      <c r="AH1221" s="356"/>
      <c r="AI1221" s="356" t="s">
        <v>2227</v>
      </c>
      <c r="AJ1221" s="441"/>
      <c r="AK1221" s="359"/>
    </row>
    <row r="1222" spans="1:37">
      <c r="A1222" s="367"/>
      <c r="B1222" s="445" t="s">
        <v>480</v>
      </c>
      <c r="C1222" s="402">
        <v>46.7804</v>
      </c>
      <c r="D1222" s="428">
        <v>23.602900000000002</v>
      </c>
      <c r="E1222" s="449" t="s">
        <v>206</v>
      </c>
      <c r="F1222" s="450" t="s">
        <v>649</v>
      </c>
      <c r="G1222" s="450" t="s">
        <v>2759</v>
      </c>
      <c r="H1222" s="450" t="s">
        <v>4367</v>
      </c>
      <c r="I1222" s="452" t="s">
        <v>672</v>
      </c>
      <c r="J1222" s="457" t="s">
        <v>825</v>
      </c>
      <c r="K1222" s="407">
        <v>4</v>
      </c>
      <c r="L1222" s="407">
        <v>9</v>
      </c>
      <c r="M1222" s="407">
        <v>9</v>
      </c>
      <c r="N1222" s="425">
        <v>109</v>
      </c>
      <c r="O1222" s="437"/>
      <c r="P1222" s="406"/>
      <c r="Q1222" s="406">
        <v>21</v>
      </c>
      <c r="R1222" s="406">
        <v>79</v>
      </c>
      <c r="S1222" s="406">
        <v>9</v>
      </c>
      <c r="T1222" s="406"/>
      <c r="U1222" s="406"/>
      <c r="V1222" s="406">
        <f t="shared" si="60"/>
        <v>0</v>
      </c>
      <c r="W1222" s="676"/>
      <c r="X1222" s="507" t="str">
        <f t="shared" si="58"/>
        <v>21 două camere, 79 trei camere, 9 patru camere, 0 număr camere necunoscut &lt;span style="color: red;"&gt;(spuneți-mi sau trimiteți tabel întreținere)&lt;/span&gt;</v>
      </c>
      <c r="Y1222" s="508" t="str">
        <f t="shared" si="59"/>
        <v>109 din care 21 două camere, 79 trei camere, 9 patru camere, 0 număr camere necunoscut &lt;span style="color: red;"&gt;(spuneți-mi sau trimiteți tabel întreținere)&lt;/span&gt;</v>
      </c>
      <c r="Z1222" s="509"/>
      <c r="AA1222" s="510" t="s">
        <v>1043</v>
      </c>
      <c r="AB1222" s="628" t="s">
        <v>1308</v>
      </c>
      <c r="AC1222" s="431" t="s">
        <v>1155</v>
      </c>
      <c r="AD1222" s="356" t="s">
        <v>1603</v>
      </c>
      <c r="AE1222" s="356"/>
      <c r="AF1222" s="356"/>
      <c r="AG1222" s="356" t="s">
        <v>840</v>
      </c>
      <c r="AH1222" s="356"/>
      <c r="AI1222" s="356" t="s">
        <v>2227</v>
      </c>
      <c r="AJ1222" s="441"/>
      <c r="AK1222" s="359"/>
    </row>
    <row r="1223" spans="1:37">
      <c r="A1223" s="367"/>
      <c r="B1223" s="445" t="s">
        <v>481</v>
      </c>
      <c r="C1223" s="402">
        <v>46.780299999999997</v>
      </c>
      <c r="D1223" s="428">
        <v>23.603999999999999</v>
      </c>
      <c r="E1223" s="449" t="s">
        <v>206</v>
      </c>
      <c r="F1223" s="450" t="s">
        <v>649</v>
      </c>
      <c r="G1223" s="450" t="s">
        <v>2759</v>
      </c>
      <c r="H1223" s="450" t="s">
        <v>4368</v>
      </c>
      <c r="I1223" s="452" t="s">
        <v>672</v>
      </c>
      <c r="J1223" s="457" t="s">
        <v>825</v>
      </c>
      <c r="K1223" s="407">
        <v>4</v>
      </c>
      <c r="L1223" s="407">
        <v>9</v>
      </c>
      <c r="M1223" s="407">
        <v>9</v>
      </c>
      <c r="N1223" s="425">
        <v>118</v>
      </c>
      <c r="O1223" s="437"/>
      <c r="P1223" s="406">
        <v>18</v>
      </c>
      <c r="Q1223" s="526">
        <v>30</v>
      </c>
      <c r="R1223" s="526">
        <v>62</v>
      </c>
      <c r="S1223" s="526">
        <v>8</v>
      </c>
      <c r="T1223" s="526"/>
      <c r="U1223" s="526"/>
      <c r="V1223" s="526">
        <f t="shared" si="60"/>
        <v>0</v>
      </c>
      <c r="W1223" s="672"/>
      <c r="X1223" s="396" t="str">
        <f t="shared" si="58"/>
        <v>18 garsoniere, 30 două camere, 62 trei camere, 8 patru camere, 0 număr camere necunoscut &lt;span style="color: red;"&gt;(spuneți-mi sau trimiteți tabel întreținere)&lt;/span&gt;</v>
      </c>
      <c r="Y1223" s="622" t="str">
        <f t="shared" si="59"/>
        <v>118 din care 18 garsoniere, 30 două camere, 62 trei camere, 8 patru camere, 0 număr camere necunoscut &lt;span style="color: red;"&gt;(spuneți-mi sau trimiteți tabel întreținere)&lt;/span&gt;</v>
      </c>
      <c r="Z1223" s="397"/>
      <c r="AA1223" s="625" t="s">
        <v>1043</v>
      </c>
      <c r="AB1223" s="628" t="s">
        <v>1308</v>
      </c>
      <c r="AC1223" s="431" t="s">
        <v>1155</v>
      </c>
      <c r="AD1223" s="623" t="s">
        <v>1704</v>
      </c>
      <c r="AE1223" s="623"/>
      <c r="AF1223" s="623"/>
      <c r="AG1223" s="623" t="s">
        <v>1216</v>
      </c>
      <c r="AH1223" s="623"/>
      <c r="AI1223" s="623" t="s">
        <v>2569</v>
      </c>
      <c r="AJ1223" s="441"/>
      <c r="AK1223" s="359"/>
    </row>
    <row r="1224" spans="1:37">
      <c r="A1224" s="367"/>
      <c r="B1224" s="445" t="s">
        <v>483</v>
      </c>
      <c r="C1224" s="402">
        <v>46.7804</v>
      </c>
      <c r="D1224" s="428">
        <v>23.604700000000001</v>
      </c>
      <c r="E1224" s="449" t="s">
        <v>206</v>
      </c>
      <c r="F1224" s="450" t="s">
        <v>649</v>
      </c>
      <c r="G1224" s="450" t="s">
        <v>2759</v>
      </c>
      <c r="H1224" s="450" t="s">
        <v>4369</v>
      </c>
      <c r="I1224" s="452" t="s">
        <v>1604</v>
      </c>
      <c r="J1224" s="457" t="s">
        <v>825</v>
      </c>
      <c r="K1224" s="407">
        <v>1</v>
      </c>
      <c r="L1224" s="407">
        <v>8</v>
      </c>
      <c r="M1224" s="407">
        <v>7</v>
      </c>
      <c r="N1224" s="425">
        <v>21</v>
      </c>
      <c r="O1224" s="437"/>
      <c r="P1224" s="406"/>
      <c r="Q1224" s="406">
        <v>7</v>
      </c>
      <c r="R1224" s="406">
        <v>7</v>
      </c>
      <c r="S1224" s="406">
        <v>7</v>
      </c>
      <c r="T1224" s="406"/>
      <c r="U1224" s="406"/>
      <c r="V1224" s="406">
        <f t="shared" si="60"/>
        <v>0</v>
      </c>
      <c r="W1224" s="676"/>
      <c r="X1224" s="507" t="str">
        <f t="shared" si="58"/>
        <v>7 două camere, 7 trei camere, 7 patru camere, 0 număr camere necunoscut &lt;span style="color: red;"&gt;(spuneți-mi sau trimiteți tabel întreținere)&lt;/span&gt;</v>
      </c>
      <c r="Y1224" s="508" t="str">
        <f t="shared" si="59"/>
        <v>21 din care 7 două camere, 7 trei camere, 7 patru camere, 0 număr camere necunoscut &lt;span style="color: red;"&gt;(spuneți-mi sau trimiteți tabel întreținere)&lt;/span&gt;</v>
      </c>
      <c r="Z1224" s="509"/>
      <c r="AA1224" s="510" t="s">
        <v>1043</v>
      </c>
      <c r="AB1224" s="628" t="s">
        <v>1308</v>
      </c>
      <c r="AC1224" s="431" t="s">
        <v>1155</v>
      </c>
      <c r="AD1224" s="356" t="s">
        <v>1605</v>
      </c>
      <c r="AE1224" s="356"/>
      <c r="AF1224" s="356"/>
      <c r="AG1224" s="356" t="s">
        <v>840</v>
      </c>
      <c r="AH1224" s="356"/>
      <c r="AI1224" s="356" t="s">
        <v>2227</v>
      </c>
      <c r="AJ1224" s="441"/>
      <c r="AK1224" s="359"/>
    </row>
    <row r="1225" spans="1:37">
      <c r="A1225" s="367"/>
      <c r="B1225" s="445" t="s">
        <v>336</v>
      </c>
      <c r="C1225" s="402">
        <v>46.778799999999997</v>
      </c>
      <c r="D1225" s="428">
        <v>23.601600000000001</v>
      </c>
      <c r="E1225" s="449" t="s">
        <v>206</v>
      </c>
      <c r="F1225" s="450" t="s">
        <v>649</v>
      </c>
      <c r="G1225" s="450" t="s">
        <v>2759</v>
      </c>
      <c r="H1225" s="450" t="s">
        <v>2990</v>
      </c>
      <c r="I1225" s="627" t="s">
        <v>681</v>
      </c>
      <c r="J1225" s="399" t="s">
        <v>3</v>
      </c>
      <c r="K1225" s="624">
        <v>3</v>
      </c>
      <c r="L1225" s="624">
        <v>5</v>
      </c>
      <c r="M1225" s="624">
        <v>5</v>
      </c>
      <c r="N1225" s="398">
        <v>48</v>
      </c>
      <c r="O1225" s="395"/>
      <c r="P1225" s="526">
        <v>4</v>
      </c>
      <c r="Q1225" s="526">
        <v>20</v>
      </c>
      <c r="R1225" s="526">
        <v>19</v>
      </c>
      <c r="S1225" s="526">
        <v>5</v>
      </c>
      <c r="T1225" s="526"/>
      <c r="U1225" s="526"/>
      <c r="V1225" s="526">
        <f t="shared" si="60"/>
        <v>0</v>
      </c>
      <c r="W1225" s="672"/>
      <c r="X1225" s="396" t="str">
        <f t="shared" si="58"/>
        <v>4 garsoniere, 20 două camere, 19 trei camere, 5 patru camere, 0 număr camere necunoscut &lt;span style="color: red;"&gt;(spuneți-mi sau trimiteți tabel întreținere)&lt;/span&gt;</v>
      </c>
      <c r="Y1225" s="622" t="str">
        <f t="shared" si="59"/>
        <v>48 din care 4 garsoniere, 20 două camere, 19 trei camere, 5 patru camere, 0 număr camere necunoscut &lt;span style="color: red;"&gt;(spuneți-mi sau trimiteți tabel întreținere)&lt;/span&gt;</v>
      </c>
      <c r="Z1225" s="397"/>
      <c r="AA1225" s="625" t="s">
        <v>1043</v>
      </c>
      <c r="AB1225" s="628" t="s">
        <v>1308</v>
      </c>
      <c r="AC1225" s="431" t="s">
        <v>1155</v>
      </c>
      <c r="AD1225" s="623" t="s">
        <v>1378</v>
      </c>
      <c r="AE1225" s="623"/>
      <c r="AF1225" s="623"/>
      <c r="AG1225" s="623" t="s">
        <v>10</v>
      </c>
      <c r="AH1225" s="623"/>
      <c r="AI1225" s="623" t="s">
        <v>2567</v>
      </c>
      <c r="AJ1225" s="441"/>
      <c r="AK1225" s="359"/>
    </row>
    <row r="1226" spans="1:37">
      <c r="A1226" s="367"/>
      <c r="B1226" s="445" t="s">
        <v>245</v>
      </c>
      <c r="C1226" s="402">
        <v>46.779200000000003</v>
      </c>
      <c r="D1226" s="428">
        <v>23.602</v>
      </c>
      <c r="E1226" s="449" t="s">
        <v>206</v>
      </c>
      <c r="F1226" s="450" t="s">
        <v>649</v>
      </c>
      <c r="G1226" s="450" t="s">
        <v>2759</v>
      </c>
      <c r="H1226" s="450" t="s">
        <v>3000</v>
      </c>
      <c r="I1226" s="627" t="s">
        <v>681</v>
      </c>
      <c r="J1226" s="399" t="s">
        <v>3</v>
      </c>
      <c r="K1226" s="624">
        <v>2</v>
      </c>
      <c r="L1226" s="624">
        <v>5</v>
      </c>
      <c r="M1226" s="624">
        <v>5</v>
      </c>
      <c r="N1226" s="398">
        <v>28</v>
      </c>
      <c r="O1226" s="395"/>
      <c r="P1226" s="526"/>
      <c r="Q1226" s="526">
        <v>16</v>
      </c>
      <c r="R1226" s="526">
        <v>2</v>
      </c>
      <c r="S1226" s="526">
        <v>10</v>
      </c>
      <c r="T1226" s="526"/>
      <c r="U1226" s="526"/>
      <c r="V1226" s="526">
        <f t="shared" si="60"/>
        <v>0</v>
      </c>
      <c r="W1226" s="672"/>
      <c r="X1226" s="396" t="str">
        <f t="shared" si="58"/>
        <v>16 două camere, 2 trei camere, 10 patru camere, 0 număr camere necunoscut &lt;span style="color: red;"&gt;(spuneți-mi sau trimiteți tabel întreținere)&lt;/span&gt;</v>
      </c>
      <c r="Y1226" s="622" t="str">
        <f t="shared" si="59"/>
        <v>28 din care 16 două camere, 2 trei camere, 10 patru camere, 0 număr camere necunoscut &lt;span style="color: red;"&gt;(spuneți-mi sau trimiteți tabel întreținere)&lt;/span&gt;</v>
      </c>
      <c r="Z1226" s="397"/>
      <c r="AA1226" s="625" t="s">
        <v>1043</v>
      </c>
      <c r="AB1226" s="628" t="s">
        <v>1308</v>
      </c>
      <c r="AC1226" s="431" t="s">
        <v>1155</v>
      </c>
      <c r="AD1226" s="623" t="s">
        <v>1371</v>
      </c>
      <c r="AE1226" s="623"/>
      <c r="AF1226" s="623"/>
      <c r="AG1226" s="623" t="s">
        <v>10</v>
      </c>
      <c r="AH1226" s="623"/>
      <c r="AI1226" s="623" t="s">
        <v>2567</v>
      </c>
      <c r="AJ1226" s="441"/>
      <c r="AK1226" s="359"/>
    </row>
    <row r="1227" spans="1:37">
      <c r="A1227" s="367"/>
      <c r="B1227" s="445" t="s">
        <v>246</v>
      </c>
      <c r="C1227" s="402">
        <v>46.7789</v>
      </c>
      <c r="D1227" s="428">
        <v>23.602499999999999</v>
      </c>
      <c r="E1227" s="449" t="s">
        <v>206</v>
      </c>
      <c r="F1227" s="450" t="s">
        <v>649</v>
      </c>
      <c r="G1227" s="450" t="s">
        <v>2759</v>
      </c>
      <c r="H1227" s="450" t="s">
        <v>4370</v>
      </c>
      <c r="I1227" s="627" t="s">
        <v>681</v>
      </c>
      <c r="J1227" s="399" t="s">
        <v>3</v>
      </c>
      <c r="K1227" s="624">
        <v>2</v>
      </c>
      <c r="L1227" s="624">
        <v>5</v>
      </c>
      <c r="M1227" s="624">
        <v>5</v>
      </c>
      <c r="N1227" s="398">
        <v>30</v>
      </c>
      <c r="O1227" s="395"/>
      <c r="P1227" s="526"/>
      <c r="Q1227" s="526">
        <v>4</v>
      </c>
      <c r="R1227" s="526">
        <v>26</v>
      </c>
      <c r="S1227" s="526"/>
      <c r="T1227" s="526"/>
      <c r="U1227" s="526"/>
      <c r="V1227" s="526">
        <f t="shared" si="60"/>
        <v>0</v>
      </c>
      <c r="W1227" s="672"/>
      <c r="X1227" s="396" t="str">
        <f t="shared" si="58"/>
        <v>4 două camere, 26 trei camere, 0 număr camere necunoscut &lt;span style="color: red;"&gt;(spuneți-mi sau trimiteți tabel întreținere)&lt;/span&gt;</v>
      </c>
      <c r="Y1227" s="622" t="str">
        <f t="shared" si="59"/>
        <v>30 din care 4 două camere, 26 trei camere, 0 număr camere necunoscut &lt;span style="color: red;"&gt;(spuneți-mi sau trimiteți tabel întreținere)&lt;/span&gt;</v>
      </c>
      <c r="Z1227" s="397"/>
      <c r="AA1227" s="625" t="s">
        <v>1043</v>
      </c>
      <c r="AB1227" s="628" t="s">
        <v>1308</v>
      </c>
      <c r="AC1227" s="431" t="s">
        <v>1155</v>
      </c>
      <c r="AD1227" s="623" t="s">
        <v>1377</v>
      </c>
      <c r="AE1227" s="623"/>
      <c r="AF1227" s="623"/>
      <c r="AG1227" s="623" t="s">
        <v>10</v>
      </c>
      <c r="AH1227" s="623"/>
      <c r="AI1227" s="623" t="s">
        <v>2567</v>
      </c>
      <c r="AJ1227" s="441"/>
      <c r="AK1227" s="359"/>
    </row>
    <row r="1228" spans="1:37">
      <c r="A1228" s="367"/>
      <c r="B1228" s="445" t="s">
        <v>247</v>
      </c>
      <c r="C1228" s="402">
        <v>46.779299999999999</v>
      </c>
      <c r="D1228" s="428">
        <v>23.602900000000002</v>
      </c>
      <c r="E1228" s="449" t="s">
        <v>206</v>
      </c>
      <c r="F1228" s="450" t="s">
        <v>649</v>
      </c>
      <c r="G1228" s="450" t="s">
        <v>2759</v>
      </c>
      <c r="H1228" s="450" t="s">
        <v>4371</v>
      </c>
      <c r="I1228" s="627" t="s">
        <v>681</v>
      </c>
      <c r="J1228" s="399" t="s">
        <v>3</v>
      </c>
      <c r="K1228" s="624">
        <v>2</v>
      </c>
      <c r="L1228" s="624">
        <v>5</v>
      </c>
      <c r="M1228" s="624">
        <v>5</v>
      </c>
      <c r="N1228" s="398">
        <v>28</v>
      </c>
      <c r="O1228" s="395"/>
      <c r="P1228" s="526"/>
      <c r="Q1228" s="526">
        <v>16</v>
      </c>
      <c r="R1228" s="526">
        <v>2</v>
      </c>
      <c r="S1228" s="526">
        <v>10</v>
      </c>
      <c r="T1228" s="526"/>
      <c r="U1228" s="526"/>
      <c r="V1228" s="526">
        <f t="shared" si="60"/>
        <v>0</v>
      </c>
      <c r="W1228" s="672"/>
      <c r="X1228" s="396" t="str">
        <f t="shared" si="58"/>
        <v>16 două camere, 2 trei camere, 10 patru camere, 0 număr camere necunoscut &lt;span style="color: red;"&gt;(spuneți-mi sau trimiteți tabel întreținere)&lt;/span&gt;</v>
      </c>
      <c r="Y1228" s="622" t="str">
        <f t="shared" si="59"/>
        <v>28 din care 16 două camere, 2 trei camere, 10 patru camere, 0 număr camere necunoscut &lt;span style="color: red;"&gt;(spuneți-mi sau trimiteți tabel întreținere)&lt;/span&gt;</v>
      </c>
      <c r="Z1228" s="397"/>
      <c r="AA1228" s="625" t="s">
        <v>1043</v>
      </c>
      <c r="AB1228" s="628" t="s">
        <v>1308</v>
      </c>
      <c r="AC1228" s="431" t="s">
        <v>1155</v>
      </c>
      <c r="AD1228" s="623" t="s">
        <v>1371</v>
      </c>
      <c r="AE1228" s="623"/>
      <c r="AF1228" s="623"/>
      <c r="AG1228" s="623" t="s">
        <v>10</v>
      </c>
      <c r="AH1228" s="623"/>
      <c r="AI1228" s="623" t="s">
        <v>2567</v>
      </c>
      <c r="AJ1228" s="441"/>
      <c r="AK1228" s="359"/>
    </row>
    <row r="1229" spans="1:37">
      <c r="A1229" s="367"/>
      <c r="B1229" s="445" t="s">
        <v>248</v>
      </c>
      <c r="C1229" s="402">
        <v>46.7789</v>
      </c>
      <c r="D1229" s="428">
        <v>23.603400000000001</v>
      </c>
      <c r="E1229" s="449" t="s">
        <v>206</v>
      </c>
      <c r="F1229" s="450" t="s">
        <v>649</v>
      </c>
      <c r="G1229" s="450" t="s">
        <v>2759</v>
      </c>
      <c r="H1229" s="450" t="s">
        <v>4372</v>
      </c>
      <c r="I1229" s="627" t="s">
        <v>681</v>
      </c>
      <c r="J1229" s="399" t="s">
        <v>3</v>
      </c>
      <c r="K1229" s="624">
        <v>2</v>
      </c>
      <c r="L1229" s="624">
        <v>5</v>
      </c>
      <c r="M1229" s="624">
        <v>5</v>
      </c>
      <c r="N1229" s="398">
        <v>30</v>
      </c>
      <c r="O1229" s="395"/>
      <c r="P1229" s="526"/>
      <c r="Q1229" s="526">
        <v>4</v>
      </c>
      <c r="R1229" s="526">
        <v>26</v>
      </c>
      <c r="S1229" s="526"/>
      <c r="T1229" s="526"/>
      <c r="U1229" s="526"/>
      <c r="V1229" s="526">
        <f t="shared" si="60"/>
        <v>0</v>
      </c>
      <c r="W1229" s="672"/>
      <c r="X1229" s="396" t="str">
        <f t="shared" si="58"/>
        <v>4 două camere, 26 trei camere, 0 număr camere necunoscut &lt;span style="color: red;"&gt;(spuneți-mi sau trimiteți tabel întreținere)&lt;/span&gt;</v>
      </c>
      <c r="Y1229" s="622" t="str">
        <f t="shared" si="59"/>
        <v>30 din care 4 două camere, 26 trei camere, 0 număr camere necunoscut &lt;span style="color: red;"&gt;(spuneți-mi sau trimiteți tabel întreținere)&lt;/span&gt;</v>
      </c>
      <c r="Z1229" s="397"/>
      <c r="AA1229" s="625" t="s">
        <v>1043</v>
      </c>
      <c r="AB1229" s="628" t="s">
        <v>1308</v>
      </c>
      <c r="AC1229" s="431" t="s">
        <v>1155</v>
      </c>
      <c r="AD1229" s="623" t="s">
        <v>1377</v>
      </c>
      <c r="AE1229" s="623"/>
      <c r="AF1229" s="623"/>
      <c r="AG1229" s="623" t="s">
        <v>10</v>
      </c>
      <c r="AH1229" s="623"/>
      <c r="AI1229" s="623" t="s">
        <v>2567</v>
      </c>
      <c r="AJ1229" s="441"/>
      <c r="AK1229" s="359"/>
    </row>
    <row r="1230" spans="1:37">
      <c r="A1230" s="367"/>
      <c r="B1230" s="445" t="s">
        <v>451</v>
      </c>
      <c r="C1230" s="402">
        <v>46.779299999999999</v>
      </c>
      <c r="D1230" s="428">
        <v>23.6038</v>
      </c>
      <c r="E1230" s="449" t="s">
        <v>206</v>
      </c>
      <c r="F1230" s="450" t="s">
        <v>649</v>
      </c>
      <c r="G1230" s="450" t="s">
        <v>2759</v>
      </c>
      <c r="H1230" s="450" t="s">
        <v>4373</v>
      </c>
      <c r="I1230" s="627" t="s">
        <v>681</v>
      </c>
      <c r="J1230" s="399" t="s">
        <v>3</v>
      </c>
      <c r="K1230" s="624">
        <v>2</v>
      </c>
      <c r="L1230" s="624">
        <v>5</v>
      </c>
      <c r="M1230" s="624">
        <v>5</v>
      </c>
      <c r="N1230" s="398">
        <v>28</v>
      </c>
      <c r="O1230" s="395"/>
      <c r="P1230" s="526"/>
      <c r="Q1230" s="526">
        <v>16</v>
      </c>
      <c r="R1230" s="526">
        <v>2</v>
      </c>
      <c r="S1230" s="526">
        <v>10</v>
      </c>
      <c r="T1230" s="526"/>
      <c r="U1230" s="526"/>
      <c r="V1230" s="526">
        <f t="shared" si="60"/>
        <v>0</v>
      </c>
      <c r="W1230" s="672"/>
      <c r="X1230" s="396" t="str">
        <f t="shared" si="58"/>
        <v>16 două camere, 2 trei camere, 10 patru camere, 0 număr camere necunoscut &lt;span style="color: red;"&gt;(spuneți-mi sau trimiteți tabel întreținere)&lt;/span&gt;</v>
      </c>
      <c r="Y1230" s="622" t="str">
        <f t="shared" si="59"/>
        <v>28 din care 16 două camere, 2 trei camere, 10 patru camere, 0 număr camere necunoscut &lt;span style="color: red;"&gt;(spuneți-mi sau trimiteți tabel întreținere)&lt;/span&gt;</v>
      </c>
      <c r="Z1230" s="397"/>
      <c r="AA1230" s="625" t="s">
        <v>1043</v>
      </c>
      <c r="AB1230" s="628" t="s">
        <v>1308</v>
      </c>
      <c r="AC1230" s="431" t="s">
        <v>1155</v>
      </c>
      <c r="AD1230" s="623" t="s">
        <v>1371</v>
      </c>
      <c r="AE1230" s="623"/>
      <c r="AF1230" s="623"/>
      <c r="AG1230" s="623" t="s">
        <v>10</v>
      </c>
      <c r="AH1230" s="623"/>
      <c r="AI1230" s="623" t="s">
        <v>2567</v>
      </c>
      <c r="AJ1230" s="441"/>
      <c r="AK1230" s="359"/>
    </row>
    <row r="1231" spans="1:37">
      <c r="A1231" s="367"/>
      <c r="B1231" s="445" t="s">
        <v>249</v>
      </c>
      <c r="C1231" s="402">
        <v>46.7789</v>
      </c>
      <c r="D1231" s="428">
        <v>23.604199999999999</v>
      </c>
      <c r="E1231" s="449" t="s">
        <v>206</v>
      </c>
      <c r="F1231" s="450" t="s">
        <v>649</v>
      </c>
      <c r="G1231" s="450" t="s">
        <v>2759</v>
      </c>
      <c r="H1231" s="450" t="s">
        <v>4374</v>
      </c>
      <c r="I1231" s="627" t="s">
        <v>681</v>
      </c>
      <c r="J1231" s="399" t="s">
        <v>3</v>
      </c>
      <c r="K1231" s="624">
        <v>3</v>
      </c>
      <c r="L1231" s="624">
        <v>5</v>
      </c>
      <c r="M1231" s="624">
        <v>5</v>
      </c>
      <c r="N1231" s="398">
        <v>48</v>
      </c>
      <c r="O1231" s="395"/>
      <c r="P1231" s="526">
        <v>4</v>
      </c>
      <c r="Q1231" s="526">
        <v>20</v>
      </c>
      <c r="R1231" s="526">
        <v>19</v>
      </c>
      <c r="S1231" s="526">
        <v>5</v>
      </c>
      <c r="T1231" s="526"/>
      <c r="U1231" s="526"/>
      <c r="V1231" s="526">
        <f t="shared" si="60"/>
        <v>0</v>
      </c>
      <c r="W1231" s="672"/>
      <c r="X1231" s="396" t="str">
        <f t="shared" si="58"/>
        <v>4 garsoniere, 20 două camere, 19 trei camere, 5 patru camere, 0 număr camere necunoscut &lt;span style="color: red;"&gt;(spuneți-mi sau trimiteți tabel întreținere)&lt;/span&gt;</v>
      </c>
      <c r="Y1231" s="622" t="str">
        <f t="shared" si="59"/>
        <v>48 din care 4 garsoniere, 20 două camere, 19 trei camere, 5 patru camere, 0 număr camere necunoscut &lt;span style="color: red;"&gt;(spuneți-mi sau trimiteți tabel întreținere)&lt;/span&gt;</v>
      </c>
      <c r="Z1231" s="397"/>
      <c r="AA1231" s="625" t="s">
        <v>1043</v>
      </c>
      <c r="AB1231" s="628" t="s">
        <v>1308</v>
      </c>
      <c r="AC1231" s="431" t="s">
        <v>1155</v>
      </c>
      <c r="AD1231" s="623" t="s">
        <v>1378</v>
      </c>
      <c r="AE1231" s="623"/>
      <c r="AF1231" s="623"/>
      <c r="AG1231" s="623" t="s">
        <v>10</v>
      </c>
      <c r="AH1231" s="623"/>
      <c r="AI1231" s="623" t="s">
        <v>2567</v>
      </c>
      <c r="AJ1231" s="441"/>
      <c r="AK1231" s="359"/>
    </row>
    <row r="1232" spans="1:37">
      <c r="A1232" s="367"/>
      <c r="B1232" s="445" t="s">
        <v>2822</v>
      </c>
      <c r="C1232" s="402">
        <v>46.781500000000001</v>
      </c>
      <c r="D1232" s="428">
        <v>23.604900000000001</v>
      </c>
      <c r="E1232" s="449" t="s">
        <v>206</v>
      </c>
      <c r="F1232" s="450" t="s">
        <v>649</v>
      </c>
      <c r="G1232" s="450" t="s">
        <v>2759</v>
      </c>
      <c r="H1232" s="450" t="s">
        <v>4375</v>
      </c>
      <c r="I1232" s="452" t="s">
        <v>882</v>
      </c>
      <c r="J1232" s="457" t="s">
        <v>840</v>
      </c>
      <c r="K1232" s="407">
        <v>1</v>
      </c>
      <c r="L1232" s="407">
        <v>5</v>
      </c>
      <c r="M1232" s="407">
        <v>5</v>
      </c>
      <c r="N1232" s="425" t="s">
        <v>624</v>
      </c>
      <c r="O1232" s="437"/>
      <c r="P1232" s="406"/>
      <c r="Q1232" s="406"/>
      <c r="R1232" s="406"/>
      <c r="S1232" s="406"/>
      <c r="T1232" s="406"/>
      <c r="U1232" s="406"/>
      <c r="V1232" s="406" t="e">
        <f t="shared" si="60"/>
        <v>#VALUE!</v>
      </c>
      <c r="W1232" s="676"/>
      <c r="X1232" s="507" t="e">
        <f t="shared" si="58"/>
        <v>#VALUE!</v>
      </c>
      <c r="Y1232" s="508" t="e">
        <f t="shared" si="59"/>
        <v>#VALUE!</v>
      </c>
      <c r="Z1232" s="509"/>
      <c r="AA1232" s="510" t="s">
        <v>2556</v>
      </c>
      <c r="AB1232" s="421" t="s">
        <v>1310</v>
      </c>
      <c r="AC1232" s="432" t="s">
        <v>1156</v>
      </c>
      <c r="AD1232" s="356" t="s">
        <v>624</v>
      </c>
      <c r="AE1232" s="356"/>
      <c r="AF1232" s="356"/>
      <c r="AG1232" s="356" t="s">
        <v>840</v>
      </c>
      <c r="AH1232" s="356"/>
      <c r="AI1232" s="356" t="s">
        <v>2227</v>
      </c>
      <c r="AJ1232" s="496"/>
      <c r="AK1232" s="359"/>
    </row>
    <row r="1233" spans="1:37">
      <c r="A1233" s="367"/>
      <c r="B1233" s="445" t="s">
        <v>252</v>
      </c>
      <c r="C1233" s="402">
        <v>46.780700000000003</v>
      </c>
      <c r="D1233" s="428">
        <v>23.612300000000001</v>
      </c>
      <c r="E1233" s="449" t="s">
        <v>206</v>
      </c>
      <c r="F1233" s="450" t="s">
        <v>649</v>
      </c>
      <c r="G1233" s="450" t="s">
        <v>2759</v>
      </c>
      <c r="H1233" s="450" t="s">
        <v>3191</v>
      </c>
      <c r="I1233" s="451" t="s">
        <v>681</v>
      </c>
      <c r="J1233" s="456" t="s">
        <v>3</v>
      </c>
      <c r="K1233" s="403">
        <v>7</v>
      </c>
      <c r="L1233" s="403">
        <v>5</v>
      </c>
      <c r="M1233" s="403">
        <v>5</v>
      </c>
      <c r="N1233" s="424">
        <v>85</v>
      </c>
      <c r="O1233" s="437"/>
      <c r="P1233" s="406"/>
      <c r="Q1233" s="406">
        <v>3</v>
      </c>
      <c r="R1233" s="406">
        <v>70</v>
      </c>
      <c r="S1233" s="406">
        <v>12</v>
      </c>
      <c r="T1233" s="406"/>
      <c r="U1233" s="406"/>
      <c r="V1233" s="406">
        <f t="shared" si="60"/>
        <v>0</v>
      </c>
      <c r="W1233" s="676"/>
      <c r="X1233" s="507" t="str">
        <f t="shared" si="58"/>
        <v>3 două camere, 70 trei camere, 12 patru camere, 0 număr camere necunoscut &lt;span style="color: red;"&gt;(spuneți-mi sau trimiteți tabel întreținere)&lt;/span&gt;</v>
      </c>
      <c r="Y1233" s="508" t="str">
        <f t="shared" si="59"/>
        <v>85 din care 3 două camere, 70 trei camere, 12 patru camere, 0 număr camere necunoscut &lt;span style="color: red;"&gt;(spuneți-mi sau trimiteți tabel întreținere)&lt;/span&gt;</v>
      </c>
      <c r="Z1233" s="509"/>
      <c r="AA1233" s="510" t="s">
        <v>1043</v>
      </c>
      <c r="AB1233" s="628" t="s">
        <v>1306</v>
      </c>
      <c r="AC1233" s="431" t="s">
        <v>1155</v>
      </c>
      <c r="AD1233" s="356" t="s">
        <v>2333</v>
      </c>
      <c r="AE1233" s="356"/>
      <c r="AF1233" s="356"/>
      <c r="AG1233" s="623" t="s">
        <v>10</v>
      </c>
      <c r="AH1233" s="623"/>
      <c r="AI1233" s="623" t="s">
        <v>2594</v>
      </c>
      <c r="AJ1233" s="441"/>
      <c r="AK1233" s="359"/>
    </row>
    <row r="1234" spans="1:37">
      <c r="A1234" s="367"/>
      <c r="B1234" s="445" t="s">
        <v>292</v>
      </c>
      <c r="C1234" s="402">
        <v>46.7819</v>
      </c>
      <c r="D1234" s="428">
        <v>23.611799999999999</v>
      </c>
      <c r="E1234" s="449" t="s">
        <v>206</v>
      </c>
      <c r="F1234" s="450" t="s">
        <v>649</v>
      </c>
      <c r="G1234" s="450" t="s">
        <v>2759</v>
      </c>
      <c r="H1234" s="450" t="s">
        <v>4376</v>
      </c>
      <c r="I1234" s="452" t="s">
        <v>675</v>
      </c>
      <c r="J1234" s="399" t="s">
        <v>751</v>
      </c>
      <c r="K1234" s="624">
        <v>2</v>
      </c>
      <c r="L1234" s="624">
        <v>8</v>
      </c>
      <c r="M1234" s="624">
        <v>7</v>
      </c>
      <c r="N1234" s="398">
        <v>52</v>
      </c>
      <c r="O1234" s="395"/>
      <c r="P1234" s="526"/>
      <c r="Q1234" s="526">
        <v>13</v>
      </c>
      <c r="R1234" s="526">
        <v>39</v>
      </c>
      <c r="S1234" s="526"/>
      <c r="T1234" s="526"/>
      <c r="U1234" s="526"/>
      <c r="V1234" s="526">
        <f t="shared" si="60"/>
        <v>0</v>
      </c>
      <c r="W1234" s="672"/>
      <c r="X1234" s="396" t="str">
        <f t="shared" si="58"/>
        <v>13 două camere, 39 trei camere, 0 număr camere necunoscut &lt;span style="color: red;"&gt;(spuneți-mi sau trimiteți tabel întreținere)&lt;/span&gt;</v>
      </c>
      <c r="Y1234" s="622" t="str">
        <f t="shared" si="59"/>
        <v>52 din care 13 două camere, 39 trei camere, 0 număr camere necunoscut &lt;span style="color: red;"&gt;(spuneți-mi sau trimiteți tabel întreținere)&lt;/span&gt;</v>
      </c>
      <c r="Z1234" s="397"/>
      <c r="AA1234" s="625" t="s">
        <v>1043</v>
      </c>
      <c r="AB1234" s="628" t="s">
        <v>1307</v>
      </c>
      <c r="AC1234" s="431" t="s">
        <v>1155</v>
      </c>
      <c r="AD1234" s="623" t="s">
        <v>1552</v>
      </c>
      <c r="AE1234" s="623"/>
      <c r="AF1234" s="623"/>
      <c r="AG1234" s="623" t="s">
        <v>2108</v>
      </c>
      <c r="AH1234" s="623"/>
      <c r="AI1234" s="623" t="s">
        <v>2610</v>
      </c>
      <c r="AJ1234" s="441"/>
      <c r="AK1234" s="359"/>
    </row>
    <row r="1235" spans="1:37">
      <c r="A1235" s="367"/>
      <c r="B1235" s="445" t="s">
        <v>293</v>
      </c>
      <c r="C1235" s="402">
        <v>46.7821</v>
      </c>
      <c r="D1235" s="428">
        <v>23.6127</v>
      </c>
      <c r="E1235" s="449" t="s">
        <v>206</v>
      </c>
      <c r="F1235" s="450" t="s">
        <v>649</v>
      </c>
      <c r="G1235" s="450" t="s">
        <v>2759</v>
      </c>
      <c r="H1235" s="450" t="s">
        <v>4377</v>
      </c>
      <c r="I1235" s="452" t="s">
        <v>656</v>
      </c>
      <c r="J1235" s="399" t="s">
        <v>751</v>
      </c>
      <c r="K1235" s="624">
        <v>4</v>
      </c>
      <c r="L1235" s="624">
        <v>9</v>
      </c>
      <c r="M1235" s="624">
        <v>8</v>
      </c>
      <c r="N1235" s="398">
        <v>128</v>
      </c>
      <c r="O1235" s="395"/>
      <c r="P1235" s="526"/>
      <c r="Q1235" s="526">
        <v>32</v>
      </c>
      <c r="R1235" s="526">
        <v>96</v>
      </c>
      <c r="S1235" s="526"/>
      <c r="T1235" s="526"/>
      <c r="U1235" s="526"/>
      <c r="V1235" s="526">
        <f t="shared" si="60"/>
        <v>0</v>
      </c>
      <c r="W1235" s="672"/>
      <c r="X1235" s="396" t="str">
        <f t="shared" si="58"/>
        <v>32 două camere, 96 trei camere, 0 număr camere necunoscut &lt;span style="color: red;"&gt;(spuneți-mi sau trimiteți tabel întreținere)&lt;/span&gt;</v>
      </c>
      <c r="Y1235" s="622" t="str">
        <f t="shared" si="59"/>
        <v>128 din care 32 două camere, 96 trei camere, 0 număr camere necunoscut &lt;span style="color: red;"&gt;(spuneți-mi sau trimiteți tabel întreținere)&lt;/span&gt;</v>
      </c>
      <c r="Z1235" s="397"/>
      <c r="AA1235" s="625" t="s">
        <v>1043</v>
      </c>
      <c r="AB1235" s="628" t="s">
        <v>1307</v>
      </c>
      <c r="AC1235" s="431" t="s">
        <v>1155</v>
      </c>
      <c r="AD1235" s="623" t="s">
        <v>1628</v>
      </c>
      <c r="AE1235" s="623"/>
      <c r="AF1235" s="623"/>
      <c r="AG1235" s="623" t="s">
        <v>2108</v>
      </c>
      <c r="AH1235" s="623"/>
      <c r="AI1235" s="623" t="s">
        <v>2610</v>
      </c>
      <c r="AJ1235" s="441"/>
      <c r="AK1235" s="359"/>
    </row>
    <row r="1236" spans="1:37">
      <c r="A1236" s="367"/>
      <c r="B1236" s="445" t="s">
        <v>294</v>
      </c>
      <c r="C1236" s="402">
        <v>46.782800000000002</v>
      </c>
      <c r="D1236" s="428">
        <v>23.6126</v>
      </c>
      <c r="E1236" s="449" t="s">
        <v>206</v>
      </c>
      <c r="F1236" s="450" t="s">
        <v>649</v>
      </c>
      <c r="G1236" s="450" t="s">
        <v>2759</v>
      </c>
      <c r="H1236" s="450" t="s">
        <v>4378</v>
      </c>
      <c r="I1236" s="452" t="s">
        <v>624</v>
      </c>
      <c r="J1236" s="457" t="s">
        <v>624</v>
      </c>
      <c r="K1236" s="407" t="s">
        <v>624</v>
      </c>
      <c r="L1236" s="407" t="s">
        <v>624</v>
      </c>
      <c r="M1236" s="407" t="s">
        <v>624</v>
      </c>
      <c r="N1236" s="425" t="s">
        <v>624</v>
      </c>
      <c r="O1236" s="437"/>
      <c r="P1236" s="406"/>
      <c r="Q1236" s="406"/>
      <c r="R1236" s="406"/>
      <c r="S1236" s="406"/>
      <c r="T1236" s="406"/>
      <c r="U1236" s="406"/>
      <c r="V1236" s="406" t="e">
        <f t="shared" si="60"/>
        <v>#VALUE!</v>
      </c>
      <c r="W1236" s="676"/>
      <c r="X1236" s="507" t="e">
        <f t="shared" si="58"/>
        <v>#VALUE!</v>
      </c>
      <c r="Y1236" s="508" t="e">
        <f t="shared" si="59"/>
        <v>#VALUE!</v>
      </c>
      <c r="Z1236" s="509"/>
      <c r="AA1236" s="510" t="s">
        <v>1043</v>
      </c>
      <c r="AB1236" s="421" t="s">
        <v>1318</v>
      </c>
      <c r="AC1236" s="432" t="s">
        <v>624</v>
      </c>
      <c r="AD1236" s="356" t="s">
        <v>624</v>
      </c>
      <c r="AE1236" s="356"/>
      <c r="AF1236" s="356"/>
      <c r="AG1236" s="356" t="s">
        <v>840</v>
      </c>
      <c r="AH1236" s="356"/>
      <c r="AI1236" s="356" t="s">
        <v>2227</v>
      </c>
      <c r="AJ1236" s="441"/>
      <c r="AK1236" s="359"/>
    </row>
    <row r="1237" spans="1:37">
      <c r="A1237" s="367"/>
      <c r="B1237" s="445" t="s">
        <v>461</v>
      </c>
      <c r="C1237" s="402">
        <v>46.783099999999997</v>
      </c>
      <c r="D1237" s="428">
        <v>23.6126</v>
      </c>
      <c r="E1237" s="449" t="s">
        <v>206</v>
      </c>
      <c r="F1237" s="450" t="s">
        <v>649</v>
      </c>
      <c r="G1237" s="450" t="s">
        <v>2759</v>
      </c>
      <c r="H1237" s="450" t="s">
        <v>4379</v>
      </c>
      <c r="I1237" s="452" t="s">
        <v>656</v>
      </c>
      <c r="J1237" s="399" t="s">
        <v>751</v>
      </c>
      <c r="K1237" s="624">
        <v>3</v>
      </c>
      <c r="L1237" s="624">
        <v>9</v>
      </c>
      <c r="M1237" s="624">
        <v>8</v>
      </c>
      <c r="N1237" s="398">
        <v>96</v>
      </c>
      <c r="O1237" s="395"/>
      <c r="P1237" s="526"/>
      <c r="Q1237" s="526">
        <v>16</v>
      </c>
      <c r="R1237" s="526">
        <v>80</v>
      </c>
      <c r="S1237" s="526"/>
      <c r="T1237" s="526"/>
      <c r="U1237" s="526"/>
      <c r="V1237" s="526">
        <f t="shared" si="60"/>
        <v>0</v>
      </c>
      <c r="W1237" s="672"/>
      <c r="X1237" s="396" t="str">
        <f t="shared" si="58"/>
        <v>16 două camere, 80 trei camere, 0 număr camere necunoscut &lt;span style="color: red;"&gt;(spuneți-mi sau trimiteți tabel întreținere)&lt;/span&gt;</v>
      </c>
      <c r="Y1237" s="622" t="str">
        <f t="shared" si="59"/>
        <v>96 din care 16 două camere, 80 trei camere, 0 număr camere necunoscut &lt;span style="color: red;"&gt;(spuneți-mi sau trimiteți tabel întreținere)&lt;/span&gt;</v>
      </c>
      <c r="Z1237" s="397"/>
      <c r="AA1237" s="625" t="s">
        <v>1043</v>
      </c>
      <c r="AB1237" s="628" t="s">
        <v>1307</v>
      </c>
      <c r="AC1237" s="431" t="s">
        <v>1155</v>
      </c>
      <c r="AD1237" s="623" t="s">
        <v>1614</v>
      </c>
      <c r="AE1237" s="623"/>
      <c r="AF1237" s="623"/>
      <c r="AG1237" s="623" t="s">
        <v>2108</v>
      </c>
      <c r="AH1237" s="623"/>
      <c r="AI1237" s="623" t="s">
        <v>2610</v>
      </c>
      <c r="AJ1237" s="441"/>
      <c r="AK1237" s="359"/>
    </row>
    <row r="1238" spans="1:37">
      <c r="A1238" s="367"/>
      <c r="B1238" s="445" t="s">
        <v>462</v>
      </c>
      <c r="C1238" s="402">
        <v>46.7836</v>
      </c>
      <c r="D1238" s="428">
        <v>23.6129</v>
      </c>
      <c r="E1238" s="449" t="s">
        <v>206</v>
      </c>
      <c r="F1238" s="450" t="s">
        <v>649</v>
      </c>
      <c r="G1238" s="450" t="s">
        <v>2759</v>
      </c>
      <c r="H1238" s="450" t="s">
        <v>4380</v>
      </c>
      <c r="I1238" s="452" t="s">
        <v>669</v>
      </c>
      <c r="J1238" s="457" t="s">
        <v>825</v>
      </c>
      <c r="K1238" s="407">
        <v>1</v>
      </c>
      <c r="L1238" s="407">
        <v>10</v>
      </c>
      <c r="M1238" s="407">
        <v>8</v>
      </c>
      <c r="N1238" s="425">
        <v>32</v>
      </c>
      <c r="O1238" s="437"/>
      <c r="P1238" s="406"/>
      <c r="Q1238" s="406"/>
      <c r="R1238" s="406"/>
      <c r="S1238" s="406"/>
      <c r="T1238" s="406"/>
      <c r="U1238" s="406"/>
      <c r="V1238" s="406">
        <f t="shared" si="60"/>
        <v>32</v>
      </c>
      <c r="W1238" s="676"/>
      <c r="X1238" s="507" t="str">
        <f t="shared" si="58"/>
        <v>32 număr camere necunoscut &lt;span style="color: red;"&gt;(spuneți-mi sau trimiteți tabel întreținere)&lt;/span&gt;</v>
      </c>
      <c r="Y1238" s="508" t="str">
        <f t="shared" si="59"/>
        <v>32 din care 32 număr camere necunoscut &lt;span style="color: red;"&gt;(spuneți-mi sau trimiteți tabel întreținere)&lt;/span&gt;</v>
      </c>
      <c r="Z1238" s="509"/>
      <c r="AA1238" s="510" t="s">
        <v>1043</v>
      </c>
      <c r="AB1238" s="628" t="s">
        <v>1308</v>
      </c>
      <c r="AC1238" s="431" t="s">
        <v>1155</v>
      </c>
      <c r="AD1238" s="356" t="s">
        <v>624</v>
      </c>
      <c r="AE1238" s="356"/>
      <c r="AF1238" s="356"/>
      <c r="AG1238" s="356" t="s">
        <v>840</v>
      </c>
      <c r="AH1238" s="356"/>
      <c r="AI1238" s="356" t="s">
        <v>2227</v>
      </c>
      <c r="AJ1238" s="441"/>
      <c r="AK1238" s="359"/>
    </row>
    <row r="1239" spans="1:37">
      <c r="A1239" s="367"/>
      <c r="B1239" s="445" t="s">
        <v>235</v>
      </c>
      <c r="C1239" s="402">
        <v>46.778700000000001</v>
      </c>
      <c r="D1239" s="428">
        <v>23.611499999999999</v>
      </c>
      <c r="E1239" s="449" t="s">
        <v>206</v>
      </c>
      <c r="F1239" s="450" t="s">
        <v>649</v>
      </c>
      <c r="G1239" s="450" t="s">
        <v>2759</v>
      </c>
      <c r="H1239" s="450" t="s">
        <v>4381</v>
      </c>
      <c r="I1239" s="452" t="s">
        <v>681</v>
      </c>
      <c r="J1239" s="457" t="s">
        <v>3</v>
      </c>
      <c r="K1239" s="407">
        <v>4</v>
      </c>
      <c r="L1239" s="407">
        <v>5</v>
      </c>
      <c r="M1239" s="407">
        <v>5</v>
      </c>
      <c r="N1239" s="425">
        <v>58</v>
      </c>
      <c r="O1239" s="437"/>
      <c r="P1239" s="406"/>
      <c r="Q1239" s="406">
        <v>36</v>
      </c>
      <c r="R1239" s="406">
        <v>16</v>
      </c>
      <c r="S1239" s="406">
        <v>6</v>
      </c>
      <c r="T1239" s="406"/>
      <c r="U1239" s="406"/>
      <c r="V1239" s="406">
        <f t="shared" si="60"/>
        <v>0</v>
      </c>
      <c r="W1239" s="676"/>
      <c r="X1239" s="507" t="str">
        <f t="shared" si="58"/>
        <v>36 două camere, 16 trei camere, 6 patru camere, 0 număr camere necunoscut &lt;span style="color: red;"&gt;(spuneți-mi sau trimiteți tabel întreținere)&lt;/span&gt;</v>
      </c>
      <c r="Y1239" s="508" t="str">
        <f t="shared" si="59"/>
        <v>58 din care 36 două camere, 16 trei camere, 6 patru camere, 0 număr camere necunoscut &lt;span style="color: red;"&gt;(spuneți-mi sau trimiteți tabel întreținere)&lt;/span&gt;</v>
      </c>
      <c r="Z1239" s="509"/>
      <c r="AA1239" s="510" t="s">
        <v>1043</v>
      </c>
      <c r="AB1239" s="628" t="s">
        <v>1306</v>
      </c>
      <c r="AC1239" s="431" t="s">
        <v>1155</v>
      </c>
      <c r="AD1239" s="356" t="s">
        <v>2321</v>
      </c>
      <c r="AE1239" s="356"/>
      <c r="AF1239" s="356"/>
      <c r="AG1239" s="623" t="s">
        <v>10</v>
      </c>
      <c r="AH1239" s="623"/>
      <c r="AI1239" s="623" t="s">
        <v>2588</v>
      </c>
      <c r="AJ1239" s="441"/>
      <c r="AK1239" s="359"/>
    </row>
    <row r="1240" spans="1:37">
      <c r="A1240" s="367"/>
      <c r="B1240" s="445" t="s">
        <v>236</v>
      </c>
      <c r="C1240" s="402">
        <v>46.779200000000003</v>
      </c>
      <c r="D1240" s="428">
        <v>23.612100000000002</v>
      </c>
      <c r="E1240" s="449" t="s">
        <v>206</v>
      </c>
      <c r="F1240" s="450" t="s">
        <v>649</v>
      </c>
      <c r="G1240" s="450" t="s">
        <v>2759</v>
      </c>
      <c r="H1240" s="450" t="s">
        <v>2954</v>
      </c>
      <c r="I1240" s="452" t="s">
        <v>681</v>
      </c>
      <c r="J1240" s="457" t="s">
        <v>3</v>
      </c>
      <c r="K1240" s="407">
        <v>3</v>
      </c>
      <c r="L1240" s="407">
        <v>5</v>
      </c>
      <c r="M1240" s="407">
        <v>5</v>
      </c>
      <c r="N1240" s="425">
        <v>39</v>
      </c>
      <c r="O1240" s="437"/>
      <c r="P1240" s="406"/>
      <c r="Q1240" s="406">
        <v>18</v>
      </c>
      <c r="R1240" s="406">
        <v>15</v>
      </c>
      <c r="S1240" s="406">
        <v>6</v>
      </c>
      <c r="T1240" s="406"/>
      <c r="U1240" s="406"/>
      <c r="V1240" s="406">
        <f t="shared" si="60"/>
        <v>0</v>
      </c>
      <c r="W1240" s="676"/>
      <c r="X1240" s="507" t="str">
        <f t="shared" si="58"/>
        <v>18 două camere, 15 trei camere, 6 patru camere, 0 număr camere necunoscut &lt;span style="color: red;"&gt;(spuneți-mi sau trimiteți tabel întreținere)&lt;/span&gt;</v>
      </c>
      <c r="Y1240" s="508" t="str">
        <f t="shared" si="59"/>
        <v>39 din care 18 două camere, 15 trei camere, 6 patru camere, 0 număr camere necunoscut &lt;span style="color: red;"&gt;(spuneți-mi sau trimiteți tabel întreținere)&lt;/span&gt;</v>
      </c>
      <c r="Z1240" s="509"/>
      <c r="AA1240" s="510" t="s">
        <v>1043</v>
      </c>
      <c r="AB1240" s="628" t="s">
        <v>1306</v>
      </c>
      <c r="AC1240" s="431" t="s">
        <v>1155</v>
      </c>
      <c r="AD1240" s="356" t="s">
        <v>2323</v>
      </c>
      <c r="AE1240" s="356"/>
      <c r="AF1240" s="356"/>
      <c r="AG1240" s="623" t="s">
        <v>10</v>
      </c>
      <c r="AH1240" s="623"/>
      <c r="AI1240" s="623" t="s">
        <v>2588</v>
      </c>
      <c r="AJ1240" s="441"/>
      <c r="AK1240" s="359"/>
    </row>
    <row r="1241" spans="1:37">
      <c r="A1241" s="367"/>
      <c r="B1241" s="445" t="s">
        <v>236</v>
      </c>
      <c r="C1241" s="402">
        <v>46.778799999999997</v>
      </c>
      <c r="D1241" s="428">
        <v>23.611899999999999</v>
      </c>
      <c r="E1241" s="449" t="s">
        <v>206</v>
      </c>
      <c r="F1241" s="450" t="s">
        <v>649</v>
      </c>
      <c r="G1241" s="450" t="s">
        <v>2759</v>
      </c>
      <c r="H1241" s="450" t="s">
        <v>4382</v>
      </c>
      <c r="I1241" s="452" t="s">
        <v>681</v>
      </c>
      <c r="J1241" s="457" t="s">
        <v>3</v>
      </c>
      <c r="K1241" s="407">
        <v>8</v>
      </c>
      <c r="L1241" s="407">
        <v>5</v>
      </c>
      <c r="M1241" s="407">
        <v>5</v>
      </c>
      <c r="N1241" s="425">
        <v>116</v>
      </c>
      <c r="O1241" s="437"/>
      <c r="P1241" s="406"/>
      <c r="Q1241" s="406">
        <v>72</v>
      </c>
      <c r="R1241" s="406">
        <v>32</v>
      </c>
      <c r="S1241" s="406">
        <v>12</v>
      </c>
      <c r="T1241" s="406"/>
      <c r="U1241" s="406"/>
      <c r="V1241" s="406">
        <f t="shared" si="60"/>
        <v>0</v>
      </c>
      <c r="W1241" s="676"/>
      <c r="X1241" s="507" t="str">
        <f t="shared" si="58"/>
        <v>72 două camere, 32 trei camere, 12 patru camere, 0 număr camere necunoscut &lt;span style="color: red;"&gt;(spuneți-mi sau trimiteți tabel întreținere)&lt;/span&gt;</v>
      </c>
      <c r="Y1241" s="508" t="str">
        <f t="shared" si="59"/>
        <v>116 din care 72 două camere, 32 trei camere, 12 patru camere, 0 număr camere necunoscut &lt;span style="color: red;"&gt;(spuneți-mi sau trimiteți tabel întreținere)&lt;/span&gt;</v>
      </c>
      <c r="Z1241" s="509"/>
      <c r="AA1241" s="510" t="s">
        <v>1043</v>
      </c>
      <c r="AB1241" s="628" t="s">
        <v>1306</v>
      </c>
      <c r="AC1241" s="431" t="s">
        <v>1155</v>
      </c>
      <c r="AD1241" s="356" t="s">
        <v>2334</v>
      </c>
      <c r="AE1241" s="356"/>
      <c r="AF1241" s="356"/>
      <c r="AG1241" s="623" t="s">
        <v>10</v>
      </c>
      <c r="AH1241" s="623"/>
      <c r="AI1241" s="623" t="s">
        <v>2588</v>
      </c>
      <c r="AJ1241" s="441"/>
      <c r="AK1241" s="359"/>
    </row>
    <row r="1242" spans="1:37">
      <c r="A1242" s="367"/>
      <c r="B1242" s="445" t="s">
        <v>454</v>
      </c>
      <c r="C1242" s="402">
        <v>46.779299999999999</v>
      </c>
      <c r="D1242" s="428">
        <v>23.612500000000001</v>
      </c>
      <c r="E1242" s="449" t="s">
        <v>206</v>
      </c>
      <c r="F1242" s="450" t="s">
        <v>649</v>
      </c>
      <c r="G1242" s="450" t="s">
        <v>2759</v>
      </c>
      <c r="H1242" s="450" t="s">
        <v>4383</v>
      </c>
      <c r="I1242" s="452" t="s">
        <v>681</v>
      </c>
      <c r="J1242" s="457" t="s">
        <v>3</v>
      </c>
      <c r="K1242" s="407">
        <v>3</v>
      </c>
      <c r="L1242" s="407">
        <v>5</v>
      </c>
      <c r="M1242" s="407">
        <v>5</v>
      </c>
      <c r="N1242" s="425">
        <v>39</v>
      </c>
      <c r="O1242" s="437"/>
      <c r="P1242" s="406"/>
      <c r="Q1242" s="406">
        <v>18</v>
      </c>
      <c r="R1242" s="406">
        <v>15</v>
      </c>
      <c r="S1242" s="406">
        <v>6</v>
      </c>
      <c r="T1242" s="406"/>
      <c r="U1242" s="406"/>
      <c r="V1242" s="406">
        <f t="shared" si="60"/>
        <v>0</v>
      </c>
      <c r="W1242" s="676"/>
      <c r="X1242" s="507" t="str">
        <f t="shared" si="58"/>
        <v>18 două camere, 15 trei camere, 6 patru camere, 0 număr camere necunoscut &lt;span style="color: red;"&gt;(spuneți-mi sau trimiteți tabel întreținere)&lt;/span&gt;</v>
      </c>
      <c r="Y1242" s="508" t="str">
        <f t="shared" si="59"/>
        <v>39 din care 18 două camere, 15 trei camere, 6 patru camere, 0 număr camere necunoscut &lt;span style="color: red;"&gt;(spuneți-mi sau trimiteți tabel întreținere)&lt;/span&gt;</v>
      </c>
      <c r="Z1242" s="509"/>
      <c r="AA1242" s="510" t="s">
        <v>1043</v>
      </c>
      <c r="AB1242" s="628" t="s">
        <v>1306</v>
      </c>
      <c r="AC1242" s="431" t="s">
        <v>1155</v>
      </c>
      <c r="AD1242" s="356" t="s">
        <v>2323</v>
      </c>
      <c r="AE1242" s="356"/>
      <c r="AF1242" s="356"/>
      <c r="AG1242" s="623" t="s">
        <v>10</v>
      </c>
      <c r="AH1242" s="623"/>
      <c r="AI1242" s="623" t="s">
        <v>2588</v>
      </c>
      <c r="AJ1242" s="441"/>
      <c r="AK1242" s="359"/>
    </row>
    <row r="1243" spans="1:37">
      <c r="A1243" s="367"/>
      <c r="B1243" s="445" t="s">
        <v>258</v>
      </c>
      <c r="C1243" s="402">
        <v>46.779400000000003</v>
      </c>
      <c r="D1243" s="428">
        <v>23.613</v>
      </c>
      <c r="E1243" s="449" t="s">
        <v>206</v>
      </c>
      <c r="F1243" s="450" t="s">
        <v>649</v>
      </c>
      <c r="G1243" s="450" t="s">
        <v>2759</v>
      </c>
      <c r="H1243" s="450" t="s">
        <v>4384</v>
      </c>
      <c r="I1243" s="452" t="s">
        <v>681</v>
      </c>
      <c r="J1243" s="457" t="s">
        <v>3</v>
      </c>
      <c r="K1243" s="407">
        <v>2</v>
      </c>
      <c r="L1243" s="407">
        <v>5</v>
      </c>
      <c r="M1243" s="407">
        <v>5</v>
      </c>
      <c r="N1243" s="425">
        <v>80</v>
      </c>
      <c r="O1243" s="437"/>
      <c r="P1243" s="406">
        <v>80</v>
      </c>
      <c r="Q1243" s="406"/>
      <c r="R1243" s="406"/>
      <c r="S1243" s="406"/>
      <c r="T1243" s="406"/>
      <c r="U1243" s="406"/>
      <c r="V1243" s="406">
        <f t="shared" si="60"/>
        <v>0</v>
      </c>
      <c r="W1243" s="676"/>
      <c r="X1243" s="507" t="str">
        <f t="shared" si="58"/>
        <v>80 garsoniere, 0 număr camere necunoscut &lt;span style="color: red;"&gt;(spuneți-mi sau trimiteți tabel întreținere)&lt;/span&gt;</v>
      </c>
      <c r="Y1243" s="508" t="str">
        <f t="shared" si="59"/>
        <v>80 din care 80 garsoniere, 0 număr camere necunoscut &lt;span style="color: red;"&gt;(spuneți-mi sau trimiteți tabel întreținere)&lt;/span&gt;</v>
      </c>
      <c r="Z1243" s="509"/>
      <c r="AA1243" s="510" t="s">
        <v>1043</v>
      </c>
      <c r="AB1243" s="628" t="s">
        <v>1302</v>
      </c>
      <c r="AC1243" s="431" t="s">
        <v>1548</v>
      </c>
      <c r="AD1243" s="356" t="s">
        <v>2486</v>
      </c>
      <c r="AE1243" s="356"/>
      <c r="AF1243" s="356"/>
      <c r="AG1243" s="623" t="s">
        <v>5</v>
      </c>
      <c r="AH1243" s="623"/>
      <c r="AI1243" s="623" t="s">
        <v>2573</v>
      </c>
      <c r="AJ1243" s="441"/>
      <c r="AK1243" s="359"/>
    </row>
    <row r="1244" spans="1:37">
      <c r="A1244" s="367"/>
      <c r="B1244" s="445" t="s">
        <v>607</v>
      </c>
      <c r="C1244" s="402">
        <v>46.7791</v>
      </c>
      <c r="D1244" s="428">
        <v>23.613199999999999</v>
      </c>
      <c r="E1244" s="449" t="s">
        <v>206</v>
      </c>
      <c r="F1244" s="450" t="s">
        <v>649</v>
      </c>
      <c r="G1244" s="450" t="s">
        <v>2759</v>
      </c>
      <c r="H1244" s="450" t="s">
        <v>4385</v>
      </c>
      <c r="I1244" s="452" t="s">
        <v>681</v>
      </c>
      <c r="J1244" s="457" t="s">
        <v>3</v>
      </c>
      <c r="K1244" s="407">
        <v>4</v>
      </c>
      <c r="L1244" s="407">
        <v>5</v>
      </c>
      <c r="M1244" s="407">
        <v>5</v>
      </c>
      <c r="N1244" s="425">
        <v>58</v>
      </c>
      <c r="O1244" s="437"/>
      <c r="P1244" s="406"/>
      <c r="Q1244" s="406">
        <v>36</v>
      </c>
      <c r="R1244" s="406">
        <v>16</v>
      </c>
      <c r="S1244" s="406">
        <v>6</v>
      </c>
      <c r="T1244" s="406"/>
      <c r="U1244" s="406"/>
      <c r="V1244" s="406">
        <f t="shared" si="60"/>
        <v>0</v>
      </c>
      <c r="W1244" s="676"/>
      <c r="X1244" s="507" t="str">
        <f t="shared" si="58"/>
        <v>36 două camere, 16 trei camere, 6 patru camere, 0 număr camere necunoscut &lt;span style="color: red;"&gt;(spuneți-mi sau trimiteți tabel întreținere)&lt;/span&gt;</v>
      </c>
      <c r="Y1244" s="508" t="str">
        <f t="shared" si="59"/>
        <v>58 din care 36 două camere, 16 trei camere, 6 patru camere, 0 număr camere necunoscut &lt;span style="color: red;"&gt;(spuneți-mi sau trimiteți tabel întreținere)&lt;/span&gt;</v>
      </c>
      <c r="Z1244" s="509"/>
      <c r="AA1244" s="510" t="s">
        <v>1043</v>
      </c>
      <c r="AB1244" s="628" t="s">
        <v>1306</v>
      </c>
      <c r="AC1244" s="431" t="s">
        <v>1155</v>
      </c>
      <c r="AD1244" s="356" t="s">
        <v>2321</v>
      </c>
      <c r="AE1244" s="356"/>
      <c r="AF1244" s="356"/>
      <c r="AG1244" s="623" t="s">
        <v>10</v>
      </c>
      <c r="AH1244" s="623"/>
      <c r="AI1244" s="623" t="s">
        <v>2588</v>
      </c>
      <c r="AJ1244" s="441"/>
      <c r="AK1244" s="359"/>
    </row>
    <row r="1245" spans="1:37">
      <c r="A1245" s="367"/>
      <c r="B1245" s="445" t="s">
        <v>270</v>
      </c>
      <c r="C1245" s="402">
        <v>46.777200000000001</v>
      </c>
      <c r="D1245" s="428">
        <v>23.607399999999998</v>
      </c>
      <c r="E1245" s="449" t="s">
        <v>206</v>
      </c>
      <c r="F1245" s="450" t="s">
        <v>649</v>
      </c>
      <c r="G1245" s="450" t="s">
        <v>2759</v>
      </c>
      <c r="H1245" s="450" t="s">
        <v>4386</v>
      </c>
      <c r="I1245" s="452" t="s">
        <v>659</v>
      </c>
      <c r="J1245" s="457" t="s">
        <v>825</v>
      </c>
      <c r="K1245" s="407">
        <v>4</v>
      </c>
      <c r="L1245" s="407">
        <v>8</v>
      </c>
      <c r="M1245" s="407">
        <v>8</v>
      </c>
      <c r="N1245" s="425">
        <v>90</v>
      </c>
      <c r="O1245" s="437"/>
      <c r="P1245" s="406"/>
      <c r="Q1245" s="406"/>
      <c r="R1245" s="406"/>
      <c r="S1245" s="406"/>
      <c r="T1245" s="406"/>
      <c r="U1245" s="406"/>
      <c r="V1245" s="406">
        <f t="shared" si="60"/>
        <v>90</v>
      </c>
      <c r="W1245" s="676" t="s">
        <v>654</v>
      </c>
      <c r="X1245" s="507" t="str">
        <f t="shared" si="58"/>
        <v>aproximativ 90 număr camere necunoscut &lt;span style="color: red;"&gt;(spuneți-mi sau trimiteți tabel întreținere)&lt;/span&gt;</v>
      </c>
      <c r="Y1245" s="508" t="str">
        <f t="shared" si="59"/>
        <v>aproximativ 90 din care aproximativ 90 număr camere necunoscut &lt;span style="color: red;"&gt;(spuneți-mi sau trimiteți tabel întreținere)&lt;/span&gt;</v>
      </c>
      <c r="Z1245" s="509"/>
      <c r="AA1245" s="510" t="s">
        <v>1674</v>
      </c>
      <c r="AB1245" s="628" t="s">
        <v>1307</v>
      </c>
      <c r="AC1245" s="431" t="s">
        <v>1155</v>
      </c>
      <c r="AD1245" s="356" t="s">
        <v>624</v>
      </c>
      <c r="AE1245" s="356"/>
      <c r="AF1245" s="356"/>
      <c r="AG1245" s="356" t="s">
        <v>840</v>
      </c>
      <c r="AH1245" s="356"/>
      <c r="AI1245" s="356" t="s">
        <v>2227</v>
      </c>
      <c r="AJ1245" s="441"/>
      <c r="AK1245" s="359"/>
    </row>
    <row r="1246" spans="1:37">
      <c r="A1246" s="367"/>
      <c r="B1246" s="445" t="s">
        <v>556</v>
      </c>
      <c r="C1246" s="402">
        <v>46.7776</v>
      </c>
      <c r="D1246" s="428">
        <v>23.609200000000001</v>
      </c>
      <c r="E1246" s="449" t="s">
        <v>206</v>
      </c>
      <c r="F1246" s="450" t="s">
        <v>649</v>
      </c>
      <c r="G1246" s="450" t="s">
        <v>2759</v>
      </c>
      <c r="H1246" s="450" t="s">
        <v>4387</v>
      </c>
      <c r="I1246" s="452" t="s">
        <v>672</v>
      </c>
      <c r="J1246" s="457" t="s">
        <v>825</v>
      </c>
      <c r="K1246" s="407">
        <v>5</v>
      </c>
      <c r="L1246" s="407">
        <v>9</v>
      </c>
      <c r="M1246" s="407">
        <v>9</v>
      </c>
      <c r="N1246" s="425">
        <v>130</v>
      </c>
      <c r="O1246" s="437"/>
      <c r="P1246" s="406"/>
      <c r="Q1246" s="406"/>
      <c r="R1246" s="406"/>
      <c r="S1246" s="406"/>
      <c r="T1246" s="406"/>
      <c r="U1246" s="406"/>
      <c r="V1246" s="406">
        <f t="shared" si="60"/>
        <v>130</v>
      </c>
      <c r="W1246" s="676" t="s">
        <v>654</v>
      </c>
      <c r="X1246" s="507" t="str">
        <f t="shared" si="58"/>
        <v>aproximativ 130 număr camere necunoscut &lt;span style="color: red;"&gt;(spuneți-mi sau trimiteți tabel întreținere)&lt;/span&gt;</v>
      </c>
      <c r="Y1246" s="508" t="str">
        <f t="shared" si="59"/>
        <v>aproximativ 130 din care aproximativ 130 număr camere necunoscut &lt;span style="color: red;"&gt;(spuneți-mi sau trimiteți tabel întreținere)&lt;/span&gt;</v>
      </c>
      <c r="Z1246" s="509"/>
      <c r="AA1246" s="510" t="s">
        <v>1674</v>
      </c>
      <c r="AB1246" s="628" t="s">
        <v>1307</v>
      </c>
      <c r="AC1246" s="431" t="s">
        <v>1155</v>
      </c>
      <c r="AD1246" s="356" t="s">
        <v>624</v>
      </c>
      <c r="AE1246" s="356"/>
      <c r="AF1246" s="356"/>
      <c r="AG1246" s="356" t="s">
        <v>840</v>
      </c>
      <c r="AH1246" s="356"/>
      <c r="AI1246" s="356" t="s">
        <v>2227</v>
      </c>
      <c r="AJ1246" s="441"/>
      <c r="AK1246" s="359"/>
    </row>
    <row r="1247" spans="1:37">
      <c r="A1247" s="367" t="s">
        <v>32</v>
      </c>
      <c r="B1247" s="460" t="s">
        <v>346</v>
      </c>
      <c r="C1247" s="461">
        <v>46.777900000000002</v>
      </c>
      <c r="D1247" s="462">
        <v>23.610800000000001</v>
      </c>
      <c r="E1247" s="463" t="s">
        <v>206</v>
      </c>
      <c r="F1247" s="464" t="s">
        <v>649</v>
      </c>
      <c r="G1247" s="464" t="s">
        <v>2759</v>
      </c>
      <c r="H1247" s="464" t="s">
        <v>4388</v>
      </c>
      <c r="I1247" s="474" t="s">
        <v>724</v>
      </c>
      <c r="J1247" s="475" t="s">
        <v>825</v>
      </c>
      <c r="K1247" s="476">
        <v>6</v>
      </c>
      <c r="L1247" s="476">
        <v>12</v>
      </c>
      <c r="M1247" s="476">
        <v>11</v>
      </c>
      <c r="N1247" s="737">
        <v>161</v>
      </c>
      <c r="O1247" s="478"/>
      <c r="P1247" s="479"/>
      <c r="Q1247" s="481">
        <v>110</v>
      </c>
      <c r="R1247" s="481">
        <v>51</v>
      </c>
      <c r="S1247" s="479"/>
      <c r="T1247" s="479"/>
      <c r="U1247" s="479"/>
      <c r="V1247" s="479">
        <f t="shared" si="60"/>
        <v>0</v>
      </c>
      <c r="W1247" s="679"/>
      <c r="X1247" s="515" t="str">
        <f t="shared" si="58"/>
        <v>110 două camere, 51 trei camere, 0 număr camere necunoscut &lt;span style="color: red;"&gt;(spuneți-mi sau trimiteți tabel întreținere)&lt;/span&gt;</v>
      </c>
      <c r="Y1247" s="516" t="str">
        <f t="shared" si="59"/>
        <v>161 din care 110 două camere, 51 trei camere, 0 număr camere necunoscut &lt;span style="color: red;"&gt;(spuneți-mi sau trimiteți tabel întreținere)&lt;/span&gt;</v>
      </c>
      <c r="Z1247" s="517"/>
      <c r="AA1247" s="518" t="s">
        <v>1674</v>
      </c>
      <c r="AB1247" s="482" t="s">
        <v>1307</v>
      </c>
      <c r="AC1247" s="458" t="s">
        <v>1155</v>
      </c>
      <c r="AD1247" s="472" t="s">
        <v>1597</v>
      </c>
      <c r="AE1247" s="472"/>
      <c r="AF1247" s="472"/>
      <c r="AG1247" s="472" t="s">
        <v>840</v>
      </c>
      <c r="AH1247" s="472"/>
      <c r="AI1247" s="472" t="s">
        <v>2227</v>
      </c>
      <c r="AJ1247" s="473"/>
      <c r="AK1247" s="359"/>
    </row>
    <row r="1248" spans="1:37">
      <c r="A1248" s="367"/>
      <c r="B1248" s="445" t="s">
        <v>313</v>
      </c>
      <c r="C1248" s="402">
        <v>46.778100000000002</v>
      </c>
      <c r="D1248" s="428">
        <v>23.611899999999999</v>
      </c>
      <c r="E1248" s="449" t="s">
        <v>206</v>
      </c>
      <c r="F1248" s="450" t="s">
        <v>649</v>
      </c>
      <c r="G1248" s="450" t="s">
        <v>2759</v>
      </c>
      <c r="H1248" s="450" t="s">
        <v>4389</v>
      </c>
      <c r="I1248" s="452" t="s">
        <v>714</v>
      </c>
      <c r="J1248" s="457" t="s">
        <v>825</v>
      </c>
      <c r="K1248" s="407">
        <v>4</v>
      </c>
      <c r="L1248" s="407">
        <v>12</v>
      </c>
      <c r="M1248" s="407">
        <v>11</v>
      </c>
      <c r="N1248" s="427">
        <v>116</v>
      </c>
      <c r="O1248" s="437"/>
      <c r="P1248" s="406"/>
      <c r="Q1248" s="411">
        <v>76</v>
      </c>
      <c r="R1248" s="411">
        <v>40</v>
      </c>
      <c r="S1248" s="406"/>
      <c r="T1248" s="406"/>
      <c r="U1248" s="406"/>
      <c r="V1248" s="406">
        <f t="shared" si="60"/>
        <v>0</v>
      </c>
      <c r="W1248" s="676"/>
      <c r="X1248" s="507" t="str">
        <f t="shared" si="58"/>
        <v>76 două camere, 40 trei camere, 0 număr camere necunoscut &lt;span style="color: red;"&gt;(spuneți-mi sau trimiteți tabel întreținere)&lt;/span&gt;</v>
      </c>
      <c r="Y1248" s="508" t="str">
        <f t="shared" si="59"/>
        <v>116 din care 76 două camere, 40 trei camere, 0 număr camere necunoscut &lt;span style="color: red;"&gt;(spuneți-mi sau trimiteți tabel întreținere)&lt;/span&gt;</v>
      </c>
      <c r="Z1248" s="509"/>
      <c r="AA1248" s="510" t="s">
        <v>1674</v>
      </c>
      <c r="AB1248" s="421" t="s">
        <v>1307</v>
      </c>
      <c r="AC1248" s="431" t="s">
        <v>1155</v>
      </c>
      <c r="AD1248" s="356" t="s">
        <v>1598</v>
      </c>
      <c r="AE1248" s="356"/>
      <c r="AF1248" s="356"/>
      <c r="AG1248" s="356" t="s">
        <v>840</v>
      </c>
      <c r="AH1248" s="356"/>
      <c r="AI1248" s="356" t="s">
        <v>2227</v>
      </c>
      <c r="AJ1248" s="441"/>
      <c r="AK1248" s="359"/>
    </row>
    <row r="1249" spans="1:37">
      <c r="A1249" s="367"/>
      <c r="B1249" s="445" t="s">
        <v>314</v>
      </c>
      <c r="C1249" s="402">
        <v>46.778399999999998</v>
      </c>
      <c r="D1249" s="428">
        <v>23.6127</v>
      </c>
      <c r="E1249" s="449" t="s">
        <v>206</v>
      </c>
      <c r="F1249" s="450" t="s">
        <v>649</v>
      </c>
      <c r="G1249" s="450" t="s">
        <v>2759</v>
      </c>
      <c r="H1249" s="450" t="s">
        <v>4390</v>
      </c>
      <c r="I1249" s="452" t="s">
        <v>700</v>
      </c>
      <c r="J1249" s="457" t="s">
        <v>825</v>
      </c>
      <c r="K1249" s="407">
        <v>5</v>
      </c>
      <c r="L1249" s="407">
        <v>12</v>
      </c>
      <c r="M1249" s="407">
        <v>11</v>
      </c>
      <c r="N1249" s="427">
        <v>126</v>
      </c>
      <c r="O1249" s="437"/>
      <c r="P1249" s="406"/>
      <c r="Q1249" s="411">
        <v>77</v>
      </c>
      <c r="R1249" s="411">
        <v>49</v>
      </c>
      <c r="S1249" s="406"/>
      <c r="T1249" s="406"/>
      <c r="U1249" s="406"/>
      <c r="V1249" s="406">
        <f t="shared" si="60"/>
        <v>0</v>
      </c>
      <c r="W1249" s="676"/>
      <c r="X1249" s="507" t="str">
        <f t="shared" si="58"/>
        <v>77 două camere, 49 trei camere, 0 număr camere necunoscut &lt;span style="color: red;"&gt;(spuneți-mi sau trimiteți tabel întreținere)&lt;/span&gt;</v>
      </c>
      <c r="Y1249" s="508" t="str">
        <f t="shared" si="59"/>
        <v>126 din care 77 două camere, 49 trei camere, 0 număr camere necunoscut &lt;span style="color: red;"&gt;(spuneți-mi sau trimiteți tabel întreținere)&lt;/span&gt;</v>
      </c>
      <c r="Z1249" s="509"/>
      <c r="AA1249" s="510" t="s">
        <v>1674</v>
      </c>
      <c r="AB1249" s="421" t="s">
        <v>1307</v>
      </c>
      <c r="AC1249" s="431" t="s">
        <v>1155</v>
      </c>
      <c r="AD1249" s="356" t="s">
        <v>1599</v>
      </c>
      <c r="AE1249" s="356"/>
      <c r="AF1249" s="356"/>
      <c r="AG1249" s="356" t="s">
        <v>840</v>
      </c>
      <c r="AH1249" s="356"/>
      <c r="AI1249" s="356" t="s">
        <v>2227</v>
      </c>
      <c r="AJ1249" s="496"/>
      <c r="AK1249" s="359"/>
    </row>
    <row r="1250" spans="1:37">
      <c r="A1250" s="367"/>
      <c r="B1250" s="445" t="s">
        <v>315</v>
      </c>
      <c r="C1250" s="402">
        <v>46.778700000000001</v>
      </c>
      <c r="D1250" s="428">
        <v>23.613700000000001</v>
      </c>
      <c r="E1250" s="449" t="s">
        <v>206</v>
      </c>
      <c r="F1250" s="450" t="s">
        <v>649</v>
      </c>
      <c r="G1250" s="450" t="s">
        <v>2759</v>
      </c>
      <c r="H1250" s="450" t="s">
        <v>4391</v>
      </c>
      <c r="I1250" s="452" t="s">
        <v>2087</v>
      </c>
      <c r="J1250" s="457" t="s">
        <v>825</v>
      </c>
      <c r="K1250" s="407">
        <v>3</v>
      </c>
      <c r="L1250" s="407">
        <v>14</v>
      </c>
      <c r="M1250" s="407">
        <v>13</v>
      </c>
      <c r="N1250" s="425">
        <v>200</v>
      </c>
      <c r="O1250" s="437"/>
      <c r="P1250" s="406"/>
      <c r="Q1250" s="406"/>
      <c r="R1250" s="406"/>
      <c r="S1250" s="406"/>
      <c r="T1250" s="406"/>
      <c r="U1250" s="406"/>
      <c r="V1250" s="406">
        <f t="shared" si="60"/>
        <v>200</v>
      </c>
      <c r="W1250" s="676" t="s">
        <v>654</v>
      </c>
      <c r="X1250" s="507" t="str">
        <f t="shared" si="58"/>
        <v>aproximativ 200 număr camere necunoscut &lt;span style="color: red;"&gt;(spuneți-mi sau trimiteți tabel întreținere)&lt;/span&gt;</v>
      </c>
      <c r="Y1250" s="508" t="str">
        <f t="shared" si="59"/>
        <v>aproximativ 200 din care aproximativ 200 număr camere necunoscut &lt;span style="color: red;"&gt;(spuneți-mi sau trimiteți tabel întreținere)&lt;/span&gt;</v>
      </c>
      <c r="Z1250" s="509"/>
      <c r="AA1250" s="510" t="s">
        <v>1674</v>
      </c>
      <c r="AB1250" s="421" t="s">
        <v>1307</v>
      </c>
      <c r="AC1250" s="432" t="s">
        <v>1155</v>
      </c>
      <c r="AD1250" s="356" t="s">
        <v>2089</v>
      </c>
      <c r="AE1250" s="356"/>
      <c r="AF1250" s="356"/>
      <c r="AG1250" s="356" t="s">
        <v>840</v>
      </c>
      <c r="AH1250" s="356" t="s">
        <v>2088</v>
      </c>
      <c r="AI1250" s="356" t="s">
        <v>2227</v>
      </c>
      <c r="AJ1250" s="441"/>
      <c r="AK1250" s="359"/>
    </row>
    <row r="1251" spans="1:37">
      <c r="A1251" s="367"/>
      <c r="B1251" s="445" t="s">
        <v>316</v>
      </c>
      <c r="C1251" s="402">
        <v>46.779800000000002</v>
      </c>
      <c r="D1251" s="428">
        <v>23.613700000000001</v>
      </c>
      <c r="E1251" s="449" t="s">
        <v>206</v>
      </c>
      <c r="F1251" s="450" t="s">
        <v>649</v>
      </c>
      <c r="G1251" s="450" t="s">
        <v>2759</v>
      </c>
      <c r="H1251" s="450" t="s">
        <v>4392</v>
      </c>
      <c r="I1251" s="452" t="s">
        <v>666</v>
      </c>
      <c r="J1251" s="457" t="s">
        <v>825</v>
      </c>
      <c r="K1251" s="407">
        <v>5</v>
      </c>
      <c r="L1251" s="407">
        <v>11</v>
      </c>
      <c r="M1251" s="407">
        <v>10</v>
      </c>
      <c r="N1251" s="425">
        <v>180</v>
      </c>
      <c r="O1251" s="437"/>
      <c r="P1251" s="406"/>
      <c r="Q1251" s="406">
        <v>120</v>
      </c>
      <c r="R1251" s="406"/>
      <c r="S1251" s="406"/>
      <c r="T1251" s="406"/>
      <c r="U1251" s="406"/>
      <c r="V1251" s="406">
        <f t="shared" si="60"/>
        <v>60</v>
      </c>
      <c r="W1251" s="676" t="s">
        <v>654</v>
      </c>
      <c r="X1251" s="507" t="str">
        <f t="shared" si="58"/>
        <v>120 două camere, aproximativ 60 număr camere necunoscut &lt;span style="color: red;"&gt;(spuneți-mi sau trimiteți tabel întreținere)&lt;/span&gt;</v>
      </c>
      <c r="Y1251" s="508" t="str">
        <f t="shared" si="59"/>
        <v>aproximativ 180 din care 120 două camere, aproximativ 60 număr camere necunoscut &lt;span style="color: red;"&gt;(spuneți-mi sau trimiteți tabel întreținere)&lt;/span&gt;</v>
      </c>
      <c r="Z1251" s="509"/>
      <c r="AA1251" s="510" t="s">
        <v>1043</v>
      </c>
      <c r="AB1251" s="628" t="s">
        <v>1306</v>
      </c>
      <c r="AC1251" s="432" t="s">
        <v>1155</v>
      </c>
      <c r="AD1251" s="356" t="s">
        <v>624</v>
      </c>
      <c r="AE1251" s="356"/>
      <c r="AF1251" s="356"/>
      <c r="AG1251" s="356" t="s">
        <v>840</v>
      </c>
      <c r="AH1251" s="356"/>
      <c r="AI1251" s="356" t="s">
        <v>2227</v>
      </c>
      <c r="AJ1251" s="441"/>
      <c r="AK1251" s="359"/>
    </row>
    <row r="1252" spans="1:37">
      <c r="A1252" s="367"/>
      <c r="B1252" s="445" t="s">
        <v>317</v>
      </c>
      <c r="C1252" s="402">
        <v>46.779600000000002</v>
      </c>
      <c r="D1252" s="428">
        <v>23.613399999999999</v>
      </c>
      <c r="E1252" s="449" t="s">
        <v>206</v>
      </c>
      <c r="F1252" s="450" t="s">
        <v>649</v>
      </c>
      <c r="G1252" s="450" t="s">
        <v>2759</v>
      </c>
      <c r="H1252" s="450" t="s">
        <v>4393</v>
      </c>
      <c r="I1252" s="452" t="s">
        <v>681</v>
      </c>
      <c r="J1252" s="457" t="s">
        <v>3</v>
      </c>
      <c r="K1252" s="407">
        <v>3</v>
      </c>
      <c r="L1252" s="407">
        <v>5</v>
      </c>
      <c r="M1252" s="407">
        <v>5</v>
      </c>
      <c r="N1252" s="425">
        <v>55</v>
      </c>
      <c r="O1252" s="437"/>
      <c r="P1252" s="406"/>
      <c r="Q1252" s="406">
        <v>35</v>
      </c>
      <c r="R1252" s="406">
        <v>20</v>
      </c>
      <c r="S1252" s="406"/>
      <c r="T1252" s="406"/>
      <c r="U1252" s="406"/>
      <c r="V1252" s="406">
        <f t="shared" si="60"/>
        <v>0</v>
      </c>
      <c r="W1252" s="676"/>
      <c r="X1252" s="507" t="str">
        <f t="shared" si="58"/>
        <v>35 două camere, 20 trei camere, 0 număr camere necunoscut &lt;span style="color: red;"&gt;(spuneți-mi sau trimiteți tabel întreținere)&lt;/span&gt;</v>
      </c>
      <c r="Y1252" s="508" t="str">
        <f t="shared" si="59"/>
        <v>55 din care 35 două camere, 20 trei camere, 0 număr camere necunoscut &lt;span style="color: red;"&gt;(spuneți-mi sau trimiteți tabel întreținere)&lt;/span&gt;</v>
      </c>
      <c r="Z1252" s="509"/>
      <c r="AA1252" s="510" t="s">
        <v>1043</v>
      </c>
      <c r="AB1252" s="628" t="s">
        <v>1306</v>
      </c>
      <c r="AC1252" s="431" t="s">
        <v>1155</v>
      </c>
      <c r="AD1252" s="356" t="s">
        <v>2664</v>
      </c>
      <c r="AE1252" s="356"/>
      <c r="AF1252" s="356"/>
      <c r="AG1252" s="623" t="s">
        <v>10</v>
      </c>
      <c r="AH1252" s="623"/>
      <c r="AI1252" s="623" t="s">
        <v>2594</v>
      </c>
      <c r="AJ1252" s="441"/>
      <c r="AK1252" s="359"/>
    </row>
    <row r="1253" spans="1:37">
      <c r="A1253" s="367"/>
      <c r="B1253" s="445" t="s">
        <v>2823</v>
      </c>
      <c r="C1253" s="402">
        <v>46.782699999999998</v>
      </c>
      <c r="D1253" s="428">
        <v>23.612100000000002</v>
      </c>
      <c r="E1253" s="449" t="s">
        <v>206</v>
      </c>
      <c r="F1253" s="450" t="s">
        <v>649</v>
      </c>
      <c r="G1253" s="450" t="s">
        <v>2759</v>
      </c>
      <c r="H1253" s="450" t="s">
        <v>4394</v>
      </c>
      <c r="I1253" s="452" t="s">
        <v>681</v>
      </c>
      <c r="J1253" s="457" t="s">
        <v>3</v>
      </c>
      <c r="K1253" s="407">
        <v>2</v>
      </c>
      <c r="L1253" s="407">
        <v>5</v>
      </c>
      <c r="M1253" s="407">
        <v>5</v>
      </c>
      <c r="N1253" s="398">
        <v>20</v>
      </c>
      <c r="O1253" s="395"/>
      <c r="P1253" s="526"/>
      <c r="Q1253" s="526"/>
      <c r="R1253" s="526">
        <v>14</v>
      </c>
      <c r="S1253" s="526">
        <v>6</v>
      </c>
      <c r="T1253" s="526"/>
      <c r="U1253" s="526"/>
      <c r="V1253" s="526">
        <f t="shared" si="60"/>
        <v>0</v>
      </c>
      <c r="W1253" s="676"/>
      <c r="X1253" s="507" t="str">
        <f t="shared" si="58"/>
        <v>14 trei camere, 6 patru camere, 0 număr camere necunoscut &lt;span style="color: red;"&gt;(spuneți-mi sau trimiteți tabel întreținere)&lt;/span&gt;</v>
      </c>
      <c r="Y1253" s="508" t="str">
        <f t="shared" si="59"/>
        <v>20 din care 14 trei camere, 6 patru camere, 0 număr camere necunoscut &lt;span style="color: red;"&gt;(spuneți-mi sau trimiteți tabel întreținere)&lt;/span&gt;</v>
      </c>
      <c r="Z1253" s="509"/>
      <c r="AA1253" s="510" t="s">
        <v>1666</v>
      </c>
      <c r="AB1253" s="628" t="s">
        <v>1307</v>
      </c>
      <c r="AC1253" s="431" t="s">
        <v>1155</v>
      </c>
      <c r="AD1253" s="623" t="s">
        <v>1399</v>
      </c>
      <c r="AE1253" s="623"/>
      <c r="AF1253" s="623"/>
      <c r="AG1253" s="623" t="s">
        <v>10</v>
      </c>
      <c r="AH1253" s="623"/>
      <c r="AI1253" s="623" t="s">
        <v>2598</v>
      </c>
      <c r="AJ1253" s="441"/>
      <c r="AK1253" s="359"/>
    </row>
    <row r="1254" spans="1:37">
      <c r="A1254" s="367"/>
      <c r="B1254" s="445" t="s">
        <v>2824</v>
      </c>
      <c r="C1254" s="402">
        <v>46.781500000000001</v>
      </c>
      <c r="D1254" s="428">
        <v>23.608899999999998</v>
      </c>
      <c r="E1254" s="449" t="s">
        <v>206</v>
      </c>
      <c r="F1254" s="450" t="s">
        <v>649</v>
      </c>
      <c r="G1254" s="450" t="s">
        <v>2759</v>
      </c>
      <c r="H1254" s="450" t="s">
        <v>4395</v>
      </c>
      <c r="I1254" s="627" t="s">
        <v>695</v>
      </c>
      <c r="J1254" s="399" t="s">
        <v>3</v>
      </c>
      <c r="K1254" s="624">
        <v>2</v>
      </c>
      <c r="L1254" s="624">
        <v>5</v>
      </c>
      <c r="M1254" s="624">
        <v>4</v>
      </c>
      <c r="N1254" s="398">
        <v>32</v>
      </c>
      <c r="O1254" s="395"/>
      <c r="P1254" s="526"/>
      <c r="Q1254" s="526"/>
      <c r="R1254" s="526">
        <v>32</v>
      </c>
      <c r="S1254" s="526"/>
      <c r="T1254" s="526"/>
      <c r="U1254" s="526"/>
      <c r="V1254" s="526">
        <f t="shared" si="60"/>
        <v>0</v>
      </c>
      <c r="W1254" s="672"/>
      <c r="X1254" s="396" t="str">
        <f t="shared" si="58"/>
        <v>32 trei camere, 0 număr camere necunoscut &lt;span style="color: red;"&gt;(spuneți-mi sau trimiteți tabel întreținere)&lt;/span&gt;</v>
      </c>
      <c r="Y1254" s="622" t="str">
        <f t="shared" si="59"/>
        <v>32 din care 32 trei camere, 0 număr camere necunoscut &lt;span style="color: red;"&gt;(spuneți-mi sau trimiteți tabel întreținere)&lt;/span&gt;</v>
      </c>
      <c r="Z1254" s="397"/>
      <c r="AA1254" s="625" t="s">
        <v>1043</v>
      </c>
      <c r="AB1254" s="628" t="s">
        <v>1307</v>
      </c>
      <c r="AC1254" s="431" t="s">
        <v>1155</v>
      </c>
      <c r="AD1254" s="623" t="s">
        <v>1625</v>
      </c>
      <c r="AE1254" s="623"/>
      <c r="AF1254" s="623"/>
      <c r="AG1254" s="623" t="s">
        <v>2108</v>
      </c>
      <c r="AH1254" s="356"/>
      <c r="AI1254" s="623" t="s">
        <v>2610</v>
      </c>
      <c r="AJ1254" s="441"/>
      <c r="AK1254" s="359"/>
    </row>
    <row r="1255" spans="1:37">
      <c r="A1255" s="367"/>
      <c r="B1255" s="445" t="s">
        <v>2824</v>
      </c>
      <c r="C1255" s="402">
        <v>46.782299999999999</v>
      </c>
      <c r="D1255" s="428">
        <v>23.6081</v>
      </c>
      <c r="E1255" s="449" t="s">
        <v>206</v>
      </c>
      <c r="F1255" s="450" t="s">
        <v>649</v>
      </c>
      <c r="G1255" s="450" t="s">
        <v>2759</v>
      </c>
      <c r="H1255" s="450" t="s">
        <v>2949</v>
      </c>
      <c r="I1255" s="452" t="s">
        <v>681</v>
      </c>
      <c r="J1255" s="457" t="s">
        <v>3</v>
      </c>
      <c r="K1255" s="407">
        <v>2</v>
      </c>
      <c r="L1255" s="407">
        <v>5</v>
      </c>
      <c r="M1255" s="407">
        <v>5</v>
      </c>
      <c r="N1255" s="398">
        <v>20</v>
      </c>
      <c r="O1255" s="395"/>
      <c r="P1255" s="526"/>
      <c r="Q1255" s="526">
        <v>2</v>
      </c>
      <c r="R1255" s="526">
        <v>15</v>
      </c>
      <c r="S1255" s="526">
        <v>3</v>
      </c>
      <c r="T1255" s="526"/>
      <c r="U1255" s="526"/>
      <c r="V1255" s="406">
        <f t="shared" si="60"/>
        <v>0</v>
      </c>
      <c r="W1255" s="676"/>
      <c r="X1255" s="507" t="str">
        <f t="shared" si="58"/>
        <v>2 două camere, 15 trei camere, 3 patru camere, 0 număr camere necunoscut &lt;span style="color: red;"&gt;(spuneți-mi sau trimiteți tabel întreținere)&lt;/span&gt;</v>
      </c>
      <c r="Y1255" s="508" t="str">
        <f t="shared" si="59"/>
        <v>20 din care 2 două camere, 15 trei camere, 3 patru camere, 0 număr camere necunoscut &lt;span style="color: red;"&gt;(spuneți-mi sau trimiteți tabel întreținere)&lt;/span&gt;</v>
      </c>
      <c r="Z1255" s="509"/>
      <c r="AA1255" s="510" t="s">
        <v>1666</v>
      </c>
      <c r="AB1255" s="628" t="s">
        <v>1307</v>
      </c>
      <c r="AC1255" s="431" t="s">
        <v>1155</v>
      </c>
      <c r="AD1255" s="623" t="s">
        <v>1421</v>
      </c>
      <c r="AE1255" s="623"/>
      <c r="AF1255" s="623"/>
      <c r="AG1255" s="623" t="s">
        <v>10</v>
      </c>
      <c r="AH1255" s="623"/>
      <c r="AI1255" s="623" t="s">
        <v>2598</v>
      </c>
      <c r="AJ1255" s="441"/>
      <c r="AK1255" s="359"/>
    </row>
    <row r="1256" spans="1:37">
      <c r="A1256" s="367"/>
      <c r="B1256" s="445" t="s">
        <v>2826</v>
      </c>
      <c r="C1256" s="402">
        <v>46.781799999999997</v>
      </c>
      <c r="D1256" s="428">
        <v>23.6112</v>
      </c>
      <c r="E1256" s="449" t="s">
        <v>206</v>
      </c>
      <c r="F1256" s="450" t="s">
        <v>649</v>
      </c>
      <c r="G1256" s="450" t="s">
        <v>2759</v>
      </c>
      <c r="H1256" s="450" t="s">
        <v>4396</v>
      </c>
      <c r="I1256" s="452" t="s">
        <v>681</v>
      </c>
      <c r="J1256" s="457" t="s">
        <v>3</v>
      </c>
      <c r="K1256" s="407">
        <v>2</v>
      </c>
      <c r="L1256" s="407">
        <v>5</v>
      </c>
      <c r="M1256" s="407">
        <v>5</v>
      </c>
      <c r="N1256" s="398">
        <v>20</v>
      </c>
      <c r="O1256" s="395"/>
      <c r="P1256" s="526"/>
      <c r="Q1256" s="526">
        <v>4</v>
      </c>
      <c r="R1256" s="526">
        <v>16</v>
      </c>
      <c r="S1256" s="526"/>
      <c r="T1256" s="526"/>
      <c r="U1256" s="526"/>
      <c r="V1256" s="526">
        <f t="shared" si="60"/>
        <v>0</v>
      </c>
      <c r="W1256" s="676"/>
      <c r="X1256" s="507" t="str">
        <f t="shared" si="58"/>
        <v>4 două camere, 16 trei camere, 0 număr camere necunoscut &lt;span style="color: red;"&gt;(spuneți-mi sau trimiteți tabel întreținere)&lt;/span&gt;</v>
      </c>
      <c r="Y1256" s="508" t="str">
        <f t="shared" si="59"/>
        <v>20 din care 4 două camere, 16 trei camere, 0 număr camere necunoscut &lt;span style="color: red;"&gt;(spuneți-mi sau trimiteți tabel întreținere)&lt;/span&gt;</v>
      </c>
      <c r="Z1256" s="509"/>
      <c r="AA1256" s="510" t="s">
        <v>1043</v>
      </c>
      <c r="AB1256" s="628" t="s">
        <v>1307</v>
      </c>
      <c r="AC1256" s="431" t="s">
        <v>1155</v>
      </c>
      <c r="AD1256" s="623" t="s">
        <v>1630</v>
      </c>
      <c r="AE1256" s="623"/>
      <c r="AF1256" s="623"/>
      <c r="AG1256" s="623" t="s">
        <v>10</v>
      </c>
      <c r="AH1256" s="623"/>
      <c r="AI1256" s="623" t="s">
        <v>2566</v>
      </c>
      <c r="AJ1256" s="441"/>
      <c r="AK1256" s="359"/>
    </row>
    <row r="1257" spans="1:37">
      <c r="A1257" s="367"/>
      <c r="B1257" s="445" t="s">
        <v>2827</v>
      </c>
      <c r="C1257" s="402">
        <v>46.782499999999999</v>
      </c>
      <c r="D1257" s="428">
        <v>23.6113</v>
      </c>
      <c r="E1257" s="449" t="s">
        <v>206</v>
      </c>
      <c r="F1257" s="450" t="s">
        <v>649</v>
      </c>
      <c r="G1257" s="450" t="s">
        <v>2759</v>
      </c>
      <c r="H1257" s="450" t="s">
        <v>4397</v>
      </c>
      <c r="I1257" s="452" t="s">
        <v>681</v>
      </c>
      <c r="J1257" s="457" t="s">
        <v>3</v>
      </c>
      <c r="K1257" s="407">
        <v>4</v>
      </c>
      <c r="L1257" s="407">
        <v>5</v>
      </c>
      <c r="M1257" s="407">
        <v>5</v>
      </c>
      <c r="N1257" s="425">
        <v>40</v>
      </c>
      <c r="O1257" s="437"/>
      <c r="P1257" s="526"/>
      <c r="Q1257" s="526"/>
      <c r="R1257" s="526">
        <v>28</v>
      </c>
      <c r="S1257" s="526">
        <v>12</v>
      </c>
      <c r="T1257" s="526"/>
      <c r="U1257" s="526"/>
      <c r="V1257" s="406">
        <f t="shared" si="60"/>
        <v>0</v>
      </c>
      <c r="W1257" s="676"/>
      <c r="X1257" s="507" t="str">
        <f t="shared" ref="X1257:X1320" si="61">CONCATENATE(IF(ISBLANK(O1257),"",CONCATENATE(O1257,O$2,", ")),IF(ISBLANK(P1257),"",CONCATENATE(P1257,P$2,", ")),IF(ISBLANK(Q1257),"",CONCATENATE(Q1257,Q$2,", ")),IF(ISBLANK(R1257),"",CONCATENATE(R1257,R$2,", ")),IF(ISBLANK(S1257),"",CONCATENATE(S1257,S$2,", ")),IF(ISBLANK(T1257),"",CONCATENATE(T1257,T$2,", ")),IF(ISBLANK(U1257),"",CONCATENATE(U1257,U$2,", ")),IF(ISBLANK(V1257),"",CONCATENATE(W1257,V1257,V$2)))</f>
        <v>28 trei camere, 12 patru camere, 0 număr camere necunoscut &lt;span style="color: red;"&gt;(spuneți-mi sau trimiteți tabel întreținere)&lt;/span&gt;</v>
      </c>
      <c r="Y1257" s="508" t="str">
        <f t="shared" ref="Y1257:Y1320" si="62">W1257&amp;N1257&amp;" din care "&amp;X1257</f>
        <v>40 din care 28 trei camere, 12 patru camere, 0 număr camere necunoscut &lt;span style="color: red;"&gt;(spuneți-mi sau trimiteți tabel întreținere)&lt;/span&gt;</v>
      </c>
      <c r="Z1257" s="509"/>
      <c r="AA1257" s="510" t="s">
        <v>1666</v>
      </c>
      <c r="AB1257" s="628" t="s">
        <v>1307</v>
      </c>
      <c r="AC1257" s="431" t="s">
        <v>1155</v>
      </c>
      <c r="AD1257" s="623" t="s">
        <v>1383</v>
      </c>
      <c r="AE1257" s="623"/>
      <c r="AF1257" s="623"/>
      <c r="AG1257" s="623" t="s">
        <v>10</v>
      </c>
      <c r="AH1257" s="623"/>
      <c r="AI1257" s="623" t="s">
        <v>2598</v>
      </c>
      <c r="AJ1257" s="441"/>
      <c r="AK1257" s="359"/>
    </row>
    <row r="1258" spans="1:37">
      <c r="A1258" s="367"/>
      <c r="B1258" s="445" t="s">
        <v>2828</v>
      </c>
      <c r="C1258" s="402">
        <v>46.7819</v>
      </c>
      <c r="D1258" s="428">
        <v>23.608699999999999</v>
      </c>
      <c r="E1258" s="449" t="s">
        <v>206</v>
      </c>
      <c r="F1258" s="450" t="s">
        <v>649</v>
      </c>
      <c r="G1258" s="450" t="s">
        <v>2759</v>
      </c>
      <c r="H1258" s="450" t="s">
        <v>2947</v>
      </c>
      <c r="I1258" s="452" t="s">
        <v>681</v>
      </c>
      <c r="J1258" s="457" t="s">
        <v>3</v>
      </c>
      <c r="K1258" s="407">
        <v>3</v>
      </c>
      <c r="L1258" s="407">
        <v>5</v>
      </c>
      <c r="M1258" s="407">
        <v>5</v>
      </c>
      <c r="N1258" s="398">
        <v>30</v>
      </c>
      <c r="O1258" s="395"/>
      <c r="P1258" s="526"/>
      <c r="Q1258" s="526">
        <v>2</v>
      </c>
      <c r="R1258" s="526">
        <v>22</v>
      </c>
      <c r="S1258" s="526">
        <v>6</v>
      </c>
      <c r="T1258" s="526"/>
      <c r="U1258" s="526"/>
      <c r="V1258" s="526">
        <f t="shared" ref="V1258:V1321" si="63">N1258-SUM(O1258:U1258)</f>
        <v>0</v>
      </c>
      <c r="W1258" s="676"/>
      <c r="X1258" s="507" t="str">
        <f t="shared" si="61"/>
        <v>2 două camere, 22 trei camere, 6 patru camere, 0 număr camere necunoscut &lt;span style="color: red;"&gt;(spuneți-mi sau trimiteți tabel întreținere)&lt;/span&gt;</v>
      </c>
      <c r="Y1258" s="508" t="str">
        <f t="shared" si="62"/>
        <v>30 din care 2 două camere, 22 trei camere, 6 patru camere, 0 număr camere necunoscut &lt;span style="color: red;"&gt;(spuneți-mi sau trimiteți tabel întreținere)&lt;/span&gt;</v>
      </c>
      <c r="Z1258" s="509"/>
      <c r="AA1258" s="510" t="s">
        <v>1666</v>
      </c>
      <c r="AB1258" s="628" t="s">
        <v>1307</v>
      </c>
      <c r="AC1258" s="431" t="s">
        <v>1155</v>
      </c>
      <c r="AD1258" s="623" t="s">
        <v>1430</v>
      </c>
      <c r="AE1258" s="623"/>
      <c r="AF1258" s="623"/>
      <c r="AG1258" s="623" t="s">
        <v>10</v>
      </c>
      <c r="AH1258" s="623"/>
      <c r="AI1258" s="623" t="s">
        <v>2598</v>
      </c>
      <c r="AJ1258" s="441"/>
      <c r="AK1258" s="359"/>
    </row>
    <row r="1259" spans="1:37">
      <c r="A1259" s="367"/>
      <c r="B1259" s="445" t="s">
        <v>2829</v>
      </c>
      <c r="C1259" s="402">
        <v>46.783999999999999</v>
      </c>
      <c r="D1259" s="428">
        <v>23.6126</v>
      </c>
      <c r="E1259" s="449" t="s">
        <v>206</v>
      </c>
      <c r="F1259" s="450" t="s">
        <v>649</v>
      </c>
      <c r="G1259" s="450" t="s">
        <v>2759</v>
      </c>
      <c r="H1259" s="450" t="s">
        <v>4398</v>
      </c>
      <c r="I1259" s="452" t="s">
        <v>681</v>
      </c>
      <c r="J1259" s="457" t="s">
        <v>3</v>
      </c>
      <c r="K1259" s="407">
        <v>6</v>
      </c>
      <c r="L1259" s="407">
        <v>5</v>
      </c>
      <c r="M1259" s="407">
        <v>5</v>
      </c>
      <c r="N1259" s="425">
        <v>60</v>
      </c>
      <c r="O1259" s="437"/>
      <c r="P1259" s="526"/>
      <c r="Q1259" s="526">
        <v>4</v>
      </c>
      <c r="R1259" s="526">
        <v>44</v>
      </c>
      <c r="S1259" s="526">
        <v>12</v>
      </c>
      <c r="T1259" s="526"/>
      <c r="U1259" s="406"/>
      <c r="V1259" s="406">
        <f t="shared" si="63"/>
        <v>0</v>
      </c>
      <c r="W1259" s="676"/>
      <c r="X1259" s="507" t="str">
        <f t="shared" si="61"/>
        <v>4 două camere, 44 trei camere, 12 patru camere, 0 număr camere necunoscut &lt;span style="color: red;"&gt;(spuneți-mi sau trimiteți tabel întreținere)&lt;/span&gt;</v>
      </c>
      <c r="Y1259" s="508" t="str">
        <f t="shared" si="62"/>
        <v>60 din care 4 două camere, 44 trei camere, 12 patru camere, 0 număr camere necunoscut &lt;span style="color: red;"&gt;(spuneți-mi sau trimiteți tabel întreținere)&lt;/span&gt;</v>
      </c>
      <c r="Z1259" s="509"/>
      <c r="AA1259" s="510" t="s">
        <v>1043</v>
      </c>
      <c r="AB1259" s="628" t="s">
        <v>1307</v>
      </c>
      <c r="AC1259" s="431" t="s">
        <v>1155</v>
      </c>
      <c r="AD1259" s="356" t="s">
        <v>1695</v>
      </c>
      <c r="AE1259" s="356"/>
      <c r="AF1259" s="356"/>
      <c r="AG1259" s="623" t="s">
        <v>10</v>
      </c>
      <c r="AH1259" s="623"/>
      <c r="AI1259" s="623" t="s">
        <v>2598</v>
      </c>
      <c r="AJ1259" s="441"/>
      <c r="AK1259" s="359"/>
    </row>
    <row r="1260" spans="1:37">
      <c r="A1260" s="367"/>
      <c r="B1260" s="445" t="s">
        <v>2825</v>
      </c>
      <c r="C1260" s="402">
        <v>46.782400000000003</v>
      </c>
      <c r="D1260" s="428">
        <v>23.608899999999998</v>
      </c>
      <c r="E1260" s="449" t="s">
        <v>206</v>
      </c>
      <c r="F1260" s="450" t="s">
        <v>649</v>
      </c>
      <c r="G1260" s="450" t="s">
        <v>2759</v>
      </c>
      <c r="H1260" s="450" t="s">
        <v>4399</v>
      </c>
      <c r="I1260" s="452" t="s">
        <v>681</v>
      </c>
      <c r="J1260" s="457" t="s">
        <v>3</v>
      </c>
      <c r="K1260" s="407">
        <v>3</v>
      </c>
      <c r="L1260" s="407">
        <v>5</v>
      </c>
      <c r="M1260" s="407">
        <v>5</v>
      </c>
      <c r="N1260" s="398">
        <v>30</v>
      </c>
      <c r="O1260" s="395"/>
      <c r="P1260" s="526"/>
      <c r="Q1260" s="526">
        <v>2</v>
      </c>
      <c r="R1260" s="526">
        <v>22</v>
      </c>
      <c r="S1260" s="526">
        <v>6</v>
      </c>
      <c r="T1260" s="526"/>
      <c r="U1260" s="526"/>
      <c r="V1260" s="526">
        <f t="shared" si="63"/>
        <v>0</v>
      </c>
      <c r="W1260" s="676"/>
      <c r="X1260" s="507" t="str">
        <f t="shared" si="61"/>
        <v>2 două camere, 22 trei camere, 6 patru camere, 0 număr camere necunoscut &lt;span style="color: red;"&gt;(spuneți-mi sau trimiteți tabel întreținere)&lt;/span&gt;</v>
      </c>
      <c r="Y1260" s="508" t="str">
        <f t="shared" si="62"/>
        <v>30 din care 2 două camere, 22 trei camere, 6 patru camere, 0 număr camere necunoscut &lt;span style="color: red;"&gt;(spuneți-mi sau trimiteți tabel întreținere)&lt;/span&gt;</v>
      </c>
      <c r="Z1260" s="509"/>
      <c r="AA1260" s="510" t="s">
        <v>1666</v>
      </c>
      <c r="AB1260" s="628" t="s">
        <v>1307</v>
      </c>
      <c r="AC1260" s="431" t="s">
        <v>1155</v>
      </c>
      <c r="AD1260" s="623" t="s">
        <v>1430</v>
      </c>
      <c r="AE1260" s="623"/>
      <c r="AF1260" s="623"/>
      <c r="AG1260" s="623" t="s">
        <v>10</v>
      </c>
      <c r="AH1260" s="623"/>
      <c r="AI1260" s="623" t="s">
        <v>2598</v>
      </c>
      <c r="AJ1260" s="441"/>
      <c r="AK1260" s="359"/>
    </row>
    <row r="1261" spans="1:37">
      <c r="A1261" s="367"/>
      <c r="B1261" s="445" t="s">
        <v>2825</v>
      </c>
      <c r="C1261" s="402">
        <v>46.781999999999996</v>
      </c>
      <c r="D1261" s="428">
        <v>23.609300000000001</v>
      </c>
      <c r="E1261" s="449" t="s">
        <v>206</v>
      </c>
      <c r="F1261" s="450" t="s">
        <v>649</v>
      </c>
      <c r="G1261" s="450" t="s">
        <v>2759</v>
      </c>
      <c r="H1261" s="450" t="s">
        <v>2948</v>
      </c>
      <c r="I1261" s="452" t="s">
        <v>681</v>
      </c>
      <c r="J1261" s="457" t="s">
        <v>3</v>
      </c>
      <c r="K1261" s="407">
        <v>2</v>
      </c>
      <c r="L1261" s="407">
        <v>5</v>
      </c>
      <c r="M1261" s="407">
        <v>5</v>
      </c>
      <c r="N1261" s="398">
        <v>20</v>
      </c>
      <c r="O1261" s="395"/>
      <c r="P1261" s="526"/>
      <c r="Q1261" s="526"/>
      <c r="R1261" s="526">
        <v>14</v>
      </c>
      <c r="S1261" s="526">
        <v>6</v>
      </c>
      <c r="T1261" s="526"/>
      <c r="U1261" s="526"/>
      <c r="V1261" s="526">
        <f t="shared" si="63"/>
        <v>0</v>
      </c>
      <c r="W1261" s="676"/>
      <c r="X1261" s="507" t="str">
        <f t="shared" si="61"/>
        <v>14 trei camere, 6 patru camere, 0 număr camere necunoscut &lt;span style="color: red;"&gt;(spuneți-mi sau trimiteți tabel întreținere)&lt;/span&gt;</v>
      </c>
      <c r="Y1261" s="508" t="str">
        <f t="shared" si="62"/>
        <v>20 din care 14 trei camere, 6 patru camere, 0 număr camere necunoscut &lt;span style="color: red;"&gt;(spuneți-mi sau trimiteți tabel întreținere)&lt;/span&gt;</v>
      </c>
      <c r="Z1261" s="509"/>
      <c r="AA1261" s="510" t="s">
        <v>1666</v>
      </c>
      <c r="AB1261" s="628" t="s">
        <v>1307</v>
      </c>
      <c r="AC1261" s="431" t="s">
        <v>1155</v>
      </c>
      <c r="AD1261" s="623" t="s">
        <v>1399</v>
      </c>
      <c r="AE1261" s="623"/>
      <c r="AF1261" s="623"/>
      <c r="AG1261" s="623" t="s">
        <v>10</v>
      </c>
      <c r="AH1261" s="623"/>
      <c r="AI1261" s="623" t="s">
        <v>2598</v>
      </c>
      <c r="AJ1261" s="441"/>
      <c r="AK1261" s="359"/>
    </row>
    <row r="1262" spans="1:37">
      <c r="A1262" s="367"/>
      <c r="B1262" s="445" t="s">
        <v>2830</v>
      </c>
      <c r="C1262" s="402">
        <v>46.7821</v>
      </c>
      <c r="D1262" s="428">
        <v>23.610299999999999</v>
      </c>
      <c r="E1262" s="449" t="s">
        <v>206</v>
      </c>
      <c r="F1262" s="450" t="s">
        <v>649</v>
      </c>
      <c r="G1262" s="450" t="s">
        <v>2759</v>
      </c>
      <c r="H1262" s="450" t="s">
        <v>4400</v>
      </c>
      <c r="I1262" s="452" t="s">
        <v>681</v>
      </c>
      <c r="J1262" s="457" t="s">
        <v>3</v>
      </c>
      <c r="K1262" s="407">
        <v>3</v>
      </c>
      <c r="L1262" s="407">
        <v>5</v>
      </c>
      <c r="M1262" s="407">
        <v>5</v>
      </c>
      <c r="N1262" s="425">
        <v>30</v>
      </c>
      <c r="O1262" s="437"/>
      <c r="P1262" s="526"/>
      <c r="Q1262" s="526"/>
      <c r="R1262" s="526">
        <v>21</v>
      </c>
      <c r="S1262" s="526">
        <v>9</v>
      </c>
      <c r="T1262" s="526"/>
      <c r="U1262" s="526"/>
      <c r="V1262" s="526">
        <f t="shared" si="63"/>
        <v>0</v>
      </c>
      <c r="W1262" s="676"/>
      <c r="X1262" s="507" t="str">
        <f t="shared" si="61"/>
        <v>21 trei camere, 9 patru camere, 0 număr camere necunoscut &lt;span style="color: red;"&gt;(spuneți-mi sau trimiteți tabel întreținere)&lt;/span&gt;</v>
      </c>
      <c r="Y1262" s="508" t="str">
        <f t="shared" si="62"/>
        <v>30 din care 21 trei camere, 9 patru camere, 0 număr camere necunoscut &lt;span style="color: red;"&gt;(spuneți-mi sau trimiteți tabel întreținere)&lt;/span&gt;</v>
      </c>
      <c r="Z1262" s="509"/>
      <c r="AA1262" s="510" t="s">
        <v>1666</v>
      </c>
      <c r="AB1262" s="628" t="s">
        <v>1307</v>
      </c>
      <c r="AC1262" s="431" t="s">
        <v>1155</v>
      </c>
      <c r="AD1262" s="623" t="s">
        <v>1417</v>
      </c>
      <c r="AE1262" s="623"/>
      <c r="AF1262" s="623"/>
      <c r="AG1262" s="623" t="s">
        <v>10</v>
      </c>
      <c r="AH1262" s="623"/>
      <c r="AI1262" s="623" t="s">
        <v>2598</v>
      </c>
      <c r="AJ1262" s="441"/>
      <c r="AK1262" s="359"/>
    </row>
    <row r="1263" spans="1:37">
      <c r="A1263" s="367"/>
      <c r="B1263" s="445" t="s">
        <v>2831</v>
      </c>
      <c r="C1263" s="402">
        <v>46.781599999999997</v>
      </c>
      <c r="D1263" s="428">
        <v>23.6097</v>
      </c>
      <c r="E1263" s="449" t="s">
        <v>206</v>
      </c>
      <c r="F1263" s="450" t="s">
        <v>649</v>
      </c>
      <c r="G1263" s="450" t="s">
        <v>2759</v>
      </c>
      <c r="H1263" s="450" t="s">
        <v>4401</v>
      </c>
      <c r="I1263" s="452" t="s">
        <v>681</v>
      </c>
      <c r="J1263" s="457" t="s">
        <v>3</v>
      </c>
      <c r="K1263" s="407">
        <v>2</v>
      </c>
      <c r="L1263" s="407">
        <v>5</v>
      </c>
      <c r="M1263" s="407">
        <v>5</v>
      </c>
      <c r="N1263" s="398">
        <v>20</v>
      </c>
      <c r="O1263" s="395"/>
      <c r="P1263" s="526"/>
      <c r="Q1263" s="526">
        <v>4</v>
      </c>
      <c r="R1263" s="526">
        <v>16</v>
      </c>
      <c r="S1263" s="526"/>
      <c r="T1263" s="526"/>
      <c r="U1263" s="526"/>
      <c r="V1263" s="526">
        <f t="shared" si="63"/>
        <v>0</v>
      </c>
      <c r="W1263" s="676"/>
      <c r="X1263" s="507" t="str">
        <f t="shared" si="61"/>
        <v>4 două camere, 16 trei camere, 0 număr camere necunoscut &lt;span style="color: red;"&gt;(spuneți-mi sau trimiteți tabel întreținere)&lt;/span&gt;</v>
      </c>
      <c r="Y1263" s="508" t="str">
        <f t="shared" si="62"/>
        <v>20 din care 4 două camere, 16 trei camere, 0 număr camere necunoscut &lt;span style="color: red;"&gt;(spuneți-mi sau trimiteți tabel întreținere)&lt;/span&gt;</v>
      </c>
      <c r="Z1263" s="509"/>
      <c r="AA1263" s="510" t="s">
        <v>1043</v>
      </c>
      <c r="AB1263" s="628" t="s">
        <v>1307</v>
      </c>
      <c r="AC1263" s="431" t="s">
        <v>1155</v>
      </c>
      <c r="AD1263" s="623" t="s">
        <v>1630</v>
      </c>
      <c r="AE1263" s="623"/>
      <c r="AF1263" s="623"/>
      <c r="AG1263" s="623" t="s">
        <v>10</v>
      </c>
      <c r="AH1263" s="623"/>
      <c r="AI1263" s="623" t="s">
        <v>2566</v>
      </c>
      <c r="AJ1263" s="441"/>
      <c r="AK1263" s="359"/>
    </row>
    <row r="1264" spans="1:37">
      <c r="A1264" s="367"/>
      <c r="B1264" s="445" t="s">
        <v>2832</v>
      </c>
      <c r="C1264" s="402">
        <v>46.782200000000003</v>
      </c>
      <c r="D1264" s="428">
        <v>23.6112</v>
      </c>
      <c r="E1264" s="449" t="s">
        <v>206</v>
      </c>
      <c r="F1264" s="450" t="s">
        <v>649</v>
      </c>
      <c r="G1264" s="450" t="s">
        <v>2759</v>
      </c>
      <c r="H1264" s="450" t="s">
        <v>4402</v>
      </c>
      <c r="I1264" s="452" t="s">
        <v>681</v>
      </c>
      <c r="J1264" s="457" t="s">
        <v>3</v>
      </c>
      <c r="K1264" s="407">
        <v>4</v>
      </c>
      <c r="L1264" s="407">
        <v>5</v>
      </c>
      <c r="M1264" s="407">
        <v>5</v>
      </c>
      <c r="N1264" s="398">
        <v>40</v>
      </c>
      <c r="O1264" s="395"/>
      <c r="P1264" s="526"/>
      <c r="Q1264" s="526">
        <v>2</v>
      </c>
      <c r="R1264" s="526">
        <v>29</v>
      </c>
      <c r="S1264" s="526">
        <v>9</v>
      </c>
      <c r="T1264" s="526"/>
      <c r="U1264" s="526"/>
      <c r="V1264" s="526">
        <f t="shared" si="63"/>
        <v>0</v>
      </c>
      <c r="W1264" s="676"/>
      <c r="X1264" s="507" t="str">
        <f t="shared" si="61"/>
        <v>2 două camere, 29 trei camere, 9 patru camere, 0 număr camere necunoscut &lt;span style="color: red;"&gt;(spuneți-mi sau trimiteți tabel întreținere)&lt;/span&gt;</v>
      </c>
      <c r="Y1264" s="508" t="str">
        <f t="shared" si="62"/>
        <v>40 din care 2 două camere, 29 trei camere, 9 patru camere, 0 număr camere necunoscut &lt;span style="color: red;"&gt;(spuneți-mi sau trimiteți tabel întreținere)&lt;/span&gt;</v>
      </c>
      <c r="Z1264" s="509"/>
      <c r="AA1264" s="510" t="s">
        <v>1666</v>
      </c>
      <c r="AB1264" s="628" t="s">
        <v>1307</v>
      </c>
      <c r="AC1264" s="431" t="s">
        <v>1155</v>
      </c>
      <c r="AD1264" s="623" t="s">
        <v>1437</v>
      </c>
      <c r="AE1264" s="623"/>
      <c r="AF1264" s="623"/>
      <c r="AG1264" s="623" t="s">
        <v>10</v>
      </c>
      <c r="AH1264" s="623"/>
      <c r="AI1264" s="623" t="s">
        <v>2598</v>
      </c>
      <c r="AJ1264" s="441"/>
      <c r="AK1264" s="359"/>
    </row>
    <row r="1265" spans="1:37">
      <c r="A1265" s="367"/>
      <c r="B1265" s="445" t="s">
        <v>2833</v>
      </c>
      <c r="C1265" s="402">
        <v>46.781599999999997</v>
      </c>
      <c r="D1265" s="428">
        <v>23.610199999999999</v>
      </c>
      <c r="E1265" s="449" t="s">
        <v>206</v>
      </c>
      <c r="F1265" s="450" t="s">
        <v>649</v>
      </c>
      <c r="G1265" s="450" t="s">
        <v>2759</v>
      </c>
      <c r="H1265" s="450" t="s">
        <v>4403</v>
      </c>
      <c r="I1265" s="452" t="s">
        <v>681</v>
      </c>
      <c r="J1265" s="457" t="s">
        <v>3</v>
      </c>
      <c r="K1265" s="407">
        <v>2</v>
      </c>
      <c r="L1265" s="407">
        <v>5</v>
      </c>
      <c r="M1265" s="407">
        <v>5</v>
      </c>
      <c r="N1265" s="398">
        <v>20</v>
      </c>
      <c r="O1265" s="395"/>
      <c r="P1265" s="526"/>
      <c r="Q1265" s="526">
        <v>4</v>
      </c>
      <c r="R1265" s="526">
        <v>16</v>
      </c>
      <c r="S1265" s="526"/>
      <c r="T1265" s="526"/>
      <c r="U1265" s="526"/>
      <c r="V1265" s="526">
        <f t="shared" si="63"/>
        <v>0</v>
      </c>
      <c r="W1265" s="676"/>
      <c r="X1265" s="507" t="str">
        <f t="shared" si="61"/>
        <v>4 două camere, 16 trei camere, 0 număr camere necunoscut &lt;span style="color: red;"&gt;(spuneți-mi sau trimiteți tabel întreținere)&lt;/span&gt;</v>
      </c>
      <c r="Y1265" s="508" t="str">
        <f t="shared" si="62"/>
        <v>20 din care 4 două camere, 16 trei camere, 0 număr camere necunoscut &lt;span style="color: red;"&gt;(spuneți-mi sau trimiteți tabel întreținere)&lt;/span&gt;</v>
      </c>
      <c r="Z1265" s="509"/>
      <c r="AA1265" s="510" t="s">
        <v>1043</v>
      </c>
      <c r="AB1265" s="628" t="s">
        <v>1307</v>
      </c>
      <c r="AC1265" s="431" t="s">
        <v>1155</v>
      </c>
      <c r="AD1265" s="623" t="s">
        <v>1630</v>
      </c>
      <c r="AE1265" s="623"/>
      <c r="AF1265" s="623"/>
      <c r="AG1265" s="623" t="s">
        <v>10</v>
      </c>
      <c r="AH1265" s="623"/>
      <c r="AI1265" s="623" t="s">
        <v>2566</v>
      </c>
      <c r="AJ1265" s="441"/>
      <c r="AK1265" s="359"/>
    </row>
    <row r="1266" spans="1:37">
      <c r="A1266" s="367"/>
      <c r="B1266" s="445" t="s">
        <v>2834</v>
      </c>
      <c r="C1266" s="402">
        <v>46.782299999999999</v>
      </c>
      <c r="D1266" s="428">
        <v>23.611899999999999</v>
      </c>
      <c r="E1266" s="449" t="s">
        <v>206</v>
      </c>
      <c r="F1266" s="450" t="s">
        <v>649</v>
      </c>
      <c r="G1266" s="450" t="s">
        <v>2759</v>
      </c>
      <c r="H1266" s="450" t="s">
        <v>4404</v>
      </c>
      <c r="I1266" s="452" t="s">
        <v>681</v>
      </c>
      <c r="J1266" s="457" t="s">
        <v>3</v>
      </c>
      <c r="K1266" s="407">
        <v>1</v>
      </c>
      <c r="L1266" s="407">
        <v>5</v>
      </c>
      <c r="M1266" s="407">
        <v>5</v>
      </c>
      <c r="N1266" s="425">
        <v>10</v>
      </c>
      <c r="O1266" s="437"/>
      <c r="P1266" s="411"/>
      <c r="Q1266" s="411"/>
      <c r="R1266" s="411">
        <v>7</v>
      </c>
      <c r="S1266" s="411">
        <v>3</v>
      </c>
      <c r="T1266" s="406"/>
      <c r="U1266" s="406"/>
      <c r="V1266" s="406">
        <f t="shared" si="63"/>
        <v>0</v>
      </c>
      <c r="W1266" s="676"/>
      <c r="X1266" s="507" t="str">
        <f t="shared" si="61"/>
        <v>7 trei camere, 3 patru camere, 0 număr camere necunoscut &lt;span style="color: red;"&gt;(spuneți-mi sau trimiteți tabel întreținere)&lt;/span&gt;</v>
      </c>
      <c r="Y1266" s="508" t="str">
        <f t="shared" si="62"/>
        <v>10 din care 7 trei camere, 3 patru camere, 0 număr camere necunoscut &lt;span style="color: red;"&gt;(spuneți-mi sau trimiteți tabel întreținere)&lt;/span&gt;</v>
      </c>
      <c r="Z1266" s="509"/>
      <c r="AA1266" s="510" t="s">
        <v>1666</v>
      </c>
      <c r="AB1266" s="628" t="s">
        <v>1307</v>
      </c>
      <c r="AC1266" s="431" t="s">
        <v>1155</v>
      </c>
      <c r="AD1266" s="623" t="s">
        <v>1385</v>
      </c>
      <c r="AE1266" s="623"/>
      <c r="AF1266" s="623"/>
      <c r="AG1266" s="623" t="s">
        <v>10</v>
      </c>
      <c r="AH1266" s="623"/>
      <c r="AI1266" s="623" t="s">
        <v>2598</v>
      </c>
      <c r="AJ1266" s="441"/>
      <c r="AK1266" s="359"/>
    </row>
    <row r="1267" spans="1:37">
      <c r="A1267" s="367"/>
      <c r="B1267" s="445" t="s">
        <v>2834</v>
      </c>
      <c r="C1267" s="402">
        <v>46.782400000000003</v>
      </c>
      <c r="D1267" s="428">
        <v>23.612200000000001</v>
      </c>
      <c r="E1267" s="449" t="s">
        <v>206</v>
      </c>
      <c r="F1267" s="450" t="s">
        <v>649</v>
      </c>
      <c r="G1267" s="450" t="s">
        <v>2759</v>
      </c>
      <c r="H1267" s="450" t="s">
        <v>3107</v>
      </c>
      <c r="I1267" s="452" t="s">
        <v>681</v>
      </c>
      <c r="J1267" s="457" t="s">
        <v>3</v>
      </c>
      <c r="K1267" s="407">
        <v>2</v>
      </c>
      <c r="L1267" s="407">
        <v>5</v>
      </c>
      <c r="M1267" s="407">
        <v>5</v>
      </c>
      <c r="N1267" s="425">
        <v>20</v>
      </c>
      <c r="O1267" s="437"/>
      <c r="P1267" s="411"/>
      <c r="Q1267" s="411"/>
      <c r="R1267" s="411">
        <v>14</v>
      </c>
      <c r="S1267" s="411">
        <v>6</v>
      </c>
      <c r="T1267" s="406"/>
      <c r="U1267" s="406"/>
      <c r="V1267" s="406">
        <f t="shared" si="63"/>
        <v>0</v>
      </c>
      <c r="W1267" s="676"/>
      <c r="X1267" s="507" t="str">
        <f t="shared" si="61"/>
        <v>14 trei camere, 6 patru camere, 0 număr camere necunoscut &lt;span style="color: red;"&gt;(spuneți-mi sau trimiteți tabel întreținere)&lt;/span&gt;</v>
      </c>
      <c r="Y1267" s="508" t="str">
        <f t="shared" si="62"/>
        <v>20 din care 14 trei camere, 6 patru camere, 0 număr camere necunoscut &lt;span style="color: red;"&gt;(spuneți-mi sau trimiteți tabel întreținere)&lt;/span&gt;</v>
      </c>
      <c r="Z1267" s="509"/>
      <c r="AA1267" s="510" t="s">
        <v>1666</v>
      </c>
      <c r="AB1267" s="628" t="s">
        <v>1307</v>
      </c>
      <c r="AC1267" s="431" t="s">
        <v>1155</v>
      </c>
      <c r="AD1267" s="623" t="s">
        <v>1399</v>
      </c>
      <c r="AE1267" s="623"/>
      <c r="AF1267" s="623"/>
      <c r="AG1267" s="623" t="s">
        <v>10</v>
      </c>
      <c r="AH1267" s="623"/>
      <c r="AI1267" s="623" t="s">
        <v>2598</v>
      </c>
      <c r="AJ1267" s="441"/>
      <c r="AK1267" s="359"/>
    </row>
    <row r="1268" spans="1:37">
      <c r="A1268" s="367"/>
      <c r="B1268" s="445" t="s">
        <v>2835</v>
      </c>
      <c r="C1268" s="402">
        <v>46.781700000000001</v>
      </c>
      <c r="D1268" s="428">
        <v>23.610700000000001</v>
      </c>
      <c r="E1268" s="449" t="s">
        <v>206</v>
      </c>
      <c r="F1268" s="450" t="s">
        <v>649</v>
      </c>
      <c r="G1268" s="450" t="s">
        <v>2759</v>
      </c>
      <c r="H1268" s="450" t="s">
        <v>4405</v>
      </c>
      <c r="I1268" s="452" t="s">
        <v>681</v>
      </c>
      <c r="J1268" s="457" t="s">
        <v>3</v>
      </c>
      <c r="K1268" s="407">
        <v>2</v>
      </c>
      <c r="L1268" s="407">
        <v>5</v>
      </c>
      <c r="M1268" s="407">
        <v>5</v>
      </c>
      <c r="N1268" s="398">
        <v>20</v>
      </c>
      <c r="O1268" s="395"/>
      <c r="P1268" s="526"/>
      <c r="Q1268" s="526">
        <v>4</v>
      </c>
      <c r="R1268" s="526">
        <v>16</v>
      </c>
      <c r="S1268" s="526"/>
      <c r="T1268" s="526"/>
      <c r="U1268" s="526"/>
      <c r="V1268" s="526">
        <f t="shared" si="63"/>
        <v>0</v>
      </c>
      <c r="W1268" s="676"/>
      <c r="X1268" s="507" t="str">
        <f t="shared" si="61"/>
        <v>4 două camere, 16 trei camere, 0 număr camere necunoscut &lt;span style="color: red;"&gt;(spuneți-mi sau trimiteți tabel întreținere)&lt;/span&gt;</v>
      </c>
      <c r="Y1268" s="508" t="str">
        <f t="shared" si="62"/>
        <v>20 din care 4 două camere, 16 trei camere, 0 număr camere necunoscut &lt;span style="color: red;"&gt;(spuneți-mi sau trimiteți tabel întreținere)&lt;/span&gt;</v>
      </c>
      <c r="Z1268" s="509"/>
      <c r="AA1268" s="510" t="s">
        <v>1043</v>
      </c>
      <c r="AB1268" s="628" t="s">
        <v>1307</v>
      </c>
      <c r="AC1268" s="431" t="s">
        <v>1155</v>
      </c>
      <c r="AD1268" s="623" t="s">
        <v>1630</v>
      </c>
      <c r="AE1268" s="623"/>
      <c r="AF1268" s="623"/>
      <c r="AG1268" s="623" t="s">
        <v>10</v>
      </c>
      <c r="AH1268" s="623"/>
      <c r="AI1268" s="623" t="s">
        <v>2566</v>
      </c>
      <c r="AJ1268" s="441"/>
      <c r="AK1268" s="359"/>
    </row>
    <row r="1269" spans="1:37" ht="13.5" thickBot="1">
      <c r="A1269" s="367"/>
      <c r="B1269" s="445" t="s">
        <v>499</v>
      </c>
      <c r="C1269" s="402">
        <v>46.779699999999998</v>
      </c>
      <c r="D1269" s="428">
        <v>23.6023</v>
      </c>
      <c r="E1269" s="449" t="s">
        <v>206</v>
      </c>
      <c r="F1269" s="450" t="s">
        <v>649</v>
      </c>
      <c r="G1269" s="450" t="s">
        <v>2759</v>
      </c>
      <c r="H1269" s="450" t="s">
        <v>4406</v>
      </c>
      <c r="I1269" s="627" t="s">
        <v>681</v>
      </c>
      <c r="J1269" s="399" t="s">
        <v>3</v>
      </c>
      <c r="K1269" s="624">
        <v>2</v>
      </c>
      <c r="L1269" s="624">
        <v>5</v>
      </c>
      <c r="M1269" s="624">
        <v>5</v>
      </c>
      <c r="N1269" s="398">
        <v>28</v>
      </c>
      <c r="O1269" s="395"/>
      <c r="P1269" s="526"/>
      <c r="Q1269" s="526">
        <v>16</v>
      </c>
      <c r="R1269" s="526">
        <v>2</v>
      </c>
      <c r="S1269" s="526">
        <v>10</v>
      </c>
      <c r="T1269" s="526"/>
      <c r="U1269" s="526"/>
      <c r="V1269" s="526">
        <f t="shared" si="63"/>
        <v>0</v>
      </c>
      <c r="W1269" s="672"/>
      <c r="X1269" s="396" t="str">
        <f t="shared" si="61"/>
        <v>16 două camere, 2 trei camere, 10 patru camere, 0 număr camere necunoscut &lt;span style="color: red;"&gt;(spuneți-mi sau trimiteți tabel întreținere)&lt;/span&gt;</v>
      </c>
      <c r="Y1269" s="622" t="str">
        <f t="shared" si="62"/>
        <v>28 din care 16 două camere, 2 trei camere, 10 patru camere, 0 număr camere necunoscut &lt;span style="color: red;"&gt;(spuneți-mi sau trimiteți tabel întreținere)&lt;/span&gt;</v>
      </c>
      <c r="Z1269" s="397"/>
      <c r="AA1269" s="625" t="s">
        <v>1043</v>
      </c>
      <c r="AB1269" s="628" t="s">
        <v>1308</v>
      </c>
      <c r="AC1269" s="431" t="s">
        <v>1155</v>
      </c>
      <c r="AD1269" s="623" t="s">
        <v>1371</v>
      </c>
      <c r="AE1269" s="623"/>
      <c r="AF1269" s="623"/>
      <c r="AG1269" s="623" t="s">
        <v>10</v>
      </c>
      <c r="AH1269" s="623"/>
      <c r="AI1269" s="623" t="s">
        <v>2567</v>
      </c>
      <c r="AJ1269" s="441"/>
      <c r="AK1269" s="359"/>
    </row>
    <row r="1270" spans="1:37" ht="13.5" thickTop="1">
      <c r="A1270" s="367" t="s">
        <v>23</v>
      </c>
      <c r="B1270" s="701" t="s">
        <v>425</v>
      </c>
      <c r="C1270" s="702">
        <v>46.764000000000003</v>
      </c>
      <c r="D1270" s="703">
        <v>23.564800000000002</v>
      </c>
      <c r="E1270" s="704" t="s">
        <v>206</v>
      </c>
      <c r="F1270" s="705" t="s">
        <v>649</v>
      </c>
      <c r="G1270" s="705" t="s">
        <v>2760</v>
      </c>
      <c r="H1270" s="705" t="s">
        <v>4407</v>
      </c>
      <c r="I1270" s="721" t="s">
        <v>681</v>
      </c>
      <c r="J1270" s="722" t="s">
        <v>3</v>
      </c>
      <c r="K1270" s="723">
        <v>1</v>
      </c>
      <c r="L1270" s="723">
        <v>5</v>
      </c>
      <c r="M1270" s="723">
        <v>5</v>
      </c>
      <c r="N1270" s="724">
        <v>10</v>
      </c>
      <c r="O1270" s="710"/>
      <c r="P1270" s="711"/>
      <c r="Q1270" s="711"/>
      <c r="R1270" s="711"/>
      <c r="S1270" s="711"/>
      <c r="T1270" s="711"/>
      <c r="U1270" s="711"/>
      <c r="V1270" s="711">
        <f t="shared" si="63"/>
        <v>10</v>
      </c>
      <c r="W1270" s="725" t="s">
        <v>1152</v>
      </c>
      <c r="X1270" s="726" t="str">
        <f t="shared" si="61"/>
        <v>cel putin 10 număr camere necunoscut &lt;span style="color: red;"&gt;(spuneți-mi sau trimiteți tabel întreținere)&lt;/span&gt;</v>
      </c>
      <c r="Y1270" s="727" t="str">
        <f t="shared" si="62"/>
        <v>cel putin 10 din care cel putin 10 număr camere necunoscut &lt;span style="color: red;"&gt;(spuneți-mi sau trimiteți tabel întreținere)&lt;/span&gt;</v>
      </c>
      <c r="Z1270" s="728"/>
      <c r="AA1270" s="729" t="s">
        <v>1679</v>
      </c>
      <c r="AB1270" s="697" t="s">
        <v>1301</v>
      </c>
      <c r="AC1270" s="698" t="s">
        <v>1548</v>
      </c>
      <c r="AD1270" s="719" t="s">
        <v>624</v>
      </c>
      <c r="AE1270" s="719"/>
      <c r="AF1270" s="719"/>
      <c r="AG1270" s="719" t="s">
        <v>840</v>
      </c>
      <c r="AH1270" s="719"/>
      <c r="AI1270" s="719" t="s">
        <v>2227</v>
      </c>
      <c r="AJ1270" s="720"/>
      <c r="AK1270" s="359"/>
    </row>
    <row r="1271" spans="1:37">
      <c r="A1271" s="367" t="s">
        <v>32</v>
      </c>
      <c r="B1271" s="460" t="s">
        <v>268</v>
      </c>
      <c r="C1271" s="461">
        <v>46.764400000000002</v>
      </c>
      <c r="D1271" s="462">
        <v>23.564499999999999</v>
      </c>
      <c r="E1271" s="463" t="s">
        <v>206</v>
      </c>
      <c r="F1271" s="464" t="s">
        <v>649</v>
      </c>
      <c r="G1271" s="464" t="s">
        <v>2760</v>
      </c>
      <c r="H1271" s="464" t="s">
        <v>4408</v>
      </c>
      <c r="I1271" s="474" t="s">
        <v>704</v>
      </c>
      <c r="J1271" s="475" t="s">
        <v>3</v>
      </c>
      <c r="K1271" s="476">
        <v>3</v>
      </c>
      <c r="L1271" s="476">
        <v>5</v>
      </c>
      <c r="M1271" s="476">
        <v>5</v>
      </c>
      <c r="N1271" s="477">
        <v>60</v>
      </c>
      <c r="O1271" s="478"/>
      <c r="P1271" s="479"/>
      <c r="Q1271" s="479">
        <v>18</v>
      </c>
      <c r="R1271" s="479">
        <v>12</v>
      </c>
      <c r="S1271" s="479">
        <v>30</v>
      </c>
      <c r="T1271" s="479"/>
      <c r="U1271" s="479"/>
      <c r="V1271" s="479">
        <f t="shared" si="63"/>
        <v>0</v>
      </c>
      <c r="W1271" s="679"/>
      <c r="X1271" s="515" t="str">
        <f t="shared" si="61"/>
        <v>18 două camere, 12 trei camere, 30 patru camere, 0 număr camere necunoscut &lt;span style="color: red;"&gt;(spuneți-mi sau trimiteți tabel întreținere)&lt;/span&gt;</v>
      </c>
      <c r="Y1271" s="516" t="str">
        <f t="shared" si="62"/>
        <v>60 din care 18 două camere, 12 trei camere, 30 patru camere, 0 număr camere necunoscut &lt;span style="color: red;"&gt;(spuneți-mi sau trimiteți tabel întreținere)&lt;/span&gt;</v>
      </c>
      <c r="Z1271" s="517"/>
      <c r="AA1271" s="518" t="s">
        <v>1679</v>
      </c>
      <c r="AB1271" s="400" t="s">
        <v>1301</v>
      </c>
      <c r="AC1271" s="458" t="s">
        <v>1548</v>
      </c>
      <c r="AD1271" s="472" t="s">
        <v>1581</v>
      </c>
      <c r="AE1271" s="472"/>
      <c r="AF1271" s="472"/>
      <c r="AG1271" s="472" t="s">
        <v>840</v>
      </c>
      <c r="AH1271" s="472"/>
      <c r="AI1271" s="472" t="s">
        <v>2227</v>
      </c>
      <c r="AJ1271" s="473"/>
      <c r="AK1271" s="359"/>
    </row>
    <row r="1272" spans="1:37">
      <c r="A1272" s="367"/>
      <c r="B1272" s="445" t="s">
        <v>269</v>
      </c>
      <c r="C1272" s="402">
        <v>46.764699999999998</v>
      </c>
      <c r="D1272" s="428">
        <v>23.565200000000001</v>
      </c>
      <c r="E1272" s="449" t="s">
        <v>206</v>
      </c>
      <c r="F1272" s="450" t="s">
        <v>649</v>
      </c>
      <c r="G1272" s="450" t="s">
        <v>2760</v>
      </c>
      <c r="H1272" s="450" t="s">
        <v>4409</v>
      </c>
      <c r="I1272" s="452" t="s">
        <v>704</v>
      </c>
      <c r="J1272" s="457" t="s">
        <v>3</v>
      </c>
      <c r="K1272" s="407">
        <v>2</v>
      </c>
      <c r="L1272" s="407">
        <v>5</v>
      </c>
      <c r="M1272" s="407">
        <v>5</v>
      </c>
      <c r="N1272" s="425">
        <v>40</v>
      </c>
      <c r="O1272" s="437"/>
      <c r="P1272" s="406"/>
      <c r="Q1272" s="406">
        <v>12</v>
      </c>
      <c r="R1272" s="406">
        <v>8</v>
      </c>
      <c r="S1272" s="406">
        <v>20</v>
      </c>
      <c r="T1272" s="406"/>
      <c r="U1272" s="406"/>
      <c r="V1272" s="406">
        <f t="shared" si="63"/>
        <v>0</v>
      </c>
      <c r="W1272" s="676"/>
      <c r="X1272" s="507" t="str">
        <f t="shared" si="61"/>
        <v>12 două camere, 8 trei camere, 20 patru camere, 0 număr camere necunoscut &lt;span style="color: red;"&gt;(spuneți-mi sau trimiteți tabel întreținere)&lt;/span&gt;</v>
      </c>
      <c r="Y1272" s="508" t="str">
        <f t="shared" si="62"/>
        <v>40 din care 12 două camere, 8 trei camere, 20 patru camere, 0 număr camere necunoscut &lt;span style="color: red;"&gt;(spuneți-mi sau trimiteți tabel întreținere)&lt;/span&gt;</v>
      </c>
      <c r="Z1272" s="509"/>
      <c r="AA1272" s="510" t="s">
        <v>1679</v>
      </c>
      <c r="AB1272" s="628" t="s">
        <v>1301</v>
      </c>
      <c r="AC1272" s="431" t="s">
        <v>1548</v>
      </c>
      <c r="AD1272" s="356" t="s">
        <v>1581</v>
      </c>
      <c r="AE1272" s="356"/>
      <c r="AF1272" s="356"/>
      <c r="AG1272" s="356" t="s">
        <v>840</v>
      </c>
      <c r="AH1272" s="356"/>
      <c r="AI1272" s="356" t="s">
        <v>2227</v>
      </c>
      <c r="AJ1272" s="496"/>
      <c r="AK1272" s="359"/>
    </row>
    <row r="1273" spans="1:37">
      <c r="A1273" s="367"/>
      <c r="B1273" s="445" t="s">
        <v>270</v>
      </c>
      <c r="C1273" s="402">
        <v>46.7637</v>
      </c>
      <c r="D1273" s="428">
        <v>23.566400000000002</v>
      </c>
      <c r="E1273" s="449" t="s">
        <v>206</v>
      </c>
      <c r="F1273" s="450" t="s">
        <v>649</v>
      </c>
      <c r="G1273" s="450" t="s">
        <v>2760</v>
      </c>
      <c r="H1273" s="450" t="s">
        <v>4410</v>
      </c>
      <c r="I1273" s="452" t="s">
        <v>704</v>
      </c>
      <c r="J1273" s="457" t="s">
        <v>3</v>
      </c>
      <c r="K1273" s="407">
        <v>1</v>
      </c>
      <c r="L1273" s="407">
        <v>5</v>
      </c>
      <c r="M1273" s="407">
        <v>5</v>
      </c>
      <c r="N1273" s="425">
        <v>20</v>
      </c>
      <c r="O1273" s="437"/>
      <c r="P1273" s="406"/>
      <c r="Q1273" s="406">
        <v>6</v>
      </c>
      <c r="R1273" s="406">
        <v>4</v>
      </c>
      <c r="S1273" s="406">
        <v>10</v>
      </c>
      <c r="T1273" s="406"/>
      <c r="U1273" s="406"/>
      <c r="V1273" s="406">
        <f t="shared" si="63"/>
        <v>0</v>
      </c>
      <c r="W1273" s="676"/>
      <c r="X1273" s="507" t="str">
        <f t="shared" si="61"/>
        <v>6 două camere, 4 trei camere, 10 patru camere, 0 număr camere necunoscut &lt;span style="color: red;"&gt;(spuneți-mi sau trimiteți tabel întreținere)&lt;/span&gt;</v>
      </c>
      <c r="Y1273" s="508" t="str">
        <f t="shared" si="62"/>
        <v>20 din care 6 două camere, 4 trei camere, 10 patru camere, 0 număr camere necunoscut &lt;span style="color: red;"&gt;(spuneți-mi sau trimiteți tabel întreținere)&lt;/span&gt;</v>
      </c>
      <c r="Z1273" s="509"/>
      <c r="AA1273" s="510" t="s">
        <v>1679</v>
      </c>
      <c r="AB1273" s="628" t="s">
        <v>1301</v>
      </c>
      <c r="AC1273" s="431" t="s">
        <v>1548</v>
      </c>
      <c r="AD1273" s="356" t="s">
        <v>1581</v>
      </c>
      <c r="AE1273" s="356"/>
      <c r="AF1273" s="356"/>
      <c r="AG1273" s="356" t="s">
        <v>840</v>
      </c>
      <c r="AH1273" s="356"/>
      <c r="AI1273" s="356" t="s">
        <v>2227</v>
      </c>
      <c r="AJ1273" s="441"/>
      <c r="AK1273" s="359"/>
    </row>
    <row r="1274" spans="1:37">
      <c r="A1274" s="367"/>
      <c r="B1274" s="445" t="s">
        <v>270</v>
      </c>
      <c r="C1274" s="402">
        <v>46.763599999999997</v>
      </c>
      <c r="D1274" s="428">
        <v>23.566199999999998</v>
      </c>
      <c r="E1274" s="449" t="s">
        <v>206</v>
      </c>
      <c r="F1274" s="450" t="s">
        <v>649</v>
      </c>
      <c r="G1274" s="450" t="s">
        <v>2760</v>
      </c>
      <c r="H1274" s="450" t="s">
        <v>4411</v>
      </c>
      <c r="I1274" s="452" t="s">
        <v>704</v>
      </c>
      <c r="J1274" s="457" t="s">
        <v>3</v>
      </c>
      <c r="K1274" s="407">
        <v>1</v>
      </c>
      <c r="L1274" s="407">
        <v>5</v>
      </c>
      <c r="M1274" s="407">
        <v>5</v>
      </c>
      <c r="N1274" s="425">
        <v>20</v>
      </c>
      <c r="O1274" s="437"/>
      <c r="P1274" s="406"/>
      <c r="Q1274" s="406">
        <v>6</v>
      </c>
      <c r="R1274" s="406">
        <v>4</v>
      </c>
      <c r="S1274" s="406">
        <v>10</v>
      </c>
      <c r="T1274" s="406"/>
      <c r="U1274" s="406"/>
      <c r="V1274" s="406">
        <f t="shared" si="63"/>
        <v>0</v>
      </c>
      <c r="W1274" s="676"/>
      <c r="X1274" s="507" t="str">
        <f t="shared" si="61"/>
        <v>6 două camere, 4 trei camere, 10 patru camere, 0 număr camere necunoscut &lt;span style="color: red;"&gt;(spuneți-mi sau trimiteți tabel întreținere)&lt;/span&gt;</v>
      </c>
      <c r="Y1274" s="508" t="str">
        <f t="shared" si="62"/>
        <v>20 din care 6 două camere, 4 trei camere, 10 patru camere, 0 număr camere necunoscut &lt;span style="color: red;"&gt;(spuneți-mi sau trimiteți tabel întreținere)&lt;/span&gt;</v>
      </c>
      <c r="Z1274" s="509"/>
      <c r="AA1274" s="510" t="s">
        <v>1679</v>
      </c>
      <c r="AB1274" s="628" t="s">
        <v>1301</v>
      </c>
      <c r="AC1274" s="431" t="s">
        <v>1548</v>
      </c>
      <c r="AD1274" s="356" t="s">
        <v>1581</v>
      </c>
      <c r="AE1274" s="356"/>
      <c r="AF1274" s="356"/>
      <c r="AG1274" s="356" t="s">
        <v>840</v>
      </c>
      <c r="AH1274" s="356"/>
      <c r="AI1274" s="356" t="s">
        <v>2227</v>
      </c>
      <c r="AJ1274" s="441"/>
      <c r="AK1274" s="359"/>
    </row>
    <row r="1275" spans="1:37">
      <c r="A1275" s="367"/>
      <c r="B1275" s="445" t="s">
        <v>271</v>
      </c>
      <c r="C1275" s="402">
        <v>46.763649999999998</v>
      </c>
      <c r="D1275" s="428">
        <v>23.5671</v>
      </c>
      <c r="E1275" s="449" t="s">
        <v>206</v>
      </c>
      <c r="F1275" s="450" t="s">
        <v>649</v>
      </c>
      <c r="G1275" s="450" t="s">
        <v>2760</v>
      </c>
      <c r="H1275" s="450" t="s">
        <v>4412</v>
      </c>
      <c r="I1275" s="452" t="s">
        <v>704</v>
      </c>
      <c r="J1275" s="457" t="s">
        <v>3</v>
      </c>
      <c r="K1275" s="407">
        <v>1</v>
      </c>
      <c r="L1275" s="407">
        <v>5</v>
      </c>
      <c r="M1275" s="407">
        <v>5</v>
      </c>
      <c r="N1275" s="425">
        <v>20</v>
      </c>
      <c r="O1275" s="437"/>
      <c r="P1275" s="406"/>
      <c r="Q1275" s="406">
        <v>6</v>
      </c>
      <c r="R1275" s="406">
        <v>4</v>
      </c>
      <c r="S1275" s="406">
        <v>10</v>
      </c>
      <c r="T1275" s="406"/>
      <c r="U1275" s="406"/>
      <c r="V1275" s="406">
        <f t="shared" si="63"/>
        <v>0</v>
      </c>
      <c r="W1275" s="676"/>
      <c r="X1275" s="507" t="str">
        <f t="shared" si="61"/>
        <v>6 două camere, 4 trei camere, 10 patru camere, 0 număr camere necunoscut &lt;span style="color: red;"&gt;(spuneți-mi sau trimiteți tabel întreținere)&lt;/span&gt;</v>
      </c>
      <c r="Y1275" s="508" t="str">
        <f t="shared" si="62"/>
        <v>20 din care 6 două camere, 4 trei camere, 10 patru camere, 0 număr camere necunoscut &lt;span style="color: red;"&gt;(spuneți-mi sau trimiteți tabel întreținere)&lt;/span&gt;</v>
      </c>
      <c r="Z1275" s="509"/>
      <c r="AA1275" s="510" t="s">
        <v>1679</v>
      </c>
      <c r="AB1275" s="628" t="s">
        <v>1301</v>
      </c>
      <c r="AC1275" s="431" t="s">
        <v>1548</v>
      </c>
      <c r="AD1275" s="356" t="s">
        <v>1581</v>
      </c>
      <c r="AE1275" s="356"/>
      <c r="AF1275" s="356"/>
      <c r="AG1275" s="356" t="s">
        <v>840</v>
      </c>
      <c r="AH1275" s="356"/>
      <c r="AI1275" s="356" t="s">
        <v>2227</v>
      </c>
      <c r="AJ1275" s="441"/>
      <c r="AK1275" s="359"/>
    </row>
    <row r="1276" spans="1:37">
      <c r="A1276" s="367"/>
      <c r="B1276" s="445" t="s">
        <v>271</v>
      </c>
      <c r="C1276" s="402">
        <v>46.763550000000002</v>
      </c>
      <c r="D1276" s="428">
        <v>23.5669</v>
      </c>
      <c r="E1276" s="449" t="s">
        <v>206</v>
      </c>
      <c r="F1276" s="450" t="s">
        <v>649</v>
      </c>
      <c r="G1276" s="450" t="s">
        <v>2760</v>
      </c>
      <c r="H1276" s="450" t="s">
        <v>4413</v>
      </c>
      <c r="I1276" s="452" t="s">
        <v>704</v>
      </c>
      <c r="J1276" s="457" t="s">
        <v>3</v>
      </c>
      <c r="K1276" s="407">
        <v>1</v>
      </c>
      <c r="L1276" s="407">
        <v>5</v>
      </c>
      <c r="M1276" s="407">
        <v>5</v>
      </c>
      <c r="N1276" s="425">
        <v>20</v>
      </c>
      <c r="O1276" s="437"/>
      <c r="P1276" s="406"/>
      <c r="Q1276" s="406">
        <v>6</v>
      </c>
      <c r="R1276" s="406">
        <v>4</v>
      </c>
      <c r="S1276" s="406">
        <v>10</v>
      </c>
      <c r="T1276" s="406"/>
      <c r="U1276" s="406"/>
      <c r="V1276" s="406">
        <f t="shared" si="63"/>
        <v>0</v>
      </c>
      <c r="W1276" s="676"/>
      <c r="X1276" s="507" t="str">
        <f t="shared" si="61"/>
        <v>6 două camere, 4 trei camere, 10 patru camere, 0 număr camere necunoscut &lt;span style="color: red;"&gt;(spuneți-mi sau trimiteți tabel întreținere)&lt;/span&gt;</v>
      </c>
      <c r="Y1276" s="508" t="str">
        <f t="shared" si="62"/>
        <v>20 din care 6 două camere, 4 trei camere, 10 patru camere, 0 număr camere necunoscut &lt;span style="color: red;"&gt;(spuneți-mi sau trimiteți tabel întreținere)&lt;/span&gt;</v>
      </c>
      <c r="Z1276" s="509"/>
      <c r="AA1276" s="510" t="s">
        <v>1679</v>
      </c>
      <c r="AB1276" s="628" t="s">
        <v>1301</v>
      </c>
      <c r="AC1276" s="431" t="s">
        <v>1548</v>
      </c>
      <c r="AD1276" s="356" t="s">
        <v>1581</v>
      </c>
      <c r="AE1276" s="356"/>
      <c r="AF1276" s="356"/>
      <c r="AG1276" s="356" t="s">
        <v>840</v>
      </c>
      <c r="AH1276" s="356"/>
      <c r="AI1276" s="356" t="s">
        <v>2227</v>
      </c>
      <c r="AJ1276" s="441"/>
      <c r="AK1276" s="359"/>
    </row>
    <row r="1277" spans="1:37">
      <c r="A1277" s="367"/>
      <c r="B1277" s="445" t="s">
        <v>532</v>
      </c>
      <c r="C1277" s="402">
        <v>46.763599999999997</v>
      </c>
      <c r="D1277" s="428">
        <v>23.567799999999998</v>
      </c>
      <c r="E1277" s="449" t="s">
        <v>206</v>
      </c>
      <c r="F1277" s="450" t="s">
        <v>649</v>
      </c>
      <c r="G1277" s="450" t="s">
        <v>2760</v>
      </c>
      <c r="H1277" s="450" t="s">
        <v>4414</v>
      </c>
      <c r="I1277" s="452" t="s">
        <v>704</v>
      </c>
      <c r="J1277" s="457" t="s">
        <v>3</v>
      </c>
      <c r="K1277" s="407">
        <v>1</v>
      </c>
      <c r="L1277" s="407">
        <v>5</v>
      </c>
      <c r="M1277" s="407">
        <v>5</v>
      </c>
      <c r="N1277" s="425">
        <v>20</v>
      </c>
      <c r="O1277" s="437"/>
      <c r="P1277" s="406"/>
      <c r="Q1277" s="406">
        <v>6</v>
      </c>
      <c r="R1277" s="406">
        <v>4</v>
      </c>
      <c r="S1277" s="406">
        <v>10</v>
      </c>
      <c r="T1277" s="406"/>
      <c r="U1277" s="406"/>
      <c r="V1277" s="406">
        <f t="shared" si="63"/>
        <v>0</v>
      </c>
      <c r="W1277" s="676"/>
      <c r="X1277" s="507" t="str">
        <f t="shared" si="61"/>
        <v>6 două camere, 4 trei camere, 10 patru camere, 0 număr camere necunoscut &lt;span style="color: red;"&gt;(spuneți-mi sau trimiteți tabel întreținere)&lt;/span&gt;</v>
      </c>
      <c r="Y1277" s="508" t="str">
        <f t="shared" si="62"/>
        <v>20 din care 6 două camere, 4 trei camere, 10 patru camere, 0 număr camere necunoscut &lt;span style="color: red;"&gt;(spuneți-mi sau trimiteți tabel întreținere)&lt;/span&gt;</v>
      </c>
      <c r="Z1277" s="509"/>
      <c r="AA1277" s="510" t="s">
        <v>1679</v>
      </c>
      <c r="AB1277" s="628" t="s">
        <v>1301</v>
      </c>
      <c r="AC1277" s="431" t="s">
        <v>1548</v>
      </c>
      <c r="AD1277" s="356" t="s">
        <v>1581</v>
      </c>
      <c r="AE1277" s="356"/>
      <c r="AF1277" s="356"/>
      <c r="AG1277" s="356" t="s">
        <v>840</v>
      </c>
      <c r="AH1277" s="356"/>
      <c r="AI1277" s="356" t="s">
        <v>2227</v>
      </c>
      <c r="AJ1277" s="441"/>
      <c r="AK1277" s="359"/>
    </row>
    <row r="1278" spans="1:37">
      <c r="A1278" s="367"/>
      <c r="B1278" s="445" t="s">
        <v>532</v>
      </c>
      <c r="C1278" s="402">
        <v>46.763500000000001</v>
      </c>
      <c r="D1278" s="428">
        <v>23.567599999999999</v>
      </c>
      <c r="E1278" s="449" t="s">
        <v>206</v>
      </c>
      <c r="F1278" s="450" t="s">
        <v>649</v>
      </c>
      <c r="G1278" s="450" t="s">
        <v>2760</v>
      </c>
      <c r="H1278" s="450" t="s">
        <v>4415</v>
      </c>
      <c r="I1278" s="452" t="s">
        <v>704</v>
      </c>
      <c r="J1278" s="457" t="s">
        <v>3</v>
      </c>
      <c r="K1278" s="407">
        <v>1</v>
      </c>
      <c r="L1278" s="407">
        <v>5</v>
      </c>
      <c r="M1278" s="407">
        <v>5</v>
      </c>
      <c r="N1278" s="425">
        <v>20</v>
      </c>
      <c r="O1278" s="437"/>
      <c r="P1278" s="406"/>
      <c r="Q1278" s="406">
        <v>6</v>
      </c>
      <c r="R1278" s="406">
        <v>4</v>
      </c>
      <c r="S1278" s="406">
        <v>10</v>
      </c>
      <c r="T1278" s="406"/>
      <c r="U1278" s="406"/>
      <c r="V1278" s="406">
        <f t="shared" si="63"/>
        <v>0</v>
      </c>
      <c r="W1278" s="676"/>
      <c r="X1278" s="507" t="str">
        <f t="shared" si="61"/>
        <v>6 două camere, 4 trei camere, 10 patru camere, 0 număr camere necunoscut &lt;span style="color: red;"&gt;(spuneți-mi sau trimiteți tabel întreținere)&lt;/span&gt;</v>
      </c>
      <c r="Y1278" s="508" t="str">
        <f t="shared" si="62"/>
        <v>20 din care 6 două camere, 4 trei camere, 10 patru camere, 0 număr camere necunoscut &lt;span style="color: red;"&gt;(spuneți-mi sau trimiteți tabel întreținere)&lt;/span&gt;</v>
      </c>
      <c r="Z1278" s="509"/>
      <c r="AA1278" s="510" t="s">
        <v>1679</v>
      </c>
      <c r="AB1278" s="628" t="s">
        <v>1301</v>
      </c>
      <c r="AC1278" s="431" t="s">
        <v>1548</v>
      </c>
      <c r="AD1278" s="356" t="s">
        <v>1581</v>
      </c>
      <c r="AE1278" s="356"/>
      <c r="AF1278" s="356"/>
      <c r="AG1278" s="356" t="s">
        <v>840</v>
      </c>
      <c r="AH1278" s="356"/>
      <c r="AI1278" s="356" t="s">
        <v>2227</v>
      </c>
      <c r="AJ1278" s="441"/>
      <c r="AK1278" s="359"/>
    </row>
    <row r="1279" spans="1:37">
      <c r="A1279" s="367"/>
      <c r="B1279" s="445" t="s">
        <v>570</v>
      </c>
      <c r="C1279" s="402">
        <v>46.764099999999999</v>
      </c>
      <c r="D1279" s="428">
        <v>23.566099999999999</v>
      </c>
      <c r="E1279" s="449" t="s">
        <v>206</v>
      </c>
      <c r="F1279" s="450" t="s">
        <v>649</v>
      </c>
      <c r="G1279" s="450" t="s">
        <v>2760</v>
      </c>
      <c r="H1279" s="450" t="s">
        <v>4416</v>
      </c>
      <c r="I1279" s="452" t="s">
        <v>704</v>
      </c>
      <c r="J1279" s="457" t="s">
        <v>3</v>
      </c>
      <c r="K1279" s="407">
        <v>1</v>
      </c>
      <c r="L1279" s="407">
        <v>5</v>
      </c>
      <c r="M1279" s="407">
        <v>5</v>
      </c>
      <c r="N1279" s="425">
        <v>20</v>
      </c>
      <c r="O1279" s="437"/>
      <c r="P1279" s="406"/>
      <c r="Q1279" s="406">
        <v>6</v>
      </c>
      <c r="R1279" s="406">
        <v>4</v>
      </c>
      <c r="S1279" s="406">
        <v>10</v>
      </c>
      <c r="T1279" s="406"/>
      <c r="U1279" s="406"/>
      <c r="V1279" s="406">
        <f t="shared" si="63"/>
        <v>0</v>
      </c>
      <c r="W1279" s="676"/>
      <c r="X1279" s="507" t="str">
        <f t="shared" si="61"/>
        <v>6 două camere, 4 trei camere, 10 patru camere, 0 număr camere necunoscut &lt;span style="color: red;"&gt;(spuneți-mi sau trimiteți tabel întreținere)&lt;/span&gt;</v>
      </c>
      <c r="Y1279" s="508" t="str">
        <f t="shared" si="62"/>
        <v>20 din care 6 două camere, 4 trei camere, 10 patru camere, 0 număr camere necunoscut &lt;span style="color: red;"&gt;(spuneți-mi sau trimiteți tabel întreținere)&lt;/span&gt;</v>
      </c>
      <c r="Z1279" s="509"/>
      <c r="AA1279" s="510" t="s">
        <v>1679</v>
      </c>
      <c r="AB1279" s="628" t="s">
        <v>1301</v>
      </c>
      <c r="AC1279" s="431" t="s">
        <v>1548</v>
      </c>
      <c r="AD1279" s="356" t="s">
        <v>1581</v>
      </c>
      <c r="AE1279" s="356"/>
      <c r="AF1279" s="356"/>
      <c r="AG1279" s="356" t="s">
        <v>840</v>
      </c>
      <c r="AH1279" s="356"/>
      <c r="AI1279" s="356" t="s">
        <v>2227</v>
      </c>
      <c r="AJ1279" s="441"/>
      <c r="AK1279" s="359"/>
    </row>
    <row r="1280" spans="1:37">
      <c r="A1280" s="367"/>
      <c r="B1280" s="445" t="s">
        <v>570</v>
      </c>
      <c r="C1280" s="402">
        <v>46.764299999999999</v>
      </c>
      <c r="D1280" s="428">
        <v>23.565999999999999</v>
      </c>
      <c r="E1280" s="449" t="s">
        <v>206</v>
      </c>
      <c r="F1280" s="450" t="s">
        <v>649</v>
      </c>
      <c r="G1280" s="450" t="s">
        <v>2760</v>
      </c>
      <c r="H1280" s="450" t="s">
        <v>4417</v>
      </c>
      <c r="I1280" s="452" t="s">
        <v>704</v>
      </c>
      <c r="J1280" s="457" t="s">
        <v>3</v>
      </c>
      <c r="K1280" s="407">
        <v>1</v>
      </c>
      <c r="L1280" s="407">
        <v>5</v>
      </c>
      <c r="M1280" s="407">
        <v>5</v>
      </c>
      <c r="N1280" s="425">
        <v>20</v>
      </c>
      <c r="O1280" s="437"/>
      <c r="P1280" s="406"/>
      <c r="Q1280" s="406">
        <v>6</v>
      </c>
      <c r="R1280" s="406">
        <v>4</v>
      </c>
      <c r="S1280" s="406">
        <v>10</v>
      </c>
      <c r="T1280" s="406"/>
      <c r="U1280" s="406"/>
      <c r="V1280" s="406">
        <f t="shared" si="63"/>
        <v>0</v>
      </c>
      <c r="W1280" s="676"/>
      <c r="X1280" s="507" t="str">
        <f t="shared" si="61"/>
        <v>6 două camere, 4 trei camere, 10 patru camere, 0 număr camere necunoscut &lt;span style="color: red;"&gt;(spuneți-mi sau trimiteți tabel întreținere)&lt;/span&gt;</v>
      </c>
      <c r="Y1280" s="508" t="str">
        <f t="shared" si="62"/>
        <v>20 din care 6 două camere, 4 trei camere, 10 patru camere, 0 număr camere necunoscut &lt;span style="color: red;"&gt;(spuneți-mi sau trimiteți tabel întreținere)&lt;/span&gt;</v>
      </c>
      <c r="Z1280" s="509"/>
      <c r="AA1280" s="510" t="s">
        <v>1679</v>
      </c>
      <c r="AB1280" s="628" t="s">
        <v>1301</v>
      </c>
      <c r="AC1280" s="431" t="s">
        <v>1548</v>
      </c>
      <c r="AD1280" s="356" t="s">
        <v>1581</v>
      </c>
      <c r="AE1280" s="356"/>
      <c r="AF1280" s="356"/>
      <c r="AG1280" s="356" t="s">
        <v>840</v>
      </c>
      <c r="AH1280" s="356"/>
      <c r="AI1280" s="356" t="s">
        <v>2227</v>
      </c>
      <c r="AJ1280" s="441"/>
      <c r="AK1280" s="359"/>
    </row>
    <row r="1281" spans="1:37">
      <c r="A1281" s="367" t="s">
        <v>32</v>
      </c>
      <c r="B1281" s="460" t="s">
        <v>346</v>
      </c>
      <c r="C1281" s="461">
        <v>46.764200000000002</v>
      </c>
      <c r="D1281" s="462">
        <v>23.565300000000001</v>
      </c>
      <c r="E1281" s="463" t="s">
        <v>206</v>
      </c>
      <c r="F1281" s="464" t="s">
        <v>649</v>
      </c>
      <c r="G1281" s="464" t="s">
        <v>2760</v>
      </c>
      <c r="H1281" s="464" t="s">
        <v>4418</v>
      </c>
      <c r="I1281" s="474" t="s">
        <v>681</v>
      </c>
      <c r="J1281" s="475" t="s">
        <v>3</v>
      </c>
      <c r="K1281" s="476">
        <v>1</v>
      </c>
      <c r="L1281" s="476">
        <v>5</v>
      </c>
      <c r="M1281" s="476">
        <v>5</v>
      </c>
      <c r="N1281" s="477">
        <f t="shared" ref="N1281:N1293" si="64">K1281*10</f>
        <v>10</v>
      </c>
      <c r="O1281" s="478"/>
      <c r="P1281" s="479"/>
      <c r="Q1281" s="479"/>
      <c r="R1281" s="479"/>
      <c r="S1281" s="479"/>
      <c r="T1281" s="479"/>
      <c r="U1281" s="479"/>
      <c r="V1281" s="479">
        <f t="shared" si="63"/>
        <v>10</v>
      </c>
      <c r="W1281" s="679" t="s">
        <v>1152</v>
      </c>
      <c r="X1281" s="515" t="str">
        <f t="shared" si="61"/>
        <v>cel putin 10 număr camere necunoscut &lt;span style="color: red;"&gt;(spuneți-mi sau trimiteți tabel întreținere)&lt;/span&gt;</v>
      </c>
      <c r="Y1281" s="516" t="str">
        <f t="shared" si="62"/>
        <v>cel putin 10 din care cel putin 10 număr camere necunoscut &lt;span style="color: red;"&gt;(spuneți-mi sau trimiteți tabel întreținere)&lt;/span&gt;</v>
      </c>
      <c r="Z1281" s="517"/>
      <c r="AA1281" s="518" t="s">
        <v>1679</v>
      </c>
      <c r="AB1281" s="400" t="s">
        <v>1301</v>
      </c>
      <c r="AC1281" s="458" t="s">
        <v>1548</v>
      </c>
      <c r="AD1281" s="472" t="s">
        <v>2086</v>
      </c>
      <c r="AE1281" s="472"/>
      <c r="AF1281" s="472"/>
      <c r="AG1281" s="472" t="s">
        <v>840</v>
      </c>
      <c r="AH1281" s="472"/>
      <c r="AI1281" s="394" t="s">
        <v>2618</v>
      </c>
      <c r="AJ1281" s="473"/>
      <c r="AK1281" s="359"/>
    </row>
    <row r="1282" spans="1:37">
      <c r="A1282" s="367"/>
      <c r="B1282" s="445" t="s">
        <v>346</v>
      </c>
      <c r="C1282" s="402">
        <v>46.764000000000003</v>
      </c>
      <c r="D1282" s="428">
        <v>23.5655</v>
      </c>
      <c r="E1282" s="449" t="s">
        <v>206</v>
      </c>
      <c r="F1282" s="450" t="s">
        <v>649</v>
      </c>
      <c r="G1282" s="450" t="s">
        <v>2760</v>
      </c>
      <c r="H1282" s="450" t="s">
        <v>4419</v>
      </c>
      <c r="I1282" s="452" t="s">
        <v>681</v>
      </c>
      <c r="J1282" s="457" t="s">
        <v>3</v>
      </c>
      <c r="K1282" s="407">
        <v>3</v>
      </c>
      <c r="L1282" s="407">
        <v>5</v>
      </c>
      <c r="M1282" s="407">
        <v>5</v>
      </c>
      <c r="N1282" s="425">
        <f t="shared" si="64"/>
        <v>30</v>
      </c>
      <c r="O1282" s="437"/>
      <c r="P1282" s="406"/>
      <c r="Q1282" s="406"/>
      <c r="R1282" s="406"/>
      <c r="S1282" s="406"/>
      <c r="T1282" s="406"/>
      <c r="U1282" s="406"/>
      <c r="V1282" s="406">
        <f t="shared" si="63"/>
        <v>30</v>
      </c>
      <c r="W1282" s="676" t="s">
        <v>1152</v>
      </c>
      <c r="X1282" s="507" t="str">
        <f t="shared" si="61"/>
        <v>cel putin 30 număr camere necunoscut &lt;span style="color: red;"&gt;(spuneți-mi sau trimiteți tabel întreținere)&lt;/span&gt;</v>
      </c>
      <c r="Y1282" s="508" t="str">
        <f t="shared" si="62"/>
        <v>cel putin 30 din care cel putin 30 număr camere necunoscut &lt;span style="color: red;"&gt;(spuneți-mi sau trimiteți tabel întreținere)&lt;/span&gt;</v>
      </c>
      <c r="Z1282" s="509"/>
      <c r="AA1282" s="510" t="s">
        <v>1679</v>
      </c>
      <c r="AB1282" s="628" t="s">
        <v>1301</v>
      </c>
      <c r="AC1282" s="431" t="s">
        <v>1548</v>
      </c>
      <c r="AD1282" s="356" t="s">
        <v>2086</v>
      </c>
      <c r="AE1282" s="356"/>
      <c r="AF1282" s="356"/>
      <c r="AG1282" s="356" t="s">
        <v>840</v>
      </c>
      <c r="AH1282" s="356"/>
      <c r="AI1282" s="623" t="s">
        <v>2618</v>
      </c>
      <c r="AJ1282" s="441"/>
      <c r="AK1282" s="359"/>
    </row>
    <row r="1283" spans="1:37">
      <c r="A1283" s="367"/>
      <c r="B1283" s="445" t="s">
        <v>346</v>
      </c>
      <c r="C1283" s="402">
        <v>46.7637</v>
      </c>
      <c r="D1283" s="428">
        <v>23.565100000000001</v>
      </c>
      <c r="E1283" s="449" t="s">
        <v>206</v>
      </c>
      <c r="F1283" s="450" t="s">
        <v>649</v>
      </c>
      <c r="G1283" s="450" t="s">
        <v>2760</v>
      </c>
      <c r="H1283" s="450" t="s">
        <v>4420</v>
      </c>
      <c r="I1283" s="452" t="s">
        <v>681</v>
      </c>
      <c r="J1283" s="457" t="s">
        <v>3</v>
      </c>
      <c r="K1283" s="407">
        <v>3</v>
      </c>
      <c r="L1283" s="407">
        <v>5</v>
      </c>
      <c r="M1283" s="407">
        <v>5</v>
      </c>
      <c r="N1283" s="425">
        <f t="shared" si="64"/>
        <v>30</v>
      </c>
      <c r="O1283" s="437"/>
      <c r="P1283" s="406"/>
      <c r="Q1283" s="406"/>
      <c r="R1283" s="406"/>
      <c r="S1283" s="406"/>
      <c r="T1283" s="406"/>
      <c r="U1283" s="406"/>
      <c r="V1283" s="406">
        <f t="shared" si="63"/>
        <v>30</v>
      </c>
      <c r="W1283" s="676" t="s">
        <v>1152</v>
      </c>
      <c r="X1283" s="507" t="str">
        <f t="shared" si="61"/>
        <v>cel putin 30 număr camere necunoscut &lt;span style="color: red;"&gt;(spuneți-mi sau trimiteți tabel întreținere)&lt;/span&gt;</v>
      </c>
      <c r="Y1283" s="508" t="str">
        <f t="shared" si="62"/>
        <v>cel putin 30 din care cel putin 30 număr camere necunoscut &lt;span style="color: red;"&gt;(spuneți-mi sau trimiteți tabel întreținere)&lt;/span&gt;</v>
      </c>
      <c r="Z1283" s="509"/>
      <c r="AA1283" s="510" t="s">
        <v>1679</v>
      </c>
      <c r="AB1283" s="628" t="s">
        <v>1301</v>
      </c>
      <c r="AC1283" s="431" t="s">
        <v>1548</v>
      </c>
      <c r="AD1283" s="356" t="s">
        <v>2086</v>
      </c>
      <c r="AE1283" s="356"/>
      <c r="AF1283" s="356"/>
      <c r="AG1283" s="356" t="s">
        <v>840</v>
      </c>
      <c r="AH1283" s="356"/>
      <c r="AI1283" s="623" t="s">
        <v>2618</v>
      </c>
      <c r="AJ1283" s="441"/>
      <c r="AK1283" s="359"/>
    </row>
    <row r="1284" spans="1:37">
      <c r="A1284" s="367"/>
      <c r="B1284" s="445" t="s">
        <v>313</v>
      </c>
      <c r="C1284" s="402">
        <v>46.7639</v>
      </c>
      <c r="D1284" s="428">
        <v>23.568999999999999</v>
      </c>
      <c r="E1284" s="449" t="s">
        <v>206</v>
      </c>
      <c r="F1284" s="450" t="s">
        <v>649</v>
      </c>
      <c r="G1284" s="450" t="s">
        <v>2760</v>
      </c>
      <c r="H1284" s="450" t="s">
        <v>4421</v>
      </c>
      <c r="I1284" s="452" t="s">
        <v>681</v>
      </c>
      <c r="J1284" s="457" t="s">
        <v>3</v>
      </c>
      <c r="K1284" s="407">
        <v>1</v>
      </c>
      <c r="L1284" s="407">
        <v>5</v>
      </c>
      <c r="M1284" s="407">
        <v>5</v>
      </c>
      <c r="N1284" s="425">
        <f t="shared" si="64"/>
        <v>10</v>
      </c>
      <c r="O1284" s="437"/>
      <c r="P1284" s="406"/>
      <c r="Q1284" s="406"/>
      <c r="R1284" s="406"/>
      <c r="S1284" s="406"/>
      <c r="T1284" s="406"/>
      <c r="U1284" s="406"/>
      <c r="V1284" s="406">
        <f t="shared" si="63"/>
        <v>10</v>
      </c>
      <c r="W1284" s="676" t="s">
        <v>1152</v>
      </c>
      <c r="X1284" s="507" t="str">
        <f t="shared" si="61"/>
        <v>cel putin 10 număr camere necunoscut &lt;span style="color: red;"&gt;(spuneți-mi sau trimiteți tabel întreținere)&lt;/span&gt;</v>
      </c>
      <c r="Y1284" s="508" t="str">
        <f t="shared" si="62"/>
        <v>cel putin 10 din care cel putin 10 număr camere necunoscut &lt;span style="color: red;"&gt;(spuneți-mi sau trimiteți tabel întreținere)&lt;/span&gt;</v>
      </c>
      <c r="Z1284" s="509"/>
      <c r="AA1284" s="510" t="s">
        <v>1679</v>
      </c>
      <c r="AB1284" s="628" t="s">
        <v>1301</v>
      </c>
      <c r="AC1284" s="431" t="s">
        <v>1548</v>
      </c>
      <c r="AD1284" s="356" t="s">
        <v>2086</v>
      </c>
      <c r="AE1284" s="356"/>
      <c r="AF1284" s="356"/>
      <c r="AG1284" s="356" t="s">
        <v>840</v>
      </c>
      <c r="AH1284" s="356"/>
      <c r="AI1284" s="623" t="s">
        <v>2618</v>
      </c>
      <c r="AJ1284" s="441"/>
      <c r="AK1284" s="359"/>
    </row>
    <row r="1285" spans="1:37">
      <c r="A1285" s="367"/>
      <c r="B1285" s="445" t="s">
        <v>313</v>
      </c>
      <c r="C1285" s="402">
        <v>46.763599999999997</v>
      </c>
      <c r="D1285" s="428">
        <v>23.569099999999999</v>
      </c>
      <c r="E1285" s="449" t="s">
        <v>206</v>
      </c>
      <c r="F1285" s="450" t="s">
        <v>649</v>
      </c>
      <c r="G1285" s="450" t="s">
        <v>2760</v>
      </c>
      <c r="H1285" s="450" t="s">
        <v>4422</v>
      </c>
      <c r="I1285" s="452" t="s">
        <v>681</v>
      </c>
      <c r="J1285" s="457" t="s">
        <v>3</v>
      </c>
      <c r="K1285" s="407">
        <v>3</v>
      </c>
      <c r="L1285" s="407">
        <v>5</v>
      </c>
      <c r="M1285" s="407">
        <v>5</v>
      </c>
      <c r="N1285" s="425">
        <f t="shared" si="64"/>
        <v>30</v>
      </c>
      <c r="O1285" s="437"/>
      <c r="P1285" s="406"/>
      <c r="Q1285" s="406"/>
      <c r="R1285" s="406"/>
      <c r="S1285" s="406"/>
      <c r="T1285" s="406"/>
      <c r="U1285" s="406"/>
      <c r="V1285" s="406">
        <f t="shared" si="63"/>
        <v>30</v>
      </c>
      <c r="W1285" s="676" t="s">
        <v>1152</v>
      </c>
      <c r="X1285" s="507" t="str">
        <f t="shared" si="61"/>
        <v>cel putin 30 număr camere necunoscut &lt;span style="color: red;"&gt;(spuneți-mi sau trimiteți tabel întreținere)&lt;/span&gt;</v>
      </c>
      <c r="Y1285" s="508" t="str">
        <f t="shared" si="62"/>
        <v>cel putin 30 din care cel putin 30 număr camere necunoscut &lt;span style="color: red;"&gt;(spuneți-mi sau trimiteți tabel întreținere)&lt;/span&gt;</v>
      </c>
      <c r="Z1285" s="509"/>
      <c r="AA1285" s="510" t="s">
        <v>1679</v>
      </c>
      <c r="AB1285" s="628" t="s">
        <v>1301</v>
      </c>
      <c r="AC1285" s="431" t="s">
        <v>1548</v>
      </c>
      <c r="AD1285" s="356" t="s">
        <v>2086</v>
      </c>
      <c r="AE1285" s="356"/>
      <c r="AF1285" s="356"/>
      <c r="AG1285" s="356" t="s">
        <v>840</v>
      </c>
      <c r="AH1285" s="356"/>
      <c r="AI1285" s="623" t="s">
        <v>2618</v>
      </c>
      <c r="AJ1285" s="441"/>
      <c r="AK1285" s="359"/>
    </row>
    <row r="1286" spans="1:37">
      <c r="A1286" s="367"/>
      <c r="B1286" s="445" t="s">
        <v>314</v>
      </c>
      <c r="C1286" s="402">
        <v>46.764000000000003</v>
      </c>
      <c r="D1286" s="428">
        <v>23.567399999999999</v>
      </c>
      <c r="E1286" s="449" t="s">
        <v>206</v>
      </c>
      <c r="F1286" s="450" t="s">
        <v>649</v>
      </c>
      <c r="G1286" s="450" t="s">
        <v>2760</v>
      </c>
      <c r="H1286" s="450" t="s">
        <v>4423</v>
      </c>
      <c r="I1286" s="452" t="s">
        <v>681</v>
      </c>
      <c r="J1286" s="457" t="s">
        <v>3</v>
      </c>
      <c r="K1286" s="407">
        <v>1</v>
      </c>
      <c r="L1286" s="407">
        <v>5</v>
      </c>
      <c r="M1286" s="407">
        <v>5</v>
      </c>
      <c r="N1286" s="425">
        <f t="shared" si="64"/>
        <v>10</v>
      </c>
      <c r="O1286" s="437"/>
      <c r="P1286" s="406"/>
      <c r="Q1286" s="406"/>
      <c r="R1286" s="406"/>
      <c r="S1286" s="406"/>
      <c r="T1286" s="406"/>
      <c r="U1286" s="406"/>
      <c r="V1286" s="406">
        <f t="shared" si="63"/>
        <v>10</v>
      </c>
      <c r="W1286" s="676" t="s">
        <v>1152</v>
      </c>
      <c r="X1286" s="507" t="str">
        <f t="shared" si="61"/>
        <v>cel putin 10 număr camere necunoscut &lt;span style="color: red;"&gt;(spuneți-mi sau trimiteți tabel întreținere)&lt;/span&gt;</v>
      </c>
      <c r="Y1286" s="508" t="str">
        <f t="shared" si="62"/>
        <v>cel putin 10 din care cel putin 10 număr camere necunoscut &lt;span style="color: red;"&gt;(spuneți-mi sau trimiteți tabel întreținere)&lt;/span&gt;</v>
      </c>
      <c r="Z1286" s="509"/>
      <c r="AA1286" s="510" t="s">
        <v>1679</v>
      </c>
      <c r="AB1286" s="628" t="s">
        <v>1301</v>
      </c>
      <c r="AC1286" s="431" t="s">
        <v>1548</v>
      </c>
      <c r="AD1286" s="356" t="s">
        <v>2086</v>
      </c>
      <c r="AE1286" s="356"/>
      <c r="AF1286" s="356"/>
      <c r="AG1286" s="356" t="s">
        <v>840</v>
      </c>
      <c r="AH1286" s="356"/>
      <c r="AI1286" s="623" t="s">
        <v>2618</v>
      </c>
      <c r="AJ1286" s="441"/>
      <c r="AK1286" s="359"/>
    </row>
    <row r="1287" spans="1:37">
      <c r="A1287" s="367"/>
      <c r="B1287" s="445" t="s">
        <v>314</v>
      </c>
      <c r="C1287" s="402">
        <v>46.764299999999999</v>
      </c>
      <c r="D1287" s="428">
        <v>23.567299999999999</v>
      </c>
      <c r="E1287" s="449" t="s">
        <v>206</v>
      </c>
      <c r="F1287" s="450" t="s">
        <v>649</v>
      </c>
      <c r="G1287" s="450" t="s">
        <v>2760</v>
      </c>
      <c r="H1287" s="450" t="s">
        <v>4424</v>
      </c>
      <c r="I1287" s="452" t="s">
        <v>681</v>
      </c>
      <c r="J1287" s="457" t="s">
        <v>3</v>
      </c>
      <c r="K1287" s="407">
        <v>3</v>
      </c>
      <c r="L1287" s="407">
        <v>5</v>
      </c>
      <c r="M1287" s="407">
        <v>5</v>
      </c>
      <c r="N1287" s="425">
        <f t="shared" si="64"/>
        <v>30</v>
      </c>
      <c r="O1287" s="437"/>
      <c r="P1287" s="406"/>
      <c r="Q1287" s="406"/>
      <c r="R1287" s="406"/>
      <c r="S1287" s="406"/>
      <c r="T1287" s="406"/>
      <c r="U1287" s="406"/>
      <c r="V1287" s="406">
        <f t="shared" si="63"/>
        <v>30</v>
      </c>
      <c r="W1287" s="676" t="s">
        <v>1152</v>
      </c>
      <c r="X1287" s="507" t="str">
        <f t="shared" si="61"/>
        <v>cel putin 30 număr camere necunoscut &lt;span style="color: red;"&gt;(spuneți-mi sau trimiteți tabel întreținere)&lt;/span&gt;</v>
      </c>
      <c r="Y1287" s="508" t="str">
        <f t="shared" si="62"/>
        <v>cel putin 30 din care cel putin 30 număr camere necunoscut &lt;span style="color: red;"&gt;(spuneți-mi sau trimiteți tabel întreținere)&lt;/span&gt;</v>
      </c>
      <c r="Z1287" s="509"/>
      <c r="AA1287" s="510" t="s">
        <v>1679</v>
      </c>
      <c r="AB1287" s="628" t="s">
        <v>1301</v>
      </c>
      <c r="AC1287" s="431" t="s">
        <v>1548</v>
      </c>
      <c r="AD1287" s="356" t="s">
        <v>2086</v>
      </c>
      <c r="AE1287" s="356"/>
      <c r="AF1287" s="356"/>
      <c r="AG1287" s="356" t="s">
        <v>840</v>
      </c>
      <c r="AH1287" s="356"/>
      <c r="AI1287" s="623" t="s">
        <v>2618</v>
      </c>
      <c r="AJ1287" s="496"/>
      <c r="AK1287" s="359"/>
    </row>
    <row r="1288" spans="1:37">
      <c r="A1288" s="367" t="s">
        <v>32</v>
      </c>
      <c r="B1288" s="460" t="s">
        <v>406</v>
      </c>
      <c r="C1288" s="461">
        <v>46.764099999999999</v>
      </c>
      <c r="D1288" s="462">
        <v>23.566700000000001</v>
      </c>
      <c r="E1288" s="463" t="s">
        <v>206</v>
      </c>
      <c r="F1288" s="464" t="s">
        <v>649</v>
      </c>
      <c r="G1288" s="464" t="s">
        <v>2760</v>
      </c>
      <c r="H1288" s="464" t="s">
        <v>4425</v>
      </c>
      <c r="I1288" s="474" t="s">
        <v>681</v>
      </c>
      <c r="J1288" s="475" t="s">
        <v>3</v>
      </c>
      <c r="K1288" s="476">
        <v>1</v>
      </c>
      <c r="L1288" s="476">
        <v>5</v>
      </c>
      <c r="M1288" s="476">
        <v>5</v>
      </c>
      <c r="N1288" s="477">
        <f t="shared" si="64"/>
        <v>10</v>
      </c>
      <c r="O1288" s="478"/>
      <c r="P1288" s="479"/>
      <c r="Q1288" s="479"/>
      <c r="R1288" s="479"/>
      <c r="S1288" s="479"/>
      <c r="T1288" s="479"/>
      <c r="U1288" s="479"/>
      <c r="V1288" s="479">
        <f t="shared" si="63"/>
        <v>10</v>
      </c>
      <c r="W1288" s="679" t="s">
        <v>1152</v>
      </c>
      <c r="X1288" s="515" t="str">
        <f t="shared" si="61"/>
        <v>cel putin 10 număr camere necunoscut &lt;span style="color: red;"&gt;(spuneți-mi sau trimiteți tabel întreținere)&lt;/span&gt;</v>
      </c>
      <c r="Y1288" s="516" t="str">
        <f t="shared" si="62"/>
        <v>cel putin 10 din care cel putin 10 număr camere necunoscut &lt;span style="color: red;"&gt;(spuneți-mi sau trimiteți tabel întreținere)&lt;/span&gt;</v>
      </c>
      <c r="Z1288" s="517"/>
      <c r="AA1288" s="518" t="s">
        <v>1679</v>
      </c>
      <c r="AB1288" s="400" t="s">
        <v>1301</v>
      </c>
      <c r="AC1288" s="458" t="s">
        <v>1548</v>
      </c>
      <c r="AD1288" s="472" t="s">
        <v>2086</v>
      </c>
      <c r="AE1288" s="472"/>
      <c r="AF1288" s="472"/>
      <c r="AG1288" s="472" t="s">
        <v>840</v>
      </c>
      <c r="AH1288" s="472"/>
      <c r="AI1288" s="394" t="s">
        <v>2618</v>
      </c>
      <c r="AJ1288" s="473"/>
      <c r="AK1288" s="359"/>
    </row>
    <row r="1289" spans="1:37">
      <c r="A1289" s="367"/>
      <c r="B1289" s="445" t="s">
        <v>406</v>
      </c>
      <c r="C1289" s="402">
        <v>46.764400000000002</v>
      </c>
      <c r="D1289" s="428">
        <v>23.566600000000001</v>
      </c>
      <c r="E1289" s="449" t="s">
        <v>206</v>
      </c>
      <c r="F1289" s="450" t="s">
        <v>649</v>
      </c>
      <c r="G1289" s="450" t="s">
        <v>2760</v>
      </c>
      <c r="H1289" s="450" t="s">
        <v>4426</v>
      </c>
      <c r="I1289" s="452" t="s">
        <v>681</v>
      </c>
      <c r="J1289" s="457" t="s">
        <v>3</v>
      </c>
      <c r="K1289" s="407">
        <v>3</v>
      </c>
      <c r="L1289" s="407">
        <v>5</v>
      </c>
      <c r="M1289" s="407">
        <v>5</v>
      </c>
      <c r="N1289" s="425">
        <f t="shared" si="64"/>
        <v>30</v>
      </c>
      <c r="O1289" s="437"/>
      <c r="P1289" s="406"/>
      <c r="Q1289" s="406"/>
      <c r="R1289" s="406"/>
      <c r="S1289" s="406"/>
      <c r="T1289" s="406"/>
      <c r="U1289" s="406"/>
      <c r="V1289" s="406">
        <f t="shared" si="63"/>
        <v>30</v>
      </c>
      <c r="W1289" s="676" t="s">
        <v>1152</v>
      </c>
      <c r="X1289" s="507" t="str">
        <f t="shared" si="61"/>
        <v>cel putin 30 număr camere necunoscut &lt;span style="color: red;"&gt;(spuneți-mi sau trimiteți tabel întreținere)&lt;/span&gt;</v>
      </c>
      <c r="Y1289" s="508" t="str">
        <f t="shared" si="62"/>
        <v>cel putin 30 din care cel putin 30 număr camere necunoscut &lt;span style="color: red;"&gt;(spuneți-mi sau trimiteți tabel întreținere)&lt;/span&gt;</v>
      </c>
      <c r="Z1289" s="509"/>
      <c r="AA1289" s="510" t="s">
        <v>1679</v>
      </c>
      <c r="AB1289" s="628" t="s">
        <v>1301</v>
      </c>
      <c r="AC1289" s="431" t="s">
        <v>1548</v>
      </c>
      <c r="AD1289" s="356" t="s">
        <v>2086</v>
      </c>
      <c r="AE1289" s="356"/>
      <c r="AF1289" s="356"/>
      <c r="AG1289" s="356" t="s">
        <v>840</v>
      </c>
      <c r="AH1289" s="356"/>
      <c r="AI1289" s="623" t="s">
        <v>2618</v>
      </c>
      <c r="AJ1289" s="441"/>
      <c r="AK1289" s="359"/>
    </row>
    <row r="1290" spans="1:37">
      <c r="A1290" s="367" t="s">
        <v>32</v>
      </c>
      <c r="B1290" s="460" t="s">
        <v>325</v>
      </c>
      <c r="C1290" s="461">
        <v>46.763399999999997</v>
      </c>
      <c r="D1290" s="462">
        <v>23.5688</v>
      </c>
      <c r="E1290" s="463" t="s">
        <v>206</v>
      </c>
      <c r="F1290" s="464" t="s">
        <v>649</v>
      </c>
      <c r="G1290" s="464" t="s">
        <v>2760</v>
      </c>
      <c r="H1290" s="464" t="s">
        <v>4427</v>
      </c>
      <c r="I1290" s="474" t="s">
        <v>681</v>
      </c>
      <c r="J1290" s="475" t="s">
        <v>3</v>
      </c>
      <c r="K1290" s="476">
        <v>3</v>
      </c>
      <c r="L1290" s="476">
        <v>5</v>
      </c>
      <c r="M1290" s="476">
        <v>5</v>
      </c>
      <c r="N1290" s="477">
        <f t="shared" si="64"/>
        <v>30</v>
      </c>
      <c r="O1290" s="478"/>
      <c r="P1290" s="479"/>
      <c r="Q1290" s="479"/>
      <c r="R1290" s="479"/>
      <c r="S1290" s="479"/>
      <c r="T1290" s="479"/>
      <c r="U1290" s="479"/>
      <c r="V1290" s="479">
        <f t="shared" si="63"/>
        <v>30</v>
      </c>
      <c r="W1290" s="679" t="s">
        <v>1152</v>
      </c>
      <c r="X1290" s="515" t="str">
        <f t="shared" si="61"/>
        <v>cel putin 30 număr camere necunoscut &lt;span style="color: red;"&gt;(spuneți-mi sau trimiteți tabel întreținere)&lt;/span&gt;</v>
      </c>
      <c r="Y1290" s="516" t="str">
        <f t="shared" si="62"/>
        <v>cel putin 30 din care cel putin 30 număr camere necunoscut &lt;span style="color: red;"&gt;(spuneți-mi sau trimiteți tabel întreținere)&lt;/span&gt;</v>
      </c>
      <c r="Z1290" s="517"/>
      <c r="AA1290" s="518" t="s">
        <v>1679</v>
      </c>
      <c r="AB1290" s="400" t="s">
        <v>1301</v>
      </c>
      <c r="AC1290" s="458" t="s">
        <v>1548</v>
      </c>
      <c r="AD1290" s="472" t="s">
        <v>2086</v>
      </c>
      <c r="AE1290" s="472"/>
      <c r="AF1290" s="472"/>
      <c r="AG1290" s="472" t="s">
        <v>840</v>
      </c>
      <c r="AH1290" s="472"/>
      <c r="AI1290" s="394" t="s">
        <v>2618</v>
      </c>
      <c r="AJ1290" s="473"/>
      <c r="AK1290" s="359"/>
    </row>
    <row r="1291" spans="1:37">
      <c r="A1291" s="367"/>
      <c r="B1291" s="445" t="s">
        <v>325</v>
      </c>
      <c r="C1291" s="402">
        <v>46.763500000000001</v>
      </c>
      <c r="D1291" s="428">
        <v>23.5684</v>
      </c>
      <c r="E1291" s="449" t="s">
        <v>206</v>
      </c>
      <c r="F1291" s="450" t="s">
        <v>649</v>
      </c>
      <c r="G1291" s="450" t="s">
        <v>2760</v>
      </c>
      <c r="H1291" s="450" t="s">
        <v>4428</v>
      </c>
      <c r="I1291" s="452" t="s">
        <v>681</v>
      </c>
      <c r="J1291" s="457" t="s">
        <v>3</v>
      </c>
      <c r="K1291" s="407">
        <v>1</v>
      </c>
      <c r="L1291" s="407">
        <v>5</v>
      </c>
      <c r="M1291" s="407">
        <v>5</v>
      </c>
      <c r="N1291" s="425">
        <f t="shared" si="64"/>
        <v>10</v>
      </c>
      <c r="O1291" s="437"/>
      <c r="P1291" s="406"/>
      <c r="Q1291" s="406"/>
      <c r="R1291" s="406"/>
      <c r="S1291" s="406"/>
      <c r="T1291" s="406"/>
      <c r="U1291" s="406"/>
      <c r="V1291" s="406">
        <f t="shared" si="63"/>
        <v>10</v>
      </c>
      <c r="W1291" s="676" t="s">
        <v>1152</v>
      </c>
      <c r="X1291" s="507" t="str">
        <f t="shared" si="61"/>
        <v>cel putin 10 număr camere necunoscut &lt;span style="color: red;"&gt;(spuneți-mi sau trimiteți tabel întreținere)&lt;/span&gt;</v>
      </c>
      <c r="Y1291" s="508" t="str">
        <f t="shared" si="62"/>
        <v>cel putin 10 din care cel putin 10 număr camere necunoscut &lt;span style="color: red;"&gt;(spuneți-mi sau trimiteți tabel întreținere)&lt;/span&gt;</v>
      </c>
      <c r="Z1291" s="509"/>
      <c r="AA1291" s="510" t="s">
        <v>1679</v>
      </c>
      <c r="AB1291" s="628" t="s">
        <v>1301</v>
      </c>
      <c r="AC1291" s="431" t="s">
        <v>1548</v>
      </c>
      <c r="AD1291" s="356" t="s">
        <v>2086</v>
      </c>
      <c r="AE1291" s="356"/>
      <c r="AF1291" s="356"/>
      <c r="AG1291" s="356" t="s">
        <v>840</v>
      </c>
      <c r="AH1291" s="356"/>
      <c r="AI1291" s="623" t="s">
        <v>2618</v>
      </c>
      <c r="AJ1291" s="441"/>
      <c r="AK1291" s="359"/>
    </row>
    <row r="1292" spans="1:37">
      <c r="A1292" s="367"/>
      <c r="B1292" s="445" t="s">
        <v>455</v>
      </c>
      <c r="C1292" s="402">
        <v>46.7639</v>
      </c>
      <c r="D1292" s="428">
        <v>23.568000000000001</v>
      </c>
      <c r="E1292" s="449" t="s">
        <v>206</v>
      </c>
      <c r="F1292" s="450" t="s">
        <v>649</v>
      </c>
      <c r="G1292" s="450" t="s">
        <v>2760</v>
      </c>
      <c r="H1292" s="450" t="s">
        <v>4429</v>
      </c>
      <c r="I1292" s="452" t="s">
        <v>681</v>
      </c>
      <c r="J1292" s="457" t="s">
        <v>3</v>
      </c>
      <c r="K1292" s="407">
        <v>1</v>
      </c>
      <c r="L1292" s="407">
        <v>5</v>
      </c>
      <c r="M1292" s="407">
        <v>5</v>
      </c>
      <c r="N1292" s="425">
        <f t="shared" si="64"/>
        <v>10</v>
      </c>
      <c r="O1292" s="437"/>
      <c r="P1292" s="406"/>
      <c r="Q1292" s="406"/>
      <c r="R1292" s="406"/>
      <c r="S1292" s="406"/>
      <c r="T1292" s="406"/>
      <c r="U1292" s="406"/>
      <c r="V1292" s="406">
        <f t="shared" si="63"/>
        <v>10</v>
      </c>
      <c r="W1292" s="676" t="s">
        <v>1152</v>
      </c>
      <c r="X1292" s="507" t="str">
        <f t="shared" si="61"/>
        <v>cel putin 10 număr camere necunoscut &lt;span style="color: red;"&gt;(spuneți-mi sau trimiteți tabel întreținere)&lt;/span&gt;</v>
      </c>
      <c r="Y1292" s="508" t="str">
        <f t="shared" si="62"/>
        <v>cel putin 10 din care cel putin 10 număr camere necunoscut &lt;span style="color: red;"&gt;(spuneți-mi sau trimiteți tabel întreținere)&lt;/span&gt;</v>
      </c>
      <c r="Z1292" s="509"/>
      <c r="AA1292" s="510" t="s">
        <v>1679</v>
      </c>
      <c r="AB1292" s="628" t="s">
        <v>1301</v>
      </c>
      <c r="AC1292" s="431" t="s">
        <v>1548</v>
      </c>
      <c r="AD1292" s="356" t="s">
        <v>2086</v>
      </c>
      <c r="AE1292" s="356"/>
      <c r="AF1292" s="356"/>
      <c r="AG1292" s="356" t="s">
        <v>840</v>
      </c>
      <c r="AH1292" s="356"/>
      <c r="AI1292" s="623" t="s">
        <v>2618</v>
      </c>
      <c r="AJ1292" s="441"/>
      <c r="AK1292" s="359"/>
    </row>
    <row r="1293" spans="1:37">
      <c r="A1293" s="367"/>
      <c r="B1293" s="445" t="s">
        <v>455</v>
      </c>
      <c r="C1293" s="402">
        <v>46.764200000000002</v>
      </c>
      <c r="D1293" s="428">
        <v>23.568000000000001</v>
      </c>
      <c r="E1293" s="449" t="s">
        <v>206</v>
      </c>
      <c r="F1293" s="450" t="s">
        <v>649</v>
      </c>
      <c r="G1293" s="450" t="s">
        <v>2760</v>
      </c>
      <c r="H1293" s="450" t="s">
        <v>4430</v>
      </c>
      <c r="I1293" s="452" t="s">
        <v>681</v>
      </c>
      <c r="J1293" s="457" t="s">
        <v>3</v>
      </c>
      <c r="K1293" s="407">
        <v>3</v>
      </c>
      <c r="L1293" s="407">
        <v>5</v>
      </c>
      <c r="M1293" s="407">
        <v>5</v>
      </c>
      <c r="N1293" s="425">
        <f t="shared" si="64"/>
        <v>30</v>
      </c>
      <c r="O1293" s="437"/>
      <c r="P1293" s="406"/>
      <c r="Q1293" s="406"/>
      <c r="R1293" s="406"/>
      <c r="S1293" s="406"/>
      <c r="T1293" s="406"/>
      <c r="U1293" s="406"/>
      <c r="V1293" s="406">
        <f t="shared" si="63"/>
        <v>30</v>
      </c>
      <c r="W1293" s="676" t="s">
        <v>1152</v>
      </c>
      <c r="X1293" s="507" t="str">
        <f t="shared" si="61"/>
        <v>cel putin 30 număr camere necunoscut &lt;span style="color: red;"&gt;(spuneți-mi sau trimiteți tabel întreținere)&lt;/span&gt;</v>
      </c>
      <c r="Y1293" s="508" t="str">
        <f t="shared" si="62"/>
        <v>cel putin 30 din care cel putin 30 număr camere necunoscut &lt;span style="color: red;"&gt;(spuneți-mi sau trimiteți tabel întreținere)&lt;/span&gt;</v>
      </c>
      <c r="Z1293" s="509"/>
      <c r="AA1293" s="510" t="s">
        <v>1679</v>
      </c>
      <c r="AB1293" s="628" t="s">
        <v>1301</v>
      </c>
      <c r="AC1293" s="431" t="s">
        <v>1548</v>
      </c>
      <c r="AD1293" s="356" t="s">
        <v>2086</v>
      </c>
      <c r="AE1293" s="356"/>
      <c r="AF1293" s="356"/>
      <c r="AG1293" s="356" t="s">
        <v>840</v>
      </c>
      <c r="AH1293" s="356"/>
      <c r="AI1293" s="623" t="s">
        <v>2618</v>
      </c>
      <c r="AJ1293" s="441"/>
      <c r="AK1293" s="359"/>
    </row>
    <row r="1294" spans="1:37">
      <c r="A1294" s="367" t="s">
        <v>32</v>
      </c>
      <c r="B1294" s="460" t="s">
        <v>415</v>
      </c>
      <c r="C1294" s="461">
        <v>46.763599999999997</v>
      </c>
      <c r="D1294" s="462">
        <v>23.5627</v>
      </c>
      <c r="E1294" s="463" t="s">
        <v>206</v>
      </c>
      <c r="F1294" s="464" t="s">
        <v>649</v>
      </c>
      <c r="G1294" s="464" t="s">
        <v>2761</v>
      </c>
      <c r="H1294" s="464" t="s">
        <v>4431</v>
      </c>
      <c r="I1294" s="474" t="s">
        <v>661</v>
      </c>
      <c r="J1294" s="475" t="s">
        <v>825</v>
      </c>
      <c r="K1294" s="476">
        <v>1</v>
      </c>
      <c r="L1294" s="476">
        <v>9</v>
      </c>
      <c r="M1294" s="476">
        <v>9</v>
      </c>
      <c r="N1294" s="477">
        <v>36</v>
      </c>
      <c r="O1294" s="478"/>
      <c r="P1294" s="479">
        <v>10</v>
      </c>
      <c r="Q1294" s="479">
        <v>8</v>
      </c>
      <c r="R1294" s="479">
        <v>18</v>
      </c>
      <c r="S1294" s="479"/>
      <c r="T1294" s="479"/>
      <c r="U1294" s="479"/>
      <c r="V1294" s="479">
        <f t="shared" si="63"/>
        <v>0</v>
      </c>
      <c r="W1294" s="679"/>
      <c r="X1294" s="515" t="str">
        <f t="shared" si="61"/>
        <v>10 garsoniere, 8 două camere, 18 trei camere, 0 număr camere necunoscut &lt;span style="color: red;"&gt;(spuneți-mi sau trimiteți tabel întreținere)&lt;/span&gt;</v>
      </c>
      <c r="Y1294" s="516" t="str">
        <f t="shared" si="62"/>
        <v>36 din care 10 garsoniere, 8 două camere, 18 trei camere, 0 număr camere necunoscut &lt;span style="color: red;"&gt;(spuneți-mi sau trimiteți tabel întreținere)&lt;/span&gt;</v>
      </c>
      <c r="Z1294" s="517"/>
      <c r="AA1294" s="518" t="s">
        <v>1668</v>
      </c>
      <c r="AB1294" s="400" t="s">
        <v>1308</v>
      </c>
      <c r="AC1294" s="458" t="s">
        <v>1155</v>
      </c>
      <c r="AD1294" s="472" t="s">
        <v>1380</v>
      </c>
      <c r="AE1294" s="472"/>
      <c r="AF1294" s="472"/>
      <c r="AG1294" s="394" t="s">
        <v>1216</v>
      </c>
      <c r="AH1294" s="394"/>
      <c r="AI1294" s="394" t="s">
        <v>2569</v>
      </c>
      <c r="AJ1294" s="473"/>
      <c r="AK1294" s="359"/>
    </row>
    <row r="1295" spans="1:37">
      <c r="A1295" s="367"/>
      <c r="B1295" s="445" t="s">
        <v>445</v>
      </c>
      <c r="C1295" s="402">
        <v>46.762700000000002</v>
      </c>
      <c r="D1295" s="428">
        <v>23.562100000000001</v>
      </c>
      <c r="E1295" s="449" t="s">
        <v>206</v>
      </c>
      <c r="F1295" s="450" t="s">
        <v>649</v>
      </c>
      <c r="G1295" s="450" t="s">
        <v>2761</v>
      </c>
      <c r="H1295" s="450" t="s">
        <v>4432</v>
      </c>
      <c r="I1295" s="452" t="s">
        <v>681</v>
      </c>
      <c r="J1295" s="457" t="s">
        <v>3</v>
      </c>
      <c r="K1295" s="407">
        <v>5</v>
      </c>
      <c r="L1295" s="407">
        <v>5</v>
      </c>
      <c r="M1295" s="407">
        <v>5</v>
      </c>
      <c r="N1295" s="425">
        <v>58</v>
      </c>
      <c r="O1295" s="437"/>
      <c r="P1295" s="526"/>
      <c r="Q1295" s="526">
        <v>30</v>
      </c>
      <c r="R1295" s="526">
        <v>25</v>
      </c>
      <c r="S1295" s="526">
        <v>3</v>
      </c>
      <c r="T1295" s="526"/>
      <c r="U1295" s="526"/>
      <c r="V1295" s="406">
        <f t="shared" si="63"/>
        <v>0</v>
      </c>
      <c r="W1295" s="676"/>
      <c r="X1295" s="507" t="str">
        <f t="shared" si="61"/>
        <v>30 două camere, 25 trei camere, 3 patru camere, 0 număr camere necunoscut &lt;span style="color: red;"&gt;(spuneți-mi sau trimiteți tabel întreținere)&lt;/span&gt;</v>
      </c>
      <c r="Y1295" s="508" t="str">
        <f t="shared" si="62"/>
        <v>58 din care 30 două camere, 25 trei camere, 3 patru camere, 0 număr camere necunoscut &lt;span style="color: red;"&gt;(spuneți-mi sau trimiteți tabel întreținere)&lt;/span&gt;</v>
      </c>
      <c r="Z1295" s="509"/>
      <c r="AA1295" s="510" t="s">
        <v>1668</v>
      </c>
      <c r="AB1295" s="628" t="s">
        <v>1307</v>
      </c>
      <c r="AC1295" s="431" t="s">
        <v>1155</v>
      </c>
      <c r="AD1295" s="623" t="s">
        <v>1633</v>
      </c>
      <c r="AE1295" s="623"/>
      <c r="AF1295" s="623"/>
      <c r="AG1295" s="623" t="s">
        <v>10</v>
      </c>
      <c r="AH1295" s="623"/>
      <c r="AI1295" s="623" t="s">
        <v>2566</v>
      </c>
      <c r="AJ1295" s="441"/>
      <c r="AK1295" s="359"/>
    </row>
    <row r="1296" spans="1:37">
      <c r="A1296" s="367"/>
      <c r="B1296" s="445" t="s">
        <v>446</v>
      </c>
      <c r="C1296" s="402">
        <v>46.763399999999997</v>
      </c>
      <c r="D1296" s="428">
        <v>23.5623</v>
      </c>
      <c r="E1296" s="449" t="s">
        <v>206</v>
      </c>
      <c r="F1296" s="450" t="s">
        <v>649</v>
      </c>
      <c r="G1296" s="450" t="s">
        <v>2761</v>
      </c>
      <c r="H1296" s="450" t="s">
        <v>4433</v>
      </c>
      <c r="I1296" s="452" t="s">
        <v>661</v>
      </c>
      <c r="J1296" s="457" t="s">
        <v>825</v>
      </c>
      <c r="K1296" s="407">
        <v>1</v>
      </c>
      <c r="L1296" s="407">
        <v>9</v>
      </c>
      <c r="M1296" s="407">
        <v>9</v>
      </c>
      <c r="N1296" s="425">
        <v>36</v>
      </c>
      <c r="O1296" s="437"/>
      <c r="P1296" s="406">
        <v>10</v>
      </c>
      <c r="Q1296" s="406">
        <v>8</v>
      </c>
      <c r="R1296" s="406">
        <v>18</v>
      </c>
      <c r="S1296" s="406"/>
      <c r="T1296" s="406"/>
      <c r="U1296" s="406"/>
      <c r="V1296" s="406">
        <f t="shared" si="63"/>
        <v>0</v>
      </c>
      <c r="W1296" s="676"/>
      <c r="X1296" s="507" t="str">
        <f t="shared" si="61"/>
        <v>10 garsoniere, 8 două camere, 18 trei camere, 0 număr camere necunoscut &lt;span style="color: red;"&gt;(spuneți-mi sau trimiteți tabel întreținere)&lt;/span&gt;</v>
      </c>
      <c r="Y1296" s="508" t="str">
        <f t="shared" si="62"/>
        <v>36 din care 10 garsoniere, 8 două camere, 18 trei camere, 0 număr camere necunoscut &lt;span style="color: red;"&gt;(spuneți-mi sau trimiteți tabel întreținere)&lt;/span&gt;</v>
      </c>
      <c r="Z1296" s="509"/>
      <c r="AA1296" s="510" t="s">
        <v>1668</v>
      </c>
      <c r="AB1296" s="628" t="s">
        <v>1308</v>
      </c>
      <c r="AC1296" s="431" t="s">
        <v>1155</v>
      </c>
      <c r="AD1296" s="356" t="s">
        <v>1380</v>
      </c>
      <c r="AE1296" s="356"/>
      <c r="AF1296" s="356"/>
      <c r="AG1296" s="623" t="s">
        <v>1216</v>
      </c>
      <c r="AH1296" s="623"/>
      <c r="AI1296" s="623" t="s">
        <v>2569</v>
      </c>
      <c r="AJ1296" s="441"/>
      <c r="AK1296" s="359"/>
    </row>
    <row r="1297" spans="1:37">
      <c r="A1297" s="367"/>
      <c r="B1297" s="445" t="s">
        <v>403</v>
      </c>
      <c r="C1297" s="402">
        <v>46.762300000000003</v>
      </c>
      <c r="D1297" s="428">
        <v>23.561599999999999</v>
      </c>
      <c r="E1297" s="449" t="s">
        <v>206</v>
      </c>
      <c r="F1297" s="450" t="s">
        <v>649</v>
      </c>
      <c r="G1297" s="450" t="s">
        <v>2761</v>
      </c>
      <c r="H1297" s="450" t="s">
        <v>4434</v>
      </c>
      <c r="I1297" s="452" t="s">
        <v>681</v>
      </c>
      <c r="J1297" s="457" t="s">
        <v>3</v>
      </c>
      <c r="K1297" s="624">
        <v>2</v>
      </c>
      <c r="L1297" s="624">
        <v>5</v>
      </c>
      <c r="M1297" s="624">
        <v>5</v>
      </c>
      <c r="N1297" s="398">
        <v>28</v>
      </c>
      <c r="O1297" s="395"/>
      <c r="P1297" s="526"/>
      <c r="Q1297" s="526">
        <v>26</v>
      </c>
      <c r="R1297" s="526">
        <v>2</v>
      </c>
      <c r="S1297" s="526"/>
      <c r="T1297" s="526"/>
      <c r="U1297" s="406"/>
      <c r="V1297" s="406">
        <f t="shared" si="63"/>
        <v>0</v>
      </c>
      <c r="W1297" s="676"/>
      <c r="X1297" s="507" t="str">
        <f t="shared" si="61"/>
        <v>26 două camere, 2 trei camere, 0 număr camere necunoscut &lt;span style="color: red;"&gt;(spuneți-mi sau trimiteți tabel întreținere)&lt;/span&gt;</v>
      </c>
      <c r="Y1297" s="508" t="str">
        <f t="shared" si="62"/>
        <v>28 din care 26 două camere, 2 trei camere, 0 număr camere necunoscut &lt;span style="color: red;"&gt;(spuneți-mi sau trimiteți tabel întreținere)&lt;/span&gt;</v>
      </c>
      <c r="Z1297" s="509"/>
      <c r="AA1297" s="510" t="s">
        <v>1668</v>
      </c>
      <c r="AB1297" s="628" t="s">
        <v>1307</v>
      </c>
      <c r="AC1297" s="431" t="s">
        <v>1155</v>
      </c>
      <c r="AD1297" s="623" t="s">
        <v>1392</v>
      </c>
      <c r="AE1297" s="623"/>
      <c r="AF1297" s="623"/>
      <c r="AG1297" s="623" t="s">
        <v>10</v>
      </c>
      <c r="AH1297" s="623"/>
      <c r="AI1297" s="623" t="s">
        <v>2598</v>
      </c>
      <c r="AJ1297" s="441"/>
      <c r="AK1297" s="359"/>
    </row>
    <row r="1298" spans="1:37">
      <c r="A1298" s="367"/>
      <c r="B1298" s="445" t="s">
        <v>403</v>
      </c>
      <c r="C1298" s="402">
        <v>46.762599999999999</v>
      </c>
      <c r="D1298" s="428">
        <v>23.561</v>
      </c>
      <c r="E1298" s="449" t="s">
        <v>206</v>
      </c>
      <c r="F1298" s="450" t="s">
        <v>649</v>
      </c>
      <c r="G1298" s="450" t="s">
        <v>2761</v>
      </c>
      <c r="H1298" s="450" t="s">
        <v>4435</v>
      </c>
      <c r="I1298" s="452" t="s">
        <v>681</v>
      </c>
      <c r="J1298" s="457" t="s">
        <v>3</v>
      </c>
      <c r="K1298" s="407">
        <v>4</v>
      </c>
      <c r="L1298" s="407">
        <v>5</v>
      </c>
      <c r="M1298" s="407">
        <v>5</v>
      </c>
      <c r="N1298" s="425">
        <v>48</v>
      </c>
      <c r="O1298" s="437"/>
      <c r="P1298" s="526"/>
      <c r="Q1298" s="526">
        <v>30</v>
      </c>
      <c r="R1298" s="526">
        <v>18</v>
      </c>
      <c r="S1298" s="526"/>
      <c r="T1298" s="526"/>
      <c r="U1298" s="526"/>
      <c r="V1298" s="526">
        <f t="shared" si="63"/>
        <v>0</v>
      </c>
      <c r="W1298" s="676"/>
      <c r="X1298" s="507" t="str">
        <f t="shared" si="61"/>
        <v>30 două camere, 18 trei camere, 0 număr camere necunoscut &lt;span style="color: red;"&gt;(spuneți-mi sau trimiteți tabel întreținere)&lt;/span&gt;</v>
      </c>
      <c r="Y1298" s="508" t="str">
        <f t="shared" si="62"/>
        <v>48 din care 30 două camere, 18 trei camere, 0 număr camere necunoscut &lt;span style="color: red;"&gt;(spuneți-mi sau trimiteți tabel întreținere)&lt;/span&gt;</v>
      </c>
      <c r="Z1298" s="509"/>
      <c r="AA1298" s="510" t="s">
        <v>1668</v>
      </c>
      <c r="AB1298" s="628" t="s">
        <v>1307</v>
      </c>
      <c r="AC1298" s="431" t="s">
        <v>1155</v>
      </c>
      <c r="AD1298" s="623" t="s">
        <v>1422</v>
      </c>
      <c r="AE1298" s="623"/>
      <c r="AF1298" s="623"/>
      <c r="AG1298" s="623" t="s">
        <v>10</v>
      </c>
      <c r="AH1298" s="623"/>
      <c r="AI1298" s="623" t="s">
        <v>2598</v>
      </c>
      <c r="AJ1298" s="441"/>
      <c r="AK1298" s="359"/>
    </row>
    <row r="1299" spans="1:37">
      <c r="A1299" s="367"/>
      <c r="B1299" s="445" t="s">
        <v>447</v>
      </c>
      <c r="C1299" s="402">
        <v>46.763300000000001</v>
      </c>
      <c r="D1299" s="428">
        <v>23.561800000000002</v>
      </c>
      <c r="E1299" s="449" t="s">
        <v>206</v>
      </c>
      <c r="F1299" s="450" t="s">
        <v>649</v>
      </c>
      <c r="G1299" s="450" t="s">
        <v>2761</v>
      </c>
      <c r="H1299" s="450" t="s">
        <v>4436</v>
      </c>
      <c r="I1299" s="452" t="s">
        <v>661</v>
      </c>
      <c r="J1299" s="457" t="s">
        <v>825</v>
      </c>
      <c r="K1299" s="407">
        <v>1</v>
      </c>
      <c r="L1299" s="407">
        <v>9</v>
      </c>
      <c r="M1299" s="407">
        <v>9</v>
      </c>
      <c r="N1299" s="425">
        <v>36</v>
      </c>
      <c r="O1299" s="437"/>
      <c r="P1299" s="406">
        <v>10</v>
      </c>
      <c r="Q1299" s="406">
        <v>8</v>
      </c>
      <c r="R1299" s="406">
        <v>18</v>
      </c>
      <c r="S1299" s="406"/>
      <c r="T1299" s="406"/>
      <c r="U1299" s="406"/>
      <c r="V1299" s="406">
        <f t="shared" si="63"/>
        <v>0</v>
      </c>
      <c r="W1299" s="676"/>
      <c r="X1299" s="507" t="str">
        <f t="shared" si="61"/>
        <v>10 garsoniere, 8 două camere, 18 trei camere, 0 număr camere necunoscut &lt;span style="color: red;"&gt;(spuneți-mi sau trimiteți tabel întreținere)&lt;/span&gt;</v>
      </c>
      <c r="Y1299" s="508" t="str">
        <f t="shared" si="62"/>
        <v>36 din care 10 garsoniere, 8 două camere, 18 trei camere, 0 număr camere necunoscut &lt;span style="color: red;"&gt;(spuneți-mi sau trimiteți tabel întreținere)&lt;/span&gt;</v>
      </c>
      <c r="Z1299" s="509"/>
      <c r="AA1299" s="510" t="s">
        <v>1668</v>
      </c>
      <c r="AB1299" s="628" t="s">
        <v>1308</v>
      </c>
      <c r="AC1299" s="431" t="s">
        <v>1155</v>
      </c>
      <c r="AD1299" s="356" t="s">
        <v>1380</v>
      </c>
      <c r="AE1299" s="356"/>
      <c r="AF1299" s="356"/>
      <c r="AG1299" s="623" t="s">
        <v>1216</v>
      </c>
      <c r="AH1299" s="623"/>
      <c r="AI1299" s="623" t="s">
        <v>2569</v>
      </c>
      <c r="AJ1299" s="441"/>
      <c r="AK1299" s="359"/>
    </row>
    <row r="1300" spans="1:37">
      <c r="A1300" s="367"/>
      <c r="B1300" s="445" t="s">
        <v>508</v>
      </c>
      <c r="C1300" s="402">
        <v>46.763199999999998</v>
      </c>
      <c r="D1300" s="428">
        <v>23.561199999999999</v>
      </c>
      <c r="E1300" s="449" t="s">
        <v>206</v>
      </c>
      <c r="F1300" s="450" t="s">
        <v>649</v>
      </c>
      <c r="G1300" s="450" t="s">
        <v>2761</v>
      </c>
      <c r="H1300" s="450" t="s">
        <v>4437</v>
      </c>
      <c r="I1300" s="452" t="s">
        <v>661</v>
      </c>
      <c r="J1300" s="457" t="s">
        <v>825</v>
      </c>
      <c r="K1300" s="407">
        <v>1</v>
      </c>
      <c r="L1300" s="407">
        <v>9</v>
      </c>
      <c r="M1300" s="407">
        <v>9</v>
      </c>
      <c r="N1300" s="425">
        <v>36</v>
      </c>
      <c r="O1300" s="437"/>
      <c r="P1300" s="406">
        <v>10</v>
      </c>
      <c r="Q1300" s="406">
        <v>8</v>
      </c>
      <c r="R1300" s="406">
        <v>18</v>
      </c>
      <c r="S1300" s="406"/>
      <c r="T1300" s="406"/>
      <c r="U1300" s="406"/>
      <c r="V1300" s="406">
        <f t="shared" si="63"/>
        <v>0</v>
      </c>
      <c r="W1300" s="676"/>
      <c r="X1300" s="507" t="str">
        <f t="shared" si="61"/>
        <v>10 garsoniere, 8 două camere, 18 trei camere, 0 număr camere necunoscut &lt;span style="color: red;"&gt;(spuneți-mi sau trimiteți tabel întreținere)&lt;/span&gt;</v>
      </c>
      <c r="Y1300" s="508" t="str">
        <f t="shared" si="62"/>
        <v>36 din care 10 garsoniere, 8 două camere, 18 trei camere, 0 număr camere necunoscut &lt;span style="color: red;"&gt;(spuneți-mi sau trimiteți tabel întreținere)&lt;/span&gt;</v>
      </c>
      <c r="Z1300" s="509"/>
      <c r="AA1300" s="510" t="s">
        <v>1668</v>
      </c>
      <c r="AB1300" s="628" t="s">
        <v>1308</v>
      </c>
      <c r="AC1300" s="431" t="s">
        <v>1155</v>
      </c>
      <c r="AD1300" s="356" t="s">
        <v>1380</v>
      </c>
      <c r="AE1300" s="356"/>
      <c r="AF1300" s="356"/>
      <c r="AG1300" s="623" t="s">
        <v>1216</v>
      </c>
      <c r="AH1300" s="623"/>
      <c r="AI1300" s="623" t="s">
        <v>2569</v>
      </c>
      <c r="AJ1300" s="441"/>
      <c r="AK1300" s="359"/>
    </row>
    <row r="1301" spans="1:37">
      <c r="A1301" s="367"/>
      <c r="B1301" s="445" t="s">
        <v>509</v>
      </c>
      <c r="C1301" s="402">
        <v>46.7622</v>
      </c>
      <c r="D1301" s="428">
        <v>23.560400000000001</v>
      </c>
      <c r="E1301" s="449" t="s">
        <v>206</v>
      </c>
      <c r="F1301" s="450" t="s">
        <v>649</v>
      </c>
      <c r="G1301" s="450" t="s">
        <v>2761</v>
      </c>
      <c r="H1301" s="450" t="s">
        <v>4438</v>
      </c>
      <c r="I1301" s="452" t="s">
        <v>681</v>
      </c>
      <c r="J1301" s="457" t="s">
        <v>3</v>
      </c>
      <c r="K1301" s="624">
        <v>2</v>
      </c>
      <c r="L1301" s="624">
        <v>5</v>
      </c>
      <c r="M1301" s="624">
        <v>5</v>
      </c>
      <c r="N1301" s="398">
        <v>28</v>
      </c>
      <c r="O1301" s="395"/>
      <c r="P1301" s="526"/>
      <c r="Q1301" s="526">
        <v>26</v>
      </c>
      <c r="R1301" s="526">
        <v>2</v>
      </c>
      <c r="S1301" s="526"/>
      <c r="T1301" s="526"/>
      <c r="U1301" s="406"/>
      <c r="V1301" s="406">
        <f t="shared" si="63"/>
        <v>0</v>
      </c>
      <c r="W1301" s="676"/>
      <c r="X1301" s="507" t="str">
        <f t="shared" si="61"/>
        <v>26 două camere, 2 trei camere, 0 număr camere necunoscut &lt;span style="color: red;"&gt;(spuneți-mi sau trimiteți tabel întreținere)&lt;/span&gt;</v>
      </c>
      <c r="Y1301" s="508" t="str">
        <f t="shared" si="62"/>
        <v>28 din care 26 două camere, 2 trei camere, 0 număr camere necunoscut &lt;span style="color: red;"&gt;(spuneți-mi sau trimiteți tabel întreținere)&lt;/span&gt;</v>
      </c>
      <c r="Z1301" s="509"/>
      <c r="AA1301" s="510" t="s">
        <v>1668</v>
      </c>
      <c r="AB1301" s="628" t="s">
        <v>1307</v>
      </c>
      <c r="AC1301" s="431" t="s">
        <v>1155</v>
      </c>
      <c r="AD1301" s="623" t="s">
        <v>1392</v>
      </c>
      <c r="AE1301" s="623"/>
      <c r="AF1301" s="623"/>
      <c r="AG1301" s="623" t="s">
        <v>10</v>
      </c>
      <c r="AH1301" s="623"/>
      <c r="AI1301" s="623" t="s">
        <v>2598</v>
      </c>
      <c r="AJ1301" s="441"/>
      <c r="AK1301" s="359"/>
    </row>
    <row r="1302" spans="1:37">
      <c r="A1302" s="367"/>
      <c r="B1302" s="445" t="s">
        <v>510</v>
      </c>
      <c r="C1302" s="402">
        <v>46.762799999999999</v>
      </c>
      <c r="D1302" s="428">
        <v>23.557300000000001</v>
      </c>
      <c r="E1302" s="449" t="s">
        <v>206</v>
      </c>
      <c r="F1302" s="450" t="s">
        <v>649</v>
      </c>
      <c r="G1302" s="450" t="s">
        <v>2761</v>
      </c>
      <c r="H1302" s="450" t="s">
        <v>4439</v>
      </c>
      <c r="I1302" s="452" t="s">
        <v>661</v>
      </c>
      <c r="J1302" s="399" t="s">
        <v>751</v>
      </c>
      <c r="K1302" s="407">
        <v>2</v>
      </c>
      <c r="L1302" s="407">
        <v>9</v>
      </c>
      <c r="M1302" s="407">
        <v>9</v>
      </c>
      <c r="N1302" s="398">
        <v>54</v>
      </c>
      <c r="O1302" s="395"/>
      <c r="P1302" s="526"/>
      <c r="Q1302" s="526">
        <v>14</v>
      </c>
      <c r="R1302" s="526">
        <v>32</v>
      </c>
      <c r="S1302" s="526">
        <v>8</v>
      </c>
      <c r="T1302" s="526"/>
      <c r="U1302" s="406"/>
      <c r="V1302" s="406">
        <f t="shared" si="63"/>
        <v>0</v>
      </c>
      <c r="W1302" s="676"/>
      <c r="X1302" s="507" t="str">
        <f t="shared" si="61"/>
        <v>14 două camere, 32 trei camere, 8 patru camere, 0 număr camere necunoscut &lt;span style="color: red;"&gt;(spuneți-mi sau trimiteți tabel întreținere)&lt;/span&gt;</v>
      </c>
      <c r="Y1302" s="508" t="str">
        <f t="shared" si="62"/>
        <v>54 din care 14 două camere, 32 trei camere, 8 patru camere, 0 număr camere necunoscut &lt;span style="color: red;"&gt;(spuneți-mi sau trimiteți tabel întreținere)&lt;/span&gt;</v>
      </c>
      <c r="Z1302" s="509"/>
      <c r="AA1302" s="510" t="s">
        <v>1668</v>
      </c>
      <c r="AB1302" s="628" t="s">
        <v>1308</v>
      </c>
      <c r="AC1302" s="431" t="s">
        <v>1155</v>
      </c>
      <c r="AD1302" s="623" t="s">
        <v>1375</v>
      </c>
      <c r="AE1302" s="623"/>
      <c r="AF1302" s="623"/>
      <c r="AG1302" s="623" t="s">
        <v>1216</v>
      </c>
      <c r="AH1302" s="623"/>
      <c r="AI1302" s="623" t="s">
        <v>2569</v>
      </c>
      <c r="AJ1302" s="441"/>
      <c r="AK1302" s="359"/>
    </row>
    <row r="1303" spans="1:37">
      <c r="A1303" s="367"/>
      <c r="B1303" s="445" t="s">
        <v>511</v>
      </c>
      <c r="C1303" s="402">
        <v>46.7624</v>
      </c>
      <c r="D1303" s="428">
        <v>23.5596</v>
      </c>
      <c r="E1303" s="449" t="s">
        <v>206</v>
      </c>
      <c r="F1303" s="450" t="s">
        <v>649</v>
      </c>
      <c r="G1303" s="450" t="s">
        <v>2761</v>
      </c>
      <c r="H1303" s="450" t="s">
        <v>4440</v>
      </c>
      <c r="I1303" s="452" t="s">
        <v>681</v>
      </c>
      <c r="J1303" s="457" t="s">
        <v>3</v>
      </c>
      <c r="K1303" s="407">
        <v>8</v>
      </c>
      <c r="L1303" s="407">
        <v>5</v>
      </c>
      <c r="M1303" s="407">
        <v>5</v>
      </c>
      <c r="N1303" s="425">
        <v>88</v>
      </c>
      <c r="O1303" s="395"/>
      <c r="P1303" s="526"/>
      <c r="Q1303" s="526">
        <v>32</v>
      </c>
      <c r="R1303" s="526">
        <v>47</v>
      </c>
      <c r="S1303" s="526">
        <v>9</v>
      </c>
      <c r="T1303" s="526"/>
      <c r="U1303" s="526"/>
      <c r="V1303" s="526">
        <f t="shared" si="63"/>
        <v>0</v>
      </c>
      <c r="W1303" s="676"/>
      <c r="X1303" s="507" t="str">
        <f t="shared" si="61"/>
        <v>32 două camere, 47 trei camere, 9 patru camere, 0 număr camere necunoscut &lt;span style="color: red;"&gt;(spuneți-mi sau trimiteți tabel întreținere)&lt;/span&gt;</v>
      </c>
      <c r="Y1303" s="508" t="str">
        <f t="shared" si="62"/>
        <v>88 din care 32 două camere, 47 trei camere, 9 patru camere, 0 număr camere necunoscut &lt;span style="color: red;"&gt;(spuneți-mi sau trimiteți tabel întreținere)&lt;/span&gt;</v>
      </c>
      <c r="Z1303" s="509"/>
      <c r="AA1303" s="510" t="s">
        <v>1668</v>
      </c>
      <c r="AB1303" s="628" t="s">
        <v>1307</v>
      </c>
      <c r="AC1303" s="431" t="s">
        <v>1155</v>
      </c>
      <c r="AD1303" s="356" t="s">
        <v>1711</v>
      </c>
      <c r="AE1303" s="356"/>
      <c r="AF1303" s="356"/>
      <c r="AG1303" s="623" t="s">
        <v>10</v>
      </c>
      <c r="AH1303" s="623"/>
      <c r="AI1303" s="623" t="s">
        <v>2598</v>
      </c>
      <c r="AJ1303" s="441"/>
      <c r="AK1303" s="359"/>
    </row>
    <row r="1304" spans="1:37">
      <c r="A1304" s="367"/>
      <c r="B1304" s="445" t="s">
        <v>512</v>
      </c>
      <c r="C1304" s="402">
        <v>46.762900000000002</v>
      </c>
      <c r="D1304" s="428">
        <v>23.558199999999999</v>
      </c>
      <c r="E1304" s="449" t="s">
        <v>206</v>
      </c>
      <c r="F1304" s="450" t="s">
        <v>649</v>
      </c>
      <c r="G1304" s="450" t="s">
        <v>2761</v>
      </c>
      <c r="H1304" s="450" t="s">
        <v>4441</v>
      </c>
      <c r="I1304" s="452" t="s">
        <v>661</v>
      </c>
      <c r="J1304" s="399" t="s">
        <v>751</v>
      </c>
      <c r="K1304" s="407">
        <v>2</v>
      </c>
      <c r="L1304" s="407">
        <v>9</v>
      </c>
      <c r="M1304" s="407">
        <v>9</v>
      </c>
      <c r="N1304" s="398">
        <v>54</v>
      </c>
      <c r="O1304" s="395"/>
      <c r="P1304" s="526"/>
      <c r="Q1304" s="526">
        <v>14</v>
      </c>
      <c r="R1304" s="526">
        <v>32</v>
      </c>
      <c r="S1304" s="526">
        <v>8</v>
      </c>
      <c r="T1304" s="526"/>
      <c r="U1304" s="406"/>
      <c r="V1304" s="406">
        <f t="shared" si="63"/>
        <v>0</v>
      </c>
      <c r="W1304" s="676"/>
      <c r="X1304" s="507" t="str">
        <f t="shared" si="61"/>
        <v>14 două camere, 32 trei camere, 8 patru camere, 0 număr camere necunoscut &lt;span style="color: red;"&gt;(spuneți-mi sau trimiteți tabel întreținere)&lt;/span&gt;</v>
      </c>
      <c r="Y1304" s="508" t="str">
        <f t="shared" si="62"/>
        <v>54 din care 14 două camere, 32 trei camere, 8 patru camere, 0 număr camere necunoscut &lt;span style="color: red;"&gt;(spuneți-mi sau trimiteți tabel întreținere)&lt;/span&gt;</v>
      </c>
      <c r="Z1304" s="509"/>
      <c r="AA1304" s="510" t="s">
        <v>1668</v>
      </c>
      <c r="AB1304" s="628" t="s">
        <v>1308</v>
      </c>
      <c r="AC1304" s="431" t="s">
        <v>1155</v>
      </c>
      <c r="AD1304" s="623" t="s">
        <v>1375</v>
      </c>
      <c r="AE1304" s="623"/>
      <c r="AF1304" s="623"/>
      <c r="AG1304" s="623" t="s">
        <v>1216</v>
      </c>
      <c r="AH1304" s="623"/>
      <c r="AI1304" s="623" t="s">
        <v>2569</v>
      </c>
      <c r="AJ1304" s="441"/>
      <c r="AK1304" s="359"/>
    </row>
    <row r="1305" spans="1:37">
      <c r="A1305" s="367"/>
      <c r="B1305" s="445" t="s">
        <v>513</v>
      </c>
      <c r="C1305" s="402">
        <v>46.7624</v>
      </c>
      <c r="D1305" s="428">
        <v>23.558800000000002</v>
      </c>
      <c r="E1305" s="449" t="s">
        <v>206</v>
      </c>
      <c r="F1305" s="450" t="s">
        <v>649</v>
      </c>
      <c r="G1305" s="450" t="s">
        <v>2761</v>
      </c>
      <c r="H1305" s="450" t="s">
        <v>4442</v>
      </c>
      <c r="I1305" s="452" t="s">
        <v>681</v>
      </c>
      <c r="J1305" s="457" t="s">
        <v>3</v>
      </c>
      <c r="K1305" s="407">
        <v>5</v>
      </c>
      <c r="L1305" s="407">
        <v>5</v>
      </c>
      <c r="M1305" s="407">
        <v>5</v>
      </c>
      <c r="N1305" s="425">
        <v>58</v>
      </c>
      <c r="O1305" s="437"/>
      <c r="P1305" s="526"/>
      <c r="Q1305" s="526">
        <v>30</v>
      </c>
      <c r="R1305" s="526">
        <v>25</v>
      </c>
      <c r="S1305" s="526">
        <v>3</v>
      </c>
      <c r="T1305" s="526"/>
      <c r="U1305" s="526"/>
      <c r="V1305" s="406">
        <f t="shared" si="63"/>
        <v>0</v>
      </c>
      <c r="W1305" s="676"/>
      <c r="X1305" s="507" t="str">
        <f t="shared" si="61"/>
        <v>30 două camere, 25 trei camere, 3 patru camere, 0 număr camere necunoscut &lt;span style="color: red;"&gt;(spuneți-mi sau trimiteți tabel întreținere)&lt;/span&gt;</v>
      </c>
      <c r="Y1305" s="508" t="str">
        <f t="shared" si="62"/>
        <v>58 din care 30 două camere, 25 trei camere, 3 patru camere, 0 număr camere necunoscut &lt;span style="color: red;"&gt;(spuneți-mi sau trimiteți tabel întreținere)&lt;/span&gt;</v>
      </c>
      <c r="Z1305" s="509"/>
      <c r="AA1305" s="510" t="s">
        <v>1668</v>
      </c>
      <c r="AB1305" s="628" t="s">
        <v>1307</v>
      </c>
      <c r="AC1305" s="431" t="s">
        <v>1155</v>
      </c>
      <c r="AD1305" s="356" t="s">
        <v>1400</v>
      </c>
      <c r="AE1305" s="356"/>
      <c r="AF1305" s="356"/>
      <c r="AG1305" s="623" t="s">
        <v>10</v>
      </c>
      <c r="AH1305" s="623"/>
      <c r="AI1305" s="623" t="s">
        <v>2598</v>
      </c>
      <c r="AJ1305" s="441"/>
      <c r="AK1305" s="359"/>
    </row>
    <row r="1306" spans="1:37">
      <c r="A1306" s="367"/>
      <c r="B1306" s="445" t="s">
        <v>514</v>
      </c>
      <c r="C1306" s="402">
        <v>46.762900000000002</v>
      </c>
      <c r="D1306" s="428">
        <v>23.559100000000001</v>
      </c>
      <c r="E1306" s="449" t="s">
        <v>206</v>
      </c>
      <c r="F1306" s="450" t="s">
        <v>649</v>
      </c>
      <c r="G1306" s="450" t="s">
        <v>2761</v>
      </c>
      <c r="H1306" s="450" t="s">
        <v>4443</v>
      </c>
      <c r="I1306" s="452" t="s">
        <v>661</v>
      </c>
      <c r="J1306" s="399" t="s">
        <v>751</v>
      </c>
      <c r="K1306" s="407">
        <v>2</v>
      </c>
      <c r="L1306" s="407">
        <v>9</v>
      </c>
      <c r="M1306" s="407">
        <v>9</v>
      </c>
      <c r="N1306" s="398">
        <v>54</v>
      </c>
      <c r="O1306" s="395"/>
      <c r="P1306" s="526"/>
      <c r="Q1306" s="526">
        <v>14</v>
      </c>
      <c r="R1306" s="526">
        <v>32</v>
      </c>
      <c r="S1306" s="526">
        <v>8</v>
      </c>
      <c r="T1306" s="526"/>
      <c r="U1306" s="406"/>
      <c r="V1306" s="406">
        <f t="shared" si="63"/>
        <v>0</v>
      </c>
      <c r="W1306" s="676"/>
      <c r="X1306" s="507" t="str">
        <f t="shared" si="61"/>
        <v>14 două camere, 32 trei camere, 8 patru camere, 0 număr camere necunoscut &lt;span style="color: red;"&gt;(spuneți-mi sau trimiteți tabel întreținere)&lt;/span&gt;</v>
      </c>
      <c r="Y1306" s="508" t="str">
        <f t="shared" si="62"/>
        <v>54 din care 14 două camere, 32 trei camere, 8 patru camere, 0 număr camere necunoscut &lt;span style="color: red;"&gt;(spuneți-mi sau trimiteți tabel întreținere)&lt;/span&gt;</v>
      </c>
      <c r="Z1306" s="509"/>
      <c r="AA1306" s="510" t="s">
        <v>1668</v>
      </c>
      <c r="AB1306" s="628" t="s">
        <v>1308</v>
      </c>
      <c r="AC1306" s="431" t="s">
        <v>1155</v>
      </c>
      <c r="AD1306" s="623" t="s">
        <v>1375</v>
      </c>
      <c r="AE1306" s="623"/>
      <c r="AF1306" s="623"/>
      <c r="AG1306" s="623" t="s">
        <v>1216</v>
      </c>
      <c r="AH1306" s="623"/>
      <c r="AI1306" s="623" t="s">
        <v>2569</v>
      </c>
      <c r="AJ1306" s="441"/>
      <c r="AK1306" s="359"/>
    </row>
    <row r="1307" spans="1:37">
      <c r="A1307" s="367"/>
      <c r="B1307" s="445" t="s">
        <v>515</v>
      </c>
      <c r="C1307" s="402">
        <v>46.762099999999997</v>
      </c>
      <c r="D1307" s="428">
        <v>23.5581</v>
      </c>
      <c r="E1307" s="449" t="s">
        <v>206</v>
      </c>
      <c r="F1307" s="450" t="s">
        <v>649</v>
      </c>
      <c r="G1307" s="450" t="s">
        <v>2761</v>
      </c>
      <c r="H1307" s="450" t="s">
        <v>4444</v>
      </c>
      <c r="I1307" s="452" t="s">
        <v>681</v>
      </c>
      <c r="J1307" s="457" t="s">
        <v>3</v>
      </c>
      <c r="K1307" s="624">
        <v>2</v>
      </c>
      <c r="L1307" s="624">
        <v>5</v>
      </c>
      <c r="M1307" s="624">
        <v>5</v>
      </c>
      <c r="N1307" s="398">
        <v>28</v>
      </c>
      <c r="O1307" s="395"/>
      <c r="P1307" s="526"/>
      <c r="Q1307" s="526">
        <v>26</v>
      </c>
      <c r="R1307" s="526">
        <v>2</v>
      </c>
      <c r="S1307" s="526"/>
      <c r="T1307" s="526"/>
      <c r="U1307" s="406"/>
      <c r="V1307" s="406">
        <f t="shared" si="63"/>
        <v>0</v>
      </c>
      <c r="W1307" s="676"/>
      <c r="X1307" s="507" t="str">
        <f t="shared" si="61"/>
        <v>26 două camere, 2 trei camere, 0 număr camere necunoscut &lt;span style="color: red;"&gt;(spuneți-mi sau trimiteți tabel întreținere)&lt;/span&gt;</v>
      </c>
      <c r="Y1307" s="508" t="str">
        <f t="shared" si="62"/>
        <v>28 din care 26 două camere, 2 trei camere, 0 număr camere necunoscut &lt;span style="color: red;"&gt;(spuneți-mi sau trimiteți tabel întreținere)&lt;/span&gt;</v>
      </c>
      <c r="Z1307" s="509"/>
      <c r="AA1307" s="510" t="s">
        <v>1668</v>
      </c>
      <c r="AB1307" s="628" t="s">
        <v>1307</v>
      </c>
      <c r="AC1307" s="431" t="s">
        <v>1155</v>
      </c>
      <c r="AD1307" s="623" t="s">
        <v>1392</v>
      </c>
      <c r="AE1307" s="623"/>
      <c r="AF1307" s="623"/>
      <c r="AG1307" s="623" t="s">
        <v>10</v>
      </c>
      <c r="AH1307" s="623"/>
      <c r="AI1307" s="623" t="s">
        <v>2598</v>
      </c>
      <c r="AJ1307" s="441"/>
      <c r="AK1307" s="359"/>
    </row>
    <row r="1308" spans="1:37">
      <c r="A1308" s="367"/>
      <c r="B1308" s="445" t="s">
        <v>517</v>
      </c>
      <c r="C1308" s="402">
        <v>46.762300000000003</v>
      </c>
      <c r="D1308" s="428">
        <v>23.557500000000001</v>
      </c>
      <c r="E1308" s="449" t="s">
        <v>206</v>
      </c>
      <c r="F1308" s="450" t="s">
        <v>649</v>
      </c>
      <c r="G1308" s="450" t="s">
        <v>2761</v>
      </c>
      <c r="H1308" s="450" t="s">
        <v>4445</v>
      </c>
      <c r="I1308" s="452" t="s">
        <v>681</v>
      </c>
      <c r="J1308" s="457" t="s">
        <v>3</v>
      </c>
      <c r="K1308" s="407">
        <v>5</v>
      </c>
      <c r="L1308" s="407">
        <v>5</v>
      </c>
      <c r="M1308" s="407">
        <v>5</v>
      </c>
      <c r="N1308" s="425">
        <v>58</v>
      </c>
      <c r="O1308" s="437"/>
      <c r="P1308" s="411"/>
      <c r="Q1308" s="411">
        <v>24</v>
      </c>
      <c r="R1308" s="411">
        <v>25</v>
      </c>
      <c r="S1308" s="411">
        <v>9</v>
      </c>
      <c r="T1308" s="406"/>
      <c r="U1308" s="406"/>
      <c r="V1308" s="406">
        <f t="shared" si="63"/>
        <v>0</v>
      </c>
      <c r="W1308" s="676"/>
      <c r="X1308" s="507" t="str">
        <f t="shared" si="61"/>
        <v>24 două camere, 25 trei camere, 9 patru camere, 0 număr camere necunoscut &lt;span style="color: red;"&gt;(spuneți-mi sau trimiteți tabel întreținere)&lt;/span&gt;</v>
      </c>
      <c r="Y1308" s="508" t="str">
        <f t="shared" si="62"/>
        <v>58 din care 24 două camere, 25 trei camere, 9 patru camere, 0 număr camere necunoscut &lt;span style="color: red;"&gt;(spuneți-mi sau trimiteți tabel întreținere)&lt;/span&gt;</v>
      </c>
      <c r="Z1308" s="509"/>
      <c r="AA1308" s="510" t="s">
        <v>1668</v>
      </c>
      <c r="AB1308" s="628" t="s">
        <v>1307</v>
      </c>
      <c r="AC1308" s="431" t="s">
        <v>1155</v>
      </c>
      <c r="AD1308" s="623" t="s">
        <v>1639</v>
      </c>
      <c r="AE1308" s="623"/>
      <c r="AF1308" s="623"/>
      <c r="AG1308" s="623" t="s">
        <v>10</v>
      </c>
      <c r="AH1308" s="623"/>
      <c r="AI1308" s="623" t="s">
        <v>2598</v>
      </c>
      <c r="AJ1308" s="441"/>
      <c r="AK1308" s="359"/>
    </row>
    <row r="1309" spans="1:37">
      <c r="A1309" s="367" t="s">
        <v>32</v>
      </c>
      <c r="B1309" s="460" t="s">
        <v>488</v>
      </c>
      <c r="C1309" s="461">
        <v>46.761600000000001</v>
      </c>
      <c r="D1309" s="462">
        <v>23.560500000000001</v>
      </c>
      <c r="E1309" s="463" t="s">
        <v>206</v>
      </c>
      <c r="F1309" s="464" t="s">
        <v>649</v>
      </c>
      <c r="G1309" s="464" t="s">
        <v>2761</v>
      </c>
      <c r="H1309" s="464" t="s">
        <v>4446</v>
      </c>
      <c r="I1309" s="474" t="s">
        <v>681</v>
      </c>
      <c r="J1309" s="475" t="s">
        <v>3</v>
      </c>
      <c r="K1309" s="476">
        <v>2</v>
      </c>
      <c r="L1309" s="476">
        <v>5</v>
      </c>
      <c r="M1309" s="476">
        <v>5</v>
      </c>
      <c r="N1309" s="391">
        <v>20</v>
      </c>
      <c r="O1309" s="392"/>
      <c r="P1309" s="525"/>
      <c r="Q1309" s="525"/>
      <c r="R1309" s="525">
        <v>14</v>
      </c>
      <c r="S1309" s="525">
        <v>6</v>
      </c>
      <c r="T1309" s="525"/>
      <c r="U1309" s="525"/>
      <c r="V1309" s="525">
        <f t="shared" si="63"/>
        <v>0</v>
      </c>
      <c r="W1309" s="679"/>
      <c r="X1309" s="515" t="str">
        <f t="shared" si="61"/>
        <v>14 trei camere, 6 patru camere, 0 număr camere necunoscut &lt;span style="color: red;"&gt;(spuneți-mi sau trimiteți tabel întreținere)&lt;/span&gt;</v>
      </c>
      <c r="Y1309" s="516" t="str">
        <f t="shared" si="62"/>
        <v>20 din care 14 trei camere, 6 patru camere, 0 număr camere necunoscut &lt;span style="color: red;"&gt;(spuneți-mi sau trimiteți tabel întreținere)&lt;/span&gt;</v>
      </c>
      <c r="Z1309" s="517"/>
      <c r="AA1309" s="518" t="s">
        <v>1666</v>
      </c>
      <c r="AB1309" s="400" t="s">
        <v>1307</v>
      </c>
      <c r="AC1309" s="458" t="s">
        <v>1155</v>
      </c>
      <c r="AD1309" s="394" t="s">
        <v>1399</v>
      </c>
      <c r="AE1309" s="394"/>
      <c r="AF1309" s="394"/>
      <c r="AG1309" s="394" t="s">
        <v>10</v>
      </c>
      <c r="AH1309" s="394"/>
      <c r="AI1309" s="394" t="s">
        <v>2598</v>
      </c>
      <c r="AJ1309" s="473"/>
      <c r="AK1309" s="359"/>
    </row>
    <row r="1310" spans="1:37">
      <c r="A1310" s="367"/>
      <c r="B1310" s="445" t="s">
        <v>489</v>
      </c>
      <c r="C1310" s="402">
        <v>46.762099999999997</v>
      </c>
      <c r="D1310" s="428">
        <v>23.562200000000001</v>
      </c>
      <c r="E1310" s="449" t="s">
        <v>206</v>
      </c>
      <c r="F1310" s="450" t="s">
        <v>649</v>
      </c>
      <c r="G1310" s="450" t="s">
        <v>2761</v>
      </c>
      <c r="H1310" s="450" t="s">
        <v>4447</v>
      </c>
      <c r="I1310" s="452" t="s">
        <v>681</v>
      </c>
      <c r="J1310" s="457" t="s">
        <v>3</v>
      </c>
      <c r="K1310" s="407">
        <v>4</v>
      </c>
      <c r="L1310" s="407">
        <v>5</v>
      </c>
      <c r="M1310" s="407">
        <v>5</v>
      </c>
      <c r="N1310" s="425">
        <v>40</v>
      </c>
      <c r="O1310" s="437"/>
      <c r="P1310" s="526"/>
      <c r="Q1310" s="526">
        <v>4</v>
      </c>
      <c r="R1310" s="526">
        <v>30</v>
      </c>
      <c r="S1310" s="526">
        <v>6</v>
      </c>
      <c r="T1310" s="526"/>
      <c r="U1310" s="406"/>
      <c r="V1310" s="406">
        <f t="shared" si="63"/>
        <v>0</v>
      </c>
      <c r="W1310" s="676"/>
      <c r="X1310" s="507" t="str">
        <f t="shared" si="61"/>
        <v>4 două camere, 30 trei camere, 6 patru camere, 0 număr camere necunoscut &lt;span style="color: red;"&gt;(spuneți-mi sau trimiteți tabel întreținere)&lt;/span&gt;</v>
      </c>
      <c r="Y1310" s="508" t="str">
        <f t="shared" si="62"/>
        <v>40 din care 4 două camere, 30 trei camere, 6 patru camere, 0 număr camere necunoscut &lt;span style="color: red;"&gt;(spuneți-mi sau trimiteți tabel întreținere)&lt;/span&gt;</v>
      </c>
      <c r="Z1310" s="509"/>
      <c r="AA1310" s="510" t="s">
        <v>1668</v>
      </c>
      <c r="AB1310" s="628" t="s">
        <v>1307</v>
      </c>
      <c r="AC1310" s="431" t="s">
        <v>1155</v>
      </c>
      <c r="AD1310" s="623" t="s">
        <v>1632</v>
      </c>
      <c r="AE1310" s="623"/>
      <c r="AF1310" s="623"/>
      <c r="AG1310" s="623" t="s">
        <v>10</v>
      </c>
      <c r="AH1310" s="623"/>
      <c r="AI1310" s="623" t="s">
        <v>2566</v>
      </c>
      <c r="AJ1310" s="441"/>
      <c r="AK1310" s="359"/>
    </row>
    <row r="1311" spans="1:37">
      <c r="A1311" s="367"/>
      <c r="B1311" s="445" t="s">
        <v>489</v>
      </c>
      <c r="C1311" s="402">
        <v>46.761899999999997</v>
      </c>
      <c r="D1311" s="428">
        <v>23.561</v>
      </c>
      <c r="E1311" s="449" t="s">
        <v>206</v>
      </c>
      <c r="F1311" s="450" t="s">
        <v>649</v>
      </c>
      <c r="G1311" s="450" t="s">
        <v>2761</v>
      </c>
      <c r="H1311" s="450" t="s">
        <v>4448</v>
      </c>
      <c r="I1311" s="452" t="s">
        <v>681</v>
      </c>
      <c r="J1311" s="457" t="s">
        <v>3</v>
      </c>
      <c r="K1311" s="407">
        <v>4</v>
      </c>
      <c r="L1311" s="407">
        <v>5</v>
      </c>
      <c r="M1311" s="407">
        <v>5</v>
      </c>
      <c r="N1311" s="425">
        <v>40</v>
      </c>
      <c r="O1311" s="437"/>
      <c r="P1311" s="526"/>
      <c r="Q1311" s="526">
        <v>4</v>
      </c>
      <c r="R1311" s="526">
        <v>30</v>
      </c>
      <c r="S1311" s="526">
        <v>6</v>
      </c>
      <c r="T1311" s="526"/>
      <c r="U1311" s="406"/>
      <c r="V1311" s="406">
        <f t="shared" si="63"/>
        <v>0</v>
      </c>
      <c r="W1311" s="676"/>
      <c r="X1311" s="507" t="str">
        <f t="shared" si="61"/>
        <v>4 două camere, 30 trei camere, 6 patru camere, 0 număr camere necunoscut &lt;span style="color: red;"&gt;(spuneți-mi sau trimiteți tabel întreținere)&lt;/span&gt;</v>
      </c>
      <c r="Y1311" s="508" t="str">
        <f t="shared" si="62"/>
        <v>40 din care 4 două camere, 30 trei camere, 6 patru camere, 0 număr camere necunoscut &lt;span style="color: red;"&gt;(spuneți-mi sau trimiteți tabel întreținere)&lt;/span&gt;</v>
      </c>
      <c r="Z1311" s="509"/>
      <c r="AA1311" s="510" t="s">
        <v>1668</v>
      </c>
      <c r="AB1311" s="628" t="s">
        <v>1307</v>
      </c>
      <c r="AC1311" s="431" t="s">
        <v>1155</v>
      </c>
      <c r="AD1311" s="623" t="s">
        <v>1632</v>
      </c>
      <c r="AE1311" s="623"/>
      <c r="AF1311" s="623"/>
      <c r="AG1311" s="623" t="s">
        <v>10</v>
      </c>
      <c r="AH1311" s="623"/>
      <c r="AI1311" s="623" t="s">
        <v>2566</v>
      </c>
      <c r="AJ1311" s="441"/>
      <c r="AK1311" s="359"/>
    </row>
    <row r="1312" spans="1:37">
      <c r="A1312" s="367"/>
      <c r="B1312" s="445" t="s">
        <v>490</v>
      </c>
      <c r="C1312" s="402">
        <v>46.761699999999998</v>
      </c>
      <c r="D1312" s="428">
        <v>23.559899999999999</v>
      </c>
      <c r="E1312" s="449" t="s">
        <v>206</v>
      </c>
      <c r="F1312" s="450" t="s">
        <v>649</v>
      </c>
      <c r="G1312" s="450" t="s">
        <v>2761</v>
      </c>
      <c r="H1312" s="450" t="s">
        <v>4449</v>
      </c>
      <c r="I1312" s="452" t="s">
        <v>681</v>
      </c>
      <c r="J1312" s="457" t="s">
        <v>3</v>
      </c>
      <c r="K1312" s="407">
        <v>2</v>
      </c>
      <c r="L1312" s="407">
        <v>5</v>
      </c>
      <c r="M1312" s="407">
        <v>5</v>
      </c>
      <c r="N1312" s="398">
        <v>20</v>
      </c>
      <c r="O1312" s="395"/>
      <c r="P1312" s="526"/>
      <c r="Q1312" s="526"/>
      <c r="R1312" s="526">
        <v>14</v>
      </c>
      <c r="S1312" s="526">
        <v>6</v>
      </c>
      <c r="T1312" s="526"/>
      <c r="U1312" s="526"/>
      <c r="V1312" s="526">
        <f t="shared" si="63"/>
        <v>0</v>
      </c>
      <c r="W1312" s="676"/>
      <c r="X1312" s="507" t="str">
        <f t="shared" si="61"/>
        <v>14 trei camere, 6 patru camere, 0 număr camere necunoscut &lt;span style="color: red;"&gt;(spuneți-mi sau trimiteți tabel întreținere)&lt;/span&gt;</v>
      </c>
      <c r="Y1312" s="508" t="str">
        <f t="shared" si="62"/>
        <v>20 din care 14 trei camere, 6 patru camere, 0 număr camere necunoscut &lt;span style="color: red;"&gt;(spuneți-mi sau trimiteți tabel întreținere)&lt;/span&gt;</v>
      </c>
      <c r="Z1312" s="509"/>
      <c r="AA1312" s="510" t="s">
        <v>1666</v>
      </c>
      <c r="AB1312" s="628" t="s">
        <v>1307</v>
      </c>
      <c r="AC1312" s="431" t="s">
        <v>1155</v>
      </c>
      <c r="AD1312" s="623" t="s">
        <v>1399</v>
      </c>
      <c r="AE1312" s="623"/>
      <c r="AF1312" s="623"/>
      <c r="AG1312" s="623" t="s">
        <v>10</v>
      </c>
      <c r="AH1312" s="623"/>
      <c r="AI1312" s="623" t="s">
        <v>2598</v>
      </c>
      <c r="AJ1312" s="441"/>
      <c r="AK1312" s="359"/>
    </row>
    <row r="1313" spans="1:37">
      <c r="A1313" s="367"/>
      <c r="B1313" s="445" t="s">
        <v>492</v>
      </c>
      <c r="C1313" s="402">
        <v>46.761800000000001</v>
      </c>
      <c r="D1313" s="428">
        <v>23.5594</v>
      </c>
      <c r="E1313" s="449" t="s">
        <v>206</v>
      </c>
      <c r="F1313" s="450" t="s">
        <v>649</v>
      </c>
      <c r="G1313" s="450" t="s">
        <v>2761</v>
      </c>
      <c r="H1313" s="450" t="s">
        <v>4450</v>
      </c>
      <c r="I1313" s="452" t="s">
        <v>681</v>
      </c>
      <c r="J1313" s="457" t="s">
        <v>3</v>
      </c>
      <c r="K1313" s="407">
        <v>2</v>
      </c>
      <c r="L1313" s="407">
        <v>5</v>
      </c>
      <c r="M1313" s="407">
        <v>5</v>
      </c>
      <c r="N1313" s="398">
        <v>20</v>
      </c>
      <c r="O1313" s="395"/>
      <c r="P1313" s="526"/>
      <c r="Q1313" s="526"/>
      <c r="R1313" s="526">
        <v>14</v>
      </c>
      <c r="S1313" s="526">
        <v>6</v>
      </c>
      <c r="T1313" s="526"/>
      <c r="U1313" s="526"/>
      <c r="V1313" s="526">
        <f t="shared" si="63"/>
        <v>0</v>
      </c>
      <c r="W1313" s="676"/>
      <c r="X1313" s="507" t="str">
        <f t="shared" si="61"/>
        <v>14 trei camere, 6 patru camere, 0 număr camere necunoscut &lt;span style="color: red;"&gt;(spuneți-mi sau trimiteți tabel întreținere)&lt;/span&gt;</v>
      </c>
      <c r="Y1313" s="508" t="str">
        <f t="shared" si="62"/>
        <v>20 din care 14 trei camere, 6 patru camere, 0 număr camere necunoscut &lt;span style="color: red;"&gt;(spuneți-mi sau trimiteți tabel întreținere)&lt;/span&gt;</v>
      </c>
      <c r="Z1313" s="509"/>
      <c r="AA1313" s="510" t="s">
        <v>1666</v>
      </c>
      <c r="AB1313" s="628" t="s">
        <v>1307</v>
      </c>
      <c r="AC1313" s="431" t="s">
        <v>1155</v>
      </c>
      <c r="AD1313" s="623" t="s">
        <v>1399</v>
      </c>
      <c r="AE1313" s="623"/>
      <c r="AF1313" s="623"/>
      <c r="AG1313" s="623" t="s">
        <v>10</v>
      </c>
      <c r="AH1313" s="623"/>
      <c r="AI1313" s="623" t="s">
        <v>2598</v>
      </c>
      <c r="AJ1313" s="441"/>
      <c r="AK1313" s="359"/>
    </row>
    <row r="1314" spans="1:37" ht="13.5" thickBot="1">
      <c r="A1314" s="367"/>
      <c r="B1314" s="445" t="s">
        <v>494</v>
      </c>
      <c r="C1314" s="402">
        <v>46.761899999999997</v>
      </c>
      <c r="D1314" s="428">
        <v>23.558900000000001</v>
      </c>
      <c r="E1314" s="449" t="s">
        <v>206</v>
      </c>
      <c r="F1314" s="450" t="s">
        <v>649</v>
      </c>
      <c r="G1314" s="450" t="s">
        <v>2761</v>
      </c>
      <c r="H1314" s="450" t="s">
        <v>4451</v>
      </c>
      <c r="I1314" s="452" t="s">
        <v>681</v>
      </c>
      <c r="J1314" s="457" t="s">
        <v>3</v>
      </c>
      <c r="K1314" s="407">
        <v>2</v>
      </c>
      <c r="L1314" s="407">
        <v>5</v>
      </c>
      <c r="M1314" s="407">
        <v>5</v>
      </c>
      <c r="N1314" s="398">
        <v>20</v>
      </c>
      <c r="O1314" s="395"/>
      <c r="P1314" s="526"/>
      <c r="Q1314" s="526"/>
      <c r="R1314" s="526">
        <v>14</v>
      </c>
      <c r="S1314" s="526">
        <v>6</v>
      </c>
      <c r="T1314" s="526"/>
      <c r="U1314" s="526"/>
      <c r="V1314" s="526">
        <f t="shared" si="63"/>
        <v>0</v>
      </c>
      <c r="W1314" s="676"/>
      <c r="X1314" s="507" t="str">
        <f t="shared" si="61"/>
        <v>14 trei camere, 6 patru camere, 0 număr camere necunoscut &lt;span style="color: red;"&gt;(spuneți-mi sau trimiteți tabel întreținere)&lt;/span&gt;</v>
      </c>
      <c r="Y1314" s="508" t="str">
        <f t="shared" si="62"/>
        <v>20 din care 14 trei camere, 6 patru camere, 0 număr camere necunoscut &lt;span style="color: red;"&gt;(spuneți-mi sau trimiteți tabel întreținere)&lt;/span&gt;</v>
      </c>
      <c r="Z1314" s="509"/>
      <c r="AA1314" s="510" t="s">
        <v>1666</v>
      </c>
      <c r="AB1314" s="628" t="s">
        <v>1307</v>
      </c>
      <c r="AC1314" s="431" t="s">
        <v>1155</v>
      </c>
      <c r="AD1314" s="623" t="s">
        <v>1399</v>
      </c>
      <c r="AE1314" s="623"/>
      <c r="AF1314" s="623"/>
      <c r="AG1314" s="623" t="s">
        <v>10</v>
      </c>
      <c r="AH1314" s="623"/>
      <c r="AI1314" s="623" t="s">
        <v>2598</v>
      </c>
      <c r="AJ1314" s="441"/>
      <c r="AK1314" s="359"/>
    </row>
    <row r="1315" spans="1:37" ht="13.5" thickTop="1">
      <c r="A1315" s="367" t="s">
        <v>23</v>
      </c>
      <c r="B1315" s="701" t="s">
        <v>274</v>
      </c>
      <c r="C1315" s="702">
        <v>46.769500000000001</v>
      </c>
      <c r="D1315" s="703">
        <v>23.6098</v>
      </c>
      <c r="E1315" s="704" t="s">
        <v>206</v>
      </c>
      <c r="F1315" s="705" t="s">
        <v>649</v>
      </c>
      <c r="G1315" s="705" t="s">
        <v>2762</v>
      </c>
      <c r="H1315" s="705" t="s">
        <v>4452</v>
      </c>
      <c r="I1315" s="721" t="s">
        <v>667</v>
      </c>
      <c r="J1315" s="722" t="s">
        <v>3</v>
      </c>
      <c r="K1315" s="723">
        <v>2</v>
      </c>
      <c r="L1315" s="723">
        <v>5</v>
      </c>
      <c r="M1315" s="723">
        <v>4</v>
      </c>
      <c r="N1315" s="724">
        <v>32</v>
      </c>
      <c r="O1315" s="710"/>
      <c r="P1315" s="711"/>
      <c r="Q1315" s="711">
        <v>16</v>
      </c>
      <c r="R1315" s="711">
        <v>16</v>
      </c>
      <c r="S1315" s="711"/>
      <c r="T1315" s="711"/>
      <c r="U1315" s="711"/>
      <c r="V1315" s="711">
        <f t="shared" si="63"/>
        <v>0</v>
      </c>
      <c r="W1315" s="725" t="s">
        <v>1152</v>
      </c>
      <c r="X1315" s="726" t="str">
        <f t="shared" si="61"/>
        <v>16 două camere, 16 trei camere, cel putin 0 număr camere necunoscut &lt;span style="color: red;"&gt;(spuneți-mi sau trimiteți tabel întreținere)&lt;/span&gt;</v>
      </c>
      <c r="Y1315" s="727" t="str">
        <f t="shared" si="62"/>
        <v>cel putin 32 din care 16 două camere, 16 trei camere, cel putin 0 număr camere necunoscut &lt;span style="color: red;"&gt;(spuneți-mi sau trimiteți tabel întreținere)&lt;/span&gt;</v>
      </c>
      <c r="Z1315" s="728"/>
      <c r="AA1315" s="696" t="s">
        <v>1043</v>
      </c>
      <c r="AB1315" s="697" t="s">
        <v>1307</v>
      </c>
      <c r="AC1315" s="698" t="s">
        <v>1155</v>
      </c>
      <c r="AD1315" s="699" t="s">
        <v>1450</v>
      </c>
      <c r="AE1315" s="719"/>
      <c r="AF1315" s="719"/>
      <c r="AG1315" s="699" t="s">
        <v>2108</v>
      </c>
      <c r="AH1315" s="699" t="s">
        <v>1725</v>
      </c>
      <c r="AI1315" s="699" t="s">
        <v>2610</v>
      </c>
      <c r="AJ1315" s="720"/>
      <c r="AK1315" s="359"/>
    </row>
    <row r="1316" spans="1:37">
      <c r="A1316" s="367"/>
      <c r="B1316" s="445" t="s">
        <v>275</v>
      </c>
      <c r="C1316" s="402">
        <v>46.769599999999997</v>
      </c>
      <c r="D1316" s="428">
        <v>23.6113</v>
      </c>
      <c r="E1316" s="449" t="s">
        <v>206</v>
      </c>
      <c r="F1316" s="450" t="s">
        <v>649</v>
      </c>
      <c r="G1316" s="450" t="s">
        <v>2762</v>
      </c>
      <c r="H1316" s="450" t="s">
        <v>4453</v>
      </c>
      <c r="I1316" s="452" t="s">
        <v>681</v>
      </c>
      <c r="J1316" s="457" t="s">
        <v>3</v>
      </c>
      <c r="K1316" s="407">
        <v>2</v>
      </c>
      <c r="L1316" s="407">
        <v>5</v>
      </c>
      <c r="M1316" s="407">
        <v>5</v>
      </c>
      <c r="N1316" s="425">
        <v>20</v>
      </c>
      <c r="O1316" s="395"/>
      <c r="P1316" s="526"/>
      <c r="Q1316" s="526">
        <v>5</v>
      </c>
      <c r="R1316" s="526">
        <v>9</v>
      </c>
      <c r="S1316" s="526">
        <v>6</v>
      </c>
      <c r="T1316" s="526"/>
      <c r="U1316" s="526"/>
      <c r="V1316" s="526">
        <f t="shared" si="63"/>
        <v>0</v>
      </c>
      <c r="W1316" s="672"/>
      <c r="X1316" s="507" t="str">
        <f t="shared" si="61"/>
        <v>5 două camere, 9 trei camere, 6 patru camere, 0 număr camere necunoscut &lt;span style="color: red;"&gt;(spuneți-mi sau trimiteți tabel întreținere)&lt;/span&gt;</v>
      </c>
      <c r="Y1316" s="508" t="str">
        <f t="shared" si="62"/>
        <v>20 din care 5 două camere, 9 trei camere, 6 patru camere, 0 număr camere necunoscut &lt;span style="color: red;"&gt;(spuneți-mi sau trimiteți tabel întreținere)&lt;/span&gt;</v>
      </c>
      <c r="Z1316" s="509"/>
      <c r="AA1316" s="510" t="s">
        <v>1668</v>
      </c>
      <c r="AB1316" s="628" t="s">
        <v>1306</v>
      </c>
      <c r="AC1316" s="431" t="s">
        <v>1155</v>
      </c>
      <c r="AD1316" s="356" t="s">
        <v>1438</v>
      </c>
      <c r="AE1316" s="356"/>
      <c r="AF1316" s="356"/>
      <c r="AG1316" s="623" t="s">
        <v>10</v>
      </c>
      <c r="AH1316" s="623"/>
      <c r="AI1316" s="623" t="s">
        <v>2598</v>
      </c>
      <c r="AJ1316" s="441"/>
      <c r="AK1316" s="359"/>
    </row>
    <row r="1317" spans="1:37">
      <c r="A1317" s="367"/>
      <c r="B1317" s="445" t="s">
        <v>275</v>
      </c>
      <c r="C1317" s="402">
        <v>46.771099999999997</v>
      </c>
      <c r="D1317" s="428">
        <v>23.611000000000001</v>
      </c>
      <c r="E1317" s="449" t="s">
        <v>206</v>
      </c>
      <c r="F1317" s="450" t="s">
        <v>649</v>
      </c>
      <c r="G1317" s="450" t="s">
        <v>2762</v>
      </c>
      <c r="H1317" s="450" t="s">
        <v>4454</v>
      </c>
      <c r="I1317" s="452" t="s">
        <v>681</v>
      </c>
      <c r="J1317" s="457" t="s">
        <v>3</v>
      </c>
      <c r="K1317" s="407">
        <v>4</v>
      </c>
      <c r="L1317" s="407">
        <v>5</v>
      </c>
      <c r="M1317" s="407">
        <v>5</v>
      </c>
      <c r="N1317" s="425">
        <v>40</v>
      </c>
      <c r="O1317" s="437"/>
      <c r="P1317" s="406"/>
      <c r="Q1317" s="406">
        <v>5</v>
      </c>
      <c r="R1317" s="406">
        <v>21</v>
      </c>
      <c r="S1317" s="406">
        <v>14</v>
      </c>
      <c r="T1317" s="406"/>
      <c r="U1317" s="406"/>
      <c r="V1317" s="406">
        <f t="shared" si="63"/>
        <v>0</v>
      </c>
      <c r="W1317" s="676"/>
      <c r="X1317" s="507" t="str">
        <f t="shared" si="61"/>
        <v>5 două camere, 21 trei camere, 14 patru camere, 0 număr camere necunoscut &lt;span style="color: red;"&gt;(spuneți-mi sau trimiteți tabel întreținere)&lt;/span&gt;</v>
      </c>
      <c r="Y1317" s="508" t="str">
        <f t="shared" si="62"/>
        <v>40 din care 5 două camere, 21 trei camere, 14 patru camere, 0 număr camere necunoscut &lt;span style="color: red;"&gt;(spuneți-mi sau trimiteți tabel întreținere)&lt;/span&gt;</v>
      </c>
      <c r="Z1317" s="509"/>
      <c r="AA1317" s="510" t="s">
        <v>1673</v>
      </c>
      <c r="AB1317" s="421" t="s">
        <v>1306</v>
      </c>
      <c r="AC1317" s="431" t="s">
        <v>1155</v>
      </c>
      <c r="AD1317" s="356" t="s">
        <v>2188</v>
      </c>
      <c r="AE1317" s="356"/>
      <c r="AF1317" s="356"/>
      <c r="AG1317" s="356" t="s">
        <v>840</v>
      </c>
      <c r="AH1317" s="623"/>
      <c r="AI1317" s="623" t="s">
        <v>2598</v>
      </c>
      <c r="AJ1317" s="441"/>
      <c r="AK1317" s="359"/>
    </row>
    <row r="1318" spans="1:37">
      <c r="A1318" s="367"/>
      <c r="B1318" s="445" t="s">
        <v>275</v>
      </c>
      <c r="C1318" s="402">
        <v>46.770800000000001</v>
      </c>
      <c r="D1318" s="428">
        <v>23.6113</v>
      </c>
      <c r="E1318" s="449" t="s">
        <v>206</v>
      </c>
      <c r="F1318" s="450" t="s">
        <v>649</v>
      </c>
      <c r="G1318" s="450" t="s">
        <v>2762</v>
      </c>
      <c r="H1318" s="450" t="s">
        <v>4455</v>
      </c>
      <c r="I1318" s="452" t="s">
        <v>681</v>
      </c>
      <c r="J1318" s="457" t="s">
        <v>3</v>
      </c>
      <c r="K1318" s="407">
        <v>1</v>
      </c>
      <c r="L1318" s="407">
        <v>5</v>
      </c>
      <c r="M1318" s="407">
        <v>5</v>
      </c>
      <c r="N1318" s="425">
        <v>19</v>
      </c>
      <c r="O1318" s="437"/>
      <c r="P1318" s="406"/>
      <c r="Q1318" s="406">
        <v>19</v>
      </c>
      <c r="R1318" s="406"/>
      <c r="S1318" s="406"/>
      <c r="T1318" s="406"/>
      <c r="U1318" s="406"/>
      <c r="V1318" s="406">
        <f t="shared" si="63"/>
        <v>0</v>
      </c>
      <c r="W1318" s="676"/>
      <c r="X1318" s="507" t="str">
        <f t="shared" si="61"/>
        <v>19 două camere, 0 număr camere necunoscut &lt;span style="color: red;"&gt;(spuneți-mi sau trimiteți tabel întreținere)&lt;/span&gt;</v>
      </c>
      <c r="Y1318" s="508" t="str">
        <f t="shared" si="62"/>
        <v>19 din care 19 două camere, 0 număr camere necunoscut &lt;span style="color: red;"&gt;(spuneți-mi sau trimiteți tabel întreținere)&lt;/span&gt;</v>
      </c>
      <c r="Z1318" s="509"/>
      <c r="AA1318" s="510" t="s">
        <v>1673</v>
      </c>
      <c r="AB1318" s="628" t="s">
        <v>1307</v>
      </c>
      <c r="AC1318" s="431" t="s">
        <v>1155</v>
      </c>
      <c r="AD1318" s="623" t="s">
        <v>1358</v>
      </c>
      <c r="AE1318" s="623"/>
      <c r="AF1318" s="623"/>
      <c r="AG1318" s="623" t="s">
        <v>10</v>
      </c>
      <c r="AH1318" s="623"/>
      <c r="AI1318" s="623" t="s">
        <v>2566</v>
      </c>
      <c r="AJ1318" s="496"/>
      <c r="AK1318" s="359"/>
    </row>
    <row r="1319" spans="1:37">
      <c r="A1319" s="367"/>
      <c r="B1319" s="445" t="s">
        <v>277</v>
      </c>
      <c r="C1319" s="402">
        <v>46.769599999999997</v>
      </c>
      <c r="D1319" s="428">
        <v>23.610800000000001</v>
      </c>
      <c r="E1319" s="449" t="s">
        <v>206</v>
      </c>
      <c r="F1319" s="450" t="s">
        <v>649</v>
      </c>
      <c r="G1319" s="450" t="s">
        <v>2762</v>
      </c>
      <c r="H1319" s="450" t="s">
        <v>4456</v>
      </c>
      <c r="I1319" s="452" t="s">
        <v>681</v>
      </c>
      <c r="J1319" s="457" t="s">
        <v>3</v>
      </c>
      <c r="K1319" s="407">
        <v>2</v>
      </c>
      <c r="L1319" s="407">
        <v>5</v>
      </c>
      <c r="M1319" s="407">
        <v>5</v>
      </c>
      <c r="N1319" s="425">
        <v>20</v>
      </c>
      <c r="O1319" s="437"/>
      <c r="P1319" s="406"/>
      <c r="Q1319" s="406"/>
      <c r="R1319" s="406">
        <v>12</v>
      </c>
      <c r="S1319" s="406">
        <v>8</v>
      </c>
      <c r="T1319" s="406"/>
      <c r="U1319" s="406"/>
      <c r="V1319" s="406">
        <f t="shared" si="63"/>
        <v>0</v>
      </c>
      <c r="W1319" s="676"/>
      <c r="X1319" s="507" t="str">
        <f t="shared" si="61"/>
        <v>12 trei camere, 8 patru camere, 0 număr camere necunoscut &lt;span style="color: red;"&gt;(spuneți-mi sau trimiteți tabel întreținere)&lt;/span&gt;</v>
      </c>
      <c r="Y1319" s="508" t="str">
        <f t="shared" si="62"/>
        <v>20 din care 12 trei camere, 8 patru camere, 0 număr camere necunoscut &lt;span style="color: red;"&gt;(spuneți-mi sau trimiteți tabel întreținere)&lt;/span&gt;</v>
      </c>
      <c r="Z1319" s="509"/>
      <c r="AA1319" s="510" t="s">
        <v>1668</v>
      </c>
      <c r="AB1319" s="421" t="s">
        <v>1306</v>
      </c>
      <c r="AC1319" s="431" t="s">
        <v>1155</v>
      </c>
      <c r="AD1319" s="356" t="s">
        <v>2120</v>
      </c>
      <c r="AE1319" s="356"/>
      <c r="AF1319" s="356"/>
      <c r="AG1319" s="356" t="s">
        <v>840</v>
      </c>
      <c r="AH1319" s="623"/>
      <c r="AI1319" s="623" t="s">
        <v>2613</v>
      </c>
      <c r="AJ1319" s="496"/>
      <c r="AK1319" s="359"/>
    </row>
    <row r="1320" spans="1:37">
      <c r="A1320" s="367"/>
      <c r="B1320" s="445" t="s">
        <v>278</v>
      </c>
      <c r="C1320" s="402">
        <v>46.769300000000001</v>
      </c>
      <c r="D1320" s="428">
        <v>23.617000000000001</v>
      </c>
      <c r="E1320" s="449" t="s">
        <v>206</v>
      </c>
      <c r="F1320" s="450" t="s">
        <v>649</v>
      </c>
      <c r="G1320" s="450" t="s">
        <v>2762</v>
      </c>
      <c r="H1320" s="450" t="s">
        <v>4457</v>
      </c>
      <c r="I1320" s="627" t="s">
        <v>667</v>
      </c>
      <c r="J1320" s="399" t="s">
        <v>3</v>
      </c>
      <c r="K1320" s="624">
        <v>3</v>
      </c>
      <c r="L1320" s="624">
        <v>5</v>
      </c>
      <c r="M1320" s="624">
        <v>4</v>
      </c>
      <c r="N1320" s="398">
        <v>48</v>
      </c>
      <c r="O1320" s="437"/>
      <c r="P1320" s="406"/>
      <c r="Q1320" s="406">
        <v>16</v>
      </c>
      <c r="R1320" s="406">
        <v>32</v>
      </c>
      <c r="S1320" s="406"/>
      <c r="T1320" s="406"/>
      <c r="U1320" s="406"/>
      <c r="V1320" s="406">
        <f t="shared" si="63"/>
        <v>0</v>
      </c>
      <c r="W1320" s="676" t="s">
        <v>1152</v>
      </c>
      <c r="X1320" s="507" t="str">
        <f t="shared" si="61"/>
        <v>16 două camere, 32 trei camere, cel putin 0 număr camere necunoscut &lt;span style="color: red;"&gt;(spuneți-mi sau trimiteți tabel întreținere)&lt;/span&gt;</v>
      </c>
      <c r="Y1320" s="508" t="str">
        <f t="shared" si="62"/>
        <v>cel putin 48 din care 16 două camere, 32 trei camere, cel putin 0 număr camere necunoscut &lt;span style="color: red;"&gt;(spuneți-mi sau trimiteți tabel întreținere)&lt;/span&gt;</v>
      </c>
      <c r="Z1320" s="509"/>
      <c r="AA1320" s="625" t="s">
        <v>1043</v>
      </c>
      <c r="AB1320" s="628" t="s">
        <v>1307</v>
      </c>
      <c r="AC1320" s="431" t="s">
        <v>1155</v>
      </c>
      <c r="AD1320" s="623" t="s">
        <v>1448</v>
      </c>
      <c r="AE1320" s="356"/>
      <c r="AF1320" s="356"/>
      <c r="AG1320" s="623" t="s">
        <v>2108</v>
      </c>
      <c r="AH1320" s="623" t="s">
        <v>1725</v>
      </c>
      <c r="AI1320" s="623" t="s">
        <v>2610</v>
      </c>
      <c r="AJ1320" s="441"/>
      <c r="AK1320" s="359"/>
    </row>
    <row r="1321" spans="1:37">
      <c r="A1321" s="367"/>
      <c r="B1321" s="445" t="s">
        <v>279</v>
      </c>
      <c r="C1321" s="402">
        <v>46.770200000000003</v>
      </c>
      <c r="D1321" s="428">
        <v>23.612500000000001</v>
      </c>
      <c r="E1321" s="449" t="s">
        <v>206</v>
      </c>
      <c r="F1321" s="450" t="s">
        <v>649</v>
      </c>
      <c r="G1321" s="450" t="s">
        <v>2762</v>
      </c>
      <c r="H1321" s="450" t="s">
        <v>3019</v>
      </c>
      <c r="I1321" s="452" t="s">
        <v>681</v>
      </c>
      <c r="J1321" s="457" t="s">
        <v>3</v>
      </c>
      <c r="K1321" s="407">
        <v>3</v>
      </c>
      <c r="L1321" s="407">
        <v>5</v>
      </c>
      <c r="M1321" s="407">
        <v>5</v>
      </c>
      <c r="N1321" s="425">
        <v>40</v>
      </c>
      <c r="O1321" s="437"/>
      <c r="P1321" s="411">
        <v>2</v>
      </c>
      <c r="Q1321" s="411">
        <v>18</v>
      </c>
      <c r="R1321" s="411">
        <v>14</v>
      </c>
      <c r="S1321" s="411">
        <v>6</v>
      </c>
      <c r="T1321" s="406"/>
      <c r="U1321" s="406"/>
      <c r="V1321" s="406">
        <f t="shared" si="63"/>
        <v>0</v>
      </c>
      <c r="W1321" s="676"/>
      <c r="X1321" s="507" t="str">
        <f t="shared" ref="X1321:X1384" si="65">CONCATENATE(IF(ISBLANK(O1321),"",CONCATENATE(O1321,O$2,", ")),IF(ISBLANK(P1321),"",CONCATENATE(P1321,P$2,", ")),IF(ISBLANK(Q1321),"",CONCATENATE(Q1321,Q$2,", ")),IF(ISBLANK(R1321),"",CONCATENATE(R1321,R$2,", ")),IF(ISBLANK(S1321),"",CONCATENATE(S1321,S$2,", ")),IF(ISBLANK(T1321),"",CONCATENATE(T1321,T$2,", ")),IF(ISBLANK(U1321),"",CONCATENATE(U1321,U$2,", ")),IF(ISBLANK(V1321),"",CONCATENATE(W1321,V1321,V$2)))</f>
        <v>2 garsoniere, 18 două camere, 14 trei camere, 6 patru camere, 0 număr camere necunoscut &lt;span style="color: red;"&gt;(spuneți-mi sau trimiteți tabel întreținere)&lt;/span&gt;</v>
      </c>
      <c r="Y1321" s="508" t="str">
        <f t="shared" ref="Y1321:Y1384" si="66">W1321&amp;N1321&amp;" din care "&amp;X1321</f>
        <v>40 din care 2 garsoniere, 18 două camere, 14 trei camere, 6 patru camere, 0 număr camere necunoscut &lt;span style="color: red;"&gt;(spuneți-mi sau trimiteți tabel întreținere)&lt;/span&gt;</v>
      </c>
      <c r="Z1321" s="509"/>
      <c r="AA1321" s="510" t="s">
        <v>1677</v>
      </c>
      <c r="AB1321" s="628" t="s">
        <v>1306</v>
      </c>
      <c r="AC1321" s="431" t="s">
        <v>1155</v>
      </c>
      <c r="AD1321" s="356" t="s">
        <v>2391</v>
      </c>
      <c r="AE1321" s="356"/>
      <c r="AF1321" s="356"/>
      <c r="AG1321" s="623" t="s">
        <v>10</v>
      </c>
      <c r="AH1321" s="623"/>
      <c r="AI1321" s="623" t="s">
        <v>2598</v>
      </c>
      <c r="AJ1321" s="441"/>
      <c r="AK1321" s="359"/>
    </row>
    <row r="1322" spans="1:37">
      <c r="A1322" s="367"/>
      <c r="B1322" s="445" t="s">
        <v>279</v>
      </c>
      <c r="C1322" s="402">
        <v>46.770099999999999</v>
      </c>
      <c r="D1322" s="428">
        <v>23.6127</v>
      </c>
      <c r="E1322" s="449" t="s">
        <v>206</v>
      </c>
      <c r="F1322" s="450" t="s">
        <v>649</v>
      </c>
      <c r="G1322" s="450" t="s">
        <v>2762</v>
      </c>
      <c r="H1322" s="450" t="s">
        <v>3021</v>
      </c>
      <c r="I1322" s="452" t="s">
        <v>681</v>
      </c>
      <c r="J1322" s="457" t="s">
        <v>3</v>
      </c>
      <c r="K1322" s="407">
        <v>1</v>
      </c>
      <c r="L1322" s="407">
        <v>5</v>
      </c>
      <c r="M1322" s="407">
        <v>5</v>
      </c>
      <c r="N1322" s="425">
        <v>10</v>
      </c>
      <c r="O1322" s="437"/>
      <c r="P1322" s="406"/>
      <c r="Q1322" s="406"/>
      <c r="R1322" s="406">
        <v>7</v>
      </c>
      <c r="S1322" s="406">
        <v>3</v>
      </c>
      <c r="T1322" s="406"/>
      <c r="U1322" s="406"/>
      <c r="V1322" s="406">
        <f t="shared" ref="V1322:V1385" si="67">N1322-SUM(O1322:U1322)</f>
        <v>0</v>
      </c>
      <c r="W1322" s="676"/>
      <c r="X1322" s="507" t="str">
        <f t="shared" si="65"/>
        <v>7 trei camere, 3 patru camere, 0 număr camere necunoscut &lt;span style="color: red;"&gt;(spuneți-mi sau trimiteți tabel întreținere)&lt;/span&gt;</v>
      </c>
      <c r="Y1322" s="508" t="str">
        <f t="shared" si="66"/>
        <v>10 din care 7 trei camere, 3 patru camere, 0 număr camere necunoscut &lt;span style="color: red;"&gt;(spuneți-mi sau trimiteți tabel întreținere)&lt;/span&gt;</v>
      </c>
      <c r="Z1322" s="509"/>
      <c r="AA1322" s="510" t="s">
        <v>1678</v>
      </c>
      <c r="AB1322" s="628" t="s">
        <v>1306</v>
      </c>
      <c r="AC1322" s="431" t="s">
        <v>1155</v>
      </c>
      <c r="AD1322" s="356" t="s">
        <v>1384</v>
      </c>
      <c r="AE1322" s="356"/>
      <c r="AF1322" s="356"/>
      <c r="AG1322" s="623" t="s">
        <v>10</v>
      </c>
      <c r="AH1322" s="623"/>
      <c r="AI1322" s="623" t="s">
        <v>2598</v>
      </c>
      <c r="AJ1322" s="441"/>
      <c r="AK1322" s="359"/>
    </row>
    <row r="1323" spans="1:37">
      <c r="A1323" s="367"/>
      <c r="B1323" s="445" t="s">
        <v>280</v>
      </c>
      <c r="C1323" s="402">
        <v>46.769799999999996</v>
      </c>
      <c r="D1323" s="428">
        <v>23.611799999999999</v>
      </c>
      <c r="E1323" s="449" t="s">
        <v>206</v>
      </c>
      <c r="F1323" s="450" t="s">
        <v>649</v>
      </c>
      <c r="G1323" s="450" t="s">
        <v>2762</v>
      </c>
      <c r="H1323" s="450" t="s">
        <v>4458</v>
      </c>
      <c r="I1323" s="452" t="s">
        <v>681</v>
      </c>
      <c r="J1323" s="457" t="s">
        <v>3</v>
      </c>
      <c r="K1323" s="407">
        <v>2</v>
      </c>
      <c r="L1323" s="407">
        <v>5</v>
      </c>
      <c r="M1323" s="407">
        <v>5</v>
      </c>
      <c r="N1323" s="425">
        <v>20</v>
      </c>
      <c r="O1323" s="395"/>
      <c r="P1323" s="526"/>
      <c r="Q1323" s="526">
        <v>5</v>
      </c>
      <c r="R1323" s="526">
        <v>9</v>
      </c>
      <c r="S1323" s="526">
        <v>6</v>
      </c>
      <c r="T1323" s="526"/>
      <c r="U1323" s="526"/>
      <c r="V1323" s="526">
        <f t="shared" si="67"/>
        <v>0</v>
      </c>
      <c r="W1323" s="672"/>
      <c r="X1323" s="507" t="str">
        <f t="shared" si="65"/>
        <v>5 două camere, 9 trei camere, 6 patru camere, 0 număr camere necunoscut &lt;span style="color: red;"&gt;(spuneți-mi sau trimiteți tabel întreținere)&lt;/span&gt;</v>
      </c>
      <c r="Y1323" s="508" t="str">
        <f t="shared" si="66"/>
        <v>20 din care 5 două camere, 9 trei camere, 6 patru camere, 0 număr camere necunoscut &lt;span style="color: red;"&gt;(spuneți-mi sau trimiteți tabel întreținere)&lt;/span&gt;</v>
      </c>
      <c r="Z1323" s="509"/>
      <c r="AA1323" s="510" t="s">
        <v>1668</v>
      </c>
      <c r="AB1323" s="628" t="s">
        <v>1306</v>
      </c>
      <c r="AC1323" s="431" t="s">
        <v>1155</v>
      </c>
      <c r="AD1323" s="356" t="s">
        <v>1438</v>
      </c>
      <c r="AE1323" s="356"/>
      <c r="AF1323" s="356"/>
      <c r="AG1323" s="623" t="s">
        <v>10</v>
      </c>
      <c r="AH1323" s="623"/>
      <c r="AI1323" s="623" t="s">
        <v>2598</v>
      </c>
      <c r="AJ1323" s="441"/>
      <c r="AK1323" s="359"/>
    </row>
    <row r="1324" spans="1:37">
      <c r="A1324" s="367"/>
      <c r="B1324" s="445" t="s">
        <v>281</v>
      </c>
      <c r="C1324" s="402">
        <v>46.770499999999998</v>
      </c>
      <c r="D1324" s="428">
        <v>23.613299999999999</v>
      </c>
      <c r="E1324" s="449" t="s">
        <v>206</v>
      </c>
      <c r="F1324" s="450" t="s">
        <v>649</v>
      </c>
      <c r="G1324" s="450" t="s">
        <v>2762</v>
      </c>
      <c r="H1324" s="450" t="s">
        <v>4459</v>
      </c>
      <c r="I1324" s="452" t="s">
        <v>681</v>
      </c>
      <c r="J1324" s="457" t="s">
        <v>3</v>
      </c>
      <c r="K1324" s="407">
        <v>4</v>
      </c>
      <c r="L1324" s="407">
        <v>5</v>
      </c>
      <c r="M1324" s="407">
        <v>5</v>
      </c>
      <c r="N1324" s="398">
        <v>40</v>
      </c>
      <c r="O1324" s="395"/>
      <c r="P1324" s="526"/>
      <c r="Q1324" s="526">
        <v>5</v>
      </c>
      <c r="R1324" s="526">
        <v>23</v>
      </c>
      <c r="S1324" s="526">
        <v>12</v>
      </c>
      <c r="T1324" s="526"/>
      <c r="U1324" s="406"/>
      <c r="V1324" s="406">
        <f t="shared" si="67"/>
        <v>0</v>
      </c>
      <c r="W1324" s="676"/>
      <c r="X1324" s="507" t="str">
        <f t="shared" si="65"/>
        <v>5 două camere, 23 trei camere, 12 patru camere, 0 număr camere necunoscut &lt;span style="color: red;"&gt;(spuneți-mi sau trimiteți tabel întreținere)&lt;/span&gt;</v>
      </c>
      <c r="Y1324" s="508" t="str">
        <f t="shared" si="66"/>
        <v>40 din care 5 două camere, 23 trei camere, 12 patru camere, 0 număr camere necunoscut &lt;span style="color: red;"&gt;(spuneți-mi sau trimiteți tabel întreținere)&lt;/span&gt;</v>
      </c>
      <c r="Z1324" s="509"/>
      <c r="AA1324" s="510" t="s">
        <v>1672</v>
      </c>
      <c r="AB1324" s="628" t="s">
        <v>1306</v>
      </c>
      <c r="AC1324" s="431" t="s">
        <v>1155</v>
      </c>
      <c r="AD1324" s="356" t="s">
        <v>1424</v>
      </c>
      <c r="AE1324" s="356"/>
      <c r="AF1324" s="356"/>
      <c r="AG1324" s="623" t="s">
        <v>10</v>
      </c>
      <c r="AH1324" s="623"/>
      <c r="AI1324" s="623" t="s">
        <v>2598</v>
      </c>
      <c r="AJ1324" s="441"/>
      <c r="AK1324" s="359"/>
    </row>
    <row r="1325" spans="1:37">
      <c r="A1325" s="367"/>
      <c r="B1325" s="445" t="s">
        <v>282</v>
      </c>
      <c r="C1325" s="402">
        <v>46.770499999999998</v>
      </c>
      <c r="D1325" s="428">
        <v>23.613700000000001</v>
      </c>
      <c r="E1325" s="449" t="s">
        <v>206</v>
      </c>
      <c r="F1325" s="450" t="s">
        <v>649</v>
      </c>
      <c r="G1325" s="450" t="s">
        <v>2762</v>
      </c>
      <c r="H1325" s="450" t="s">
        <v>4460</v>
      </c>
      <c r="I1325" s="452" t="s">
        <v>681</v>
      </c>
      <c r="J1325" s="457" t="s">
        <v>3</v>
      </c>
      <c r="K1325" s="407">
        <v>4</v>
      </c>
      <c r="L1325" s="407">
        <v>5</v>
      </c>
      <c r="M1325" s="407">
        <v>5</v>
      </c>
      <c r="N1325" s="425">
        <v>40</v>
      </c>
      <c r="O1325" s="437"/>
      <c r="P1325" s="526"/>
      <c r="Q1325" s="526">
        <v>10</v>
      </c>
      <c r="R1325" s="526">
        <v>18</v>
      </c>
      <c r="S1325" s="526">
        <v>12</v>
      </c>
      <c r="T1325" s="526"/>
      <c r="U1325" s="406"/>
      <c r="V1325" s="406">
        <f t="shared" si="67"/>
        <v>0</v>
      </c>
      <c r="W1325" s="676"/>
      <c r="X1325" s="507" t="str">
        <f t="shared" si="65"/>
        <v>10 două camere, 18 trei camere, 12 patru camere, 0 număr camere necunoscut &lt;span style="color: red;"&gt;(spuneți-mi sau trimiteți tabel întreținere)&lt;/span&gt;</v>
      </c>
      <c r="Y1325" s="508" t="str">
        <f t="shared" si="66"/>
        <v>40 din care 10 două camere, 18 trei camere, 12 patru camere, 0 număr camere necunoscut &lt;span style="color: red;"&gt;(spuneți-mi sau trimiteți tabel întreținere)&lt;/span&gt;</v>
      </c>
      <c r="Z1325" s="509"/>
      <c r="AA1325" s="510" t="s">
        <v>1672</v>
      </c>
      <c r="AB1325" s="628" t="s">
        <v>1306</v>
      </c>
      <c r="AC1325" s="431" t="s">
        <v>1155</v>
      </c>
      <c r="AD1325" s="356" t="s">
        <v>2214</v>
      </c>
      <c r="AE1325" s="356"/>
      <c r="AF1325" s="356"/>
      <c r="AG1325" s="623" t="s">
        <v>10</v>
      </c>
      <c r="AH1325" s="623"/>
      <c r="AI1325" s="623" t="s">
        <v>2598</v>
      </c>
      <c r="AJ1325" s="441"/>
      <c r="AK1325" s="359"/>
    </row>
    <row r="1326" spans="1:37">
      <c r="A1326" s="367"/>
      <c r="B1326" s="445" t="s">
        <v>282</v>
      </c>
      <c r="C1326" s="402">
        <v>46.767899999999997</v>
      </c>
      <c r="D1326" s="428">
        <v>23.6</v>
      </c>
      <c r="E1326" s="449" t="s">
        <v>206</v>
      </c>
      <c r="F1326" s="450" t="s">
        <v>649</v>
      </c>
      <c r="G1326" s="450" t="s">
        <v>2762</v>
      </c>
      <c r="H1326" s="450" t="s">
        <v>4461</v>
      </c>
      <c r="I1326" s="452" t="s">
        <v>663</v>
      </c>
      <c r="J1326" s="457" t="s">
        <v>751</v>
      </c>
      <c r="K1326" s="407">
        <v>3</v>
      </c>
      <c r="L1326" s="407">
        <v>8</v>
      </c>
      <c r="M1326" s="407">
        <v>6</v>
      </c>
      <c r="N1326" s="425">
        <v>35</v>
      </c>
      <c r="O1326" s="437"/>
      <c r="P1326" s="406"/>
      <c r="Q1326" s="406"/>
      <c r="R1326" s="406">
        <v>10</v>
      </c>
      <c r="S1326" s="406">
        <v>10</v>
      </c>
      <c r="T1326" s="406"/>
      <c r="U1326" s="406"/>
      <c r="V1326" s="406">
        <f t="shared" si="67"/>
        <v>15</v>
      </c>
      <c r="W1326" s="676" t="s">
        <v>654</v>
      </c>
      <c r="X1326" s="507" t="str">
        <f t="shared" si="65"/>
        <v>10 trei camere, 10 patru camere, aproximativ 15 număr camere necunoscut &lt;span style="color: red;"&gt;(spuneți-mi sau trimiteți tabel întreținere)&lt;/span&gt;</v>
      </c>
      <c r="Y1326" s="508" t="str">
        <f t="shared" si="66"/>
        <v>aproximativ 35 din care 10 trei camere, 10 patru camere, aproximativ 15 număr camere necunoscut &lt;span style="color: red;"&gt;(spuneți-mi sau trimiteți tabel întreținere)&lt;/span&gt;</v>
      </c>
      <c r="Z1326" s="509"/>
      <c r="AA1326" s="510" t="s">
        <v>1676</v>
      </c>
      <c r="AB1326" s="421" t="s">
        <v>1308</v>
      </c>
      <c r="AC1326" s="431" t="s">
        <v>1155</v>
      </c>
      <c r="AD1326" s="356" t="s">
        <v>624</v>
      </c>
      <c r="AE1326" s="356"/>
      <c r="AF1326" s="356"/>
      <c r="AG1326" s="356" t="s">
        <v>840</v>
      </c>
      <c r="AH1326" s="356"/>
      <c r="AI1326" s="356" t="s">
        <v>2227</v>
      </c>
      <c r="AJ1326" s="441"/>
      <c r="AK1326" s="359"/>
    </row>
    <row r="1327" spans="1:37">
      <c r="A1327" s="367"/>
      <c r="B1327" s="445" t="s">
        <v>283</v>
      </c>
      <c r="C1327" s="402">
        <v>46.770200000000003</v>
      </c>
      <c r="D1327" s="428">
        <v>23.613800000000001</v>
      </c>
      <c r="E1327" s="449" t="s">
        <v>206</v>
      </c>
      <c r="F1327" s="450" t="s">
        <v>649</v>
      </c>
      <c r="G1327" s="450" t="s">
        <v>2762</v>
      </c>
      <c r="H1327" s="450" t="s">
        <v>4462</v>
      </c>
      <c r="I1327" s="452" t="s">
        <v>681</v>
      </c>
      <c r="J1327" s="457" t="s">
        <v>3</v>
      </c>
      <c r="K1327" s="407">
        <v>4</v>
      </c>
      <c r="L1327" s="407">
        <v>5</v>
      </c>
      <c r="M1327" s="407">
        <v>5</v>
      </c>
      <c r="N1327" s="425">
        <v>40</v>
      </c>
      <c r="O1327" s="437"/>
      <c r="P1327" s="406"/>
      <c r="Q1327" s="406"/>
      <c r="R1327" s="406">
        <v>18</v>
      </c>
      <c r="S1327" s="406">
        <v>12</v>
      </c>
      <c r="T1327" s="406"/>
      <c r="U1327" s="406"/>
      <c r="V1327" s="406">
        <f t="shared" si="67"/>
        <v>10</v>
      </c>
      <c r="W1327" s="676"/>
      <c r="X1327" s="507" t="str">
        <f t="shared" si="65"/>
        <v>18 trei camere, 12 patru camere, 10 număr camere necunoscut &lt;span style="color: red;"&gt;(spuneți-mi sau trimiteți tabel întreținere)&lt;/span&gt;</v>
      </c>
      <c r="Y1327" s="508" t="str">
        <f t="shared" si="66"/>
        <v>40 din care 18 trei camere, 12 patru camere, 10 număr camere necunoscut &lt;span style="color: red;"&gt;(spuneți-mi sau trimiteți tabel întreținere)&lt;/span&gt;</v>
      </c>
      <c r="Z1327" s="509"/>
      <c r="AA1327" s="510" t="s">
        <v>1672</v>
      </c>
      <c r="AB1327" s="421" t="s">
        <v>1306</v>
      </c>
      <c r="AC1327" s="431" t="s">
        <v>1155</v>
      </c>
      <c r="AD1327" s="356" t="s">
        <v>2121</v>
      </c>
      <c r="AE1327" s="356"/>
      <c r="AF1327" s="356"/>
      <c r="AG1327" s="356" t="s">
        <v>840</v>
      </c>
      <c r="AH1327" s="623"/>
      <c r="AI1327" s="623" t="s">
        <v>2613</v>
      </c>
      <c r="AJ1327" s="441"/>
      <c r="AK1327" s="359"/>
    </row>
    <row r="1328" spans="1:37">
      <c r="A1328" s="367"/>
      <c r="B1328" s="445" t="s">
        <v>328</v>
      </c>
      <c r="C1328" s="402">
        <v>46.769599999999997</v>
      </c>
      <c r="D1328" s="428">
        <v>23.6144</v>
      </c>
      <c r="E1328" s="449" t="s">
        <v>206</v>
      </c>
      <c r="F1328" s="450" t="s">
        <v>649</v>
      </c>
      <c r="G1328" s="450" t="s">
        <v>2762</v>
      </c>
      <c r="H1328" s="450" t="s">
        <v>4463</v>
      </c>
      <c r="I1328" s="452" t="s">
        <v>681</v>
      </c>
      <c r="J1328" s="457" t="s">
        <v>3</v>
      </c>
      <c r="K1328" s="407">
        <v>6</v>
      </c>
      <c r="L1328" s="407">
        <v>5</v>
      </c>
      <c r="M1328" s="407">
        <v>5</v>
      </c>
      <c r="N1328" s="425">
        <v>60</v>
      </c>
      <c r="O1328" s="437"/>
      <c r="P1328" s="406"/>
      <c r="Q1328" s="406"/>
      <c r="R1328" s="406">
        <v>36</v>
      </c>
      <c r="S1328" s="406">
        <v>24</v>
      </c>
      <c r="T1328" s="406"/>
      <c r="U1328" s="406"/>
      <c r="V1328" s="406">
        <f t="shared" si="67"/>
        <v>0</v>
      </c>
      <c r="W1328" s="676"/>
      <c r="X1328" s="507" t="str">
        <f t="shared" si="65"/>
        <v>36 trei camere, 24 patru camere, 0 număr camere necunoscut &lt;span style="color: red;"&gt;(spuneți-mi sau trimiteți tabel întreținere)&lt;/span&gt;</v>
      </c>
      <c r="Y1328" s="508" t="str">
        <f t="shared" si="66"/>
        <v>60 din care 36 trei camere, 24 patru camere, 0 număr camere necunoscut &lt;span style="color: red;"&gt;(spuneți-mi sau trimiteți tabel întreținere)&lt;/span&gt;</v>
      </c>
      <c r="Z1328" s="509"/>
      <c r="AA1328" s="510" t="s">
        <v>1668</v>
      </c>
      <c r="AB1328" s="421" t="s">
        <v>1306</v>
      </c>
      <c r="AC1328" s="431" t="s">
        <v>1155</v>
      </c>
      <c r="AD1328" s="356" t="s">
        <v>2122</v>
      </c>
      <c r="AE1328" s="356"/>
      <c r="AF1328" s="356"/>
      <c r="AG1328" s="356" t="s">
        <v>840</v>
      </c>
      <c r="AH1328" s="623"/>
      <c r="AI1328" s="623" t="s">
        <v>2613</v>
      </c>
      <c r="AJ1328" s="441"/>
      <c r="AK1328" s="359"/>
    </row>
    <row r="1329" spans="1:37">
      <c r="A1329" s="367"/>
      <c r="B1329" s="445" t="s">
        <v>330</v>
      </c>
      <c r="C1329" s="402">
        <v>46.770499999999998</v>
      </c>
      <c r="D1329" s="428">
        <v>23.615300000000001</v>
      </c>
      <c r="E1329" s="449" t="s">
        <v>206</v>
      </c>
      <c r="F1329" s="450" t="s">
        <v>649</v>
      </c>
      <c r="G1329" s="450" t="s">
        <v>2762</v>
      </c>
      <c r="H1329" s="450" t="s">
        <v>4464</v>
      </c>
      <c r="I1329" s="452" t="s">
        <v>681</v>
      </c>
      <c r="J1329" s="457" t="s">
        <v>3</v>
      </c>
      <c r="K1329" s="407">
        <v>4</v>
      </c>
      <c r="L1329" s="407">
        <v>5</v>
      </c>
      <c r="M1329" s="407">
        <v>5</v>
      </c>
      <c r="N1329" s="425">
        <v>50</v>
      </c>
      <c r="O1329" s="437"/>
      <c r="P1329" s="526"/>
      <c r="Q1329" s="526">
        <v>22</v>
      </c>
      <c r="R1329" s="526">
        <v>19</v>
      </c>
      <c r="S1329" s="526">
        <v>9</v>
      </c>
      <c r="T1329" s="526"/>
      <c r="U1329" s="406"/>
      <c r="V1329" s="406">
        <f t="shared" si="67"/>
        <v>0</v>
      </c>
      <c r="W1329" s="676"/>
      <c r="X1329" s="507" t="str">
        <f t="shared" si="65"/>
        <v>22 două camere, 19 trei camere, 9 patru camere, 0 număr camere necunoscut &lt;span style="color: red;"&gt;(spuneți-mi sau trimiteți tabel întreținere)&lt;/span&gt;</v>
      </c>
      <c r="Y1329" s="508" t="str">
        <f t="shared" si="66"/>
        <v>50 din care 22 două camere, 19 trei camere, 9 patru camere, 0 număr camere necunoscut &lt;span style="color: red;"&gt;(spuneți-mi sau trimiteți tabel întreținere)&lt;/span&gt;</v>
      </c>
      <c r="Z1329" s="509"/>
      <c r="AA1329" s="510" t="s">
        <v>1672</v>
      </c>
      <c r="AB1329" s="421" t="s">
        <v>1306</v>
      </c>
      <c r="AC1329" s="431" t="s">
        <v>1155</v>
      </c>
      <c r="AD1329" s="356" t="s">
        <v>2663</v>
      </c>
      <c r="AE1329" s="356"/>
      <c r="AF1329" s="356"/>
      <c r="AG1329" s="623" t="s">
        <v>10</v>
      </c>
      <c r="AH1329" s="623"/>
      <c r="AI1329" s="623" t="s">
        <v>2598</v>
      </c>
      <c r="AJ1329" s="496"/>
      <c r="AK1329" s="359"/>
    </row>
    <row r="1330" spans="1:37">
      <c r="A1330" s="367"/>
      <c r="B1330" s="445" t="s">
        <v>362</v>
      </c>
      <c r="C1330" s="402">
        <v>46.7699</v>
      </c>
      <c r="D1330" s="428">
        <v>23.614599999999999</v>
      </c>
      <c r="E1330" s="449" t="s">
        <v>206</v>
      </c>
      <c r="F1330" s="450" t="s">
        <v>649</v>
      </c>
      <c r="G1330" s="450" t="s">
        <v>2762</v>
      </c>
      <c r="H1330" s="450" t="s">
        <v>4465</v>
      </c>
      <c r="I1330" s="452" t="s">
        <v>681</v>
      </c>
      <c r="J1330" s="457" t="s">
        <v>3</v>
      </c>
      <c r="K1330" s="407">
        <v>2</v>
      </c>
      <c r="L1330" s="407">
        <v>5</v>
      </c>
      <c r="M1330" s="407">
        <v>5</v>
      </c>
      <c r="N1330" s="425">
        <v>38</v>
      </c>
      <c r="O1330" s="437"/>
      <c r="P1330" s="406"/>
      <c r="Q1330" s="406">
        <v>38</v>
      </c>
      <c r="R1330" s="406"/>
      <c r="S1330" s="406"/>
      <c r="T1330" s="406"/>
      <c r="U1330" s="406"/>
      <c r="V1330" s="406">
        <f t="shared" si="67"/>
        <v>0</v>
      </c>
      <c r="W1330" s="676"/>
      <c r="X1330" s="507" t="str">
        <f t="shared" si="65"/>
        <v>38 două camere, 0 număr camere necunoscut &lt;span style="color: red;"&gt;(spuneți-mi sau trimiteți tabel întreținere)&lt;/span&gt;</v>
      </c>
      <c r="Y1330" s="508" t="str">
        <f t="shared" si="66"/>
        <v>38 din care 38 două camere, 0 număr camere necunoscut &lt;span style="color: red;"&gt;(spuneți-mi sau trimiteți tabel întreținere)&lt;/span&gt;</v>
      </c>
      <c r="Z1330" s="509"/>
      <c r="AA1330" s="510" t="s">
        <v>1043</v>
      </c>
      <c r="AB1330" s="628" t="s">
        <v>1307</v>
      </c>
      <c r="AC1330" s="431" t="s">
        <v>1155</v>
      </c>
      <c r="AD1330" s="623" t="s">
        <v>1359</v>
      </c>
      <c r="AE1330" s="623"/>
      <c r="AF1330" s="623"/>
      <c r="AG1330" s="623" t="s">
        <v>10</v>
      </c>
      <c r="AH1330" s="623"/>
      <c r="AI1330" s="623" t="s">
        <v>2566</v>
      </c>
      <c r="AJ1330" s="441"/>
      <c r="AK1330" s="359"/>
    </row>
    <row r="1331" spans="1:37">
      <c r="A1331" s="367"/>
      <c r="B1331" s="445" t="s">
        <v>362</v>
      </c>
      <c r="C1331" s="402">
        <v>46.770200000000003</v>
      </c>
      <c r="D1331" s="428">
        <v>23.615100000000002</v>
      </c>
      <c r="E1331" s="449" t="s">
        <v>206</v>
      </c>
      <c r="F1331" s="450" t="s">
        <v>649</v>
      </c>
      <c r="G1331" s="450" t="s">
        <v>2762</v>
      </c>
      <c r="H1331" s="450" t="s">
        <v>4466</v>
      </c>
      <c r="I1331" s="452" t="s">
        <v>681</v>
      </c>
      <c r="J1331" s="457" t="s">
        <v>3</v>
      </c>
      <c r="K1331" s="407">
        <v>4</v>
      </c>
      <c r="L1331" s="407">
        <v>5</v>
      </c>
      <c r="M1331" s="407">
        <v>5</v>
      </c>
      <c r="N1331" s="425">
        <v>40</v>
      </c>
      <c r="O1331" s="437"/>
      <c r="P1331" s="526"/>
      <c r="Q1331" s="526">
        <v>10</v>
      </c>
      <c r="R1331" s="526">
        <v>16</v>
      </c>
      <c r="S1331" s="526">
        <v>14</v>
      </c>
      <c r="T1331" s="526"/>
      <c r="U1331" s="406"/>
      <c r="V1331" s="406">
        <f t="shared" si="67"/>
        <v>0</v>
      </c>
      <c r="W1331" s="676"/>
      <c r="X1331" s="507" t="str">
        <f t="shared" si="65"/>
        <v>10 două camere, 16 trei camere, 14 patru camere, 0 număr camere necunoscut &lt;span style="color: red;"&gt;(spuneți-mi sau trimiteți tabel întreținere)&lt;/span&gt;</v>
      </c>
      <c r="Y1331" s="508" t="str">
        <f t="shared" si="66"/>
        <v>40 din care 10 două camere, 16 trei camere, 14 patru camere, 0 număr camere necunoscut &lt;span style="color: red;"&gt;(spuneți-mi sau trimiteți tabel întreținere)&lt;/span&gt;</v>
      </c>
      <c r="Z1331" s="509"/>
      <c r="AA1331" s="510" t="s">
        <v>1043</v>
      </c>
      <c r="AB1331" s="628" t="s">
        <v>1306</v>
      </c>
      <c r="AC1331" s="431" t="s">
        <v>1155</v>
      </c>
      <c r="AD1331" s="356" t="s">
        <v>2187</v>
      </c>
      <c r="AE1331" s="356"/>
      <c r="AF1331" s="356"/>
      <c r="AG1331" s="623" t="s">
        <v>10</v>
      </c>
      <c r="AH1331" s="623"/>
      <c r="AI1331" s="623" t="s">
        <v>2598</v>
      </c>
      <c r="AJ1331" s="441"/>
      <c r="AK1331" s="359"/>
    </row>
    <row r="1332" spans="1:37">
      <c r="A1332" s="367"/>
      <c r="B1332" s="445" t="s">
        <v>363</v>
      </c>
      <c r="C1332" s="402">
        <v>46.77</v>
      </c>
      <c r="D1332" s="428">
        <v>23.615500000000001</v>
      </c>
      <c r="E1332" s="449" t="s">
        <v>206</v>
      </c>
      <c r="F1332" s="450" t="s">
        <v>649</v>
      </c>
      <c r="G1332" s="450" t="s">
        <v>2762</v>
      </c>
      <c r="H1332" s="450" t="s">
        <v>4467</v>
      </c>
      <c r="I1332" s="452" t="s">
        <v>681</v>
      </c>
      <c r="J1332" s="457" t="s">
        <v>3</v>
      </c>
      <c r="K1332" s="407">
        <v>2</v>
      </c>
      <c r="L1332" s="407">
        <v>5</v>
      </c>
      <c r="M1332" s="407">
        <v>5</v>
      </c>
      <c r="N1332" s="425">
        <v>40</v>
      </c>
      <c r="O1332" s="437"/>
      <c r="P1332" s="406"/>
      <c r="Q1332" s="406">
        <v>34</v>
      </c>
      <c r="R1332" s="406">
        <v>6</v>
      </c>
      <c r="S1332" s="406"/>
      <c r="T1332" s="406"/>
      <c r="U1332" s="406"/>
      <c r="V1332" s="406">
        <f t="shared" si="67"/>
        <v>0</v>
      </c>
      <c r="W1332" s="676"/>
      <c r="X1332" s="507" t="str">
        <f t="shared" si="65"/>
        <v>34 două camere, 6 trei camere, 0 număr camere necunoscut &lt;span style="color: red;"&gt;(spuneți-mi sau trimiteți tabel întreținere)&lt;/span&gt;</v>
      </c>
      <c r="Y1332" s="508" t="str">
        <f t="shared" si="66"/>
        <v>40 din care 34 două camere, 6 trei camere, 0 număr camere necunoscut &lt;span style="color: red;"&gt;(spuneți-mi sau trimiteți tabel întreținere)&lt;/span&gt;</v>
      </c>
      <c r="Z1332" s="509"/>
      <c r="AA1332" s="510" t="s">
        <v>1043</v>
      </c>
      <c r="AB1332" s="628" t="s">
        <v>1306</v>
      </c>
      <c r="AC1332" s="431" t="s">
        <v>1155</v>
      </c>
      <c r="AD1332" s="623" t="s">
        <v>2292</v>
      </c>
      <c r="AE1332" s="356"/>
      <c r="AF1332" s="356"/>
      <c r="AG1332" s="623" t="s">
        <v>10</v>
      </c>
      <c r="AH1332" s="623"/>
      <c r="AI1332" s="623" t="s">
        <v>2600</v>
      </c>
      <c r="AJ1332" s="441"/>
      <c r="AK1332" s="359"/>
    </row>
    <row r="1333" spans="1:37">
      <c r="A1333" s="367"/>
      <c r="B1333" s="445" t="s">
        <v>364</v>
      </c>
      <c r="C1333" s="402">
        <v>46.771000000000001</v>
      </c>
      <c r="D1333" s="428">
        <v>23.616800000000001</v>
      </c>
      <c r="E1333" s="449" t="s">
        <v>206</v>
      </c>
      <c r="F1333" s="450" t="s">
        <v>649</v>
      </c>
      <c r="G1333" s="450" t="s">
        <v>2762</v>
      </c>
      <c r="H1333" s="450" t="s">
        <v>3310</v>
      </c>
      <c r="I1333" s="452" t="s">
        <v>681</v>
      </c>
      <c r="J1333" s="457" t="s">
        <v>3</v>
      </c>
      <c r="K1333" s="407">
        <v>1</v>
      </c>
      <c r="L1333" s="407">
        <v>5</v>
      </c>
      <c r="M1333" s="407">
        <v>5</v>
      </c>
      <c r="N1333" s="425">
        <v>20</v>
      </c>
      <c r="O1333" s="437"/>
      <c r="P1333" s="406"/>
      <c r="Q1333" s="406">
        <v>17</v>
      </c>
      <c r="R1333" s="406">
        <v>3</v>
      </c>
      <c r="S1333" s="406"/>
      <c r="T1333" s="406"/>
      <c r="U1333" s="406"/>
      <c r="V1333" s="406">
        <f t="shared" si="67"/>
        <v>0</v>
      </c>
      <c r="W1333" s="676"/>
      <c r="X1333" s="507" t="str">
        <f t="shared" si="65"/>
        <v>17 două camere, 3 trei camere, 0 număr camere necunoscut &lt;span style="color: red;"&gt;(spuneți-mi sau trimiteți tabel întreținere)&lt;/span&gt;</v>
      </c>
      <c r="Y1333" s="508" t="str">
        <f t="shared" si="66"/>
        <v>20 din care 17 două camere, 3 trei camere, 0 număr camere necunoscut &lt;span style="color: red;"&gt;(spuneți-mi sau trimiteți tabel întreținere)&lt;/span&gt;</v>
      </c>
      <c r="Z1333" s="509"/>
      <c r="AA1333" s="510" t="s">
        <v>1673</v>
      </c>
      <c r="AB1333" s="628" t="s">
        <v>1306</v>
      </c>
      <c r="AC1333" s="431" t="s">
        <v>1155</v>
      </c>
      <c r="AD1333" s="623" t="s">
        <v>2295</v>
      </c>
      <c r="AE1333" s="356"/>
      <c r="AF1333" s="356"/>
      <c r="AG1333" s="623" t="s">
        <v>10</v>
      </c>
      <c r="AH1333" s="623"/>
      <c r="AI1333" s="623" t="s">
        <v>2600</v>
      </c>
      <c r="AJ1333" s="496"/>
      <c r="AK1333" s="359"/>
    </row>
    <row r="1334" spans="1:37">
      <c r="A1334" s="367"/>
      <c r="B1334" s="445" t="s">
        <v>365</v>
      </c>
      <c r="C1334" s="402">
        <v>46.770200000000003</v>
      </c>
      <c r="D1334" s="428">
        <v>23.616099999999999</v>
      </c>
      <c r="E1334" s="449" t="s">
        <v>206</v>
      </c>
      <c r="F1334" s="450" t="s">
        <v>649</v>
      </c>
      <c r="G1334" s="450" t="s">
        <v>2762</v>
      </c>
      <c r="H1334" s="450" t="s">
        <v>4468</v>
      </c>
      <c r="I1334" s="452" t="s">
        <v>681</v>
      </c>
      <c r="J1334" s="457" t="s">
        <v>3</v>
      </c>
      <c r="K1334" s="407">
        <v>4</v>
      </c>
      <c r="L1334" s="407">
        <v>5</v>
      </c>
      <c r="M1334" s="407">
        <v>5</v>
      </c>
      <c r="N1334" s="425">
        <v>58</v>
      </c>
      <c r="O1334" s="437"/>
      <c r="P1334" s="406"/>
      <c r="Q1334" s="406"/>
      <c r="R1334" s="406"/>
      <c r="S1334" s="406"/>
      <c r="T1334" s="406"/>
      <c r="U1334" s="406"/>
      <c r="V1334" s="406">
        <f t="shared" si="67"/>
        <v>58</v>
      </c>
      <c r="W1334" s="676"/>
      <c r="X1334" s="507" t="str">
        <f t="shared" si="65"/>
        <v>58 număr camere necunoscut &lt;span style="color: red;"&gt;(spuneți-mi sau trimiteți tabel întreținere)&lt;/span&gt;</v>
      </c>
      <c r="Y1334" s="508" t="str">
        <f t="shared" si="66"/>
        <v>58 din care 58 număr camere necunoscut &lt;span style="color: red;"&gt;(spuneți-mi sau trimiteți tabel întreținere)&lt;/span&gt;</v>
      </c>
      <c r="Z1334" s="509"/>
      <c r="AA1334" s="510" t="s">
        <v>1043</v>
      </c>
      <c r="AB1334" s="628" t="s">
        <v>1307</v>
      </c>
      <c r="AC1334" s="431" t="s">
        <v>1155</v>
      </c>
      <c r="AD1334" s="356" t="s">
        <v>1610</v>
      </c>
      <c r="AE1334" s="356"/>
      <c r="AF1334" s="356"/>
      <c r="AG1334" s="356" t="s">
        <v>840</v>
      </c>
      <c r="AH1334" s="356"/>
      <c r="AI1334" s="356" t="s">
        <v>2227</v>
      </c>
      <c r="AJ1334" s="496"/>
      <c r="AK1334" s="359"/>
    </row>
    <row r="1335" spans="1:37">
      <c r="A1335" s="367"/>
      <c r="B1335" s="445" t="s">
        <v>367</v>
      </c>
      <c r="C1335" s="402">
        <v>46.77</v>
      </c>
      <c r="D1335" s="428">
        <v>23.616399999999999</v>
      </c>
      <c r="E1335" s="449" t="s">
        <v>206</v>
      </c>
      <c r="F1335" s="450" t="s">
        <v>649</v>
      </c>
      <c r="G1335" s="450" t="s">
        <v>2762</v>
      </c>
      <c r="H1335" s="450" t="s">
        <v>4469</v>
      </c>
      <c r="I1335" s="452" t="s">
        <v>681</v>
      </c>
      <c r="J1335" s="457" t="s">
        <v>3</v>
      </c>
      <c r="K1335" s="407">
        <v>2</v>
      </c>
      <c r="L1335" s="407">
        <v>5</v>
      </c>
      <c r="M1335" s="407">
        <v>5</v>
      </c>
      <c r="N1335" s="425">
        <v>40</v>
      </c>
      <c r="O1335" s="437"/>
      <c r="P1335" s="406">
        <v>2</v>
      </c>
      <c r="Q1335" s="406">
        <v>38</v>
      </c>
      <c r="R1335" s="406"/>
      <c r="S1335" s="406"/>
      <c r="T1335" s="406"/>
      <c r="U1335" s="406"/>
      <c r="V1335" s="406">
        <f t="shared" si="67"/>
        <v>0</v>
      </c>
      <c r="W1335" s="676"/>
      <c r="X1335" s="507" t="str">
        <f t="shared" si="65"/>
        <v>2 garsoniere, 38 două camere, 0 număr camere necunoscut &lt;span style="color: red;"&gt;(spuneți-mi sau trimiteți tabel întreținere)&lt;/span&gt;</v>
      </c>
      <c r="Y1335" s="508" t="str">
        <f t="shared" si="66"/>
        <v>40 din care 2 garsoniere, 38 două camere, 0 număr camere necunoscut &lt;span style="color: red;"&gt;(spuneți-mi sau trimiteți tabel întreținere)&lt;/span&gt;</v>
      </c>
      <c r="Z1335" s="509"/>
      <c r="AA1335" s="510" t="s">
        <v>1043</v>
      </c>
      <c r="AB1335" s="628" t="s">
        <v>1307</v>
      </c>
      <c r="AC1335" s="431" t="s">
        <v>1155</v>
      </c>
      <c r="AD1335" s="356" t="s">
        <v>938</v>
      </c>
      <c r="AE1335" s="356"/>
      <c r="AF1335" s="356"/>
      <c r="AG1335" s="356" t="s">
        <v>840</v>
      </c>
      <c r="AH1335" s="356"/>
      <c r="AI1335" s="356" t="s">
        <v>2227</v>
      </c>
      <c r="AJ1335" s="441"/>
      <c r="AK1335" s="359"/>
    </row>
    <row r="1336" spans="1:37">
      <c r="A1336" s="367"/>
      <c r="B1336" s="445" t="s">
        <v>368</v>
      </c>
      <c r="C1336" s="402">
        <v>46.7699</v>
      </c>
      <c r="D1336" s="428">
        <v>23.6172</v>
      </c>
      <c r="E1336" s="449" t="s">
        <v>206</v>
      </c>
      <c r="F1336" s="450" t="s">
        <v>649</v>
      </c>
      <c r="G1336" s="450" t="s">
        <v>2762</v>
      </c>
      <c r="H1336" s="450" t="s">
        <v>4470</v>
      </c>
      <c r="I1336" s="452" t="s">
        <v>681</v>
      </c>
      <c r="J1336" s="457" t="s">
        <v>3</v>
      </c>
      <c r="K1336" s="407">
        <v>2</v>
      </c>
      <c r="L1336" s="407">
        <v>5</v>
      </c>
      <c r="M1336" s="407">
        <v>5</v>
      </c>
      <c r="N1336" s="425">
        <v>20</v>
      </c>
      <c r="O1336" s="437"/>
      <c r="P1336" s="406"/>
      <c r="Q1336" s="406"/>
      <c r="R1336" s="406">
        <v>14</v>
      </c>
      <c r="S1336" s="406">
        <v>6</v>
      </c>
      <c r="T1336" s="406"/>
      <c r="U1336" s="406"/>
      <c r="V1336" s="406">
        <f t="shared" si="67"/>
        <v>0</v>
      </c>
      <c r="W1336" s="676"/>
      <c r="X1336" s="507" t="str">
        <f t="shared" si="65"/>
        <v>14 trei camere, 6 patru camere, 0 număr camere necunoscut &lt;span style="color: red;"&gt;(spuneți-mi sau trimiteți tabel întreținere)&lt;/span&gt;</v>
      </c>
      <c r="Y1336" s="508" t="str">
        <f t="shared" si="66"/>
        <v>20 din care 14 trei camere, 6 patru camere, 0 număr camere necunoscut &lt;span style="color: red;"&gt;(spuneți-mi sau trimiteți tabel întreținere)&lt;/span&gt;</v>
      </c>
      <c r="Z1336" s="509"/>
      <c r="AA1336" s="510" t="s">
        <v>1673</v>
      </c>
      <c r="AB1336" s="628" t="s">
        <v>1306</v>
      </c>
      <c r="AC1336" s="431" t="s">
        <v>1155</v>
      </c>
      <c r="AD1336" s="356" t="s">
        <v>1389</v>
      </c>
      <c r="AE1336" s="356"/>
      <c r="AF1336" s="356"/>
      <c r="AG1336" s="623" t="s">
        <v>10</v>
      </c>
      <c r="AH1336" s="623"/>
      <c r="AI1336" s="623" t="s">
        <v>2598</v>
      </c>
      <c r="AJ1336" s="496"/>
      <c r="AK1336" s="359"/>
    </row>
    <row r="1337" spans="1:37">
      <c r="A1337" s="367"/>
      <c r="B1337" s="445" t="s">
        <v>370</v>
      </c>
      <c r="C1337" s="402">
        <v>46.7714</v>
      </c>
      <c r="D1337" s="428">
        <v>23.617899999999999</v>
      </c>
      <c r="E1337" s="449" t="s">
        <v>206</v>
      </c>
      <c r="F1337" s="450" t="s">
        <v>649</v>
      </c>
      <c r="G1337" s="450" t="s">
        <v>2762</v>
      </c>
      <c r="H1337" s="450" t="s">
        <v>4471</v>
      </c>
      <c r="I1337" s="452" t="s">
        <v>681</v>
      </c>
      <c r="J1337" s="457" t="s">
        <v>3</v>
      </c>
      <c r="K1337" s="407">
        <v>2</v>
      </c>
      <c r="L1337" s="407">
        <v>5</v>
      </c>
      <c r="M1337" s="407">
        <v>5</v>
      </c>
      <c r="N1337" s="398">
        <v>20</v>
      </c>
      <c r="O1337" s="395"/>
      <c r="P1337" s="526"/>
      <c r="Q1337" s="526"/>
      <c r="R1337" s="526">
        <v>14</v>
      </c>
      <c r="S1337" s="526">
        <v>6</v>
      </c>
      <c r="T1337" s="526"/>
      <c r="U1337" s="526"/>
      <c r="V1337" s="526">
        <f t="shared" si="67"/>
        <v>0</v>
      </c>
      <c r="W1337" s="676"/>
      <c r="X1337" s="507" t="str">
        <f t="shared" si="65"/>
        <v>14 trei camere, 6 patru camere, 0 număr camere necunoscut &lt;span style="color: red;"&gt;(spuneți-mi sau trimiteți tabel întreținere)&lt;/span&gt;</v>
      </c>
      <c r="Y1337" s="508" t="str">
        <f t="shared" si="66"/>
        <v>20 din care 14 trei camere, 6 patru camere, 0 număr camere necunoscut &lt;span style="color: red;"&gt;(spuneți-mi sau trimiteți tabel întreținere)&lt;/span&gt;</v>
      </c>
      <c r="Z1337" s="509"/>
      <c r="AA1337" s="510" t="s">
        <v>1043</v>
      </c>
      <c r="AB1337" s="628" t="s">
        <v>1306</v>
      </c>
      <c r="AC1337" s="431" t="s">
        <v>1155</v>
      </c>
      <c r="AD1337" s="356" t="s">
        <v>1389</v>
      </c>
      <c r="AE1337" s="356"/>
      <c r="AF1337" s="356"/>
      <c r="AG1337" s="623" t="s">
        <v>10</v>
      </c>
      <c r="AH1337" s="623"/>
      <c r="AI1337" s="623" t="s">
        <v>2598</v>
      </c>
      <c r="AJ1337" s="441"/>
      <c r="AK1337" s="359"/>
    </row>
    <row r="1338" spans="1:37">
      <c r="A1338" s="367"/>
      <c r="B1338" s="445" t="s">
        <v>371</v>
      </c>
      <c r="C1338" s="402">
        <v>46.770699999999998</v>
      </c>
      <c r="D1338" s="428">
        <v>23.617799999999999</v>
      </c>
      <c r="E1338" s="449" t="s">
        <v>206</v>
      </c>
      <c r="F1338" s="450" t="s">
        <v>649</v>
      </c>
      <c r="G1338" s="450" t="s">
        <v>2762</v>
      </c>
      <c r="H1338" s="450" t="s">
        <v>4472</v>
      </c>
      <c r="I1338" s="452" t="s">
        <v>681</v>
      </c>
      <c r="J1338" s="457" t="s">
        <v>3</v>
      </c>
      <c r="K1338" s="407">
        <v>7</v>
      </c>
      <c r="L1338" s="407">
        <v>5</v>
      </c>
      <c r="M1338" s="407">
        <v>5</v>
      </c>
      <c r="N1338" s="425">
        <v>88</v>
      </c>
      <c r="O1338" s="437"/>
      <c r="P1338" s="526"/>
      <c r="Q1338" s="526">
        <v>53</v>
      </c>
      <c r="R1338" s="526">
        <v>20</v>
      </c>
      <c r="S1338" s="526">
        <v>15</v>
      </c>
      <c r="T1338" s="406"/>
      <c r="U1338" s="406"/>
      <c r="V1338" s="406">
        <f t="shared" si="67"/>
        <v>0</v>
      </c>
      <c r="W1338" s="676"/>
      <c r="X1338" s="507" t="str">
        <f t="shared" si="65"/>
        <v>53 două camere, 20 trei camere, 15 patru camere, 0 număr camere necunoscut &lt;span style="color: red;"&gt;(spuneți-mi sau trimiteți tabel întreținere)&lt;/span&gt;</v>
      </c>
      <c r="Y1338" s="508" t="str">
        <f t="shared" si="66"/>
        <v>88 din care 53 două camere, 20 trei camere, 15 patru camere, 0 număr camere necunoscut &lt;span style="color: red;"&gt;(spuneți-mi sau trimiteți tabel întreținere)&lt;/span&gt;</v>
      </c>
      <c r="Z1338" s="509"/>
      <c r="AA1338" s="510" t="s">
        <v>1674</v>
      </c>
      <c r="AB1338" s="421" t="s">
        <v>1306</v>
      </c>
      <c r="AC1338" s="431" t="s">
        <v>1155</v>
      </c>
      <c r="AD1338" s="356" t="s">
        <v>2103</v>
      </c>
      <c r="AE1338" s="356"/>
      <c r="AF1338" s="356"/>
      <c r="AG1338" s="623" t="s">
        <v>10</v>
      </c>
      <c r="AH1338" s="623"/>
      <c r="AI1338" s="623" t="s">
        <v>2598</v>
      </c>
      <c r="AJ1338" s="496"/>
      <c r="AK1338" s="359"/>
    </row>
    <row r="1339" spans="1:37">
      <c r="A1339" s="367"/>
      <c r="B1339" s="445" t="s">
        <v>373</v>
      </c>
      <c r="C1339" s="402">
        <v>46.770200000000003</v>
      </c>
      <c r="D1339" s="428">
        <v>23.618300000000001</v>
      </c>
      <c r="E1339" s="449" t="s">
        <v>206</v>
      </c>
      <c r="F1339" s="450" t="s">
        <v>649</v>
      </c>
      <c r="G1339" s="450" t="s">
        <v>2762</v>
      </c>
      <c r="H1339" s="450" t="s">
        <v>4473</v>
      </c>
      <c r="I1339" s="452" t="s">
        <v>681</v>
      </c>
      <c r="J1339" s="457" t="s">
        <v>3</v>
      </c>
      <c r="K1339" s="407">
        <v>4</v>
      </c>
      <c r="L1339" s="407">
        <v>5</v>
      </c>
      <c r="M1339" s="407">
        <v>5</v>
      </c>
      <c r="N1339" s="425">
        <v>60</v>
      </c>
      <c r="O1339" s="437"/>
      <c r="P1339" s="526"/>
      <c r="Q1339" s="526">
        <v>39</v>
      </c>
      <c r="R1339" s="526">
        <v>15</v>
      </c>
      <c r="S1339" s="526">
        <v>6</v>
      </c>
      <c r="T1339" s="526"/>
      <c r="U1339" s="406"/>
      <c r="V1339" s="406">
        <f t="shared" si="67"/>
        <v>0</v>
      </c>
      <c r="W1339" s="676"/>
      <c r="X1339" s="507" t="str">
        <f t="shared" si="65"/>
        <v>39 două camere, 15 trei camere, 6 patru camere, 0 număr camere necunoscut &lt;span style="color: red;"&gt;(spuneți-mi sau trimiteți tabel întreținere)&lt;/span&gt;</v>
      </c>
      <c r="Y1339" s="508" t="str">
        <f t="shared" si="66"/>
        <v>60 din care 39 două camere, 15 trei camere, 6 patru camere, 0 număr camere necunoscut &lt;span style="color: red;"&gt;(spuneți-mi sau trimiteți tabel întreținere)&lt;/span&gt;</v>
      </c>
      <c r="Z1339" s="509"/>
      <c r="AA1339" s="510" t="s">
        <v>1674</v>
      </c>
      <c r="AB1339" s="628" t="s">
        <v>1306</v>
      </c>
      <c r="AC1339" s="431" t="s">
        <v>1155</v>
      </c>
      <c r="AD1339" s="356" t="s">
        <v>2665</v>
      </c>
      <c r="AE1339" s="356"/>
      <c r="AF1339" s="356"/>
      <c r="AG1339" s="623" t="s">
        <v>10</v>
      </c>
      <c r="AH1339" s="623"/>
      <c r="AI1339" s="623" t="s">
        <v>2598</v>
      </c>
      <c r="AJ1339" s="441"/>
      <c r="AK1339" s="359"/>
    </row>
    <row r="1340" spans="1:37">
      <c r="A1340" s="367"/>
      <c r="B1340" s="445" t="s">
        <v>374</v>
      </c>
      <c r="C1340" s="402">
        <v>46.770099999999999</v>
      </c>
      <c r="D1340" s="428">
        <v>23.613199999999999</v>
      </c>
      <c r="E1340" s="449" t="s">
        <v>206</v>
      </c>
      <c r="F1340" s="450" t="s">
        <v>649</v>
      </c>
      <c r="G1340" s="450" t="s">
        <v>2762</v>
      </c>
      <c r="H1340" s="450" t="s">
        <v>3020</v>
      </c>
      <c r="I1340" s="452" t="s">
        <v>681</v>
      </c>
      <c r="J1340" s="457" t="s">
        <v>3</v>
      </c>
      <c r="K1340" s="407">
        <v>2</v>
      </c>
      <c r="L1340" s="407">
        <v>5</v>
      </c>
      <c r="M1340" s="407">
        <v>5</v>
      </c>
      <c r="N1340" s="398">
        <v>20</v>
      </c>
      <c r="O1340" s="395"/>
      <c r="P1340" s="526"/>
      <c r="Q1340" s="526">
        <v>5</v>
      </c>
      <c r="R1340" s="526">
        <v>9</v>
      </c>
      <c r="S1340" s="526">
        <v>6</v>
      </c>
      <c r="T1340" s="526"/>
      <c r="U1340" s="526"/>
      <c r="V1340" s="406">
        <f t="shared" si="67"/>
        <v>0</v>
      </c>
      <c r="W1340" s="676"/>
      <c r="X1340" s="507" t="str">
        <f t="shared" si="65"/>
        <v>5 două camere, 9 trei camere, 6 patru camere, 0 număr camere necunoscut &lt;span style="color: red;"&gt;(spuneți-mi sau trimiteți tabel întreținere)&lt;/span&gt;</v>
      </c>
      <c r="Y1340" s="508" t="str">
        <f t="shared" si="66"/>
        <v>20 din care 5 două camere, 9 trei camere, 6 patru camere, 0 număr camere necunoscut &lt;span style="color: red;"&gt;(spuneți-mi sau trimiteți tabel întreținere)&lt;/span&gt;</v>
      </c>
      <c r="Z1340" s="509"/>
      <c r="AA1340" s="510" t="s">
        <v>1677</v>
      </c>
      <c r="AB1340" s="628" t="s">
        <v>1306</v>
      </c>
      <c r="AC1340" s="431" t="s">
        <v>1155</v>
      </c>
      <c r="AD1340" s="356" t="s">
        <v>1438</v>
      </c>
      <c r="AE1340" s="356"/>
      <c r="AF1340" s="356"/>
      <c r="AG1340" s="623" t="s">
        <v>10</v>
      </c>
      <c r="AH1340" s="623"/>
      <c r="AI1340" s="623" t="s">
        <v>2598</v>
      </c>
      <c r="AJ1340" s="441"/>
      <c r="AK1340" s="359"/>
    </row>
    <row r="1341" spans="1:37">
      <c r="A1341" s="367"/>
      <c r="B1341" s="445" t="s">
        <v>375</v>
      </c>
      <c r="C1341" s="402">
        <v>46.769599999999997</v>
      </c>
      <c r="D1341" s="428">
        <v>23.612100000000002</v>
      </c>
      <c r="E1341" s="449" t="s">
        <v>206</v>
      </c>
      <c r="F1341" s="450" t="s">
        <v>649</v>
      </c>
      <c r="G1341" s="450" t="s">
        <v>2762</v>
      </c>
      <c r="H1341" s="450" t="s">
        <v>4474</v>
      </c>
      <c r="I1341" s="452" t="s">
        <v>681</v>
      </c>
      <c r="J1341" s="457" t="s">
        <v>3</v>
      </c>
      <c r="K1341" s="407">
        <v>5</v>
      </c>
      <c r="L1341" s="407">
        <v>5</v>
      </c>
      <c r="M1341" s="407">
        <v>5</v>
      </c>
      <c r="N1341" s="425">
        <v>50</v>
      </c>
      <c r="O1341" s="395"/>
      <c r="P1341" s="526"/>
      <c r="Q1341" s="526">
        <v>5</v>
      </c>
      <c r="R1341" s="526">
        <v>30</v>
      </c>
      <c r="S1341" s="526">
        <v>15</v>
      </c>
      <c r="T1341" s="526"/>
      <c r="U1341" s="526"/>
      <c r="V1341" s="526">
        <f t="shared" si="67"/>
        <v>0</v>
      </c>
      <c r="W1341" s="672"/>
      <c r="X1341" s="507" t="str">
        <f t="shared" si="65"/>
        <v>5 două camere, 30 trei camere, 15 patru camere, 0 număr camere necunoscut &lt;span style="color: red;"&gt;(spuneți-mi sau trimiteți tabel întreținere)&lt;/span&gt;</v>
      </c>
      <c r="Y1341" s="508" t="str">
        <f t="shared" si="66"/>
        <v>50 din care 5 două camere, 30 trei camere, 15 patru camere, 0 număr camere necunoscut &lt;span style="color: red;"&gt;(spuneți-mi sau trimiteți tabel întreținere)&lt;/span&gt;</v>
      </c>
      <c r="Z1341" s="509"/>
      <c r="AA1341" s="510" t="s">
        <v>1668</v>
      </c>
      <c r="AB1341" s="628" t="s">
        <v>1306</v>
      </c>
      <c r="AC1341" s="431" t="s">
        <v>1155</v>
      </c>
      <c r="AD1341" s="356" t="s">
        <v>2102</v>
      </c>
      <c r="AE1341" s="356"/>
      <c r="AF1341" s="356"/>
      <c r="AG1341" s="623" t="s">
        <v>10</v>
      </c>
      <c r="AH1341" s="623"/>
      <c r="AI1341" s="623" t="s">
        <v>2598</v>
      </c>
      <c r="AJ1341" s="441"/>
      <c r="AK1341" s="359"/>
    </row>
    <row r="1342" spans="1:37">
      <c r="A1342" s="367"/>
      <c r="B1342" s="386" t="s">
        <v>404</v>
      </c>
      <c r="C1342" s="402">
        <v>46.7682</v>
      </c>
      <c r="D1342" s="428">
        <v>23.602</v>
      </c>
      <c r="E1342" s="449" t="s">
        <v>206</v>
      </c>
      <c r="F1342" s="450" t="s">
        <v>649</v>
      </c>
      <c r="G1342" s="450" t="s">
        <v>2762</v>
      </c>
      <c r="H1342" s="450" t="s">
        <v>4475</v>
      </c>
      <c r="I1342" s="452" t="s">
        <v>683</v>
      </c>
      <c r="J1342" s="457" t="s">
        <v>825</v>
      </c>
      <c r="K1342" s="407">
        <v>1</v>
      </c>
      <c r="L1342" s="407">
        <v>11</v>
      </c>
      <c r="M1342" s="407">
        <v>11</v>
      </c>
      <c r="N1342" s="425">
        <v>55</v>
      </c>
      <c r="O1342" s="437"/>
      <c r="P1342" s="406">
        <v>1</v>
      </c>
      <c r="Q1342" s="406">
        <v>32</v>
      </c>
      <c r="R1342" s="406">
        <v>11</v>
      </c>
      <c r="S1342" s="406">
        <v>11</v>
      </c>
      <c r="T1342" s="406"/>
      <c r="U1342" s="406"/>
      <c r="V1342" s="406">
        <f t="shared" si="67"/>
        <v>0</v>
      </c>
      <c r="W1342" s="676"/>
      <c r="X1342" s="507" t="str">
        <f t="shared" si="65"/>
        <v>1 garsoniere, 32 două camere, 11 trei camere, 11 patru camere, 0 număr camere necunoscut &lt;span style="color: red;"&gt;(spuneți-mi sau trimiteți tabel întreținere)&lt;/span&gt;</v>
      </c>
      <c r="Y1342" s="508" t="str">
        <f t="shared" si="66"/>
        <v>55 din care 1 garsoniere, 32 două camere, 11 trei camere, 11 patru camere, 0 număr camere necunoscut &lt;span style="color: red;"&gt;(spuneți-mi sau trimiteți tabel întreținere)&lt;/span&gt;</v>
      </c>
      <c r="Z1342" s="509"/>
      <c r="AA1342" s="510" t="s">
        <v>1678</v>
      </c>
      <c r="AB1342" s="628" t="s">
        <v>1304</v>
      </c>
      <c r="AC1342" s="431" t="s">
        <v>1547</v>
      </c>
      <c r="AD1342" s="623" t="s">
        <v>2284</v>
      </c>
      <c r="AE1342" s="623"/>
      <c r="AF1342" s="623"/>
      <c r="AG1342" s="623" t="s">
        <v>840</v>
      </c>
      <c r="AH1342" s="623"/>
      <c r="AI1342" s="623" t="s">
        <v>2609</v>
      </c>
      <c r="AJ1342" s="441"/>
      <c r="AK1342" s="359"/>
    </row>
    <row r="1343" spans="1:37">
      <c r="A1343" s="367"/>
      <c r="B1343" s="386" t="s">
        <v>404</v>
      </c>
      <c r="C1343" s="402">
        <v>46.769799999999996</v>
      </c>
      <c r="D1343" s="428">
        <v>23.617999999999999</v>
      </c>
      <c r="E1343" s="449" t="s">
        <v>206</v>
      </c>
      <c r="F1343" s="450" t="s">
        <v>649</v>
      </c>
      <c r="G1343" s="450" t="s">
        <v>2762</v>
      </c>
      <c r="H1343" s="450" t="s">
        <v>2940</v>
      </c>
      <c r="I1343" s="452" t="s">
        <v>681</v>
      </c>
      <c r="J1343" s="457" t="s">
        <v>3</v>
      </c>
      <c r="K1343" s="407">
        <v>2</v>
      </c>
      <c r="L1343" s="407">
        <v>5</v>
      </c>
      <c r="M1343" s="407">
        <v>5</v>
      </c>
      <c r="N1343" s="398">
        <v>20</v>
      </c>
      <c r="O1343" s="395"/>
      <c r="P1343" s="526"/>
      <c r="Q1343" s="526"/>
      <c r="R1343" s="526">
        <v>14</v>
      </c>
      <c r="S1343" s="526">
        <v>6</v>
      </c>
      <c r="T1343" s="526"/>
      <c r="U1343" s="526"/>
      <c r="V1343" s="526">
        <f t="shared" si="67"/>
        <v>0</v>
      </c>
      <c r="W1343" s="676"/>
      <c r="X1343" s="507" t="str">
        <f t="shared" si="65"/>
        <v>14 trei camere, 6 patru camere, 0 număr camere necunoscut &lt;span style="color: red;"&gt;(spuneți-mi sau trimiteți tabel întreținere)&lt;/span&gt;</v>
      </c>
      <c r="Y1343" s="508" t="str">
        <f t="shared" si="66"/>
        <v>20 din care 14 trei camere, 6 patru camere, 0 număr camere necunoscut &lt;span style="color: red;"&gt;(spuneți-mi sau trimiteți tabel întreținere)&lt;/span&gt;</v>
      </c>
      <c r="Z1343" s="509"/>
      <c r="AA1343" s="510" t="s">
        <v>1043</v>
      </c>
      <c r="AB1343" s="628" t="s">
        <v>1306</v>
      </c>
      <c r="AC1343" s="431" t="s">
        <v>1155</v>
      </c>
      <c r="AD1343" s="356" t="s">
        <v>1389</v>
      </c>
      <c r="AE1343" s="356"/>
      <c r="AF1343" s="356"/>
      <c r="AG1343" s="623" t="s">
        <v>10</v>
      </c>
      <c r="AH1343" s="623"/>
      <c r="AI1343" s="623" t="s">
        <v>2598</v>
      </c>
      <c r="AJ1343" s="441"/>
      <c r="AK1343" s="359"/>
    </row>
    <row r="1344" spans="1:37">
      <c r="A1344" s="367"/>
      <c r="B1344" s="445" t="s">
        <v>392</v>
      </c>
      <c r="C1344" s="402">
        <v>46.767699999999998</v>
      </c>
      <c r="D1344" s="428">
        <v>23.6005</v>
      </c>
      <c r="E1344" s="449" t="s">
        <v>206</v>
      </c>
      <c r="F1344" s="450" t="s">
        <v>649</v>
      </c>
      <c r="G1344" s="450" t="s">
        <v>2762</v>
      </c>
      <c r="H1344" s="450" t="s">
        <v>4461</v>
      </c>
      <c r="I1344" s="452" t="s">
        <v>732</v>
      </c>
      <c r="J1344" s="457" t="s">
        <v>751</v>
      </c>
      <c r="K1344" s="407">
        <v>2</v>
      </c>
      <c r="L1344" s="407">
        <v>7</v>
      </c>
      <c r="M1344" s="407">
        <v>5</v>
      </c>
      <c r="N1344" s="425">
        <v>20</v>
      </c>
      <c r="O1344" s="437"/>
      <c r="P1344" s="406"/>
      <c r="Q1344" s="406"/>
      <c r="R1344" s="406">
        <v>10</v>
      </c>
      <c r="S1344" s="406">
        <v>10</v>
      </c>
      <c r="T1344" s="406"/>
      <c r="U1344" s="406"/>
      <c r="V1344" s="406">
        <f t="shared" si="67"/>
        <v>0</v>
      </c>
      <c r="W1344" s="676"/>
      <c r="X1344" s="507" t="str">
        <f t="shared" si="65"/>
        <v>10 trei camere, 10 patru camere, 0 număr camere necunoscut &lt;span style="color: red;"&gt;(spuneți-mi sau trimiteți tabel întreținere)&lt;/span&gt;</v>
      </c>
      <c r="Y1344" s="508" t="str">
        <f t="shared" si="66"/>
        <v>20 din care 10 trei camere, 10 patru camere, 0 număr camere necunoscut &lt;span style="color: red;"&gt;(spuneți-mi sau trimiteți tabel întreținere)&lt;/span&gt;</v>
      </c>
      <c r="Z1344" s="509"/>
      <c r="AA1344" s="510" t="s">
        <v>1676</v>
      </c>
      <c r="AB1344" s="421" t="s">
        <v>1308</v>
      </c>
      <c r="AC1344" s="431" t="s">
        <v>1155</v>
      </c>
      <c r="AD1344" s="356" t="s">
        <v>624</v>
      </c>
      <c r="AE1344" s="356"/>
      <c r="AF1344" s="356"/>
      <c r="AG1344" s="356" t="s">
        <v>840</v>
      </c>
      <c r="AH1344" s="356"/>
      <c r="AI1344" s="356" t="s">
        <v>2227</v>
      </c>
      <c r="AJ1344" s="496"/>
      <c r="AK1344" s="359"/>
    </row>
    <row r="1345" spans="1:37">
      <c r="A1345" s="367"/>
      <c r="B1345" s="445" t="s">
        <v>393</v>
      </c>
      <c r="C1345" s="402">
        <v>46.767899999999997</v>
      </c>
      <c r="D1345" s="428">
        <v>23.6008</v>
      </c>
      <c r="E1345" s="449" t="s">
        <v>206</v>
      </c>
      <c r="F1345" s="450" t="s">
        <v>649</v>
      </c>
      <c r="G1345" s="450" t="s">
        <v>2762</v>
      </c>
      <c r="H1345" s="450" t="s">
        <v>4461</v>
      </c>
      <c r="I1345" s="452" t="s">
        <v>732</v>
      </c>
      <c r="J1345" s="457" t="s">
        <v>751</v>
      </c>
      <c r="K1345" s="407">
        <v>2</v>
      </c>
      <c r="L1345" s="407">
        <v>7</v>
      </c>
      <c r="M1345" s="407">
        <v>5</v>
      </c>
      <c r="N1345" s="425">
        <v>20</v>
      </c>
      <c r="O1345" s="437"/>
      <c r="P1345" s="406"/>
      <c r="Q1345" s="406"/>
      <c r="R1345" s="406">
        <v>10</v>
      </c>
      <c r="S1345" s="406">
        <v>10</v>
      </c>
      <c r="T1345" s="406"/>
      <c r="U1345" s="406"/>
      <c r="V1345" s="406">
        <f t="shared" si="67"/>
        <v>0</v>
      </c>
      <c r="W1345" s="676"/>
      <c r="X1345" s="507" t="str">
        <f t="shared" si="65"/>
        <v>10 trei camere, 10 patru camere, 0 număr camere necunoscut &lt;span style="color: red;"&gt;(spuneți-mi sau trimiteți tabel întreținere)&lt;/span&gt;</v>
      </c>
      <c r="Y1345" s="508" t="str">
        <f t="shared" si="66"/>
        <v>20 din care 10 trei camere, 10 patru camere, 0 număr camere necunoscut &lt;span style="color: red;"&gt;(spuneți-mi sau trimiteți tabel întreținere)&lt;/span&gt;</v>
      </c>
      <c r="Z1345" s="509"/>
      <c r="AA1345" s="510" t="s">
        <v>1676</v>
      </c>
      <c r="AB1345" s="421" t="s">
        <v>1308</v>
      </c>
      <c r="AC1345" s="431" t="s">
        <v>1155</v>
      </c>
      <c r="AD1345" s="356" t="s">
        <v>624</v>
      </c>
      <c r="AE1345" s="356"/>
      <c r="AF1345" s="356"/>
      <c r="AG1345" s="356" t="s">
        <v>840</v>
      </c>
      <c r="AH1345" s="356"/>
      <c r="AI1345" s="356" t="s">
        <v>2227</v>
      </c>
      <c r="AJ1345" s="441"/>
      <c r="AK1345" s="359"/>
    </row>
    <row r="1346" spans="1:37">
      <c r="A1346" s="367"/>
      <c r="B1346" s="445" t="s">
        <v>394</v>
      </c>
      <c r="C1346" s="402">
        <v>46.7684</v>
      </c>
      <c r="D1346" s="428">
        <v>23.602499999999999</v>
      </c>
      <c r="E1346" s="449" t="s">
        <v>206</v>
      </c>
      <c r="F1346" s="450" t="s">
        <v>649</v>
      </c>
      <c r="G1346" s="450" t="s">
        <v>2762</v>
      </c>
      <c r="H1346" s="450" t="s">
        <v>4476</v>
      </c>
      <c r="I1346" s="452" t="s">
        <v>695</v>
      </c>
      <c r="J1346" s="457" t="s">
        <v>3</v>
      </c>
      <c r="K1346" s="407">
        <v>1</v>
      </c>
      <c r="L1346" s="407">
        <v>5</v>
      </c>
      <c r="M1346" s="407">
        <v>4</v>
      </c>
      <c r="N1346" s="425">
        <v>8</v>
      </c>
      <c r="O1346" s="437"/>
      <c r="P1346" s="406"/>
      <c r="Q1346" s="406"/>
      <c r="R1346" s="406"/>
      <c r="S1346" s="406"/>
      <c r="T1346" s="406"/>
      <c r="U1346" s="406"/>
      <c r="V1346" s="406">
        <f t="shared" si="67"/>
        <v>8</v>
      </c>
      <c r="W1346" s="676" t="s">
        <v>750</v>
      </c>
      <c r="X1346" s="507" t="str">
        <f t="shared" si="65"/>
        <v>probabil 8 număr camere necunoscut &lt;span style="color: red;"&gt;(spuneți-mi sau trimiteți tabel întreținere)&lt;/span&gt;</v>
      </c>
      <c r="Y1346" s="508" t="str">
        <f t="shared" si="66"/>
        <v>probabil 8 din care probabil 8 număr camere necunoscut &lt;span style="color: red;"&gt;(spuneți-mi sau trimiteți tabel întreținere)&lt;/span&gt;</v>
      </c>
      <c r="Z1346" s="509"/>
      <c r="AA1346" s="510" t="s">
        <v>1043</v>
      </c>
      <c r="AB1346" s="421" t="s">
        <v>1308</v>
      </c>
      <c r="AC1346" s="431" t="s">
        <v>1155</v>
      </c>
      <c r="AD1346" s="356" t="s">
        <v>624</v>
      </c>
      <c r="AE1346" s="356"/>
      <c r="AF1346" s="356"/>
      <c r="AG1346" s="356" t="s">
        <v>840</v>
      </c>
      <c r="AH1346" s="356"/>
      <c r="AI1346" s="356" t="s">
        <v>2227</v>
      </c>
      <c r="AJ1346" s="441"/>
      <c r="AK1346" s="359"/>
    </row>
    <row r="1347" spans="1:37">
      <c r="A1347" s="367"/>
      <c r="B1347" s="445" t="s">
        <v>397</v>
      </c>
      <c r="C1347" s="402">
        <v>46.769300000000001</v>
      </c>
      <c r="D1347" s="428">
        <v>23.616099999999999</v>
      </c>
      <c r="E1347" s="449" t="s">
        <v>206</v>
      </c>
      <c r="F1347" s="450" t="s">
        <v>649</v>
      </c>
      <c r="G1347" s="450" t="s">
        <v>2762</v>
      </c>
      <c r="H1347" s="450" t="s">
        <v>2943</v>
      </c>
      <c r="I1347" s="627" t="s">
        <v>718</v>
      </c>
      <c r="J1347" s="399" t="s">
        <v>3</v>
      </c>
      <c r="K1347" s="624">
        <v>2</v>
      </c>
      <c r="L1347" s="624">
        <v>5</v>
      </c>
      <c r="M1347" s="624">
        <v>4</v>
      </c>
      <c r="N1347" s="398">
        <v>30</v>
      </c>
      <c r="O1347" s="395"/>
      <c r="P1347" s="526">
        <v>2</v>
      </c>
      <c r="Q1347" s="526">
        <v>20</v>
      </c>
      <c r="R1347" s="526">
        <v>8</v>
      </c>
      <c r="S1347" s="526"/>
      <c r="T1347" s="526"/>
      <c r="U1347" s="526"/>
      <c r="V1347" s="526">
        <f t="shared" si="67"/>
        <v>0</v>
      </c>
      <c r="W1347" s="672"/>
      <c r="X1347" s="396" t="str">
        <f t="shared" si="65"/>
        <v>2 garsoniere, 20 două camere, 8 trei camere, 0 număr camere necunoscut &lt;span style="color: red;"&gt;(spuneți-mi sau trimiteți tabel întreținere)&lt;/span&gt;</v>
      </c>
      <c r="Y1347" s="622" t="str">
        <f t="shared" si="66"/>
        <v>30 din care 2 garsoniere, 20 două camere, 8 trei camere, 0 număr camere necunoscut &lt;span style="color: red;"&gt;(spuneți-mi sau trimiteți tabel întreținere)&lt;/span&gt;</v>
      </c>
      <c r="Z1347" s="397"/>
      <c r="AA1347" s="510" t="s">
        <v>1668</v>
      </c>
      <c r="AB1347" s="628" t="s">
        <v>1306</v>
      </c>
      <c r="AC1347" s="431" t="s">
        <v>1155</v>
      </c>
      <c r="AD1347" s="623" t="s">
        <v>1482</v>
      </c>
      <c r="AE1347" s="623"/>
      <c r="AF1347" s="623"/>
      <c r="AG1347" s="623" t="s">
        <v>10</v>
      </c>
      <c r="AH1347" s="623"/>
      <c r="AI1347" s="623" t="s">
        <v>2589</v>
      </c>
      <c r="AJ1347" s="441"/>
      <c r="AK1347" s="359"/>
    </row>
    <row r="1348" spans="1:37">
      <c r="A1348" s="367"/>
      <c r="B1348" s="445" t="s">
        <v>2836</v>
      </c>
      <c r="C1348" s="402">
        <v>46.769599999999997</v>
      </c>
      <c r="D1348" s="428">
        <v>23.610399999999998</v>
      </c>
      <c r="E1348" s="449" t="s">
        <v>206</v>
      </c>
      <c r="F1348" s="450" t="s">
        <v>649</v>
      </c>
      <c r="G1348" s="450" t="s">
        <v>2762</v>
      </c>
      <c r="H1348" s="450" t="s">
        <v>4477</v>
      </c>
      <c r="I1348" s="452" t="s">
        <v>681</v>
      </c>
      <c r="J1348" s="457" t="s">
        <v>3</v>
      </c>
      <c r="K1348" s="407">
        <v>2</v>
      </c>
      <c r="L1348" s="407">
        <v>5</v>
      </c>
      <c r="M1348" s="407">
        <v>5</v>
      </c>
      <c r="N1348" s="398">
        <v>20</v>
      </c>
      <c r="O1348" s="395"/>
      <c r="P1348" s="526"/>
      <c r="Q1348" s="526"/>
      <c r="R1348" s="526">
        <v>14</v>
      </c>
      <c r="S1348" s="526">
        <v>6</v>
      </c>
      <c r="T1348" s="526"/>
      <c r="U1348" s="526"/>
      <c r="V1348" s="526">
        <f t="shared" si="67"/>
        <v>0</v>
      </c>
      <c r="W1348" s="676"/>
      <c r="X1348" s="507" t="str">
        <f t="shared" si="65"/>
        <v>14 trei camere, 6 patru camere, 0 număr camere necunoscut &lt;span style="color: red;"&gt;(spuneți-mi sau trimiteți tabel întreținere)&lt;/span&gt;</v>
      </c>
      <c r="Y1348" s="508" t="str">
        <f t="shared" si="66"/>
        <v>20 din care 14 trei camere, 6 patru camere, 0 număr camere necunoscut &lt;span style="color: red;"&gt;(spuneți-mi sau trimiteți tabel întreținere)&lt;/span&gt;</v>
      </c>
      <c r="Z1348" s="509"/>
      <c r="AA1348" s="510" t="s">
        <v>1668</v>
      </c>
      <c r="AB1348" s="628" t="s">
        <v>1306</v>
      </c>
      <c r="AC1348" s="431" t="s">
        <v>1155</v>
      </c>
      <c r="AD1348" s="356" t="s">
        <v>1389</v>
      </c>
      <c r="AE1348" s="356"/>
      <c r="AF1348" s="356"/>
      <c r="AG1348" s="623" t="s">
        <v>10</v>
      </c>
      <c r="AH1348" s="623"/>
      <c r="AI1348" s="623" t="s">
        <v>2598</v>
      </c>
      <c r="AJ1348" s="441"/>
      <c r="AK1348" s="359"/>
    </row>
    <row r="1349" spans="1:37">
      <c r="A1349" s="367" t="s">
        <v>32</v>
      </c>
      <c r="B1349" s="460" t="s">
        <v>237</v>
      </c>
      <c r="C1349" s="461">
        <v>46.767899999999997</v>
      </c>
      <c r="D1349" s="462">
        <v>23.605699999999999</v>
      </c>
      <c r="E1349" s="463" t="s">
        <v>206</v>
      </c>
      <c r="F1349" s="464" t="s">
        <v>649</v>
      </c>
      <c r="G1349" s="464" t="s">
        <v>2762</v>
      </c>
      <c r="H1349" s="464" t="s">
        <v>4478</v>
      </c>
      <c r="I1349" s="474" t="s">
        <v>681</v>
      </c>
      <c r="J1349" s="475" t="s">
        <v>3</v>
      </c>
      <c r="K1349" s="476">
        <v>1</v>
      </c>
      <c r="L1349" s="476">
        <v>5</v>
      </c>
      <c r="M1349" s="476">
        <v>5</v>
      </c>
      <c r="N1349" s="477">
        <v>40</v>
      </c>
      <c r="O1349" s="478"/>
      <c r="P1349" s="479">
        <v>40</v>
      </c>
      <c r="Q1349" s="479"/>
      <c r="R1349" s="479"/>
      <c r="S1349" s="479"/>
      <c r="T1349" s="479"/>
      <c r="U1349" s="479"/>
      <c r="V1349" s="479">
        <f t="shared" si="67"/>
        <v>0</v>
      </c>
      <c r="W1349" s="679"/>
      <c r="X1349" s="515" t="str">
        <f t="shared" si="65"/>
        <v>40 garsoniere, 0 număr camere necunoscut &lt;span style="color: red;"&gt;(spuneți-mi sau trimiteți tabel întreținere)&lt;/span&gt;</v>
      </c>
      <c r="Y1349" s="516" t="str">
        <f t="shared" si="66"/>
        <v>40 din care 40 garsoniere, 0 număr camere necunoscut &lt;span style="color: red;"&gt;(spuneți-mi sau trimiteți tabel întreținere)&lt;/span&gt;</v>
      </c>
      <c r="Z1349" s="517"/>
      <c r="AA1349" s="518" t="s">
        <v>1673</v>
      </c>
      <c r="AB1349" s="400" t="s">
        <v>1307</v>
      </c>
      <c r="AC1349" s="458" t="s">
        <v>1155</v>
      </c>
      <c r="AD1349" s="472" t="s">
        <v>2647</v>
      </c>
      <c r="AE1349" s="472"/>
      <c r="AF1349" s="472"/>
      <c r="AG1349" s="472" t="s">
        <v>840</v>
      </c>
      <c r="AH1349" s="472"/>
      <c r="AI1349" s="472" t="s">
        <v>2227</v>
      </c>
      <c r="AJ1349" s="473"/>
      <c r="AK1349" s="359"/>
    </row>
    <row r="1350" spans="1:37">
      <c r="A1350" s="367"/>
      <c r="B1350" s="445" t="s">
        <v>238</v>
      </c>
      <c r="C1350" s="402">
        <v>46.767899999999997</v>
      </c>
      <c r="D1350" s="428">
        <v>23.606100000000001</v>
      </c>
      <c r="E1350" s="449" t="s">
        <v>206</v>
      </c>
      <c r="F1350" s="450" t="s">
        <v>649</v>
      </c>
      <c r="G1350" s="450" t="s">
        <v>2762</v>
      </c>
      <c r="H1350" s="450" t="s">
        <v>4479</v>
      </c>
      <c r="I1350" s="452" t="s">
        <v>681</v>
      </c>
      <c r="J1350" s="457" t="s">
        <v>3</v>
      </c>
      <c r="K1350" s="407">
        <v>1</v>
      </c>
      <c r="L1350" s="407">
        <v>5</v>
      </c>
      <c r="M1350" s="407">
        <v>5</v>
      </c>
      <c r="N1350" s="425">
        <v>40</v>
      </c>
      <c r="O1350" s="437"/>
      <c r="P1350" s="406">
        <v>40</v>
      </c>
      <c r="Q1350" s="406"/>
      <c r="R1350" s="406"/>
      <c r="S1350" s="406"/>
      <c r="T1350" s="406"/>
      <c r="U1350" s="406"/>
      <c r="V1350" s="406">
        <f t="shared" si="67"/>
        <v>0</v>
      </c>
      <c r="W1350" s="676"/>
      <c r="X1350" s="507" t="str">
        <f t="shared" si="65"/>
        <v>40 garsoniere, 0 număr camere necunoscut &lt;span style="color: red;"&gt;(spuneți-mi sau trimiteți tabel întreținere)&lt;/span&gt;</v>
      </c>
      <c r="Y1350" s="508" t="str">
        <f t="shared" si="66"/>
        <v>40 din care 40 garsoniere, 0 număr camere necunoscut &lt;span style="color: red;"&gt;(spuneți-mi sau trimiteți tabel întreținere)&lt;/span&gt;</v>
      </c>
      <c r="Z1350" s="509"/>
      <c r="AA1350" s="510" t="s">
        <v>1673</v>
      </c>
      <c r="AB1350" s="628" t="s">
        <v>1307</v>
      </c>
      <c r="AC1350" s="431" t="s">
        <v>1155</v>
      </c>
      <c r="AD1350" s="356" t="s">
        <v>2647</v>
      </c>
      <c r="AE1350" s="356"/>
      <c r="AF1350" s="356"/>
      <c r="AG1350" s="356" t="s">
        <v>840</v>
      </c>
      <c r="AH1350" s="356"/>
      <c r="AI1350" s="356" t="s">
        <v>2227</v>
      </c>
      <c r="AJ1350" s="441"/>
      <c r="AK1350" s="359"/>
    </row>
    <row r="1351" spans="1:37">
      <c r="A1351" s="367"/>
      <c r="B1351" s="445" t="s">
        <v>239</v>
      </c>
      <c r="C1351" s="402">
        <v>46.768000000000001</v>
      </c>
      <c r="D1351" s="428">
        <v>23.6065</v>
      </c>
      <c r="E1351" s="449" t="s">
        <v>206</v>
      </c>
      <c r="F1351" s="450" t="s">
        <v>649</v>
      </c>
      <c r="G1351" s="450" t="s">
        <v>2762</v>
      </c>
      <c r="H1351" s="450" t="s">
        <v>3258</v>
      </c>
      <c r="I1351" s="452" t="s">
        <v>681</v>
      </c>
      <c r="J1351" s="457" t="s">
        <v>3</v>
      </c>
      <c r="K1351" s="407">
        <v>1</v>
      </c>
      <c r="L1351" s="407">
        <v>5</v>
      </c>
      <c r="M1351" s="407">
        <v>5</v>
      </c>
      <c r="N1351" s="425">
        <v>40</v>
      </c>
      <c r="O1351" s="437"/>
      <c r="P1351" s="406">
        <v>40</v>
      </c>
      <c r="Q1351" s="406"/>
      <c r="R1351" s="406"/>
      <c r="S1351" s="406"/>
      <c r="T1351" s="406"/>
      <c r="U1351" s="406"/>
      <c r="V1351" s="406">
        <f t="shared" si="67"/>
        <v>0</v>
      </c>
      <c r="W1351" s="676"/>
      <c r="X1351" s="507" t="str">
        <f t="shared" si="65"/>
        <v>40 garsoniere, 0 număr camere necunoscut &lt;span style="color: red;"&gt;(spuneți-mi sau trimiteți tabel întreținere)&lt;/span&gt;</v>
      </c>
      <c r="Y1351" s="508" t="str">
        <f t="shared" si="66"/>
        <v>40 din care 40 garsoniere, 0 număr camere necunoscut &lt;span style="color: red;"&gt;(spuneți-mi sau trimiteți tabel întreținere)&lt;/span&gt;</v>
      </c>
      <c r="Z1351" s="509"/>
      <c r="AA1351" s="510" t="s">
        <v>1673</v>
      </c>
      <c r="AB1351" s="628" t="s">
        <v>1307</v>
      </c>
      <c r="AC1351" s="431" t="s">
        <v>1155</v>
      </c>
      <c r="AD1351" s="356" t="s">
        <v>2647</v>
      </c>
      <c r="AE1351" s="356"/>
      <c r="AF1351" s="356"/>
      <c r="AG1351" s="356" t="s">
        <v>840</v>
      </c>
      <c r="AH1351" s="356"/>
      <c r="AI1351" s="356" t="s">
        <v>2227</v>
      </c>
      <c r="AJ1351" s="496"/>
      <c r="AK1351" s="359"/>
    </row>
    <row r="1352" spans="1:37">
      <c r="A1352" s="367"/>
      <c r="B1352" s="445" t="s">
        <v>240</v>
      </c>
      <c r="C1352" s="402">
        <v>46.768000000000001</v>
      </c>
      <c r="D1352" s="428">
        <v>23.6069</v>
      </c>
      <c r="E1352" s="449" t="s">
        <v>206</v>
      </c>
      <c r="F1352" s="450" t="s">
        <v>649</v>
      </c>
      <c r="G1352" s="450" t="s">
        <v>2762</v>
      </c>
      <c r="H1352" s="450" t="s">
        <v>3257</v>
      </c>
      <c r="I1352" s="452" t="s">
        <v>681</v>
      </c>
      <c r="J1352" s="457" t="s">
        <v>3</v>
      </c>
      <c r="K1352" s="407">
        <v>1</v>
      </c>
      <c r="L1352" s="407">
        <v>5</v>
      </c>
      <c r="M1352" s="407">
        <v>5</v>
      </c>
      <c r="N1352" s="425">
        <v>40</v>
      </c>
      <c r="O1352" s="437"/>
      <c r="P1352" s="406">
        <v>40</v>
      </c>
      <c r="Q1352" s="406"/>
      <c r="R1352" s="406"/>
      <c r="S1352" s="406"/>
      <c r="T1352" s="406"/>
      <c r="U1352" s="406"/>
      <c r="V1352" s="406">
        <f t="shared" si="67"/>
        <v>0</v>
      </c>
      <c r="W1352" s="676"/>
      <c r="X1352" s="507" t="str">
        <f t="shared" si="65"/>
        <v>40 garsoniere, 0 număr camere necunoscut &lt;span style="color: red;"&gt;(spuneți-mi sau trimiteți tabel întreținere)&lt;/span&gt;</v>
      </c>
      <c r="Y1352" s="508" t="str">
        <f t="shared" si="66"/>
        <v>40 din care 40 garsoniere, 0 număr camere necunoscut &lt;span style="color: red;"&gt;(spuneți-mi sau trimiteți tabel întreținere)&lt;/span&gt;</v>
      </c>
      <c r="Z1352" s="509"/>
      <c r="AA1352" s="510" t="s">
        <v>1673</v>
      </c>
      <c r="AB1352" s="628" t="s">
        <v>1307</v>
      </c>
      <c r="AC1352" s="431" t="s">
        <v>1155</v>
      </c>
      <c r="AD1352" s="356" t="s">
        <v>2647</v>
      </c>
      <c r="AE1352" s="356"/>
      <c r="AF1352" s="356"/>
      <c r="AG1352" s="356" t="s">
        <v>840</v>
      </c>
      <c r="AH1352" s="356"/>
      <c r="AI1352" s="356" t="s">
        <v>2227</v>
      </c>
      <c r="AJ1352" s="441"/>
      <c r="AK1352" s="359"/>
    </row>
    <row r="1353" spans="1:37">
      <c r="A1353" s="367"/>
      <c r="B1353" s="445" t="s">
        <v>241</v>
      </c>
      <c r="C1353" s="402">
        <v>46.767400000000002</v>
      </c>
      <c r="D1353" s="428">
        <v>23.600899999999999</v>
      </c>
      <c r="E1353" s="449" t="s">
        <v>206</v>
      </c>
      <c r="F1353" s="450" t="s">
        <v>649</v>
      </c>
      <c r="G1353" s="450" t="s">
        <v>2762</v>
      </c>
      <c r="H1353" s="450" t="s">
        <v>4480</v>
      </c>
      <c r="I1353" s="452" t="s">
        <v>2097</v>
      </c>
      <c r="J1353" s="457" t="s">
        <v>825</v>
      </c>
      <c r="K1353" s="407">
        <v>3</v>
      </c>
      <c r="L1353" s="407">
        <v>8</v>
      </c>
      <c r="M1353" s="407">
        <v>6</v>
      </c>
      <c r="N1353" s="425">
        <v>40</v>
      </c>
      <c r="O1353" s="437"/>
      <c r="P1353" s="406"/>
      <c r="Q1353" s="406"/>
      <c r="R1353" s="406"/>
      <c r="S1353" s="406"/>
      <c r="T1353" s="406"/>
      <c r="U1353" s="406"/>
      <c r="V1353" s="406">
        <f t="shared" si="67"/>
        <v>40</v>
      </c>
      <c r="W1353" s="676" t="s">
        <v>654</v>
      </c>
      <c r="X1353" s="507" t="str">
        <f t="shared" si="65"/>
        <v>aproximativ 40 număr camere necunoscut &lt;span style="color: red;"&gt;(spuneți-mi sau trimiteți tabel întreținere)&lt;/span&gt;</v>
      </c>
      <c r="Y1353" s="508" t="str">
        <f t="shared" si="66"/>
        <v>aproximativ 40 din care aproximativ 40 număr camere necunoscut &lt;span style="color: red;"&gt;(spuneți-mi sau trimiteți tabel întreținere)&lt;/span&gt;</v>
      </c>
      <c r="Z1353" s="509"/>
      <c r="AA1353" s="510" t="s">
        <v>1676</v>
      </c>
      <c r="AB1353" s="421" t="s">
        <v>1308</v>
      </c>
      <c r="AC1353" s="431" t="s">
        <v>1155</v>
      </c>
      <c r="AD1353" s="356" t="s">
        <v>624</v>
      </c>
      <c r="AE1353" s="356"/>
      <c r="AF1353" s="356"/>
      <c r="AG1353" s="356" t="s">
        <v>840</v>
      </c>
      <c r="AH1353" s="356"/>
      <c r="AI1353" s="356" t="s">
        <v>2227</v>
      </c>
      <c r="AJ1353" s="496"/>
      <c r="AK1353" s="359"/>
    </row>
    <row r="1354" spans="1:37">
      <c r="A1354" s="367"/>
      <c r="B1354" s="445" t="s">
        <v>241</v>
      </c>
      <c r="C1354" s="402">
        <v>46.768099999999997</v>
      </c>
      <c r="D1354" s="428">
        <v>23.607299999999999</v>
      </c>
      <c r="E1354" s="449" t="s">
        <v>206</v>
      </c>
      <c r="F1354" s="450" t="s">
        <v>649</v>
      </c>
      <c r="G1354" s="450" t="s">
        <v>2762</v>
      </c>
      <c r="H1354" s="450" t="s">
        <v>3256</v>
      </c>
      <c r="I1354" s="452" t="s">
        <v>681</v>
      </c>
      <c r="J1354" s="457" t="s">
        <v>3</v>
      </c>
      <c r="K1354" s="407">
        <v>1</v>
      </c>
      <c r="L1354" s="407">
        <v>5</v>
      </c>
      <c r="M1354" s="407">
        <v>5</v>
      </c>
      <c r="N1354" s="425">
        <v>40</v>
      </c>
      <c r="O1354" s="437"/>
      <c r="P1354" s="406">
        <v>40</v>
      </c>
      <c r="Q1354" s="406"/>
      <c r="R1354" s="406"/>
      <c r="S1354" s="406"/>
      <c r="T1354" s="406"/>
      <c r="U1354" s="406"/>
      <c r="V1354" s="406">
        <f t="shared" si="67"/>
        <v>0</v>
      </c>
      <c r="W1354" s="676"/>
      <c r="X1354" s="507" t="str">
        <f t="shared" si="65"/>
        <v>40 garsoniere, 0 număr camere necunoscut &lt;span style="color: red;"&gt;(spuneți-mi sau trimiteți tabel întreținere)&lt;/span&gt;</v>
      </c>
      <c r="Y1354" s="508" t="str">
        <f t="shared" si="66"/>
        <v>40 din care 40 garsoniere, 0 număr camere necunoscut &lt;span style="color: red;"&gt;(spuneți-mi sau trimiteți tabel întreținere)&lt;/span&gt;</v>
      </c>
      <c r="Z1354" s="509"/>
      <c r="AA1354" s="510" t="s">
        <v>1673</v>
      </c>
      <c r="AB1354" s="628" t="s">
        <v>1307</v>
      </c>
      <c r="AC1354" s="431" t="s">
        <v>1155</v>
      </c>
      <c r="AD1354" s="356" t="s">
        <v>2647</v>
      </c>
      <c r="AE1354" s="356"/>
      <c r="AF1354" s="356"/>
      <c r="AG1354" s="356" t="s">
        <v>840</v>
      </c>
      <c r="AH1354" s="356"/>
      <c r="AI1354" s="356" t="s">
        <v>2227</v>
      </c>
      <c r="AJ1354" s="441"/>
      <c r="AK1354" s="359"/>
    </row>
    <row r="1355" spans="1:37">
      <c r="A1355" s="367"/>
      <c r="B1355" s="445" t="s">
        <v>222</v>
      </c>
      <c r="C1355" s="402">
        <v>46.768799999999999</v>
      </c>
      <c r="D1355" s="428">
        <v>23.604500000000002</v>
      </c>
      <c r="E1355" s="449" t="s">
        <v>206</v>
      </c>
      <c r="F1355" s="450" t="s">
        <v>649</v>
      </c>
      <c r="G1355" s="450" t="s">
        <v>2762</v>
      </c>
      <c r="H1355" s="450" t="s">
        <v>4481</v>
      </c>
      <c r="I1355" s="452" t="s">
        <v>681</v>
      </c>
      <c r="J1355" s="457" t="s">
        <v>3</v>
      </c>
      <c r="K1355" s="407">
        <v>3</v>
      </c>
      <c r="L1355" s="407">
        <v>5</v>
      </c>
      <c r="M1355" s="407">
        <v>5</v>
      </c>
      <c r="N1355" s="398">
        <v>30</v>
      </c>
      <c r="O1355" s="395"/>
      <c r="P1355" s="526"/>
      <c r="Q1355" s="526">
        <v>2</v>
      </c>
      <c r="R1355" s="526">
        <v>22</v>
      </c>
      <c r="S1355" s="526">
        <v>6</v>
      </c>
      <c r="T1355" s="526"/>
      <c r="U1355" s="526"/>
      <c r="V1355" s="526">
        <f t="shared" si="67"/>
        <v>0</v>
      </c>
      <c r="W1355" s="676"/>
      <c r="X1355" s="507" t="str">
        <f t="shared" si="65"/>
        <v>2 două camere, 22 trei camere, 6 patru camere, 0 număr camere necunoscut &lt;span style="color: red;"&gt;(spuneți-mi sau trimiteți tabel întreținere)&lt;/span&gt;</v>
      </c>
      <c r="Y1355" s="508" t="str">
        <f t="shared" si="66"/>
        <v>30 din care 2 două camere, 22 trei camere, 6 patru camere, 0 număr camere necunoscut &lt;span style="color: red;"&gt;(spuneți-mi sau trimiteți tabel întreținere)&lt;/span&gt;</v>
      </c>
      <c r="Z1355" s="509"/>
      <c r="AA1355" s="510" t="s">
        <v>1668</v>
      </c>
      <c r="AB1355" s="628" t="s">
        <v>1307</v>
      </c>
      <c r="AC1355" s="431" t="s">
        <v>1155</v>
      </c>
      <c r="AD1355" s="623" t="s">
        <v>1430</v>
      </c>
      <c r="AE1355" s="623"/>
      <c r="AF1355" s="623"/>
      <c r="AG1355" s="623" t="s">
        <v>10</v>
      </c>
      <c r="AH1355" s="623"/>
      <c r="AI1355" s="623" t="s">
        <v>2598</v>
      </c>
      <c r="AJ1355" s="441"/>
      <c r="AK1355" s="359"/>
    </row>
    <row r="1356" spans="1:37">
      <c r="A1356" s="367"/>
      <c r="B1356" s="445" t="s">
        <v>222</v>
      </c>
      <c r="C1356" s="402">
        <v>46.7684</v>
      </c>
      <c r="D1356" s="428">
        <v>23.6159</v>
      </c>
      <c r="E1356" s="449" t="s">
        <v>206</v>
      </c>
      <c r="F1356" s="450" t="s">
        <v>649</v>
      </c>
      <c r="G1356" s="450" t="s">
        <v>2762</v>
      </c>
      <c r="H1356" s="450" t="s">
        <v>4482</v>
      </c>
      <c r="I1356" s="452" t="s">
        <v>681</v>
      </c>
      <c r="J1356" s="457" t="s">
        <v>3</v>
      </c>
      <c r="K1356" s="407">
        <v>4</v>
      </c>
      <c r="L1356" s="407">
        <v>5</v>
      </c>
      <c r="M1356" s="407">
        <v>5</v>
      </c>
      <c r="N1356" s="398">
        <v>48</v>
      </c>
      <c r="O1356" s="395"/>
      <c r="P1356" s="526"/>
      <c r="Q1356" s="526">
        <v>28</v>
      </c>
      <c r="R1356" s="526">
        <v>17</v>
      </c>
      <c r="S1356" s="526">
        <v>3</v>
      </c>
      <c r="T1356" s="526"/>
      <c r="U1356" s="526"/>
      <c r="V1356" s="406">
        <f t="shared" si="67"/>
        <v>0</v>
      </c>
      <c r="W1356" s="676"/>
      <c r="X1356" s="507" t="str">
        <f t="shared" si="65"/>
        <v>28 două camere, 17 trei camere, 3 patru camere, 0 număr camere necunoscut &lt;span style="color: red;"&gt;(spuneți-mi sau trimiteți tabel întreținere)&lt;/span&gt;</v>
      </c>
      <c r="Y1356" s="508" t="str">
        <f t="shared" si="66"/>
        <v>48 din care 28 două camere, 17 trei camere, 3 patru camere, 0 număr camere necunoscut &lt;span style="color: red;"&gt;(spuneți-mi sau trimiteți tabel întreținere)&lt;/span&gt;</v>
      </c>
      <c r="Z1356" s="509"/>
      <c r="AA1356" s="510" t="s">
        <v>1665</v>
      </c>
      <c r="AB1356" s="628" t="s">
        <v>1307</v>
      </c>
      <c r="AC1356" s="431" t="s">
        <v>1155</v>
      </c>
      <c r="AD1356" s="623" t="s">
        <v>1397</v>
      </c>
      <c r="AE1356" s="623"/>
      <c r="AF1356" s="623"/>
      <c r="AG1356" s="623" t="s">
        <v>10</v>
      </c>
      <c r="AH1356" s="623"/>
      <c r="AI1356" s="623" t="s">
        <v>2598</v>
      </c>
      <c r="AJ1356" s="441"/>
      <c r="AK1356" s="359"/>
    </row>
    <row r="1357" spans="1:37">
      <c r="A1357" s="367"/>
      <c r="B1357" s="445" t="s">
        <v>424</v>
      </c>
      <c r="C1357" s="402">
        <v>46.770800000000001</v>
      </c>
      <c r="D1357" s="428">
        <v>23.617000000000001</v>
      </c>
      <c r="E1357" s="449" t="s">
        <v>206</v>
      </c>
      <c r="F1357" s="450" t="s">
        <v>649</v>
      </c>
      <c r="G1357" s="450" t="s">
        <v>2762</v>
      </c>
      <c r="H1357" s="450" t="s">
        <v>3310</v>
      </c>
      <c r="I1357" s="452" t="s">
        <v>681</v>
      </c>
      <c r="J1357" s="457" t="s">
        <v>3</v>
      </c>
      <c r="K1357" s="407">
        <v>2</v>
      </c>
      <c r="L1357" s="407">
        <v>5</v>
      </c>
      <c r="M1357" s="407">
        <v>5</v>
      </c>
      <c r="N1357" s="398">
        <v>20</v>
      </c>
      <c r="O1357" s="395"/>
      <c r="P1357" s="526"/>
      <c r="Q1357" s="526">
        <v>17</v>
      </c>
      <c r="R1357" s="526">
        <v>3</v>
      </c>
      <c r="S1357" s="526"/>
      <c r="T1357" s="526"/>
      <c r="U1357" s="526"/>
      <c r="V1357" s="526">
        <f t="shared" si="67"/>
        <v>0</v>
      </c>
      <c r="W1357" s="672"/>
      <c r="X1357" s="396" t="str">
        <f t="shared" si="65"/>
        <v>17 două camere, 3 trei camere, 0 număr camere necunoscut &lt;span style="color: red;"&gt;(spuneți-mi sau trimiteți tabel întreținere)&lt;/span&gt;</v>
      </c>
      <c r="Y1357" s="622" t="str">
        <f t="shared" si="66"/>
        <v>20 din care 17 două camere, 3 trei camere, 0 număr camere necunoscut &lt;span style="color: red;"&gt;(spuneți-mi sau trimiteți tabel întreținere)&lt;/span&gt;</v>
      </c>
      <c r="Z1357" s="397"/>
      <c r="AA1357" s="625" t="s">
        <v>1673</v>
      </c>
      <c r="AB1357" s="628" t="s">
        <v>1306</v>
      </c>
      <c r="AC1357" s="431" t="s">
        <v>1155</v>
      </c>
      <c r="AD1357" s="623" t="s">
        <v>2295</v>
      </c>
      <c r="AE1357" s="623"/>
      <c r="AF1357" s="623"/>
      <c r="AG1357" s="623" t="s">
        <v>10</v>
      </c>
      <c r="AH1357" s="623"/>
      <c r="AI1357" s="623" t="s">
        <v>2600</v>
      </c>
      <c r="AJ1357" s="496"/>
      <c r="AK1357" s="359"/>
    </row>
    <row r="1358" spans="1:37">
      <c r="A1358" s="367"/>
      <c r="B1358" s="445" t="s">
        <v>223</v>
      </c>
      <c r="C1358" s="402">
        <v>46.768999999999998</v>
      </c>
      <c r="D1358" s="428">
        <v>23.605499999999999</v>
      </c>
      <c r="E1358" s="449" t="s">
        <v>206</v>
      </c>
      <c r="F1358" s="450" t="s">
        <v>649</v>
      </c>
      <c r="G1358" s="450" t="s">
        <v>2762</v>
      </c>
      <c r="H1358" s="450" t="s">
        <v>4483</v>
      </c>
      <c r="I1358" s="452" t="s">
        <v>681</v>
      </c>
      <c r="J1358" s="457" t="s">
        <v>3</v>
      </c>
      <c r="K1358" s="407">
        <v>3</v>
      </c>
      <c r="L1358" s="407">
        <v>5</v>
      </c>
      <c r="M1358" s="407">
        <v>5</v>
      </c>
      <c r="N1358" s="398">
        <v>30</v>
      </c>
      <c r="O1358" s="395"/>
      <c r="P1358" s="526"/>
      <c r="Q1358" s="526">
        <v>2</v>
      </c>
      <c r="R1358" s="526">
        <v>22</v>
      </c>
      <c r="S1358" s="526">
        <v>6</v>
      </c>
      <c r="T1358" s="526"/>
      <c r="U1358" s="526"/>
      <c r="V1358" s="526">
        <f t="shared" si="67"/>
        <v>0</v>
      </c>
      <c r="W1358" s="676"/>
      <c r="X1358" s="507" t="str">
        <f t="shared" si="65"/>
        <v>2 două camere, 22 trei camere, 6 patru camere, 0 număr camere necunoscut &lt;span style="color: red;"&gt;(spuneți-mi sau trimiteți tabel întreținere)&lt;/span&gt;</v>
      </c>
      <c r="Y1358" s="508" t="str">
        <f t="shared" si="66"/>
        <v>30 din care 2 două camere, 22 trei camere, 6 patru camere, 0 număr camere necunoscut &lt;span style="color: red;"&gt;(spuneți-mi sau trimiteți tabel întreținere)&lt;/span&gt;</v>
      </c>
      <c r="Z1358" s="509"/>
      <c r="AA1358" s="510" t="s">
        <v>1668</v>
      </c>
      <c r="AB1358" s="628" t="s">
        <v>1307</v>
      </c>
      <c r="AC1358" s="431" t="s">
        <v>1155</v>
      </c>
      <c r="AD1358" s="623" t="s">
        <v>1430</v>
      </c>
      <c r="AE1358" s="623"/>
      <c r="AF1358" s="623"/>
      <c r="AG1358" s="623" t="s">
        <v>10</v>
      </c>
      <c r="AH1358" s="623"/>
      <c r="AI1358" s="623" t="s">
        <v>2598</v>
      </c>
      <c r="AJ1358" s="441"/>
      <c r="AK1358" s="359"/>
    </row>
    <row r="1359" spans="1:37">
      <c r="A1359" s="367"/>
      <c r="B1359" s="445" t="s">
        <v>223</v>
      </c>
      <c r="C1359" s="402">
        <v>46.768300000000004</v>
      </c>
      <c r="D1359" s="428">
        <v>23.616900000000001</v>
      </c>
      <c r="E1359" s="449" t="s">
        <v>206</v>
      </c>
      <c r="F1359" s="450" t="s">
        <v>649</v>
      </c>
      <c r="G1359" s="450" t="s">
        <v>2762</v>
      </c>
      <c r="H1359" s="450" t="s">
        <v>4484</v>
      </c>
      <c r="I1359" s="452" t="s">
        <v>681</v>
      </c>
      <c r="J1359" s="457" t="s">
        <v>3</v>
      </c>
      <c r="K1359" s="407">
        <v>5</v>
      </c>
      <c r="L1359" s="407">
        <v>5</v>
      </c>
      <c r="M1359" s="407">
        <v>5</v>
      </c>
      <c r="N1359" s="425">
        <v>58</v>
      </c>
      <c r="O1359" s="437"/>
      <c r="P1359" s="526"/>
      <c r="Q1359" s="526">
        <v>30</v>
      </c>
      <c r="R1359" s="526">
        <v>25</v>
      </c>
      <c r="S1359" s="526">
        <v>3</v>
      </c>
      <c r="T1359" s="526"/>
      <c r="U1359" s="526"/>
      <c r="V1359" s="406">
        <f t="shared" si="67"/>
        <v>0</v>
      </c>
      <c r="W1359" s="676"/>
      <c r="X1359" s="507" t="str">
        <f t="shared" si="65"/>
        <v>30 două camere, 25 trei camere, 3 patru camere, 0 număr camere necunoscut &lt;span style="color: red;"&gt;(spuneți-mi sau trimiteți tabel întreținere)&lt;/span&gt;</v>
      </c>
      <c r="Y1359" s="508" t="str">
        <f t="shared" si="66"/>
        <v>58 din care 30 două camere, 25 trei camere, 3 patru camere, 0 număr camere necunoscut &lt;span style="color: red;"&gt;(spuneți-mi sau trimiteți tabel întreținere)&lt;/span&gt;</v>
      </c>
      <c r="Z1359" s="509"/>
      <c r="AA1359" s="510" t="s">
        <v>1665</v>
      </c>
      <c r="AB1359" s="628" t="s">
        <v>1307</v>
      </c>
      <c r="AC1359" s="431" t="s">
        <v>1155</v>
      </c>
      <c r="AD1359" s="623" t="s">
        <v>1400</v>
      </c>
      <c r="AE1359" s="623"/>
      <c r="AF1359" s="623"/>
      <c r="AG1359" s="623" t="s">
        <v>10</v>
      </c>
      <c r="AH1359" s="623"/>
      <c r="AI1359" s="623" t="s">
        <v>2598</v>
      </c>
      <c r="AJ1359" s="441"/>
      <c r="AK1359" s="359"/>
    </row>
    <row r="1360" spans="1:37">
      <c r="A1360" s="367"/>
      <c r="B1360" s="445" t="s">
        <v>224</v>
      </c>
      <c r="C1360" s="402">
        <v>46.769100000000002</v>
      </c>
      <c r="D1360" s="428">
        <v>23.606300000000001</v>
      </c>
      <c r="E1360" s="449" t="s">
        <v>206</v>
      </c>
      <c r="F1360" s="450" t="s">
        <v>649</v>
      </c>
      <c r="G1360" s="450" t="s">
        <v>2762</v>
      </c>
      <c r="H1360" s="450" t="s">
        <v>4485</v>
      </c>
      <c r="I1360" s="452" t="s">
        <v>681</v>
      </c>
      <c r="J1360" s="457" t="s">
        <v>3</v>
      </c>
      <c r="K1360" s="407">
        <v>3</v>
      </c>
      <c r="L1360" s="407">
        <v>5</v>
      </c>
      <c r="M1360" s="407">
        <v>5</v>
      </c>
      <c r="N1360" s="398">
        <v>30</v>
      </c>
      <c r="O1360" s="395"/>
      <c r="P1360" s="526"/>
      <c r="Q1360" s="526">
        <v>2</v>
      </c>
      <c r="R1360" s="526">
        <v>22</v>
      </c>
      <c r="S1360" s="526">
        <v>6</v>
      </c>
      <c r="T1360" s="526"/>
      <c r="U1360" s="526"/>
      <c r="V1360" s="526">
        <f t="shared" si="67"/>
        <v>0</v>
      </c>
      <c r="W1360" s="676"/>
      <c r="X1360" s="507" t="str">
        <f t="shared" si="65"/>
        <v>2 două camere, 22 trei camere, 6 patru camere, 0 număr camere necunoscut &lt;span style="color: red;"&gt;(spuneți-mi sau trimiteți tabel întreținere)&lt;/span&gt;</v>
      </c>
      <c r="Y1360" s="508" t="str">
        <f t="shared" si="66"/>
        <v>30 din care 2 două camere, 22 trei camere, 6 patru camere, 0 număr camere necunoscut &lt;span style="color: red;"&gt;(spuneți-mi sau trimiteți tabel întreținere)&lt;/span&gt;</v>
      </c>
      <c r="Z1360" s="509"/>
      <c r="AA1360" s="510" t="s">
        <v>1668</v>
      </c>
      <c r="AB1360" s="628" t="s">
        <v>1307</v>
      </c>
      <c r="AC1360" s="431" t="s">
        <v>1155</v>
      </c>
      <c r="AD1360" s="623" t="s">
        <v>1430</v>
      </c>
      <c r="AE1360" s="623"/>
      <c r="AF1360" s="623"/>
      <c r="AG1360" s="623" t="s">
        <v>10</v>
      </c>
      <c r="AH1360" s="623"/>
      <c r="AI1360" s="623" t="s">
        <v>2598</v>
      </c>
      <c r="AJ1360" s="441"/>
      <c r="AK1360" s="359"/>
    </row>
    <row r="1361" spans="1:37">
      <c r="A1361" s="367"/>
      <c r="B1361" s="445" t="s">
        <v>224</v>
      </c>
      <c r="C1361" s="402">
        <v>46.767699999999998</v>
      </c>
      <c r="D1361" s="428">
        <v>23.6172</v>
      </c>
      <c r="E1361" s="449" t="s">
        <v>206</v>
      </c>
      <c r="F1361" s="450" t="s">
        <v>649</v>
      </c>
      <c r="G1361" s="450" t="s">
        <v>2762</v>
      </c>
      <c r="H1361" s="450" t="s">
        <v>4486</v>
      </c>
      <c r="I1361" s="452" t="s">
        <v>681</v>
      </c>
      <c r="J1361" s="457" t="s">
        <v>3</v>
      </c>
      <c r="K1361" s="407">
        <v>2</v>
      </c>
      <c r="L1361" s="407">
        <v>5</v>
      </c>
      <c r="M1361" s="407">
        <v>5</v>
      </c>
      <c r="N1361" s="425">
        <v>24</v>
      </c>
      <c r="O1361" s="437"/>
      <c r="P1361" s="526"/>
      <c r="Q1361" s="526">
        <v>15</v>
      </c>
      <c r="R1361" s="526">
        <v>9</v>
      </c>
      <c r="S1361" s="526"/>
      <c r="T1361" s="526"/>
      <c r="U1361" s="526"/>
      <c r="V1361" s="406">
        <f t="shared" si="67"/>
        <v>0</v>
      </c>
      <c r="W1361" s="676"/>
      <c r="X1361" s="507" t="str">
        <f t="shared" si="65"/>
        <v>15 două camere, 9 trei camere, 0 număr camere necunoscut &lt;span style="color: red;"&gt;(spuneți-mi sau trimiteți tabel întreținere)&lt;/span&gt;</v>
      </c>
      <c r="Y1361" s="508" t="str">
        <f t="shared" si="66"/>
        <v>24 din care 15 două camere, 9 trei camere, 0 număr camere necunoscut &lt;span style="color: red;"&gt;(spuneți-mi sau trimiteți tabel întreținere)&lt;/span&gt;</v>
      </c>
      <c r="Z1361" s="509"/>
      <c r="AA1361" s="510" t="s">
        <v>1665</v>
      </c>
      <c r="AB1361" s="628" t="s">
        <v>1307</v>
      </c>
      <c r="AC1361" s="431" t="s">
        <v>1155</v>
      </c>
      <c r="AD1361" s="623" t="s">
        <v>1390</v>
      </c>
      <c r="AE1361" s="623"/>
      <c r="AF1361" s="623"/>
      <c r="AG1361" s="623" t="s">
        <v>10</v>
      </c>
      <c r="AH1361" s="623"/>
      <c r="AI1361" s="623" t="s">
        <v>2598</v>
      </c>
      <c r="AJ1361" s="441"/>
      <c r="AK1361" s="359"/>
    </row>
    <row r="1362" spans="1:37">
      <c r="A1362" s="367"/>
      <c r="B1362" s="445" t="s">
        <v>225</v>
      </c>
      <c r="C1362" s="402">
        <v>46.769300000000001</v>
      </c>
      <c r="D1362" s="428">
        <v>23.607199999999999</v>
      </c>
      <c r="E1362" s="449" t="s">
        <v>206</v>
      </c>
      <c r="F1362" s="450" t="s">
        <v>649</v>
      </c>
      <c r="G1362" s="450" t="s">
        <v>2762</v>
      </c>
      <c r="H1362" s="450" t="s">
        <v>4487</v>
      </c>
      <c r="I1362" s="452" t="s">
        <v>681</v>
      </c>
      <c r="J1362" s="457" t="s">
        <v>3</v>
      </c>
      <c r="K1362" s="407">
        <v>3</v>
      </c>
      <c r="L1362" s="407">
        <v>5</v>
      </c>
      <c r="M1362" s="407">
        <v>5</v>
      </c>
      <c r="N1362" s="398">
        <v>30</v>
      </c>
      <c r="O1362" s="395"/>
      <c r="P1362" s="526"/>
      <c r="Q1362" s="526">
        <v>2</v>
      </c>
      <c r="R1362" s="526">
        <v>22</v>
      </c>
      <c r="S1362" s="526">
        <v>6</v>
      </c>
      <c r="T1362" s="526"/>
      <c r="U1362" s="526"/>
      <c r="V1362" s="526">
        <f t="shared" si="67"/>
        <v>0</v>
      </c>
      <c r="W1362" s="676"/>
      <c r="X1362" s="507" t="str">
        <f t="shared" si="65"/>
        <v>2 două camere, 22 trei camere, 6 patru camere, 0 număr camere necunoscut &lt;span style="color: red;"&gt;(spuneți-mi sau trimiteți tabel întreținere)&lt;/span&gt;</v>
      </c>
      <c r="Y1362" s="508" t="str">
        <f t="shared" si="66"/>
        <v>30 din care 2 două camere, 22 trei camere, 6 patru camere, 0 număr camere necunoscut &lt;span style="color: red;"&gt;(spuneți-mi sau trimiteți tabel întreținere)&lt;/span&gt;</v>
      </c>
      <c r="Z1362" s="509"/>
      <c r="AA1362" s="510" t="s">
        <v>1668</v>
      </c>
      <c r="AB1362" s="628" t="s">
        <v>1307</v>
      </c>
      <c r="AC1362" s="431" t="s">
        <v>1155</v>
      </c>
      <c r="AD1362" s="623" t="s">
        <v>1430</v>
      </c>
      <c r="AE1362" s="623"/>
      <c r="AF1362" s="623"/>
      <c r="AG1362" s="623" t="s">
        <v>10</v>
      </c>
      <c r="AH1362" s="623"/>
      <c r="AI1362" s="623" t="s">
        <v>2598</v>
      </c>
      <c r="AJ1362" s="441"/>
      <c r="AK1362" s="359"/>
    </row>
    <row r="1363" spans="1:37">
      <c r="A1363" s="367"/>
      <c r="B1363" s="445" t="s">
        <v>225</v>
      </c>
      <c r="C1363" s="402">
        <v>46.767099999999999</v>
      </c>
      <c r="D1363" s="428">
        <v>23.6175</v>
      </c>
      <c r="E1363" s="449" t="s">
        <v>206</v>
      </c>
      <c r="F1363" s="450" t="s">
        <v>649</v>
      </c>
      <c r="G1363" s="450" t="s">
        <v>2762</v>
      </c>
      <c r="H1363" s="450" t="s">
        <v>4488</v>
      </c>
      <c r="I1363" s="452" t="s">
        <v>681</v>
      </c>
      <c r="J1363" s="457" t="s">
        <v>3</v>
      </c>
      <c r="K1363" s="407">
        <v>4</v>
      </c>
      <c r="L1363" s="407">
        <v>5</v>
      </c>
      <c r="M1363" s="407">
        <v>5</v>
      </c>
      <c r="N1363" s="425">
        <v>48</v>
      </c>
      <c r="O1363" s="437"/>
      <c r="P1363" s="526"/>
      <c r="Q1363" s="526">
        <v>30</v>
      </c>
      <c r="R1363" s="526">
        <v>18</v>
      </c>
      <c r="S1363" s="526"/>
      <c r="T1363" s="526"/>
      <c r="U1363" s="526"/>
      <c r="V1363" s="526">
        <f t="shared" si="67"/>
        <v>0</v>
      </c>
      <c r="W1363" s="676"/>
      <c r="X1363" s="507" t="str">
        <f t="shared" si="65"/>
        <v>30 două camere, 18 trei camere, 0 număr camere necunoscut &lt;span style="color: red;"&gt;(spuneți-mi sau trimiteți tabel întreținere)&lt;/span&gt;</v>
      </c>
      <c r="Y1363" s="508" t="str">
        <f t="shared" si="66"/>
        <v>48 din care 30 două camere, 18 trei camere, 0 număr camere necunoscut &lt;span style="color: red;"&gt;(spuneți-mi sau trimiteți tabel întreținere)&lt;/span&gt;</v>
      </c>
      <c r="Z1363" s="509"/>
      <c r="AA1363" s="510" t="s">
        <v>1665</v>
      </c>
      <c r="AB1363" s="628" t="s">
        <v>1307</v>
      </c>
      <c r="AC1363" s="431" t="s">
        <v>1155</v>
      </c>
      <c r="AD1363" s="623" t="s">
        <v>1422</v>
      </c>
      <c r="AE1363" s="623"/>
      <c r="AF1363" s="623"/>
      <c r="AG1363" s="623" t="s">
        <v>10</v>
      </c>
      <c r="AH1363" s="623"/>
      <c r="AI1363" s="623" t="s">
        <v>2598</v>
      </c>
      <c r="AJ1363" s="496"/>
      <c r="AK1363" s="359"/>
    </row>
    <row r="1364" spans="1:37">
      <c r="A1364" s="367"/>
      <c r="B1364" s="445" t="s">
        <v>285</v>
      </c>
      <c r="C1364" s="402">
        <v>46.767800000000001</v>
      </c>
      <c r="D1364" s="428">
        <v>23.617699999999999</v>
      </c>
      <c r="E1364" s="449" t="s">
        <v>206</v>
      </c>
      <c r="F1364" s="450" t="s">
        <v>649</v>
      </c>
      <c r="G1364" s="450" t="s">
        <v>2762</v>
      </c>
      <c r="H1364" s="450" t="s">
        <v>4489</v>
      </c>
      <c r="I1364" s="452" t="s">
        <v>2446</v>
      </c>
      <c r="J1364" s="457" t="s">
        <v>3</v>
      </c>
      <c r="K1364" s="407">
        <v>4</v>
      </c>
      <c r="L1364" s="407">
        <v>5</v>
      </c>
      <c r="M1364" s="407">
        <v>5</v>
      </c>
      <c r="N1364" s="425">
        <v>42</v>
      </c>
      <c r="O1364" s="437"/>
      <c r="P1364" s="406"/>
      <c r="Q1364" s="406">
        <v>8</v>
      </c>
      <c r="R1364" s="406">
        <v>25</v>
      </c>
      <c r="S1364" s="406">
        <v>9</v>
      </c>
      <c r="T1364" s="406"/>
      <c r="U1364" s="406"/>
      <c r="V1364" s="406">
        <f t="shared" si="67"/>
        <v>0</v>
      </c>
      <c r="W1364" s="676"/>
      <c r="X1364" s="507" t="str">
        <f t="shared" si="65"/>
        <v>8 două camere, 25 trei camere, 9 patru camere, 0 număr camere necunoscut &lt;span style="color: red;"&gt;(spuneți-mi sau trimiteți tabel întreținere)&lt;/span&gt;</v>
      </c>
      <c r="Y1364" s="508" t="str">
        <f t="shared" si="66"/>
        <v>42 din care 8 două camere, 25 trei camere, 9 patru camere, 0 număr camere necunoscut &lt;span style="color: red;"&gt;(spuneți-mi sau trimiteți tabel întreținere)&lt;/span&gt;</v>
      </c>
      <c r="Z1364" s="509"/>
      <c r="AA1364" s="510" t="s">
        <v>1665</v>
      </c>
      <c r="AB1364" s="421" t="s">
        <v>1307</v>
      </c>
      <c r="AC1364" s="432" t="s">
        <v>1155</v>
      </c>
      <c r="AD1364" s="356" t="s">
        <v>2447</v>
      </c>
      <c r="AE1364" s="356"/>
      <c r="AF1364" s="356"/>
      <c r="AG1364" s="623" t="s">
        <v>10</v>
      </c>
      <c r="AH1364" s="623"/>
      <c r="AI1364" s="623" t="s">
        <v>2598</v>
      </c>
      <c r="AJ1364" s="441"/>
      <c r="AK1364" s="359"/>
    </row>
    <row r="1365" spans="1:37">
      <c r="A1365" s="367"/>
      <c r="B1365" s="445" t="s">
        <v>286</v>
      </c>
      <c r="C1365" s="402">
        <v>46.767099999999999</v>
      </c>
      <c r="D1365" s="428">
        <v>23.617899999999999</v>
      </c>
      <c r="E1365" s="449" t="s">
        <v>206</v>
      </c>
      <c r="F1365" s="450" t="s">
        <v>649</v>
      </c>
      <c r="G1365" s="450" t="s">
        <v>2762</v>
      </c>
      <c r="H1365" s="450" t="s">
        <v>4490</v>
      </c>
      <c r="I1365" s="452" t="s">
        <v>681</v>
      </c>
      <c r="J1365" s="457" t="s">
        <v>3</v>
      </c>
      <c r="K1365" s="407">
        <v>2</v>
      </c>
      <c r="L1365" s="407">
        <v>5</v>
      </c>
      <c r="M1365" s="407">
        <v>5</v>
      </c>
      <c r="N1365" s="398">
        <v>20</v>
      </c>
      <c r="O1365" s="395"/>
      <c r="P1365" s="526"/>
      <c r="Q1365" s="526"/>
      <c r="R1365" s="526">
        <v>14</v>
      </c>
      <c r="S1365" s="526">
        <v>6</v>
      </c>
      <c r="T1365" s="526"/>
      <c r="U1365" s="526"/>
      <c r="V1365" s="526">
        <f t="shared" si="67"/>
        <v>0</v>
      </c>
      <c r="W1365" s="676"/>
      <c r="X1365" s="507" t="str">
        <f t="shared" si="65"/>
        <v>14 trei camere, 6 patru camere, 0 număr camere necunoscut &lt;span style="color: red;"&gt;(spuneți-mi sau trimiteți tabel întreținere)&lt;/span&gt;</v>
      </c>
      <c r="Y1365" s="508" t="str">
        <f t="shared" si="66"/>
        <v>20 din care 14 trei camere, 6 patru camere, 0 număr camere necunoscut &lt;span style="color: red;"&gt;(spuneți-mi sau trimiteți tabel întreținere)&lt;/span&gt;</v>
      </c>
      <c r="Z1365" s="509"/>
      <c r="AA1365" s="510" t="s">
        <v>1665</v>
      </c>
      <c r="AB1365" s="628" t="s">
        <v>1307</v>
      </c>
      <c r="AC1365" s="431" t="s">
        <v>1155</v>
      </c>
      <c r="AD1365" s="623" t="s">
        <v>1399</v>
      </c>
      <c r="AE1365" s="623"/>
      <c r="AF1365" s="623"/>
      <c r="AG1365" s="623" t="s">
        <v>10</v>
      </c>
      <c r="AH1365" s="623"/>
      <c r="AI1365" s="623" t="s">
        <v>2598</v>
      </c>
      <c r="AJ1365" s="441"/>
      <c r="AK1365" s="359"/>
    </row>
    <row r="1366" spans="1:37">
      <c r="A1366" s="367"/>
      <c r="B1366" s="445" t="s">
        <v>288</v>
      </c>
      <c r="C1366" s="402">
        <v>46.767299999999999</v>
      </c>
      <c r="D1366" s="428">
        <v>23.6188</v>
      </c>
      <c r="E1366" s="449" t="s">
        <v>206</v>
      </c>
      <c r="F1366" s="450" t="s">
        <v>649</v>
      </c>
      <c r="G1366" s="450" t="s">
        <v>2762</v>
      </c>
      <c r="H1366" s="450" t="s">
        <v>4491</v>
      </c>
      <c r="I1366" s="452" t="s">
        <v>681</v>
      </c>
      <c r="J1366" s="457" t="s">
        <v>3</v>
      </c>
      <c r="K1366" s="407">
        <v>2</v>
      </c>
      <c r="L1366" s="407">
        <v>5</v>
      </c>
      <c r="M1366" s="407">
        <v>5</v>
      </c>
      <c r="N1366" s="398">
        <v>20</v>
      </c>
      <c r="O1366" s="395"/>
      <c r="P1366" s="526"/>
      <c r="Q1366" s="526"/>
      <c r="R1366" s="526">
        <v>14</v>
      </c>
      <c r="S1366" s="526">
        <v>6</v>
      </c>
      <c r="T1366" s="526"/>
      <c r="U1366" s="526"/>
      <c r="V1366" s="526">
        <f t="shared" si="67"/>
        <v>0</v>
      </c>
      <c r="W1366" s="676"/>
      <c r="X1366" s="507" t="str">
        <f t="shared" si="65"/>
        <v>14 trei camere, 6 patru camere, 0 număr camere necunoscut &lt;span style="color: red;"&gt;(spuneți-mi sau trimiteți tabel întreținere)&lt;/span&gt;</v>
      </c>
      <c r="Y1366" s="508" t="str">
        <f t="shared" si="66"/>
        <v>20 din care 14 trei camere, 6 patru camere, 0 număr camere necunoscut &lt;span style="color: red;"&gt;(spuneți-mi sau trimiteți tabel întreținere)&lt;/span&gt;</v>
      </c>
      <c r="Z1366" s="509"/>
      <c r="AA1366" s="510" t="s">
        <v>1674</v>
      </c>
      <c r="AB1366" s="628" t="s">
        <v>1307</v>
      </c>
      <c r="AC1366" s="431" t="s">
        <v>1155</v>
      </c>
      <c r="AD1366" s="623" t="s">
        <v>1399</v>
      </c>
      <c r="AE1366" s="623"/>
      <c r="AF1366" s="623"/>
      <c r="AG1366" s="623" t="s">
        <v>10</v>
      </c>
      <c r="AH1366" s="623"/>
      <c r="AI1366" s="623" t="s">
        <v>2598</v>
      </c>
      <c r="AJ1366" s="441"/>
      <c r="AK1366" s="359"/>
    </row>
    <row r="1367" spans="1:37">
      <c r="A1367" s="367" t="s">
        <v>32</v>
      </c>
      <c r="B1367" s="460" t="s">
        <v>226</v>
      </c>
      <c r="C1367" s="461">
        <v>46.768999999999998</v>
      </c>
      <c r="D1367" s="462">
        <v>23.603999999999999</v>
      </c>
      <c r="E1367" s="463" t="s">
        <v>206</v>
      </c>
      <c r="F1367" s="464" t="s">
        <v>649</v>
      </c>
      <c r="G1367" s="464" t="s">
        <v>2762</v>
      </c>
      <c r="H1367" s="464" t="s">
        <v>4492</v>
      </c>
      <c r="I1367" s="474" t="s">
        <v>681</v>
      </c>
      <c r="J1367" s="475" t="s">
        <v>3</v>
      </c>
      <c r="K1367" s="476">
        <v>3</v>
      </c>
      <c r="L1367" s="476">
        <v>5</v>
      </c>
      <c r="M1367" s="476">
        <v>5</v>
      </c>
      <c r="N1367" s="391">
        <v>42</v>
      </c>
      <c r="O1367" s="392"/>
      <c r="P1367" s="525"/>
      <c r="Q1367" s="525">
        <v>39</v>
      </c>
      <c r="R1367" s="525">
        <v>3</v>
      </c>
      <c r="S1367" s="525"/>
      <c r="T1367" s="525"/>
      <c r="U1367" s="525"/>
      <c r="V1367" s="525">
        <f t="shared" si="67"/>
        <v>0</v>
      </c>
      <c r="W1367" s="679"/>
      <c r="X1367" s="515" t="str">
        <f t="shared" si="65"/>
        <v>39 două camere, 3 trei camere, 0 număr camere necunoscut &lt;span style="color: red;"&gt;(spuneți-mi sau trimiteți tabel întreținere)&lt;/span&gt;</v>
      </c>
      <c r="Y1367" s="516" t="str">
        <f t="shared" si="66"/>
        <v>42 din care 39 două camere, 3 trei camere, 0 număr camere necunoscut &lt;span style="color: red;"&gt;(spuneți-mi sau trimiteți tabel întreținere)&lt;/span&gt;</v>
      </c>
      <c r="Z1367" s="517"/>
      <c r="AA1367" s="518" t="s">
        <v>1668</v>
      </c>
      <c r="AB1367" s="400" t="s">
        <v>1307</v>
      </c>
      <c r="AC1367" s="458" t="s">
        <v>1155</v>
      </c>
      <c r="AD1367" s="394" t="s">
        <v>1406</v>
      </c>
      <c r="AE1367" s="394"/>
      <c r="AF1367" s="394"/>
      <c r="AG1367" s="394" t="s">
        <v>10</v>
      </c>
      <c r="AH1367" s="394"/>
      <c r="AI1367" s="394" t="s">
        <v>2598</v>
      </c>
      <c r="AJ1367" s="473"/>
      <c r="AK1367" s="359"/>
    </row>
    <row r="1368" spans="1:37">
      <c r="A1368" s="367"/>
      <c r="B1368" s="445" t="s">
        <v>227</v>
      </c>
      <c r="C1368" s="402">
        <v>46.769599999999997</v>
      </c>
      <c r="D1368" s="428">
        <v>23.607700000000001</v>
      </c>
      <c r="E1368" s="449" t="s">
        <v>206</v>
      </c>
      <c r="F1368" s="450" t="s">
        <v>649</v>
      </c>
      <c r="G1368" s="450" t="s">
        <v>2762</v>
      </c>
      <c r="H1368" s="450" t="s">
        <v>4493</v>
      </c>
      <c r="I1368" s="452" t="s">
        <v>681</v>
      </c>
      <c r="J1368" s="457" t="s">
        <v>3</v>
      </c>
      <c r="K1368" s="407">
        <v>3</v>
      </c>
      <c r="L1368" s="407">
        <v>5</v>
      </c>
      <c r="M1368" s="407">
        <v>5</v>
      </c>
      <c r="N1368" s="398">
        <v>42</v>
      </c>
      <c r="O1368" s="395"/>
      <c r="P1368" s="526"/>
      <c r="Q1368" s="526">
        <v>39</v>
      </c>
      <c r="R1368" s="526">
        <v>3</v>
      </c>
      <c r="S1368" s="526"/>
      <c r="T1368" s="526"/>
      <c r="U1368" s="526"/>
      <c r="V1368" s="526">
        <f t="shared" si="67"/>
        <v>0</v>
      </c>
      <c r="W1368" s="676"/>
      <c r="X1368" s="507" t="str">
        <f t="shared" si="65"/>
        <v>39 două camere, 3 trei camere, 0 număr camere necunoscut &lt;span style="color: red;"&gt;(spuneți-mi sau trimiteți tabel întreținere)&lt;/span&gt;</v>
      </c>
      <c r="Y1368" s="508" t="str">
        <f t="shared" si="66"/>
        <v>42 din care 39 două camere, 3 trei camere, 0 număr camere necunoscut &lt;span style="color: red;"&gt;(spuneți-mi sau trimiteți tabel întreținere)&lt;/span&gt;</v>
      </c>
      <c r="Z1368" s="509"/>
      <c r="AA1368" s="510" t="s">
        <v>1668</v>
      </c>
      <c r="AB1368" s="628" t="s">
        <v>1307</v>
      </c>
      <c r="AC1368" s="431" t="s">
        <v>1155</v>
      </c>
      <c r="AD1368" s="623" t="s">
        <v>1406</v>
      </c>
      <c r="AE1368" s="623"/>
      <c r="AF1368" s="623"/>
      <c r="AG1368" s="623" t="s">
        <v>10</v>
      </c>
      <c r="AH1368" s="623"/>
      <c r="AI1368" s="623" t="s">
        <v>2598</v>
      </c>
      <c r="AJ1368" s="441"/>
      <c r="AK1368" s="359"/>
    </row>
    <row r="1369" spans="1:37">
      <c r="A1369" s="367" t="s">
        <v>32</v>
      </c>
      <c r="B1369" s="460" t="s">
        <v>425</v>
      </c>
      <c r="C1369" s="461">
        <v>46.768700000000003</v>
      </c>
      <c r="D1369" s="462">
        <v>23.6037</v>
      </c>
      <c r="E1369" s="463" t="s">
        <v>206</v>
      </c>
      <c r="F1369" s="464" t="s">
        <v>649</v>
      </c>
      <c r="G1369" s="464" t="s">
        <v>2762</v>
      </c>
      <c r="H1369" s="464" t="s">
        <v>4494</v>
      </c>
      <c r="I1369" s="474" t="s">
        <v>681</v>
      </c>
      <c r="J1369" s="475" t="s">
        <v>3</v>
      </c>
      <c r="K1369" s="476">
        <v>2</v>
      </c>
      <c r="L1369" s="476">
        <v>5</v>
      </c>
      <c r="M1369" s="476">
        <v>5</v>
      </c>
      <c r="N1369" s="391">
        <v>20</v>
      </c>
      <c r="O1369" s="392"/>
      <c r="P1369" s="525"/>
      <c r="Q1369" s="525">
        <v>2</v>
      </c>
      <c r="R1369" s="525">
        <v>15</v>
      </c>
      <c r="S1369" s="525">
        <v>3</v>
      </c>
      <c r="T1369" s="525"/>
      <c r="U1369" s="525"/>
      <c r="V1369" s="479">
        <f t="shared" si="67"/>
        <v>0</v>
      </c>
      <c r="W1369" s="679"/>
      <c r="X1369" s="515" t="str">
        <f t="shared" si="65"/>
        <v>2 două camere, 15 trei camere, 3 patru camere, 0 număr camere necunoscut &lt;span style="color: red;"&gt;(spuneți-mi sau trimiteți tabel întreținere)&lt;/span&gt;</v>
      </c>
      <c r="Y1369" s="516" t="str">
        <f t="shared" si="66"/>
        <v>20 din care 2 două camere, 15 trei camere, 3 patru camere, 0 număr camere necunoscut &lt;span style="color: red;"&gt;(spuneți-mi sau trimiteți tabel întreținere)&lt;/span&gt;</v>
      </c>
      <c r="Z1369" s="517"/>
      <c r="AA1369" s="518" t="s">
        <v>1668</v>
      </c>
      <c r="AB1369" s="400" t="s">
        <v>1307</v>
      </c>
      <c r="AC1369" s="458" t="s">
        <v>1155</v>
      </c>
      <c r="AD1369" s="394" t="s">
        <v>1421</v>
      </c>
      <c r="AE1369" s="394"/>
      <c r="AF1369" s="394"/>
      <c r="AG1369" s="394" t="s">
        <v>10</v>
      </c>
      <c r="AH1369" s="394"/>
      <c r="AI1369" s="394" t="s">
        <v>2598</v>
      </c>
      <c r="AJ1369" s="473"/>
      <c r="AK1369" s="359"/>
    </row>
    <row r="1370" spans="1:37">
      <c r="A1370" s="367"/>
      <c r="B1370" s="445" t="s">
        <v>426</v>
      </c>
      <c r="C1370" s="402">
        <v>46.769399999999997</v>
      </c>
      <c r="D1370" s="428">
        <v>23.608599999999999</v>
      </c>
      <c r="E1370" s="449" t="s">
        <v>206</v>
      </c>
      <c r="F1370" s="450" t="s">
        <v>649</v>
      </c>
      <c r="G1370" s="450" t="s">
        <v>2762</v>
      </c>
      <c r="H1370" s="450" t="s">
        <v>4495</v>
      </c>
      <c r="I1370" s="452" t="s">
        <v>681</v>
      </c>
      <c r="J1370" s="457" t="s">
        <v>3</v>
      </c>
      <c r="K1370" s="407">
        <v>5</v>
      </c>
      <c r="L1370" s="407">
        <v>5</v>
      </c>
      <c r="M1370" s="407">
        <v>5</v>
      </c>
      <c r="N1370" s="425">
        <v>50</v>
      </c>
      <c r="O1370" s="437"/>
      <c r="P1370" s="526"/>
      <c r="Q1370" s="526">
        <v>4</v>
      </c>
      <c r="R1370" s="526">
        <v>37</v>
      </c>
      <c r="S1370" s="526">
        <v>9</v>
      </c>
      <c r="T1370" s="526"/>
      <c r="U1370" s="526"/>
      <c r="V1370" s="406">
        <f t="shared" si="67"/>
        <v>0</v>
      </c>
      <c r="W1370" s="676"/>
      <c r="X1370" s="507" t="str">
        <f t="shared" si="65"/>
        <v>4 două camere, 37 trei camere, 9 patru camere, 0 număr camere necunoscut &lt;span style="color: red;"&gt;(spuneți-mi sau trimiteți tabel întreținere)&lt;/span&gt;</v>
      </c>
      <c r="Y1370" s="508" t="str">
        <f t="shared" si="66"/>
        <v>50 din care 4 două camere, 37 trei camere, 9 patru camere, 0 număr camere necunoscut &lt;span style="color: red;"&gt;(spuneți-mi sau trimiteți tabel întreținere)&lt;/span&gt;</v>
      </c>
      <c r="Z1370" s="509"/>
      <c r="AA1370" s="510" t="s">
        <v>1668</v>
      </c>
      <c r="AB1370" s="628" t="s">
        <v>1307</v>
      </c>
      <c r="AC1370" s="431" t="s">
        <v>1155</v>
      </c>
      <c r="AD1370" s="623" t="s">
        <v>1629</v>
      </c>
      <c r="AE1370" s="623"/>
      <c r="AF1370" s="623"/>
      <c r="AG1370" s="623" t="s">
        <v>10</v>
      </c>
      <c r="AH1370" s="623"/>
      <c r="AI1370" s="623" t="s">
        <v>2598</v>
      </c>
      <c r="AJ1370" s="441"/>
      <c r="AK1370" s="359"/>
    </row>
    <row r="1371" spans="1:37">
      <c r="A1371" s="367"/>
      <c r="B1371" s="445" t="s">
        <v>336</v>
      </c>
      <c r="C1371" s="402">
        <v>46.77</v>
      </c>
      <c r="D1371" s="428">
        <v>23.608799999999999</v>
      </c>
      <c r="E1371" s="449" t="s">
        <v>206</v>
      </c>
      <c r="F1371" s="450" t="s">
        <v>649</v>
      </c>
      <c r="G1371" s="450" t="s">
        <v>2762</v>
      </c>
      <c r="H1371" s="450" t="s">
        <v>4496</v>
      </c>
      <c r="I1371" s="452" t="s">
        <v>681</v>
      </c>
      <c r="J1371" s="457" t="s">
        <v>3</v>
      </c>
      <c r="K1371" s="407">
        <v>2</v>
      </c>
      <c r="L1371" s="407">
        <v>5</v>
      </c>
      <c r="M1371" s="407">
        <v>5</v>
      </c>
      <c r="N1371" s="398">
        <v>20</v>
      </c>
      <c r="O1371" s="395"/>
      <c r="P1371" s="526"/>
      <c r="Q1371" s="526"/>
      <c r="R1371" s="526">
        <v>14</v>
      </c>
      <c r="S1371" s="526">
        <v>6</v>
      </c>
      <c r="T1371" s="526"/>
      <c r="U1371" s="526"/>
      <c r="V1371" s="526">
        <f t="shared" si="67"/>
        <v>0</v>
      </c>
      <c r="W1371" s="676"/>
      <c r="X1371" s="507" t="str">
        <f t="shared" si="65"/>
        <v>14 trei camere, 6 patru camere, 0 număr camere necunoscut &lt;span style="color: red;"&gt;(spuneți-mi sau trimiteți tabel întreținere)&lt;/span&gt;</v>
      </c>
      <c r="Y1371" s="508" t="str">
        <f t="shared" si="66"/>
        <v>20 din care 14 trei camere, 6 patru camere, 0 număr camere necunoscut &lt;span style="color: red;"&gt;(spuneți-mi sau trimiteți tabel întreținere)&lt;/span&gt;</v>
      </c>
      <c r="Z1371" s="509"/>
      <c r="AA1371" s="510" t="s">
        <v>1666</v>
      </c>
      <c r="AB1371" s="628" t="s">
        <v>1307</v>
      </c>
      <c r="AC1371" s="431" t="s">
        <v>1155</v>
      </c>
      <c r="AD1371" s="623" t="s">
        <v>1399</v>
      </c>
      <c r="AE1371" s="623"/>
      <c r="AF1371" s="623"/>
      <c r="AG1371" s="623" t="s">
        <v>10</v>
      </c>
      <c r="AH1371" s="623"/>
      <c r="AI1371" s="623" t="s">
        <v>2598</v>
      </c>
      <c r="AJ1371" s="441"/>
      <c r="AK1371" s="359"/>
    </row>
    <row r="1372" spans="1:37">
      <c r="A1372" s="367"/>
      <c r="B1372" s="445" t="s">
        <v>236</v>
      </c>
      <c r="C1372" s="402">
        <v>46.771299999999997</v>
      </c>
      <c r="D1372" s="428">
        <v>23.6098</v>
      </c>
      <c r="E1372" s="449" t="s">
        <v>206</v>
      </c>
      <c r="F1372" s="450" t="s">
        <v>649</v>
      </c>
      <c r="G1372" s="450" t="s">
        <v>2762</v>
      </c>
      <c r="H1372" s="450" t="s">
        <v>4454</v>
      </c>
      <c r="I1372" s="452" t="s">
        <v>681</v>
      </c>
      <c r="J1372" s="457" t="s">
        <v>3</v>
      </c>
      <c r="K1372" s="407">
        <v>5</v>
      </c>
      <c r="L1372" s="407">
        <v>5</v>
      </c>
      <c r="M1372" s="407">
        <v>5</v>
      </c>
      <c r="N1372" s="425">
        <v>50</v>
      </c>
      <c r="O1372" s="437"/>
      <c r="P1372" s="411"/>
      <c r="Q1372" s="411">
        <v>10</v>
      </c>
      <c r="R1372" s="411">
        <v>25</v>
      </c>
      <c r="S1372" s="411">
        <v>15</v>
      </c>
      <c r="T1372" s="406"/>
      <c r="U1372" s="406"/>
      <c r="V1372" s="406">
        <f t="shared" si="67"/>
        <v>0</v>
      </c>
      <c r="W1372" s="676"/>
      <c r="X1372" s="507" t="str">
        <f t="shared" si="65"/>
        <v>10 două camere, 25 trei camere, 15 patru camere, 0 număr camere necunoscut &lt;span style="color: red;"&gt;(spuneți-mi sau trimiteți tabel întreținere)&lt;/span&gt;</v>
      </c>
      <c r="Y1372" s="508" t="str">
        <f t="shared" si="66"/>
        <v>50 din care 10 două camere, 25 trei camere, 15 patru camere, 0 număr camere necunoscut &lt;span style="color: red;"&gt;(spuneți-mi sau trimiteți tabel întreținere)&lt;/span&gt;</v>
      </c>
      <c r="Z1372" s="509"/>
      <c r="AA1372" s="510" t="s">
        <v>1673</v>
      </c>
      <c r="AB1372" s="628" t="s">
        <v>1306</v>
      </c>
      <c r="AC1372" s="431" t="s">
        <v>1155</v>
      </c>
      <c r="AD1372" s="356" t="s">
        <v>1694</v>
      </c>
      <c r="AE1372" s="356"/>
      <c r="AF1372" s="356"/>
      <c r="AG1372" s="623" t="s">
        <v>10</v>
      </c>
      <c r="AH1372" s="623"/>
      <c r="AI1372" s="623" t="s">
        <v>2598</v>
      </c>
      <c r="AJ1372" s="496"/>
      <c r="AK1372" s="359"/>
    </row>
    <row r="1373" spans="1:37">
      <c r="A1373" s="367"/>
      <c r="B1373" s="445" t="s">
        <v>2837</v>
      </c>
      <c r="C1373" s="402">
        <v>46.767600000000002</v>
      </c>
      <c r="D1373" s="428">
        <v>23.6023</v>
      </c>
      <c r="E1373" s="449" t="s">
        <v>206</v>
      </c>
      <c r="F1373" s="450" t="s">
        <v>649</v>
      </c>
      <c r="G1373" s="450" t="s">
        <v>2762</v>
      </c>
      <c r="H1373" s="450" t="s">
        <v>3322</v>
      </c>
      <c r="I1373" s="452" t="s">
        <v>806</v>
      </c>
      <c r="J1373" s="457" t="s">
        <v>751</v>
      </c>
      <c r="K1373" s="407">
        <v>5</v>
      </c>
      <c r="L1373" s="407">
        <v>9</v>
      </c>
      <c r="M1373" s="407">
        <v>7</v>
      </c>
      <c r="N1373" s="425">
        <v>120</v>
      </c>
      <c r="O1373" s="437"/>
      <c r="P1373" s="406"/>
      <c r="Q1373" s="406"/>
      <c r="R1373" s="406"/>
      <c r="S1373" s="406"/>
      <c r="T1373" s="406"/>
      <c r="U1373" s="406"/>
      <c r="V1373" s="406">
        <f t="shared" si="67"/>
        <v>120</v>
      </c>
      <c r="W1373" s="676" t="s">
        <v>654</v>
      </c>
      <c r="X1373" s="507" t="str">
        <f t="shared" si="65"/>
        <v>aproximativ 120 număr camere necunoscut &lt;span style="color: red;"&gt;(spuneți-mi sau trimiteți tabel întreținere)&lt;/span&gt;</v>
      </c>
      <c r="Y1373" s="508" t="str">
        <f t="shared" si="66"/>
        <v>aproximativ 120 din care aproximativ 120 număr camere necunoscut &lt;span style="color: red;"&gt;(spuneți-mi sau trimiteți tabel întreținere)&lt;/span&gt;</v>
      </c>
      <c r="Z1373" s="509"/>
      <c r="AA1373" s="510" t="s">
        <v>1043</v>
      </c>
      <c r="AB1373" s="421" t="s">
        <v>1308</v>
      </c>
      <c r="AC1373" s="431" t="s">
        <v>1155</v>
      </c>
      <c r="AD1373" s="356" t="s">
        <v>624</v>
      </c>
      <c r="AE1373" s="356"/>
      <c r="AF1373" s="356"/>
      <c r="AG1373" s="356" t="s">
        <v>840</v>
      </c>
      <c r="AH1373" s="356"/>
      <c r="AI1373" s="356" t="s">
        <v>2227</v>
      </c>
      <c r="AJ1373" s="441"/>
      <c r="AK1373" s="359"/>
    </row>
    <row r="1374" spans="1:37">
      <c r="A1374" s="367"/>
      <c r="B1374" s="445" t="s">
        <v>834</v>
      </c>
      <c r="C1374" s="402">
        <v>46.7697</v>
      </c>
      <c r="D1374" s="428">
        <v>23.613299999999999</v>
      </c>
      <c r="E1374" s="449" t="s">
        <v>206</v>
      </c>
      <c r="F1374" s="450" t="s">
        <v>649</v>
      </c>
      <c r="G1374" s="450" t="s">
        <v>2762</v>
      </c>
      <c r="H1374" s="450" t="s">
        <v>4497</v>
      </c>
      <c r="I1374" s="452" t="s">
        <v>681</v>
      </c>
      <c r="J1374" s="457" t="s">
        <v>3</v>
      </c>
      <c r="K1374" s="407">
        <v>2</v>
      </c>
      <c r="L1374" s="407">
        <v>5</v>
      </c>
      <c r="M1374" s="407">
        <v>5</v>
      </c>
      <c r="N1374" s="398">
        <v>20</v>
      </c>
      <c r="O1374" s="395"/>
      <c r="P1374" s="526"/>
      <c r="Q1374" s="526">
        <v>5</v>
      </c>
      <c r="R1374" s="526">
        <v>9</v>
      </c>
      <c r="S1374" s="526">
        <v>6</v>
      </c>
      <c r="T1374" s="526"/>
      <c r="U1374" s="526"/>
      <c r="V1374" s="406">
        <f t="shared" si="67"/>
        <v>0</v>
      </c>
      <c r="W1374" s="676"/>
      <c r="X1374" s="507" t="str">
        <f t="shared" si="65"/>
        <v>5 două camere, 9 trei camere, 6 patru camere, 0 număr camere necunoscut &lt;span style="color: red;"&gt;(spuneți-mi sau trimiteți tabel întreținere)&lt;/span&gt;</v>
      </c>
      <c r="Y1374" s="508" t="str">
        <f t="shared" si="66"/>
        <v>20 din care 5 două camere, 9 trei camere, 6 patru camere, 0 număr camere necunoscut &lt;span style="color: red;"&gt;(spuneți-mi sau trimiteți tabel întreținere)&lt;/span&gt;</v>
      </c>
      <c r="Z1374" s="509"/>
      <c r="AA1374" s="510" t="s">
        <v>1668</v>
      </c>
      <c r="AB1374" s="628" t="s">
        <v>1306</v>
      </c>
      <c r="AC1374" s="431" t="s">
        <v>1155</v>
      </c>
      <c r="AD1374" s="356" t="s">
        <v>1438</v>
      </c>
      <c r="AE1374" s="356"/>
      <c r="AF1374" s="356"/>
      <c r="AG1374" s="623" t="s">
        <v>10</v>
      </c>
      <c r="AH1374" s="623"/>
      <c r="AI1374" s="623" t="s">
        <v>2598</v>
      </c>
      <c r="AJ1374" s="441"/>
      <c r="AK1374" s="359"/>
    </row>
    <row r="1375" spans="1:37">
      <c r="A1375" s="367"/>
      <c r="B1375" s="445" t="s">
        <v>2838</v>
      </c>
      <c r="C1375" s="402">
        <v>46.767099999999999</v>
      </c>
      <c r="D1375" s="428">
        <v>23.601600000000001</v>
      </c>
      <c r="E1375" s="449" t="s">
        <v>206</v>
      </c>
      <c r="F1375" s="450" t="s">
        <v>649</v>
      </c>
      <c r="G1375" s="450" t="s">
        <v>2762</v>
      </c>
      <c r="H1375" s="450" t="s">
        <v>2959</v>
      </c>
      <c r="I1375" s="452" t="s">
        <v>717</v>
      </c>
      <c r="J1375" s="457" t="s">
        <v>3</v>
      </c>
      <c r="K1375" s="407">
        <v>4</v>
      </c>
      <c r="L1375" s="407">
        <v>6</v>
      </c>
      <c r="M1375" s="407">
        <v>5</v>
      </c>
      <c r="N1375" s="427">
        <v>30</v>
      </c>
      <c r="O1375" s="437"/>
      <c r="P1375" s="406"/>
      <c r="Q1375" s="411">
        <v>4</v>
      </c>
      <c r="R1375" s="411">
        <v>15</v>
      </c>
      <c r="S1375" s="411">
        <v>11</v>
      </c>
      <c r="T1375" s="406"/>
      <c r="U1375" s="406"/>
      <c r="V1375" s="406">
        <f t="shared" si="67"/>
        <v>0</v>
      </c>
      <c r="W1375" s="676"/>
      <c r="X1375" s="507" t="str">
        <f t="shared" si="65"/>
        <v>4 două camere, 15 trei camere, 11 patru camere, 0 număr camere necunoscut &lt;span style="color: red;"&gt;(spuneți-mi sau trimiteți tabel întreținere)&lt;/span&gt;</v>
      </c>
      <c r="Y1375" s="508" t="str">
        <f t="shared" si="66"/>
        <v>30 din care 4 două camere, 15 trei camere, 11 patru camere, 0 număr camere necunoscut &lt;span style="color: red;"&gt;(spuneți-mi sau trimiteți tabel întreținere)&lt;/span&gt;</v>
      </c>
      <c r="Z1375" s="509"/>
      <c r="AA1375" s="510" t="s">
        <v>1674</v>
      </c>
      <c r="AB1375" s="421" t="s">
        <v>1308</v>
      </c>
      <c r="AC1375" s="431" t="s">
        <v>1155</v>
      </c>
      <c r="AD1375" s="356" t="s">
        <v>1609</v>
      </c>
      <c r="AE1375" s="356"/>
      <c r="AF1375" s="356"/>
      <c r="AG1375" s="356" t="s">
        <v>840</v>
      </c>
      <c r="AH1375" s="356"/>
      <c r="AI1375" s="356" t="s">
        <v>2227</v>
      </c>
      <c r="AJ1375" s="441"/>
      <c r="AK1375" s="359"/>
    </row>
    <row r="1376" spans="1:37">
      <c r="A1376" s="367"/>
      <c r="B1376" s="445" t="s">
        <v>2839</v>
      </c>
      <c r="C1376" s="402">
        <v>46.769500000000001</v>
      </c>
      <c r="D1376" s="428">
        <v>23.615400000000001</v>
      </c>
      <c r="E1376" s="449" t="s">
        <v>206</v>
      </c>
      <c r="F1376" s="450" t="s">
        <v>649</v>
      </c>
      <c r="G1376" s="450" t="s">
        <v>2762</v>
      </c>
      <c r="H1376" s="450" t="s">
        <v>4498</v>
      </c>
      <c r="I1376" s="452" t="s">
        <v>681</v>
      </c>
      <c r="J1376" s="457" t="s">
        <v>3</v>
      </c>
      <c r="K1376" s="407">
        <v>2</v>
      </c>
      <c r="L1376" s="407">
        <v>5</v>
      </c>
      <c r="M1376" s="407">
        <v>5</v>
      </c>
      <c r="N1376" s="398">
        <v>20</v>
      </c>
      <c r="O1376" s="395"/>
      <c r="P1376" s="526"/>
      <c r="Q1376" s="526">
        <v>5</v>
      </c>
      <c r="R1376" s="526">
        <v>9</v>
      </c>
      <c r="S1376" s="526">
        <v>6</v>
      </c>
      <c r="T1376" s="526"/>
      <c r="U1376" s="526"/>
      <c r="V1376" s="406">
        <f t="shared" si="67"/>
        <v>0</v>
      </c>
      <c r="W1376" s="676"/>
      <c r="X1376" s="507" t="str">
        <f t="shared" si="65"/>
        <v>5 două camere, 9 trei camere, 6 patru camere, 0 număr camere necunoscut &lt;span style="color: red;"&gt;(spuneți-mi sau trimiteți tabel întreținere)&lt;/span&gt;</v>
      </c>
      <c r="Y1376" s="508" t="str">
        <f t="shared" si="66"/>
        <v>20 din care 5 două camere, 9 trei camere, 6 patru camere, 0 număr camere necunoscut &lt;span style="color: red;"&gt;(spuneți-mi sau trimiteți tabel întreținere)&lt;/span&gt;</v>
      </c>
      <c r="Z1376" s="509"/>
      <c r="AA1376" s="510" t="s">
        <v>1668</v>
      </c>
      <c r="AB1376" s="628" t="s">
        <v>1306</v>
      </c>
      <c r="AC1376" s="431" t="s">
        <v>1155</v>
      </c>
      <c r="AD1376" s="356" t="s">
        <v>1438</v>
      </c>
      <c r="AE1376" s="356"/>
      <c r="AF1376" s="356"/>
      <c r="AG1376" s="623" t="s">
        <v>10</v>
      </c>
      <c r="AH1376" s="623"/>
      <c r="AI1376" s="623" t="s">
        <v>2598</v>
      </c>
      <c r="AJ1376" s="441"/>
      <c r="AK1376" s="359"/>
    </row>
    <row r="1377" spans="1:37">
      <c r="A1377" s="367" t="s">
        <v>32</v>
      </c>
      <c r="B1377" s="460" t="s">
        <v>346</v>
      </c>
      <c r="C1377" s="461">
        <v>46.767899999999997</v>
      </c>
      <c r="D1377" s="462">
        <v>23.604600000000001</v>
      </c>
      <c r="E1377" s="463" t="s">
        <v>206</v>
      </c>
      <c r="F1377" s="464" t="s">
        <v>649</v>
      </c>
      <c r="G1377" s="464" t="s">
        <v>2762</v>
      </c>
      <c r="H1377" s="464" t="s">
        <v>4499</v>
      </c>
      <c r="I1377" s="474" t="s">
        <v>681</v>
      </c>
      <c r="J1377" s="475" t="s">
        <v>3</v>
      </c>
      <c r="K1377" s="476">
        <v>3</v>
      </c>
      <c r="L1377" s="476">
        <v>5</v>
      </c>
      <c r="M1377" s="476">
        <v>5</v>
      </c>
      <c r="N1377" s="391">
        <v>34</v>
      </c>
      <c r="O1377" s="392"/>
      <c r="P1377" s="525"/>
      <c r="Q1377" s="525">
        <v>13</v>
      </c>
      <c r="R1377" s="525">
        <v>15</v>
      </c>
      <c r="S1377" s="525">
        <v>6</v>
      </c>
      <c r="T1377" s="525"/>
      <c r="U1377" s="525"/>
      <c r="V1377" s="479">
        <f t="shared" si="67"/>
        <v>0</v>
      </c>
      <c r="W1377" s="679"/>
      <c r="X1377" s="515" t="str">
        <f t="shared" si="65"/>
        <v>13 două camere, 15 trei camere, 6 patru camere, 0 număr camere necunoscut &lt;span style="color: red;"&gt;(spuneți-mi sau trimiteți tabel întreținere)&lt;/span&gt;</v>
      </c>
      <c r="Y1377" s="516" t="str">
        <f t="shared" si="66"/>
        <v>34 din care 13 două camere, 15 trei camere, 6 patru camere, 0 număr camere necunoscut &lt;span style="color: red;"&gt;(spuneți-mi sau trimiteți tabel întreținere)&lt;/span&gt;</v>
      </c>
      <c r="Z1377" s="517"/>
      <c r="AA1377" s="518" t="s">
        <v>1668</v>
      </c>
      <c r="AB1377" s="400" t="s">
        <v>1307</v>
      </c>
      <c r="AC1377" s="458" t="s">
        <v>1155</v>
      </c>
      <c r="AD1377" s="394" t="s">
        <v>1402</v>
      </c>
      <c r="AE1377" s="394"/>
      <c r="AF1377" s="394"/>
      <c r="AG1377" s="394" t="s">
        <v>10</v>
      </c>
      <c r="AH1377" s="394"/>
      <c r="AI1377" s="394" t="s">
        <v>2598</v>
      </c>
      <c r="AJ1377" s="473"/>
      <c r="AK1377" s="359"/>
    </row>
    <row r="1378" spans="1:37">
      <c r="A1378" s="367"/>
      <c r="B1378" s="445" t="s">
        <v>314</v>
      </c>
      <c r="C1378" s="402">
        <v>46.768599999999999</v>
      </c>
      <c r="D1378" s="428">
        <v>23.608000000000001</v>
      </c>
      <c r="E1378" s="449" t="s">
        <v>206</v>
      </c>
      <c r="F1378" s="450" t="s">
        <v>649</v>
      </c>
      <c r="G1378" s="450" t="s">
        <v>2762</v>
      </c>
      <c r="H1378" s="450" t="s">
        <v>4500</v>
      </c>
      <c r="I1378" s="452" t="s">
        <v>681</v>
      </c>
      <c r="J1378" s="457" t="s">
        <v>3</v>
      </c>
      <c r="K1378" s="407">
        <v>3</v>
      </c>
      <c r="L1378" s="407">
        <v>5</v>
      </c>
      <c r="M1378" s="407">
        <v>5</v>
      </c>
      <c r="N1378" s="398">
        <v>34</v>
      </c>
      <c r="O1378" s="395"/>
      <c r="P1378" s="526"/>
      <c r="Q1378" s="526">
        <v>13</v>
      </c>
      <c r="R1378" s="526">
        <v>15</v>
      </c>
      <c r="S1378" s="526">
        <v>6</v>
      </c>
      <c r="T1378" s="526"/>
      <c r="U1378" s="526"/>
      <c r="V1378" s="406">
        <f t="shared" si="67"/>
        <v>0</v>
      </c>
      <c r="W1378" s="676"/>
      <c r="X1378" s="507" t="str">
        <f t="shared" si="65"/>
        <v>13 două camere, 15 trei camere, 6 patru camere, 0 număr camere necunoscut &lt;span style="color: red;"&gt;(spuneți-mi sau trimiteți tabel întreținere)&lt;/span&gt;</v>
      </c>
      <c r="Y1378" s="508" t="str">
        <f t="shared" si="66"/>
        <v>34 din care 13 două camere, 15 trei camere, 6 patru camere, 0 număr camere necunoscut &lt;span style="color: red;"&gt;(spuneți-mi sau trimiteți tabel întreținere)&lt;/span&gt;</v>
      </c>
      <c r="Z1378" s="509"/>
      <c r="AA1378" s="510" t="s">
        <v>1668</v>
      </c>
      <c r="AB1378" s="628" t="s">
        <v>1307</v>
      </c>
      <c r="AC1378" s="431" t="s">
        <v>1155</v>
      </c>
      <c r="AD1378" s="623" t="s">
        <v>1402</v>
      </c>
      <c r="AE1378" s="623"/>
      <c r="AF1378" s="623"/>
      <c r="AG1378" s="623" t="s">
        <v>10</v>
      </c>
      <c r="AH1378" s="623"/>
      <c r="AI1378" s="623" t="s">
        <v>2598</v>
      </c>
      <c r="AJ1378" s="496"/>
      <c r="AK1378" s="359"/>
    </row>
    <row r="1379" spans="1:37">
      <c r="A1379" s="367"/>
      <c r="B1379" s="445" t="s">
        <v>316</v>
      </c>
      <c r="C1379" s="402">
        <v>46.768300000000004</v>
      </c>
      <c r="D1379" s="428">
        <v>23.606300000000001</v>
      </c>
      <c r="E1379" s="449" t="s">
        <v>206</v>
      </c>
      <c r="F1379" s="450" t="s">
        <v>649</v>
      </c>
      <c r="G1379" s="450" t="s">
        <v>2762</v>
      </c>
      <c r="H1379" s="450" t="s">
        <v>4501</v>
      </c>
      <c r="I1379" s="452" t="s">
        <v>681</v>
      </c>
      <c r="J1379" s="457" t="s">
        <v>3</v>
      </c>
      <c r="K1379" s="407">
        <v>3</v>
      </c>
      <c r="L1379" s="407">
        <v>5</v>
      </c>
      <c r="M1379" s="407">
        <v>5</v>
      </c>
      <c r="N1379" s="398">
        <v>34</v>
      </c>
      <c r="O1379" s="395"/>
      <c r="P1379" s="526"/>
      <c r="Q1379" s="526">
        <v>13</v>
      </c>
      <c r="R1379" s="526">
        <v>15</v>
      </c>
      <c r="S1379" s="526">
        <v>6</v>
      </c>
      <c r="T1379" s="526"/>
      <c r="U1379" s="526"/>
      <c r="V1379" s="406">
        <f t="shared" si="67"/>
        <v>0</v>
      </c>
      <c r="W1379" s="676"/>
      <c r="X1379" s="507" t="str">
        <f t="shared" si="65"/>
        <v>13 două camere, 15 trei camere, 6 patru camere, 0 număr camere necunoscut &lt;span style="color: red;"&gt;(spuneți-mi sau trimiteți tabel întreținere)&lt;/span&gt;</v>
      </c>
      <c r="Y1379" s="508" t="str">
        <f t="shared" si="66"/>
        <v>34 din care 13 două camere, 15 trei camere, 6 patru camere, 0 număr camere necunoscut &lt;span style="color: red;"&gt;(spuneți-mi sau trimiteți tabel întreținere)&lt;/span&gt;</v>
      </c>
      <c r="Z1379" s="509"/>
      <c r="AA1379" s="510" t="s">
        <v>1668</v>
      </c>
      <c r="AB1379" s="628" t="s">
        <v>1307</v>
      </c>
      <c r="AC1379" s="431" t="s">
        <v>1155</v>
      </c>
      <c r="AD1379" s="623" t="s">
        <v>1402</v>
      </c>
      <c r="AE1379" s="623"/>
      <c r="AF1379" s="623"/>
      <c r="AG1379" s="623" t="s">
        <v>10</v>
      </c>
      <c r="AH1379" s="623"/>
      <c r="AI1379" s="623" t="s">
        <v>2598</v>
      </c>
      <c r="AJ1379" s="441"/>
      <c r="AK1379" s="359"/>
    </row>
    <row r="1380" spans="1:37">
      <c r="A1380" s="367"/>
      <c r="B1380" s="445" t="s">
        <v>317</v>
      </c>
      <c r="C1380" s="402">
        <v>46.768300000000004</v>
      </c>
      <c r="D1380" s="428">
        <v>23.607800000000001</v>
      </c>
      <c r="E1380" s="449" t="s">
        <v>206</v>
      </c>
      <c r="F1380" s="450" t="s">
        <v>649</v>
      </c>
      <c r="G1380" s="450" t="s">
        <v>2762</v>
      </c>
      <c r="H1380" s="450" t="s">
        <v>4502</v>
      </c>
      <c r="I1380" s="452" t="s">
        <v>681</v>
      </c>
      <c r="J1380" s="457" t="s">
        <v>3</v>
      </c>
      <c r="K1380" s="407">
        <v>3</v>
      </c>
      <c r="L1380" s="407">
        <v>5</v>
      </c>
      <c r="M1380" s="407">
        <v>5</v>
      </c>
      <c r="N1380" s="398">
        <v>30</v>
      </c>
      <c r="O1380" s="395"/>
      <c r="P1380" s="526"/>
      <c r="Q1380" s="526">
        <v>2</v>
      </c>
      <c r="R1380" s="526">
        <v>22</v>
      </c>
      <c r="S1380" s="526">
        <v>6</v>
      </c>
      <c r="T1380" s="526"/>
      <c r="U1380" s="526"/>
      <c r="V1380" s="526">
        <f t="shared" si="67"/>
        <v>0</v>
      </c>
      <c r="W1380" s="676"/>
      <c r="X1380" s="507" t="str">
        <f t="shared" si="65"/>
        <v>2 două camere, 22 trei camere, 6 patru camere, 0 număr camere necunoscut &lt;span style="color: red;"&gt;(spuneți-mi sau trimiteți tabel întreținere)&lt;/span&gt;</v>
      </c>
      <c r="Y1380" s="508" t="str">
        <f t="shared" si="66"/>
        <v>30 din care 2 două camere, 22 trei camere, 6 patru camere, 0 număr camere necunoscut &lt;span style="color: red;"&gt;(spuneți-mi sau trimiteți tabel întreținere)&lt;/span&gt;</v>
      </c>
      <c r="Z1380" s="509"/>
      <c r="AA1380" s="510" t="s">
        <v>1668</v>
      </c>
      <c r="AB1380" s="628" t="s">
        <v>1307</v>
      </c>
      <c r="AC1380" s="431" t="s">
        <v>1155</v>
      </c>
      <c r="AD1380" s="623" t="s">
        <v>1430</v>
      </c>
      <c r="AE1380" s="623"/>
      <c r="AF1380" s="623"/>
      <c r="AG1380" s="623" t="s">
        <v>10</v>
      </c>
      <c r="AH1380" s="623"/>
      <c r="AI1380" s="623" t="s">
        <v>2598</v>
      </c>
      <c r="AJ1380" s="441"/>
      <c r="AK1380" s="359"/>
    </row>
    <row r="1381" spans="1:37">
      <c r="A1381" s="367"/>
      <c r="B1381" s="445" t="s">
        <v>318</v>
      </c>
      <c r="C1381" s="402">
        <v>46.7684</v>
      </c>
      <c r="D1381" s="428">
        <v>23.608799999999999</v>
      </c>
      <c r="E1381" s="449" t="s">
        <v>206</v>
      </c>
      <c r="F1381" s="450" t="s">
        <v>649</v>
      </c>
      <c r="G1381" s="450" t="s">
        <v>2762</v>
      </c>
      <c r="H1381" s="450" t="s">
        <v>3255</v>
      </c>
      <c r="I1381" s="452" t="s">
        <v>686</v>
      </c>
      <c r="J1381" s="457" t="s">
        <v>3</v>
      </c>
      <c r="K1381" s="407">
        <v>2</v>
      </c>
      <c r="L1381" s="407">
        <v>5</v>
      </c>
      <c r="M1381" s="407">
        <v>5</v>
      </c>
      <c r="N1381" s="425">
        <v>24</v>
      </c>
      <c r="O1381" s="437"/>
      <c r="P1381" s="411"/>
      <c r="Q1381" s="526">
        <v>15</v>
      </c>
      <c r="R1381" s="526">
        <v>9</v>
      </c>
      <c r="S1381" s="526"/>
      <c r="T1381" s="526"/>
      <c r="U1381" s="526"/>
      <c r="V1381" s="406">
        <f t="shared" si="67"/>
        <v>0</v>
      </c>
      <c r="W1381" s="676"/>
      <c r="X1381" s="507" t="str">
        <f t="shared" si="65"/>
        <v>15 două camere, 9 trei camere, 0 număr camere necunoscut &lt;span style="color: red;"&gt;(spuneți-mi sau trimiteți tabel întreținere)&lt;/span&gt;</v>
      </c>
      <c r="Y1381" s="508" t="str">
        <f t="shared" si="66"/>
        <v>24 din care 15 două camere, 9 trei camere, 0 număr camere necunoscut &lt;span style="color: red;"&gt;(spuneți-mi sau trimiteți tabel întreținere)&lt;/span&gt;</v>
      </c>
      <c r="Z1381" s="509"/>
      <c r="AA1381" s="510" t="s">
        <v>1668</v>
      </c>
      <c r="AB1381" s="628" t="s">
        <v>1307</v>
      </c>
      <c r="AC1381" s="431" t="s">
        <v>1155</v>
      </c>
      <c r="AD1381" s="356" t="s">
        <v>1390</v>
      </c>
      <c r="AE1381" s="356"/>
      <c r="AF1381" s="356"/>
      <c r="AG1381" s="623" t="s">
        <v>10</v>
      </c>
      <c r="AH1381" s="623"/>
      <c r="AI1381" s="623" t="s">
        <v>2598</v>
      </c>
      <c r="AJ1381" s="441"/>
      <c r="AK1381" s="359"/>
    </row>
    <row r="1382" spans="1:37">
      <c r="A1382" s="367"/>
      <c r="B1382" s="445" t="s">
        <v>319</v>
      </c>
      <c r="C1382" s="402">
        <v>46.768599999999999</v>
      </c>
      <c r="D1382" s="428">
        <v>23.6096</v>
      </c>
      <c r="E1382" s="449" t="s">
        <v>206</v>
      </c>
      <c r="F1382" s="450" t="s">
        <v>649</v>
      </c>
      <c r="G1382" s="450" t="s">
        <v>2762</v>
      </c>
      <c r="H1382" s="450" t="s">
        <v>3254</v>
      </c>
      <c r="I1382" s="452" t="s">
        <v>686</v>
      </c>
      <c r="J1382" s="457" t="s">
        <v>3</v>
      </c>
      <c r="K1382" s="407">
        <v>2</v>
      </c>
      <c r="L1382" s="407">
        <v>5</v>
      </c>
      <c r="M1382" s="407">
        <v>5</v>
      </c>
      <c r="N1382" s="425">
        <v>24</v>
      </c>
      <c r="O1382" s="437"/>
      <c r="P1382" s="411"/>
      <c r="Q1382" s="526">
        <v>15</v>
      </c>
      <c r="R1382" s="526">
        <v>9</v>
      </c>
      <c r="S1382" s="526"/>
      <c r="T1382" s="526"/>
      <c r="U1382" s="526"/>
      <c r="V1382" s="406">
        <f t="shared" si="67"/>
        <v>0</v>
      </c>
      <c r="W1382" s="676"/>
      <c r="X1382" s="507" t="str">
        <f t="shared" si="65"/>
        <v>15 două camere, 9 trei camere, 0 număr camere necunoscut &lt;span style="color: red;"&gt;(spuneți-mi sau trimiteți tabel întreținere)&lt;/span&gt;</v>
      </c>
      <c r="Y1382" s="508" t="str">
        <f t="shared" si="66"/>
        <v>24 din care 15 două camere, 9 trei camere, 0 număr camere necunoscut &lt;span style="color: red;"&gt;(spuneți-mi sau trimiteți tabel întreținere)&lt;/span&gt;</v>
      </c>
      <c r="Z1382" s="509"/>
      <c r="AA1382" s="510" t="s">
        <v>1668</v>
      </c>
      <c r="AB1382" s="628" t="s">
        <v>1307</v>
      </c>
      <c r="AC1382" s="431" t="s">
        <v>1155</v>
      </c>
      <c r="AD1382" s="356" t="s">
        <v>1390</v>
      </c>
      <c r="AE1382" s="356"/>
      <c r="AF1382" s="356"/>
      <c r="AG1382" s="623" t="s">
        <v>10</v>
      </c>
      <c r="AH1382" s="623"/>
      <c r="AI1382" s="623" t="s">
        <v>2598</v>
      </c>
      <c r="AJ1382" s="441"/>
      <c r="AK1382" s="359"/>
    </row>
    <row r="1383" spans="1:37">
      <c r="A1383" s="367"/>
      <c r="B1383" s="445" t="s">
        <v>320</v>
      </c>
      <c r="C1383" s="402">
        <v>46.768650000000001</v>
      </c>
      <c r="D1383" s="428">
        <v>23.610399999999998</v>
      </c>
      <c r="E1383" s="449" t="s">
        <v>206</v>
      </c>
      <c r="F1383" s="450" t="s">
        <v>649</v>
      </c>
      <c r="G1383" s="450" t="s">
        <v>2762</v>
      </c>
      <c r="H1383" s="450" t="s">
        <v>4503</v>
      </c>
      <c r="I1383" s="452" t="s">
        <v>686</v>
      </c>
      <c r="J1383" s="457" t="s">
        <v>3</v>
      </c>
      <c r="K1383" s="407">
        <v>3</v>
      </c>
      <c r="L1383" s="407">
        <v>5</v>
      </c>
      <c r="M1383" s="407">
        <v>5</v>
      </c>
      <c r="N1383" s="425">
        <v>34</v>
      </c>
      <c r="O1383" s="437"/>
      <c r="P1383" s="411"/>
      <c r="Q1383" s="526">
        <v>15</v>
      </c>
      <c r="R1383" s="526">
        <v>16</v>
      </c>
      <c r="S1383" s="526">
        <v>3</v>
      </c>
      <c r="T1383" s="526"/>
      <c r="U1383" s="526"/>
      <c r="V1383" s="526">
        <f t="shared" si="67"/>
        <v>0</v>
      </c>
      <c r="W1383" s="676"/>
      <c r="X1383" s="507" t="str">
        <f t="shared" si="65"/>
        <v>15 două camere, 16 trei camere, 3 patru camere, 0 număr camere necunoscut &lt;span style="color: red;"&gt;(spuneți-mi sau trimiteți tabel întreținere)&lt;/span&gt;</v>
      </c>
      <c r="Y1383" s="508" t="str">
        <f t="shared" si="66"/>
        <v>34 din care 15 două camere, 16 trei camere, 3 patru camere, 0 număr camere necunoscut &lt;span style="color: red;"&gt;(spuneți-mi sau trimiteți tabel întreținere)&lt;/span&gt;</v>
      </c>
      <c r="Z1383" s="509"/>
      <c r="AA1383" s="510" t="s">
        <v>1668</v>
      </c>
      <c r="AB1383" s="628" t="s">
        <v>1307</v>
      </c>
      <c r="AC1383" s="431" t="s">
        <v>1155</v>
      </c>
      <c r="AD1383" s="356" t="s">
        <v>1398</v>
      </c>
      <c r="AE1383" s="356"/>
      <c r="AF1383" s="356"/>
      <c r="AG1383" s="623" t="s">
        <v>10</v>
      </c>
      <c r="AH1383" s="623"/>
      <c r="AI1383" s="623" t="s">
        <v>2598</v>
      </c>
      <c r="AJ1383" s="441"/>
      <c r="AK1383" s="359"/>
    </row>
    <row r="1384" spans="1:37">
      <c r="A1384" s="367"/>
      <c r="B1384" s="445" t="s">
        <v>381</v>
      </c>
      <c r="C1384" s="402">
        <v>46.768599999999999</v>
      </c>
      <c r="D1384" s="428">
        <v>23.610900000000001</v>
      </c>
      <c r="E1384" s="449" t="s">
        <v>206</v>
      </c>
      <c r="F1384" s="450" t="s">
        <v>649</v>
      </c>
      <c r="G1384" s="450" t="s">
        <v>2762</v>
      </c>
      <c r="H1384" s="450" t="s">
        <v>4504</v>
      </c>
      <c r="I1384" s="452" t="s">
        <v>686</v>
      </c>
      <c r="J1384" s="457" t="s">
        <v>3</v>
      </c>
      <c r="K1384" s="407">
        <v>2</v>
      </c>
      <c r="L1384" s="407">
        <v>5</v>
      </c>
      <c r="M1384" s="407">
        <v>5</v>
      </c>
      <c r="N1384" s="425">
        <v>24</v>
      </c>
      <c r="O1384" s="437"/>
      <c r="P1384" s="526"/>
      <c r="Q1384" s="526">
        <v>13</v>
      </c>
      <c r="R1384" s="526">
        <v>8</v>
      </c>
      <c r="S1384" s="526">
        <v>3</v>
      </c>
      <c r="T1384" s="526"/>
      <c r="U1384" s="526"/>
      <c r="V1384" s="406">
        <f t="shared" si="67"/>
        <v>0</v>
      </c>
      <c r="W1384" s="676"/>
      <c r="X1384" s="507" t="str">
        <f t="shared" si="65"/>
        <v>13 două camere, 8 trei camere, 3 patru camere, 0 număr camere necunoscut &lt;span style="color: red;"&gt;(spuneți-mi sau trimiteți tabel întreținere)&lt;/span&gt;</v>
      </c>
      <c r="Y1384" s="508" t="str">
        <f t="shared" si="66"/>
        <v>24 din care 13 două camere, 8 trei camere, 3 patru camere, 0 număr camere necunoscut &lt;span style="color: red;"&gt;(spuneți-mi sau trimiteți tabel întreținere)&lt;/span&gt;</v>
      </c>
      <c r="Z1384" s="509"/>
      <c r="AA1384" s="510" t="s">
        <v>1668</v>
      </c>
      <c r="AB1384" s="628" t="s">
        <v>1307</v>
      </c>
      <c r="AC1384" s="431" t="s">
        <v>1155</v>
      </c>
      <c r="AD1384" s="623" t="s">
        <v>1409</v>
      </c>
      <c r="AE1384" s="623"/>
      <c r="AF1384" s="623"/>
      <c r="AG1384" s="623" t="s">
        <v>10</v>
      </c>
      <c r="AH1384" s="623"/>
      <c r="AI1384" s="623" t="s">
        <v>2598</v>
      </c>
      <c r="AJ1384" s="441"/>
      <c r="AK1384" s="359"/>
    </row>
    <row r="1385" spans="1:37">
      <c r="A1385" s="367"/>
      <c r="B1385" s="445" t="s">
        <v>382</v>
      </c>
      <c r="C1385" s="402">
        <v>46.768599999999999</v>
      </c>
      <c r="D1385" s="428">
        <v>23.6113</v>
      </c>
      <c r="E1385" s="449" t="s">
        <v>206</v>
      </c>
      <c r="F1385" s="450" t="s">
        <v>649</v>
      </c>
      <c r="G1385" s="450" t="s">
        <v>2762</v>
      </c>
      <c r="H1385" s="450" t="s">
        <v>4505</v>
      </c>
      <c r="I1385" s="452" t="s">
        <v>686</v>
      </c>
      <c r="J1385" s="457" t="s">
        <v>3</v>
      </c>
      <c r="K1385" s="407">
        <v>2</v>
      </c>
      <c r="L1385" s="407">
        <v>5</v>
      </c>
      <c r="M1385" s="407">
        <v>5</v>
      </c>
      <c r="N1385" s="425">
        <v>24</v>
      </c>
      <c r="O1385" s="437"/>
      <c r="P1385" s="526"/>
      <c r="Q1385" s="526">
        <v>13</v>
      </c>
      <c r="R1385" s="526">
        <v>8</v>
      </c>
      <c r="S1385" s="526">
        <v>3</v>
      </c>
      <c r="T1385" s="526"/>
      <c r="U1385" s="526"/>
      <c r="V1385" s="406">
        <f t="shared" si="67"/>
        <v>0</v>
      </c>
      <c r="W1385" s="676"/>
      <c r="X1385" s="507" t="str">
        <f t="shared" ref="X1385:X1448" si="68">CONCATENATE(IF(ISBLANK(O1385),"",CONCATENATE(O1385,O$2,", ")),IF(ISBLANK(P1385),"",CONCATENATE(P1385,P$2,", ")),IF(ISBLANK(Q1385),"",CONCATENATE(Q1385,Q$2,", ")),IF(ISBLANK(R1385),"",CONCATENATE(R1385,R$2,", ")),IF(ISBLANK(S1385),"",CONCATENATE(S1385,S$2,", ")),IF(ISBLANK(T1385),"",CONCATENATE(T1385,T$2,", ")),IF(ISBLANK(U1385),"",CONCATENATE(U1385,U$2,", ")),IF(ISBLANK(V1385),"",CONCATENATE(W1385,V1385,V$2)))</f>
        <v>13 două camere, 8 trei camere, 3 patru camere, 0 număr camere necunoscut &lt;span style="color: red;"&gt;(spuneți-mi sau trimiteți tabel întreținere)&lt;/span&gt;</v>
      </c>
      <c r="Y1385" s="508" t="str">
        <f t="shared" ref="Y1385:Y1448" si="69">W1385&amp;N1385&amp;" din care "&amp;X1385</f>
        <v>24 din care 13 două camere, 8 trei camere, 3 patru camere, 0 număr camere necunoscut &lt;span style="color: red;"&gt;(spuneți-mi sau trimiteți tabel întreținere)&lt;/span&gt;</v>
      </c>
      <c r="Z1385" s="509"/>
      <c r="AA1385" s="510" t="s">
        <v>1668</v>
      </c>
      <c r="AB1385" s="628" t="s">
        <v>1307</v>
      </c>
      <c r="AC1385" s="431" t="s">
        <v>1155</v>
      </c>
      <c r="AD1385" s="623" t="s">
        <v>1409</v>
      </c>
      <c r="AE1385" s="623"/>
      <c r="AF1385" s="623"/>
      <c r="AG1385" s="623" t="s">
        <v>10</v>
      </c>
      <c r="AH1385" s="623"/>
      <c r="AI1385" s="623" t="s">
        <v>2598</v>
      </c>
      <c r="AJ1385" s="441"/>
      <c r="AK1385" s="359"/>
    </row>
    <row r="1386" spans="1:37">
      <c r="A1386" s="367"/>
      <c r="B1386" s="445" t="s">
        <v>383</v>
      </c>
      <c r="C1386" s="402">
        <v>46.768749999999997</v>
      </c>
      <c r="D1386" s="428">
        <v>23.611899999999999</v>
      </c>
      <c r="E1386" s="449" t="s">
        <v>206</v>
      </c>
      <c r="F1386" s="450" t="s">
        <v>649</v>
      </c>
      <c r="G1386" s="450" t="s">
        <v>2762</v>
      </c>
      <c r="H1386" s="450" t="s">
        <v>4506</v>
      </c>
      <c r="I1386" s="452" t="s">
        <v>686</v>
      </c>
      <c r="J1386" s="457" t="s">
        <v>3</v>
      </c>
      <c r="K1386" s="407">
        <v>3</v>
      </c>
      <c r="L1386" s="407">
        <v>5</v>
      </c>
      <c r="M1386" s="407">
        <v>5</v>
      </c>
      <c r="N1386" s="425">
        <v>30</v>
      </c>
      <c r="O1386" s="437"/>
      <c r="P1386" s="526"/>
      <c r="Q1386" s="526"/>
      <c r="R1386" s="526">
        <v>21</v>
      </c>
      <c r="S1386" s="526">
        <v>9</v>
      </c>
      <c r="T1386" s="526"/>
      <c r="U1386" s="526"/>
      <c r="V1386" s="526">
        <f t="shared" ref="V1386:V1449" si="70">N1386-SUM(O1386:U1386)</f>
        <v>0</v>
      </c>
      <c r="W1386" s="676"/>
      <c r="X1386" s="507" t="str">
        <f t="shared" si="68"/>
        <v>21 trei camere, 9 patru camere, 0 număr camere necunoscut &lt;span style="color: red;"&gt;(spuneți-mi sau trimiteți tabel întreținere)&lt;/span&gt;</v>
      </c>
      <c r="Y1386" s="508" t="str">
        <f t="shared" si="69"/>
        <v>30 din care 21 trei camere, 9 patru camere, 0 număr camere necunoscut &lt;span style="color: red;"&gt;(spuneți-mi sau trimiteți tabel întreținere)&lt;/span&gt;</v>
      </c>
      <c r="Z1386" s="509"/>
      <c r="AA1386" s="510" t="s">
        <v>1668</v>
      </c>
      <c r="AB1386" s="628" t="s">
        <v>1307</v>
      </c>
      <c r="AC1386" s="431" t="s">
        <v>1155</v>
      </c>
      <c r="AD1386" s="356" t="s">
        <v>1417</v>
      </c>
      <c r="AE1386" s="356"/>
      <c r="AF1386" s="356"/>
      <c r="AG1386" s="623" t="s">
        <v>10</v>
      </c>
      <c r="AH1386" s="623"/>
      <c r="AI1386" s="623" t="s">
        <v>2598</v>
      </c>
      <c r="AJ1386" s="441"/>
      <c r="AK1386" s="359"/>
    </row>
    <row r="1387" spans="1:37">
      <c r="A1387" s="367"/>
      <c r="B1387" s="445" t="s">
        <v>384</v>
      </c>
      <c r="C1387" s="402">
        <v>46.768799999999999</v>
      </c>
      <c r="D1387" s="428">
        <v>23.6127</v>
      </c>
      <c r="E1387" s="449" t="s">
        <v>206</v>
      </c>
      <c r="F1387" s="450" t="s">
        <v>649</v>
      </c>
      <c r="G1387" s="450" t="s">
        <v>2762</v>
      </c>
      <c r="H1387" s="450" t="s">
        <v>4507</v>
      </c>
      <c r="I1387" s="452" t="s">
        <v>686</v>
      </c>
      <c r="J1387" s="457" t="s">
        <v>3</v>
      </c>
      <c r="K1387" s="407">
        <v>2</v>
      </c>
      <c r="L1387" s="407">
        <v>5</v>
      </c>
      <c r="M1387" s="407">
        <v>5</v>
      </c>
      <c r="N1387" s="398">
        <v>20</v>
      </c>
      <c r="O1387" s="395"/>
      <c r="P1387" s="526"/>
      <c r="Q1387" s="526"/>
      <c r="R1387" s="526">
        <v>14</v>
      </c>
      <c r="S1387" s="526">
        <v>6</v>
      </c>
      <c r="T1387" s="526"/>
      <c r="U1387" s="526"/>
      <c r="V1387" s="526">
        <f t="shared" si="70"/>
        <v>0</v>
      </c>
      <c r="W1387" s="676"/>
      <c r="X1387" s="507" t="str">
        <f t="shared" si="68"/>
        <v>14 trei camere, 6 patru camere, 0 număr camere necunoscut &lt;span style="color: red;"&gt;(spuneți-mi sau trimiteți tabel întreținere)&lt;/span&gt;</v>
      </c>
      <c r="Y1387" s="508" t="str">
        <f t="shared" si="69"/>
        <v>20 din care 14 trei camere, 6 patru camere, 0 număr camere necunoscut &lt;span style="color: red;"&gt;(spuneți-mi sau trimiteți tabel întreținere)&lt;/span&gt;</v>
      </c>
      <c r="Z1387" s="509"/>
      <c r="AA1387" s="510" t="s">
        <v>1668</v>
      </c>
      <c r="AB1387" s="628" t="s">
        <v>1307</v>
      </c>
      <c r="AC1387" s="431" t="s">
        <v>1155</v>
      </c>
      <c r="AD1387" s="356" t="s">
        <v>1399</v>
      </c>
      <c r="AE1387" s="356"/>
      <c r="AF1387" s="356"/>
      <c r="AG1387" s="623" t="s">
        <v>10</v>
      </c>
      <c r="AH1387" s="623"/>
      <c r="AI1387" s="623" t="s">
        <v>2598</v>
      </c>
      <c r="AJ1387" s="441"/>
      <c r="AK1387" s="359"/>
    </row>
    <row r="1388" spans="1:37">
      <c r="A1388" s="367" t="s">
        <v>32</v>
      </c>
      <c r="B1388" s="460" t="s">
        <v>413</v>
      </c>
      <c r="C1388" s="461">
        <v>46.767899999999997</v>
      </c>
      <c r="D1388" s="462">
        <v>23.6036</v>
      </c>
      <c r="E1388" s="463" t="s">
        <v>206</v>
      </c>
      <c r="F1388" s="464" t="s">
        <v>649</v>
      </c>
      <c r="G1388" s="464" t="s">
        <v>2762</v>
      </c>
      <c r="H1388" s="464" t="s">
        <v>4508</v>
      </c>
      <c r="I1388" s="474" t="s">
        <v>661</v>
      </c>
      <c r="J1388" s="475" t="s">
        <v>825</v>
      </c>
      <c r="K1388" s="476">
        <v>1</v>
      </c>
      <c r="L1388" s="476">
        <v>9</v>
      </c>
      <c r="M1388" s="476">
        <v>9</v>
      </c>
      <c r="N1388" s="477">
        <v>36</v>
      </c>
      <c r="O1388" s="478"/>
      <c r="P1388" s="479"/>
      <c r="Q1388" s="479"/>
      <c r="R1388" s="479"/>
      <c r="S1388" s="479"/>
      <c r="T1388" s="479"/>
      <c r="U1388" s="479"/>
      <c r="V1388" s="479">
        <f t="shared" si="70"/>
        <v>36</v>
      </c>
      <c r="W1388" s="679" t="s">
        <v>750</v>
      </c>
      <c r="X1388" s="515" t="str">
        <f t="shared" si="68"/>
        <v>probabil 36 număr camere necunoscut &lt;span style="color: red;"&gt;(spuneți-mi sau trimiteți tabel întreținere)&lt;/span&gt;</v>
      </c>
      <c r="Y1388" s="516" t="str">
        <f t="shared" si="69"/>
        <v>probabil 36 din care probabil 36 număr camere necunoscut &lt;span style="color: red;"&gt;(spuneți-mi sau trimiteți tabel întreținere)&lt;/span&gt;</v>
      </c>
      <c r="Z1388" s="517"/>
      <c r="AA1388" s="518" t="s">
        <v>1043</v>
      </c>
      <c r="AB1388" s="400" t="s">
        <v>1308</v>
      </c>
      <c r="AC1388" s="458" t="s">
        <v>1155</v>
      </c>
      <c r="AD1388" s="472" t="s">
        <v>1690</v>
      </c>
      <c r="AE1388" s="472"/>
      <c r="AF1388" s="472"/>
      <c r="AG1388" s="472" t="s">
        <v>840</v>
      </c>
      <c r="AH1388" s="472"/>
      <c r="AI1388" s="472" t="s">
        <v>2227</v>
      </c>
      <c r="AJ1388" s="473"/>
      <c r="AK1388" s="359"/>
    </row>
    <row r="1389" spans="1:37">
      <c r="A1389" s="367"/>
      <c r="B1389" s="445" t="s">
        <v>414</v>
      </c>
      <c r="C1389" s="402">
        <v>46.768300000000004</v>
      </c>
      <c r="D1389" s="428">
        <v>23.604299999999999</v>
      </c>
      <c r="E1389" s="449" t="s">
        <v>206</v>
      </c>
      <c r="F1389" s="450" t="s">
        <v>649</v>
      </c>
      <c r="G1389" s="450" t="s">
        <v>2762</v>
      </c>
      <c r="H1389" s="450" t="s">
        <v>4509</v>
      </c>
      <c r="I1389" s="452" t="s">
        <v>681</v>
      </c>
      <c r="J1389" s="457" t="s">
        <v>3</v>
      </c>
      <c r="K1389" s="407">
        <v>5</v>
      </c>
      <c r="L1389" s="407">
        <v>5</v>
      </c>
      <c r="M1389" s="407">
        <v>5</v>
      </c>
      <c r="N1389" s="425">
        <v>50</v>
      </c>
      <c r="O1389" s="437"/>
      <c r="P1389" s="526"/>
      <c r="Q1389" s="526">
        <v>4</v>
      </c>
      <c r="R1389" s="526">
        <v>37</v>
      </c>
      <c r="S1389" s="526">
        <v>9</v>
      </c>
      <c r="T1389" s="526"/>
      <c r="U1389" s="526"/>
      <c r="V1389" s="406">
        <f t="shared" si="70"/>
        <v>0</v>
      </c>
      <c r="W1389" s="676"/>
      <c r="X1389" s="507" t="str">
        <f t="shared" si="68"/>
        <v>4 două camere, 37 trei camere, 9 patru camere, 0 număr camere necunoscut &lt;span style="color: red;"&gt;(spuneți-mi sau trimiteți tabel întreținere)&lt;/span&gt;</v>
      </c>
      <c r="Y1389" s="508" t="str">
        <f t="shared" si="69"/>
        <v>50 din care 4 două camere, 37 trei camere, 9 patru camere, 0 număr camere necunoscut &lt;span style="color: red;"&gt;(spuneți-mi sau trimiteți tabel întreținere)&lt;/span&gt;</v>
      </c>
      <c r="Z1389" s="509"/>
      <c r="AA1389" s="510" t="s">
        <v>1668</v>
      </c>
      <c r="AB1389" s="628" t="s">
        <v>1307</v>
      </c>
      <c r="AC1389" s="431" t="s">
        <v>1155</v>
      </c>
      <c r="AD1389" s="623" t="s">
        <v>1629</v>
      </c>
      <c r="AE1389" s="623"/>
      <c r="AF1389" s="623"/>
      <c r="AG1389" s="623" t="s">
        <v>10</v>
      </c>
      <c r="AH1389" s="623"/>
      <c r="AI1389" s="623" t="s">
        <v>2598</v>
      </c>
      <c r="AJ1389" s="441"/>
      <c r="AK1389" s="359"/>
    </row>
    <row r="1390" spans="1:37">
      <c r="A1390" s="367"/>
      <c r="B1390" s="445" t="s">
        <v>415</v>
      </c>
      <c r="C1390" s="402">
        <v>46.768300000000004</v>
      </c>
      <c r="D1390" s="428">
        <v>23.605399999999999</v>
      </c>
      <c r="E1390" s="449" t="s">
        <v>206</v>
      </c>
      <c r="F1390" s="450" t="s">
        <v>649</v>
      </c>
      <c r="G1390" s="450" t="s">
        <v>2762</v>
      </c>
      <c r="H1390" s="450" t="s">
        <v>4510</v>
      </c>
      <c r="I1390" s="452" t="s">
        <v>661</v>
      </c>
      <c r="J1390" s="457" t="s">
        <v>825</v>
      </c>
      <c r="K1390" s="407">
        <v>2</v>
      </c>
      <c r="L1390" s="407">
        <v>9</v>
      </c>
      <c r="M1390" s="407">
        <v>9</v>
      </c>
      <c r="N1390" s="425">
        <v>72</v>
      </c>
      <c r="O1390" s="437"/>
      <c r="P1390" s="406"/>
      <c r="Q1390" s="406"/>
      <c r="R1390" s="406"/>
      <c r="S1390" s="406"/>
      <c r="T1390" s="406"/>
      <c r="U1390" s="406"/>
      <c r="V1390" s="406">
        <f t="shared" si="70"/>
        <v>72</v>
      </c>
      <c r="W1390" s="676" t="s">
        <v>750</v>
      </c>
      <c r="X1390" s="507" t="str">
        <f t="shared" si="68"/>
        <v>probabil 72 număr camere necunoscut &lt;span style="color: red;"&gt;(spuneți-mi sau trimiteți tabel întreținere)&lt;/span&gt;</v>
      </c>
      <c r="Y1390" s="508" t="str">
        <f t="shared" si="69"/>
        <v>probabil 72 din care probabil 72 număr camere necunoscut &lt;span style="color: red;"&gt;(spuneți-mi sau trimiteți tabel întreținere)&lt;/span&gt;</v>
      </c>
      <c r="Z1390" s="509"/>
      <c r="AA1390" s="510" t="s">
        <v>1043</v>
      </c>
      <c r="AB1390" s="628" t="s">
        <v>1308</v>
      </c>
      <c r="AC1390" s="431" t="s">
        <v>1155</v>
      </c>
      <c r="AD1390" s="356" t="s">
        <v>1690</v>
      </c>
      <c r="AE1390" s="356"/>
      <c r="AF1390" s="356"/>
      <c r="AG1390" s="356" t="s">
        <v>840</v>
      </c>
      <c r="AH1390" s="356"/>
      <c r="AI1390" s="356" t="s">
        <v>2227</v>
      </c>
      <c r="AJ1390" s="441"/>
      <c r="AK1390" s="359"/>
    </row>
    <row r="1391" spans="1:37">
      <c r="A1391" s="367"/>
      <c r="B1391" s="445" t="s">
        <v>518</v>
      </c>
      <c r="C1391" s="402">
        <v>46.767699999999998</v>
      </c>
      <c r="D1391" s="428">
        <v>23.6187</v>
      </c>
      <c r="E1391" s="449" t="s">
        <v>206</v>
      </c>
      <c r="F1391" s="450" t="s">
        <v>649</v>
      </c>
      <c r="G1391" s="450" t="s">
        <v>2762</v>
      </c>
      <c r="H1391" s="450" t="s">
        <v>2961</v>
      </c>
      <c r="I1391" s="452" t="s">
        <v>661</v>
      </c>
      <c r="J1391" s="457" t="s">
        <v>825</v>
      </c>
      <c r="K1391" s="407">
        <v>1</v>
      </c>
      <c r="L1391" s="407">
        <v>9</v>
      </c>
      <c r="M1391" s="407">
        <v>9</v>
      </c>
      <c r="N1391" s="425">
        <v>43</v>
      </c>
      <c r="O1391" s="437"/>
      <c r="P1391" s="406"/>
      <c r="Q1391" s="406"/>
      <c r="R1391" s="406"/>
      <c r="S1391" s="406"/>
      <c r="T1391" s="406"/>
      <c r="U1391" s="406"/>
      <c r="V1391" s="406">
        <f t="shared" si="70"/>
        <v>43</v>
      </c>
      <c r="W1391" s="676"/>
      <c r="X1391" s="507" t="str">
        <f t="shared" si="68"/>
        <v>43 număr camere necunoscut &lt;span style="color: red;"&gt;(spuneți-mi sau trimiteți tabel întreținere)&lt;/span&gt;</v>
      </c>
      <c r="Y1391" s="508" t="str">
        <f t="shared" si="69"/>
        <v>43 din care 43 număr camere necunoscut &lt;span style="color: red;"&gt;(spuneți-mi sau trimiteți tabel întreținere)&lt;/span&gt;</v>
      </c>
      <c r="Z1391" s="509"/>
      <c r="AA1391" s="510" t="s">
        <v>1043</v>
      </c>
      <c r="AB1391" s="628" t="s">
        <v>1308</v>
      </c>
      <c r="AC1391" s="431" t="s">
        <v>1155</v>
      </c>
      <c r="AD1391" s="356" t="s">
        <v>1690</v>
      </c>
      <c r="AE1391" s="356"/>
      <c r="AF1391" s="356"/>
      <c r="AG1391" s="356" t="s">
        <v>840</v>
      </c>
      <c r="AH1391" s="356"/>
      <c r="AI1391" s="356" t="s">
        <v>2227</v>
      </c>
      <c r="AJ1391" s="441"/>
      <c r="AK1391" s="359"/>
    </row>
    <row r="1392" spans="1:37">
      <c r="A1392" s="367"/>
      <c r="B1392" s="445" t="s">
        <v>445</v>
      </c>
      <c r="C1392" s="402">
        <v>46.768700000000003</v>
      </c>
      <c r="D1392" s="428">
        <v>23.606100000000001</v>
      </c>
      <c r="E1392" s="449" t="s">
        <v>206</v>
      </c>
      <c r="F1392" s="450" t="s">
        <v>649</v>
      </c>
      <c r="G1392" s="450" t="s">
        <v>2762</v>
      </c>
      <c r="H1392" s="450" t="s">
        <v>3325</v>
      </c>
      <c r="I1392" s="452" t="s">
        <v>681</v>
      </c>
      <c r="J1392" s="457" t="s">
        <v>3</v>
      </c>
      <c r="K1392" s="407">
        <v>5</v>
      </c>
      <c r="L1392" s="407">
        <v>5</v>
      </c>
      <c r="M1392" s="407">
        <v>5</v>
      </c>
      <c r="N1392" s="425">
        <v>50</v>
      </c>
      <c r="O1392" s="437"/>
      <c r="P1392" s="526"/>
      <c r="Q1392" s="526">
        <v>4</v>
      </c>
      <c r="R1392" s="526">
        <v>37</v>
      </c>
      <c r="S1392" s="526">
        <v>9</v>
      </c>
      <c r="T1392" s="526"/>
      <c r="U1392" s="526"/>
      <c r="V1392" s="406">
        <f t="shared" si="70"/>
        <v>0</v>
      </c>
      <c r="W1392" s="676"/>
      <c r="X1392" s="507" t="str">
        <f t="shared" si="68"/>
        <v>4 două camere, 37 trei camere, 9 patru camere, 0 număr camere necunoscut &lt;span style="color: red;"&gt;(spuneți-mi sau trimiteți tabel întreținere)&lt;/span&gt;</v>
      </c>
      <c r="Y1392" s="508" t="str">
        <f t="shared" si="69"/>
        <v>50 din care 4 două camere, 37 trei camere, 9 patru camere, 0 număr camere necunoscut &lt;span style="color: red;"&gt;(spuneți-mi sau trimiteți tabel întreținere)&lt;/span&gt;</v>
      </c>
      <c r="Z1392" s="509"/>
      <c r="AA1392" s="510" t="s">
        <v>1668</v>
      </c>
      <c r="AB1392" s="628" t="s">
        <v>1307</v>
      </c>
      <c r="AC1392" s="431" t="s">
        <v>1155</v>
      </c>
      <c r="AD1392" s="623" t="s">
        <v>1629</v>
      </c>
      <c r="AE1392" s="623"/>
      <c r="AF1392" s="623"/>
      <c r="AG1392" s="623" t="s">
        <v>10</v>
      </c>
      <c r="AH1392" s="623"/>
      <c r="AI1392" s="623" t="s">
        <v>2598</v>
      </c>
      <c r="AJ1392" s="441"/>
      <c r="AK1392" s="359"/>
    </row>
    <row r="1393" spans="1:37">
      <c r="A1393" s="367"/>
      <c r="B1393" s="445" t="s">
        <v>446</v>
      </c>
      <c r="C1393" s="402">
        <v>46.768599999999999</v>
      </c>
      <c r="D1393" s="428">
        <v>23.607099999999999</v>
      </c>
      <c r="E1393" s="449" t="s">
        <v>206</v>
      </c>
      <c r="F1393" s="450" t="s">
        <v>649</v>
      </c>
      <c r="G1393" s="450" t="s">
        <v>2762</v>
      </c>
      <c r="H1393" s="450" t="s">
        <v>4511</v>
      </c>
      <c r="I1393" s="452" t="s">
        <v>661</v>
      </c>
      <c r="J1393" s="457" t="s">
        <v>825</v>
      </c>
      <c r="K1393" s="407">
        <v>2</v>
      </c>
      <c r="L1393" s="407">
        <v>9</v>
      </c>
      <c r="M1393" s="407">
        <v>9</v>
      </c>
      <c r="N1393" s="425">
        <v>72</v>
      </c>
      <c r="O1393" s="437"/>
      <c r="P1393" s="406"/>
      <c r="Q1393" s="406"/>
      <c r="R1393" s="406"/>
      <c r="S1393" s="406"/>
      <c r="T1393" s="406"/>
      <c r="U1393" s="406"/>
      <c r="V1393" s="406">
        <f t="shared" si="70"/>
        <v>72</v>
      </c>
      <c r="W1393" s="676" t="s">
        <v>750</v>
      </c>
      <c r="X1393" s="507" t="str">
        <f t="shared" si="68"/>
        <v>probabil 72 număr camere necunoscut &lt;span style="color: red;"&gt;(spuneți-mi sau trimiteți tabel întreținere)&lt;/span&gt;</v>
      </c>
      <c r="Y1393" s="508" t="str">
        <f t="shared" si="69"/>
        <v>probabil 72 din care probabil 72 număr camere necunoscut &lt;span style="color: red;"&gt;(spuneți-mi sau trimiteți tabel întreținere)&lt;/span&gt;</v>
      </c>
      <c r="Z1393" s="509"/>
      <c r="AA1393" s="510" t="s">
        <v>1043</v>
      </c>
      <c r="AB1393" s="628" t="s">
        <v>1308</v>
      </c>
      <c r="AC1393" s="431" t="s">
        <v>1155</v>
      </c>
      <c r="AD1393" s="356" t="s">
        <v>1690</v>
      </c>
      <c r="AE1393" s="356"/>
      <c r="AF1393" s="356"/>
      <c r="AG1393" s="356" t="s">
        <v>840</v>
      </c>
      <c r="AH1393" s="356"/>
      <c r="AI1393" s="356" t="s">
        <v>2227</v>
      </c>
      <c r="AJ1393" s="441"/>
      <c r="AK1393" s="359"/>
    </row>
    <row r="1394" spans="1:37">
      <c r="A1394" s="367"/>
      <c r="B1394" s="445" t="s">
        <v>403</v>
      </c>
      <c r="C1394" s="402">
        <v>46.768900000000002</v>
      </c>
      <c r="D1394" s="428">
        <v>23.607700000000001</v>
      </c>
      <c r="E1394" s="449" t="s">
        <v>206</v>
      </c>
      <c r="F1394" s="450" t="s">
        <v>649</v>
      </c>
      <c r="G1394" s="450" t="s">
        <v>2762</v>
      </c>
      <c r="H1394" s="450" t="s">
        <v>4512</v>
      </c>
      <c r="I1394" s="452" t="s">
        <v>681</v>
      </c>
      <c r="J1394" s="457" t="s">
        <v>3</v>
      </c>
      <c r="K1394" s="407">
        <v>4</v>
      </c>
      <c r="L1394" s="407">
        <v>5</v>
      </c>
      <c r="M1394" s="407">
        <v>5</v>
      </c>
      <c r="N1394" s="398">
        <v>40</v>
      </c>
      <c r="O1394" s="395"/>
      <c r="P1394" s="526"/>
      <c r="Q1394" s="526">
        <v>2</v>
      </c>
      <c r="R1394" s="526">
        <v>29</v>
      </c>
      <c r="S1394" s="526">
        <v>9</v>
      </c>
      <c r="T1394" s="526"/>
      <c r="U1394" s="526"/>
      <c r="V1394" s="526">
        <f t="shared" si="70"/>
        <v>0</v>
      </c>
      <c r="W1394" s="676"/>
      <c r="X1394" s="507" t="str">
        <f t="shared" si="68"/>
        <v>2 două camere, 29 trei camere, 9 patru camere, 0 număr camere necunoscut &lt;span style="color: red;"&gt;(spuneți-mi sau trimiteți tabel întreținere)&lt;/span&gt;</v>
      </c>
      <c r="Y1394" s="508" t="str">
        <f t="shared" si="69"/>
        <v>40 din care 2 două camere, 29 trei camere, 9 patru camere, 0 număr camere necunoscut &lt;span style="color: red;"&gt;(spuneți-mi sau trimiteți tabel întreținere)&lt;/span&gt;</v>
      </c>
      <c r="Z1394" s="509"/>
      <c r="AA1394" s="510" t="s">
        <v>1668</v>
      </c>
      <c r="AB1394" s="628" t="s">
        <v>1307</v>
      </c>
      <c r="AC1394" s="431" t="s">
        <v>1155</v>
      </c>
      <c r="AD1394" s="623" t="s">
        <v>1437</v>
      </c>
      <c r="AE1394" s="623"/>
      <c r="AF1394" s="623"/>
      <c r="AG1394" s="623" t="s">
        <v>10</v>
      </c>
      <c r="AH1394" s="623"/>
      <c r="AI1394" s="623" t="s">
        <v>2598</v>
      </c>
      <c r="AJ1394" s="441"/>
      <c r="AK1394" s="359"/>
    </row>
    <row r="1395" spans="1:37">
      <c r="A1395" s="367"/>
      <c r="B1395" s="445" t="s">
        <v>2843</v>
      </c>
      <c r="C1395" s="402">
        <v>46.768799999999999</v>
      </c>
      <c r="D1395" s="428">
        <v>23.608699999999999</v>
      </c>
      <c r="E1395" s="449" t="s">
        <v>206</v>
      </c>
      <c r="F1395" s="450" t="s">
        <v>649</v>
      </c>
      <c r="G1395" s="450" t="s">
        <v>2762</v>
      </c>
      <c r="H1395" s="450" t="s">
        <v>4513</v>
      </c>
      <c r="I1395" s="452" t="s">
        <v>656</v>
      </c>
      <c r="J1395" s="457" t="s">
        <v>825</v>
      </c>
      <c r="K1395" s="407">
        <v>2</v>
      </c>
      <c r="L1395" s="407">
        <v>9</v>
      </c>
      <c r="M1395" s="407">
        <v>8</v>
      </c>
      <c r="N1395" s="425">
        <v>64</v>
      </c>
      <c r="O1395" s="437"/>
      <c r="P1395" s="406"/>
      <c r="Q1395" s="406"/>
      <c r="R1395" s="406"/>
      <c r="S1395" s="406"/>
      <c r="T1395" s="406"/>
      <c r="U1395" s="406"/>
      <c r="V1395" s="406">
        <f t="shared" si="70"/>
        <v>64</v>
      </c>
      <c r="W1395" s="676" t="s">
        <v>750</v>
      </c>
      <c r="X1395" s="507" t="str">
        <f t="shared" si="68"/>
        <v>probabil 64 număr camere necunoscut &lt;span style="color: red;"&gt;(spuneți-mi sau trimiteți tabel întreținere)&lt;/span&gt;</v>
      </c>
      <c r="Y1395" s="508" t="str">
        <f t="shared" si="69"/>
        <v>probabil 64 din care probabil 64 număr camere necunoscut &lt;span style="color: red;"&gt;(spuneți-mi sau trimiteți tabel întreținere)&lt;/span&gt;</v>
      </c>
      <c r="Z1395" s="509"/>
      <c r="AA1395" s="510" t="s">
        <v>1043</v>
      </c>
      <c r="AB1395" s="628" t="s">
        <v>1308</v>
      </c>
      <c r="AC1395" s="431" t="s">
        <v>1155</v>
      </c>
      <c r="AD1395" s="356" t="s">
        <v>1690</v>
      </c>
      <c r="AE1395" s="356"/>
      <c r="AF1395" s="356"/>
      <c r="AG1395" s="356" t="s">
        <v>840</v>
      </c>
      <c r="AH1395" s="356"/>
      <c r="AI1395" s="356" t="s">
        <v>2227</v>
      </c>
      <c r="AJ1395" s="441"/>
      <c r="AK1395" s="359"/>
    </row>
    <row r="1396" spans="1:37">
      <c r="A1396" s="367"/>
      <c r="B1396" s="445" t="s">
        <v>2844</v>
      </c>
      <c r="C1396" s="402">
        <v>46.768999999999998</v>
      </c>
      <c r="D1396" s="428">
        <v>23.6098</v>
      </c>
      <c r="E1396" s="449" t="s">
        <v>206</v>
      </c>
      <c r="F1396" s="450" t="s">
        <v>649</v>
      </c>
      <c r="G1396" s="450" t="s">
        <v>2762</v>
      </c>
      <c r="H1396" s="450" t="s">
        <v>4514</v>
      </c>
      <c r="I1396" s="452" t="s">
        <v>681</v>
      </c>
      <c r="J1396" s="457" t="s">
        <v>3</v>
      </c>
      <c r="K1396" s="407">
        <v>4</v>
      </c>
      <c r="L1396" s="407">
        <v>5</v>
      </c>
      <c r="M1396" s="407">
        <v>5</v>
      </c>
      <c r="N1396" s="398">
        <v>40</v>
      </c>
      <c r="O1396" s="395"/>
      <c r="P1396" s="526"/>
      <c r="Q1396" s="526">
        <v>2</v>
      </c>
      <c r="R1396" s="526">
        <v>29</v>
      </c>
      <c r="S1396" s="526">
        <v>9</v>
      </c>
      <c r="T1396" s="526"/>
      <c r="U1396" s="526"/>
      <c r="V1396" s="526">
        <f t="shared" si="70"/>
        <v>0</v>
      </c>
      <c r="W1396" s="676"/>
      <c r="X1396" s="507" t="str">
        <f t="shared" si="68"/>
        <v>2 două camere, 29 trei camere, 9 patru camere, 0 număr camere necunoscut &lt;span style="color: red;"&gt;(spuneți-mi sau trimiteți tabel întreținere)&lt;/span&gt;</v>
      </c>
      <c r="Y1396" s="508" t="str">
        <f t="shared" si="69"/>
        <v>40 din care 2 două camere, 29 trei camere, 9 patru camere, 0 număr camere necunoscut &lt;span style="color: red;"&gt;(spuneți-mi sau trimiteți tabel întreținere)&lt;/span&gt;</v>
      </c>
      <c r="Z1396" s="509"/>
      <c r="AA1396" s="510" t="s">
        <v>1668</v>
      </c>
      <c r="AB1396" s="628" t="s">
        <v>1307</v>
      </c>
      <c r="AC1396" s="431" t="s">
        <v>1155</v>
      </c>
      <c r="AD1396" s="623" t="s">
        <v>1437</v>
      </c>
      <c r="AE1396" s="623"/>
      <c r="AF1396" s="623"/>
      <c r="AG1396" s="623" t="s">
        <v>10</v>
      </c>
      <c r="AH1396" s="623"/>
      <c r="AI1396" s="623" t="s">
        <v>2598</v>
      </c>
      <c r="AJ1396" s="441"/>
      <c r="AK1396" s="359"/>
    </row>
    <row r="1397" spans="1:37">
      <c r="A1397" s="367"/>
      <c r="B1397" s="445" t="s">
        <v>2840</v>
      </c>
      <c r="C1397" s="402">
        <v>46.769100000000002</v>
      </c>
      <c r="D1397" s="428">
        <v>23.610800000000001</v>
      </c>
      <c r="E1397" s="449" t="s">
        <v>206</v>
      </c>
      <c r="F1397" s="450" t="s">
        <v>649</v>
      </c>
      <c r="G1397" s="450" t="s">
        <v>2762</v>
      </c>
      <c r="H1397" s="450" t="s">
        <v>4515</v>
      </c>
      <c r="I1397" s="452" t="s">
        <v>681</v>
      </c>
      <c r="J1397" s="457" t="s">
        <v>3</v>
      </c>
      <c r="K1397" s="407">
        <v>3</v>
      </c>
      <c r="L1397" s="407">
        <v>5</v>
      </c>
      <c r="M1397" s="407">
        <v>5</v>
      </c>
      <c r="N1397" s="398">
        <v>34</v>
      </c>
      <c r="O1397" s="395"/>
      <c r="P1397" s="526"/>
      <c r="Q1397" s="526">
        <v>13</v>
      </c>
      <c r="R1397" s="526">
        <v>15</v>
      </c>
      <c r="S1397" s="526">
        <v>6</v>
      </c>
      <c r="T1397" s="526"/>
      <c r="U1397" s="526"/>
      <c r="V1397" s="406">
        <f t="shared" si="70"/>
        <v>0</v>
      </c>
      <c r="W1397" s="676"/>
      <c r="X1397" s="507" t="str">
        <f t="shared" si="68"/>
        <v>13 două camere, 15 trei camere, 6 patru camere, 0 număr camere necunoscut &lt;span style="color: red;"&gt;(spuneți-mi sau trimiteți tabel întreținere)&lt;/span&gt;</v>
      </c>
      <c r="Y1397" s="508" t="str">
        <f t="shared" si="69"/>
        <v>34 din care 13 două camere, 15 trei camere, 6 patru camere, 0 număr camere necunoscut &lt;span style="color: red;"&gt;(spuneți-mi sau trimiteți tabel întreținere)&lt;/span&gt;</v>
      </c>
      <c r="Z1397" s="509"/>
      <c r="AA1397" s="510" t="s">
        <v>1668</v>
      </c>
      <c r="AB1397" s="628" t="s">
        <v>1307</v>
      </c>
      <c r="AC1397" s="431" t="s">
        <v>1155</v>
      </c>
      <c r="AD1397" s="623" t="s">
        <v>1402</v>
      </c>
      <c r="AE1397" s="623"/>
      <c r="AF1397" s="623"/>
      <c r="AG1397" s="623" t="s">
        <v>10</v>
      </c>
      <c r="AH1397" s="623"/>
      <c r="AI1397" s="623" t="s">
        <v>2598</v>
      </c>
      <c r="AJ1397" s="441"/>
      <c r="AK1397" s="359"/>
    </row>
    <row r="1398" spans="1:37">
      <c r="A1398" s="367"/>
      <c r="B1398" s="445" t="s">
        <v>2841</v>
      </c>
      <c r="C1398" s="402">
        <v>46.769100000000002</v>
      </c>
      <c r="D1398" s="428">
        <v>23.611699999999999</v>
      </c>
      <c r="E1398" s="449" t="s">
        <v>206</v>
      </c>
      <c r="F1398" s="450" t="s">
        <v>649</v>
      </c>
      <c r="G1398" s="450" t="s">
        <v>2762</v>
      </c>
      <c r="H1398" s="450" t="s">
        <v>4516</v>
      </c>
      <c r="I1398" s="452" t="s">
        <v>681</v>
      </c>
      <c r="J1398" s="457" t="s">
        <v>3</v>
      </c>
      <c r="K1398" s="407">
        <v>3</v>
      </c>
      <c r="L1398" s="407">
        <v>5</v>
      </c>
      <c r="M1398" s="407">
        <v>5</v>
      </c>
      <c r="N1398" s="398">
        <v>34</v>
      </c>
      <c r="O1398" s="395"/>
      <c r="P1398" s="526"/>
      <c r="Q1398" s="526">
        <v>13</v>
      </c>
      <c r="R1398" s="526">
        <v>15</v>
      </c>
      <c r="S1398" s="526">
        <v>6</v>
      </c>
      <c r="T1398" s="526"/>
      <c r="U1398" s="526"/>
      <c r="V1398" s="406">
        <f t="shared" si="70"/>
        <v>0</v>
      </c>
      <c r="W1398" s="676"/>
      <c r="X1398" s="507" t="str">
        <f t="shared" si="68"/>
        <v>13 două camere, 15 trei camere, 6 patru camere, 0 număr camere necunoscut &lt;span style="color: red;"&gt;(spuneți-mi sau trimiteți tabel întreținere)&lt;/span&gt;</v>
      </c>
      <c r="Y1398" s="508" t="str">
        <f t="shared" si="69"/>
        <v>34 din care 13 două camere, 15 trei camere, 6 patru camere, 0 număr camere necunoscut &lt;span style="color: red;"&gt;(spuneți-mi sau trimiteți tabel întreținere)&lt;/span&gt;</v>
      </c>
      <c r="Z1398" s="509"/>
      <c r="AA1398" s="510" t="s">
        <v>1668</v>
      </c>
      <c r="AB1398" s="628" t="s">
        <v>1307</v>
      </c>
      <c r="AC1398" s="431" t="s">
        <v>1155</v>
      </c>
      <c r="AD1398" s="623" t="s">
        <v>1402</v>
      </c>
      <c r="AE1398" s="623"/>
      <c r="AF1398" s="623"/>
      <c r="AG1398" s="623" t="s">
        <v>10</v>
      </c>
      <c r="AH1398" s="623"/>
      <c r="AI1398" s="623" t="s">
        <v>2598</v>
      </c>
      <c r="AJ1398" s="441"/>
      <c r="AK1398" s="359"/>
    </row>
    <row r="1399" spans="1:37">
      <c r="A1399" s="367"/>
      <c r="B1399" s="445" t="s">
        <v>2842</v>
      </c>
      <c r="C1399" s="402">
        <v>46.769199999999998</v>
      </c>
      <c r="D1399" s="428">
        <v>23.6126</v>
      </c>
      <c r="E1399" s="449" t="s">
        <v>206</v>
      </c>
      <c r="F1399" s="450" t="s">
        <v>649</v>
      </c>
      <c r="G1399" s="450" t="s">
        <v>2762</v>
      </c>
      <c r="H1399" s="450" t="s">
        <v>4517</v>
      </c>
      <c r="I1399" s="452" t="s">
        <v>681</v>
      </c>
      <c r="J1399" s="457" t="s">
        <v>3</v>
      </c>
      <c r="K1399" s="407">
        <v>3</v>
      </c>
      <c r="L1399" s="407">
        <v>5</v>
      </c>
      <c r="M1399" s="407">
        <v>5</v>
      </c>
      <c r="N1399" s="398">
        <v>30</v>
      </c>
      <c r="O1399" s="395"/>
      <c r="P1399" s="526"/>
      <c r="Q1399" s="526">
        <v>2</v>
      </c>
      <c r="R1399" s="526">
        <v>22</v>
      </c>
      <c r="S1399" s="526">
        <v>6</v>
      </c>
      <c r="T1399" s="526"/>
      <c r="U1399" s="526"/>
      <c r="V1399" s="526">
        <f t="shared" si="70"/>
        <v>0</v>
      </c>
      <c r="W1399" s="676"/>
      <c r="X1399" s="507" t="str">
        <f t="shared" si="68"/>
        <v>2 două camere, 22 trei camere, 6 patru camere, 0 număr camere necunoscut &lt;span style="color: red;"&gt;(spuneți-mi sau trimiteți tabel întreținere)&lt;/span&gt;</v>
      </c>
      <c r="Y1399" s="508" t="str">
        <f t="shared" si="69"/>
        <v>30 din care 2 două camere, 22 trei camere, 6 patru camere, 0 număr camere necunoscut &lt;span style="color: red;"&gt;(spuneți-mi sau trimiteți tabel întreținere)&lt;/span&gt;</v>
      </c>
      <c r="Z1399" s="509"/>
      <c r="AA1399" s="510" t="s">
        <v>1668</v>
      </c>
      <c r="AB1399" s="628" t="s">
        <v>1307</v>
      </c>
      <c r="AC1399" s="431" t="s">
        <v>1155</v>
      </c>
      <c r="AD1399" s="623" t="s">
        <v>1430</v>
      </c>
      <c r="AE1399" s="623"/>
      <c r="AF1399" s="623"/>
      <c r="AG1399" s="623" t="s">
        <v>10</v>
      </c>
      <c r="AH1399" s="623"/>
      <c r="AI1399" s="623" t="s">
        <v>2598</v>
      </c>
      <c r="AJ1399" s="441"/>
      <c r="AK1399" s="359"/>
    </row>
    <row r="1400" spans="1:37">
      <c r="A1400" s="367"/>
      <c r="B1400" s="445" t="s">
        <v>511</v>
      </c>
      <c r="C1400" s="402">
        <v>46.769199999999998</v>
      </c>
      <c r="D1400" s="428">
        <v>23.613600000000002</v>
      </c>
      <c r="E1400" s="449" t="s">
        <v>206</v>
      </c>
      <c r="F1400" s="450" t="s">
        <v>649</v>
      </c>
      <c r="G1400" s="450" t="s">
        <v>2762</v>
      </c>
      <c r="H1400" s="450" t="s">
        <v>4518</v>
      </c>
      <c r="I1400" s="452" t="s">
        <v>681</v>
      </c>
      <c r="J1400" s="457" t="s">
        <v>3</v>
      </c>
      <c r="K1400" s="407">
        <v>4</v>
      </c>
      <c r="L1400" s="407">
        <v>5</v>
      </c>
      <c r="M1400" s="407">
        <v>5</v>
      </c>
      <c r="N1400" s="398">
        <v>40</v>
      </c>
      <c r="O1400" s="395"/>
      <c r="P1400" s="526"/>
      <c r="Q1400" s="526">
        <v>2</v>
      </c>
      <c r="R1400" s="526">
        <v>29</v>
      </c>
      <c r="S1400" s="526">
        <v>9</v>
      </c>
      <c r="T1400" s="526"/>
      <c r="U1400" s="526"/>
      <c r="V1400" s="526">
        <f t="shared" si="70"/>
        <v>0</v>
      </c>
      <c r="W1400" s="676"/>
      <c r="X1400" s="507" t="str">
        <f t="shared" si="68"/>
        <v>2 două camere, 29 trei camere, 9 patru camere, 0 număr camere necunoscut &lt;span style="color: red;"&gt;(spuneți-mi sau trimiteți tabel întreținere)&lt;/span&gt;</v>
      </c>
      <c r="Y1400" s="508" t="str">
        <f t="shared" si="69"/>
        <v>40 din care 2 două camere, 29 trei camere, 9 patru camere, 0 număr camere necunoscut &lt;span style="color: red;"&gt;(spuneți-mi sau trimiteți tabel întreținere)&lt;/span&gt;</v>
      </c>
      <c r="Z1400" s="509"/>
      <c r="AA1400" s="510" t="s">
        <v>1668</v>
      </c>
      <c r="AB1400" s="628" t="s">
        <v>1307</v>
      </c>
      <c r="AC1400" s="431" t="s">
        <v>1155</v>
      </c>
      <c r="AD1400" s="623" t="s">
        <v>1437</v>
      </c>
      <c r="AE1400" s="623"/>
      <c r="AF1400" s="623"/>
      <c r="AG1400" s="623" t="s">
        <v>10</v>
      </c>
      <c r="AH1400" s="623"/>
      <c r="AI1400" s="623" t="s">
        <v>2598</v>
      </c>
      <c r="AJ1400" s="441"/>
      <c r="AK1400" s="359"/>
    </row>
    <row r="1401" spans="1:37">
      <c r="A1401" s="367"/>
      <c r="B1401" s="445" t="s">
        <v>512</v>
      </c>
      <c r="C1401" s="402">
        <v>46.769100000000002</v>
      </c>
      <c r="D1401" s="428">
        <v>23.614599999999999</v>
      </c>
      <c r="E1401" s="449" t="s">
        <v>206</v>
      </c>
      <c r="F1401" s="450" t="s">
        <v>649</v>
      </c>
      <c r="G1401" s="450" t="s">
        <v>2762</v>
      </c>
      <c r="H1401" s="450" t="s">
        <v>4519</v>
      </c>
      <c r="I1401" s="452" t="s">
        <v>681</v>
      </c>
      <c r="J1401" s="457" t="s">
        <v>3</v>
      </c>
      <c r="K1401" s="407">
        <v>3</v>
      </c>
      <c r="L1401" s="407">
        <v>5</v>
      </c>
      <c r="M1401" s="407">
        <v>5</v>
      </c>
      <c r="N1401" s="398">
        <v>30</v>
      </c>
      <c r="O1401" s="395"/>
      <c r="P1401" s="526"/>
      <c r="Q1401" s="526">
        <v>2</v>
      </c>
      <c r="R1401" s="526">
        <v>22</v>
      </c>
      <c r="S1401" s="526">
        <v>6</v>
      </c>
      <c r="T1401" s="526"/>
      <c r="U1401" s="526"/>
      <c r="V1401" s="526">
        <f t="shared" si="70"/>
        <v>0</v>
      </c>
      <c r="W1401" s="676"/>
      <c r="X1401" s="507" t="str">
        <f t="shared" si="68"/>
        <v>2 două camere, 22 trei camere, 6 patru camere, 0 număr camere necunoscut &lt;span style="color: red;"&gt;(spuneți-mi sau trimiteți tabel întreținere)&lt;/span&gt;</v>
      </c>
      <c r="Y1401" s="508" t="str">
        <f t="shared" si="69"/>
        <v>30 din care 2 două camere, 22 trei camere, 6 patru camere, 0 număr camere necunoscut &lt;span style="color: red;"&gt;(spuneți-mi sau trimiteți tabel întreținere)&lt;/span&gt;</v>
      </c>
      <c r="Z1401" s="509"/>
      <c r="AA1401" s="510" t="s">
        <v>1668</v>
      </c>
      <c r="AB1401" s="628" t="s">
        <v>1307</v>
      </c>
      <c r="AC1401" s="431" t="s">
        <v>1155</v>
      </c>
      <c r="AD1401" s="623" t="s">
        <v>1430</v>
      </c>
      <c r="AE1401" s="623"/>
      <c r="AF1401" s="623"/>
      <c r="AG1401" s="623" t="s">
        <v>10</v>
      </c>
      <c r="AH1401" s="623"/>
      <c r="AI1401" s="623" t="s">
        <v>2598</v>
      </c>
      <c r="AJ1401" s="441"/>
      <c r="AK1401" s="359"/>
    </row>
    <row r="1402" spans="1:37">
      <c r="A1402" s="367"/>
      <c r="B1402" s="445" t="s">
        <v>513</v>
      </c>
      <c r="C1402" s="402">
        <v>46.768999999999998</v>
      </c>
      <c r="D1402" s="428">
        <v>23.615500000000001</v>
      </c>
      <c r="E1402" s="449" t="s">
        <v>206</v>
      </c>
      <c r="F1402" s="450" t="s">
        <v>649</v>
      </c>
      <c r="G1402" s="450" t="s">
        <v>2762</v>
      </c>
      <c r="H1402" s="450" t="s">
        <v>4520</v>
      </c>
      <c r="I1402" s="452" t="s">
        <v>661</v>
      </c>
      <c r="J1402" s="457" t="s">
        <v>825</v>
      </c>
      <c r="K1402" s="407">
        <v>2</v>
      </c>
      <c r="L1402" s="407">
        <v>9</v>
      </c>
      <c r="M1402" s="407">
        <v>9</v>
      </c>
      <c r="N1402" s="425">
        <v>86</v>
      </c>
      <c r="O1402" s="437"/>
      <c r="P1402" s="406"/>
      <c r="Q1402" s="406"/>
      <c r="R1402" s="406"/>
      <c r="S1402" s="406"/>
      <c r="T1402" s="406"/>
      <c r="U1402" s="406"/>
      <c r="V1402" s="406">
        <f t="shared" si="70"/>
        <v>86</v>
      </c>
      <c r="W1402" s="676"/>
      <c r="X1402" s="507" t="str">
        <f t="shared" si="68"/>
        <v>86 număr camere necunoscut &lt;span style="color: red;"&gt;(spuneți-mi sau trimiteți tabel întreținere)&lt;/span&gt;</v>
      </c>
      <c r="Y1402" s="508" t="str">
        <f t="shared" si="69"/>
        <v>86 din care 86 număr camere necunoscut &lt;span style="color: red;"&gt;(spuneți-mi sau trimiteți tabel întreținere)&lt;/span&gt;</v>
      </c>
      <c r="Z1402" s="509"/>
      <c r="AA1402" s="510" t="s">
        <v>1674</v>
      </c>
      <c r="AB1402" s="628" t="s">
        <v>1308</v>
      </c>
      <c r="AC1402" s="431" t="s">
        <v>1155</v>
      </c>
      <c r="AD1402" s="356" t="s">
        <v>1690</v>
      </c>
      <c r="AE1402" s="356"/>
      <c r="AF1402" s="356"/>
      <c r="AG1402" s="356" t="s">
        <v>840</v>
      </c>
      <c r="AH1402" s="356"/>
      <c r="AI1402" s="356" t="s">
        <v>2227</v>
      </c>
      <c r="AJ1402" s="441"/>
      <c r="AK1402" s="359"/>
    </row>
    <row r="1403" spans="1:37">
      <c r="A1403" s="367"/>
      <c r="B1403" s="445" t="s">
        <v>514</v>
      </c>
      <c r="C1403" s="402">
        <v>46.768799999999999</v>
      </c>
      <c r="D1403" s="428">
        <v>23.616299999999999</v>
      </c>
      <c r="E1403" s="449" t="s">
        <v>206</v>
      </c>
      <c r="F1403" s="450" t="s">
        <v>649</v>
      </c>
      <c r="G1403" s="450" t="s">
        <v>2762</v>
      </c>
      <c r="H1403" s="450" t="s">
        <v>4521</v>
      </c>
      <c r="I1403" s="452" t="s">
        <v>661</v>
      </c>
      <c r="J1403" s="457" t="s">
        <v>825</v>
      </c>
      <c r="K1403" s="407">
        <v>2</v>
      </c>
      <c r="L1403" s="407">
        <v>9</v>
      </c>
      <c r="M1403" s="407">
        <v>9</v>
      </c>
      <c r="N1403" s="425">
        <v>86</v>
      </c>
      <c r="O1403" s="437"/>
      <c r="P1403" s="406"/>
      <c r="Q1403" s="406"/>
      <c r="R1403" s="406"/>
      <c r="S1403" s="406"/>
      <c r="T1403" s="406"/>
      <c r="U1403" s="406"/>
      <c r="V1403" s="406">
        <f t="shared" si="70"/>
        <v>86</v>
      </c>
      <c r="W1403" s="676"/>
      <c r="X1403" s="507" t="str">
        <f t="shared" si="68"/>
        <v>86 număr camere necunoscut &lt;span style="color: red;"&gt;(spuneți-mi sau trimiteți tabel întreținere)&lt;/span&gt;</v>
      </c>
      <c r="Y1403" s="508" t="str">
        <f t="shared" si="69"/>
        <v>86 din care 86 număr camere necunoscut &lt;span style="color: red;"&gt;(spuneți-mi sau trimiteți tabel întreținere)&lt;/span&gt;</v>
      </c>
      <c r="Z1403" s="509"/>
      <c r="AA1403" s="510" t="s">
        <v>1674</v>
      </c>
      <c r="AB1403" s="628" t="s">
        <v>1308</v>
      </c>
      <c r="AC1403" s="431" t="s">
        <v>1155</v>
      </c>
      <c r="AD1403" s="356" t="s">
        <v>1690</v>
      </c>
      <c r="AE1403" s="356"/>
      <c r="AF1403" s="356"/>
      <c r="AG1403" s="356" t="s">
        <v>840</v>
      </c>
      <c r="AH1403" s="356"/>
      <c r="AI1403" s="356" t="s">
        <v>2227</v>
      </c>
      <c r="AJ1403" s="441"/>
      <c r="AK1403" s="359"/>
    </row>
    <row r="1404" spans="1:37">
      <c r="A1404" s="367"/>
      <c r="B1404" s="445" t="s">
        <v>515</v>
      </c>
      <c r="C1404" s="402">
        <v>46.768700000000003</v>
      </c>
      <c r="D1404" s="428">
        <v>23.6172</v>
      </c>
      <c r="E1404" s="449" t="s">
        <v>206</v>
      </c>
      <c r="F1404" s="450" t="s">
        <v>649</v>
      </c>
      <c r="G1404" s="450" t="s">
        <v>2762</v>
      </c>
      <c r="H1404" s="450" t="s">
        <v>4522</v>
      </c>
      <c r="I1404" s="452" t="s">
        <v>661</v>
      </c>
      <c r="J1404" s="457" t="s">
        <v>825</v>
      </c>
      <c r="K1404" s="407">
        <v>2</v>
      </c>
      <c r="L1404" s="407">
        <v>9</v>
      </c>
      <c r="M1404" s="407">
        <v>9</v>
      </c>
      <c r="N1404" s="425">
        <v>86</v>
      </c>
      <c r="O1404" s="437"/>
      <c r="P1404" s="406"/>
      <c r="Q1404" s="406"/>
      <c r="R1404" s="406"/>
      <c r="S1404" s="406"/>
      <c r="T1404" s="406"/>
      <c r="U1404" s="406"/>
      <c r="V1404" s="406">
        <f t="shared" si="70"/>
        <v>86</v>
      </c>
      <c r="W1404" s="676"/>
      <c r="X1404" s="507" t="str">
        <f t="shared" si="68"/>
        <v>86 număr camere necunoscut &lt;span style="color: red;"&gt;(spuneți-mi sau trimiteți tabel întreținere)&lt;/span&gt;</v>
      </c>
      <c r="Y1404" s="508" t="str">
        <f t="shared" si="69"/>
        <v>86 din care 86 număr camere necunoscut &lt;span style="color: red;"&gt;(spuneți-mi sau trimiteți tabel întreținere)&lt;/span&gt;</v>
      </c>
      <c r="Z1404" s="509"/>
      <c r="AA1404" s="510" t="s">
        <v>1674</v>
      </c>
      <c r="AB1404" s="628" t="s">
        <v>1308</v>
      </c>
      <c r="AC1404" s="431" t="s">
        <v>1155</v>
      </c>
      <c r="AD1404" s="356" t="s">
        <v>1690</v>
      </c>
      <c r="AE1404" s="356"/>
      <c r="AF1404" s="356"/>
      <c r="AG1404" s="356" t="s">
        <v>840</v>
      </c>
      <c r="AH1404" s="356"/>
      <c r="AI1404" s="356" t="s">
        <v>2227</v>
      </c>
      <c r="AJ1404" s="441"/>
      <c r="AK1404" s="359"/>
    </row>
    <row r="1405" spans="1:37">
      <c r="A1405" s="367"/>
      <c r="B1405" s="445" t="s">
        <v>516</v>
      </c>
      <c r="C1405" s="402">
        <v>46.7684</v>
      </c>
      <c r="D1405" s="428">
        <v>23.617899999999999</v>
      </c>
      <c r="E1405" s="449" t="s">
        <v>206</v>
      </c>
      <c r="F1405" s="450" t="s">
        <v>649</v>
      </c>
      <c r="G1405" s="450" t="s">
        <v>2762</v>
      </c>
      <c r="H1405" s="450" t="s">
        <v>4523</v>
      </c>
      <c r="I1405" s="452" t="s">
        <v>661</v>
      </c>
      <c r="J1405" s="457" t="s">
        <v>825</v>
      </c>
      <c r="K1405" s="407">
        <v>1</v>
      </c>
      <c r="L1405" s="407">
        <v>9</v>
      </c>
      <c r="M1405" s="407">
        <v>9</v>
      </c>
      <c r="N1405" s="425">
        <v>43</v>
      </c>
      <c r="O1405" s="437"/>
      <c r="P1405" s="406"/>
      <c r="Q1405" s="406"/>
      <c r="R1405" s="406"/>
      <c r="S1405" s="406"/>
      <c r="T1405" s="406"/>
      <c r="U1405" s="406"/>
      <c r="V1405" s="406">
        <f t="shared" si="70"/>
        <v>43</v>
      </c>
      <c r="W1405" s="676"/>
      <c r="X1405" s="507" t="str">
        <f t="shared" si="68"/>
        <v>43 număr camere necunoscut &lt;span style="color: red;"&gt;(spuneți-mi sau trimiteți tabel întreținere)&lt;/span&gt;</v>
      </c>
      <c r="Y1405" s="508" t="str">
        <f t="shared" si="69"/>
        <v>43 din care 43 număr camere necunoscut &lt;span style="color: red;"&gt;(spuneți-mi sau trimiteți tabel întreținere)&lt;/span&gt;</v>
      </c>
      <c r="Z1405" s="509"/>
      <c r="AA1405" s="510" t="s">
        <v>1674</v>
      </c>
      <c r="AB1405" s="628" t="s">
        <v>1308</v>
      </c>
      <c r="AC1405" s="431" t="s">
        <v>1155</v>
      </c>
      <c r="AD1405" s="356" t="s">
        <v>1690</v>
      </c>
      <c r="AE1405" s="356"/>
      <c r="AF1405" s="356"/>
      <c r="AG1405" s="356" t="s">
        <v>840</v>
      </c>
      <c r="AH1405" s="356"/>
      <c r="AI1405" s="356" t="s">
        <v>2227</v>
      </c>
      <c r="AJ1405" s="441"/>
      <c r="AK1405" s="359"/>
    </row>
    <row r="1406" spans="1:37">
      <c r="A1406" s="367"/>
      <c r="B1406" s="445" t="s">
        <v>517</v>
      </c>
      <c r="C1406" s="402">
        <v>46.768099999999997</v>
      </c>
      <c r="D1406" s="428">
        <v>23.618400000000001</v>
      </c>
      <c r="E1406" s="449" t="s">
        <v>206</v>
      </c>
      <c r="F1406" s="450" t="s">
        <v>649</v>
      </c>
      <c r="G1406" s="450" t="s">
        <v>2762</v>
      </c>
      <c r="H1406" s="450" t="s">
        <v>3103</v>
      </c>
      <c r="I1406" s="452" t="s">
        <v>661</v>
      </c>
      <c r="J1406" s="457" t="s">
        <v>825</v>
      </c>
      <c r="K1406" s="407">
        <v>1</v>
      </c>
      <c r="L1406" s="407">
        <v>9</v>
      </c>
      <c r="M1406" s="407">
        <v>9</v>
      </c>
      <c r="N1406" s="425">
        <v>43</v>
      </c>
      <c r="O1406" s="437"/>
      <c r="P1406" s="406"/>
      <c r="Q1406" s="406"/>
      <c r="R1406" s="406"/>
      <c r="S1406" s="406"/>
      <c r="T1406" s="406"/>
      <c r="U1406" s="406"/>
      <c r="V1406" s="406">
        <f t="shared" si="70"/>
        <v>43</v>
      </c>
      <c r="W1406" s="676"/>
      <c r="X1406" s="507" t="str">
        <f t="shared" si="68"/>
        <v>43 număr camere necunoscut &lt;span style="color: red;"&gt;(spuneți-mi sau trimiteți tabel întreținere)&lt;/span&gt;</v>
      </c>
      <c r="Y1406" s="508" t="str">
        <f t="shared" si="69"/>
        <v>43 din care 43 număr camere necunoscut &lt;span style="color: red;"&gt;(spuneți-mi sau trimiteți tabel întreținere)&lt;/span&gt;</v>
      </c>
      <c r="Z1406" s="509"/>
      <c r="AA1406" s="510" t="s">
        <v>1043</v>
      </c>
      <c r="AB1406" s="628" t="s">
        <v>1308</v>
      </c>
      <c r="AC1406" s="431" t="s">
        <v>1155</v>
      </c>
      <c r="AD1406" s="356" t="s">
        <v>1690</v>
      </c>
      <c r="AE1406" s="356"/>
      <c r="AF1406" s="356"/>
      <c r="AG1406" s="356" t="s">
        <v>840</v>
      </c>
      <c r="AH1406" s="356"/>
      <c r="AI1406" s="356" t="s">
        <v>2227</v>
      </c>
      <c r="AJ1406" s="441"/>
      <c r="AK1406" s="359"/>
    </row>
    <row r="1407" spans="1:37">
      <c r="A1407" s="367"/>
      <c r="B1407" s="445" t="s">
        <v>489</v>
      </c>
      <c r="C1407" s="402">
        <v>46.769599999999997</v>
      </c>
      <c r="D1407" s="428">
        <v>23.618400000000001</v>
      </c>
      <c r="E1407" s="449" t="s">
        <v>206</v>
      </c>
      <c r="F1407" s="450" t="s">
        <v>649</v>
      </c>
      <c r="G1407" s="450" t="s">
        <v>2762</v>
      </c>
      <c r="H1407" s="450" t="s">
        <v>4524</v>
      </c>
      <c r="I1407" s="452" t="s">
        <v>1611</v>
      </c>
      <c r="J1407" s="457" t="s">
        <v>825</v>
      </c>
      <c r="K1407" s="407">
        <v>2</v>
      </c>
      <c r="L1407" s="407">
        <v>10</v>
      </c>
      <c r="M1407" s="407">
        <v>7</v>
      </c>
      <c r="N1407" s="425">
        <v>70</v>
      </c>
      <c r="O1407" s="437"/>
      <c r="P1407" s="406"/>
      <c r="Q1407" s="406"/>
      <c r="R1407" s="406"/>
      <c r="S1407" s="406"/>
      <c r="T1407" s="406"/>
      <c r="U1407" s="406"/>
      <c r="V1407" s="406">
        <f t="shared" si="70"/>
        <v>70</v>
      </c>
      <c r="W1407" s="676"/>
      <c r="X1407" s="507" t="str">
        <f t="shared" si="68"/>
        <v>70 număr camere necunoscut &lt;span style="color: red;"&gt;(spuneți-mi sau trimiteți tabel întreținere)&lt;/span&gt;</v>
      </c>
      <c r="Y1407" s="508" t="str">
        <f t="shared" si="69"/>
        <v>70 din care 70 număr camere necunoscut &lt;span style="color: red;"&gt;(spuneți-mi sau trimiteți tabel întreținere)&lt;/span&gt;</v>
      </c>
      <c r="Z1407" s="509"/>
      <c r="AA1407" s="510" t="s">
        <v>1674</v>
      </c>
      <c r="AB1407" s="628" t="s">
        <v>1308</v>
      </c>
      <c r="AC1407" s="431" t="s">
        <v>1155</v>
      </c>
      <c r="AD1407" s="356" t="s">
        <v>1690</v>
      </c>
      <c r="AE1407" s="356"/>
      <c r="AF1407" s="356"/>
      <c r="AG1407" s="356" t="s">
        <v>840</v>
      </c>
      <c r="AH1407" s="356"/>
      <c r="AI1407" s="356" t="s">
        <v>2227</v>
      </c>
      <c r="AJ1407" s="441"/>
      <c r="AK1407" s="359"/>
    </row>
    <row r="1408" spans="1:37">
      <c r="A1408" s="367"/>
      <c r="B1408" s="445" t="s">
        <v>536</v>
      </c>
      <c r="C1408" s="402">
        <v>46.770200000000003</v>
      </c>
      <c r="D1408" s="428">
        <v>23.616599999999998</v>
      </c>
      <c r="E1408" s="449" t="s">
        <v>206</v>
      </c>
      <c r="F1408" s="450" t="s">
        <v>649</v>
      </c>
      <c r="G1408" s="450" t="s">
        <v>2762</v>
      </c>
      <c r="H1408" s="450" t="s">
        <v>4525</v>
      </c>
      <c r="I1408" s="452" t="s">
        <v>681</v>
      </c>
      <c r="J1408" s="457" t="s">
        <v>3</v>
      </c>
      <c r="K1408" s="407">
        <v>2</v>
      </c>
      <c r="L1408" s="407">
        <v>5</v>
      </c>
      <c r="M1408" s="407">
        <v>5</v>
      </c>
      <c r="N1408" s="425">
        <v>28</v>
      </c>
      <c r="O1408" s="437"/>
      <c r="P1408" s="411"/>
      <c r="Q1408" s="406">
        <v>26</v>
      </c>
      <c r="R1408" s="406">
        <v>2</v>
      </c>
      <c r="S1408" s="406"/>
      <c r="T1408" s="406"/>
      <c r="U1408" s="406"/>
      <c r="V1408" s="406">
        <f t="shared" si="70"/>
        <v>0</v>
      </c>
      <c r="W1408" s="676"/>
      <c r="X1408" s="507" t="str">
        <f t="shared" si="68"/>
        <v>26 două camere, 2 trei camere, 0 număr camere necunoscut &lt;span style="color: red;"&gt;(spuneți-mi sau trimiteți tabel întreținere)&lt;/span&gt;</v>
      </c>
      <c r="Y1408" s="508" t="str">
        <f t="shared" si="69"/>
        <v>28 din care 26 două camere, 2 trei camere, 0 număr camere necunoscut &lt;span style="color: red;"&gt;(spuneți-mi sau trimiteți tabel întreținere)&lt;/span&gt;</v>
      </c>
      <c r="Z1408" s="509"/>
      <c r="AA1408" s="510" t="s">
        <v>1043</v>
      </c>
      <c r="AB1408" s="628" t="s">
        <v>1307</v>
      </c>
      <c r="AC1408" s="431" t="s">
        <v>1155</v>
      </c>
      <c r="AD1408" s="623" t="s">
        <v>1392</v>
      </c>
      <c r="AE1408" s="623"/>
      <c r="AF1408" s="623"/>
      <c r="AG1408" s="623" t="s">
        <v>10</v>
      </c>
      <c r="AH1408" s="623"/>
      <c r="AI1408" s="623" t="s">
        <v>2598</v>
      </c>
      <c r="AJ1408" s="441"/>
      <c r="AK1408" s="359"/>
    </row>
    <row r="1409" spans="1:37">
      <c r="A1409" s="367"/>
      <c r="B1409" s="445" t="s">
        <v>537</v>
      </c>
      <c r="C1409" s="402">
        <v>46.770699999999998</v>
      </c>
      <c r="D1409" s="428">
        <v>23.6159</v>
      </c>
      <c r="E1409" s="449" t="s">
        <v>206</v>
      </c>
      <c r="F1409" s="450" t="s">
        <v>649</v>
      </c>
      <c r="G1409" s="450" t="s">
        <v>2762</v>
      </c>
      <c r="H1409" s="450" t="s">
        <v>4526</v>
      </c>
      <c r="I1409" s="452" t="s">
        <v>681</v>
      </c>
      <c r="J1409" s="457" t="s">
        <v>3</v>
      </c>
      <c r="K1409" s="407">
        <v>1</v>
      </c>
      <c r="L1409" s="407">
        <v>5</v>
      </c>
      <c r="M1409" s="407">
        <v>5</v>
      </c>
      <c r="N1409" s="425">
        <v>10</v>
      </c>
      <c r="O1409" s="437"/>
      <c r="P1409" s="411"/>
      <c r="Q1409" s="411"/>
      <c r="R1409" s="411">
        <v>7</v>
      </c>
      <c r="S1409" s="411">
        <v>3</v>
      </c>
      <c r="T1409" s="406"/>
      <c r="U1409" s="406"/>
      <c r="V1409" s="406">
        <f t="shared" si="70"/>
        <v>0</v>
      </c>
      <c r="W1409" s="676"/>
      <c r="X1409" s="507" t="str">
        <f t="shared" si="68"/>
        <v>7 trei camere, 3 patru camere, 0 număr camere necunoscut &lt;span style="color: red;"&gt;(spuneți-mi sau trimiteți tabel întreținere)&lt;/span&gt;</v>
      </c>
      <c r="Y1409" s="508" t="str">
        <f t="shared" si="69"/>
        <v>10 din care 7 trei camere, 3 patru camere, 0 număr camere necunoscut &lt;span style="color: red;"&gt;(spuneți-mi sau trimiteți tabel întreținere)&lt;/span&gt;</v>
      </c>
      <c r="Z1409" s="509"/>
      <c r="AA1409" s="510" t="s">
        <v>1043</v>
      </c>
      <c r="AB1409" s="421" t="s">
        <v>1307</v>
      </c>
      <c r="AC1409" s="432" t="s">
        <v>1155</v>
      </c>
      <c r="AD1409" s="356" t="s">
        <v>2445</v>
      </c>
      <c r="AE1409" s="356"/>
      <c r="AF1409" s="356"/>
      <c r="AG1409" s="623" t="s">
        <v>10</v>
      </c>
      <c r="AH1409" s="623"/>
      <c r="AI1409" s="623" t="s">
        <v>2598</v>
      </c>
      <c r="AJ1409" s="441"/>
      <c r="AK1409" s="359"/>
    </row>
    <row r="1410" spans="1:37">
      <c r="A1410" s="367"/>
      <c r="B1410" s="445" t="s">
        <v>520</v>
      </c>
      <c r="C1410" s="402">
        <v>46.770499999999998</v>
      </c>
      <c r="D1410" s="428">
        <v>23.6145</v>
      </c>
      <c r="E1410" s="449" t="s">
        <v>206</v>
      </c>
      <c r="F1410" s="450" t="s">
        <v>649</v>
      </c>
      <c r="G1410" s="450" t="s">
        <v>2762</v>
      </c>
      <c r="H1410" s="450" t="s">
        <v>4527</v>
      </c>
      <c r="I1410" s="452" t="s">
        <v>681</v>
      </c>
      <c r="J1410" s="457" t="s">
        <v>3</v>
      </c>
      <c r="K1410" s="407">
        <v>2</v>
      </c>
      <c r="L1410" s="407">
        <v>5</v>
      </c>
      <c r="M1410" s="407">
        <v>5</v>
      </c>
      <c r="N1410" s="425">
        <v>40</v>
      </c>
      <c r="O1410" s="437"/>
      <c r="P1410" s="406"/>
      <c r="Q1410" s="406">
        <v>34</v>
      </c>
      <c r="R1410" s="406">
        <v>6</v>
      </c>
      <c r="S1410" s="406"/>
      <c r="T1410" s="406"/>
      <c r="U1410" s="406"/>
      <c r="V1410" s="406">
        <f t="shared" si="70"/>
        <v>0</v>
      </c>
      <c r="W1410" s="676"/>
      <c r="X1410" s="507" t="str">
        <f t="shared" si="68"/>
        <v>34 două camere, 6 trei camere, 0 număr camere necunoscut &lt;span style="color: red;"&gt;(spuneți-mi sau trimiteți tabel întreținere)&lt;/span&gt;</v>
      </c>
      <c r="Y1410" s="508" t="str">
        <f t="shared" si="69"/>
        <v>40 din care 34 două camere, 6 trei camere, 0 număr camere necunoscut &lt;span style="color: red;"&gt;(spuneți-mi sau trimiteți tabel întreținere)&lt;/span&gt;</v>
      </c>
      <c r="Z1410" s="509"/>
      <c r="AA1410" s="510" t="s">
        <v>1672</v>
      </c>
      <c r="AB1410" s="628" t="s">
        <v>1306</v>
      </c>
      <c r="AC1410" s="431" t="s">
        <v>1155</v>
      </c>
      <c r="AD1410" s="623" t="s">
        <v>2292</v>
      </c>
      <c r="AE1410" s="623"/>
      <c r="AF1410" s="623"/>
      <c r="AG1410" s="623" t="s">
        <v>10</v>
      </c>
      <c r="AH1410" s="623"/>
      <c r="AI1410" s="623" t="s">
        <v>2600</v>
      </c>
      <c r="AJ1410" s="441"/>
      <c r="AK1410" s="359"/>
    </row>
    <row r="1411" spans="1:37">
      <c r="A1411" s="367"/>
      <c r="B1411" s="445" t="s">
        <v>542</v>
      </c>
      <c r="C1411" s="402">
        <v>46.767200000000003</v>
      </c>
      <c r="D1411" s="428">
        <v>23.618400000000001</v>
      </c>
      <c r="E1411" s="449" t="s">
        <v>206</v>
      </c>
      <c r="F1411" s="450" t="s">
        <v>649</v>
      </c>
      <c r="G1411" s="450" t="s">
        <v>2762</v>
      </c>
      <c r="H1411" s="450" t="s">
        <v>4528</v>
      </c>
      <c r="I1411" s="452" t="s">
        <v>681</v>
      </c>
      <c r="J1411" s="457" t="s">
        <v>3</v>
      </c>
      <c r="K1411" s="407">
        <v>2</v>
      </c>
      <c r="L1411" s="407">
        <v>5</v>
      </c>
      <c r="M1411" s="407">
        <v>5</v>
      </c>
      <c r="N1411" s="398">
        <v>20</v>
      </c>
      <c r="O1411" s="395"/>
      <c r="P1411" s="526"/>
      <c r="Q1411" s="526"/>
      <c r="R1411" s="526">
        <v>14</v>
      </c>
      <c r="S1411" s="526">
        <v>6</v>
      </c>
      <c r="T1411" s="526"/>
      <c r="U1411" s="526"/>
      <c r="V1411" s="526">
        <f t="shared" si="70"/>
        <v>0</v>
      </c>
      <c r="W1411" s="676"/>
      <c r="X1411" s="507" t="str">
        <f t="shared" si="68"/>
        <v>14 trei camere, 6 patru camere, 0 număr camere necunoscut &lt;span style="color: red;"&gt;(spuneți-mi sau trimiteți tabel întreținere)&lt;/span&gt;</v>
      </c>
      <c r="Y1411" s="508" t="str">
        <f t="shared" si="69"/>
        <v>20 din care 14 trei camere, 6 patru camere, 0 număr camere necunoscut &lt;span style="color: red;"&gt;(spuneți-mi sau trimiteți tabel întreținere)&lt;/span&gt;</v>
      </c>
      <c r="Z1411" s="509"/>
      <c r="AA1411" s="510" t="s">
        <v>1674</v>
      </c>
      <c r="AB1411" s="628" t="s">
        <v>1307</v>
      </c>
      <c r="AC1411" s="431" t="s">
        <v>1155</v>
      </c>
      <c r="AD1411" s="623" t="s">
        <v>1399</v>
      </c>
      <c r="AE1411" s="623"/>
      <c r="AF1411" s="623"/>
      <c r="AG1411" s="623" t="s">
        <v>10</v>
      </c>
      <c r="AH1411" s="623"/>
      <c r="AI1411" s="623" t="s">
        <v>2598</v>
      </c>
      <c r="AJ1411" s="441"/>
      <c r="AK1411" s="359"/>
    </row>
    <row r="1412" spans="1:37">
      <c r="A1412" s="367"/>
      <c r="B1412" s="386" t="s">
        <v>404</v>
      </c>
      <c r="C1412" s="402">
        <v>46.780700000000003</v>
      </c>
      <c r="D1412" s="428">
        <v>23.5884</v>
      </c>
      <c r="E1412" s="449" t="s">
        <v>206</v>
      </c>
      <c r="F1412" s="450" t="s">
        <v>649</v>
      </c>
      <c r="G1412" s="450" t="s">
        <v>2763</v>
      </c>
      <c r="H1412" s="450" t="s">
        <v>2940</v>
      </c>
      <c r="I1412" s="452" t="s">
        <v>681</v>
      </c>
      <c r="J1412" s="457" t="s">
        <v>3</v>
      </c>
      <c r="K1412" s="407">
        <v>1</v>
      </c>
      <c r="L1412" s="407">
        <v>5</v>
      </c>
      <c r="M1412" s="407">
        <v>5</v>
      </c>
      <c r="N1412" s="425">
        <v>15</v>
      </c>
      <c r="O1412" s="437"/>
      <c r="P1412" s="406"/>
      <c r="Q1412" s="406">
        <v>6</v>
      </c>
      <c r="R1412" s="406">
        <v>9</v>
      </c>
      <c r="S1412" s="406"/>
      <c r="T1412" s="406"/>
      <c r="U1412" s="406"/>
      <c r="V1412" s="406">
        <f t="shared" si="70"/>
        <v>0</v>
      </c>
      <c r="W1412" s="676"/>
      <c r="X1412" s="507" t="str">
        <f t="shared" si="68"/>
        <v>6 două camere, 9 trei camere, 0 număr camere necunoscut &lt;span style="color: red;"&gt;(spuneți-mi sau trimiteți tabel întreținere)&lt;/span&gt;</v>
      </c>
      <c r="Y1412" s="508" t="str">
        <f t="shared" si="69"/>
        <v>15 din care 6 două camere, 9 trei camere, 0 număr camere necunoscut &lt;span style="color: red;"&gt;(spuneți-mi sau trimiteți tabel întreținere)&lt;/span&gt;</v>
      </c>
      <c r="Z1412" s="509"/>
      <c r="AA1412" s="510" t="s">
        <v>1043</v>
      </c>
      <c r="AB1412" s="628" t="s">
        <v>1301</v>
      </c>
      <c r="AC1412" s="431" t="s">
        <v>1548</v>
      </c>
      <c r="AD1412" s="623" t="s">
        <v>2346</v>
      </c>
      <c r="AE1412" s="623"/>
      <c r="AF1412" s="623"/>
      <c r="AG1412" s="623" t="s">
        <v>6</v>
      </c>
      <c r="AH1412" s="623"/>
      <c r="AI1412" s="623" t="s">
        <v>2560</v>
      </c>
      <c r="AJ1412" s="496"/>
      <c r="AK1412" s="359"/>
    </row>
    <row r="1413" spans="1:37">
      <c r="A1413" s="367"/>
      <c r="B1413" s="386" t="s">
        <v>404</v>
      </c>
      <c r="C1413" s="402">
        <v>46.7789</v>
      </c>
      <c r="D1413" s="428">
        <v>23.584099999999999</v>
      </c>
      <c r="E1413" s="449" t="s">
        <v>206</v>
      </c>
      <c r="F1413" s="450" t="s">
        <v>649</v>
      </c>
      <c r="G1413" s="450" t="s">
        <v>2763</v>
      </c>
      <c r="H1413" s="450" t="s">
        <v>4529</v>
      </c>
      <c r="I1413" s="452" t="s">
        <v>708</v>
      </c>
      <c r="J1413" s="457" t="s">
        <v>3</v>
      </c>
      <c r="K1413" s="407">
        <v>1</v>
      </c>
      <c r="L1413" s="407">
        <v>2</v>
      </c>
      <c r="M1413" s="407">
        <v>2</v>
      </c>
      <c r="N1413" s="425">
        <v>4</v>
      </c>
      <c r="O1413" s="437"/>
      <c r="P1413" s="406"/>
      <c r="Q1413" s="406"/>
      <c r="R1413" s="406"/>
      <c r="S1413" s="406"/>
      <c r="T1413" s="406"/>
      <c r="U1413" s="406"/>
      <c r="V1413" s="406">
        <f t="shared" si="70"/>
        <v>4</v>
      </c>
      <c r="W1413" s="676"/>
      <c r="X1413" s="507" t="str">
        <f t="shared" si="68"/>
        <v>4 număr camere necunoscut &lt;span style="color: red;"&gt;(spuneți-mi sau trimiteți tabel întreținere)&lt;/span&gt;</v>
      </c>
      <c r="Y1413" s="508" t="str">
        <f t="shared" si="69"/>
        <v>4 din care 4 număr camere necunoscut &lt;span style="color: red;"&gt;(spuneți-mi sau trimiteți tabel întreținere)&lt;/span&gt;</v>
      </c>
      <c r="Z1413" s="509"/>
      <c r="AA1413" s="510" t="s">
        <v>1043</v>
      </c>
      <c r="AB1413" s="421" t="s">
        <v>1300</v>
      </c>
      <c r="AC1413" s="432" t="s">
        <v>1548</v>
      </c>
      <c r="AD1413" s="356" t="s">
        <v>624</v>
      </c>
      <c r="AE1413" s="356"/>
      <c r="AF1413" s="356"/>
      <c r="AG1413" s="356" t="s">
        <v>840</v>
      </c>
      <c r="AH1413" s="356"/>
      <c r="AI1413" s="356" t="s">
        <v>2227</v>
      </c>
      <c r="AJ1413" s="441"/>
      <c r="AK1413" s="359"/>
    </row>
    <row r="1414" spans="1:37">
      <c r="A1414" s="367"/>
      <c r="B1414" s="386" t="s">
        <v>404</v>
      </c>
      <c r="C1414" s="402">
        <v>46.7791</v>
      </c>
      <c r="D1414" s="428">
        <v>23.584</v>
      </c>
      <c r="E1414" s="449" t="s">
        <v>206</v>
      </c>
      <c r="F1414" s="450" t="s">
        <v>649</v>
      </c>
      <c r="G1414" s="450" t="s">
        <v>2763</v>
      </c>
      <c r="H1414" s="450" t="s">
        <v>4530</v>
      </c>
      <c r="I1414" s="452" t="s">
        <v>708</v>
      </c>
      <c r="J1414" s="457" t="s">
        <v>3</v>
      </c>
      <c r="K1414" s="407">
        <v>1</v>
      </c>
      <c r="L1414" s="407">
        <v>2</v>
      </c>
      <c r="M1414" s="407">
        <v>2</v>
      </c>
      <c r="N1414" s="425">
        <v>4</v>
      </c>
      <c r="O1414" s="437"/>
      <c r="P1414" s="406"/>
      <c r="Q1414" s="406"/>
      <c r="R1414" s="406"/>
      <c r="S1414" s="406"/>
      <c r="T1414" s="406"/>
      <c r="U1414" s="406"/>
      <c r="V1414" s="406">
        <f t="shared" si="70"/>
        <v>4</v>
      </c>
      <c r="W1414" s="676"/>
      <c r="X1414" s="507" t="str">
        <f t="shared" si="68"/>
        <v>4 număr camere necunoscut &lt;span style="color: red;"&gt;(spuneți-mi sau trimiteți tabel întreținere)&lt;/span&gt;</v>
      </c>
      <c r="Y1414" s="508" t="str">
        <f t="shared" si="69"/>
        <v>4 din care 4 număr camere necunoscut &lt;span style="color: red;"&gt;(spuneți-mi sau trimiteți tabel întreținere)&lt;/span&gt;</v>
      </c>
      <c r="Z1414" s="509"/>
      <c r="AA1414" s="510" t="s">
        <v>1043</v>
      </c>
      <c r="AB1414" s="421" t="s">
        <v>1300</v>
      </c>
      <c r="AC1414" s="432" t="s">
        <v>1548</v>
      </c>
      <c r="AD1414" s="356" t="s">
        <v>624</v>
      </c>
      <c r="AE1414" s="356"/>
      <c r="AF1414" s="356"/>
      <c r="AG1414" s="356" t="s">
        <v>840</v>
      </c>
      <c r="AH1414" s="356"/>
      <c r="AI1414" s="356" t="s">
        <v>2227</v>
      </c>
      <c r="AJ1414" s="441"/>
      <c r="AK1414" s="359"/>
    </row>
    <row r="1415" spans="1:37">
      <c r="A1415" s="367" t="s">
        <v>32</v>
      </c>
      <c r="B1415" s="460" t="s">
        <v>2859</v>
      </c>
      <c r="C1415" s="461">
        <v>46.755600000000001</v>
      </c>
      <c r="D1415" s="462">
        <v>23.595800000000001</v>
      </c>
      <c r="E1415" s="463" t="s">
        <v>206</v>
      </c>
      <c r="F1415" s="464" t="s">
        <v>649</v>
      </c>
      <c r="G1415" s="464" t="s">
        <v>2889</v>
      </c>
      <c r="H1415" s="464" t="s">
        <v>4531</v>
      </c>
      <c r="I1415" s="474" t="s">
        <v>1647</v>
      </c>
      <c r="J1415" s="475" t="s">
        <v>825</v>
      </c>
      <c r="K1415" s="476">
        <v>1</v>
      </c>
      <c r="L1415" s="476">
        <v>9</v>
      </c>
      <c r="M1415" s="476">
        <v>7</v>
      </c>
      <c r="N1415" s="477">
        <v>26</v>
      </c>
      <c r="O1415" s="478"/>
      <c r="P1415" s="479"/>
      <c r="Q1415" s="479"/>
      <c r="R1415" s="479"/>
      <c r="S1415" s="479"/>
      <c r="T1415" s="479"/>
      <c r="U1415" s="479"/>
      <c r="V1415" s="479">
        <f t="shared" si="70"/>
        <v>26</v>
      </c>
      <c r="W1415" s="679" t="s">
        <v>750</v>
      </c>
      <c r="X1415" s="515" t="str">
        <f t="shared" si="68"/>
        <v>probabil 26 număr camere necunoscut &lt;span style="color: red;"&gt;(spuneți-mi sau trimiteți tabel întreținere)&lt;/span&gt;</v>
      </c>
      <c r="Y1415" s="516" t="str">
        <f t="shared" si="69"/>
        <v>probabil 26 din care probabil 26 număr camere necunoscut &lt;span style="color: red;"&gt;(spuneți-mi sau trimiteți tabel întreținere)&lt;/span&gt;</v>
      </c>
      <c r="Z1415" s="517"/>
      <c r="AA1415" s="518" t="s">
        <v>1043</v>
      </c>
      <c r="AB1415" s="400" t="s">
        <v>1308</v>
      </c>
      <c r="AC1415" s="458" t="s">
        <v>1155</v>
      </c>
      <c r="AD1415" s="472" t="s">
        <v>1690</v>
      </c>
      <c r="AE1415" s="472"/>
      <c r="AF1415" s="472"/>
      <c r="AG1415" s="472" t="s">
        <v>840</v>
      </c>
      <c r="AH1415" s="472"/>
      <c r="AI1415" s="472" t="s">
        <v>2227</v>
      </c>
      <c r="AJ1415" s="473"/>
      <c r="AK1415" s="359"/>
    </row>
    <row r="1416" spans="1:37">
      <c r="A1416" s="367"/>
      <c r="B1416" s="445" t="s">
        <v>2867</v>
      </c>
      <c r="C1416" s="402">
        <v>46.755499999999998</v>
      </c>
      <c r="D1416" s="428">
        <v>23.595300000000002</v>
      </c>
      <c r="E1416" s="449" t="s">
        <v>206</v>
      </c>
      <c r="F1416" s="450" t="s">
        <v>649</v>
      </c>
      <c r="G1416" s="450" t="s">
        <v>2889</v>
      </c>
      <c r="H1416" s="450" t="s">
        <v>4532</v>
      </c>
      <c r="I1416" s="452" t="s">
        <v>1647</v>
      </c>
      <c r="J1416" s="457" t="s">
        <v>825</v>
      </c>
      <c r="K1416" s="407">
        <v>1</v>
      </c>
      <c r="L1416" s="407">
        <v>9</v>
      </c>
      <c r="M1416" s="407">
        <v>7</v>
      </c>
      <c r="N1416" s="425">
        <v>26</v>
      </c>
      <c r="O1416" s="437"/>
      <c r="P1416" s="406"/>
      <c r="Q1416" s="406"/>
      <c r="R1416" s="406"/>
      <c r="S1416" s="406"/>
      <c r="T1416" s="406"/>
      <c r="U1416" s="406"/>
      <c r="V1416" s="406">
        <f t="shared" si="70"/>
        <v>26</v>
      </c>
      <c r="W1416" s="676" t="s">
        <v>750</v>
      </c>
      <c r="X1416" s="507" t="str">
        <f t="shared" si="68"/>
        <v>probabil 26 număr camere necunoscut &lt;span style="color: red;"&gt;(spuneți-mi sau trimiteți tabel întreținere)&lt;/span&gt;</v>
      </c>
      <c r="Y1416" s="508" t="str">
        <f t="shared" si="69"/>
        <v>probabil 26 din care probabil 26 număr camere necunoscut &lt;span style="color: red;"&gt;(spuneți-mi sau trimiteți tabel întreținere)&lt;/span&gt;</v>
      </c>
      <c r="Z1416" s="509"/>
      <c r="AA1416" s="510" t="s">
        <v>1043</v>
      </c>
      <c r="AB1416" s="628" t="s">
        <v>1308</v>
      </c>
      <c r="AC1416" s="431" t="s">
        <v>1155</v>
      </c>
      <c r="AD1416" s="356" t="s">
        <v>1690</v>
      </c>
      <c r="AE1416" s="356"/>
      <c r="AF1416" s="356"/>
      <c r="AG1416" s="356" t="s">
        <v>840</v>
      </c>
      <c r="AH1416" s="356"/>
      <c r="AI1416" s="356" t="s">
        <v>2227</v>
      </c>
      <c r="AJ1416" s="441"/>
      <c r="AK1416" s="359"/>
    </row>
    <row r="1417" spans="1:37">
      <c r="A1417" s="367"/>
      <c r="B1417" s="445" t="s">
        <v>2868</v>
      </c>
      <c r="C1417" s="402">
        <v>46.755600000000001</v>
      </c>
      <c r="D1417" s="428">
        <v>23.5947</v>
      </c>
      <c r="E1417" s="449" t="s">
        <v>206</v>
      </c>
      <c r="F1417" s="450" t="s">
        <v>649</v>
      </c>
      <c r="G1417" s="450" t="s">
        <v>2889</v>
      </c>
      <c r="H1417" s="450" t="s">
        <v>4533</v>
      </c>
      <c r="I1417" s="452" t="s">
        <v>1647</v>
      </c>
      <c r="J1417" s="457" t="s">
        <v>825</v>
      </c>
      <c r="K1417" s="407">
        <v>1</v>
      </c>
      <c r="L1417" s="407">
        <v>9</v>
      </c>
      <c r="M1417" s="407">
        <v>7</v>
      </c>
      <c r="N1417" s="425">
        <v>26</v>
      </c>
      <c r="O1417" s="437"/>
      <c r="P1417" s="406"/>
      <c r="Q1417" s="406"/>
      <c r="R1417" s="406"/>
      <c r="S1417" s="406"/>
      <c r="T1417" s="406"/>
      <c r="U1417" s="406"/>
      <c r="V1417" s="406">
        <f t="shared" si="70"/>
        <v>26</v>
      </c>
      <c r="W1417" s="676" t="s">
        <v>750</v>
      </c>
      <c r="X1417" s="507" t="str">
        <f t="shared" si="68"/>
        <v>probabil 26 număr camere necunoscut &lt;span style="color: red;"&gt;(spuneți-mi sau trimiteți tabel întreținere)&lt;/span&gt;</v>
      </c>
      <c r="Y1417" s="508" t="str">
        <f t="shared" si="69"/>
        <v>probabil 26 din care probabil 26 număr camere necunoscut &lt;span style="color: red;"&gt;(spuneți-mi sau trimiteți tabel întreținere)&lt;/span&gt;</v>
      </c>
      <c r="Z1417" s="509"/>
      <c r="AA1417" s="510" t="s">
        <v>1043</v>
      </c>
      <c r="AB1417" s="628" t="s">
        <v>1308</v>
      </c>
      <c r="AC1417" s="431" t="s">
        <v>1155</v>
      </c>
      <c r="AD1417" s="356" t="s">
        <v>1690</v>
      </c>
      <c r="AE1417" s="356"/>
      <c r="AF1417" s="356"/>
      <c r="AG1417" s="356" t="s">
        <v>840</v>
      </c>
      <c r="AH1417" s="356"/>
      <c r="AI1417" s="356" t="s">
        <v>2227</v>
      </c>
      <c r="AJ1417" s="441"/>
      <c r="AK1417" s="359"/>
    </row>
    <row r="1418" spans="1:37">
      <c r="A1418" s="367"/>
      <c r="B1418" s="445" t="s">
        <v>2869</v>
      </c>
      <c r="C1418" s="402">
        <v>46.755600000000001</v>
      </c>
      <c r="D1418" s="428">
        <v>23.594000000000001</v>
      </c>
      <c r="E1418" s="449" t="s">
        <v>206</v>
      </c>
      <c r="F1418" s="450" t="s">
        <v>649</v>
      </c>
      <c r="G1418" s="450" t="s">
        <v>2889</v>
      </c>
      <c r="H1418" s="450" t="s">
        <v>4534</v>
      </c>
      <c r="I1418" s="452" t="s">
        <v>681</v>
      </c>
      <c r="J1418" s="457" t="s">
        <v>3</v>
      </c>
      <c r="K1418" s="407">
        <v>4</v>
      </c>
      <c r="L1418" s="407">
        <v>5</v>
      </c>
      <c r="M1418" s="407">
        <v>5</v>
      </c>
      <c r="N1418" s="398">
        <v>48</v>
      </c>
      <c r="O1418" s="395"/>
      <c r="P1418" s="526"/>
      <c r="Q1418" s="526">
        <v>28</v>
      </c>
      <c r="R1418" s="526">
        <v>17</v>
      </c>
      <c r="S1418" s="526">
        <v>3</v>
      </c>
      <c r="T1418" s="526"/>
      <c r="U1418" s="526"/>
      <c r="V1418" s="406">
        <f t="shared" si="70"/>
        <v>0</v>
      </c>
      <c r="W1418" s="676"/>
      <c r="X1418" s="507" t="str">
        <f t="shared" si="68"/>
        <v>28 două camere, 17 trei camere, 3 patru camere, 0 număr camere necunoscut &lt;span style="color: red;"&gt;(spuneți-mi sau trimiteți tabel întreținere)&lt;/span&gt;</v>
      </c>
      <c r="Y1418" s="508" t="str">
        <f t="shared" si="69"/>
        <v>48 din care 28 două camere, 17 trei camere, 3 patru camere, 0 număr camere necunoscut &lt;span style="color: red;"&gt;(spuneți-mi sau trimiteți tabel întreținere)&lt;/span&gt;</v>
      </c>
      <c r="Z1418" s="509"/>
      <c r="AA1418" s="510" t="s">
        <v>1676</v>
      </c>
      <c r="AB1418" s="628" t="s">
        <v>1307</v>
      </c>
      <c r="AC1418" s="431" t="s">
        <v>1155</v>
      </c>
      <c r="AD1418" s="623" t="s">
        <v>1397</v>
      </c>
      <c r="AE1418" s="623"/>
      <c r="AF1418" s="623"/>
      <c r="AG1418" s="623" t="s">
        <v>10</v>
      </c>
      <c r="AH1418" s="623"/>
      <c r="AI1418" s="623" t="s">
        <v>2598</v>
      </c>
      <c r="AJ1418" s="441"/>
      <c r="AK1418" s="359"/>
    </row>
    <row r="1419" spans="1:37">
      <c r="A1419" s="367"/>
      <c r="B1419" s="445" t="s">
        <v>2870</v>
      </c>
      <c r="C1419" s="402">
        <v>46.755099999999999</v>
      </c>
      <c r="D1419" s="428">
        <v>23.594000000000001</v>
      </c>
      <c r="E1419" s="449" t="s">
        <v>206</v>
      </c>
      <c r="F1419" s="450" t="s">
        <v>649</v>
      </c>
      <c r="G1419" s="450" t="s">
        <v>2889</v>
      </c>
      <c r="H1419" s="450" t="s">
        <v>3246</v>
      </c>
      <c r="I1419" s="452" t="s">
        <v>681</v>
      </c>
      <c r="J1419" s="457" t="s">
        <v>3</v>
      </c>
      <c r="K1419" s="407">
        <v>3</v>
      </c>
      <c r="L1419" s="407">
        <v>5</v>
      </c>
      <c r="M1419" s="407">
        <v>5</v>
      </c>
      <c r="N1419" s="398">
        <v>34</v>
      </c>
      <c r="O1419" s="395"/>
      <c r="P1419" s="526"/>
      <c r="Q1419" s="526">
        <v>13</v>
      </c>
      <c r="R1419" s="526">
        <v>15</v>
      </c>
      <c r="S1419" s="526">
        <v>6</v>
      </c>
      <c r="T1419" s="526"/>
      <c r="U1419" s="526"/>
      <c r="V1419" s="406">
        <f t="shared" si="70"/>
        <v>0</v>
      </c>
      <c r="W1419" s="676"/>
      <c r="X1419" s="507" t="str">
        <f t="shared" si="68"/>
        <v>13 două camere, 15 trei camere, 6 patru camere, 0 număr camere necunoscut &lt;span style="color: red;"&gt;(spuneți-mi sau trimiteți tabel întreținere)&lt;/span&gt;</v>
      </c>
      <c r="Y1419" s="508" t="str">
        <f t="shared" si="69"/>
        <v>34 din care 13 două camere, 15 trei camere, 6 patru camere, 0 număr camere necunoscut &lt;span style="color: red;"&gt;(spuneți-mi sau trimiteți tabel întreținere)&lt;/span&gt;</v>
      </c>
      <c r="Z1419" s="509"/>
      <c r="AA1419" s="510" t="s">
        <v>1674</v>
      </c>
      <c r="AB1419" s="628" t="s">
        <v>1307</v>
      </c>
      <c r="AC1419" s="431" t="s">
        <v>1155</v>
      </c>
      <c r="AD1419" s="623" t="s">
        <v>1402</v>
      </c>
      <c r="AE1419" s="623"/>
      <c r="AF1419" s="623"/>
      <c r="AG1419" s="623" t="s">
        <v>10</v>
      </c>
      <c r="AH1419" s="623"/>
      <c r="AI1419" s="623" t="s">
        <v>2598</v>
      </c>
      <c r="AJ1419" s="441"/>
      <c r="AK1419" s="359"/>
    </row>
    <row r="1420" spans="1:37">
      <c r="A1420" s="367"/>
      <c r="B1420" s="445" t="s">
        <v>2871</v>
      </c>
      <c r="C1420" s="402">
        <v>46.754600000000003</v>
      </c>
      <c r="D1420" s="428">
        <v>23.593900000000001</v>
      </c>
      <c r="E1420" s="449" t="s">
        <v>206</v>
      </c>
      <c r="F1420" s="450" t="s">
        <v>649</v>
      </c>
      <c r="G1420" s="450" t="s">
        <v>2889</v>
      </c>
      <c r="H1420" s="450" t="s">
        <v>4535</v>
      </c>
      <c r="I1420" s="451" t="s">
        <v>681</v>
      </c>
      <c r="J1420" s="456" t="s">
        <v>3</v>
      </c>
      <c r="K1420" s="403">
        <v>5</v>
      </c>
      <c r="L1420" s="403">
        <v>5</v>
      </c>
      <c r="M1420" s="403">
        <v>5</v>
      </c>
      <c r="N1420" s="398">
        <v>54</v>
      </c>
      <c r="O1420" s="395"/>
      <c r="P1420" s="526"/>
      <c r="Q1420" s="526">
        <v>17</v>
      </c>
      <c r="R1420" s="526">
        <v>31</v>
      </c>
      <c r="S1420" s="526">
        <v>6</v>
      </c>
      <c r="T1420" s="526"/>
      <c r="U1420" s="526"/>
      <c r="V1420" s="526">
        <f t="shared" si="70"/>
        <v>0</v>
      </c>
      <c r="W1420" s="676"/>
      <c r="X1420" s="507" t="str">
        <f t="shared" si="68"/>
        <v>17 două camere, 31 trei camere, 6 patru camere, 0 număr camere necunoscut &lt;span style="color: red;"&gt;(spuneți-mi sau trimiteți tabel întreținere)&lt;/span&gt;</v>
      </c>
      <c r="Y1420" s="508" t="str">
        <f t="shared" si="69"/>
        <v>54 din care 17 două camere, 31 trei camere, 6 patru camere, 0 număr camere necunoscut &lt;span style="color: red;"&gt;(spuneți-mi sau trimiteți tabel întreținere)&lt;/span&gt;</v>
      </c>
      <c r="Z1420" s="509"/>
      <c r="AA1420" s="506" t="s">
        <v>1665</v>
      </c>
      <c r="AB1420" s="628" t="s">
        <v>1307</v>
      </c>
      <c r="AC1420" s="431" t="s">
        <v>1155</v>
      </c>
      <c r="AD1420" s="623" t="s">
        <v>1423</v>
      </c>
      <c r="AE1420" s="623"/>
      <c r="AF1420" s="623"/>
      <c r="AG1420" s="623" t="s">
        <v>10</v>
      </c>
      <c r="AH1420" s="623"/>
      <c r="AI1420" s="623" t="s">
        <v>2598</v>
      </c>
      <c r="AJ1420" s="441"/>
      <c r="AK1420" s="359"/>
    </row>
    <row r="1421" spans="1:37">
      <c r="A1421" s="367"/>
      <c r="B1421" s="445" t="s">
        <v>2872</v>
      </c>
      <c r="C1421" s="402">
        <v>46.755299999999998</v>
      </c>
      <c r="D1421" s="428">
        <v>23.593499999999999</v>
      </c>
      <c r="E1421" s="449" t="s">
        <v>206</v>
      </c>
      <c r="F1421" s="450" t="s">
        <v>649</v>
      </c>
      <c r="G1421" s="450" t="s">
        <v>2889</v>
      </c>
      <c r="H1421" s="450" t="s">
        <v>3251</v>
      </c>
      <c r="I1421" s="452" t="s">
        <v>686</v>
      </c>
      <c r="J1421" s="457" t="s">
        <v>3</v>
      </c>
      <c r="K1421" s="624">
        <v>2</v>
      </c>
      <c r="L1421" s="624">
        <v>5</v>
      </c>
      <c r="M1421" s="624">
        <v>5</v>
      </c>
      <c r="N1421" s="398">
        <v>28</v>
      </c>
      <c r="O1421" s="395"/>
      <c r="P1421" s="526"/>
      <c r="Q1421" s="526">
        <v>26</v>
      </c>
      <c r="R1421" s="526">
        <v>2</v>
      </c>
      <c r="S1421" s="526"/>
      <c r="T1421" s="526"/>
      <c r="U1421" s="406"/>
      <c r="V1421" s="406">
        <f t="shared" si="70"/>
        <v>0</v>
      </c>
      <c r="W1421" s="676"/>
      <c r="X1421" s="507" t="str">
        <f t="shared" si="68"/>
        <v>26 două camere, 2 trei camere, 0 număr camere necunoscut &lt;span style="color: red;"&gt;(spuneți-mi sau trimiteți tabel întreținere)&lt;/span&gt;</v>
      </c>
      <c r="Y1421" s="508" t="str">
        <f t="shared" si="69"/>
        <v>28 din care 26 două camere, 2 trei camere, 0 număr camere necunoscut &lt;span style="color: red;"&gt;(spuneți-mi sau trimiteți tabel întreținere)&lt;/span&gt;</v>
      </c>
      <c r="Z1421" s="509"/>
      <c r="AA1421" s="510" t="s">
        <v>1043</v>
      </c>
      <c r="AB1421" s="628" t="s">
        <v>1307</v>
      </c>
      <c r="AC1421" s="431" t="s">
        <v>1155</v>
      </c>
      <c r="AD1421" s="623" t="s">
        <v>1392</v>
      </c>
      <c r="AE1421" s="623"/>
      <c r="AF1421" s="623"/>
      <c r="AG1421" s="623" t="s">
        <v>10</v>
      </c>
      <c r="AH1421" s="623"/>
      <c r="AI1421" s="623" t="s">
        <v>2598</v>
      </c>
      <c r="AJ1421" s="441"/>
      <c r="AK1421" s="359"/>
    </row>
    <row r="1422" spans="1:37">
      <c r="A1422" s="367"/>
      <c r="B1422" s="445" t="s">
        <v>2873</v>
      </c>
      <c r="C1422" s="402">
        <v>46.754899999999999</v>
      </c>
      <c r="D1422" s="428">
        <v>23.593</v>
      </c>
      <c r="E1422" s="449" t="s">
        <v>206</v>
      </c>
      <c r="F1422" s="450" t="s">
        <v>649</v>
      </c>
      <c r="G1422" s="450" t="s">
        <v>2889</v>
      </c>
      <c r="H1422" s="450" t="s">
        <v>3171</v>
      </c>
      <c r="I1422" s="452" t="s">
        <v>681</v>
      </c>
      <c r="J1422" s="457" t="s">
        <v>3</v>
      </c>
      <c r="K1422" s="407">
        <v>3</v>
      </c>
      <c r="L1422" s="407">
        <v>5</v>
      </c>
      <c r="M1422" s="407">
        <v>5</v>
      </c>
      <c r="N1422" s="398">
        <v>34</v>
      </c>
      <c r="O1422" s="395"/>
      <c r="P1422" s="526"/>
      <c r="Q1422" s="526">
        <v>13</v>
      </c>
      <c r="R1422" s="526">
        <v>15</v>
      </c>
      <c r="S1422" s="526">
        <v>6</v>
      </c>
      <c r="T1422" s="526"/>
      <c r="U1422" s="526"/>
      <c r="V1422" s="406">
        <f t="shared" si="70"/>
        <v>0</v>
      </c>
      <c r="W1422" s="676"/>
      <c r="X1422" s="507" t="str">
        <f t="shared" si="68"/>
        <v>13 două camere, 15 trei camere, 6 patru camere, 0 număr camere necunoscut &lt;span style="color: red;"&gt;(spuneți-mi sau trimiteți tabel întreținere)&lt;/span&gt;</v>
      </c>
      <c r="Y1422" s="508" t="str">
        <f t="shared" si="69"/>
        <v>34 din care 13 două camere, 15 trei camere, 6 patru camere, 0 număr camere necunoscut &lt;span style="color: red;"&gt;(spuneți-mi sau trimiteți tabel întreținere)&lt;/span&gt;</v>
      </c>
      <c r="Z1422" s="509"/>
      <c r="AA1422" s="510" t="s">
        <v>1674</v>
      </c>
      <c r="AB1422" s="628" t="s">
        <v>1307</v>
      </c>
      <c r="AC1422" s="431" t="s">
        <v>1155</v>
      </c>
      <c r="AD1422" s="623" t="s">
        <v>1402</v>
      </c>
      <c r="AE1422" s="623"/>
      <c r="AF1422" s="623"/>
      <c r="AG1422" s="623" t="s">
        <v>10</v>
      </c>
      <c r="AH1422" s="623"/>
      <c r="AI1422" s="623" t="s">
        <v>2598</v>
      </c>
      <c r="AJ1422" s="441"/>
      <c r="AK1422" s="359"/>
    </row>
    <row r="1423" spans="1:37">
      <c r="A1423" s="367"/>
      <c r="B1423" s="445" t="s">
        <v>2874</v>
      </c>
      <c r="C1423" s="402">
        <v>46.755499999999998</v>
      </c>
      <c r="D1423" s="428">
        <v>23.592700000000001</v>
      </c>
      <c r="E1423" s="449" t="s">
        <v>206</v>
      </c>
      <c r="F1423" s="450" t="s">
        <v>649</v>
      </c>
      <c r="G1423" s="450" t="s">
        <v>2889</v>
      </c>
      <c r="H1423" s="450" t="s">
        <v>4536</v>
      </c>
      <c r="I1423" s="452" t="s">
        <v>681</v>
      </c>
      <c r="J1423" s="457" t="s">
        <v>3</v>
      </c>
      <c r="K1423" s="624">
        <v>3</v>
      </c>
      <c r="L1423" s="624">
        <v>5</v>
      </c>
      <c r="M1423" s="624">
        <v>5</v>
      </c>
      <c r="N1423" s="398">
        <v>38</v>
      </c>
      <c r="O1423" s="395"/>
      <c r="P1423" s="526"/>
      <c r="Q1423" s="526">
        <v>28</v>
      </c>
      <c r="R1423" s="526">
        <v>10</v>
      </c>
      <c r="S1423" s="526"/>
      <c r="T1423" s="526"/>
      <c r="U1423" s="526"/>
      <c r="V1423" s="406">
        <f t="shared" si="70"/>
        <v>0</v>
      </c>
      <c r="W1423" s="676"/>
      <c r="X1423" s="507" t="str">
        <f t="shared" si="68"/>
        <v>28 două camere, 10 trei camere, 0 număr camere necunoscut &lt;span style="color: red;"&gt;(spuneți-mi sau trimiteți tabel întreținere)&lt;/span&gt;</v>
      </c>
      <c r="Y1423" s="508" t="str">
        <f t="shared" si="69"/>
        <v>38 din care 28 două camere, 10 trei camere, 0 număr camere necunoscut &lt;span style="color: red;"&gt;(spuneți-mi sau trimiteți tabel întreținere)&lt;/span&gt;</v>
      </c>
      <c r="Z1423" s="509"/>
      <c r="AA1423" s="510" t="s">
        <v>1676</v>
      </c>
      <c r="AB1423" s="628" t="s">
        <v>1307</v>
      </c>
      <c r="AC1423" s="431" t="s">
        <v>1155</v>
      </c>
      <c r="AD1423" s="623" t="s">
        <v>1394</v>
      </c>
      <c r="AE1423" s="623"/>
      <c r="AF1423" s="623"/>
      <c r="AG1423" s="623" t="s">
        <v>10</v>
      </c>
      <c r="AH1423" s="623"/>
      <c r="AI1423" s="623" t="s">
        <v>2598</v>
      </c>
      <c r="AJ1423" s="441"/>
      <c r="AK1423" s="359"/>
    </row>
    <row r="1424" spans="1:37">
      <c r="A1424" s="367"/>
      <c r="B1424" s="445" t="s">
        <v>2860</v>
      </c>
      <c r="C1424" s="402">
        <v>46.755099999999999</v>
      </c>
      <c r="D1424" s="428">
        <v>23.592300000000002</v>
      </c>
      <c r="E1424" s="449" t="s">
        <v>206</v>
      </c>
      <c r="F1424" s="450" t="s">
        <v>649</v>
      </c>
      <c r="G1424" s="450" t="s">
        <v>2889</v>
      </c>
      <c r="H1424" s="450" t="s">
        <v>3172</v>
      </c>
      <c r="I1424" s="452" t="s">
        <v>686</v>
      </c>
      <c r="J1424" s="457" t="s">
        <v>3</v>
      </c>
      <c r="K1424" s="624">
        <v>2</v>
      </c>
      <c r="L1424" s="624">
        <v>5</v>
      </c>
      <c r="M1424" s="624">
        <v>5</v>
      </c>
      <c r="N1424" s="398">
        <v>28</v>
      </c>
      <c r="O1424" s="395"/>
      <c r="P1424" s="526"/>
      <c r="Q1424" s="526">
        <v>26</v>
      </c>
      <c r="R1424" s="526">
        <v>2</v>
      </c>
      <c r="S1424" s="526"/>
      <c r="T1424" s="526"/>
      <c r="U1424" s="406"/>
      <c r="V1424" s="406">
        <f t="shared" si="70"/>
        <v>0</v>
      </c>
      <c r="W1424" s="676"/>
      <c r="X1424" s="507" t="str">
        <f t="shared" si="68"/>
        <v>26 două camere, 2 trei camere, 0 număr camere necunoscut &lt;span style="color: red;"&gt;(spuneți-mi sau trimiteți tabel întreținere)&lt;/span&gt;</v>
      </c>
      <c r="Y1424" s="508" t="str">
        <f t="shared" si="69"/>
        <v>28 din care 26 două camere, 2 trei camere, 0 număr camere necunoscut &lt;span style="color: red;"&gt;(spuneți-mi sau trimiteți tabel întreținere)&lt;/span&gt;</v>
      </c>
      <c r="Z1424" s="509"/>
      <c r="AA1424" s="510" t="s">
        <v>1043</v>
      </c>
      <c r="AB1424" s="628" t="s">
        <v>1307</v>
      </c>
      <c r="AC1424" s="431" t="s">
        <v>1155</v>
      </c>
      <c r="AD1424" s="623" t="s">
        <v>1392</v>
      </c>
      <c r="AE1424" s="623"/>
      <c r="AF1424" s="623"/>
      <c r="AG1424" s="623" t="s">
        <v>10</v>
      </c>
      <c r="AH1424" s="623"/>
      <c r="AI1424" s="623" t="s">
        <v>2598</v>
      </c>
      <c r="AJ1424" s="441"/>
      <c r="AK1424" s="359"/>
    </row>
    <row r="1425" spans="1:37">
      <c r="A1425" s="367"/>
      <c r="B1425" s="445" t="s">
        <v>2861</v>
      </c>
      <c r="C1425" s="402">
        <v>46.754800000000003</v>
      </c>
      <c r="D1425" s="428">
        <v>23.591799999999999</v>
      </c>
      <c r="E1425" s="449" t="s">
        <v>206</v>
      </c>
      <c r="F1425" s="450" t="s">
        <v>649</v>
      </c>
      <c r="G1425" s="450" t="s">
        <v>2889</v>
      </c>
      <c r="H1425" s="450" t="s">
        <v>3247</v>
      </c>
      <c r="I1425" s="452" t="s">
        <v>681</v>
      </c>
      <c r="J1425" s="457" t="s">
        <v>3</v>
      </c>
      <c r="K1425" s="407">
        <v>3</v>
      </c>
      <c r="L1425" s="407">
        <v>5</v>
      </c>
      <c r="M1425" s="407">
        <v>5</v>
      </c>
      <c r="N1425" s="398">
        <v>34</v>
      </c>
      <c r="O1425" s="395"/>
      <c r="P1425" s="526"/>
      <c r="Q1425" s="526">
        <v>13</v>
      </c>
      <c r="R1425" s="526">
        <v>15</v>
      </c>
      <c r="S1425" s="526">
        <v>6</v>
      </c>
      <c r="T1425" s="526"/>
      <c r="U1425" s="526"/>
      <c r="V1425" s="406">
        <f t="shared" si="70"/>
        <v>0</v>
      </c>
      <c r="W1425" s="676"/>
      <c r="X1425" s="507" t="str">
        <f t="shared" si="68"/>
        <v>13 două camere, 15 trei camere, 6 patru camere, 0 număr camere necunoscut &lt;span style="color: red;"&gt;(spuneți-mi sau trimiteți tabel întreținere)&lt;/span&gt;</v>
      </c>
      <c r="Y1425" s="508" t="str">
        <f t="shared" si="69"/>
        <v>34 din care 13 două camere, 15 trei camere, 6 patru camere, 0 număr camere necunoscut &lt;span style="color: red;"&gt;(spuneți-mi sau trimiteți tabel întreținere)&lt;/span&gt;</v>
      </c>
      <c r="Z1425" s="509"/>
      <c r="AA1425" s="510" t="s">
        <v>1674</v>
      </c>
      <c r="AB1425" s="628" t="s">
        <v>1307</v>
      </c>
      <c r="AC1425" s="431" t="s">
        <v>1155</v>
      </c>
      <c r="AD1425" s="623" t="s">
        <v>1402</v>
      </c>
      <c r="AE1425" s="623"/>
      <c r="AF1425" s="623"/>
      <c r="AG1425" s="623" t="s">
        <v>10</v>
      </c>
      <c r="AH1425" s="623"/>
      <c r="AI1425" s="623" t="s">
        <v>2598</v>
      </c>
      <c r="AJ1425" s="441"/>
      <c r="AK1425" s="359"/>
    </row>
    <row r="1426" spans="1:37">
      <c r="A1426" s="367"/>
      <c r="B1426" s="445" t="s">
        <v>2862</v>
      </c>
      <c r="C1426" s="402">
        <v>46.755299999999998</v>
      </c>
      <c r="D1426" s="428">
        <v>23.5916</v>
      </c>
      <c r="E1426" s="449" t="s">
        <v>206</v>
      </c>
      <c r="F1426" s="450" t="s">
        <v>649</v>
      </c>
      <c r="G1426" s="450" t="s">
        <v>2889</v>
      </c>
      <c r="H1426" s="450" t="s">
        <v>4537</v>
      </c>
      <c r="I1426" s="452" t="s">
        <v>681</v>
      </c>
      <c r="J1426" s="457" t="s">
        <v>3</v>
      </c>
      <c r="K1426" s="624">
        <v>3</v>
      </c>
      <c r="L1426" s="624">
        <v>5</v>
      </c>
      <c r="M1426" s="624">
        <v>5</v>
      </c>
      <c r="N1426" s="398">
        <v>38</v>
      </c>
      <c r="O1426" s="395"/>
      <c r="P1426" s="526"/>
      <c r="Q1426" s="526">
        <v>28</v>
      </c>
      <c r="R1426" s="526">
        <v>10</v>
      </c>
      <c r="S1426" s="526"/>
      <c r="T1426" s="526"/>
      <c r="U1426" s="526"/>
      <c r="V1426" s="406">
        <f t="shared" si="70"/>
        <v>0</v>
      </c>
      <c r="W1426" s="676"/>
      <c r="X1426" s="507" t="str">
        <f t="shared" si="68"/>
        <v>28 două camere, 10 trei camere, 0 număr camere necunoscut &lt;span style="color: red;"&gt;(spuneți-mi sau trimiteți tabel întreținere)&lt;/span&gt;</v>
      </c>
      <c r="Y1426" s="508" t="str">
        <f t="shared" si="69"/>
        <v>38 din care 28 două camere, 10 trei camere, 0 număr camere necunoscut &lt;span style="color: red;"&gt;(spuneți-mi sau trimiteți tabel întreținere)&lt;/span&gt;</v>
      </c>
      <c r="Z1426" s="509"/>
      <c r="AA1426" s="510" t="s">
        <v>1676</v>
      </c>
      <c r="AB1426" s="628" t="s">
        <v>1307</v>
      </c>
      <c r="AC1426" s="431" t="s">
        <v>1155</v>
      </c>
      <c r="AD1426" s="623" t="s">
        <v>1394</v>
      </c>
      <c r="AE1426" s="623"/>
      <c r="AF1426" s="623"/>
      <c r="AG1426" s="623" t="s">
        <v>10</v>
      </c>
      <c r="AH1426" s="623"/>
      <c r="AI1426" s="623" t="s">
        <v>2598</v>
      </c>
      <c r="AJ1426" s="441"/>
      <c r="AK1426" s="359"/>
    </row>
    <row r="1427" spans="1:37">
      <c r="A1427" s="367"/>
      <c r="B1427" s="445" t="s">
        <v>2863</v>
      </c>
      <c r="C1427" s="402">
        <v>46.755000000000003</v>
      </c>
      <c r="D1427" s="428">
        <v>23.591100000000001</v>
      </c>
      <c r="E1427" s="449" t="s">
        <v>206</v>
      </c>
      <c r="F1427" s="450" t="s">
        <v>649</v>
      </c>
      <c r="G1427" s="450" t="s">
        <v>2889</v>
      </c>
      <c r="H1427" s="450" t="s">
        <v>3252</v>
      </c>
      <c r="I1427" s="452" t="s">
        <v>686</v>
      </c>
      <c r="J1427" s="457" t="s">
        <v>3</v>
      </c>
      <c r="K1427" s="624">
        <v>2</v>
      </c>
      <c r="L1427" s="624">
        <v>5</v>
      </c>
      <c r="M1427" s="624">
        <v>5</v>
      </c>
      <c r="N1427" s="398">
        <v>28</v>
      </c>
      <c r="O1427" s="395"/>
      <c r="P1427" s="526"/>
      <c r="Q1427" s="526">
        <v>26</v>
      </c>
      <c r="R1427" s="526">
        <v>2</v>
      </c>
      <c r="S1427" s="526"/>
      <c r="T1427" s="526"/>
      <c r="U1427" s="406"/>
      <c r="V1427" s="406">
        <f t="shared" si="70"/>
        <v>0</v>
      </c>
      <c r="W1427" s="676"/>
      <c r="X1427" s="507" t="str">
        <f t="shared" si="68"/>
        <v>26 două camere, 2 trei camere, 0 număr camere necunoscut &lt;span style="color: red;"&gt;(spuneți-mi sau trimiteți tabel întreținere)&lt;/span&gt;</v>
      </c>
      <c r="Y1427" s="508" t="str">
        <f t="shared" si="69"/>
        <v>28 din care 26 două camere, 2 trei camere, 0 număr camere necunoscut &lt;span style="color: red;"&gt;(spuneți-mi sau trimiteți tabel întreținere)&lt;/span&gt;</v>
      </c>
      <c r="Z1427" s="509"/>
      <c r="AA1427" s="510" t="s">
        <v>1043</v>
      </c>
      <c r="AB1427" s="628" t="s">
        <v>1307</v>
      </c>
      <c r="AC1427" s="431" t="s">
        <v>1155</v>
      </c>
      <c r="AD1427" s="623" t="s">
        <v>1392</v>
      </c>
      <c r="AE1427" s="623"/>
      <c r="AF1427" s="623"/>
      <c r="AG1427" s="623" t="s">
        <v>10</v>
      </c>
      <c r="AH1427" s="623"/>
      <c r="AI1427" s="623" t="s">
        <v>2598</v>
      </c>
      <c r="AJ1427" s="441"/>
      <c r="AK1427" s="359"/>
    </row>
    <row r="1428" spans="1:37">
      <c r="A1428" s="367"/>
      <c r="B1428" s="445" t="s">
        <v>2864</v>
      </c>
      <c r="C1428" s="402">
        <v>46.7547</v>
      </c>
      <c r="D1428" s="428">
        <v>23.590599999999998</v>
      </c>
      <c r="E1428" s="449" t="s">
        <v>206</v>
      </c>
      <c r="F1428" s="450" t="s">
        <v>649</v>
      </c>
      <c r="G1428" s="450" t="s">
        <v>2889</v>
      </c>
      <c r="H1428" s="450" t="s">
        <v>3248</v>
      </c>
      <c r="I1428" s="452" t="s">
        <v>681</v>
      </c>
      <c r="J1428" s="457" t="s">
        <v>3</v>
      </c>
      <c r="K1428" s="407">
        <v>3</v>
      </c>
      <c r="L1428" s="407">
        <v>5</v>
      </c>
      <c r="M1428" s="407">
        <v>5</v>
      </c>
      <c r="N1428" s="398">
        <v>34</v>
      </c>
      <c r="O1428" s="395"/>
      <c r="P1428" s="526"/>
      <c r="Q1428" s="526">
        <v>13</v>
      </c>
      <c r="R1428" s="526">
        <v>15</v>
      </c>
      <c r="S1428" s="526">
        <v>6</v>
      </c>
      <c r="T1428" s="526"/>
      <c r="U1428" s="526"/>
      <c r="V1428" s="406">
        <f t="shared" si="70"/>
        <v>0</v>
      </c>
      <c r="W1428" s="676"/>
      <c r="X1428" s="507" t="str">
        <f t="shared" si="68"/>
        <v>13 două camere, 15 trei camere, 6 patru camere, 0 număr camere necunoscut &lt;span style="color: red;"&gt;(spuneți-mi sau trimiteți tabel întreținere)&lt;/span&gt;</v>
      </c>
      <c r="Y1428" s="508" t="str">
        <f t="shared" si="69"/>
        <v>34 din care 13 două camere, 15 trei camere, 6 patru camere, 0 număr camere necunoscut &lt;span style="color: red;"&gt;(spuneți-mi sau trimiteți tabel întreținere)&lt;/span&gt;</v>
      </c>
      <c r="Z1428" s="509"/>
      <c r="AA1428" s="510" t="s">
        <v>1674</v>
      </c>
      <c r="AB1428" s="628" t="s">
        <v>1307</v>
      </c>
      <c r="AC1428" s="431" t="s">
        <v>1155</v>
      </c>
      <c r="AD1428" s="623" t="s">
        <v>1402</v>
      </c>
      <c r="AE1428" s="623"/>
      <c r="AF1428" s="623"/>
      <c r="AG1428" s="623" t="s">
        <v>10</v>
      </c>
      <c r="AH1428" s="623"/>
      <c r="AI1428" s="623" t="s">
        <v>2598</v>
      </c>
      <c r="AJ1428" s="441"/>
      <c r="AK1428" s="359"/>
    </row>
    <row r="1429" spans="1:37">
      <c r="A1429" s="367"/>
      <c r="B1429" s="445" t="s">
        <v>2865</v>
      </c>
      <c r="C1429" s="402">
        <v>46.755200000000002</v>
      </c>
      <c r="D1429" s="428">
        <v>23.590299999999999</v>
      </c>
      <c r="E1429" s="449" t="s">
        <v>206</v>
      </c>
      <c r="F1429" s="450" t="s">
        <v>649</v>
      </c>
      <c r="G1429" s="450" t="s">
        <v>2889</v>
      </c>
      <c r="H1429" s="450" t="s">
        <v>4538</v>
      </c>
      <c r="I1429" s="452" t="s">
        <v>681</v>
      </c>
      <c r="J1429" s="457" t="s">
        <v>3</v>
      </c>
      <c r="K1429" s="624">
        <v>3</v>
      </c>
      <c r="L1429" s="624">
        <v>5</v>
      </c>
      <c r="M1429" s="624">
        <v>5</v>
      </c>
      <c r="N1429" s="398">
        <v>38</v>
      </c>
      <c r="O1429" s="395"/>
      <c r="P1429" s="526"/>
      <c r="Q1429" s="526">
        <v>28</v>
      </c>
      <c r="R1429" s="526">
        <v>10</v>
      </c>
      <c r="S1429" s="526"/>
      <c r="T1429" s="526"/>
      <c r="U1429" s="526"/>
      <c r="V1429" s="406">
        <f t="shared" si="70"/>
        <v>0</v>
      </c>
      <c r="W1429" s="676"/>
      <c r="X1429" s="507" t="str">
        <f t="shared" si="68"/>
        <v>28 două camere, 10 trei camere, 0 număr camere necunoscut &lt;span style="color: red;"&gt;(spuneți-mi sau trimiteți tabel întreținere)&lt;/span&gt;</v>
      </c>
      <c r="Y1429" s="508" t="str">
        <f t="shared" si="69"/>
        <v>38 din care 28 două camere, 10 trei camere, 0 număr camere necunoscut &lt;span style="color: red;"&gt;(spuneți-mi sau trimiteți tabel întreținere)&lt;/span&gt;</v>
      </c>
      <c r="Z1429" s="509"/>
      <c r="AA1429" s="510" t="s">
        <v>1676</v>
      </c>
      <c r="AB1429" s="628" t="s">
        <v>1307</v>
      </c>
      <c r="AC1429" s="431" t="s">
        <v>1155</v>
      </c>
      <c r="AD1429" s="623" t="s">
        <v>1394</v>
      </c>
      <c r="AE1429" s="623"/>
      <c r="AF1429" s="623"/>
      <c r="AG1429" s="623" t="s">
        <v>10</v>
      </c>
      <c r="AH1429" s="623"/>
      <c r="AI1429" s="623" t="s">
        <v>2598</v>
      </c>
      <c r="AJ1429" s="441"/>
      <c r="AK1429" s="359"/>
    </row>
    <row r="1430" spans="1:37">
      <c r="A1430" s="367"/>
      <c r="B1430" s="445" t="s">
        <v>2866</v>
      </c>
      <c r="C1430" s="402">
        <v>46.754899999999999</v>
      </c>
      <c r="D1430" s="428">
        <v>23.589700000000001</v>
      </c>
      <c r="E1430" s="449" t="s">
        <v>206</v>
      </c>
      <c r="F1430" s="450" t="s">
        <v>649</v>
      </c>
      <c r="G1430" s="450" t="s">
        <v>2889</v>
      </c>
      <c r="H1430" s="450" t="s">
        <v>4539</v>
      </c>
      <c r="I1430" s="452" t="s">
        <v>681</v>
      </c>
      <c r="J1430" s="457" t="s">
        <v>3</v>
      </c>
      <c r="K1430" s="407">
        <v>4</v>
      </c>
      <c r="L1430" s="407">
        <v>5</v>
      </c>
      <c r="M1430" s="407">
        <v>5</v>
      </c>
      <c r="N1430" s="425">
        <v>44</v>
      </c>
      <c r="O1430" s="437"/>
      <c r="P1430" s="411"/>
      <c r="Q1430" s="526">
        <v>15</v>
      </c>
      <c r="R1430" s="526">
        <v>23</v>
      </c>
      <c r="S1430" s="526">
        <v>6</v>
      </c>
      <c r="T1430" s="526"/>
      <c r="U1430" s="526"/>
      <c r="V1430" s="406">
        <f t="shared" si="70"/>
        <v>0</v>
      </c>
      <c r="W1430" s="676"/>
      <c r="X1430" s="507" t="str">
        <f t="shared" si="68"/>
        <v>15 două camere, 23 trei camere, 6 patru camere, 0 număr camere necunoscut &lt;span style="color: red;"&gt;(spuneți-mi sau trimiteți tabel întreținere)&lt;/span&gt;</v>
      </c>
      <c r="Y1430" s="508" t="str">
        <f t="shared" si="69"/>
        <v>44 din care 15 două camere, 23 trei camere, 6 patru camere, 0 număr camere necunoscut &lt;span style="color: red;"&gt;(spuneți-mi sau trimiteți tabel întreținere)&lt;/span&gt;</v>
      </c>
      <c r="Z1430" s="509"/>
      <c r="AA1430" s="510" t="s">
        <v>1668</v>
      </c>
      <c r="AB1430" s="628" t="s">
        <v>1307</v>
      </c>
      <c r="AC1430" s="431" t="s">
        <v>1155</v>
      </c>
      <c r="AD1430" s="623" t="s">
        <v>1408</v>
      </c>
      <c r="AE1430" s="623"/>
      <c r="AF1430" s="623"/>
      <c r="AG1430" s="623" t="s">
        <v>10</v>
      </c>
      <c r="AH1430" s="623"/>
      <c r="AI1430" s="623" t="s">
        <v>2598</v>
      </c>
      <c r="AJ1430" s="496"/>
      <c r="AK1430" s="359"/>
    </row>
    <row r="1431" spans="1:37">
      <c r="A1431" s="367" t="s">
        <v>32</v>
      </c>
      <c r="B1431" s="460" t="s">
        <v>2890</v>
      </c>
      <c r="C1431" s="461">
        <v>46.7545</v>
      </c>
      <c r="D1431" s="462">
        <v>23.5913</v>
      </c>
      <c r="E1431" s="463" t="s">
        <v>206</v>
      </c>
      <c r="F1431" s="464" t="s">
        <v>649</v>
      </c>
      <c r="G1431" s="464" t="s">
        <v>2889</v>
      </c>
      <c r="H1431" s="464" t="s">
        <v>4540</v>
      </c>
      <c r="I1431" s="465" t="s">
        <v>681</v>
      </c>
      <c r="J1431" s="466" t="s">
        <v>3</v>
      </c>
      <c r="K1431" s="390">
        <v>2</v>
      </c>
      <c r="L1431" s="390">
        <v>5</v>
      </c>
      <c r="M1431" s="390">
        <v>5</v>
      </c>
      <c r="N1431" s="391">
        <v>28</v>
      </c>
      <c r="O1431" s="392"/>
      <c r="P1431" s="525"/>
      <c r="Q1431" s="525">
        <v>26</v>
      </c>
      <c r="R1431" s="525">
        <v>2</v>
      </c>
      <c r="S1431" s="525"/>
      <c r="T1431" s="525"/>
      <c r="U1431" s="479"/>
      <c r="V1431" s="479">
        <f t="shared" si="70"/>
        <v>0</v>
      </c>
      <c r="W1431" s="679"/>
      <c r="X1431" s="515" t="str">
        <f t="shared" si="68"/>
        <v>26 două camere, 2 trei camere, 0 număr camere necunoscut &lt;span style="color: red;"&gt;(spuneți-mi sau trimiteți tabel întreținere)&lt;/span&gt;</v>
      </c>
      <c r="Y1431" s="516" t="str">
        <f t="shared" si="69"/>
        <v>28 din care 26 două camere, 2 trei camere, 0 număr camere necunoscut &lt;span style="color: red;"&gt;(spuneți-mi sau trimiteți tabel întreținere)&lt;/span&gt;</v>
      </c>
      <c r="Z1431" s="517"/>
      <c r="AA1431" s="514" t="s">
        <v>1665</v>
      </c>
      <c r="AB1431" s="400" t="s">
        <v>1307</v>
      </c>
      <c r="AC1431" s="458" t="s">
        <v>1155</v>
      </c>
      <c r="AD1431" s="394" t="s">
        <v>1392</v>
      </c>
      <c r="AE1431" s="394"/>
      <c r="AF1431" s="394"/>
      <c r="AG1431" s="394" t="s">
        <v>10</v>
      </c>
      <c r="AH1431" s="394"/>
      <c r="AI1431" s="394" t="s">
        <v>2598</v>
      </c>
      <c r="AJ1431" s="473"/>
      <c r="AK1431" s="359"/>
    </row>
    <row r="1432" spans="1:37">
      <c r="A1432" s="367"/>
      <c r="B1432" s="445" t="s">
        <v>2875</v>
      </c>
      <c r="C1432" s="402">
        <v>46.754600000000003</v>
      </c>
      <c r="D1432" s="428">
        <v>23.5928</v>
      </c>
      <c r="E1432" s="449" t="s">
        <v>206</v>
      </c>
      <c r="F1432" s="450" t="s">
        <v>649</v>
      </c>
      <c r="G1432" s="450" t="s">
        <v>2889</v>
      </c>
      <c r="H1432" s="450" t="s">
        <v>4541</v>
      </c>
      <c r="I1432" s="451" t="s">
        <v>681</v>
      </c>
      <c r="J1432" s="456" t="s">
        <v>3</v>
      </c>
      <c r="K1432" s="403">
        <v>4</v>
      </c>
      <c r="L1432" s="403">
        <v>5</v>
      </c>
      <c r="M1432" s="403">
        <v>5</v>
      </c>
      <c r="N1432" s="424">
        <v>44</v>
      </c>
      <c r="O1432" s="437"/>
      <c r="P1432" s="526"/>
      <c r="Q1432" s="526">
        <v>17</v>
      </c>
      <c r="R1432" s="526">
        <v>24</v>
      </c>
      <c r="S1432" s="526">
        <v>3</v>
      </c>
      <c r="T1432" s="526"/>
      <c r="U1432" s="526"/>
      <c r="V1432" s="406">
        <f t="shared" si="70"/>
        <v>0</v>
      </c>
      <c r="W1432" s="676"/>
      <c r="X1432" s="507" t="str">
        <f t="shared" si="68"/>
        <v>17 două camere, 24 trei camere, 3 patru camere, 0 număr camere necunoscut &lt;span style="color: red;"&gt;(spuneți-mi sau trimiteți tabel întreținere)&lt;/span&gt;</v>
      </c>
      <c r="Y1432" s="508" t="str">
        <f t="shared" si="69"/>
        <v>44 din care 17 două camere, 24 trei camere, 3 patru camere, 0 număr camere necunoscut &lt;span style="color: red;"&gt;(spuneți-mi sau trimiteți tabel întreținere)&lt;/span&gt;</v>
      </c>
      <c r="Z1432" s="509"/>
      <c r="AA1432" s="506" t="s">
        <v>1665</v>
      </c>
      <c r="AB1432" s="628" t="s">
        <v>1307</v>
      </c>
      <c r="AC1432" s="431" t="s">
        <v>1155</v>
      </c>
      <c r="AD1432" s="623" t="s">
        <v>1412</v>
      </c>
      <c r="AE1432" s="623"/>
      <c r="AF1432" s="623"/>
      <c r="AG1432" s="623" t="s">
        <v>10</v>
      </c>
      <c r="AH1432" s="623"/>
      <c r="AI1432" s="623" t="s">
        <v>2598</v>
      </c>
      <c r="AJ1432" s="496"/>
      <c r="AK1432" s="359"/>
    </row>
    <row r="1433" spans="1:37">
      <c r="A1433" s="367"/>
      <c r="B1433" s="445" t="s">
        <v>2888</v>
      </c>
      <c r="C1433" s="402">
        <v>46.754800000000003</v>
      </c>
      <c r="D1433" s="428">
        <v>23.595700000000001</v>
      </c>
      <c r="E1433" s="449" t="s">
        <v>206</v>
      </c>
      <c r="F1433" s="450" t="s">
        <v>649</v>
      </c>
      <c r="G1433" s="450" t="s">
        <v>2889</v>
      </c>
      <c r="H1433" s="450" t="s">
        <v>4542</v>
      </c>
      <c r="I1433" s="452" t="s">
        <v>681</v>
      </c>
      <c r="J1433" s="457" t="s">
        <v>3</v>
      </c>
      <c r="K1433" s="407">
        <v>6</v>
      </c>
      <c r="L1433" s="407">
        <v>5</v>
      </c>
      <c r="M1433" s="407">
        <v>5</v>
      </c>
      <c r="N1433" s="425">
        <v>78</v>
      </c>
      <c r="O1433" s="437"/>
      <c r="P1433" s="406"/>
      <c r="Q1433" s="526">
        <v>28</v>
      </c>
      <c r="R1433" s="526">
        <v>24</v>
      </c>
      <c r="S1433" s="526">
        <v>6</v>
      </c>
      <c r="T1433" s="526"/>
      <c r="U1433" s="406"/>
      <c r="V1433" s="406">
        <f t="shared" si="70"/>
        <v>20</v>
      </c>
      <c r="W1433" s="676" t="s">
        <v>750</v>
      </c>
      <c r="X1433" s="507" t="str">
        <f t="shared" si="68"/>
        <v>28 două camere, 24 trei camere, 6 patru camere, probabil 20 număr camere necunoscut &lt;span style="color: red;"&gt;(spuneți-mi sau trimiteți tabel întreținere)&lt;/span&gt;</v>
      </c>
      <c r="Y1433" s="508" t="str">
        <f t="shared" si="69"/>
        <v>probabil 78 din care 28 două camere, 24 trei camere, 6 patru camere, probabil 20 număr camere necunoscut &lt;span style="color: red;"&gt;(spuneți-mi sau trimiteți tabel întreținere)&lt;/span&gt;</v>
      </c>
      <c r="Z1433" s="509"/>
      <c r="AA1433" s="510" t="s">
        <v>1674</v>
      </c>
      <c r="AB1433" s="628" t="s">
        <v>1307</v>
      </c>
      <c r="AC1433" s="431" t="s">
        <v>1155</v>
      </c>
      <c r="AD1433" s="623" t="s">
        <v>2192</v>
      </c>
      <c r="AE1433" s="623"/>
      <c r="AF1433" s="623"/>
      <c r="AG1433" s="623" t="s">
        <v>10</v>
      </c>
      <c r="AH1433" s="623"/>
      <c r="AI1433" s="623" t="s">
        <v>2598</v>
      </c>
      <c r="AJ1433" s="441"/>
      <c r="AK1433" s="359"/>
    </row>
    <row r="1434" spans="1:37">
      <c r="A1434" s="367"/>
      <c r="B1434" s="445" t="s">
        <v>2876</v>
      </c>
      <c r="C1434" s="402">
        <v>46.755099999999999</v>
      </c>
      <c r="D1434" s="428">
        <v>23.594899999999999</v>
      </c>
      <c r="E1434" s="449" t="s">
        <v>206</v>
      </c>
      <c r="F1434" s="450" t="s">
        <v>649</v>
      </c>
      <c r="G1434" s="450" t="s">
        <v>2889</v>
      </c>
      <c r="H1434" s="450" t="s">
        <v>3170</v>
      </c>
      <c r="I1434" s="452" t="s">
        <v>681</v>
      </c>
      <c r="J1434" s="457" t="s">
        <v>3</v>
      </c>
      <c r="K1434" s="407">
        <v>3</v>
      </c>
      <c r="L1434" s="407">
        <v>5</v>
      </c>
      <c r="M1434" s="407">
        <v>5</v>
      </c>
      <c r="N1434" s="398">
        <v>30</v>
      </c>
      <c r="O1434" s="395"/>
      <c r="P1434" s="526"/>
      <c r="Q1434" s="526">
        <v>2</v>
      </c>
      <c r="R1434" s="526">
        <v>22</v>
      </c>
      <c r="S1434" s="526">
        <v>6</v>
      </c>
      <c r="T1434" s="526"/>
      <c r="U1434" s="526"/>
      <c r="V1434" s="526">
        <f t="shared" si="70"/>
        <v>0</v>
      </c>
      <c r="W1434" s="676"/>
      <c r="X1434" s="507" t="str">
        <f t="shared" si="68"/>
        <v>2 două camere, 22 trei camere, 6 patru camere, 0 număr camere necunoscut &lt;span style="color: red;"&gt;(spuneți-mi sau trimiteți tabel întreținere)&lt;/span&gt;</v>
      </c>
      <c r="Y1434" s="508" t="str">
        <f t="shared" si="69"/>
        <v>30 din care 2 două camere, 22 trei camere, 6 patru camere, 0 număr camere necunoscut &lt;span style="color: red;"&gt;(spuneți-mi sau trimiteți tabel întreținere)&lt;/span&gt;</v>
      </c>
      <c r="Z1434" s="509"/>
      <c r="AA1434" s="510" t="s">
        <v>1674</v>
      </c>
      <c r="AB1434" s="628" t="s">
        <v>1307</v>
      </c>
      <c r="AC1434" s="431" t="s">
        <v>1155</v>
      </c>
      <c r="AD1434" s="623" t="s">
        <v>1430</v>
      </c>
      <c r="AE1434" s="623"/>
      <c r="AF1434" s="623"/>
      <c r="AG1434" s="623" t="s">
        <v>10</v>
      </c>
      <c r="AH1434" s="623"/>
      <c r="AI1434" s="623" t="s">
        <v>2598</v>
      </c>
      <c r="AJ1434" s="441"/>
      <c r="AK1434" s="359"/>
    </row>
    <row r="1435" spans="1:37" ht="13.5" thickBot="1">
      <c r="A1435" s="367"/>
      <c r="B1435" s="445" t="s">
        <v>2877</v>
      </c>
      <c r="C1435" s="402">
        <v>46.754600000000003</v>
      </c>
      <c r="D1435" s="428">
        <v>23.594899999999999</v>
      </c>
      <c r="E1435" s="449" t="s">
        <v>206</v>
      </c>
      <c r="F1435" s="450" t="s">
        <v>649</v>
      </c>
      <c r="G1435" s="450" t="s">
        <v>2889</v>
      </c>
      <c r="H1435" s="450" t="s">
        <v>4543</v>
      </c>
      <c r="I1435" s="451" t="s">
        <v>681</v>
      </c>
      <c r="J1435" s="456" t="s">
        <v>3</v>
      </c>
      <c r="K1435" s="403">
        <v>3</v>
      </c>
      <c r="L1435" s="403">
        <v>5</v>
      </c>
      <c r="M1435" s="403">
        <v>5</v>
      </c>
      <c r="N1435" s="398">
        <v>30</v>
      </c>
      <c r="O1435" s="395"/>
      <c r="P1435" s="526"/>
      <c r="Q1435" s="526">
        <v>2</v>
      </c>
      <c r="R1435" s="526">
        <v>22</v>
      </c>
      <c r="S1435" s="526">
        <v>6</v>
      </c>
      <c r="T1435" s="526"/>
      <c r="U1435" s="526"/>
      <c r="V1435" s="526">
        <f t="shared" si="70"/>
        <v>0</v>
      </c>
      <c r="W1435" s="677"/>
      <c r="X1435" s="503" t="str">
        <f t="shared" si="68"/>
        <v>2 două camere, 22 trei camere, 6 patru camere, 0 număr camere necunoscut &lt;span style="color: red;"&gt;(spuneți-mi sau trimiteți tabel întreținere)&lt;/span&gt;</v>
      </c>
      <c r="Y1435" s="504" t="str">
        <f t="shared" si="69"/>
        <v>30 din care 2 două camere, 22 trei camere, 6 patru camere, 0 număr camere necunoscut &lt;span style="color: red;"&gt;(spuneți-mi sau trimiteți tabel întreținere)&lt;/span&gt;</v>
      </c>
      <c r="Z1435" s="505"/>
      <c r="AA1435" s="506" t="s">
        <v>1665</v>
      </c>
      <c r="AB1435" s="628" t="s">
        <v>1307</v>
      </c>
      <c r="AC1435" s="431" t="s">
        <v>1155</v>
      </c>
      <c r="AD1435" s="623" t="s">
        <v>1430</v>
      </c>
      <c r="AE1435" s="623"/>
      <c r="AF1435" s="623"/>
      <c r="AG1435" s="623" t="s">
        <v>10</v>
      </c>
      <c r="AH1435" s="623"/>
      <c r="AI1435" s="623" t="s">
        <v>2598</v>
      </c>
      <c r="AJ1435" s="441"/>
      <c r="AK1435" s="359"/>
    </row>
    <row r="1436" spans="1:37" ht="13.5" thickTop="1">
      <c r="A1436" s="367" t="s">
        <v>23</v>
      </c>
      <c r="B1436" s="701" t="s">
        <v>392</v>
      </c>
      <c r="C1436" s="702">
        <v>46.752699999999997</v>
      </c>
      <c r="D1436" s="703">
        <v>23.5763</v>
      </c>
      <c r="E1436" s="704" t="s">
        <v>206</v>
      </c>
      <c r="F1436" s="705" t="s">
        <v>649</v>
      </c>
      <c r="G1436" s="705" t="s">
        <v>2764</v>
      </c>
      <c r="H1436" s="705" t="s">
        <v>4544</v>
      </c>
      <c r="I1436" s="721" t="s">
        <v>693</v>
      </c>
      <c r="J1436" s="722" t="s">
        <v>3</v>
      </c>
      <c r="K1436" s="723">
        <v>3</v>
      </c>
      <c r="L1436" s="723">
        <v>5</v>
      </c>
      <c r="M1436" s="723">
        <v>5</v>
      </c>
      <c r="N1436" s="724">
        <v>32</v>
      </c>
      <c r="O1436" s="710"/>
      <c r="P1436" s="731"/>
      <c r="Q1436" s="691">
        <v>17</v>
      </c>
      <c r="R1436" s="691">
        <v>10</v>
      </c>
      <c r="S1436" s="691">
        <v>5</v>
      </c>
      <c r="T1436" s="691"/>
      <c r="U1436" s="691"/>
      <c r="V1436" s="691">
        <f t="shared" si="70"/>
        <v>0</v>
      </c>
      <c r="W1436" s="725"/>
      <c r="X1436" s="726" t="str">
        <f t="shared" si="68"/>
        <v>17 două camere, 10 trei camere, 5 patru camere, 0 număr camere necunoscut &lt;span style="color: red;"&gt;(spuneți-mi sau trimiteți tabel întreținere)&lt;/span&gt;</v>
      </c>
      <c r="Y1436" s="727" t="str">
        <f t="shared" si="69"/>
        <v>32 din care 17 două camere, 10 trei camere, 5 patru camere, 0 număr camere necunoscut &lt;span style="color: red;"&gt;(spuneți-mi sau trimiteți tabel întreținere)&lt;/span&gt;</v>
      </c>
      <c r="Z1436" s="728"/>
      <c r="AA1436" s="729" t="s">
        <v>1043</v>
      </c>
      <c r="AB1436" s="697" t="s">
        <v>1306</v>
      </c>
      <c r="AC1436" s="698" t="s">
        <v>1155</v>
      </c>
      <c r="AD1436" s="719" t="s">
        <v>1413</v>
      </c>
      <c r="AE1436" s="719"/>
      <c r="AF1436" s="719"/>
      <c r="AG1436" s="699" t="s">
        <v>10</v>
      </c>
      <c r="AH1436" s="699" t="s">
        <v>2388</v>
      </c>
      <c r="AI1436" s="699" t="s">
        <v>2598</v>
      </c>
      <c r="AJ1436" s="720"/>
      <c r="AK1436" s="359"/>
    </row>
    <row r="1437" spans="1:37">
      <c r="A1437" s="367"/>
      <c r="B1437" s="445" t="s">
        <v>393</v>
      </c>
      <c r="C1437" s="402">
        <v>46.752899999999997</v>
      </c>
      <c r="D1437" s="428">
        <v>23.575700000000001</v>
      </c>
      <c r="E1437" s="449" t="s">
        <v>206</v>
      </c>
      <c r="F1437" s="450" t="s">
        <v>649</v>
      </c>
      <c r="G1437" s="450" t="s">
        <v>2764</v>
      </c>
      <c r="H1437" s="450" t="s">
        <v>4545</v>
      </c>
      <c r="I1437" s="452" t="s">
        <v>693</v>
      </c>
      <c r="J1437" s="457" t="s">
        <v>3</v>
      </c>
      <c r="K1437" s="624">
        <v>3</v>
      </c>
      <c r="L1437" s="624">
        <v>5</v>
      </c>
      <c r="M1437" s="624">
        <v>5</v>
      </c>
      <c r="N1437" s="398">
        <v>36</v>
      </c>
      <c r="O1437" s="395"/>
      <c r="P1437" s="526"/>
      <c r="Q1437" s="526">
        <v>30</v>
      </c>
      <c r="R1437" s="526">
        <v>4</v>
      </c>
      <c r="S1437" s="526">
        <v>2</v>
      </c>
      <c r="T1437" s="526"/>
      <c r="U1437" s="526"/>
      <c r="V1437" s="406">
        <f t="shared" si="70"/>
        <v>0</v>
      </c>
      <c r="W1437" s="676"/>
      <c r="X1437" s="507" t="str">
        <f t="shared" si="68"/>
        <v>30 două camere, 4 trei camere, 2 patru camere, 0 număr camere necunoscut &lt;span style="color: red;"&gt;(spuneți-mi sau trimiteți tabel întreținere)&lt;/span&gt;</v>
      </c>
      <c r="Y1437" s="508" t="str">
        <f t="shared" si="69"/>
        <v>36 din care 30 două camere, 4 trei camere, 2 patru camere, 0 număr camere necunoscut &lt;span style="color: red;"&gt;(spuneți-mi sau trimiteți tabel întreținere)&lt;/span&gt;</v>
      </c>
      <c r="Z1437" s="509"/>
      <c r="AA1437" s="510" t="s">
        <v>1043</v>
      </c>
      <c r="AB1437" s="628" t="s">
        <v>1306</v>
      </c>
      <c r="AC1437" s="431" t="s">
        <v>1155</v>
      </c>
      <c r="AD1437" s="356" t="s">
        <v>1414</v>
      </c>
      <c r="AE1437" s="356"/>
      <c r="AF1437" s="356"/>
      <c r="AG1437" s="623" t="s">
        <v>10</v>
      </c>
      <c r="AH1437" s="623" t="s">
        <v>2388</v>
      </c>
      <c r="AI1437" s="623" t="s">
        <v>2598</v>
      </c>
      <c r="AJ1437" s="441"/>
      <c r="AK1437" s="359"/>
    </row>
    <row r="1438" spans="1:37">
      <c r="A1438" s="367"/>
      <c r="B1438" s="445" t="s">
        <v>394</v>
      </c>
      <c r="C1438" s="402">
        <v>46.753100000000003</v>
      </c>
      <c r="D1438" s="428">
        <v>23.575099999999999</v>
      </c>
      <c r="E1438" s="449" t="s">
        <v>206</v>
      </c>
      <c r="F1438" s="450" t="s">
        <v>649</v>
      </c>
      <c r="G1438" s="450" t="s">
        <v>2764</v>
      </c>
      <c r="H1438" s="450" t="s">
        <v>4546</v>
      </c>
      <c r="I1438" s="452" t="s">
        <v>693</v>
      </c>
      <c r="J1438" s="457" t="s">
        <v>3</v>
      </c>
      <c r="K1438" s="624">
        <v>3</v>
      </c>
      <c r="L1438" s="624">
        <v>5</v>
      </c>
      <c r="M1438" s="624">
        <v>5</v>
      </c>
      <c r="N1438" s="398">
        <v>36</v>
      </c>
      <c r="O1438" s="395"/>
      <c r="P1438" s="526"/>
      <c r="Q1438" s="526">
        <v>30</v>
      </c>
      <c r="R1438" s="526">
        <v>4</v>
      </c>
      <c r="S1438" s="526">
        <v>2</v>
      </c>
      <c r="T1438" s="526"/>
      <c r="U1438" s="526"/>
      <c r="V1438" s="406">
        <f t="shared" si="70"/>
        <v>0</v>
      </c>
      <c r="W1438" s="676"/>
      <c r="X1438" s="507" t="str">
        <f t="shared" si="68"/>
        <v>30 două camere, 4 trei camere, 2 patru camere, 0 număr camere necunoscut &lt;span style="color: red;"&gt;(spuneți-mi sau trimiteți tabel întreținere)&lt;/span&gt;</v>
      </c>
      <c r="Y1438" s="508" t="str">
        <f t="shared" si="69"/>
        <v>36 din care 30 două camere, 4 trei camere, 2 patru camere, 0 număr camere necunoscut &lt;span style="color: red;"&gt;(spuneți-mi sau trimiteți tabel întreținere)&lt;/span&gt;</v>
      </c>
      <c r="Z1438" s="509"/>
      <c r="AA1438" s="510" t="s">
        <v>1043</v>
      </c>
      <c r="AB1438" s="628" t="s">
        <v>1306</v>
      </c>
      <c r="AC1438" s="431" t="s">
        <v>1155</v>
      </c>
      <c r="AD1438" s="356" t="s">
        <v>1414</v>
      </c>
      <c r="AE1438" s="356"/>
      <c r="AF1438" s="356"/>
      <c r="AG1438" s="623" t="s">
        <v>10</v>
      </c>
      <c r="AH1438" s="623" t="s">
        <v>2388</v>
      </c>
      <c r="AI1438" s="623" t="s">
        <v>2598</v>
      </c>
      <c r="AJ1438" s="441"/>
      <c r="AK1438" s="359"/>
    </row>
    <row r="1439" spans="1:37">
      <c r="A1439" s="367"/>
      <c r="B1439" s="445" t="s">
        <v>395</v>
      </c>
      <c r="C1439" s="402">
        <v>46.753100000000003</v>
      </c>
      <c r="D1439" s="428">
        <v>23.5745</v>
      </c>
      <c r="E1439" s="449" t="s">
        <v>206</v>
      </c>
      <c r="F1439" s="450" t="s">
        <v>649</v>
      </c>
      <c r="G1439" s="450" t="s">
        <v>2764</v>
      </c>
      <c r="H1439" s="450" t="s">
        <v>4547</v>
      </c>
      <c r="I1439" s="452" t="s">
        <v>693</v>
      </c>
      <c r="J1439" s="457" t="s">
        <v>3</v>
      </c>
      <c r="K1439" s="407">
        <v>5</v>
      </c>
      <c r="L1439" s="407">
        <v>5</v>
      </c>
      <c r="M1439" s="407">
        <v>5</v>
      </c>
      <c r="N1439" s="425">
        <v>56</v>
      </c>
      <c r="O1439" s="437"/>
      <c r="P1439" s="411"/>
      <c r="Q1439" s="526">
        <v>41</v>
      </c>
      <c r="R1439" s="526">
        <v>8</v>
      </c>
      <c r="S1439" s="526">
        <v>9</v>
      </c>
      <c r="T1439" s="526"/>
      <c r="U1439" s="526"/>
      <c r="V1439" s="406">
        <f t="shared" si="70"/>
        <v>-2</v>
      </c>
      <c r="W1439" s="676"/>
      <c r="X1439" s="507" t="str">
        <f t="shared" si="68"/>
        <v>41 două camere, 8 trei camere, 9 patru camere, -2 număr camere necunoscut &lt;span style="color: red;"&gt;(spuneți-mi sau trimiteți tabel întreținere)&lt;/span&gt;</v>
      </c>
      <c r="Y1439" s="508" t="str">
        <f t="shared" si="69"/>
        <v>56 din care 41 două camere, 8 trei camere, 9 patru camere, -2 număr camere necunoscut &lt;span style="color: red;"&gt;(spuneți-mi sau trimiteți tabel întreținere)&lt;/span&gt;</v>
      </c>
      <c r="Z1439" s="509"/>
      <c r="AA1439" s="510" t="s">
        <v>1043</v>
      </c>
      <c r="AB1439" s="628" t="s">
        <v>1306</v>
      </c>
      <c r="AC1439" s="431" t="s">
        <v>1155</v>
      </c>
      <c r="AD1439" s="356" t="s">
        <v>1431</v>
      </c>
      <c r="AE1439" s="356"/>
      <c r="AF1439" s="356"/>
      <c r="AG1439" s="623" t="s">
        <v>10</v>
      </c>
      <c r="AH1439" s="623" t="s">
        <v>1728</v>
      </c>
      <c r="AI1439" s="623" t="s">
        <v>2598</v>
      </c>
      <c r="AJ1439" s="441"/>
      <c r="AK1439" s="359"/>
    </row>
    <row r="1440" spans="1:37">
      <c r="A1440" s="367"/>
      <c r="B1440" s="445" t="s">
        <v>396</v>
      </c>
      <c r="C1440" s="402">
        <v>46.7532</v>
      </c>
      <c r="D1440" s="428">
        <v>23.573799999999999</v>
      </c>
      <c r="E1440" s="449" t="s">
        <v>206</v>
      </c>
      <c r="F1440" s="450" t="s">
        <v>649</v>
      </c>
      <c r="G1440" s="450" t="s">
        <v>2764</v>
      </c>
      <c r="H1440" s="450" t="s">
        <v>4548</v>
      </c>
      <c r="I1440" s="452" t="s">
        <v>693</v>
      </c>
      <c r="J1440" s="457" t="s">
        <v>3</v>
      </c>
      <c r="K1440" s="407">
        <v>5</v>
      </c>
      <c r="L1440" s="407">
        <v>5</v>
      </c>
      <c r="M1440" s="407">
        <v>5</v>
      </c>
      <c r="N1440" s="425">
        <v>56</v>
      </c>
      <c r="O1440" s="437"/>
      <c r="P1440" s="411"/>
      <c r="Q1440" s="526">
        <v>41</v>
      </c>
      <c r="R1440" s="526">
        <v>8</v>
      </c>
      <c r="S1440" s="526">
        <v>9</v>
      </c>
      <c r="T1440" s="526"/>
      <c r="U1440" s="526"/>
      <c r="V1440" s="406">
        <f t="shared" si="70"/>
        <v>-2</v>
      </c>
      <c r="W1440" s="676"/>
      <c r="X1440" s="507" t="str">
        <f t="shared" si="68"/>
        <v>41 două camere, 8 trei camere, 9 patru camere, -2 număr camere necunoscut &lt;span style="color: red;"&gt;(spuneți-mi sau trimiteți tabel întreținere)&lt;/span&gt;</v>
      </c>
      <c r="Y1440" s="508" t="str">
        <f t="shared" si="69"/>
        <v>56 din care 41 două camere, 8 trei camere, 9 patru camere, -2 număr camere necunoscut &lt;span style="color: red;"&gt;(spuneți-mi sau trimiteți tabel întreținere)&lt;/span&gt;</v>
      </c>
      <c r="Z1440" s="509"/>
      <c r="AA1440" s="510" t="s">
        <v>1043</v>
      </c>
      <c r="AB1440" s="628" t="s">
        <v>1306</v>
      </c>
      <c r="AC1440" s="431" t="s">
        <v>1155</v>
      </c>
      <c r="AD1440" s="356" t="s">
        <v>1431</v>
      </c>
      <c r="AE1440" s="356"/>
      <c r="AF1440" s="356"/>
      <c r="AG1440" s="623" t="s">
        <v>10</v>
      </c>
      <c r="AH1440" s="623" t="s">
        <v>1728</v>
      </c>
      <c r="AI1440" s="623" t="s">
        <v>2598</v>
      </c>
      <c r="AJ1440" s="496"/>
      <c r="AK1440" s="359"/>
    </row>
    <row r="1441" spans="1:37">
      <c r="A1441" s="367"/>
      <c r="B1441" s="445" t="s">
        <v>427</v>
      </c>
      <c r="C1441" s="402">
        <v>46.7532</v>
      </c>
      <c r="D1441" s="428">
        <v>23.578499999999998</v>
      </c>
      <c r="E1441" s="449" t="s">
        <v>206</v>
      </c>
      <c r="F1441" s="450" t="s">
        <v>649</v>
      </c>
      <c r="G1441" s="450" t="s">
        <v>2764</v>
      </c>
      <c r="H1441" s="450" t="s">
        <v>4549</v>
      </c>
      <c r="I1441" s="452" t="s">
        <v>681</v>
      </c>
      <c r="J1441" s="457" t="s">
        <v>3</v>
      </c>
      <c r="K1441" s="407">
        <v>6</v>
      </c>
      <c r="L1441" s="407">
        <v>5</v>
      </c>
      <c r="M1441" s="407">
        <v>5</v>
      </c>
      <c r="N1441" s="425">
        <v>72</v>
      </c>
      <c r="O1441" s="395"/>
      <c r="P1441" s="526"/>
      <c r="Q1441" s="526">
        <v>49</v>
      </c>
      <c r="R1441" s="526">
        <v>14</v>
      </c>
      <c r="S1441" s="526">
        <v>9</v>
      </c>
      <c r="T1441" s="526"/>
      <c r="U1441" s="526"/>
      <c r="V1441" s="526">
        <f t="shared" si="70"/>
        <v>0</v>
      </c>
      <c r="W1441" s="672"/>
      <c r="X1441" s="507" t="str">
        <f t="shared" si="68"/>
        <v>49 două camere, 14 trei camere, 9 patru camere, 0 număr camere necunoscut &lt;span style="color: red;"&gt;(spuneți-mi sau trimiteți tabel întreținere)&lt;/span&gt;</v>
      </c>
      <c r="Y1441" s="508" t="str">
        <f t="shared" si="69"/>
        <v>72 din care 49 două camere, 14 trei camere, 9 patru camere, 0 număr camere necunoscut &lt;span style="color: red;"&gt;(spuneți-mi sau trimiteți tabel întreținere)&lt;/span&gt;</v>
      </c>
      <c r="Z1441" s="509"/>
      <c r="AA1441" s="510" t="s">
        <v>1672</v>
      </c>
      <c r="AB1441" s="628" t="s">
        <v>1306</v>
      </c>
      <c r="AC1441" s="431" t="s">
        <v>1155</v>
      </c>
      <c r="AD1441" s="356" t="s">
        <v>2378</v>
      </c>
      <c r="AE1441" s="356"/>
      <c r="AF1441" s="356"/>
      <c r="AG1441" s="623" t="s">
        <v>10</v>
      </c>
      <c r="AH1441" s="623"/>
      <c r="AI1441" s="623" t="s">
        <v>2598</v>
      </c>
      <c r="AJ1441" s="441"/>
      <c r="AK1441" s="359"/>
    </row>
    <row r="1442" spans="1:37">
      <c r="A1442" s="367"/>
      <c r="B1442" s="445" t="s">
        <v>397</v>
      </c>
      <c r="C1442" s="402">
        <v>46.752899999999997</v>
      </c>
      <c r="D1442" s="428">
        <v>23.577400000000001</v>
      </c>
      <c r="E1442" s="449" t="s">
        <v>206</v>
      </c>
      <c r="F1442" s="450" t="s">
        <v>649</v>
      </c>
      <c r="G1442" s="450" t="s">
        <v>2764</v>
      </c>
      <c r="H1442" s="450" t="s">
        <v>4550</v>
      </c>
      <c r="I1442" s="451" t="s">
        <v>681</v>
      </c>
      <c r="J1442" s="456" t="s">
        <v>3</v>
      </c>
      <c r="K1442" s="407">
        <v>7</v>
      </c>
      <c r="L1442" s="407">
        <v>5</v>
      </c>
      <c r="M1442" s="407">
        <v>5</v>
      </c>
      <c r="N1442" s="425">
        <v>78</v>
      </c>
      <c r="O1442" s="437"/>
      <c r="P1442" s="526"/>
      <c r="Q1442" s="526">
        <v>51</v>
      </c>
      <c r="R1442" s="526">
        <v>12</v>
      </c>
      <c r="S1442" s="526">
        <v>15</v>
      </c>
      <c r="T1442" s="526"/>
      <c r="U1442" s="526"/>
      <c r="V1442" s="406">
        <f t="shared" si="70"/>
        <v>0</v>
      </c>
      <c r="W1442" s="676"/>
      <c r="X1442" s="507" t="str">
        <f t="shared" si="68"/>
        <v>51 două camere, 12 trei camere, 15 patru camere, 0 număr camere necunoscut &lt;span style="color: red;"&gt;(spuneți-mi sau trimiteți tabel întreținere)&lt;/span&gt;</v>
      </c>
      <c r="Y1442" s="508" t="str">
        <f t="shared" si="69"/>
        <v>78 din care 51 două camere, 12 trei camere, 15 patru camere, 0 număr camere necunoscut &lt;span style="color: red;"&gt;(spuneți-mi sau trimiteți tabel întreținere)&lt;/span&gt;</v>
      </c>
      <c r="Z1442" s="509"/>
      <c r="AA1442" s="510" t="s">
        <v>1043</v>
      </c>
      <c r="AB1442" s="628" t="s">
        <v>1306</v>
      </c>
      <c r="AC1442" s="431" t="s">
        <v>1155</v>
      </c>
      <c r="AD1442" s="356" t="s">
        <v>2379</v>
      </c>
      <c r="AE1442" s="356"/>
      <c r="AF1442" s="356"/>
      <c r="AG1442" s="623" t="s">
        <v>10</v>
      </c>
      <c r="AH1442" s="623"/>
      <c r="AI1442" s="623" t="s">
        <v>2598</v>
      </c>
      <c r="AJ1442" s="441"/>
      <c r="AK1442" s="359"/>
    </row>
    <row r="1443" spans="1:37">
      <c r="A1443" s="367"/>
      <c r="B1443" s="445" t="s">
        <v>398</v>
      </c>
      <c r="C1443" s="402">
        <v>46.7532</v>
      </c>
      <c r="D1443" s="428">
        <v>23.576699999999999</v>
      </c>
      <c r="E1443" s="449" t="s">
        <v>206</v>
      </c>
      <c r="F1443" s="450" t="s">
        <v>649</v>
      </c>
      <c r="G1443" s="450" t="s">
        <v>2764</v>
      </c>
      <c r="H1443" s="450" t="s">
        <v>4551</v>
      </c>
      <c r="I1443" s="452" t="s">
        <v>693</v>
      </c>
      <c r="J1443" s="457" t="s">
        <v>3</v>
      </c>
      <c r="K1443" s="407">
        <v>3</v>
      </c>
      <c r="L1443" s="407">
        <v>5</v>
      </c>
      <c r="M1443" s="407">
        <v>5</v>
      </c>
      <c r="N1443" s="425">
        <v>32</v>
      </c>
      <c r="O1443" s="437"/>
      <c r="P1443" s="411"/>
      <c r="Q1443" s="526">
        <v>17</v>
      </c>
      <c r="R1443" s="526">
        <v>10</v>
      </c>
      <c r="S1443" s="526">
        <v>5</v>
      </c>
      <c r="T1443" s="526"/>
      <c r="U1443" s="526"/>
      <c r="V1443" s="526">
        <f t="shared" si="70"/>
        <v>0</v>
      </c>
      <c r="W1443" s="676"/>
      <c r="X1443" s="507" t="str">
        <f t="shared" si="68"/>
        <v>17 două camere, 10 trei camere, 5 patru camere, 0 număr camere necunoscut &lt;span style="color: red;"&gt;(spuneți-mi sau trimiteți tabel întreținere)&lt;/span&gt;</v>
      </c>
      <c r="Y1443" s="508" t="str">
        <f t="shared" si="69"/>
        <v>32 din care 17 două camere, 10 trei camere, 5 patru camere, 0 număr camere necunoscut &lt;span style="color: red;"&gt;(spuneți-mi sau trimiteți tabel întreținere)&lt;/span&gt;</v>
      </c>
      <c r="Z1443" s="509"/>
      <c r="AA1443" s="510" t="s">
        <v>1043</v>
      </c>
      <c r="AB1443" s="628" t="s">
        <v>1306</v>
      </c>
      <c r="AC1443" s="431" t="s">
        <v>1155</v>
      </c>
      <c r="AD1443" s="356" t="s">
        <v>1413</v>
      </c>
      <c r="AE1443" s="356"/>
      <c r="AF1443" s="356"/>
      <c r="AG1443" s="623" t="s">
        <v>10</v>
      </c>
      <c r="AH1443" s="623" t="s">
        <v>1727</v>
      </c>
      <c r="AI1443" s="623" t="s">
        <v>2598</v>
      </c>
      <c r="AJ1443" s="441"/>
      <c r="AK1443" s="359"/>
    </row>
    <row r="1444" spans="1:37">
      <c r="A1444" s="367"/>
      <c r="B1444" s="445" t="s">
        <v>399</v>
      </c>
      <c r="C1444" s="402">
        <v>46.753500000000003</v>
      </c>
      <c r="D1444" s="428">
        <v>23.5763</v>
      </c>
      <c r="E1444" s="449" t="s">
        <v>206</v>
      </c>
      <c r="F1444" s="450" t="s">
        <v>649</v>
      </c>
      <c r="G1444" s="450" t="s">
        <v>2764</v>
      </c>
      <c r="H1444" s="450" t="s">
        <v>4552</v>
      </c>
      <c r="I1444" s="452" t="s">
        <v>693</v>
      </c>
      <c r="J1444" s="457" t="s">
        <v>3</v>
      </c>
      <c r="K1444" s="407">
        <v>5</v>
      </c>
      <c r="L1444" s="407">
        <v>5</v>
      </c>
      <c r="M1444" s="407">
        <v>5</v>
      </c>
      <c r="N1444" s="425">
        <v>56</v>
      </c>
      <c r="O1444" s="437"/>
      <c r="P1444" s="526"/>
      <c r="Q1444" s="526">
        <v>35</v>
      </c>
      <c r="R1444" s="526">
        <v>13</v>
      </c>
      <c r="S1444" s="526">
        <v>8</v>
      </c>
      <c r="T1444" s="526"/>
      <c r="U1444" s="526"/>
      <c r="V1444" s="406">
        <f t="shared" si="70"/>
        <v>0</v>
      </c>
      <c r="W1444" s="676"/>
      <c r="X1444" s="507" t="str">
        <f t="shared" si="68"/>
        <v>35 două camere, 13 trei camere, 8 patru camere, 0 număr camere necunoscut &lt;span style="color: red;"&gt;(spuneți-mi sau trimiteți tabel întreținere)&lt;/span&gt;</v>
      </c>
      <c r="Y1444" s="508" t="str">
        <f t="shared" si="69"/>
        <v>56 din care 35 două camere, 13 trei camere, 8 patru camere, 0 număr camere necunoscut &lt;span style="color: red;"&gt;(spuneți-mi sau trimiteți tabel întreținere)&lt;/span&gt;</v>
      </c>
      <c r="Z1444" s="509"/>
      <c r="AA1444" s="510" t="s">
        <v>1043</v>
      </c>
      <c r="AB1444" s="628" t="s">
        <v>1306</v>
      </c>
      <c r="AC1444" s="431" t="s">
        <v>1155</v>
      </c>
      <c r="AD1444" s="356" t="s">
        <v>2380</v>
      </c>
      <c r="AE1444" s="356"/>
      <c r="AF1444" s="356"/>
      <c r="AG1444" s="623" t="s">
        <v>10</v>
      </c>
      <c r="AH1444" s="623" t="s">
        <v>2388</v>
      </c>
      <c r="AI1444" s="623" t="s">
        <v>2598</v>
      </c>
      <c r="AJ1444" s="441"/>
      <c r="AK1444" s="359"/>
    </row>
    <row r="1445" spans="1:37">
      <c r="A1445" s="367"/>
      <c r="B1445" s="445" t="s">
        <v>428</v>
      </c>
      <c r="C1445" s="402">
        <v>46.753399999999999</v>
      </c>
      <c r="D1445" s="428">
        <v>23.575700000000001</v>
      </c>
      <c r="E1445" s="449" t="s">
        <v>206</v>
      </c>
      <c r="F1445" s="450" t="s">
        <v>649</v>
      </c>
      <c r="G1445" s="450" t="s">
        <v>2764</v>
      </c>
      <c r="H1445" s="450" t="s">
        <v>4553</v>
      </c>
      <c r="I1445" s="452" t="s">
        <v>693</v>
      </c>
      <c r="J1445" s="457" t="s">
        <v>3</v>
      </c>
      <c r="K1445" s="407">
        <v>3</v>
      </c>
      <c r="L1445" s="407">
        <v>5</v>
      </c>
      <c r="M1445" s="407">
        <v>5</v>
      </c>
      <c r="N1445" s="425">
        <v>32</v>
      </c>
      <c r="O1445" s="437"/>
      <c r="P1445" s="411"/>
      <c r="Q1445" s="526">
        <v>17</v>
      </c>
      <c r="R1445" s="526">
        <v>10</v>
      </c>
      <c r="S1445" s="526">
        <v>5</v>
      </c>
      <c r="T1445" s="526"/>
      <c r="U1445" s="526"/>
      <c r="V1445" s="526">
        <f t="shared" si="70"/>
        <v>0</v>
      </c>
      <c r="W1445" s="676"/>
      <c r="X1445" s="507" t="str">
        <f t="shared" si="68"/>
        <v>17 două camere, 10 trei camere, 5 patru camere, 0 număr camere necunoscut &lt;span style="color: red;"&gt;(spuneți-mi sau trimiteți tabel întreținere)&lt;/span&gt;</v>
      </c>
      <c r="Y1445" s="508" t="str">
        <f t="shared" si="69"/>
        <v>32 din care 17 două camere, 10 trei camere, 5 patru camere, 0 număr camere necunoscut &lt;span style="color: red;"&gt;(spuneți-mi sau trimiteți tabel întreținere)&lt;/span&gt;</v>
      </c>
      <c r="Z1445" s="509"/>
      <c r="AA1445" s="510" t="s">
        <v>1043</v>
      </c>
      <c r="AB1445" s="628" t="s">
        <v>1306</v>
      </c>
      <c r="AC1445" s="431" t="s">
        <v>1155</v>
      </c>
      <c r="AD1445" s="356" t="s">
        <v>1413</v>
      </c>
      <c r="AE1445" s="356"/>
      <c r="AF1445" s="356"/>
      <c r="AG1445" s="623" t="s">
        <v>10</v>
      </c>
      <c r="AH1445" s="623" t="s">
        <v>2388</v>
      </c>
      <c r="AI1445" s="623" t="s">
        <v>2598</v>
      </c>
      <c r="AJ1445" s="441"/>
      <c r="AK1445" s="359"/>
    </row>
    <row r="1446" spans="1:37">
      <c r="A1446" s="367"/>
      <c r="B1446" s="445" t="s">
        <v>400</v>
      </c>
      <c r="C1446" s="402">
        <v>46.753700000000002</v>
      </c>
      <c r="D1446" s="428">
        <v>23.575399999999998</v>
      </c>
      <c r="E1446" s="449" t="s">
        <v>206</v>
      </c>
      <c r="F1446" s="450" t="s">
        <v>649</v>
      </c>
      <c r="G1446" s="450" t="s">
        <v>2764</v>
      </c>
      <c r="H1446" s="450" t="s">
        <v>3045</v>
      </c>
      <c r="I1446" s="452" t="s">
        <v>693</v>
      </c>
      <c r="J1446" s="456" t="s">
        <v>3</v>
      </c>
      <c r="K1446" s="403">
        <v>5</v>
      </c>
      <c r="L1446" s="403">
        <v>5</v>
      </c>
      <c r="M1446" s="403">
        <v>5</v>
      </c>
      <c r="N1446" s="424">
        <v>56</v>
      </c>
      <c r="O1446" s="436"/>
      <c r="P1446" s="526"/>
      <c r="Q1446" s="526">
        <v>35</v>
      </c>
      <c r="R1446" s="526">
        <v>13</v>
      </c>
      <c r="S1446" s="526">
        <v>8</v>
      </c>
      <c r="T1446" s="526"/>
      <c r="U1446" s="526"/>
      <c r="V1446" s="404">
        <f t="shared" si="70"/>
        <v>0</v>
      </c>
      <c r="W1446" s="677"/>
      <c r="X1446" s="503" t="str">
        <f t="shared" si="68"/>
        <v>35 două camere, 13 trei camere, 8 patru camere, 0 număr camere necunoscut &lt;span style="color: red;"&gt;(spuneți-mi sau trimiteți tabel întreținere)&lt;/span&gt;</v>
      </c>
      <c r="Y1446" s="504" t="str">
        <f t="shared" si="69"/>
        <v>56 din care 35 două camere, 13 trei camere, 8 patru camere, 0 număr camere necunoscut &lt;span style="color: red;"&gt;(spuneți-mi sau trimiteți tabel întreținere)&lt;/span&gt;</v>
      </c>
      <c r="Z1446" s="505"/>
      <c r="AA1446" s="506" t="s">
        <v>1665</v>
      </c>
      <c r="AB1446" s="628" t="s">
        <v>1306</v>
      </c>
      <c r="AC1446" s="431" t="s">
        <v>1155</v>
      </c>
      <c r="AD1446" s="356" t="s">
        <v>2380</v>
      </c>
      <c r="AE1446" s="356"/>
      <c r="AF1446" s="356"/>
      <c r="AG1446" s="623" t="s">
        <v>10</v>
      </c>
      <c r="AH1446" s="623" t="s">
        <v>2388</v>
      </c>
      <c r="AI1446" s="623" t="s">
        <v>2598</v>
      </c>
      <c r="AJ1446" s="441"/>
      <c r="AK1446" s="359"/>
    </row>
    <row r="1447" spans="1:37">
      <c r="A1447" s="367"/>
      <c r="B1447" s="445" t="s">
        <v>401</v>
      </c>
      <c r="C1447" s="402">
        <v>46.753700000000002</v>
      </c>
      <c r="D1447" s="428">
        <v>23.5747</v>
      </c>
      <c r="E1447" s="449" t="s">
        <v>206</v>
      </c>
      <c r="F1447" s="450" t="s">
        <v>649</v>
      </c>
      <c r="G1447" s="450" t="s">
        <v>2764</v>
      </c>
      <c r="H1447" s="450" t="s">
        <v>3051</v>
      </c>
      <c r="I1447" s="451" t="s">
        <v>1733</v>
      </c>
      <c r="J1447" s="456" t="s">
        <v>3</v>
      </c>
      <c r="K1447" s="403">
        <v>3</v>
      </c>
      <c r="L1447" s="403">
        <v>5</v>
      </c>
      <c r="M1447" s="403">
        <v>5</v>
      </c>
      <c r="N1447" s="424">
        <v>32</v>
      </c>
      <c r="O1447" s="436"/>
      <c r="P1447" s="411"/>
      <c r="Q1447" s="526">
        <v>17</v>
      </c>
      <c r="R1447" s="526">
        <v>10</v>
      </c>
      <c r="S1447" s="526">
        <v>5</v>
      </c>
      <c r="T1447" s="526"/>
      <c r="U1447" s="526"/>
      <c r="V1447" s="526">
        <f t="shared" si="70"/>
        <v>0</v>
      </c>
      <c r="W1447" s="677"/>
      <c r="X1447" s="503" t="str">
        <f t="shared" si="68"/>
        <v>17 două camere, 10 trei camere, 5 patru camere, 0 număr camere necunoscut &lt;span style="color: red;"&gt;(spuneți-mi sau trimiteți tabel întreținere)&lt;/span&gt;</v>
      </c>
      <c r="Y1447" s="504" t="str">
        <f t="shared" si="69"/>
        <v>32 din care 17 două camere, 10 trei camere, 5 patru camere, 0 număr camere necunoscut &lt;span style="color: red;"&gt;(spuneți-mi sau trimiteți tabel întreținere)&lt;/span&gt;</v>
      </c>
      <c r="Z1447" s="505"/>
      <c r="AA1447" s="506" t="s">
        <v>1665</v>
      </c>
      <c r="AB1447" s="628" t="s">
        <v>1306</v>
      </c>
      <c r="AC1447" s="431" t="s">
        <v>1155</v>
      </c>
      <c r="AD1447" s="356" t="s">
        <v>1413</v>
      </c>
      <c r="AE1447" s="356"/>
      <c r="AF1447" s="356"/>
      <c r="AG1447" s="623" t="s">
        <v>10</v>
      </c>
      <c r="AH1447" s="623" t="s">
        <v>1727</v>
      </c>
      <c r="AI1447" s="623" t="s">
        <v>2598</v>
      </c>
      <c r="AJ1447" s="441"/>
      <c r="AK1447" s="359"/>
    </row>
    <row r="1448" spans="1:37">
      <c r="A1448" s="367"/>
      <c r="B1448" s="445" t="s">
        <v>528</v>
      </c>
      <c r="C1448" s="402">
        <v>46.753799999999998</v>
      </c>
      <c r="D1448" s="428">
        <v>23.574100000000001</v>
      </c>
      <c r="E1448" s="449" t="s">
        <v>206</v>
      </c>
      <c r="F1448" s="450" t="s">
        <v>649</v>
      </c>
      <c r="G1448" s="450" t="s">
        <v>2764</v>
      </c>
      <c r="H1448" s="450" t="s">
        <v>4554</v>
      </c>
      <c r="I1448" s="452" t="s">
        <v>693</v>
      </c>
      <c r="J1448" s="457" t="s">
        <v>3</v>
      </c>
      <c r="K1448" s="407">
        <v>4</v>
      </c>
      <c r="L1448" s="407">
        <v>5</v>
      </c>
      <c r="M1448" s="407">
        <v>5</v>
      </c>
      <c r="N1448" s="425">
        <v>38</v>
      </c>
      <c r="O1448" s="437"/>
      <c r="P1448" s="526"/>
      <c r="Q1448" s="526">
        <v>10</v>
      </c>
      <c r="R1448" s="526">
        <v>17</v>
      </c>
      <c r="S1448" s="526">
        <v>11</v>
      </c>
      <c r="T1448" s="526"/>
      <c r="U1448" s="406"/>
      <c r="V1448" s="406">
        <f t="shared" si="70"/>
        <v>0</v>
      </c>
      <c r="W1448" s="676"/>
      <c r="X1448" s="507" t="str">
        <f t="shared" si="68"/>
        <v>10 două camere, 17 trei camere, 11 patru camere, 0 număr camere necunoscut &lt;span style="color: red;"&gt;(spuneți-mi sau trimiteți tabel întreținere)&lt;/span&gt;</v>
      </c>
      <c r="Y1448" s="508" t="str">
        <f t="shared" si="69"/>
        <v>38 din care 10 două camere, 17 trei camere, 11 patru camere, 0 număr camere necunoscut &lt;span style="color: red;"&gt;(spuneți-mi sau trimiteți tabel întreținere)&lt;/span&gt;</v>
      </c>
      <c r="Z1448" s="509"/>
      <c r="AA1448" s="510" t="s">
        <v>1043</v>
      </c>
      <c r="AB1448" s="628" t="s">
        <v>1306</v>
      </c>
      <c r="AC1448" s="431" t="s">
        <v>1155</v>
      </c>
      <c r="AD1448" s="356" t="s">
        <v>2214</v>
      </c>
      <c r="AE1448" s="356"/>
      <c r="AF1448" s="356"/>
      <c r="AG1448" s="623" t="s">
        <v>10</v>
      </c>
      <c r="AH1448" s="623" t="s">
        <v>1727</v>
      </c>
      <c r="AI1448" s="623" t="s">
        <v>2598</v>
      </c>
      <c r="AJ1448" s="441"/>
      <c r="AK1448" s="359"/>
    </row>
    <row r="1449" spans="1:37">
      <c r="A1449" s="367"/>
      <c r="B1449" s="445" t="s">
        <v>529</v>
      </c>
      <c r="C1449" s="402">
        <v>46.754399999999997</v>
      </c>
      <c r="D1449" s="428">
        <v>23.574999999999999</v>
      </c>
      <c r="E1449" s="449" t="s">
        <v>206</v>
      </c>
      <c r="F1449" s="450" t="s">
        <v>649</v>
      </c>
      <c r="G1449" s="450" t="s">
        <v>2764</v>
      </c>
      <c r="H1449" s="450" t="s">
        <v>4555</v>
      </c>
      <c r="I1449" s="452" t="s">
        <v>681</v>
      </c>
      <c r="J1449" s="457" t="s">
        <v>3</v>
      </c>
      <c r="K1449" s="407">
        <v>5</v>
      </c>
      <c r="L1449" s="407">
        <v>5</v>
      </c>
      <c r="M1449" s="407">
        <v>5</v>
      </c>
      <c r="N1449" s="425">
        <v>50</v>
      </c>
      <c r="O1449" s="437"/>
      <c r="P1449" s="526"/>
      <c r="Q1449" s="526">
        <v>10</v>
      </c>
      <c r="R1449" s="526">
        <v>25</v>
      </c>
      <c r="S1449" s="526">
        <v>15</v>
      </c>
      <c r="T1449" s="526"/>
      <c r="U1449" s="526"/>
      <c r="V1449" s="406">
        <f t="shared" si="70"/>
        <v>0</v>
      </c>
      <c r="W1449" s="676"/>
      <c r="X1449" s="507" t="str">
        <f t="shared" ref="X1449:X1512" si="71">CONCATENATE(IF(ISBLANK(O1449),"",CONCATENATE(O1449,O$2,", ")),IF(ISBLANK(P1449),"",CONCATENATE(P1449,P$2,", ")),IF(ISBLANK(Q1449),"",CONCATENATE(Q1449,Q$2,", ")),IF(ISBLANK(R1449),"",CONCATENATE(R1449,R$2,", ")),IF(ISBLANK(S1449),"",CONCATENATE(S1449,S$2,", ")),IF(ISBLANK(T1449),"",CONCATENATE(T1449,T$2,", ")),IF(ISBLANK(U1449),"",CONCATENATE(U1449,U$2,", ")),IF(ISBLANK(V1449),"",CONCATENATE(W1449,V1449,V$2)))</f>
        <v>10 două camere, 25 trei camere, 15 patru camere, 0 număr camere necunoscut &lt;span style="color: red;"&gt;(spuneți-mi sau trimiteți tabel întreținere)&lt;/span&gt;</v>
      </c>
      <c r="Y1449" s="508" t="str">
        <f t="shared" ref="Y1449:Y1512" si="72">W1449&amp;N1449&amp;" din care "&amp;X1449</f>
        <v>50 din care 10 două camere, 25 trei camere, 15 patru camere, 0 număr camere necunoscut &lt;span style="color: red;"&gt;(spuneți-mi sau trimiteți tabel întreținere)&lt;/span&gt;</v>
      </c>
      <c r="Z1449" s="509"/>
      <c r="AA1449" s="510" t="s">
        <v>1665</v>
      </c>
      <c r="AB1449" s="628" t="s">
        <v>1306</v>
      </c>
      <c r="AC1449" s="431" t="s">
        <v>1155</v>
      </c>
      <c r="AD1449" s="356" t="s">
        <v>2381</v>
      </c>
      <c r="AE1449" s="356"/>
      <c r="AF1449" s="356"/>
      <c r="AG1449" s="623" t="s">
        <v>10</v>
      </c>
      <c r="AH1449" s="623"/>
      <c r="AI1449" s="623" t="s">
        <v>2598</v>
      </c>
      <c r="AJ1449" s="441"/>
      <c r="AK1449" s="359"/>
    </row>
    <row r="1450" spans="1:37">
      <c r="A1450" s="367"/>
      <c r="B1450" s="445" t="s">
        <v>530</v>
      </c>
      <c r="C1450" s="402">
        <v>46.754199999999997</v>
      </c>
      <c r="D1450" s="428">
        <v>23.575299999999999</v>
      </c>
      <c r="E1450" s="449" t="s">
        <v>206</v>
      </c>
      <c r="F1450" s="450" t="s">
        <v>649</v>
      </c>
      <c r="G1450" s="450" t="s">
        <v>2764</v>
      </c>
      <c r="H1450" s="450" t="s">
        <v>4556</v>
      </c>
      <c r="I1450" s="451" t="s">
        <v>681</v>
      </c>
      <c r="J1450" s="456" t="s">
        <v>3</v>
      </c>
      <c r="K1450" s="403">
        <v>3</v>
      </c>
      <c r="L1450" s="403">
        <v>5</v>
      </c>
      <c r="M1450" s="403">
        <v>5</v>
      </c>
      <c r="N1450" s="424">
        <v>34</v>
      </c>
      <c r="O1450" s="436"/>
      <c r="P1450" s="411"/>
      <c r="Q1450" s="526">
        <v>18</v>
      </c>
      <c r="R1450" s="526">
        <v>10</v>
      </c>
      <c r="S1450" s="526">
        <v>6</v>
      </c>
      <c r="T1450" s="526"/>
      <c r="U1450" s="526"/>
      <c r="V1450" s="526">
        <f t="shared" ref="V1450:V1513" si="73">N1450-SUM(O1450:U1450)</f>
        <v>0</v>
      </c>
      <c r="W1450" s="677"/>
      <c r="X1450" s="503" t="str">
        <f t="shared" si="71"/>
        <v>18 două camere, 10 trei camere, 6 patru camere, 0 număr camere necunoscut &lt;span style="color: red;"&gt;(spuneți-mi sau trimiteți tabel întreținere)&lt;/span&gt;</v>
      </c>
      <c r="Y1450" s="504" t="str">
        <f t="shared" si="72"/>
        <v>34 din care 18 două camere, 10 trei camere, 6 patru camere, 0 număr camere necunoscut &lt;span style="color: red;"&gt;(spuneți-mi sau trimiteți tabel întreținere)&lt;/span&gt;</v>
      </c>
      <c r="Z1450" s="505"/>
      <c r="AA1450" s="506" t="s">
        <v>1665</v>
      </c>
      <c r="AB1450" s="628" t="s">
        <v>1306</v>
      </c>
      <c r="AC1450" s="431" t="s">
        <v>1155</v>
      </c>
      <c r="AD1450" s="417" t="s">
        <v>1413</v>
      </c>
      <c r="AE1450" s="356"/>
      <c r="AF1450" s="356"/>
      <c r="AG1450" s="623" t="s">
        <v>10</v>
      </c>
      <c r="AH1450" s="623"/>
      <c r="AI1450" s="623" t="s">
        <v>2598</v>
      </c>
      <c r="AJ1450" s="441"/>
      <c r="AK1450" s="359"/>
    </row>
    <row r="1451" spans="1:37">
      <c r="A1451" s="367"/>
      <c r="B1451" s="445" t="s">
        <v>2845</v>
      </c>
      <c r="C1451" s="402">
        <v>46.754300000000001</v>
      </c>
      <c r="D1451" s="428">
        <v>23.5762</v>
      </c>
      <c r="E1451" s="449" t="s">
        <v>206</v>
      </c>
      <c r="F1451" s="450" t="s">
        <v>649</v>
      </c>
      <c r="G1451" s="450" t="s">
        <v>2764</v>
      </c>
      <c r="H1451" s="450" t="s">
        <v>3050</v>
      </c>
      <c r="I1451" s="451" t="s">
        <v>681</v>
      </c>
      <c r="J1451" s="456" t="s">
        <v>3</v>
      </c>
      <c r="K1451" s="403">
        <v>4</v>
      </c>
      <c r="L1451" s="403">
        <v>5</v>
      </c>
      <c r="M1451" s="403">
        <v>5</v>
      </c>
      <c r="N1451" s="424">
        <v>48</v>
      </c>
      <c r="O1451" s="436"/>
      <c r="P1451" s="526"/>
      <c r="Q1451" s="526">
        <v>36</v>
      </c>
      <c r="R1451" s="526">
        <v>6</v>
      </c>
      <c r="S1451" s="526">
        <v>6</v>
      </c>
      <c r="T1451" s="526"/>
      <c r="U1451" s="526"/>
      <c r="V1451" s="526">
        <f t="shared" si="73"/>
        <v>0</v>
      </c>
      <c r="W1451" s="677"/>
      <c r="X1451" s="503" t="str">
        <f t="shared" si="71"/>
        <v>36 două camere, 6 trei camere, 6 patru camere, 0 număr camere necunoscut &lt;span style="color: red;"&gt;(spuneți-mi sau trimiteți tabel întreținere)&lt;/span&gt;</v>
      </c>
      <c r="Y1451" s="504" t="str">
        <f t="shared" si="72"/>
        <v>48 din care 36 două camere, 6 trei camere, 6 patru camere, 0 număr camere necunoscut &lt;span style="color: red;"&gt;(spuneți-mi sau trimiteți tabel întreținere)&lt;/span&gt;</v>
      </c>
      <c r="Z1451" s="505"/>
      <c r="AA1451" s="506" t="s">
        <v>1665</v>
      </c>
      <c r="AB1451" s="628" t="s">
        <v>1306</v>
      </c>
      <c r="AC1451" s="431" t="s">
        <v>1155</v>
      </c>
      <c r="AD1451" s="417" t="s">
        <v>1415</v>
      </c>
      <c r="AE1451" s="356"/>
      <c r="AF1451" s="356"/>
      <c r="AG1451" s="623" t="s">
        <v>10</v>
      </c>
      <c r="AH1451" s="623"/>
      <c r="AI1451" s="623" t="s">
        <v>2598</v>
      </c>
      <c r="AJ1451" s="496"/>
      <c r="AK1451" s="359"/>
    </row>
    <row r="1452" spans="1:37">
      <c r="A1452" s="367"/>
      <c r="B1452" s="445" t="s">
        <v>2846</v>
      </c>
      <c r="C1452" s="402">
        <v>46.754100000000001</v>
      </c>
      <c r="D1452" s="428">
        <v>23.576799999999999</v>
      </c>
      <c r="E1452" s="449" t="s">
        <v>206</v>
      </c>
      <c r="F1452" s="450" t="s">
        <v>649</v>
      </c>
      <c r="G1452" s="450" t="s">
        <v>2764</v>
      </c>
      <c r="H1452" s="450" t="s">
        <v>3323</v>
      </c>
      <c r="I1452" s="451" t="s">
        <v>681</v>
      </c>
      <c r="J1452" s="456" t="s">
        <v>3</v>
      </c>
      <c r="K1452" s="403">
        <v>2</v>
      </c>
      <c r="L1452" s="403">
        <v>5</v>
      </c>
      <c r="M1452" s="403">
        <v>5</v>
      </c>
      <c r="N1452" s="398">
        <v>20</v>
      </c>
      <c r="O1452" s="395"/>
      <c r="P1452" s="526"/>
      <c r="Q1452" s="526">
        <v>10</v>
      </c>
      <c r="R1452" s="526">
        <v>4</v>
      </c>
      <c r="S1452" s="526">
        <v>6</v>
      </c>
      <c r="T1452" s="526"/>
      <c r="U1452" s="526"/>
      <c r="V1452" s="526">
        <f t="shared" si="73"/>
        <v>0</v>
      </c>
      <c r="W1452" s="677"/>
      <c r="X1452" s="503" t="str">
        <f t="shared" si="71"/>
        <v>10 două camere, 4 trei camere, 6 patru camere, 0 număr camere necunoscut &lt;span style="color: red;"&gt;(spuneți-mi sau trimiteți tabel întreținere)&lt;/span&gt;</v>
      </c>
      <c r="Y1452" s="504" t="str">
        <f t="shared" si="72"/>
        <v>20 din care 10 două camere, 4 trei camere, 6 patru camere, 0 număr camere necunoscut &lt;span style="color: red;"&gt;(spuneți-mi sau trimiteți tabel întreținere)&lt;/span&gt;</v>
      </c>
      <c r="Z1452" s="505"/>
      <c r="AA1452" s="506" t="s">
        <v>1665</v>
      </c>
      <c r="AB1452" s="628" t="s">
        <v>1306</v>
      </c>
      <c r="AC1452" s="431" t="s">
        <v>1155</v>
      </c>
      <c r="AD1452" s="623" t="s">
        <v>2382</v>
      </c>
      <c r="AE1452" s="623"/>
      <c r="AF1452" s="623"/>
      <c r="AG1452" s="623" t="s">
        <v>10</v>
      </c>
      <c r="AH1452" s="623"/>
      <c r="AI1452" s="623" t="s">
        <v>2566</v>
      </c>
      <c r="AJ1452" s="441"/>
      <c r="AK1452" s="359"/>
    </row>
    <row r="1453" spans="1:37">
      <c r="A1453" s="367"/>
      <c r="B1453" s="445" t="s">
        <v>2847</v>
      </c>
      <c r="C1453" s="402">
        <v>46.754199999999997</v>
      </c>
      <c r="D1453" s="428">
        <v>23.577400000000001</v>
      </c>
      <c r="E1453" s="449" t="s">
        <v>206</v>
      </c>
      <c r="F1453" s="450" t="s">
        <v>649</v>
      </c>
      <c r="G1453" s="450" t="s">
        <v>2764</v>
      </c>
      <c r="H1453" s="450" t="s">
        <v>3046</v>
      </c>
      <c r="I1453" s="451" t="s">
        <v>681</v>
      </c>
      <c r="J1453" s="456" t="s">
        <v>3</v>
      </c>
      <c r="K1453" s="403">
        <v>2</v>
      </c>
      <c r="L1453" s="403">
        <v>5</v>
      </c>
      <c r="M1453" s="403">
        <v>5</v>
      </c>
      <c r="N1453" s="398">
        <v>20</v>
      </c>
      <c r="O1453" s="395"/>
      <c r="P1453" s="526"/>
      <c r="Q1453" s="526">
        <v>10</v>
      </c>
      <c r="R1453" s="526">
        <v>4</v>
      </c>
      <c r="S1453" s="526">
        <v>6</v>
      </c>
      <c r="T1453" s="526"/>
      <c r="U1453" s="526"/>
      <c r="V1453" s="526">
        <f t="shared" si="73"/>
        <v>0</v>
      </c>
      <c r="W1453" s="677"/>
      <c r="X1453" s="503" t="str">
        <f t="shared" si="71"/>
        <v>10 două camere, 4 trei camere, 6 patru camere, 0 număr camere necunoscut &lt;span style="color: red;"&gt;(spuneți-mi sau trimiteți tabel întreținere)&lt;/span&gt;</v>
      </c>
      <c r="Y1453" s="504" t="str">
        <f t="shared" si="72"/>
        <v>20 din care 10 două camere, 4 trei camere, 6 patru camere, 0 număr camere necunoscut &lt;span style="color: red;"&gt;(spuneți-mi sau trimiteți tabel întreținere)&lt;/span&gt;</v>
      </c>
      <c r="Z1453" s="505"/>
      <c r="AA1453" s="506" t="s">
        <v>1665</v>
      </c>
      <c r="AB1453" s="628" t="s">
        <v>1306</v>
      </c>
      <c r="AC1453" s="431" t="s">
        <v>1155</v>
      </c>
      <c r="AD1453" s="623" t="s">
        <v>2382</v>
      </c>
      <c r="AE1453" s="623"/>
      <c r="AF1453" s="623"/>
      <c r="AG1453" s="623" t="s">
        <v>10</v>
      </c>
      <c r="AH1453" s="623"/>
      <c r="AI1453" s="623" t="s">
        <v>2566</v>
      </c>
      <c r="AJ1453" s="441"/>
      <c r="AK1453" s="359"/>
    </row>
    <row r="1454" spans="1:37">
      <c r="A1454" s="367"/>
      <c r="B1454" s="445" t="s">
        <v>2848</v>
      </c>
      <c r="C1454" s="402">
        <v>46.754300000000001</v>
      </c>
      <c r="D1454" s="428">
        <v>23.5779</v>
      </c>
      <c r="E1454" s="449" t="s">
        <v>206</v>
      </c>
      <c r="F1454" s="450" t="s">
        <v>649</v>
      </c>
      <c r="G1454" s="450" t="s">
        <v>2764</v>
      </c>
      <c r="H1454" s="450" t="s">
        <v>3047</v>
      </c>
      <c r="I1454" s="451" t="s">
        <v>681</v>
      </c>
      <c r="J1454" s="456" t="s">
        <v>3</v>
      </c>
      <c r="K1454" s="403">
        <v>2</v>
      </c>
      <c r="L1454" s="403">
        <v>5</v>
      </c>
      <c r="M1454" s="403">
        <v>5</v>
      </c>
      <c r="N1454" s="398">
        <v>20</v>
      </c>
      <c r="O1454" s="395"/>
      <c r="P1454" s="526"/>
      <c r="Q1454" s="526">
        <v>10</v>
      </c>
      <c r="R1454" s="526">
        <v>4</v>
      </c>
      <c r="S1454" s="526">
        <v>6</v>
      </c>
      <c r="T1454" s="526"/>
      <c r="U1454" s="526"/>
      <c r="V1454" s="526">
        <f t="shared" si="73"/>
        <v>0</v>
      </c>
      <c r="W1454" s="677"/>
      <c r="X1454" s="503" t="str">
        <f t="shared" si="71"/>
        <v>10 două camere, 4 trei camere, 6 patru camere, 0 număr camere necunoscut &lt;span style="color: red;"&gt;(spuneți-mi sau trimiteți tabel întreținere)&lt;/span&gt;</v>
      </c>
      <c r="Y1454" s="504" t="str">
        <f t="shared" si="72"/>
        <v>20 din care 10 două camere, 4 trei camere, 6 patru camere, 0 număr camere necunoscut &lt;span style="color: red;"&gt;(spuneți-mi sau trimiteți tabel întreținere)&lt;/span&gt;</v>
      </c>
      <c r="Z1454" s="505"/>
      <c r="AA1454" s="506" t="s">
        <v>1665</v>
      </c>
      <c r="AB1454" s="628" t="s">
        <v>1306</v>
      </c>
      <c r="AC1454" s="431" t="s">
        <v>1155</v>
      </c>
      <c r="AD1454" s="623" t="s">
        <v>2382</v>
      </c>
      <c r="AE1454" s="623"/>
      <c r="AF1454" s="623"/>
      <c r="AG1454" s="623" t="s">
        <v>10</v>
      </c>
      <c r="AH1454" s="623"/>
      <c r="AI1454" s="623" t="s">
        <v>2566</v>
      </c>
      <c r="AJ1454" s="441"/>
      <c r="AK1454" s="359"/>
    </row>
    <row r="1455" spans="1:37">
      <c r="A1455" s="367"/>
      <c r="B1455" s="445" t="s">
        <v>572</v>
      </c>
      <c r="C1455" s="402">
        <v>46.754399999999997</v>
      </c>
      <c r="D1455" s="428">
        <v>23.578499999999998</v>
      </c>
      <c r="E1455" s="449" t="s">
        <v>206</v>
      </c>
      <c r="F1455" s="450" t="s">
        <v>649</v>
      </c>
      <c r="G1455" s="450" t="s">
        <v>2764</v>
      </c>
      <c r="H1455" s="450" t="s">
        <v>3048</v>
      </c>
      <c r="I1455" s="451" t="s">
        <v>681</v>
      </c>
      <c r="J1455" s="456" t="s">
        <v>3</v>
      </c>
      <c r="K1455" s="403">
        <v>2</v>
      </c>
      <c r="L1455" s="403">
        <v>5</v>
      </c>
      <c r="M1455" s="403">
        <v>5</v>
      </c>
      <c r="N1455" s="398">
        <v>20</v>
      </c>
      <c r="O1455" s="395"/>
      <c r="P1455" s="526"/>
      <c r="Q1455" s="526">
        <v>10</v>
      </c>
      <c r="R1455" s="526">
        <v>4</v>
      </c>
      <c r="S1455" s="526">
        <v>6</v>
      </c>
      <c r="T1455" s="526"/>
      <c r="U1455" s="526"/>
      <c r="V1455" s="526">
        <f t="shared" si="73"/>
        <v>0</v>
      </c>
      <c r="W1455" s="677"/>
      <c r="X1455" s="503" t="str">
        <f t="shared" si="71"/>
        <v>10 două camere, 4 trei camere, 6 patru camere, 0 număr camere necunoscut &lt;span style="color: red;"&gt;(spuneți-mi sau trimiteți tabel întreținere)&lt;/span&gt;</v>
      </c>
      <c r="Y1455" s="504" t="str">
        <f t="shared" si="72"/>
        <v>20 din care 10 două camere, 4 trei camere, 6 patru camere, 0 număr camere necunoscut &lt;span style="color: red;"&gt;(spuneți-mi sau trimiteți tabel întreținere)&lt;/span&gt;</v>
      </c>
      <c r="Z1455" s="505"/>
      <c r="AA1455" s="506" t="s">
        <v>1665</v>
      </c>
      <c r="AB1455" s="628" t="s">
        <v>1306</v>
      </c>
      <c r="AC1455" s="431" t="s">
        <v>1155</v>
      </c>
      <c r="AD1455" s="623" t="s">
        <v>2382</v>
      </c>
      <c r="AE1455" s="623"/>
      <c r="AF1455" s="623"/>
      <c r="AG1455" s="623" t="s">
        <v>10</v>
      </c>
      <c r="AH1455" s="623"/>
      <c r="AI1455" s="623" t="s">
        <v>2566</v>
      </c>
      <c r="AJ1455" s="441"/>
      <c r="AK1455" s="359"/>
    </row>
    <row r="1456" spans="1:37">
      <c r="A1456" s="367"/>
      <c r="B1456" s="445" t="s">
        <v>391</v>
      </c>
      <c r="C1456" s="402">
        <v>46.754300000000001</v>
      </c>
      <c r="D1456" s="428">
        <v>23.573799999999999</v>
      </c>
      <c r="E1456" s="449" t="s">
        <v>206</v>
      </c>
      <c r="F1456" s="450" t="s">
        <v>649</v>
      </c>
      <c r="G1456" s="450" t="s">
        <v>2764</v>
      </c>
      <c r="H1456" s="450" t="s">
        <v>4557</v>
      </c>
      <c r="I1456" s="452" t="s">
        <v>681</v>
      </c>
      <c r="J1456" s="457" t="s">
        <v>3</v>
      </c>
      <c r="K1456" s="407">
        <v>3</v>
      </c>
      <c r="L1456" s="407">
        <v>5</v>
      </c>
      <c r="M1456" s="407">
        <v>5</v>
      </c>
      <c r="N1456" s="398">
        <v>30</v>
      </c>
      <c r="O1456" s="395"/>
      <c r="P1456" s="526"/>
      <c r="Q1456" s="526">
        <v>5</v>
      </c>
      <c r="R1456" s="526">
        <v>16</v>
      </c>
      <c r="S1456" s="526">
        <v>9</v>
      </c>
      <c r="T1456" s="526"/>
      <c r="U1456" s="526"/>
      <c r="V1456" s="526">
        <f t="shared" si="73"/>
        <v>0</v>
      </c>
      <c r="W1456" s="676"/>
      <c r="X1456" s="507" t="str">
        <f t="shared" si="71"/>
        <v>5 două camere, 16 trei camere, 9 patru camere, 0 număr camere necunoscut &lt;span style="color: red;"&gt;(spuneți-mi sau trimiteți tabel întreținere)&lt;/span&gt;</v>
      </c>
      <c r="Y1456" s="508" t="str">
        <f t="shared" si="72"/>
        <v>30 din care 5 două camere, 16 trei camere, 9 patru camere, 0 număr camere necunoscut &lt;span style="color: red;"&gt;(spuneți-mi sau trimiteți tabel întreținere)&lt;/span&gt;</v>
      </c>
      <c r="Z1456" s="509"/>
      <c r="AA1456" s="510" t="s">
        <v>1043</v>
      </c>
      <c r="AB1456" s="628" t="s">
        <v>1306</v>
      </c>
      <c r="AC1456" s="431" t="s">
        <v>1155</v>
      </c>
      <c r="AD1456" s="356" t="s">
        <v>1416</v>
      </c>
      <c r="AE1456" s="356"/>
      <c r="AF1456" s="356"/>
      <c r="AG1456" s="623" t="s">
        <v>10</v>
      </c>
      <c r="AH1456" s="623"/>
      <c r="AI1456" s="623" t="s">
        <v>2598</v>
      </c>
      <c r="AJ1456" s="441"/>
      <c r="AK1456" s="359"/>
    </row>
    <row r="1457" spans="1:37">
      <c r="A1457" s="367"/>
      <c r="B1457" s="445" t="s">
        <v>388</v>
      </c>
      <c r="C1457" s="402">
        <v>46.756799999999998</v>
      </c>
      <c r="D1457" s="428">
        <v>23.583100000000002</v>
      </c>
      <c r="E1457" s="449" t="s">
        <v>206</v>
      </c>
      <c r="F1457" s="450" t="s">
        <v>649</v>
      </c>
      <c r="G1457" s="450" t="s">
        <v>2764</v>
      </c>
      <c r="H1457" s="450" t="s">
        <v>3085</v>
      </c>
      <c r="I1457" s="452" t="s">
        <v>681</v>
      </c>
      <c r="J1457" s="457" t="s">
        <v>3</v>
      </c>
      <c r="K1457" s="407">
        <v>7</v>
      </c>
      <c r="L1457" s="407">
        <v>5</v>
      </c>
      <c r="M1457" s="407">
        <v>5</v>
      </c>
      <c r="N1457" s="425">
        <v>70</v>
      </c>
      <c r="O1457" s="437"/>
      <c r="P1457" s="526"/>
      <c r="Q1457" s="526">
        <v>10</v>
      </c>
      <c r="R1457" s="526">
        <v>39</v>
      </c>
      <c r="S1457" s="526">
        <v>21</v>
      </c>
      <c r="T1457" s="526"/>
      <c r="U1457" s="526"/>
      <c r="V1457" s="406">
        <f t="shared" si="73"/>
        <v>0</v>
      </c>
      <c r="W1457" s="676"/>
      <c r="X1457" s="507" t="str">
        <f t="shared" si="71"/>
        <v>10 două camere, 39 trei camere, 21 patru camere, 0 număr camere necunoscut &lt;span style="color: red;"&gt;(spuneți-mi sau trimiteți tabel întreținere)&lt;/span&gt;</v>
      </c>
      <c r="Y1457" s="508" t="str">
        <f t="shared" si="72"/>
        <v>70 din care 10 două camere, 39 trei camere, 21 patru camere, 0 număr camere necunoscut &lt;span style="color: red;"&gt;(spuneți-mi sau trimiteți tabel întreținere)&lt;/span&gt;</v>
      </c>
      <c r="Z1457" s="509"/>
      <c r="AA1457" s="510" t="s">
        <v>1672</v>
      </c>
      <c r="AB1457" s="628" t="s">
        <v>1306</v>
      </c>
      <c r="AC1457" s="431" t="s">
        <v>1155</v>
      </c>
      <c r="AD1457" s="356" t="s">
        <v>2141</v>
      </c>
      <c r="AE1457" s="356"/>
      <c r="AF1457" s="356"/>
      <c r="AG1457" s="623" t="s">
        <v>10</v>
      </c>
      <c r="AH1457" s="623"/>
      <c r="AI1457" s="623" t="s">
        <v>2598</v>
      </c>
      <c r="AJ1457" s="496"/>
      <c r="AK1457" s="359"/>
    </row>
    <row r="1458" spans="1:37">
      <c r="A1458" s="367"/>
      <c r="B1458" s="445" t="s">
        <v>389</v>
      </c>
      <c r="C1458" s="402">
        <v>46.756100000000004</v>
      </c>
      <c r="D1458" s="428">
        <v>23.5838</v>
      </c>
      <c r="E1458" s="449" t="s">
        <v>206</v>
      </c>
      <c r="F1458" s="450" t="s">
        <v>649</v>
      </c>
      <c r="G1458" s="450" t="s">
        <v>2764</v>
      </c>
      <c r="H1458" s="450" t="s">
        <v>4558</v>
      </c>
      <c r="I1458" s="452" t="s">
        <v>681</v>
      </c>
      <c r="J1458" s="457" t="s">
        <v>3</v>
      </c>
      <c r="K1458" s="407">
        <v>4</v>
      </c>
      <c r="L1458" s="407">
        <v>5</v>
      </c>
      <c r="M1458" s="407">
        <v>5</v>
      </c>
      <c r="N1458" s="398">
        <v>40</v>
      </c>
      <c r="O1458" s="395"/>
      <c r="P1458" s="526"/>
      <c r="Q1458" s="526">
        <v>5</v>
      </c>
      <c r="R1458" s="526">
        <v>23</v>
      </c>
      <c r="S1458" s="526">
        <v>12</v>
      </c>
      <c r="T1458" s="526"/>
      <c r="U1458" s="526"/>
      <c r="V1458" s="526">
        <f t="shared" si="73"/>
        <v>0</v>
      </c>
      <c r="W1458" s="676"/>
      <c r="X1458" s="507" t="str">
        <f t="shared" si="71"/>
        <v>5 două camere, 23 trei camere, 12 patru camere, 0 număr camere necunoscut &lt;span style="color: red;"&gt;(spuneți-mi sau trimiteți tabel întreținere)&lt;/span&gt;</v>
      </c>
      <c r="Y1458" s="508" t="str">
        <f t="shared" si="72"/>
        <v>40 din care 5 două camere, 23 trei camere, 12 patru camere, 0 număr camere necunoscut &lt;span style="color: red;"&gt;(spuneți-mi sau trimiteți tabel întreținere)&lt;/span&gt;</v>
      </c>
      <c r="Z1458" s="509"/>
      <c r="AA1458" s="510" t="s">
        <v>1672</v>
      </c>
      <c r="AB1458" s="628" t="s">
        <v>1306</v>
      </c>
      <c r="AC1458" s="431" t="s">
        <v>1155</v>
      </c>
      <c r="AD1458" s="356" t="s">
        <v>1424</v>
      </c>
      <c r="AE1458" s="356"/>
      <c r="AF1458" s="356"/>
      <c r="AG1458" s="623" t="s">
        <v>10</v>
      </c>
      <c r="AH1458" s="623"/>
      <c r="AI1458" s="623" t="s">
        <v>2598</v>
      </c>
      <c r="AJ1458" s="441"/>
      <c r="AK1458" s="359"/>
    </row>
    <row r="1459" spans="1:37">
      <c r="A1459" s="367"/>
      <c r="B1459" s="445" t="s">
        <v>390</v>
      </c>
      <c r="C1459" s="402">
        <v>46.755699999999997</v>
      </c>
      <c r="D1459" s="428">
        <v>23.584299999999999</v>
      </c>
      <c r="E1459" s="449" t="s">
        <v>206</v>
      </c>
      <c r="F1459" s="450" t="s">
        <v>649</v>
      </c>
      <c r="G1459" s="450" t="s">
        <v>2764</v>
      </c>
      <c r="H1459" s="450" t="s">
        <v>4559</v>
      </c>
      <c r="I1459" s="452" t="s">
        <v>681</v>
      </c>
      <c r="J1459" s="457" t="s">
        <v>3</v>
      </c>
      <c r="K1459" s="407">
        <v>4</v>
      </c>
      <c r="L1459" s="407">
        <v>5</v>
      </c>
      <c r="M1459" s="407">
        <v>5</v>
      </c>
      <c r="N1459" s="425">
        <v>40</v>
      </c>
      <c r="O1459" s="437"/>
      <c r="P1459" s="526"/>
      <c r="Q1459" s="406">
        <v>15</v>
      </c>
      <c r="R1459" s="406">
        <v>13</v>
      </c>
      <c r="S1459" s="406">
        <v>12</v>
      </c>
      <c r="T1459" s="406"/>
      <c r="U1459" s="526"/>
      <c r="V1459" s="406">
        <f t="shared" si="73"/>
        <v>0</v>
      </c>
      <c r="W1459" s="676"/>
      <c r="X1459" s="507" t="str">
        <f t="shared" si="71"/>
        <v>15 două camere, 13 trei camere, 12 patru camere, 0 număr camere necunoscut &lt;span style="color: red;"&gt;(spuneți-mi sau trimiteți tabel întreținere)&lt;/span&gt;</v>
      </c>
      <c r="Y1459" s="508" t="str">
        <f t="shared" si="72"/>
        <v>40 din care 15 două camere, 13 trei camere, 12 patru camere, 0 număr camere necunoscut &lt;span style="color: red;"&gt;(spuneți-mi sau trimiteți tabel întreținere)&lt;/span&gt;</v>
      </c>
      <c r="Z1459" s="509"/>
      <c r="AA1459" s="510" t="s">
        <v>1672</v>
      </c>
      <c r="AB1459" s="628" t="s">
        <v>1306</v>
      </c>
      <c r="AC1459" s="431" t="s">
        <v>1155</v>
      </c>
      <c r="AD1459" s="356" t="s">
        <v>2383</v>
      </c>
      <c r="AE1459" s="356"/>
      <c r="AF1459" s="356"/>
      <c r="AG1459" s="623" t="s">
        <v>10</v>
      </c>
      <c r="AH1459" s="623"/>
      <c r="AI1459" s="623" t="s">
        <v>2598</v>
      </c>
      <c r="AJ1459" s="441"/>
      <c r="AK1459" s="359"/>
    </row>
    <row r="1460" spans="1:37">
      <c r="A1460" s="367"/>
      <c r="B1460" s="445" t="s">
        <v>531</v>
      </c>
      <c r="C1460" s="402">
        <v>46.755000000000003</v>
      </c>
      <c r="D1460" s="428">
        <v>23.584399999999999</v>
      </c>
      <c r="E1460" s="449" t="s">
        <v>206</v>
      </c>
      <c r="F1460" s="450" t="s">
        <v>649</v>
      </c>
      <c r="G1460" s="450" t="s">
        <v>2764</v>
      </c>
      <c r="H1460" s="450" t="s">
        <v>4560</v>
      </c>
      <c r="I1460" s="452" t="s">
        <v>681</v>
      </c>
      <c r="J1460" s="457" t="s">
        <v>3</v>
      </c>
      <c r="K1460" s="407">
        <v>6</v>
      </c>
      <c r="L1460" s="407">
        <v>5</v>
      </c>
      <c r="M1460" s="407">
        <v>5</v>
      </c>
      <c r="N1460" s="425">
        <v>68</v>
      </c>
      <c r="O1460" s="437"/>
      <c r="P1460" s="526"/>
      <c r="Q1460" s="406">
        <v>41</v>
      </c>
      <c r="R1460" s="406">
        <v>15</v>
      </c>
      <c r="S1460" s="406">
        <v>12</v>
      </c>
      <c r="T1460" s="406"/>
      <c r="U1460" s="526"/>
      <c r="V1460" s="406">
        <f t="shared" si="73"/>
        <v>0</v>
      </c>
      <c r="W1460" s="676"/>
      <c r="X1460" s="507" t="str">
        <f t="shared" si="71"/>
        <v>41 două camere, 15 trei camere, 12 patru camere, 0 număr camere necunoscut &lt;span style="color: red;"&gt;(spuneți-mi sau trimiteți tabel întreținere)&lt;/span&gt;</v>
      </c>
      <c r="Y1460" s="508" t="str">
        <f t="shared" si="72"/>
        <v>68 din care 41 două camere, 15 trei camere, 12 patru camere, 0 număr camere necunoscut &lt;span style="color: red;"&gt;(spuneți-mi sau trimiteți tabel întreținere)&lt;/span&gt;</v>
      </c>
      <c r="Z1460" s="509"/>
      <c r="AA1460" s="510" t="s">
        <v>1672</v>
      </c>
      <c r="AB1460" s="628" t="s">
        <v>1306</v>
      </c>
      <c r="AC1460" s="431" t="s">
        <v>1155</v>
      </c>
      <c r="AD1460" s="356" t="s">
        <v>2384</v>
      </c>
      <c r="AE1460" s="356"/>
      <c r="AF1460" s="356"/>
      <c r="AG1460" s="623" t="s">
        <v>10</v>
      </c>
      <c r="AH1460" s="623"/>
      <c r="AI1460" s="623" t="s">
        <v>2598</v>
      </c>
      <c r="AJ1460" s="441"/>
      <c r="AK1460" s="359"/>
    </row>
    <row r="1461" spans="1:37">
      <c r="A1461" s="367"/>
      <c r="B1461" s="445" t="s">
        <v>221</v>
      </c>
      <c r="C1461" s="402">
        <v>46.754899999999999</v>
      </c>
      <c r="D1461" s="428">
        <v>23.572600000000001</v>
      </c>
      <c r="E1461" s="449" t="s">
        <v>206</v>
      </c>
      <c r="F1461" s="450" t="s">
        <v>649</v>
      </c>
      <c r="G1461" s="450" t="s">
        <v>2764</v>
      </c>
      <c r="H1461" s="450" t="s">
        <v>4561</v>
      </c>
      <c r="I1461" s="452" t="s">
        <v>681</v>
      </c>
      <c r="J1461" s="457" t="s">
        <v>3</v>
      </c>
      <c r="K1461" s="407">
        <v>2</v>
      </c>
      <c r="L1461" s="407">
        <v>5</v>
      </c>
      <c r="M1461" s="407">
        <v>5</v>
      </c>
      <c r="N1461" s="398">
        <v>20</v>
      </c>
      <c r="O1461" s="395"/>
      <c r="P1461" s="526"/>
      <c r="Q1461" s="526">
        <v>10</v>
      </c>
      <c r="R1461" s="526">
        <v>4</v>
      </c>
      <c r="S1461" s="526">
        <v>6</v>
      </c>
      <c r="T1461" s="526"/>
      <c r="U1461" s="526"/>
      <c r="V1461" s="526">
        <f t="shared" si="73"/>
        <v>0</v>
      </c>
      <c r="W1461" s="676"/>
      <c r="X1461" s="507" t="str">
        <f t="shared" si="71"/>
        <v>10 două camere, 4 trei camere, 6 patru camere, 0 număr camere necunoscut &lt;span style="color: red;"&gt;(spuneți-mi sau trimiteți tabel întreținere)&lt;/span&gt;</v>
      </c>
      <c r="Y1461" s="508" t="str">
        <f t="shared" si="72"/>
        <v>20 din care 10 două camere, 4 trei camere, 6 patru camere, 0 număr camere necunoscut &lt;span style="color: red;"&gt;(spuneți-mi sau trimiteți tabel întreținere)&lt;/span&gt;</v>
      </c>
      <c r="Z1461" s="509"/>
      <c r="AA1461" s="510" t="s">
        <v>1043</v>
      </c>
      <c r="AB1461" s="628" t="s">
        <v>1306</v>
      </c>
      <c r="AC1461" s="431" t="s">
        <v>1155</v>
      </c>
      <c r="AD1461" s="623" t="s">
        <v>2382</v>
      </c>
      <c r="AE1461" s="623"/>
      <c r="AF1461" s="623"/>
      <c r="AG1461" s="623" t="s">
        <v>10</v>
      </c>
      <c r="AH1461" s="623"/>
      <c r="AI1461" s="623" t="s">
        <v>2566</v>
      </c>
      <c r="AJ1461" s="441"/>
      <c r="AK1461" s="359"/>
    </row>
    <row r="1462" spans="1:37">
      <c r="A1462" s="367"/>
      <c r="B1462" s="445" t="s">
        <v>221</v>
      </c>
      <c r="C1462" s="402">
        <v>46.759399999999999</v>
      </c>
      <c r="D1462" s="428">
        <v>23.584</v>
      </c>
      <c r="E1462" s="449" t="s">
        <v>206</v>
      </c>
      <c r="F1462" s="450" t="s">
        <v>649</v>
      </c>
      <c r="G1462" s="450" t="s">
        <v>2764</v>
      </c>
      <c r="H1462" s="450" t="s">
        <v>4562</v>
      </c>
      <c r="I1462" s="452" t="s">
        <v>681</v>
      </c>
      <c r="J1462" s="457" t="s">
        <v>3</v>
      </c>
      <c r="K1462" s="407">
        <v>3</v>
      </c>
      <c r="L1462" s="407">
        <v>5</v>
      </c>
      <c r="M1462" s="407">
        <v>5</v>
      </c>
      <c r="N1462" s="425">
        <v>30</v>
      </c>
      <c r="O1462" s="437"/>
      <c r="P1462" s="526"/>
      <c r="Q1462" s="526"/>
      <c r="R1462" s="526">
        <v>21</v>
      </c>
      <c r="S1462" s="526">
        <v>9</v>
      </c>
      <c r="T1462" s="526"/>
      <c r="U1462" s="526"/>
      <c r="V1462" s="526">
        <f t="shared" si="73"/>
        <v>0</v>
      </c>
      <c r="W1462" s="676"/>
      <c r="X1462" s="507" t="str">
        <f t="shared" si="71"/>
        <v>21 trei camere, 9 patru camere, 0 număr camere necunoscut &lt;span style="color: red;"&gt;(spuneți-mi sau trimiteți tabel întreținere)&lt;/span&gt;</v>
      </c>
      <c r="Y1462" s="508" t="str">
        <f t="shared" si="72"/>
        <v>30 din care 21 trei camere, 9 patru camere, 0 număr camere necunoscut &lt;span style="color: red;"&gt;(spuneți-mi sau trimiteți tabel întreținere)&lt;/span&gt;</v>
      </c>
      <c r="Z1462" s="509"/>
      <c r="AA1462" s="510" t="s">
        <v>1665</v>
      </c>
      <c r="AB1462" s="628" t="s">
        <v>1307</v>
      </c>
      <c r="AC1462" s="431" t="s">
        <v>1155</v>
      </c>
      <c r="AD1462" s="623" t="s">
        <v>1417</v>
      </c>
      <c r="AE1462" s="623"/>
      <c r="AF1462" s="623"/>
      <c r="AG1462" s="623" t="s">
        <v>10</v>
      </c>
      <c r="AH1462" s="623"/>
      <c r="AI1462" s="623" t="s">
        <v>2598</v>
      </c>
      <c r="AJ1462" s="441"/>
      <c r="AK1462" s="359"/>
    </row>
    <row r="1463" spans="1:37">
      <c r="A1463" s="367"/>
      <c r="B1463" s="445" t="s">
        <v>221</v>
      </c>
      <c r="C1463" s="402">
        <v>46.756900000000002</v>
      </c>
      <c r="D1463" s="428">
        <v>23.582000000000001</v>
      </c>
      <c r="E1463" s="449" t="s">
        <v>206</v>
      </c>
      <c r="F1463" s="450" t="s">
        <v>649</v>
      </c>
      <c r="G1463" s="450" t="s">
        <v>2764</v>
      </c>
      <c r="H1463" s="450" t="s">
        <v>4563</v>
      </c>
      <c r="I1463" s="452" t="s">
        <v>681</v>
      </c>
      <c r="J1463" s="457" t="s">
        <v>3</v>
      </c>
      <c r="K1463" s="407">
        <v>5</v>
      </c>
      <c r="L1463" s="407">
        <v>5</v>
      </c>
      <c r="M1463" s="407">
        <v>5</v>
      </c>
      <c r="N1463" s="398">
        <v>54</v>
      </c>
      <c r="O1463" s="395"/>
      <c r="P1463" s="526"/>
      <c r="Q1463" s="526">
        <v>23</v>
      </c>
      <c r="R1463" s="526">
        <v>19</v>
      </c>
      <c r="S1463" s="526">
        <v>12</v>
      </c>
      <c r="T1463" s="526"/>
      <c r="U1463" s="526"/>
      <c r="V1463" s="526">
        <f t="shared" si="73"/>
        <v>0</v>
      </c>
      <c r="W1463" s="676"/>
      <c r="X1463" s="507" t="str">
        <f t="shared" si="71"/>
        <v>23 două camere, 19 trei camere, 12 patru camere, 0 număr camere necunoscut &lt;span style="color: red;"&gt;(spuneți-mi sau trimiteți tabel întreținere)&lt;/span&gt;</v>
      </c>
      <c r="Y1463" s="508" t="str">
        <f t="shared" si="72"/>
        <v>54 din care 23 două camere, 19 trei camere, 12 patru camere, 0 număr camere necunoscut &lt;span style="color: red;"&gt;(spuneți-mi sau trimiteți tabel întreținere)&lt;/span&gt;</v>
      </c>
      <c r="Z1463" s="509"/>
      <c r="AA1463" s="510" t="s">
        <v>1665</v>
      </c>
      <c r="AB1463" s="628" t="s">
        <v>1306</v>
      </c>
      <c r="AC1463" s="431" t="s">
        <v>1155</v>
      </c>
      <c r="AD1463" s="356" t="s">
        <v>2372</v>
      </c>
      <c r="AE1463" s="356"/>
      <c r="AF1463" s="356"/>
      <c r="AG1463" s="623" t="s">
        <v>10</v>
      </c>
      <c r="AH1463" s="623"/>
      <c r="AI1463" s="623" t="s">
        <v>2598</v>
      </c>
      <c r="AJ1463" s="441"/>
      <c r="AK1463" s="359"/>
    </row>
    <row r="1464" spans="1:37">
      <c r="A1464" s="367"/>
      <c r="B1464" s="445" t="s">
        <v>221</v>
      </c>
      <c r="C1464" s="402">
        <v>46.755499999999998</v>
      </c>
      <c r="D1464" s="428">
        <v>23.5808</v>
      </c>
      <c r="E1464" s="449" t="s">
        <v>206</v>
      </c>
      <c r="F1464" s="450" t="s">
        <v>649</v>
      </c>
      <c r="G1464" s="450" t="s">
        <v>2764</v>
      </c>
      <c r="H1464" s="450" t="s">
        <v>4564</v>
      </c>
      <c r="I1464" s="451" t="s">
        <v>681</v>
      </c>
      <c r="J1464" s="456" t="s">
        <v>3</v>
      </c>
      <c r="K1464" s="403">
        <v>1</v>
      </c>
      <c r="L1464" s="403">
        <v>5</v>
      </c>
      <c r="M1464" s="403">
        <v>5</v>
      </c>
      <c r="N1464" s="424">
        <v>60</v>
      </c>
      <c r="O1464" s="436"/>
      <c r="P1464" s="404">
        <v>60</v>
      </c>
      <c r="Q1464" s="406"/>
      <c r="R1464" s="406"/>
      <c r="S1464" s="406"/>
      <c r="T1464" s="406"/>
      <c r="U1464" s="406"/>
      <c r="V1464" s="406">
        <f t="shared" si="73"/>
        <v>0</v>
      </c>
      <c r="W1464" s="676"/>
      <c r="X1464" s="507" t="str">
        <f t="shared" si="71"/>
        <v>60 garsoniere, 0 număr camere necunoscut &lt;span style="color: red;"&gt;(spuneți-mi sau trimiteți tabel întreținere)&lt;/span&gt;</v>
      </c>
      <c r="Y1464" s="508" t="str">
        <f t="shared" si="72"/>
        <v>60 din care 60 garsoniere, 0 număr camere necunoscut &lt;span style="color: red;"&gt;(spuneți-mi sau trimiteți tabel întreținere)&lt;/span&gt;</v>
      </c>
      <c r="Z1464" s="509"/>
      <c r="AA1464" s="510" t="s">
        <v>1043</v>
      </c>
      <c r="AB1464" s="628" t="s">
        <v>1307</v>
      </c>
      <c r="AC1464" s="431" t="s">
        <v>1155</v>
      </c>
      <c r="AD1464" s="623" t="s">
        <v>2484</v>
      </c>
      <c r="AE1464" s="623"/>
      <c r="AF1464" s="623"/>
      <c r="AG1464" s="623" t="s">
        <v>840</v>
      </c>
      <c r="AH1464" s="623"/>
      <c r="AI1464" s="623" t="s">
        <v>2579</v>
      </c>
      <c r="AJ1464" s="441"/>
      <c r="AK1464" s="359"/>
    </row>
    <row r="1465" spans="1:37">
      <c r="A1465" s="367"/>
      <c r="B1465" s="445" t="s">
        <v>2849</v>
      </c>
      <c r="C1465" s="402">
        <v>46.757300000000001</v>
      </c>
      <c r="D1465" s="428">
        <v>23.583100000000002</v>
      </c>
      <c r="E1465" s="449" t="s">
        <v>206</v>
      </c>
      <c r="F1465" s="450" t="s">
        <v>649</v>
      </c>
      <c r="G1465" s="450" t="s">
        <v>2764</v>
      </c>
      <c r="H1465" s="450" t="s">
        <v>4565</v>
      </c>
      <c r="I1465" s="452" t="s">
        <v>681</v>
      </c>
      <c r="J1465" s="457" t="s">
        <v>3</v>
      </c>
      <c r="K1465" s="407">
        <v>0</v>
      </c>
      <c r="L1465" s="407">
        <v>5</v>
      </c>
      <c r="M1465" s="407">
        <v>5</v>
      </c>
      <c r="N1465" s="425">
        <v>0</v>
      </c>
      <c r="O1465" s="437"/>
      <c r="P1465" s="526"/>
      <c r="Q1465" s="526"/>
      <c r="R1465" s="526"/>
      <c r="S1465" s="526"/>
      <c r="T1465" s="526"/>
      <c r="U1465" s="526"/>
      <c r="V1465" s="406">
        <f t="shared" si="73"/>
        <v>0</v>
      </c>
      <c r="W1465" s="676"/>
      <c r="X1465" s="507" t="str">
        <f t="shared" si="71"/>
        <v>0 număr camere necunoscut &lt;span style="color: red;"&gt;(spuneți-mi sau trimiteți tabel întreținere)&lt;/span&gt;</v>
      </c>
      <c r="Y1465" s="508" t="str">
        <f t="shared" si="72"/>
        <v>0 din care 0 număr camere necunoscut &lt;span style="color: red;"&gt;(spuneți-mi sau trimiteți tabel întreținere)&lt;/span&gt;</v>
      </c>
      <c r="Z1465" s="509"/>
      <c r="AA1465" s="510" t="s">
        <v>1665</v>
      </c>
      <c r="AB1465" s="421" t="s">
        <v>1318</v>
      </c>
      <c r="AC1465" s="432" t="s">
        <v>624</v>
      </c>
      <c r="AD1465" s="356" t="s">
        <v>1572</v>
      </c>
      <c r="AE1465" s="356"/>
      <c r="AF1465" s="356"/>
      <c r="AG1465" s="623" t="s">
        <v>10</v>
      </c>
      <c r="AH1465" s="623"/>
      <c r="AI1465" s="623" t="s">
        <v>2598</v>
      </c>
      <c r="AJ1465" s="441"/>
      <c r="AK1465" s="359"/>
    </row>
    <row r="1466" spans="1:37">
      <c r="A1466" s="367"/>
      <c r="B1466" s="445" t="s">
        <v>284</v>
      </c>
      <c r="C1466" s="402">
        <v>46.759099999999997</v>
      </c>
      <c r="D1466" s="428">
        <v>23.582899999999999</v>
      </c>
      <c r="E1466" s="449" t="s">
        <v>206</v>
      </c>
      <c r="F1466" s="450" t="s">
        <v>649</v>
      </c>
      <c r="G1466" s="450" t="s">
        <v>2764</v>
      </c>
      <c r="H1466" s="450" t="s">
        <v>4566</v>
      </c>
      <c r="I1466" s="451" t="s">
        <v>681</v>
      </c>
      <c r="J1466" s="456" t="s">
        <v>3</v>
      </c>
      <c r="K1466" s="403">
        <v>2</v>
      </c>
      <c r="L1466" s="403">
        <v>5</v>
      </c>
      <c r="M1466" s="403">
        <v>5</v>
      </c>
      <c r="N1466" s="398">
        <v>20</v>
      </c>
      <c r="O1466" s="395"/>
      <c r="P1466" s="526"/>
      <c r="Q1466" s="526"/>
      <c r="R1466" s="526">
        <v>14</v>
      </c>
      <c r="S1466" s="526">
        <v>6</v>
      </c>
      <c r="T1466" s="526"/>
      <c r="U1466" s="526"/>
      <c r="V1466" s="526">
        <f t="shared" si="73"/>
        <v>0</v>
      </c>
      <c r="W1466" s="677"/>
      <c r="X1466" s="503" t="str">
        <f t="shared" si="71"/>
        <v>14 trei camere, 6 patru camere, 0 număr camere necunoscut &lt;span style="color: red;"&gt;(spuneți-mi sau trimiteți tabel întreținere)&lt;/span&gt;</v>
      </c>
      <c r="Y1466" s="504" t="str">
        <f t="shared" si="72"/>
        <v>20 din care 14 trei camere, 6 patru camere, 0 număr camere necunoscut &lt;span style="color: red;"&gt;(spuneți-mi sau trimiteți tabel întreținere)&lt;/span&gt;</v>
      </c>
      <c r="Z1466" s="505"/>
      <c r="AA1466" s="506" t="s">
        <v>1665</v>
      </c>
      <c r="AB1466" s="628" t="s">
        <v>1307</v>
      </c>
      <c r="AC1466" s="431" t="s">
        <v>1155</v>
      </c>
      <c r="AD1466" s="623" t="s">
        <v>1399</v>
      </c>
      <c r="AE1466" s="623"/>
      <c r="AF1466" s="623"/>
      <c r="AG1466" s="623" t="s">
        <v>10</v>
      </c>
      <c r="AH1466" s="623"/>
      <c r="AI1466" s="623" t="s">
        <v>2598</v>
      </c>
      <c r="AJ1466" s="441"/>
      <c r="AK1466" s="359"/>
    </row>
    <row r="1467" spans="1:37">
      <c r="A1467" s="367"/>
      <c r="B1467" s="445" t="s">
        <v>284</v>
      </c>
      <c r="C1467" s="402">
        <v>46.7545</v>
      </c>
      <c r="D1467" s="428">
        <v>23.573499999999999</v>
      </c>
      <c r="E1467" s="449" t="s">
        <v>206</v>
      </c>
      <c r="F1467" s="450" t="s">
        <v>649</v>
      </c>
      <c r="G1467" s="450" t="s">
        <v>2764</v>
      </c>
      <c r="H1467" s="450" t="s">
        <v>4567</v>
      </c>
      <c r="I1467" s="452" t="s">
        <v>681</v>
      </c>
      <c r="J1467" s="457" t="s">
        <v>3</v>
      </c>
      <c r="K1467" s="407">
        <v>2</v>
      </c>
      <c r="L1467" s="407">
        <v>5</v>
      </c>
      <c r="M1467" s="407">
        <v>5</v>
      </c>
      <c r="N1467" s="398">
        <v>20</v>
      </c>
      <c r="O1467" s="395"/>
      <c r="P1467" s="526"/>
      <c r="Q1467" s="526">
        <v>10</v>
      </c>
      <c r="R1467" s="526">
        <v>4</v>
      </c>
      <c r="S1467" s="526">
        <v>6</v>
      </c>
      <c r="T1467" s="526"/>
      <c r="U1467" s="526"/>
      <c r="V1467" s="526">
        <f t="shared" si="73"/>
        <v>0</v>
      </c>
      <c r="W1467" s="676"/>
      <c r="X1467" s="507" t="str">
        <f t="shared" si="71"/>
        <v>10 două camere, 4 trei camere, 6 patru camere, 0 număr camere necunoscut &lt;span style="color: red;"&gt;(spuneți-mi sau trimiteți tabel întreținere)&lt;/span&gt;</v>
      </c>
      <c r="Y1467" s="508" t="str">
        <f t="shared" si="72"/>
        <v>20 din care 10 două camere, 4 trei camere, 6 patru camere, 0 număr camere necunoscut &lt;span style="color: red;"&gt;(spuneți-mi sau trimiteți tabel întreținere)&lt;/span&gt;</v>
      </c>
      <c r="Z1467" s="509"/>
      <c r="AA1467" s="510" t="s">
        <v>1043</v>
      </c>
      <c r="AB1467" s="628" t="s">
        <v>1306</v>
      </c>
      <c r="AC1467" s="431" t="s">
        <v>1155</v>
      </c>
      <c r="AD1467" s="623" t="s">
        <v>2382</v>
      </c>
      <c r="AE1467" s="623"/>
      <c r="AF1467" s="623"/>
      <c r="AG1467" s="623" t="s">
        <v>10</v>
      </c>
      <c r="AH1467" s="623"/>
      <c r="AI1467" s="623" t="s">
        <v>2566</v>
      </c>
      <c r="AJ1467" s="441"/>
      <c r="AK1467" s="359"/>
    </row>
    <row r="1468" spans="1:37">
      <c r="A1468" s="367"/>
      <c r="B1468" s="445" t="s">
        <v>284</v>
      </c>
      <c r="C1468" s="402">
        <v>46.755200000000002</v>
      </c>
      <c r="D1468" s="428">
        <v>23.572500000000002</v>
      </c>
      <c r="E1468" s="449" t="s">
        <v>206</v>
      </c>
      <c r="F1468" s="450" t="s">
        <v>649</v>
      </c>
      <c r="G1468" s="450" t="s">
        <v>2764</v>
      </c>
      <c r="H1468" s="450" t="s">
        <v>4568</v>
      </c>
      <c r="I1468" s="452" t="s">
        <v>681</v>
      </c>
      <c r="J1468" s="457" t="s">
        <v>3</v>
      </c>
      <c r="K1468" s="407">
        <v>2</v>
      </c>
      <c r="L1468" s="407">
        <v>5</v>
      </c>
      <c r="M1468" s="407">
        <v>5</v>
      </c>
      <c r="N1468" s="398">
        <v>20</v>
      </c>
      <c r="O1468" s="395"/>
      <c r="P1468" s="526"/>
      <c r="Q1468" s="526">
        <v>10</v>
      </c>
      <c r="R1468" s="526">
        <v>4</v>
      </c>
      <c r="S1468" s="526">
        <v>6</v>
      </c>
      <c r="T1468" s="526"/>
      <c r="U1468" s="526"/>
      <c r="V1468" s="526">
        <f t="shared" si="73"/>
        <v>0</v>
      </c>
      <c r="W1468" s="676"/>
      <c r="X1468" s="507" t="str">
        <f t="shared" si="71"/>
        <v>10 două camere, 4 trei camere, 6 patru camere, 0 număr camere necunoscut &lt;span style="color: red;"&gt;(spuneți-mi sau trimiteți tabel întreținere)&lt;/span&gt;</v>
      </c>
      <c r="Y1468" s="508" t="str">
        <f t="shared" si="72"/>
        <v>20 din care 10 două camere, 4 trei camere, 6 patru camere, 0 număr camere necunoscut &lt;span style="color: red;"&gt;(spuneți-mi sau trimiteți tabel întreținere)&lt;/span&gt;</v>
      </c>
      <c r="Z1468" s="509"/>
      <c r="AA1468" s="510" t="s">
        <v>1043</v>
      </c>
      <c r="AB1468" s="628" t="s">
        <v>1306</v>
      </c>
      <c r="AC1468" s="431" t="s">
        <v>1155</v>
      </c>
      <c r="AD1468" s="623" t="s">
        <v>2382</v>
      </c>
      <c r="AE1468" s="623"/>
      <c r="AF1468" s="623"/>
      <c r="AG1468" s="623" t="s">
        <v>10</v>
      </c>
      <c r="AH1468" s="623"/>
      <c r="AI1468" s="623" t="s">
        <v>2598</v>
      </c>
      <c r="AJ1468" s="441"/>
      <c r="AK1468" s="359"/>
    </row>
    <row r="1469" spans="1:37">
      <c r="A1469" s="367"/>
      <c r="B1469" s="445" t="s">
        <v>284</v>
      </c>
      <c r="C1469" s="402">
        <v>46.755499999999998</v>
      </c>
      <c r="D1469" s="428">
        <v>23.577500000000001</v>
      </c>
      <c r="E1469" s="449" t="s">
        <v>206</v>
      </c>
      <c r="F1469" s="450" t="s">
        <v>649</v>
      </c>
      <c r="G1469" s="450" t="s">
        <v>2764</v>
      </c>
      <c r="H1469" s="450" t="s">
        <v>4569</v>
      </c>
      <c r="I1469" s="627" t="s">
        <v>1619</v>
      </c>
      <c r="J1469" s="399" t="s">
        <v>751</v>
      </c>
      <c r="K1469" s="624">
        <v>1</v>
      </c>
      <c r="L1469" s="624">
        <v>10</v>
      </c>
      <c r="M1469" s="624">
        <v>8</v>
      </c>
      <c r="N1469" s="398">
        <v>32</v>
      </c>
      <c r="O1469" s="395"/>
      <c r="P1469" s="526"/>
      <c r="Q1469" s="526">
        <v>8</v>
      </c>
      <c r="R1469" s="526">
        <v>24</v>
      </c>
      <c r="S1469" s="526"/>
      <c r="T1469" s="526"/>
      <c r="U1469" s="526"/>
      <c r="V1469" s="526">
        <f t="shared" si="73"/>
        <v>0</v>
      </c>
      <c r="W1469" s="672"/>
      <c r="X1469" s="396" t="str">
        <f t="shared" si="71"/>
        <v>8 două camere, 24 trei camere, 0 număr camere necunoscut &lt;span style="color: red;"&gt;(spuneți-mi sau trimiteți tabel întreținere)&lt;/span&gt;</v>
      </c>
      <c r="Y1469" s="622" t="str">
        <f t="shared" si="72"/>
        <v>32 din care 8 două camere, 24 trei camere, 0 număr camere necunoscut &lt;span style="color: red;"&gt;(spuneți-mi sau trimiteți tabel întreținere)&lt;/span&gt;</v>
      </c>
      <c r="Z1469" s="397"/>
      <c r="AA1469" s="625" t="s">
        <v>1043</v>
      </c>
      <c r="AB1469" s="628" t="s">
        <v>1307</v>
      </c>
      <c r="AC1469" s="431" t="s">
        <v>1155</v>
      </c>
      <c r="AD1469" s="623" t="s">
        <v>1443</v>
      </c>
      <c r="AE1469" s="623"/>
      <c r="AF1469" s="623"/>
      <c r="AG1469" s="623" t="s">
        <v>2108</v>
      </c>
      <c r="AH1469" s="623"/>
      <c r="AI1469" s="623" t="s">
        <v>2610</v>
      </c>
      <c r="AJ1469" s="441"/>
      <c r="AK1469" s="359"/>
    </row>
    <row r="1470" spans="1:37">
      <c r="A1470" s="367"/>
      <c r="B1470" s="445" t="s">
        <v>284</v>
      </c>
      <c r="C1470" s="402">
        <v>46.755800000000001</v>
      </c>
      <c r="D1470" s="428">
        <v>23.581399999999999</v>
      </c>
      <c r="E1470" s="449" t="s">
        <v>206</v>
      </c>
      <c r="F1470" s="450" t="s">
        <v>649</v>
      </c>
      <c r="G1470" s="450" t="s">
        <v>2764</v>
      </c>
      <c r="H1470" s="450" t="s">
        <v>4570</v>
      </c>
      <c r="I1470" s="451" t="s">
        <v>681</v>
      </c>
      <c r="J1470" s="456" t="s">
        <v>3</v>
      </c>
      <c r="K1470" s="403">
        <v>1</v>
      </c>
      <c r="L1470" s="403">
        <v>5</v>
      </c>
      <c r="M1470" s="403">
        <v>5</v>
      </c>
      <c r="N1470" s="424">
        <v>60</v>
      </c>
      <c r="O1470" s="436"/>
      <c r="P1470" s="404">
        <v>60</v>
      </c>
      <c r="Q1470" s="406"/>
      <c r="R1470" s="406"/>
      <c r="S1470" s="406"/>
      <c r="T1470" s="406"/>
      <c r="U1470" s="406"/>
      <c r="V1470" s="406">
        <f t="shared" si="73"/>
        <v>0</v>
      </c>
      <c r="W1470" s="676"/>
      <c r="X1470" s="507" t="str">
        <f t="shared" si="71"/>
        <v>60 garsoniere, 0 număr camere necunoscut &lt;span style="color: red;"&gt;(spuneți-mi sau trimiteți tabel întreținere)&lt;/span&gt;</v>
      </c>
      <c r="Y1470" s="508" t="str">
        <f t="shared" si="72"/>
        <v>60 din care 60 garsoniere, 0 număr camere necunoscut &lt;span style="color: red;"&gt;(spuneți-mi sau trimiteți tabel întreținere)&lt;/span&gt;</v>
      </c>
      <c r="Z1470" s="509"/>
      <c r="AA1470" s="510" t="s">
        <v>1043</v>
      </c>
      <c r="AB1470" s="628" t="s">
        <v>1307</v>
      </c>
      <c r="AC1470" s="431" t="s">
        <v>1155</v>
      </c>
      <c r="AD1470" s="623" t="s">
        <v>2484</v>
      </c>
      <c r="AE1470" s="623"/>
      <c r="AF1470" s="623"/>
      <c r="AG1470" s="623" t="s">
        <v>840</v>
      </c>
      <c r="AH1470" s="623"/>
      <c r="AI1470" s="623" t="s">
        <v>2579</v>
      </c>
      <c r="AJ1470" s="441"/>
      <c r="AK1470" s="359"/>
    </row>
    <row r="1471" spans="1:37">
      <c r="A1471" s="367"/>
      <c r="B1471" s="445" t="s">
        <v>230</v>
      </c>
      <c r="C1471" s="402">
        <v>46.759</v>
      </c>
      <c r="D1471" s="428">
        <v>23.583400000000001</v>
      </c>
      <c r="E1471" s="449" t="s">
        <v>206</v>
      </c>
      <c r="F1471" s="450" t="s">
        <v>649</v>
      </c>
      <c r="G1471" s="450" t="s">
        <v>2764</v>
      </c>
      <c r="H1471" s="450" t="s">
        <v>4571</v>
      </c>
      <c r="I1471" s="451" t="s">
        <v>681</v>
      </c>
      <c r="J1471" s="456" t="s">
        <v>3</v>
      </c>
      <c r="K1471" s="403">
        <v>2</v>
      </c>
      <c r="L1471" s="403">
        <v>5</v>
      </c>
      <c r="M1471" s="403">
        <v>5</v>
      </c>
      <c r="N1471" s="398">
        <v>20</v>
      </c>
      <c r="O1471" s="395"/>
      <c r="P1471" s="526"/>
      <c r="Q1471" s="526"/>
      <c r="R1471" s="526">
        <v>14</v>
      </c>
      <c r="S1471" s="526">
        <v>6</v>
      </c>
      <c r="T1471" s="526"/>
      <c r="U1471" s="526"/>
      <c r="V1471" s="526">
        <f t="shared" si="73"/>
        <v>0</v>
      </c>
      <c r="W1471" s="677"/>
      <c r="X1471" s="503" t="str">
        <f t="shared" si="71"/>
        <v>14 trei camere, 6 patru camere, 0 număr camere necunoscut &lt;span style="color: red;"&gt;(spuneți-mi sau trimiteți tabel întreținere)&lt;/span&gt;</v>
      </c>
      <c r="Y1471" s="504" t="str">
        <f t="shared" si="72"/>
        <v>20 din care 14 trei camere, 6 patru camere, 0 număr camere necunoscut &lt;span style="color: red;"&gt;(spuneți-mi sau trimiteți tabel întreținere)&lt;/span&gt;</v>
      </c>
      <c r="Z1471" s="505"/>
      <c r="AA1471" s="506" t="s">
        <v>1665</v>
      </c>
      <c r="AB1471" s="628" t="s">
        <v>1307</v>
      </c>
      <c r="AC1471" s="431" t="s">
        <v>1155</v>
      </c>
      <c r="AD1471" s="623" t="s">
        <v>1399</v>
      </c>
      <c r="AE1471" s="623"/>
      <c r="AF1471" s="623"/>
      <c r="AG1471" s="623" t="s">
        <v>10</v>
      </c>
      <c r="AH1471" s="623"/>
      <c r="AI1471" s="623" t="s">
        <v>2598</v>
      </c>
      <c r="AJ1471" s="441"/>
      <c r="AK1471" s="359"/>
    </row>
    <row r="1472" spans="1:37">
      <c r="A1472" s="367"/>
      <c r="B1472" s="445" t="s">
        <v>230</v>
      </c>
      <c r="C1472" s="402">
        <v>46.757899999999999</v>
      </c>
      <c r="D1472" s="428">
        <v>23.584</v>
      </c>
      <c r="E1472" s="449" t="s">
        <v>206</v>
      </c>
      <c r="F1472" s="450" t="s">
        <v>649</v>
      </c>
      <c r="G1472" s="450" t="s">
        <v>2764</v>
      </c>
      <c r="H1472" s="450" t="s">
        <v>4572</v>
      </c>
      <c r="I1472" s="452" t="s">
        <v>681</v>
      </c>
      <c r="J1472" s="457" t="s">
        <v>3</v>
      </c>
      <c r="K1472" s="407">
        <v>2</v>
      </c>
      <c r="L1472" s="407">
        <v>5</v>
      </c>
      <c r="M1472" s="407">
        <v>5</v>
      </c>
      <c r="N1472" s="425">
        <v>40</v>
      </c>
      <c r="O1472" s="437"/>
      <c r="P1472" s="406">
        <v>40</v>
      </c>
      <c r="Q1472" s="406"/>
      <c r="R1472" s="406"/>
      <c r="S1472" s="406"/>
      <c r="T1472" s="406"/>
      <c r="U1472" s="406"/>
      <c r="V1472" s="406">
        <f t="shared" si="73"/>
        <v>0</v>
      </c>
      <c r="W1472" s="676"/>
      <c r="X1472" s="507" t="str">
        <f t="shared" si="71"/>
        <v>40 garsoniere, 0 număr camere necunoscut &lt;span style="color: red;"&gt;(spuneți-mi sau trimiteți tabel întreținere)&lt;/span&gt;</v>
      </c>
      <c r="Y1472" s="508" t="str">
        <f t="shared" si="72"/>
        <v>40 din care 40 garsoniere, 0 număr camere necunoscut &lt;span style="color: red;"&gt;(spuneți-mi sau trimiteți tabel întreținere)&lt;/span&gt;</v>
      </c>
      <c r="Z1472" s="509"/>
      <c r="AA1472" s="510" t="s">
        <v>1667</v>
      </c>
      <c r="AB1472" s="628" t="s">
        <v>1307</v>
      </c>
      <c r="AC1472" s="431" t="s">
        <v>1155</v>
      </c>
      <c r="AD1472" s="623" t="s">
        <v>2502</v>
      </c>
      <c r="AE1472" s="623"/>
      <c r="AF1472" s="623"/>
      <c r="AG1472" s="623" t="s">
        <v>10</v>
      </c>
      <c r="AH1472" s="623"/>
      <c r="AI1472" s="623" t="s">
        <v>2595</v>
      </c>
      <c r="AJ1472" s="441"/>
      <c r="AK1472" s="359"/>
    </row>
    <row r="1473" spans="1:37">
      <c r="A1473" s="367"/>
      <c r="B1473" s="445" t="s">
        <v>230</v>
      </c>
      <c r="C1473" s="402">
        <v>46.757599999999996</v>
      </c>
      <c r="D1473" s="428">
        <v>23.584299999999999</v>
      </c>
      <c r="E1473" s="449" t="s">
        <v>206</v>
      </c>
      <c r="F1473" s="450" t="s">
        <v>649</v>
      </c>
      <c r="G1473" s="450" t="s">
        <v>2764</v>
      </c>
      <c r="H1473" s="450" t="s">
        <v>4573</v>
      </c>
      <c r="I1473" s="452" t="s">
        <v>681</v>
      </c>
      <c r="J1473" s="457" t="s">
        <v>3</v>
      </c>
      <c r="K1473" s="407">
        <v>2</v>
      </c>
      <c r="L1473" s="407">
        <v>5</v>
      </c>
      <c r="M1473" s="407">
        <v>5</v>
      </c>
      <c r="N1473" s="425">
        <v>40</v>
      </c>
      <c r="O1473" s="437"/>
      <c r="P1473" s="406">
        <v>40</v>
      </c>
      <c r="Q1473" s="406"/>
      <c r="R1473" s="406"/>
      <c r="S1473" s="406"/>
      <c r="T1473" s="406"/>
      <c r="U1473" s="406"/>
      <c r="V1473" s="406">
        <f t="shared" si="73"/>
        <v>0</v>
      </c>
      <c r="W1473" s="676"/>
      <c r="X1473" s="507" t="str">
        <f t="shared" si="71"/>
        <v>40 garsoniere, 0 număr camere necunoscut &lt;span style="color: red;"&gt;(spuneți-mi sau trimiteți tabel întreținere)&lt;/span&gt;</v>
      </c>
      <c r="Y1473" s="508" t="str">
        <f t="shared" si="72"/>
        <v>40 din care 40 garsoniere, 0 număr camere necunoscut &lt;span style="color: red;"&gt;(spuneți-mi sau trimiteți tabel întreținere)&lt;/span&gt;</v>
      </c>
      <c r="Z1473" s="509"/>
      <c r="AA1473" s="510" t="s">
        <v>1667</v>
      </c>
      <c r="AB1473" s="628" t="s">
        <v>1307</v>
      </c>
      <c r="AC1473" s="431" t="s">
        <v>1155</v>
      </c>
      <c r="AD1473" s="623" t="s">
        <v>2502</v>
      </c>
      <c r="AE1473" s="623"/>
      <c r="AF1473" s="623"/>
      <c r="AG1473" s="623" t="s">
        <v>10</v>
      </c>
      <c r="AH1473" s="623"/>
      <c r="AI1473" s="623" t="s">
        <v>2595</v>
      </c>
      <c r="AJ1473" s="441"/>
      <c r="AK1473" s="359"/>
    </row>
    <row r="1474" spans="1:37">
      <c r="A1474" s="367"/>
      <c r="B1474" s="445" t="s">
        <v>230</v>
      </c>
      <c r="C1474" s="402">
        <v>46.757300000000001</v>
      </c>
      <c r="D1474" s="428">
        <v>23.584599999999998</v>
      </c>
      <c r="E1474" s="449" t="s">
        <v>206</v>
      </c>
      <c r="F1474" s="450" t="s">
        <v>649</v>
      </c>
      <c r="G1474" s="450" t="s">
        <v>2764</v>
      </c>
      <c r="H1474" s="450" t="s">
        <v>4574</v>
      </c>
      <c r="I1474" s="452" t="s">
        <v>681</v>
      </c>
      <c r="J1474" s="457" t="s">
        <v>3</v>
      </c>
      <c r="K1474" s="407">
        <v>2</v>
      </c>
      <c r="L1474" s="407">
        <v>5</v>
      </c>
      <c r="M1474" s="407">
        <v>5</v>
      </c>
      <c r="N1474" s="425">
        <v>40</v>
      </c>
      <c r="O1474" s="437"/>
      <c r="P1474" s="406">
        <v>40</v>
      </c>
      <c r="Q1474" s="406"/>
      <c r="R1474" s="406"/>
      <c r="S1474" s="406"/>
      <c r="T1474" s="406"/>
      <c r="U1474" s="406"/>
      <c r="V1474" s="406">
        <f t="shared" si="73"/>
        <v>0</v>
      </c>
      <c r="W1474" s="676"/>
      <c r="X1474" s="507" t="str">
        <f t="shared" si="71"/>
        <v>40 garsoniere, 0 număr camere necunoscut &lt;span style="color: red;"&gt;(spuneți-mi sau trimiteți tabel întreținere)&lt;/span&gt;</v>
      </c>
      <c r="Y1474" s="508" t="str">
        <f t="shared" si="72"/>
        <v>40 din care 40 garsoniere, 0 număr camere necunoscut &lt;span style="color: red;"&gt;(spuneți-mi sau trimiteți tabel întreținere)&lt;/span&gt;</v>
      </c>
      <c r="Z1474" s="509"/>
      <c r="AA1474" s="510" t="s">
        <v>1667</v>
      </c>
      <c r="AB1474" s="628" t="s">
        <v>1307</v>
      </c>
      <c r="AC1474" s="431" t="s">
        <v>1155</v>
      </c>
      <c r="AD1474" s="623" t="s">
        <v>2502</v>
      </c>
      <c r="AE1474" s="623"/>
      <c r="AF1474" s="623"/>
      <c r="AG1474" s="623" t="s">
        <v>10</v>
      </c>
      <c r="AH1474" s="623"/>
      <c r="AI1474" s="623" t="s">
        <v>2595</v>
      </c>
      <c r="AJ1474" s="441"/>
      <c r="AK1474" s="359"/>
    </row>
    <row r="1475" spans="1:37">
      <c r="A1475" s="367"/>
      <c r="B1475" s="445" t="s">
        <v>230</v>
      </c>
      <c r="C1475" s="402">
        <v>46.754800000000003</v>
      </c>
      <c r="D1475" s="428">
        <v>23.573399999999999</v>
      </c>
      <c r="E1475" s="449" t="s">
        <v>206</v>
      </c>
      <c r="F1475" s="450" t="s">
        <v>649</v>
      </c>
      <c r="G1475" s="450" t="s">
        <v>2764</v>
      </c>
      <c r="H1475" s="450" t="s">
        <v>4575</v>
      </c>
      <c r="I1475" s="452" t="s">
        <v>681</v>
      </c>
      <c r="J1475" s="457" t="s">
        <v>3</v>
      </c>
      <c r="K1475" s="407">
        <v>2</v>
      </c>
      <c r="L1475" s="407">
        <v>5</v>
      </c>
      <c r="M1475" s="407">
        <v>5</v>
      </c>
      <c r="N1475" s="398">
        <v>20</v>
      </c>
      <c r="O1475" s="395"/>
      <c r="P1475" s="526"/>
      <c r="Q1475" s="526">
        <v>10</v>
      </c>
      <c r="R1475" s="526">
        <v>4</v>
      </c>
      <c r="S1475" s="526">
        <v>6</v>
      </c>
      <c r="T1475" s="526"/>
      <c r="U1475" s="526"/>
      <c r="V1475" s="526">
        <f t="shared" si="73"/>
        <v>0</v>
      </c>
      <c r="W1475" s="676"/>
      <c r="X1475" s="507" t="str">
        <f t="shared" si="71"/>
        <v>10 două camere, 4 trei camere, 6 patru camere, 0 număr camere necunoscut &lt;span style="color: red;"&gt;(spuneți-mi sau trimiteți tabel întreținere)&lt;/span&gt;</v>
      </c>
      <c r="Y1475" s="508" t="str">
        <f t="shared" si="72"/>
        <v>20 din care 10 două camere, 4 trei camere, 6 patru camere, 0 număr camere necunoscut &lt;span style="color: red;"&gt;(spuneți-mi sau trimiteți tabel întreținere)&lt;/span&gt;</v>
      </c>
      <c r="Z1475" s="509"/>
      <c r="AA1475" s="510" t="s">
        <v>1043</v>
      </c>
      <c r="AB1475" s="628" t="s">
        <v>1306</v>
      </c>
      <c r="AC1475" s="431" t="s">
        <v>1155</v>
      </c>
      <c r="AD1475" s="623" t="s">
        <v>2382</v>
      </c>
      <c r="AE1475" s="623"/>
      <c r="AF1475" s="623"/>
      <c r="AG1475" s="623" t="s">
        <v>10</v>
      </c>
      <c r="AH1475" s="623"/>
      <c r="AI1475" s="623" t="s">
        <v>2566</v>
      </c>
      <c r="AJ1475" s="441"/>
      <c r="AK1475" s="359"/>
    </row>
    <row r="1476" spans="1:37">
      <c r="A1476" s="367"/>
      <c r="B1476" s="445" t="s">
        <v>230</v>
      </c>
      <c r="C1476" s="402">
        <v>46.755600000000001</v>
      </c>
      <c r="D1476" s="428">
        <v>23.572600000000001</v>
      </c>
      <c r="E1476" s="449" t="s">
        <v>206</v>
      </c>
      <c r="F1476" s="450" t="s">
        <v>649</v>
      </c>
      <c r="G1476" s="450" t="s">
        <v>2764</v>
      </c>
      <c r="H1476" s="450" t="s">
        <v>4576</v>
      </c>
      <c r="I1476" s="452" t="s">
        <v>681</v>
      </c>
      <c r="J1476" s="457" t="s">
        <v>3</v>
      </c>
      <c r="K1476" s="407">
        <v>2</v>
      </c>
      <c r="L1476" s="407">
        <v>5</v>
      </c>
      <c r="M1476" s="407">
        <v>5</v>
      </c>
      <c r="N1476" s="398">
        <v>20</v>
      </c>
      <c r="O1476" s="395"/>
      <c r="P1476" s="526"/>
      <c r="Q1476" s="526">
        <v>10</v>
      </c>
      <c r="R1476" s="526">
        <v>4</v>
      </c>
      <c r="S1476" s="526">
        <v>6</v>
      </c>
      <c r="T1476" s="526"/>
      <c r="U1476" s="526"/>
      <c r="V1476" s="526">
        <f t="shared" si="73"/>
        <v>0</v>
      </c>
      <c r="W1476" s="676"/>
      <c r="X1476" s="507" t="str">
        <f t="shared" si="71"/>
        <v>10 două camere, 4 trei camere, 6 patru camere, 0 număr camere necunoscut &lt;span style="color: red;"&gt;(spuneți-mi sau trimiteți tabel întreținere)&lt;/span&gt;</v>
      </c>
      <c r="Y1476" s="508" t="str">
        <f t="shared" si="72"/>
        <v>20 din care 10 două camere, 4 trei camere, 6 patru camere, 0 număr camere necunoscut &lt;span style="color: red;"&gt;(spuneți-mi sau trimiteți tabel întreținere)&lt;/span&gt;</v>
      </c>
      <c r="Z1476" s="509"/>
      <c r="AA1476" s="510" t="s">
        <v>1043</v>
      </c>
      <c r="AB1476" s="628" t="s">
        <v>1306</v>
      </c>
      <c r="AC1476" s="431" t="s">
        <v>1155</v>
      </c>
      <c r="AD1476" s="623" t="s">
        <v>2382</v>
      </c>
      <c r="AE1476" s="623"/>
      <c r="AF1476" s="623"/>
      <c r="AG1476" s="623" t="s">
        <v>10</v>
      </c>
      <c r="AH1476" s="623"/>
      <c r="AI1476" s="623" t="s">
        <v>2598</v>
      </c>
      <c r="AJ1476" s="441"/>
      <c r="AK1476" s="359"/>
    </row>
    <row r="1477" spans="1:37">
      <c r="A1477" s="367"/>
      <c r="B1477" s="445" t="s">
        <v>230</v>
      </c>
      <c r="C1477" s="402">
        <v>46.755450000000003</v>
      </c>
      <c r="D1477" s="428">
        <v>23.576799999999999</v>
      </c>
      <c r="E1477" s="449" t="s">
        <v>206</v>
      </c>
      <c r="F1477" s="450" t="s">
        <v>649</v>
      </c>
      <c r="G1477" s="450" t="s">
        <v>2764</v>
      </c>
      <c r="H1477" s="450" t="s">
        <v>4577</v>
      </c>
      <c r="I1477" s="627" t="s">
        <v>1619</v>
      </c>
      <c r="J1477" s="399" t="s">
        <v>751</v>
      </c>
      <c r="K1477" s="624">
        <v>1</v>
      </c>
      <c r="L1477" s="624">
        <v>10</v>
      </c>
      <c r="M1477" s="624">
        <v>8</v>
      </c>
      <c r="N1477" s="398">
        <v>32</v>
      </c>
      <c r="O1477" s="395"/>
      <c r="P1477" s="526"/>
      <c r="Q1477" s="526"/>
      <c r="R1477" s="526">
        <v>32</v>
      </c>
      <c r="S1477" s="526"/>
      <c r="T1477" s="526"/>
      <c r="U1477" s="526"/>
      <c r="V1477" s="526">
        <f t="shared" si="73"/>
        <v>0</v>
      </c>
      <c r="W1477" s="672"/>
      <c r="X1477" s="396" t="str">
        <f t="shared" si="71"/>
        <v>32 trei camere, 0 număr camere necunoscut &lt;span style="color: red;"&gt;(spuneți-mi sau trimiteți tabel întreținere)&lt;/span&gt;</v>
      </c>
      <c r="Y1477" s="622" t="str">
        <f t="shared" si="72"/>
        <v>32 din care 32 trei camere, 0 număr camere necunoscut &lt;span style="color: red;"&gt;(spuneți-mi sau trimiteți tabel întreținere)&lt;/span&gt;</v>
      </c>
      <c r="Z1477" s="397"/>
      <c r="AA1477" s="625" t="s">
        <v>1043</v>
      </c>
      <c r="AB1477" s="628" t="s">
        <v>1307</v>
      </c>
      <c r="AC1477" s="431" t="s">
        <v>1155</v>
      </c>
      <c r="AD1477" s="623" t="s">
        <v>1447</v>
      </c>
      <c r="AE1477" s="623"/>
      <c r="AF1477" s="623"/>
      <c r="AG1477" s="623" t="s">
        <v>2108</v>
      </c>
      <c r="AH1477" s="623"/>
      <c r="AI1477" s="623" t="s">
        <v>2610</v>
      </c>
      <c r="AJ1477" s="441"/>
      <c r="AK1477" s="359"/>
    </row>
    <row r="1478" spans="1:37">
      <c r="A1478" s="367"/>
      <c r="B1478" s="445" t="s">
        <v>230</v>
      </c>
      <c r="C1478" s="402">
        <v>46.7562</v>
      </c>
      <c r="D1478" s="428">
        <v>23.581800000000001</v>
      </c>
      <c r="E1478" s="449" t="s">
        <v>206</v>
      </c>
      <c r="F1478" s="450" t="s">
        <v>649</v>
      </c>
      <c r="G1478" s="450" t="s">
        <v>2764</v>
      </c>
      <c r="H1478" s="450" t="s">
        <v>4578</v>
      </c>
      <c r="I1478" s="451" t="s">
        <v>681</v>
      </c>
      <c r="J1478" s="456" t="s">
        <v>3</v>
      </c>
      <c r="K1478" s="403">
        <v>1</v>
      </c>
      <c r="L1478" s="403">
        <v>5</v>
      </c>
      <c r="M1478" s="403">
        <v>5</v>
      </c>
      <c r="N1478" s="424">
        <v>60</v>
      </c>
      <c r="O1478" s="436"/>
      <c r="P1478" s="404">
        <v>60</v>
      </c>
      <c r="Q1478" s="406"/>
      <c r="R1478" s="406"/>
      <c r="S1478" s="406"/>
      <c r="T1478" s="406"/>
      <c r="U1478" s="406"/>
      <c r="V1478" s="406">
        <f t="shared" si="73"/>
        <v>0</v>
      </c>
      <c r="W1478" s="676"/>
      <c r="X1478" s="507" t="str">
        <f t="shared" si="71"/>
        <v>60 garsoniere, 0 număr camere necunoscut &lt;span style="color: red;"&gt;(spuneți-mi sau trimiteți tabel întreținere)&lt;/span&gt;</v>
      </c>
      <c r="Y1478" s="508" t="str">
        <f t="shared" si="72"/>
        <v>60 din care 60 garsoniere, 0 număr camere necunoscut &lt;span style="color: red;"&gt;(spuneți-mi sau trimiteți tabel întreținere)&lt;/span&gt;</v>
      </c>
      <c r="Z1478" s="509"/>
      <c r="AA1478" s="510" t="s">
        <v>1043</v>
      </c>
      <c r="AB1478" s="628" t="s">
        <v>1307</v>
      </c>
      <c r="AC1478" s="431" t="s">
        <v>1155</v>
      </c>
      <c r="AD1478" s="623" t="s">
        <v>2484</v>
      </c>
      <c r="AE1478" s="623"/>
      <c r="AF1478" s="623"/>
      <c r="AG1478" s="623" t="s">
        <v>840</v>
      </c>
      <c r="AH1478" s="623"/>
      <c r="AI1478" s="623" t="s">
        <v>2579</v>
      </c>
      <c r="AJ1478" s="441"/>
      <c r="AK1478" s="359"/>
    </row>
    <row r="1479" spans="1:37">
      <c r="A1479" s="367"/>
      <c r="B1479" s="445" t="s">
        <v>2850</v>
      </c>
      <c r="C1479" s="402">
        <v>46.758000000000003</v>
      </c>
      <c r="D1479" s="428">
        <v>23.5838</v>
      </c>
      <c r="E1479" s="449" t="s">
        <v>206</v>
      </c>
      <c r="F1479" s="450" t="s">
        <v>649</v>
      </c>
      <c r="G1479" s="450" t="s">
        <v>2764</v>
      </c>
      <c r="H1479" s="450" t="s">
        <v>4579</v>
      </c>
      <c r="I1479" s="452" t="s">
        <v>681</v>
      </c>
      <c r="J1479" s="457" t="s">
        <v>3</v>
      </c>
      <c r="K1479" s="407">
        <v>1</v>
      </c>
      <c r="L1479" s="407">
        <v>5</v>
      </c>
      <c r="M1479" s="407">
        <v>5</v>
      </c>
      <c r="N1479" s="425">
        <v>10</v>
      </c>
      <c r="O1479" s="437"/>
      <c r="P1479" s="411"/>
      <c r="Q1479" s="411">
        <v>6</v>
      </c>
      <c r="R1479" s="411">
        <v>1</v>
      </c>
      <c r="S1479" s="411">
        <v>3</v>
      </c>
      <c r="T1479" s="406"/>
      <c r="U1479" s="406"/>
      <c r="V1479" s="406">
        <f t="shared" si="73"/>
        <v>0</v>
      </c>
      <c r="W1479" s="676"/>
      <c r="X1479" s="507" t="str">
        <f t="shared" si="71"/>
        <v>6 două camere, 1 trei camere, 3 patru camere, 0 număr camere necunoscut &lt;span style="color: red;"&gt;(spuneți-mi sau trimiteți tabel întreținere)&lt;/span&gt;</v>
      </c>
      <c r="Y1479" s="508" t="str">
        <f t="shared" si="72"/>
        <v>10 din care 6 două camere, 1 trei camere, 3 patru camere, 0 număr camere necunoscut &lt;span style="color: red;"&gt;(spuneți-mi sau trimiteți tabel întreținere)&lt;/span&gt;</v>
      </c>
      <c r="Z1479" s="509"/>
      <c r="AA1479" s="510" t="s">
        <v>1667</v>
      </c>
      <c r="AB1479" s="628" t="s">
        <v>1307</v>
      </c>
      <c r="AC1479" s="431" t="s">
        <v>1155</v>
      </c>
      <c r="AD1479" s="623" t="s">
        <v>1640</v>
      </c>
      <c r="AE1479" s="623"/>
      <c r="AF1479" s="623"/>
      <c r="AG1479" s="623" t="s">
        <v>10</v>
      </c>
      <c r="AH1479" s="623"/>
      <c r="AI1479" s="623" t="s">
        <v>2598</v>
      </c>
      <c r="AJ1479" s="496"/>
      <c r="AK1479" s="359"/>
    </row>
    <row r="1480" spans="1:37">
      <c r="A1480" s="367"/>
      <c r="B1480" s="445" t="s">
        <v>231</v>
      </c>
      <c r="C1480" s="402">
        <v>46.755099999999999</v>
      </c>
      <c r="D1480" s="428">
        <v>23.5732</v>
      </c>
      <c r="E1480" s="449" t="s">
        <v>206</v>
      </c>
      <c r="F1480" s="450" t="s">
        <v>649</v>
      </c>
      <c r="G1480" s="450" t="s">
        <v>2764</v>
      </c>
      <c r="H1480" s="450" t="s">
        <v>4580</v>
      </c>
      <c r="I1480" s="452" t="s">
        <v>681</v>
      </c>
      <c r="J1480" s="457" t="s">
        <v>3</v>
      </c>
      <c r="K1480" s="407">
        <v>2</v>
      </c>
      <c r="L1480" s="407">
        <v>5</v>
      </c>
      <c r="M1480" s="407">
        <v>5</v>
      </c>
      <c r="N1480" s="398">
        <v>20</v>
      </c>
      <c r="O1480" s="395"/>
      <c r="P1480" s="526"/>
      <c r="Q1480" s="526">
        <v>10</v>
      </c>
      <c r="R1480" s="526">
        <v>4</v>
      </c>
      <c r="S1480" s="526">
        <v>6</v>
      </c>
      <c r="T1480" s="526"/>
      <c r="U1480" s="526"/>
      <c r="V1480" s="526">
        <f t="shared" si="73"/>
        <v>0</v>
      </c>
      <c r="W1480" s="676"/>
      <c r="X1480" s="507" t="str">
        <f t="shared" si="71"/>
        <v>10 două camere, 4 trei camere, 6 patru camere, 0 număr camere necunoscut &lt;span style="color: red;"&gt;(spuneți-mi sau trimiteți tabel întreținere)&lt;/span&gt;</v>
      </c>
      <c r="Y1480" s="508" t="str">
        <f t="shared" si="72"/>
        <v>20 din care 10 două camere, 4 trei camere, 6 patru camere, 0 număr camere necunoscut &lt;span style="color: red;"&gt;(spuneți-mi sau trimiteți tabel întreținere)&lt;/span&gt;</v>
      </c>
      <c r="Z1480" s="509"/>
      <c r="AA1480" s="510" t="s">
        <v>1043</v>
      </c>
      <c r="AB1480" s="628" t="s">
        <v>1306</v>
      </c>
      <c r="AC1480" s="431" t="s">
        <v>1155</v>
      </c>
      <c r="AD1480" s="623" t="s">
        <v>2382</v>
      </c>
      <c r="AE1480" s="623"/>
      <c r="AF1480" s="623"/>
      <c r="AG1480" s="623" t="s">
        <v>10</v>
      </c>
      <c r="AH1480" s="623"/>
      <c r="AI1480" s="623" t="s">
        <v>2566</v>
      </c>
      <c r="AJ1480" s="441"/>
      <c r="AK1480" s="359"/>
    </row>
    <row r="1481" spans="1:37">
      <c r="A1481" s="367"/>
      <c r="B1481" s="445" t="s">
        <v>231</v>
      </c>
      <c r="C1481" s="402">
        <v>46.756599999999999</v>
      </c>
      <c r="D1481" s="428">
        <v>23.574200000000001</v>
      </c>
      <c r="E1481" s="449" t="s">
        <v>206</v>
      </c>
      <c r="F1481" s="450" t="s">
        <v>649</v>
      </c>
      <c r="G1481" s="450" t="s">
        <v>2764</v>
      </c>
      <c r="H1481" s="450" t="s">
        <v>4581</v>
      </c>
      <c r="I1481" s="452" t="s">
        <v>681</v>
      </c>
      <c r="J1481" s="457" t="s">
        <v>3</v>
      </c>
      <c r="K1481" s="407">
        <v>2</v>
      </c>
      <c r="L1481" s="407">
        <v>5</v>
      </c>
      <c r="M1481" s="407">
        <v>5</v>
      </c>
      <c r="N1481" s="398">
        <v>20</v>
      </c>
      <c r="O1481" s="395"/>
      <c r="P1481" s="526"/>
      <c r="Q1481" s="526">
        <v>10</v>
      </c>
      <c r="R1481" s="526">
        <v>4</v>
      </c>
      <c r="S1481" s="526">
        <v>6</v>
      </c>
      <c r="T1481" s="526"/>
      <c r="U1481" s="526"/>
      <c r="V1481" s="526">
        <f t="shared" si="73"/>
        <v>0</v>
      </c>
      <c r="W1481" s="676"/>
      <c r="X1481" s="507" t="str">
        <f t="shared" si="71"/>
        <v>10 două camere, 4 trei camere, 6 patru camere, 0 număr camere necunoscut &lt;span style="color: red;"&gt;(spuneți-mi sau trimiteți tabel întreținere)&lt;/span&gt;</v>
      </c>
      <c r="Y1481" s="508" t="str">
        <f t="shared" si="72"/>
        <v>20 din care 10 două camere, 4 trei camere, 6 patru camere, 0 număr camere necunoscut &lt;span style="color: red;"&gt;(spuneți-mi sau trimiteți tabel întreținere)&lt;/span&gt;</v>
      </c>
      <c r="Z1481" s="509"/>
      <c r="AA1481" s="510" t="s">
        <v>1043</v>
      </c>
      <c r="AB1481" s="628" t="s">
        <v>1306</v>
      </c>
      <c r="AC1481" s="431" t="s">
        <v>1155</v>
      </c>
      <c r="AD1481" s="623" t="s">
        <v>2382</v>
      </c>
      <c r="AE1481" s="623"/>
      <c r="AF1481" s="623"/>
      <c r="AG1481" s="623" t="s">
        <v>10</v>
      </c>
      <c r="AH1481" s="623"/>
      <c r="AI1481" s="623" t="s">
        <v>2566</v>
      </c>
      <c r="AJ1481" s="441"/>
      <c r="AK1481" s="359"/>
    </row>
    <row r="1482" spans="1:37">
      <c r="A1482" s="367"/>
      <c r="B1482" s="445" t="s">
        <v>231</v>
      </c>
      <c r="C1482" s="402">
        <v>46.755400000000002</v>
      </c>
      <c r="D1482" s="428">
        <v>23.5762</v>
      </c>
      <c r="E1482" s="449" t="s">
        <v>206</v>
      </c>
      <c r="F1482" s="450" t="s">
        <v>649</v>
      </c>
      <c r="G1482" s="450" t="s">
        <v>2764</v>
      </c>
      <c r="H1482" s="450" t="s">
        <v>4582</v>
      </c>
      <c r="I1482" s="627" t="s">
        <v>1619</v>
      </c>
      <c r="J1482" s="399" t="s">
        <v>751</v>
      </c>
      <c r="K1482" s="624">
        <v>1</v>
      </c>
      <c r="L1482" s="624">
        <v>10</v>
      </c>
      <c r="M1482" s="624">
        <v>8</v>
      </c>
      <c r="N1482" s="398">
        <v>32</v>
      </c>
      <c r="O1482" s="395"/>
      <c r="P1482" s="526"/>
      <c r="Q1482" s="526">
        <v>8</v>
      </c>
      <c r="R1482" s="526">
        <v>24</v>
      </c>
      <c r="S1482" s="526"/>
      <c r="T1482" s="526"/>
      <c r="U1482" s="526"/>
      <c r="V1482" s="526">
        <f t="shared" si="73"/>
        <v>0</v>
      </c>
      <c r="W1482" s="672"/>
      <c r="X1482" s="396" t="str">
        <f t="shared" si="71"/>
        <v>8 două camere, 24 trei camere, 0 număr camere necunoscut &lt;span style="color: red;"&gt;(spuneți-mi sau trimiteți tabel întreținere)&lt;/span&gt;</v>
      </c>
      <c r="Y1482" s="622" t="str">
        <f t="shared" si="72"/>
        <v>32 din care 8 două camere, 24 trei camere, 0 număr camere necunoscut &lt;span style="color: red;"&gt;(spuneți-mi sau trimiteți tabel întreținere)&lt;/span&gt;</v>
      </c>
      <c r="Z1482" s="397"/>
      <c r="AA1482" s="625" t="s">
        <v>1043</v>
      </c>
      <c r="AB1482" s="628" t="s">
        <v>1307</v>
      </c>
      <c r="AC1482" s="431" t="s">
        <v>1155</v>
      </c>
      <c r="AD1482" s="623" t="s">
        <v>1443</v>
      </c>
      <c r="AE1482" s="623"/>
      <c r="AF1482" s="623"/>
      <c r="AG1482" s="623" t="s">
        <v>2108</v>
      </c>
      <c r="AH1482" s="623"/>
      <c r="AI1482" s="623" t="s">
        <v>2610</v>
      </c>
      <c r="AJ1482" s="441"/>
      <c r="AK1482" s="359"/>
    </row>
    <row r="1483" spans="1:37">
      <c r="A1483" s="367"/>
      <c r="B1483" s="445" t="s">
        <v>231</v>
      </c>
      <c r="C1483" s="402">
        <v>46.757599999999996</v>
      </c>
      <c r="D1483" s="428">
        <v>23.581600000000002</v>
      </c>
      <c r="E1483" s="449" t="s">
        <v>206</v>
      </c>
      <c r="F1483" s="450" t="s">
        <v>649</v>
      </c>
      <c r="G1483" s="450" t="s">
        <v>2764</v>
      </c>
      <c r="H1483" s="450" t="s">
        <v>3083</v>
      </c>
      <c r="I1483" s="452" t="s">
        <v>681</v>
      </c>
      <c r="J1483" s="457" t="s">
        <v>3</v>
      </c>
      <c r="K1483" s="407">
        <v>2</v>
      </c>
      <c r="L1483" s="407">
        <v>5</v>
      </c>
      <c r="M1483" s="407">
        <v>5</v>
      </c>
      <c r="N1483" s="398">
        <v>20</v>
      </c>
      <c r="O1483" s="395"/>
      <c r="P1483" s="526"/>
      <c r="Q1483" s="526"/>
      <c r="R1483" s="526">
        <v>14</v>
      </c>
      <c r="S1483" s="526">
        <v>6</v>
      </c>
      <c r="T1483" s="526"/>
      <c r="U1483" s="526"/>
      <c r="V1483" s="526">
        <f t="shared" si="73"/>
        <v>0</v>
      </c>
      <c r="W1483" s="676"/>
      <c r="X1483" s="507" t="str">
        <f t="shared" si="71"/>
        <v>14 trei camere, 6 patru camere, 0 număr camere necunoscut &lt;span style="color: red;"&gt;(spuneți-mi sau trimiteți tabel întreținere)&lt;/span&gt;</v>
      </c>
      <c r="Y1483" s="508" t="str">
        <f t="shared" si="72"/>
        <v>20 din care 14 trei camere, 6 patru camere, 0 număr camere necunoscut &lt;span style="color: red;"&gt;(spuneți-mi sau trimiteți tabel întreținere)&lt;/span&gt;</v>
      </c>
      <c r="Z1483" s="509"/>
      <c r="AA1483" s="510" t="s">
        <v>1672</v>
      </c>
      <c r="AB1483" s="628" t="s">
        <v>1306</v>
      </c>
      <c r="AC1483" s="431" t="s">
        <v>1155</v>
      </c>
      <c r="AD1483" s="623" t="s">
        <v>1389</v>
      </c>
      <c r="AE1483" s="623"/>
      <c r="AF1483" s="623"/>
      <c r="AG1483" s="623" t="s">
        <v>10</v>
      </c>
      <c r="AH1483" s="623"/>
      <c r="AI1483" s="623" t="s">
        <v>2598</v>
      </c>
      <c r="AJ1483" s="441"/>
      <c r="AK1483" s="359"/>
    </row>
    <row r="1484" spans="1:37">
      <c r="A1484" s="367"/>
      <c r="B1484" s="445" t="s">
        <v>231</v>
      </c>
      <c r="C1484" s="402">
        <v>46.757199999999997</v>
      </c>
      <c r="D1484" s="428">
        <v>23.581</v>
      </c>
      <c r="E1484" s="449" t="s">
        <v>206</v>
      </c>
      <c r="F1484" s="450" t="s">
        <v>649</v>
      </c>
      <c r="G1484" s="450" t="s">
        <v>2764</v>
      </c>
      <c r="H1484" s="450" t="s">
        <v>4583</v>
      </c>
      <c r="I1484" s="452" t="s">
        <v>681</v>
      </c>
      <c r="J1484" s="457" t="s">
        <v>3</v>
      </c>
      <c r="K1484" s="407">
        <v>4</v>
      </c>
      <c r="L1484" s="407">
        <v>5</v>
      </c>
      <c r="M1484" s="407">
        <v>5</v>
      </c>
      <c r="N1484" s="398">
        <v>48</v>
      </c>
      <c r="O1484" s="395"/>
      <c r="P1484" s="526"/>
      <c r="Q1484" s="526">
        <v>31</v>
      </c>
      <c r="R1484" s="526">
        <v>11</v>
      </c>
      <c r="S1484" s="526">
        <v>6</v>
      </c>
      <c r="T1484" s="526"/>
      <c r="U1484" s="526"/>
      <c r="V1484" s="406">
        <f t="shared" si="73"/>
        <v>0</v>
      </c>
      <c r="W1484" s="676"/>
      <c r="X1484" s="507" t="str">
        <f t="shared" si="71"/>
        <v>31 două camere, 11 trei camere, 6 patru camere, 0 număr camere necunoscut &lt;span style="color: red;"&gt;(spuneți-mi sau trimiteți tabel întreținere)&lt;/span&gt;</v>
      </c>
      <c r="Y1484" s="508" t="str">
        <f t="shared" si="72"/>
        <v>48 din care 31 două camere, 11 trei camere, 6 patru camere, 0 număr camere necunoscut &lt;span style="color: red;"&gt;(spuneți-mi sau trimiteți tabel întreținere)&lt;/span&gt;</v>
      </c>
      <c r="Z1484" s="509"/>
      <c r="AA1484" s="510" t="s">
        <v>1672</v>
      </c>
      <c r="AB1484" s="628" t="s">
        <v>1306</v>
      </c>
      <c r="AC1484" s="431" t="s">
        <v>1155</v>
      </c>
      <c r="AD1484" s="356" t="s">
        <v>1428</v>
      </c>
      <c r="AE1484" s="356"/>
      <c r="AF1484" s="356"/>
      <c r="AG1484" s="623" t="s">
        <v>10</v>
      </c>
      <c r="AH1484" s="623"/>
      <c r="AI1484" s="623" t="s">
        <v>2598</v>
      </c>
      <c r="AJ1484" s="441"/>
      <c r="AK1484" s="359"/>
    </row>
    <row r="1485" spans="1:37">
      <c r="A1485" s="367"/>
      <c r="B1485" s="445" t="s">
        <v>251</v>
      </c>
      <c r="C1485" s="402">
        <v>46.756599999999999</v>
      </c>
      <c r="D1485" s="428">
        <v>23.5823</v>
      </c>
      <c r="E1485" s="449" t="s">
        <v>206</v>
      </c>
      <c r="F1485" s="450" t="s">
        <v>649</v>
      </c>
      <c r="G1485" s="450" t="s">
        <v>2764</v>
      </c>
      <c r="H1485" s="450" t="s">
        <v>4584</v>
      </c>
      <c r="I1485" s="451" t="s">
        <v>681</v>
      </c>
      <c r="J1485" s="456" t="s">
        <v>3</v>
      </c>
      <c r="K1485" s="403">
        <v>1</v>
      </c>
      <c r="L1485" s="403">
        <v>5</v>
      </c>
      <c r="M1485" s="403">
        <v>5</v>
      </c>
      <c r="N1485" s="424">
        <v>60</v>
      </c>
      <c r="O1485" s="436"/>
      <c r="P1485" s="404">
        <v>60</v>
      </c>
      <c r="Q1485" s="406"/>
      <c r="R1485" s="406"/>
      <c r="S1485" s="406"/>
      <c r="T1485" s="406"/>
      <c r="U1485" s="406"/>
      <c r="V1485" s="406">
        <f t="shared" si="73"/>
        <v>0</v>
      </c>
      <c r="W1485" s="676"/>
      <c r="X1485" s="507" t="str">
        <f t="shared" si="71"/>
        <v>60 garsoniere, 0 număr camere necunoscut &lt;span style="color: red;"&gt;(spuneți-mi sau trimiteți tabel întreținere)&lt;/span&gt;</v>
      </c>
      <c r="Y1485" s="508" t="str">
        <f t="shared" si="72"/>
        <v>60 din care 60 garsoniere, 0 număr camere necunoscut &lt;span style="color: red;"&gt;(spuneți-mi sau trimiteți tabel întreținere)&lt;/span&gt;</v>
      </c>
      <c r="Z1485" s="509"/>
      <c r="AA1485" s="510" t="s">
        <v>1043</v>
      </c>
      <c r="AB1485" s="628" t="s">
        <v>1307</v>
      </c>
      <c r="AC1485" s="431" t="s">
        <v>1155</v>
      </c>
      <c r="AD1485" s="623" t="s">
        <v>2484</v>
      </c>
      <c r="AE1485" s="623"/>
      <c r="AF1485" s="623"/>
      <c r="AG1485" s="623" t="s">
        <v>840</v>
      </c>
      <c r="AH1485" s="623"/>
      <c r="AI1485" s="623" t="s">
        <v>2579</v>
      </c>
      <c r="AJ1485" s="441"/>
      <c r="AK1485" s="359"/>
    </row>
    <row r="1486" spans="1:37">
      <c r="A1486" s="367"/>
      <c r="B1486" s="445" t="s">
        <v>248</v>
      </c>
      <c r="C1486" s="402">
        <v>46.7545</v>
      </c>
      <c r="D1486" s="428">
        <v>23.579000000000001</v>
      </c>
      <c r="E1486" s="449" t="s">
        <v>206</v>
      </c>
      <c r="F1486" s="450" t="s">
        <v>649</v>
      </c>
      <c r="G1486" s="450" t="s">
        <v>2764</v>
      </c>
      <c r="H1486" s="450" t="s">
        <v>4585</v>
      </c>
      <c r="I1486" s="452" t="s">
        <v>681</v>
      </c>
      <c r="J1486" s="457" t="s">
        <v>3</v>
      </c>
      <c r="K1486" s="407">
        <v>2</v>
      </c>
      <c r="L1486" s="407">
        <v>5</v>
      </c>
      <c r="M1486" s="407">
        <v>5</v>
      </c>
      <c r="N1486" s="425">
        <v>20</v>
      </c>
      <c r="O1486" s="437"/>
      <c r="P1486" s="526"/>
      <c r="Q1486" s="526">
        <v>5</v>
      </c>
      <c r="R1486" s="526">
        <v>9</v>
      </c>
      <c r="S1486" s="526">
        <v>6</v>
      </c>
      <c r="T1486" s="526"/>
      <c r="U1486" s="406"/>
      <c r="V1486" s="406">
        <f t="shared" si="73"/>
        <v>0</v>
      </c>
      <c r="W1486" s="676"/>
      <c r="X1486" s="507" t="str">
        <f t="shared" si="71"/>
        <v>5 două camere, 9 trei camere, 6 patru camere, 0 număr camere necunoscut &lt;span style="color: red;"&gt;(spuneți-mi sau trimiteți tabel întreținere)&lt;/span&gt;</v>
      </c>
      <c r="Y1486" s="508" t="str">
        <f t="shared" si="72"/>
        <v>20 din care 5 două camere, 9 trei camere, 6 patru camere, 0 număr camere necunoscut &lt;span style="color: red;"&gt;(spuneți-mi sau trimiteți tabel întreținere)&lt;/span&gt;</v>
      </c>
      <c r="Z1486" s="509"/>
      <c r="AA1486" s="510" t="s">
        <v>1665</v>
      </c>
      <c r="AB1486" s="628" t="s">
        <v>1306</v>
      </c>
      <c r="AC1486" s="431" t="s">
        <v>1155</v>
      </c>
      <c r="AD1486" s="356" t="s">
        <v>1438</v>
      </c>
      <c r="AE1486" s="356"/>
      <c r="AF1486" s="356"/>
      <c r="AG1486" s="623" t="s">
        <v>10</v>
      </c>
      <c r="AH1486" s="623"/>
      <c r="AI1486" s="623" t="s">
        <v>2598</v>
      </c>
      <c r="AJ1486" s="441"/>
      <c r="AK1486" s="359"/>
    </row>
    <row r="1487" spans="1:37">
      <c r="A1487" s="367"/>
      <c r="B1487" s="445" t="s">
        <v>232</v>
      </c>
      <c r="C1487" s="402">
        <v>46.755499999999998</v>
      </c>
      <c r="D1487" s="428">
        <v>23.574000000000002</v>
      </c>
      <c r="E1487" s="449" t="s">
        <v>206</v>
      </c>
      <c r="F1487" s="450" t="s">
        <v>649</v>
      </c>
      <c r="G1487" s="450" t="s">
        <v>2764</v>
      </c>
      <c r="H1487" s="450" t="s">
        <v>3311</v>
      </c>
      <c r="I1487" s="452" t="s">
        <v>681</v>
      </c>
      <c r="J1487" s="457" t="s">
        <v>3</v>
      </c>
      <c r="K1487" s="407">
        <v>3</v>
      </c>
      <c r="L1487" s="407">
        <v>5</v>
      </c>
      <c r="M1487" s="407">
        <v>5</v>
      </c>
      <c r="N1487" s="425">
        <v>30</v>
      </c>
      <c r="O1487" s="437"/>
      <c r="P1487" s="406"/>
      <c r="Q1487" s="406"/>
      <c r="R1487" s="406">
        <v>21</v>
      </c>
      <c r="S1487" s="406">
        <v>9</v>
      </c>
      <c r="T1487" s="406"/>
      <c r="U1487" s="406"/>
      <c r="V1487" s="406">
        <f t="shared" si="73"/>
        <v>0</v>
      </c>
      <c r="W1487" s="676"/>
      <c r="X1487" s="507" t="str">
        <f t="shared" si="71"/>
        <v>21 trei camere, 9 patru camere, 0 număr camere necunoscut &lt;span style="color: red;"&gt;(spuneți-mi sau trimiteți tabel întreținere)&lt;/span&gt;</v>
      </c>
      <c r="Y1487" s="508" t="str">
        <f t="shared" si="72"/>
        <v>30 din care 21 trei camere, 9 patru camere, 0 număr camere necunoscut &lt;span style="color: red;"&gt;(spuneți-mi sau trimiteți tabel întreținere)&lt;/span&gt;</v>
      </c>
      <c r="Z1487" s="509">
        <v>1975</v>
      </c>
      <c r="AA1487" s="510" t="s">
        <v>1043</v>
      </c>
      <c r="AB1487" s="628" t="s">
        <v>1306</v>
      </c>
      <c r="AC1487" s="431" t="s">
        <v>1155</v>
      </c>
      <c r="AD1487" s="356" t="s">
        <v>2303</v>
      </c>
      <c r="AE1487" s="356"/>
      <c r="AF1487" s="356"/>
      <c r="AG1487" s="623" t="s">
        <v>10</v>
      </c>
      <c r="AH1487" s="623"/>
      <c r="AI1487" s="623" t="s">
        <v>2591</v>
      </c>
      <c r="AJ1487" s="441"/>
      <c r="AK1487" s="359"/>
    </row>
    <row r="1488" spans="1:37">
      <c r="A1488" s="367"/>
      <c r="B1488" s="445" t="s">
        <v>232</v>
      </c>
      <c r="C1488" s="402">
        <v>46.759099999999997</v>
      </c>
      <c r="D1488" s="428">
        <v>23.5824</v>
      </c>
      <c r="E1488" s="449" t="s">
        <v>206</v>
      </c>
      <c r="F1488" s="450" t="s">
        <v>649</v>
      </c>
      <c r="G1488" s="450" t="s">
        <v>2764</v>
      </c>
      <c r="H1488" s="450" t="s">
        <v>4586</v>
      </c>
      <c r="I1488" s="451" t="s">
        <v>681</v>
      </c>
      <c r="J1488" s="456" t="s">
        <v>3</v>
      </c>
      <c r="K1488" s="403">
        <v>2</v>
      </c>
      <c r="L1488" s="403">
        <v>5</v>
      </c>
      <c r="M1488" s="403">
        <v>5</v>
      </c>
      <c r="N1488" s="398">
        <v>20</v>
      </c>
      <c r="O1488" s="395"/>
      <c r="P1488" s="526"/>
      <c r="Q1488" s="526"/>
      <c r="R1488" s="526">
        <v>14</v>
      </c>
      <c r="S1488" s="526">
        <v>6</v>
      </c>
      <c r="T1488" s="526"/>
      <c r="U1488" s="526"/>
      <c r="V1488" s="526">
        <f t="shared" si="73"/>
        <v>0</v>
      </c>
      <c r="W1488" s="677"/>
      <c r="X1488" s="503" t="str">
        <f t="shared" si="71"/>
        <v>14 trei camere, 6 patru camere, 0 număr camere necunoscut &lt;span style="color: red;"&gt;(spuneți-mi sau trimiteți tabel întreținere)&lt;/span&gt;</v>
      </c>
      <c r="Y1488" s="504" t="str">
        <f t="shared" si="72"/>
        <v>20 din care 14 trei camere, 6 patru camere, 0 număr camere necunoscut &lt;span style="color: red;"&gt;(spuneți-mi sau trimiteți tabel întreținere)&lt;/span&gt;</v>
      </c>
      <c r="Z1488" s="505"/>
      <c r="AA1488" s="506" t="s">
        <v>1665</v>
      </c>
      <c r="AB1488" s="628" t="s">
        <v>1307</v>
      </c>
      <c r="AC1488" s="431" t="s">
        <v>1155</v>
      </c>
      <c r="AD1488" s="623" t="s">
        <v>1399</v>
      </c>
      <c r="AE1488" s="623"/>
      <c r="AF1488" s="623"/>
      <c r="AG1488" s="623" t="s">
        <v>10</v>
      </c>
      <c r="AH1488" s="623"/>
      <c r="AI1488" s="623" t="s">
        <v>2598</v>
      </c>
      <c r="AJ1488" s="441"/>
      <c r="AK1488" s="359"/>
    </row>
    <row r="1489" spans="1:37">
      <c r="A1489" s="367"/>
      <c r="B1489" s="445" t="s">
        <v>232</v>
      </c>
      <c r="C1489" s="402">
        <v>46.755899999999997</v>
      </c>
      <c r="D1489" s="428">
        <v>23.572900000000001</v>
      </c>
      <c r="E1489" s="449" t="s">
        <v>206</v>
      </c>
      <c r="F1489" s="450" t="s">
        <v>649</v>
      </c>
      <c r="G1489" s="450" t="s">
        <v>2764</v>
      </c>
      <c r="H1489" s="450" t="s">
        <v>4587</v>
      </c>
      <c r="I1489" s="452" t="s">
        <v>681</v>
      </c>
      <c r="J1489" s="457" t="s">
        <v>3</v>
      </c>
      <c r="K1489" s="407">
        <v>2</v>
      </c>
      <c r="L1489" s="407">
        <v>5</v>
      </c>
      <c r="M1489" s="407">
        <v>5</v>
      </c>
      <c r="N1489" s="398">
        <v>20</v>
      </c>
      <c r="O1489" s="395"/>
      <c r="P1489" s="526"/>
      <c r="Q1489" s="526">
        <v>10</v>
      </c>
      <c r="R1489" s="526">
        <v>4</v>
      </c>
      <c r="S1489" s="526">
        <v>6</v>
      </c>
      <c r="T1489" s="526"/>
      <c r="U1489" s="526"/>
      <c r="V1489" s="526">
        <f t="shared" si="73"/>
        <v>0</v>
      </c>
      <c r="W1489" s="676"/>
      <c r="X1489" s="507" t="str">
        <f t="shared" si="71"/>
        <v>10 două camere, 4 trei camere, 6 patru camere, 0 număr camere necunoscut &lt;span style="color: red;"&gt;(spuneți-mi sau trimiteți tabel întreținere)&lt;/span&gt;</v>
      </c>
      <c r="Y1489" s="508" t="str">
        <f t="shared" si="72"/>
        <v>20 din care 10 două camere, 4 trei camere, 6 patru camere, 0 număr camere necunoscut &lt;span style="color: red;"&gt;(spuneți-mi sau trimiteți tabel întreținere)&lt;/span&gt;</v>
      </c>
      <c r="Z1489" s="509"/>
      <c r="AA1489" s="510" t="s">
        <v>1043</v>
      </c>
      <c r="AB1489" s="628" t="s">
        <v>1306</v>
      </c>
      <c r="AC1489" s="431" t="s">
        <v>1155</v>
      </c>
      <c r="AD1489" s="623" t="s">
        <v>2382</v>
      </c>
      <c r="AE1489" s="623"/>
      <c r="AF1489" s="623"/>
      <c r="AG1489" s="623" t="s">
        <v>10</v>
      </c>
      <c r="AH1489" s="623"/>
      <c r="AI1489" s="623" t="s">
        <v>2598</v>
      </c>
      <c r="AJ1489" s="441"/>
      <c r="AK1489" s="359"/>
    </row>
    <row r="1490" spans="1:37">
      <c r="A1490" s="367"/>
      <c r="B1490" s="445" t="s">
        <v>232</v>
      </c>
      <c r="C1490" s="402">
        <v>46.757399999999997</v>
      </c>
      <c r="D1490" s="428">
        <v>23.580100000000002</v>
      </c>
      <c r="E1490" s="449" t="s">
        <v>206</v>
      </c>
      <c r="F1490" s="450" t="s">
        <v>649</v>
      </c>
      <c r="G1490" s="450" t="s">
        <v>2764</v>
      </c>
      <c r="H1490" s="450" t="s">
        <v>4588</v>
      </c>
      <c r="I1490" s="452" t="s">
        <v>681</v>
      </c>
      <c r="J1490" s="457" t="s">
        <v>3</v>
      </c>
      <c r="K1490" s="407">
        <v>4</v>
      </c>
      <c r="L1490" s="407">
        <v>5</v>
      </c>
      <c r="M1490" s="407">
        <v>5</v>
      </c>
      <c r="N1490" s="425">
        <v>48</v>
      </c>
      <c r="O1490" s="437"/>
      <c r="P1490" s="526"/>
      <c r="Q1490" s="526">
        <v>36</v>
      </c>
      <c r="R1490" s="526">
        <v>6</v>
      </c>
      <c r="S1490" s="526">
        <v>6</v>
      </c>
      <c r="T1490" s="526"/>
      <c r="U1490" s="526"/>
      <c r="V1490" s="526">
        <f t="shared" si="73"/>
        <v>0</v>
      </c>
      <c r="W1490" s="676"/>
      <c r="X1490" s="507" t="str">
        <f t="shared" si="71"/>
        <v>36 două camere, 6 trei camere, 6 patru camere, 0 număr camere necunoscut &lt;span style="color: red;"&gt;(spuneți-mi sau trimiteți tabel întreținere)&lt;/span&gt;</v>
      </c>
      <c r="Y1490" s="508" t="str">
        <f t="shared" si="72"/>
        <v>48 din care 36 două camere, 6 trei camere, 6 patru camere, 0 număr camere necunoscut &lt;span style="color: red;"&gt;(spuneți-mi sau trimiteți tabel întreținere)&lt;/span&gt;</v>
      </c>
      <c r="Z1490" s="509"/>
      <c r="AA1490" s="510" t="s">
        <v>1665</v>
      </c>
      <c r="AB1490" s="628" t="s">
        <v>1306</v>
      </c>
      <c r="AC1490" s="431" t="s">
        <v>1155</v>
      </c>
      <c r="AD1490" s="356" t="s">
        <v>1415</v>
      </c>
      <c r="AE1490" s="356"/>
      <c r="AF1490" s="356"/>
      <c r="AG1490" s="623" t="s">
        <v>10</v>
      </c>
      <c r="AH1490" s="623"/>
      <c r="AI1490" s="623" t="s">
        <v>2598</v>
      </c>
      <c r="AJ1490" s="441"/>
      <c r="AK1490" s="359"/>
    </row>
    <row r="1491" spans="1:37">
      <c r="A1491" s="367"/>
      <c r="B1491" s="445" t="s">
        <v>232</v>
      </c>
      <c r="C1491" s="402">
        <v>46.755099999999999</v>
      </c>
      <c r="D1491" s="428">
        <v>23.579000000000001</v>
      </c>
      <c r="E1491" s="449" t="s">
        <v>206</v>
      </c>
      <c r="F1491" s="450" t="s">
        <v>649</v>
      </c>
      <c r="G1491" s="450" t="s">
        <v>2764</v>
      </c>
      <c r="H1491" s="450" t="s">
        <v>4589</v>
      </c>
      <c r="I1491" s="452" t="s">
        <v>695</v>
      </c>
      <c r="J1491" s="457" t="s">
        <v>3</v>
      </c>
      <c r="K1491" s="407">
        <v>3</v>
      </c>
      <c r="L1491" s="407">
        <v>5</v>
      </c>
      <c r="M1491" s="407">
        <v>4</v>
      </c>
      <c r="N1491" s="425">
        <v>48</v>
      </c>
      <c r="O1491" s="437"/>
      <c r="P1491" s="406"/>
      <c r="Q1491" s="406">
        <v>8</v>
      </c>
      <c r="R1491" s="406">
        <v>40</v>
      </c>
      <c r="S1491" s="406"/>
      <c r="T1491" s="406"/>
      <c r="U1491" s="406"/>
      <c r="V1491" s="406">
        <f t="shared" si="73"/>
        <v>0</v>
      </c>
      <c r="W1491" s="676"/>
      <c r="X1491" s="507" t="str">
        <f t="shared" si="71"/>
        <v>8 două camere, 40 trei camere, 0 număr camere necunoscut &lt;span style="color: red;"&gt;(spuneți-mi sau trimiteți tabel întreținere)&lt;/span&gt;</v>
      </c>
      <c r="Y1491" s="508" t="str">
        <f t="shared" si="72"/>
        <v>48 din care 8 două camere, 40 trei camere, 0 număr camere necunoscut &lt;span style="color: red;"&gt;(spuneți-mi sau trimiteți tabel întreținere)&lt;/span&gt;</v>
      </c>
      <c r="Z1491" s="509"/>
      <c r="AA1491" s="510" t="s">
        <v>1043</v>
      </c>
      <c r="AB1491" s="421" t="s">
        <v>1307</v>
      </c>
      <c r="AC1491" s="431" t="s">
        <v>1155</v>
      </c>
      <c r="AD1491" s="356" t="s">
        <v>1449</v>
      </c>
      <c r="AE1491" s="356"/>
      <c r="AF1491" s="356"/>
      <c r="AG1491" s="623" t="s">
        <v>2108</v>
      </c>
      <c r="AH1491" s="623"/>
      <c r="AI1491" s="623" t="s">
        <v>2610</v>
      </c>
      <c r="AJ1491" s="441"/>
      <c r="AK1491" s="359"/>
    </row>
    <row r="1492" spans="1:37">
      <c r="A1492" s="367"/>
      <c r="B1492" s="445" t="s">
        <v>233</v>
      </c>
      <c r="C1492" s="402">
        <v>46.759</v>
      </c>
      <c r="D1492" s="428">
        <v>23.582000000000001</v>
      </c>
      <c r="E1492" s="449" t="s">
        <v>206</v>
      </c>
      <c r="F1492" s="450" t="s">
        <v>649</v>
      </c>
      <c r="G1492" s="450" t="s">
        <v>2764</v>
      </c>
      <c r="H1492" s="450" t="s">
        <v>4590</v>
      </c>
      <c r="I1492" s="451" t="s">
        <v>681</v>
      </c>
      <c r="J1492" s="456" t="s">
        <v>3</v>
      </c>
      <c r="K1492" s="403">
        <v>2</v>
      </c>
      <c r="L1492" s="403">
        <v>5</v>
      </c>
      <c r="M1492" s="403">
        <v>5</v>
      </c>
      <c r="N1492" s="398">
        <v>20</v>
      </c>
      <c r="O1492" s="395"/>
      <c r="P1492" s="526"/>
      <c r="Q1492" s="526"/>
      <c r="R1492" s="526">
        <v>14</v>
      </c>
      <c r="S1492" s="526">
        <v>6</v>
      </c>
      <c r="T1492" s="526"/>
      <c r="U1492" s="526"/>
      <c r="V1492" s="526">
        <f t="shared" si="73"/>
        <v>0</v>
      </c>
      <c r="W1492" s="677"/>
      <c r="X1492" s="503" t="str">
        <f t="shared" si="71"/>
        <v>14 trei camere, 6 patru camere, 0 număr camere necunoscut &lt;span style="color: red;"&gt;(spuneți-mi sau trimiteți tabel întreținere)&lt;/span&gt;</v>
      </c>
      <c r="Y1492" s="504" t="str">
        <f t="shared" si="72"/>
        <v>20 din care 14 trei camere, 6 patru camere, 0 număr camere necunoscut &lt;span style="color: red;"&gt;(spuneți-mi sau trimiteți tabel întreținere)&lt;/span&gt;</v>
      </c>
      <c r="Z1492" s="505"/>
      <c r="AA1492" s="506" t="s">
        <v>1665</v>
      </c>
      <c r="AB1492" s="628" t="s">
        <v>1307</v>
      </c>
      <c r="AC1492" s="431" t="s">
        <v>1155</v>
      </c>
      <c r="AD1492" s="623" t="s">
        <v>1399</v>
      </c>
      <c r="AE1492" s="623"/>
      <c r="AF1492" s="623"/>
      <c r="AG1492" s="623" t="s">
        <v>10</v>
      </c>
      <c r="AH1492" s="623"/>
      <c r="AI1492" s="623" t="s">
        <v>2598</v>
      </c>
      <c r="AJ1492" s="441"/>
      <c r="AK1492" s="359"/>
    </row>
    <row r="1493" spans="1:37">
      <c r="A1493" s="367"/>
      <c r="B1493" s="445" t="s">
        <v>233</v>
      </c>
      <c r="C1493" s="402">
        <v>46.755800000000001</v>
      </c>
      <c r="D1493" s="428">
        <v>23.573599999999999</v>
      </c>
      <c r="E1493" s="449" t="s">
        <v>206</v>
      </c>
      <c r="F1493" s="450" t="s">
        <v>649</v>
      </c>
      <c r="G1493" s="450" t="s">
        <v>2764</v>
      </c>
      <c r="H1493" s="450" t="s">
        <v>4591</v>
      </c>
      <c r="I1493" s="452" t="s">
        <v>681</v>
      </c>
      <c r="J1493" s="457" t="s">
        <v>3</v>
      </c>
      <c r="K1493" s="407">
        <v>4</v>
      </c>
      <c r="L1493" s="407">
        <v>5</v>
      </c>
      <c r="M1493" s="407">
        <v>5</v>
      </c>
      <c r="N1493" s="398">
        <v>40</v>
      </c>
      <c r="O1493" s="395"/>
      <c r="P1493" s="526"/>
      <c r="Q1493" s="526">
        <v>5</v>
      </c>
      <c r="R1493" s="526">
        <v>23</v>
      </c>
      <c r="S1493" s="526">
        <v>12</v>
      </c>
      <c r="T1493" s="526"/>
      <c r="U1493" s="526"/>
      <c r="V1493" s="526">
        <f t="shared" si="73"/>
        <v>0</v>
      </c>
      <c r="W1493" s="676"/>
      <c r="X1493" s="507" t="str">
        <f t="shared" si="71"/>
        <v>5 două camere, 23 trei camere, 12 patru camere, 0 număr camere necunoscut &lt;span style="color: red;"&gt;(spuneți-mi sau trimiteți tabel întreținere)&lt;/span&gt;</v>
      </c>
      <c r="Y1493" s="508" t="str">
        <f t="shared" si="72"/>
        <v>40 din care 5 două camere, 23 trei camere, 12 patru camere, 0 număr camere necunoscut &lt;span style="color: red;"&gt;(spuneți-mi sau trimiteți tabel întreținere)&lt;/span&gt;</v>
      </c>
      <c r="Z1493" s="509"/>
      <c r="AA1493" s="510" t="s">
        <v>1043</v>
      </c>
      <c r="AB1493" s="628" t="s">
        <v>1306</v>
      </c>
      <c r="AC1493" s="431" t="s">
        <v>1155</v>
      </c>
      <c r="AD1493" s="356" t="s">
        <v>1424</v>
      </c>
      <c r="AE1493" s="356"/>
      <c r="AF1493" s="356"/>
      <c r="AG1493" s="623" t="s">
        <v>10</v>
      </c>
      <c r="AH1493" s="623"/>
      <c r="AI1493" s="623" t="s">
        <v>2598</v>
      </c>
      <c r="AJ1493" s="441"/>
      <c r="AK1493" s="359"/>
    </row>
    <row r="1494" spans="1:37">
      <c r="A1494" s="367"/>
      <c r="B1494" s="445" t="s">
        <v>233</v>
      </c>
      <c r="C1494" s="402">
        <v>46.756399999999999</v>
      </c>
      <c r="D1494" s="428">
        <v>23.573799999999999</v>
      </c>
      <c r="E1494" s="449" t="s">
        <v>206</v>
      </c>
      <c r="F1494" s="450" t="s">
        <v>649</v>
      </c>
      <c r="G1494" s="450" t="s">
        <v>2764</v>
      </c>
      <c r="H1494" s="450" t="s">
        <v>4592</v>
      </c>
      <c r="I1494" s="452" t="s">
        <v>681</v>
      </c>
      <c r="J1494" s="457" t="s">
        <v>3</v>
      </c>
      <c r="K1494" s="407">
        <v>2</v>
      </c>
      <c r="L1494" s="407">
        <v>5</v>
      </c>
      <c r="M1494" s="407">
        <v>5</v>
      </c>
      <c r="N1494" s="398">
        <v>20</v>
      </c>
      <c r="O1494" s="395"/>
      <c r="P1494" s="526"/>
      <c r="Q1494" s="526">
        <v>10</v>
      </c>
      <c r="R1494" s="526">
        <v>4</v>
      </c>
      <c r="S1494" s="526">
        <v>6</v>
      </c>
      <c r="T1494" s="526"/>
      <c r="U1494" s="526"/>
      <c r="V1494" s="526">
        <f t="shared" si="73"/>
        <v>0</v>
      </c>
      <c r="W1494" s="676"/>
      <c r="X1494" s="507" t="str">
        <f t="shared" si="71"/>
        <v>10 două camere, 4 trei camere, 6 patru camere, 0 număr camere necunoscut &lt;span style="color: red;"&gt;(spuneți-mi sau trimiteți tabel întreținere)&lt;/span&gt;</v>
      </c>
      <c r="Y1494" s="508" t="str">
        <f t="shared" si="72"/>
        <v>20 din care 10 două camere, 4 trei camere, 6 patru camere, 0 număr camere necunoscut &lt;span style="color: red;"&gt;(spuneți-mi sau trimiteți tabel întreținere)&lt;/span&gt;</v>
      </c>
      <c r="Z1494" s="509"/>
      <c r="AA1494" s="510" t="s">
        <v>1043</v>
      </c>
      <c r="AB1494" s="628" t="s">
        <v>1306</v>
      </c>
      <c r="AC1494" s="431" t="s">
        <v>1155</v>
      </c>
      <c r="AD1494" s="623" t="s">
        <v>2382</v>
      </c>
      <c r="AE1494" s="623"/>
      <c r="AF1494" s="623"/>
      <c r="AG1494" s="623" t="s">
        <v>10</v>
      </c>
      <c r="AH1494" s="623"/>
      <c r="AI1494" s="623" t="s">
        <v>2566</v>
      </c>
      <c r="AJ1494" s="441"/>
      <c r="AK1494" s="359"/>
    </row>
    <row r="1495" spans="1:37">
      <c r="A1495" s="367"/>
      <c r="B1495" s="445" t="s">
        <v>233</v>
      </c>
      <c r="C1495" s="402">
        <v>46.755099999999999</v>
      </c>
      <c r="D1495" s="428">
        <v>23.579599999999999</v>
      </c>
      <c r="E1495" s="449" t="s">
        <v>206</v>
      </c>
      <c r="F1495" s="450" t="s">
        <v>649</v>
      </c>
      <c r="G1495" s="450" t="s">
        <v>2764</v>
      </c>
      <c r="H1495" s="450" t="s">
        <v>4593</v>
      </c>
      <c r="I1495" s="452" t="s">
        <v>681</v>
      </c>
      <c r="J1495" s="457" t="s">
        <v>3</v>
      </c>
      <c r="K1495" s="407">
        <v>4</v>
      </c>
      <c r="L1495" s="407">
        <v>5</v>
      </c>
      <c r="M1495" s="407">
        <v>5</v>
      </c>
      <c r="N1495" s="425">
        <v>44</v>
      </c>
      <c r="O1495" s="437"/>
      <c r="P1495" s="526"/>
      <c r="Q1495" s="526">
        <v>28</v>
      </c>
      <c r="R1495" s="526">
        <v>7</v>
      </c>
      <c r="S1495" s="526">
        <v>9</v>
      </c>
      <c r="T1495" s="526"/>
      <c r="U1495" s="526"/>
      <c r="V1495" s="526">
        <f t="shared" si="73"/>
        <v>0</v>
      </c>
      <c r="W1495" s="676"/>
      <c r="X1495" s="507" t="str">
        <f t="shared" si="71"/>
        <v>28 două camere, 7 trei camere, 9 patru camere, 0 număr camere necunoscut &lt;span style="color: red;"&gt;(spuneți-mi sau trimiteți tabel întreținere)&lt;/span&gt;</v>
      </c>
      <c r="Y1495" s="508" t="str">
        <f t="shared" si="72"/>
        <v>44 din care 28 două camere, 7 trei camere, 9 patru camere, 0 număr camere necunoscut &lt;span style="color: red;"&gt;(spuneți-mi sau trimiteți tabel întreținere)&lt;/span&gt;</v>
      </c>
      <c r="Z1495" s="509"/>
      <c r="AA1495" s="510" t="s">
        <v>1665</v>
      </c>
      <c r="AB1495" s="628" t="s">
        <v>1306</v>
      </c>
      <c r="AC1495" s="431" t="s">
        <v>1155</v>
      </c>
      <c r="AD1495" s="356" t="s">
        <v>2385</v>
      </c>
      <c r="AE1495" s="356"/>
      <c r="AF1495" s="356"/>
      <c r="AG1495" s="623" t="s">
        <v>10</v>
      </c>
      <c r="AH1495" s="623"/>
      <c r="AI1495" s="623" t="s">
        <v>2598</v>
      </c>
      <c r="AJ1495" s="496"/>
      <c r="AK1495" s="359"/>
    </row>
    <row r="1496" spans="1:37">
      <c r="A1496" s="367"/>
      <c r="B1496" s="445" t="s">
        <v>233</v>
      </c>
      <c r="C1496" s="402">
        <v>46.755800000000001</v>
      </c>
      <c r="D1496" s="428">
        <v>23.5764</v>
      </c>
      <c r="E1496" s="449" t="s">
        <v>206</v>
      </c>
      <c r="F1496" s="450" t="s">
        <v>649</v>
      </c>
      <c r="G1496" s="450" t="s">
        <v>2764</v>
      </c>
      <c r="H1496" s="450" t="s">
        <v>4594</v>
      </c>
      <c r="I1496" s="452" t="s">
        <v>681</v>
      </c>
      <c r="J1496" s="457" t="s">
        <v>3</v>
      </c>
      <c r="K1496" s="407">
        <v>3</v>
      </c>
      <c r="L1496" s="407">
        <v>5</v>
      </c>
      <c r="M1496" s="407">
        <v>5</v>
      </c>
      <c r="N1496" s="425">
        <v>30</v>
      </c>
      <c r="O1496" s="437"/>
      <c r="P1496" s="406"/>
      <c r="Q1496" s="406"/>
      <c r="R1496" s="406">
        <v>21</v>
      </c>
      <c r="S1496" s="406">
        <v>9</v>
      </c>
      <c r="T1496" s="406"/>
      <c r="U1496" s="406"/>
      <c r="V1496" s="406">
        <f t="shared" si="73"/>
        <v>0</v>
      </c>
      <c r="W1496" s="676"/>
      <c r="X1496" s="507" t="str">
        <f t="shared" si="71"/>
        <v>21 trei camere, 9 patru camere, 0 număr camere necunoscut &lt;span style="color: red;"&gt;(spuneți-mi sau trimiteți tabel întreținere)&lt;/span&gt;</v>
      </c>
      <c r="Y1496" s="508" t="str">
        <f t="shared" si="72"/>
        <v>30 din care 21 trei camere, 9 patru camere, 0 număr camere necunoscut &lt;span style="color: red;"&gt;(spuneți-mi sau trimiteți tabel întreținere)&lt;/span&gt;</v>
      </c>
      <c r="Z1496" s="509"/>
      <c r="AA1496" s="510" t="s">
        <v>1665</v>
      </c>
      <c r="AB1496" s="628" t="s">
        <v>1306</v>
      </c>
      <c r="AC1496" s="431" t="s">
        <v>1155</v>
      </c>
      <c r="AD1496" s="356" t="s">
        <v>2303</v>
      </c>
      <c r="AE1496" s="356"/>
      <c r="AF1496" s="356"/>
      <c r="AG1496" s="623" t="s">
        <v>10</v>
      </c>
      <c r="AH1496" s="623"/>
      <c r="AI1496" s="623" t="s">
        <v>2591</v>
      </c>
      <c r="AJ1496" s="441"/>
      <c r="AK1496" s="359"/>
    </row>
    <row r="1497" spans="1:37">
      <c r="A1497" s="367"/>
      <c r="B1497" s="445" t="s">
        <v>234</v>
      </c>
      <c r="C1497" s="402">
        <v>46.755299999999998</v>
      </c>
      <c r="D1497" s="428">
        <v>23.574300000000001</v>
      </c>
      <c r="E1497" s="449" t="s">
        <v>206</v>
      </c>
      <c r="F1497" s="450" t="s">
        <v>649</v>
      </c>
      <c r="G1497" s="450" t="s">
        <v>2764</v>
      </c>
      <c r="H1497" s="450" t="s">
        <v>4595</v>
      </c>
      <c r="I1497" s="452" t="s">
        <v>681</v>
      </c>
      <c r="J1497" s="457" t="s">
        <v>3</v>
      </c>
      <c r="K1497" s="407">
        <v>3</v>
      </c>
      <c r="L1497" s="407">
        <v>5</v>
      </c>
      <c r="M1497" s="407">
        <v>5</v>
      </c>
      <c r="N1497" s="425">
        <v>30</v>
      </c>
      <c r="O1497" s="437"/>
      <c r="P1497" s="406"/>
      <c r="Q1497" s="406"/>
      <c r="R1497" s="406">
        <v>21</v>
      </c>
      <c r="S1497" s="406">
        <v>9</v>
      </c>
      <c r="T1497" s="406"/>
      <c r="U1497" s="406"/>
      <c r="V1497" s="406">
        <f t="shared" si="73"/>
        <v>0</v>
      </c>
      <c r="W1497" s="676"/>
      <c r="X1497" s="507" t="str">
        <f t="shared" si="71"/>
        <v>21 trei camere, 9 patru camere, 0 număr camere necunoscut &lt;span style="color: red;"&gt;(spuneți-mi sau trimiteți tabel întreținere)&lt;/span&gt;</v>
      </c>
      <c r="Y1497" s="508" t="str">
        <f t="shared" si="72"/>
        <v>30 din care 21 trei camere, 9 patru camere, 0 număr camere necunoscut &lt;span style="color: red;"&gt;(spuneți-mi sau trimiteți tabel întreținere)&lt;/span&gt;</v>
      </c>
      <c r="Z1497" s="509">
        <v>1975</v>
      </c>
      <c r="AA1497" s="510" t="s">
        <v>1043</v>
      </c>
      <c r="AB1497" s="628" t="s">
        <v>1306</v>
      </c>
      <c r="AC1497" s="431" t="s">
        <v>1155</v>
      </c>
      <c r="AD1497" s="356" t="s">
        <v>2303</v>
      </c>
      <c r="AE1497" s="356"/>
      <c r="AF1497" s="356"/>
      <c r="AG1497" s="623" t="s">
        <v>10</v>
      </c>
      <c r="AH1497" s="623"/>
      <c r="AI1497" s="623" t="s">
        <v>2591</v>
      </c>
      <c r="AJ1497" s="441"/>
      <c r="AK1497" s="359"/>
    </row>
    <row r="1498" spans="1:37">
      <c r="A1498" s="367"/>
      <c r="B1498" s="445" t="s">
        <v>234</v>
      </c>
      <c r="C1498" s="402">
        <v>46.7575</v>
      </c>
      <c r="D1498" s="428">
        <v>23.575500000000002</v>
      </c>
      <c r="E1498" s="449" t="s">
        <v>206</v>
      </c>
      <c r="F1498" s="450" t="s">
        <v>649</v>
      </c>
      <c r="G1498" s="450" t="s">
        <v>2764</v>
      </c>
      <c r="H1498" s="450" t="s">
        <v>4596</v>
      </c>
      <c r="I1498" s="452" t="s">
        <v>681</v>
      </c>
      <c r="J1498" s="457" t="s">
        <v>3</v>
      </c>
      <c r="K1498" s="407">
        <v>4</v>
      </c>
      <c r="L1498" s="407">
        <v>5</v>
      </c>
      <c r="M1498" s="407">
        <v>5</v>
      </c>
      <c r="N1498" s="425">
        <v>48</v>
      </c>
      <c r="O1498" s="437"/>
      <c r="P1498" s="526"/>
      <c r="Q1498" s="526">
        <v>36</v>
      </c>
      <c r="R1498" s="526">
        <v>6</v>
      </c>
      <c r="S1498" s="526">
        <v>6</v>
      </c>
      <c r="T1498" s="526"/>
      <c r="U1498" s="526"/>
      <c r="V1498" s="526">
        <f t="shared" si="73"/>
        <v>0</v>
      </c>
      <c r="W1498" s="676"/>
      <c r="X1498" s="507" t="str">
        <f t="shared" si="71"/>
        <v>36 două camere, 6 trei camere, 6 patru camere, 0 număr camere necunoscut &lt;span style="color: red;"&gt;(spuneți-mi sau trimiteți tabel întreținere)&lt;/span&gt;</v>
      </c>
      <c r="Y1498" s="508" t="str">
        <f t="shared" si="72"/>
        <v>48 din care 36 două camere, 6 trei camere, 6 patru camere, 0 număr camere necunoscut &lt;span style="color: red;"&gt;(spuneți-mi sau trimiteți tabel întreținere)&lt;/span&gt;</v>
      </c>
      <c r="Z1498" s="509"/>
      <c r="AA1498" s="510" t="s">
        <v>1043</v>
      </c>
      <c r="AB1498" s="628" t="s">
        <v>1306</v>
      </c>
      <c r="AC1498" s="431" t="s">
        <v>1155</v>
      </c>
      <c r="AD1498" s="356" t="s">
        <v>2386</v>
      </c>
      <c r="AE1498" s="356"/>
      <c r="AF1498" s="356"/>
      <c r="AG1498" s="623" t="s">
        <v>10</v>
      </c>
      <c r="AH1498" s="623"/>
      <c r="AI1498" s="623" t="s">
        <v>2566</v>
      </c>
      <c r="AJ1498" s="441"/>
      <c r="AK1498" s="359"/>
    </row>
    <row r="1499" spans="1:37">
      <c r="A1499" s="367"/>
      <c r="B1499" s="445" t="s">
        <v>234</v>
      </c>
      <c r="C1499" s="402">
        <v>46.755400000000002</v>
      </c>
      <c r="D1499" s="428">
        <v>23.580100000000002</v>
      </c>
      <c r="E1499" s="449" t="s">
        <v>206</v>
      </c>
      <c r="F1499" s="450" t="s">
        <v>649</v>
      </c>
      <c r="G1499" s="450" t="s">
        <v>2764</v>
      </c>
      <c r="H1499" s="450" t="s">
        <v>4597</v>
      </c>
      <c r="I1499" s="452" t="s">
        <v>681</v>
      </c>
      <c r="J1499" s="457" t="s">
        <v>3</v>
      </c>
      <c r="K1499" s="407">
        <v>3</v>
      </c>
      <c r="L1499" s="407">
        <v>5</v>
      </c>
      <c r="M1499" s="407">
        <v>5</v>
      </c>
      <c r="N1499" s="398">
        <v>30</v>
      </c>
      <c r="O1499" s="395"/>
      <c r="P1499" s="526"/>
      <c r="Q1499" s="526">
        <v>5</v>
      </c>
      <c r="R1499" s="526">
        <v>16</v>
      </c>
      <c r="S1499" s="526">
        <v>9</v>
      </c>
      <c r="T1499" s="526"/>
      <c r="U1499" s="526"/>
      <c r="V1499" s="526">
        <f t="shared" si="73"/>
        <v>0</v>
      </c>
      <c r="W1499" s="676"/>
      <c r="X1499" s="507" t="str">
        <f t="shared" si="71"/>
        <v>5 două camere, 16 trei camere, 9 patru camere, 0 număr camere necunoscut &lt;span style="color: red;"&gt;(spuneți-mi sau trimiteți tabel întreținere)&lt;/span&gt;</v>
      </c>
      <c r="Y1499" s="508" t="str">
        <f t="shared" si="72"/>
        <v>30 din care 5 două camere, 16 trei camere, 9 patru camere, 0 număr camere necunoscut &lt;span style="color: red;"&gt;(spuneți-mi sau trimiteți tabel întreținere)&lt;/span&gt;</v>
      </c>
      <c r="Z1499" s="509"/>
      <c r="AA1499" s="510" t="s">
        <v>1665</v>
      </c>
      <c r="AB1499" s="628" t="s">
        <v>1306</v>
      </c>
      <c r="AC1499" s="431" t="s">
        <v>1155</v>
      </c>
      <c r="AD1499" s="356" t="s">
        <v>1416</v>
      </c>
      <c r="AE1499" s="356"/>
      <c r="AF1499" s="356"/>
      <c r="AG1499" s="623" t="s">
        <v>10</v>
      </c>
      <c r="AH1499" s="623"/>
      <c r="AI1499" s="623" t="s">
        <v>2598</v>
      </c>
      <c r="AJ1499" s="441"/>
      <c r="AK1499" s="359"/>
    </row>
    <row r="1500" spans="1:37">
      <c r="A1500" s="367"/>
      <c r="B1500" s="445" t="s">
        <v>234</v>
      </c>
      <c r="C1500" s="402">
        <v>46.755299999999998</v>
      </c>
      <c r="D1500" s="428">
        <v>23.575600000000001</v>
      </c>
      <c r="E1500" s="449" t="s">
        <v>206</v>
      </c>
      <c r="F1500" s="450" t="s">
        <v>649</v>
      </c>
      <c r="G1500" s="450" t="s">
        <v>2764</v>
      </c>
      <c r="H1500" s="450" t="s">
        <v>4598</v>
      </c>
      <c r="I1500" s="627" t="s">
        <v>718</v>
      </c>
      <c r="J1500" s="399" t="s">
        <v>3</v>
      </c>
      <c r="K1500" s="624">
        <v>2</v>
      </c>
      <c r="L1500" s="624">
        <v>5</v>
      </c>
      <c r="M1500" s="624">
        <v>4</v>
      </c>
      <c r="N1500" s="398">
        <v>30</v>
      </c>
      <c r="O1500" s="395"/>
      <c r="P1500" s="526">
        <v>2</v>
      </c>
      <c r="Q1500" s="526">
        <v>20</v>
      </c>
      <c r="R1500" s="526">
        <v>8</v>
      </c>
      <c r="S1500" s="526"/>
      <c r="T1500" s="526"/>
      <c r="U1500" s="526"/>
      <c r="V1500" s="526">
        <f t="shared" si="73"/>
        <v>0</v>
      </c>
      <c r="W1500" s="672"/>
      <c r="X1500" s="396" t="str">
        <f t="shared" si="71"/>
        <v>2 garsoniere, 20 două camere, 8 trei camere, 0 număr camere necunoscut &lt;span style="color: red;"&gt;(spuneți-mi sau trimiteți tabel întreținere)&lt;/span&gt;</v>
      </c>
      <c r="Y1500" s="622" t="str">
        <f t="shared" si="72"/>
        <v>30 din care 2 garsoniere, 20 două camere, 8 trei camere, 0 număr camere necunoscut &lt;span style="color: red;"&gt;(spuneți-mi sau trimiteți tabel întreținere)&lt;/span&gt;</v>
      </c>
      <c r="Z1500" s="397"/>
      <c r="AA1500" s="510" t="s">
        <v>1043</v>
      </c>
      <c r="AB1500" s="628" t="s">
        <v>1306</v>
      </c>
      <c r="AC1500" s="431" t="s">
        <v>1155</v>
      </c>
      <c r="AD1500" s="623" t="s">
        <v>1482</v>
      </c>
      <c r="AE1500" s="623"/>
      <c r="AF1500" s="623"/>
      <c r="AG1500" s="623" t="s">
        <v>10</v>
      </c>
      <c r="AH1500" s="623"/>
      <c r="AI1500" s="623" t="s">
        <v>2589</v>
      </c>
      <c r="AJ1500" s="496"/>
      <c r="AK1500" s="359"/>
    </row>
    <row r="1501" spans="1:37">
      <c r="A1501" s="367"/>
      <c r="B1501" s="445" t="s">
        <v>234</v>
      </c>
      <c r="C1501" s="402">
        <v>46.756100000000004</v>
      </c>
      <c r="D1501" s="428">
        <v>23.580200000000001</v>
      </c>
      <c r="E1501" s="449" t="s">
        <v>206</v>
      </c>
      <c r="F1501" s="450" t="s">
        <v>649</v>
      </c>
      <c r="G1501" s="450" t="s">
        <v>2764</v>
      </c>
      <c r="H1501" s="450" t="s">
        <v>4599</v>
      </c>
      <c r="I1501" s="452" t="s">
        <v>681</v>
      </c>
      <c r="J1501" s="457" t="s">
        <v>3</v>
      </c>
      <c r="K1501" s="407">
        <v>3</v>
      </c>
      <c r="L1501" s="407">
        <v>5</v>
      </c>
      <c r="M1501" s="407">
        <v>5</v>
      </c>
      <c r="N1501" s="425">
        <v>34</v>
      </c>
      <c r="O1501" s="437"/>
      <c r="P1501" s="411"/>
      <c r="Q1501" s="526">
        <v>18</v>
      </c>
      <c r="R1501" s="526">
        <v>10</v>
      </c>
      <c r="S1501" s="526">
        <v>6</v>
      </c>
      <c r="T1501" s="526"/>
      <c r="U1501" s="526"/>
      <c r="V1501" s="526">
        <f t="shared" si="73"/>
        <v>0</v>
      </c>
      <c r="W1501" s="676"/>
      <c r="X1501" s="507" t="str">
        <f t="shared" si="71"/>
        <v>18 două camere, 10 trei camere, 6 patru camere, 0 număr camere necunoscut &lt;span style="color: red;"&gt;(spuneți-mi sau trimiteți tabel întreținere)&lt;/span&gt;</v>
      </c>
      <c r="Y1501" s="508" t="str">
        <f t="shared" si="72"/>
        <v>34 din care 18 două camere, 10 trei camere, 6 patru camere, 0 număr camere necunoscut &lt;span style="color: red;"&gt;(spuneți-mi sau trimiteți tabel întreținere)&lt;/span&gt;</v>
      </c>
      <c r="Z1501" s="509"/>
      <c r="AA1501" s="510" t="s">
        <v>1665</v>
      </c>
      <c r="AB1501" s="628" t="s">
        <v>1306</v>
      </c>
      <c r="AC1501" s="431" t="s">
        <v>1155</v>
      </c>
      <c r="AD1501" s="356" t="s">
        <v>1413</v>
      </c>
      <c r="AE1501" s="356"/>
      <c r="AF1501" s="356"/>
      <c r="AG1501" s="623" t="s">
        <v>10</v>
      </c>
      <c r="AH1501" s="623"/>
      <c r="AI1501" s="623" t="s">
        <v>2598</v>
      </c>
      <c r="AJ1501" s="441"/>
      <c r="AK1501" s="359"/>
    </row>
    <row r="1502" spans="1:37">
      <c r="A1502" s="367"/>
      <c r="B1502" s="445" t="s">
        <v>235</v>
      </c>
      <c r="C1502" s="402">
        <v>46.755000000000003</v>
      </c>
      <c r="D1502" s="428">
        <v>23.5746</v>
      </c>
      <c r="E1502" s="449" t="s">
        <v>206</v>
      </c>
      <c r="F1502" s="450" t="s">
        <v>649</v>
      </c>
      <c r="G1502" s="450" t="s">
        <v>2764</v>
      </c>
      <c r="H1502" s="450" t="s">
        <v>4600</v>
      </c>
      <c r="I1502" s="452" t="s">
        <v>681</v>
      </c>
      <c r="J1502" s="457" t="s">
        <v>3</v>
      </c>
      <c r="K1502" s="407">
        <v>3</v>
      </c>
      <c r="L1502" s="407">
        <v>5</v>
      </c>
      <c r="M1502" s="407">
        <v>5</v>
      </c>
      <c r="N1502" s="425">
        <v>30</v>
      </c>
      <c r="O1502" s="437"/>
      <c r="P1502" s="406"/>
      <c r="Q1502" s="406"/>
      <c r="R1502" s="406">
        <v>21</v>
      </c>
      <c r="S1502" s="406">
        <v>9</v>
      </c>
      <c r="T1502" s="406"/>
      <c r="U1502" s="406"/>
      <c r="V1502" s="406">
        <f t="shared" si="73"/>
        <v>0</v>
      </c>
      <c r="W1502" s="676"/>
      <c r="X1502" s="507" t="str">
        <f t="shared" si="71"/>
        <v>21 trei camere, 9 patru camere, 0 număr camere necunoscut &lt;span style="color: red;"&gt;(spuneți-mi sau trimiteți tabel întreținere)&lt;/span&gt;</v>
      </c>
      <c r="Y1502" s="508" t="str">
        <f t="shared" si="72"/>
        <v>30 din care 21 trei camere, 9 patru camere, 0 număr camere necunoscut &lt;span style="color: red;"&gt;(spuneți-mi sau trimiteți tabel întreținere)&lt;/span&gt;</v>
      </c>
      <c r="Z1502" s="509">
        <v>1975</v>
      </c>
      <c r="AA1502" s="510" t="s">
        <v>1043</v>
      </c>
      <c r="AB1502" s="628" t="s">
        <v>1306</v>
      </c>
      <c r="AC1502" s="431" t="s">
        <v>1155</v>
      </c>
      <c r="AD1502" s="356" t="s">
        <v>2303</v>
      </c>
      <c r="AE1502" s="356"/>
      <c r="AF1502" s="356"/>
      <c r="AG1502" s="623" t="s">
        <v>10</v>
      </c>
      <c r="AH1502" s="623"/>
      <c r="AI1502" s="623" t="s">
        <v>2591</v>
      </c>
      <c r="AJ1502" s="441"/>
      <c r="AK1502" s="359"/>
    </row>
    <row r="1503" spans="1:37">
      <c r="A1503" s="367"/>
      <c r="B1503" s="445" t="s">
        <v>235</v>
      </c>
      <c r="C1503" s="402">
        <v>46.755600000000001</v>
      </c>
      <c r="D1503" s="428">
        <v>23.575399999999998</v>
      </c>
      <c r="E1503" s="449" t="s">
        <v>206</v>
      </c>
      <c r="F1503" s="450" t="s">
        <v>649</v>
      </c>
      <c r="G1503" s="450" t="s">
        <v>2764</v>
      </c>
      <c r="H1503" s="450" t="s">
        <v>3312</v>
      </c>
      <c r="I1503" s="452" t="s">
        <v>681</v>
      </c>
      <c r="J1503" s="457" t="s">
        <v>3</v>
      </c>
      <c r="K1503" s="407">
        <v>4</v>
      </c>
      <c r="L1503" s="407">
        <v>5</v>
      </c>
      <c r="M1503" s="407">
        <v>5</v>
      </c>
      <c r="N1503" s="425">
        <v>40</v>
      </c>
      <c r="O1503" s="437"/>
      <c r="P1503" s="406"/>
      <c r="Q1503" s="406"/>
      <c r="R1503" s="406">
        <v>24</v>
      </c>
      <c r="S1503" s="406">
        <v>16</v>
      </c>
      <c r="T1503" s="406"/>
      <c r="U1503" s="406"/>
      <c r="V1503" s="406">
        <f t="shared" si="73"/>
        <v>0</v>
      </c>
      <c r="W1503" s="676"/>
      <c r="X1503" s="507" t="str">
        <f t="shared" si="71"/>
        <v>24 trei camere, 16 patru camere, 0 număr camere necunoscut &lt;span style="color: red;"&gt;(spuneți-mi sau trimiteți tabel întreținere)&lt;/span&gt;</v>
      </c>
      <c r="Y1503" s="508" t="str">
        <f t="shared" si="72"/>
        <v>40 din care 24 trei camere, 16 patru camere, 0 număr camere necunoscut &lt;span style="color: red;"&gt;(spuneți-mi sau trimiteți tabel întreținere)&lt;/span&gt;</v>
      </c>
      <c r="Z1503" s="509">
        <v>1975</v>
      </c>
      <c r="AA1503" s="510" t="s">
        <v>1043</v>
      </c>
      <c r="AB1503" s="628" t="s">
        <v>1306</v>
      </c>
      <c r="AC1503" s="431" t="s">
        <v>1155</v>
      </c>
      <c r="AD1503" s="356" t="s">
        <v>1586</v>
      </c>
      <c r="AE1503" s="356"/>
      <c r="AF1503" s="356"/>
      <c r="AG1503" s="356" t="s">
        <v>840</v>
      </c>
      <c r="AH1503" s="356"/>
      <c r="AI1503" s="356" t="s">
        <v>2227</v>
      </c>
      <c r="AJ1503" s="441"/>
      <c r="AK1503" s="359"/>
    </row>
    <row r="1504" spans="1:37">
      <c r="A1504" s="367"/>
      <c r="B1504" s="445" t="s">
        <v>235</v>
      </c>
      <c r="C1504" s="402">
        <v>46.756900000000002</v>
      </c>
      <c r="D1504" s="428">
        <v>23.5746</v>
      </c>
      <c r="E1504" s="449" t="s">
        <v>206</v>
      </c>
      <c r="F1504" s="450" t="s">
        <v>649</v>
      </c>
      <c r="G1504" s="450" t="s">
        <v>2764</v>
      </c>
      <c r="H1504" s="450" t="s">
        <v>4601</v>
      </c>
      <c r="I1504" s="452" t="s">
        <v>681</v>
      </c>
      <c r="J1504" s="457" t="s">
        <v>3</v>
      </c>
      <c r="K1504" s="407">
        <v>2</v>
      </c>
      <c r="L1504" s="407">
        <v>5</v>
      </c>
      <c r="M1504" s="407">
        <v>5</v>
      </c>
      <c r="N1504" s="398">
        <v>20</v>
      </c>
      <c r="O1504" s="395"/>
      <c r="P1504" s="526"/>
      <c r="Q1504" s="526">
        <v>10</v>
      </c>
      <c r="R1504" s="526">
        <v>4</v>
      </c>
      <c r="S1504" s="526">
        <v>6</v>
      </c>
      <c r="T1504" s="526"/>
      <c r="U1504" s="526"/>
      <c r="V1504" s="526">
        <f t="shared" si="73"/>
        <v>0</v>
      </c>
      <c r="W1504" s="676"/>
      <c r="X1504" s="507" t="str">
        <f t="shared" si="71"/>
        <v>10 două camere, 4 trei camere, 6 patru camere, 0 număr camere necunoscut &lt;span style="color: red;"&gt;(spuneți-mi sau trimiteți tabel întreținere)&lt;/span&gt;</v>
      </c>
      <c r="Y1504" s="508" t="str">
        <f t="shared" si="72"/>
        <v>20 din care 10 două camere, 4 trei camere, 6 patru camere, 0 număr camere necunoscut &lt;span style="color: red;"&gt;(spuneți-mi sau trimiteți tabel întreținere)&lt;/span&gt;</v>
      </c>
      <c r="Z1504" s="509"/>
      <c r="AA1504" s="510" t="s">
        <v>1043</v>
      </c>
      <c r="AB1504" s="628" t="s">
        <v>1306</v>
      </c>
      <c r="AC1504" s="431" t="s">
        <v>1155</v>
      </c>
      <c r="AD1504" s="623" t="s">
        <v>2382</v>
      </c>
      <c r="AE1504" s="623"/>
      <c r="AF1504" s="623"/>
      <c r="AG1504" s="623" t="s">
        <v>10</v>
      </c>
      <c r="AH1504" s="623"/>
      <c r="AI1504" s="623" t="s">
        <v>2566</v>
      </c>
      <c r="AJ1504" s="441"/>
      <c r="AK1504" s="359"/>
    </row>
    <row r="1505" spans="1:37">
      <c r="A1505" s="367"/>
      <c r="B1505" s="445" t="s">
        <v>235</v>
      </c>
      <c r="C1505" s="402">
        <v>46.755800000000001</v>
      </c>
      <c r="D1505" s="428">
        <v>23.58</v>
      </c>
      <c r="E1505" s="449" t="s">
        <v>206</v>
      </c>
      <c r="F1505" s="450" t="s">
        <v>649</v>
      </c>
      <c r="G1505" s="450" t="s">
        <v>2764</v>
      </c>
      <c r="H1505" s="450" t="s">
        <v>4602</v>
      </c>
      <c r="I1505" s="452" t="s">
        <v>681</v>
      </c>
      <c r="J1505" s="457" t="s">
        <v>3</v>
      </c>
      <c r="K1505" s="407">
        <v>3</v>
      </c>
      <c r="L1505" s="407">
        <v>5</v>
      </c>
      <c r="M1505" s="407">
        <v>5</v>
      </c>
      <c r="N1505" s="398">
        <v>34</v>
      </c>
      <c r="O1505" s="395"/>
      <c r="P1505" s="526"/>
      <c r="Q1505" s="526">
        <v>13</v>
      </c>
      <c r="R1505" s="526">
        <v>15</v>
      </c>
      <c r="S1505" s="526">
        <v>6</v>
      </c>
      <c r="T1505" s="526"/>
      <c r="U1505" s="526"/>
      <c r="V1505" s="406">
        <f t="shared" si="73"/>
        <v>0</v>
      </c>
      <c r="W1505" s="676"/>
      <c r="X1505" s="507" t="str">
        <f t="shared" si="71"/>
        <v>13 două camere, 15 trei camere, 6 patru camere, 0 număr camere necunoscut &lt;span style="color: red;"&gt;(spuneți-mi sau trimiteți tabel întreținere)&lt;/span&gt;</v>
      </c>
      <c r="Y1505" s="508" t="str">
        <f t="shared" si="72"/>
        <v>34 din care 13 două camere, 15 trei camere, 6 patru camere, 0 număr camere necunoscut &lt;span style="color: red;"&gt;(spuneți-mi sau trimiteți tabel întreținere)&lt;/span&gt;</v>
      </c>
      <c r="Z1505" s="509"/>
      <c r="AA1505" s="510" t="s">
        <v>1665</v>
      </c>
      <c r="AB1505" s="628" t="s">
        <v>1306</v>
      </c>
      <c r="AC1505" s="431" t="s">
        <v>1155</v>
      </c>
      <c r="AD1505" s="356" t="s">
        <v>1401</v>
      </c>
      <c r="AE1505" s="356"/>
      <c r="AF1505" s="356"/>
      <c r="AG1505" s="623" t="s">
        <v>10</v>
      </c>
      <c r="AH1505" s="623"/>
      <c r="AI1505" s="623" t="s">
        <v>2598</v>
      </c>
      <c r="AJ1505" s="441"/>
      <c r="AK1505" s="359"/>
    </row>
    <row r="1506" spans="1:37">
      <c r="A1506" s="367"/>
      <c r="B1506" s="445" t="s">
        <v>299</v>
      </c>
      <c r="C1506" s="402">
        <v>46.752699999999997</v>
      </c>
      <c r="D1506" s="428">
        <v>23.574999999999999</v>
      </c>
      <c r="E1506" s="449" t="s">
        <v>206</v>
      </c>
      <c r="F1506" s="450" t="s">
        <v>649</v>
      </c>
      <c r="G1506" s="450" t="s">
        <v>2764</v>
      </c>
      <c r="H1506" s="450" t="s">
        <v>4603</v>
      </c>
      <c r="I1506" s="452" t="s">
        <v>681</v>
      </c>
      <c r="J1506" s="457" t="s">
        <v>3</v>
      </c>
      <c r="K1506" s="407">
        <v>2</v>
      </c>
      <c r="L1506" s="407">
        <v>5</v>
      </c>
      <c r="M1506" s="407">
        <v>5</v>
      </c>
      <c r="N1506" s="398">
        <v>20</v>
      </c>
      <c r="O1506" s="395"/>
      <c r="P1506" s="526"/>
      <c r="Q1506" s="526">
        <v>10</v>
      </c>
      <c r="R1506" s="526">
        <v>4</v>
      </c>
      <c r="S1506" s="526">
        <v>6</v>
      </c>
      <c r="T1506" s="526"/>
      <c r="U1506" s="526"/>
      <c r="V1506" s="526">
        <f t="shared" si="73"/>
        <v>0</v>
      </c>
      <c r="W1506" s="676"/>
      <c r="X1506" s="507" t="str">
        <f t="shared" si="71"/>
        <v>10 două camere, 4 trei camere, 6 patru camere, 0 număr camere necunoscut &lt;span style="color: red;"&gt;(spuneți-mi sau trimiteți tabel întreținere)&lt;/span&gt;</v>
      </c>
      <c r="Y1506" s="508" t="str">
        <f t="shared" si="72"/>
        <v>20 din care 10 două camere, 4 trei camere, 6 patru camere, 0 număr camere necunoscut &lt;span style="color: red;"&gt;(spuneți-mi sau trimiteți tabel întreținere)&lt;/span&gt;</v>
      </c>
      <c r="Z1506" s="509"/>
      <c r="AA1506" s="510" t="s">
        <v>1043</v>
      </c>
      <c r="AB1506" s="628" t="s">
        <v>1306</v>
      </c>
      <c r="AC1506" s="431" t="s">
        <v>1155</v>
      </c>
      <c r="AD1506" s="623" t="s">
        <v>2382</v>
      </c>
      <c r="AE1506" s="623"/>
      <c r="AF1506" s="623"/>
      <c r="AG1506" s="623" t="s">
        <v>10</v>
      </c>
      <c r="AH1506" s="623"/>
      <c r="AI1506" s="623" t="s">
        <v>2566</v>
      </c>
      <c r="AJ1506" s="441"/>
      <c r="AK1506" s="359"/>
    </row>
    <row r="1507" spans="1:37">
      <c r="A1507" s="367"/>
      <c r="B1507" s="445" t="s">
        <v>236</v>
      </c>
      <c r="C1507" s="402">
        <v>46.755800000000001</v>
      </c>
      <c r="D1507" s="428">
        <v>23.575099999999999</v>
      </c>
      <c r="E1507" s="449" t="s">
        <v>206</v>
      </c>
      <c r="F1507" s="450" t="s">
        <v>649</v>
      </c>
      <c r="G1507" s="450" t="s">
        <v>2764</v>
      </c>
      <c r="H1507" s="450" t="s">
        <v>3313</v>
      </c>
      <c r="I1507" s="452" t="s">
        <v>681</v>
      </c>
      <c r="J1507" s="457" t="s">
        <v>3</v>
      </c>
      <c r="K1507" s="407">
        <v>4</v>
      </c>
      <c r="L1507" s="407">
        <v>5</v>
      </c>
      <c r="M1507" s="407">
        <v>5</v>
      </c>
      <c r="N1507" s="425">
        <v>40</v>
      </c>
      <c r="O1507" s="437"/>
      <c r="P1507" s="406"/>
      <c r="Q1507" s="406"/>
      <c r="R1507" s="406">
        <v>28</v>
      </c>
      <c r="S1507" s="406">
        <v>12</v>
      </c>
      <c r="T1507" s="406"/>
      <c r="U1507" s="406"/>
      <c r="V1507" s="406">
        <f t="shared" si="73"/>
        <v>0</v>
      </c>
      <c r="W1507" s="676"/>
      <c r="X1507" s="507" t="str">
        <f t="shared" si="71"/>
        <v>28 trei camere, 12 patru camere, 0 număr camere necunoscut &lt;span style="color: red;"&gt;(spuneți-mi sau trimiteți tabel întreținere)&lt;/span&gt;</v>
      </c>
      <c r="Y1507" s="508" t="str">
        <f t="shared" si="72"/>
        <v>40 din care 28 trei camere, 12 patru camere, 0 număr camere necunoscut &lt;span style="color: red;"&gt;(spuneți-mi sau trimiteți tabel întreținere)&lt;/span&gt;</v>
      </c>
      <c r="Z1507" s="509">
        <v>1975</v>
      </c>
      <c r="AA1507" s="510" t="s">
        <v>1043</v>
      </c>
      <c r="AB1507" s="628" t="s">
        <v>1306</v>
      </c>
      <c r="AC1507" s="431" t="s">
        <v>1155</v>
      </c>
      <c r="AD1507" s="356" t="s">
        <v>2305</v>
      </c>
      <c r="AE1507" s="356"/>
      <c r="AF1507" s="356"/>
      <c r="AG1507" s="623" t="s">
        <v>10</v>
      </c>
      <c r="AH1507" s="623"/>
      <c r="AI1507" s="623" t="s">
        <v>2591</v>
      </c>
      <c r="AJ1507" s="441"/>
      <c r="AK1507" s="359"/>
    </row>
    <row r="1508" spans="1:37">
      <c r="A1508" s="367"/>
      <c r="B1508" s="445" t="s">
        <v>236</v>
      </c>
      <c r="C1508" s="402">
        <v>46.757199999999997</v>
      </c>
      <c r="D1508" s="428">
        <v>23.574999999999999</v>
      </c>
      <c r="E1508" s="449" t="s">
        <v>206</v>
      </c>
      <c r="F1508" s="450" t="s">
        <v>649</v>
      </c>
      <c r="G1508" s="450" t="s">
        <v>2764</v>
      </c>
      <c r="H1508" s="450" t="s">
        <v>4604</v>
      </c>
      <c r="I1508" s="452" t="s">
        <v>681</v>
      </c>
      <c r="J1508" s="457" t="s">
        <v>3</v>
      </c>
      <c r="K1508" s="407">
        <v>2</v>
      </c>
      <c r="L1508" s="407">
        <v>5</v>
      </c>
      <c r="M1508" s="407">
        <v>5</v>
      </c>
      <c r="N1508" s="398">
        <v>20</v>
      </c>
      <c r="O1508" s="395"/>
      <c r="P1508" s="526"/>
      <c r="Q1508" s="526">
        <v>10</v>
      </c>
      <c r="R1508" s="526">
        <v>4</v>
      </c>
      <c r="S1508" s="526">
        <v>6</v>
      </c>
      <c r="T1508" s="526"/>
      <c r="U1508" s="526"/>
      <c r="V1508" s="526">
        <f t="shared" si="73"/>
        <v>0</v>
      </c>
      <c r="W1508" s="676"/>
      <c r="X1508" s="507" t="str">
        <f t="shared" si="71"/>
        <v>10 două camere, 4 trei camere, 6 patru camere, 0 număr camere necunoscut &lt;span style="color: red;"&gt;(spuneți-mi sau trimiteți tabel întreținere)&lt;/span&gt;</v>
      </c>
      <c r="Y1508" s="508" t="str">
        <f t="shared" si="72"/>
        <v>20 din care 10 două camere, 4 trei camere, 6 patru camere, 0 număr camere necunoscut &lt;span style="color: red;"&gt;(spuneți-mi sau trimiteți tabel întreținere)&lt;/span&gt;</v>
      </c>
      <c r="Z1508" s="509"/>
      <c r="AA1508" s="510" t="s">
        <v>1043</v>
      </c>
      <c r="AB1508" s="628" t="s">
        <v>1306</v>
      </c>
      <c r="AC1508" s="431" t="s">
        <v>1155</v>
      </c>
      <c r="AD1508" s="623" t="s">
        <v>2382</v>
      </c>
      <c r="AE1508" s="623"/>
      <c r="AF1508" s="623"/>
      <c r="AG1508" s="623" t="s">
        <v>10</v>
      </c>
      <c r="AH1508" s="623"/>
      <c r="AI1508" s="623" t="s">
        <v>2566</v>
      </c>
      <c r="AJ1508" s="441"/>
      <c r="AK1508" s="359"/>
    </row>
    <row r="1509" spans="1:37">
      <c r="A1509" s="367"/>
      <c r="B1509" s="445" t="s">
        <v>236</v>
      </c>
      <c r="C1509" s="402">
        <v>46.754899999999999</v>
      </c>
      <c r="D1509" s="428">
        <v>23.574999999999999</v>
      </c>
      <c r="E1509" s="449" t="s">
        <v>206</v>
      </c>
      <c r="F1509" s="450" t="s">
        <v>649</v>
      </c>
      <c r="G1509" s="450" t="s">
        <v>2764</v>
      </c>
      <c r="H1509" s="450" t="s">
        <v>4605</v>
      </c>
      <c r="I1509" s="452" t="s">
        <v>2104</v>
      </c>
      <c r="J1509" s="457" t="s">
        <v>825</v>
      </c>
      <c r="K1509" s="407">
        <v>1</v>
      </c>
      <c r="L1509" s="407">
        <v>11</v>
      </c>
      <c r="M1509" s="407">
        <v>9</v>
      </c>
      <c r="N1509" s="425">
        <v>34</v>
      </c>
      <c r="O1509" s="437"/>
      <c r="P1509" s="406"/>
      <c r="Q1509" s="406"/>
      <c r="R1509" s="406"/>
      <c r="S1509" s="406"/>
      <c r="T1509" s="406"/>
      <c r="U1509" s="406"/>
      <c r="V1509" s="406">
        <f t="shared" si="73"/>
        <v>34</v>
      </c>
      <c r="W1509" s="676" t="s">
        <v>750</v>
      </c>
      <c r="X1509" s="507" t="str">
        <f t="shared" si="71"/>
        <v>probabil 34 număr camere necunoscut &lt;span style="color: red;"&gt;(spuneți-mi sau trimiteți tabel întreținere)&lt;/span&gt;</v>
      </c>
      <c r="Y1509" s="508" t="str">
        <f t="shared" si="72"/>
        <v>probabil 34 din care probabil 34 număr camere necunoscut &lt;span style="color: red;"&gt;(spuneți-mi sau trimiteți tabel întreținere)&lt;/span&gt;</v>
      </c>
      <c r="Z1509" s="509"/>
      <c r="AA1509" s="510" t="s">
        <v>1043</v>
      </c>
      <c r="AB1509" s="421" t="s">
        <v>1308</v>
      </c>
      <c r="AC1509" s="431" t="s">
        <v>1155</v>
      </c>
      <c r="AD1509" s="356" t="s">
        <v>907</v>
      </c>
      <c r="AE1509" s="356"/>
      <c r="AF1509" s="356"/>
      <c r="AG1509" s="356" t="s">
        <v>840</v>
      </c>
      <c r="AH1509" s="356"/>
      <c r="AI1509" s="356" t="s">
        <v>2227</v>
      </c>
      <c r="AJ1509" s="441"/>
      <c r="AK1509" s="359"/>
    </row>
    <row r="1510" spans="1:37">
      <c r="A1510" s="367"/>
      <c r="B1510" s="445" t="s">
        <v>378</v>
      </c>
      <c r="C1510" s="402">
        <v>46.752499999999998</v>
      </c>
      <c r="D1510" s="428">
        <v>23.575600000000001</v>
      </c>
      <c r="E1510" s="449" t="s">
        <v>206</v>
      </c>
      <c r="F1510" s="450" t="s">
        <v>649</v>
      </c>
      <c r="G1510" s="450" t="s">
        <v>2764</v>
      </c>
      <c r="H1510" s="450" t="s">
        <v>4606</v>
      </c>
      <c r="I1510" s="452" t="s">
        <v>681</v>
      </c>
      <c r="J1510" s="457" t="s">
        <v>3</v>
      </c>
      <c r="K1510" s="407">
        <v>2</v>
      </c>
      <c r="L1510" s="407">
        <v>5</v>
      </c>
      <c r="M1510" s="407">
        <v>5</v>
      </c>
      <c r="N1510" s="398">
        <v>20</v>
      </c>
      <c r="O1510" s="395"/>
      <c r="P1510" s="526"/>
      <c r="Q1510" s="526">
        <v>10</v>
      </c>
      <c r="R1510" s="526">
        <v>4</v>
      </c>
      <c r="S1510" s="526">
        <v>6</v>
      </c>
      <c r="T1510" s="526"/>
      <c r="U1510" s="526"/>
      <c r="V1510" s="526">
        <f t="shared" si="73"/>
        <v>0</v>
      </c>
      <c r="W1510" s="676"/>
      <c r="X1510" s="507" t="str">
        <f t="shared" si="71"/>
        <v>10 două camere, 4 trei camere, 6 patru camere, 0 număr camere necunoscut &lt;span style="color: red;"&gt;(spuneți-mi sau trimiteți tabel întreținere)&lt;/span&gt;</v>
      </c>
      <c r="Y1510" s="508" t="str">
        <f t="shared" si="72"/>
        <v>20 din care 10 două camere, 4 trei camere, 6 patru camere, 0 număr camere necunoscut &lt;span style="color: red;"&gt;(spuneți-mi sau trimiteți tabel întreținere)&lt;/span&gt;</v>
      </c>
      <c r="Z1510" s="509"/>
      <c r="AA1510" s="510" t="s">
        <v>1043</v>
      </c>
      <c r="AB1510" s="628" t="s">
        <v>1306</v>
      </c>
      <c r="AC1510" s="431" t="s">
        <v>1155</v>
      </c>
      <c r="AD1510" s="623" t="s">
        <v>2382</v>
      </c>
      <c r="AE1510" s="623"/>
      <c r="AF1510" s="623"/>
      <c r="AG1510" s="623" t="s">
        <v>10</v>
      </c>
      <c r="AH1510" s="623"/>
      <c r="AI1510" s="623" t="s">
        <v>2566</v>
      </c>
      <c r="AJ1510" s="441"/>
      <c r="AK1510" s="359"/>
    </row>
    <row r="1511" spans="1:37">
      <c r="A1511" s="367"/>
      <c r="B1511" s="445" t="s">
        <v>523</v>
      </c>
      <c r="C1511" s="402">
        <v>46.755899999999997</v>
      </c>
      <c r="D1511" s="428">
        <v>23.5746</v>
      </c>
      <c r="E1511" s="449" t="s">
        <v>206</v>
      </c>
      <c r="F1511" s="450" t="s">
        <v>649</v>
      </c>
      <c r="G1511" s="450" t="s">
        <v>2764</v>
      </c>
      <c r="H1511" s="450" t="s">
        <v>4607</v>
      </c>
      <c r="I1511" s="452" t="s">
        <v>681</v>
      </c>
      <c r="J1511" s="457" t="s">
        <v>3</v>
      </c>
      <c r="K1511" s="407">
        <v>2</v>
      </c>
      <c r="L1511" s="407">
        <v>5</v>
      </c>
      <c r="M1511" s="407">
        <v>5</v>
      </c>
      <c r="N1511" s="425">
        <v>20</v>
      </c>
      <c r="O1511" s="437"/>
      <c r="P1511" s="406"/>
      <c r="Q1511" s="406"/>
      <c r="R1511" s="406">
        <v>14</v>
      </c>
      <c r="S1511" s="406">
        <v>6</v>
      </c>
      <c r="T1511" s="406"/>
      <c r="U1511" s="406"/>
      <c r="V1511" s="406">
        <f t="shared" si="73"/>
        <v>0</v>
      </c>
      <c r="W1511" s="676"/>
      <c r="X1511" s="507" t="str">
        <f t="shared" si="71"/>
        <v>14 trei camere, 6 patru camere, 0 număr camere necunoscut &lt;span style="color: red;"&gt;(spuneți-mi sau trimiteți tabel întreținere)&lt;/span&gt;</v>
      </c>
      <c r="Y1511" s="508" t="str">
        <f t="shared" si="72"/>
        <v>20 din care 14 trei camere, 6 patru camere, 0 număr camere necunoscut &lt;span style="color: red;"&gt;(spuneți-mi sau trimiteți tabel întreținere)&lt;/span&gt;</v>
      </c>
      <c r="Z1511" s="509">
        <v>1975</v>
      </c>
      <c r="AA1511" s="510" t="s">
        <v>1043</v>
      </c>
      <c r="AB1511" s="628" t="s">
        <v>1306</v>
      </c>
      <c r="AC1511" s="431" t="s">
        <v>1155</v>
      </c>
      <c r="AD1511" s="356" t="s">
        <v>2299</v>
      </c>
      <c r="AE1511" s="356"/>
      <c r="AF1511" s="356"/>
      <c r="AG1511" s="623" t="s">
        <v>10</v>
      </c>
      <c r="AH1511" s="623"/>
      <c r="AI1511" s="623" t="s">
        <v>2591</v>
      </c>
      <c r="AJ1511" s="441"/>
      <c r="AK1511" s="359"/>
    </row>
    <row r="1512" spans="1:37">
      <c r="A1512" s="367"/>
      <c r="B1512" s="445" t="s">
        <v>523</v>
      </c>
      <c r="C1512" s="402">
        <v>46.754600000000003</v>
      </c>
      <c r="D1512" s="428">
        <v>23.5745</v>
      </c>
      <c r="E1512" s="449" t="s">
        <v>206</v>
      </c>
      <c r="F1512" s="450" t="s">
        <v>649</v>
      </c>
      <c r="G1512" s="450" t="s">
        <v>2764</v>
      </c>
      <c r="H1512" s="450" t="s">
        <v>4608</v>
      </c>
      <c r="I1512" s="452" t="s">
        <v>681</v>
      </c>
      <c r="J1512" s="457" t="s">
        <v>3</v>
      </c>
      <c r="K1512" s="407">
        <v>3</v>
      </c>
      <c r="L1512" s="407">
        <v>5</v>
      </c>
      <c r="M1512" s="407">
        <v>5</v>
      </c>
      <c r="N1512" s="398">
        <v>30</v>
      </c>
      <c r="O1512" s="395"/>
      <c r="P1512" s="526"/>
      <c r="Q1512" s="526">
        <v>5</v>
      </c>
      <c r="R1512" s="526">
        <v>16</v>
      </c>
      <c r="S1512" s="526">
        <v>9</v>
      </c>
      <c r="T1512" s="526"/>
      <c r="U1512" s="526"/>
      <c r="V1512" s="526">
        <f t="shared" si="73"/>
        <v>0</v>
      </c>
      <c r="W1512" s="676"/>
      <c r="X1512" s="507" t="str">
        <f t="shared" si="71"/>
        <v>5 două camere, 16 trei camere, 9 patru camere, 0 număr camere necunoscut &lt;span style="color: red;"&gt;(spuneți-mi sau trimiteți tabel întreținere)&lt;/span&gt;</v>
      </c>
      <c r="Y1512" s="508" t="str">
        <f t="shared" si="72"/>
        <v>30 din care 5 două camere, 16 trei camere, 9 patru camere, 0 număr camere necunoscut &lt;span style="color: red;"&gt;(spuneți-mi sau trimiteți tabel întreținere)&lt;/span&gt;</v>
      </c>
      <c r="Z1512" s="509"/>
      <c r="AA1512" s="510" t="s">
        <v>1043</v>
      </c>
      <c r="AB1512" s="628" t="s">
        <v>1306</v>
      </c>
      <c r="AC1512" s="431" t="s">
        <v>1155</v>
      </c>
      <c r="AD1512" s="356" t="s">
        <v>1416</v>
      </c>
      <c r="AE1512" s="356"/>
      <c r="AF1512" s="356"/>
      <c r="AG1512" s="623" t="s">
        <v>10</v>
      </c>
      <c r="AH1512" s="623"/>
      <c r="AI1512" s="623" t="s">
        <v>2598</v>
      </c>
      <c r="AJ1512" s="441"/>
      <c r="AK1512" s="359"/>
    </row>
    <row r="1513" spans="1:37">
      <c r="A1513" s="367"/>
      <c r="B1513" s="445" t="s">
        <v>454</v>
      </c>
      <c r="C1513" s="402">
        <v>46.758600000000001</v>
      </c>
      <c r="D1513" s="428">
        <v>23.582699999999999</v>
      </c>
      <c r="E1513" s="449" t="s">
        <v>206</v>
      </c>
      <c r="F1513" s="450" t="s">
        <v>649</v>
      </c>
      <c r="G1513" s="450" t="s">
        <v>2764</v>
      </c>
      <c r="H1513" s="450" t="s">
        <v>4609</v>
      </c>
      <c r="I1513" s="451" t="s">
        <v>681</v>
      </c>
      <c r="J1513" s="456" t="s">
        <v>3</v>
      </c>
      <c r="K1513" s="403">
        <v>2</v>
      </c>
      <c r="L1513" s="403">
        <v>5</v>
      </c>
      <c r="M1513" s="403">
        <v>5</v>
      </c>
      <c r="N1513" s="398">
        <v>20</v>
      </c>
      <c r="O1513" s="395"/>
      <c r="P1513" s="526"/>
      <c r="Q1513" s="526"/>
      <c r="R1513" s="526">
        <v>14</v>
      </c>
      <c r="S1513" s="526">
        <v>6</v>
      </c>
      <c r="T1513" s="526"/>
      <c r="U1513" s="526"/>
      <c r="V1513" s="526">
        <f t="shared" si="73"/>
        <v>0</v>
      </c>
      <c r="W1513" s="677"/>
      <c r="X1513" s="503" t="str">
        <f t="shared" ref="X1513:X1576" si="74">CONCATENATE(IF(ISBLANK(O1513),"",CONCATENATE(O1513,O$2,", ")),IF(ISBLANK(P1513),"",CONCATENATE(P1513,P$2,", ")),IF(ISBLANK(Q1513),"",CONCATENATE(Q1513,Q$2,", ")),IF(ISBLANK(R1513),"",CONCATENATE(R1513,R$2,", ")),IF(ISBLANK(S1513),"",CONCATENATE(S1513,S$2,", ")),IF(ISBLANK(T1513),"",CONCATENATE(T1513,T$2,", ")),IF(ISBLANK(U1513),"",CONCATENATE(U1513,U$2,", ")),IF(ISBLANK(V1513),"",CONCATENATE(W1513,V1513,V$2)))</f>
        <v>14 trei camere, 6 patru camere, 0 număr camere necunoscut &lt;span style="color: red;"&gt;(spuneți-mi sau trimiteți tabel întreținere)&lt;/span&gt;</v>
      </c>
      <c r="Y1513" s="504" t="str">
        <f t="shared" ref="Y1513:Y1576" si="75">W1513&amp;N1513&amp;" din care "&amp;X1513</f>
        <v>20 din care 14 trei camere, 6 patru camere, 0 număr camere necunoscut &lt;span style="color: red;"&gt;(spuneți-mi sau trimiteți tabel întreținere)&lt;/span&gt;</v>
      </c>
      <c r="Z1513" s="505"/>
      <c r="AA1513" s="506" t="s">
        <v>1665</v>
      </c>
      <c r="AB1513" s="628" t="s">
        <v>1307</v>
      </c>
      <c r="AC1513" s="431" t="s">
        <v>1155</v>
      </c>
      <c r="AD1513" s="623" t="s">
        <v>1399</v>
      </c>
      <c r="AE1513" s="623"/>
      <c r="AF1513" s="623"/>
      <c r="AG1513" s="623" t="s">
        <v>10</v>
      </c>
      <c r="AH1513" s="623"/>
      <c r="AI1513" s="623" t="s">
        <v>2598</v>
      </c>
      <c r="AJ1513" s="441"/>
      <c r="AK1513" s="359"/>
    </row>
    <row r="1514" spans="1:37">
      <c r="A1514" s="367"/>
      <c r="B1514" s="445" t="s">
        <v>454</v>
      </c>
      <c r="C1514" s="402">
        <v>46.7562</v>
      </c>
      <c r="D1514" s="428">
        <v>23.574400000000001</v>
      </c>
      <c r="E1514" s="449" t="s">
        <v>206</v>
      </c>
      <c r="F1514" s="450" t="s">
        <v>649</v>
      </c>
      <c r="G1514" s="450" t="s">
        <v>2764</v>
      </c>
      <c r="H1514" s="450" t="s">
        <v>4610</v>
      </c>
      <c r="I1514" s="452" t="s">
        <v>681</v>
      </c>
      <c r="J1514" s="457" t="s">
        <v>3</v>
      </c>
      <c r="K1514" s="407">
        <v>4</v>
      </c>
      <c r="L1514" s="407">
        <v>5</v>
      </c>
      <c r="M1514" s="407">
        <v>5</v>
      </c>
      <c r="N1514" s="398">
        <v>40</v>
      </c>
      <c r="O1514" s="395"/>
      <c r="P1514" s="526"/>
      <c r="Q1514" s="526">
        <v>5</v>
      </c>
      <c r="R1514" s="526">
        <v>23</v>
      </c>
      <c r="S1514" s="526">
        <v>12</v>
      </c>
      <c r="T1514" s="526"/>
      <c r="U1514" s="526"/>
      <c r="V1514" s="526">
        <f t="shared" ref="V1514:V1577" si="76">N1514-SUM(O1514:U1514)</f>
        <v>0</v>
      </c>
      <c r="W1514" s="676"/>
      <c r="X1514" s="507" t="str">
        <f t="shared" si="74"/>
        <v>5 două camere, 23 trei camere, 12 patru camere, 0 număr camere necunoscut &lt;span style="color: red;"&gt;(spuneți-mi sau trimiteți tabel întreținere)&lt;/span&gt;</v>
      </c>
      <c r="Y1514" s="508" t="str">
        <f t="shared" si="75"/>
        <v>40 din care 5 două camere, 23 trei camere, 12 patru camere, 0 număr camere necunoscut &lt;span style="color: red;"&gt;(spuneți-mi sau trimiteți tabel întreținere)&lt;/span&gt;</v>
      </c>
      <c r="Z1514" s="509"/>
      <c r="AA1514" s="510" t="s">
        <v>1043</v>
      </c>
      <c r="AB1514" s="628" t="s">
        <v>1306</v>
      </c>
      <c r="AC1514" s="431" t="s">
        <v>1155</v>
      </c>
      <c r="AD1514" s="356" t="s">
        <v>1424</v>
      </c>
      <c r="AE1514" s="356"/>
      <c r="AF1514" s="356"/>
      <c r="AG1514" s="623" t="s">
        <v>10</v>
      </c>
      <c r="AH1514" s="623"/>
      <c r="AI1514" s="623" t="s">
        <v>2598</v>
      </c>
      <c r="AJ1514" s="441"/>
      <c r="AK1514" s="359"/>
    </row>
    <row r="1515" spans="1:37">
      <c r="A1515" s="367"/>
      <c r="B1515" s="445" t="s">
        <v>607</v>
      </c>
      <c r="C1515" s="402">
        <v>46.758400000000002</v>
      </c>
      <c r="D1515" s="428">
        <v>23.5823</v>
      </c>
      <c r="E1515" s="449" t="s">
        <v>206</v>
      </c>
      <c r="F1515" s="450" t="s">
        <v>649</v>
      </c>
      <c r="G1515" s="450" t="s">
        <v>2764</v>
      </c>
      <c r="H1515" s="450" t="s">
        <v>4611</v>
      </c>
      <c r="I1515" s="451" t="s">
        <v>681</v>
      </c>
      <c r="J1515" s="456" t="s">
        <v>3</v>
      </c>
      <c r="K1515" s="403">
        <v>2</v>
      </c>
      <c r="L1515" s="403">
        <v>5</v>
      </c>
      <c r="M1515" s="403">
        <v>5</v>
      </c>
      <c r="N1515" s="398">
        <v>20</v>
      </c>
      <c r="O1515" s="395"/>
      <c r="P1515" s="526"/>
      <c r="Q1515" s="526"/>
      <c r="R1515" s="526">
        <v>14</v>
      </c>
      <c r="S1515" s="526">
        <v>6</v>
      </c>
      <c r="T1515" s="526"/>
      <c r="U1515" s="526"/>
      <c r="V1515" s="526">
        <f t="shared" si="76"/>
        <v>0</v>
      </c>
      <c r="W1515" s="677"/>
      <c r="X1515" s="503" t="str">
        <f t="shared" si="74"/>
        <v>14 trei camere, 6 patru camere, 0 număr camere necunoscut &lt;span style="color: red;"&gt;(spuneți-mi sau trimiteți tabel întreținere)&lt;/span&gt;</v>
      </c>
      <c r="Y1515" s="504" t="str">
        <f t="shared" si="75"/>
        <v>20 din care 14 trei camere, 6 patru camere, 0 număr camere necunoscut &lt;span style="color: red;"&gt;(spuneți-mi sau trimiteți tabel întreținere)&lt;/span&gt;</v>
      </c>
      <c r="Z1515" s="505"/>
      <c r="AA1515" s="506" t="s">
        <v>1665</v>
      </c>
      <c r="AB1515" s="628" t="s">
        <v>1307</v>
      </c>
      <c r="AC1515" s="431" t="s">
        <v>1155</v>
      </c>
      <c r="AD1515" s="623" t="s">
        <v>1399</v>
      </c>
      <c r="AE1515" s="623"/>
      <c r="AF1515" s="623"/>
      <c r="AG1515" s="623" t="s">
        <v>10</v>
      </c>
      <c r="AH1515" s="623"/>
      <c r="AI1515" s="623" t="s">
        <v>2598</v>
      </c>
      <c r="AJ1515" s="441"/>
      <c r="AK1515" s="359"/>
    </row>
    <row r="1516" spans="1:37">
      <c r="A1516" s="367"/>
      <c r="B1516" s="445" t="s">
        <v>607</v>
      </c>
      <c r="C1516" s="402">
        <v>46.756700000000002</v>
      </c>
      <c r="D1516" s="428">
        <v>23.575199999999999</v>
      </c>
      <c r="E1516" s="449" t="s">
        <v>206</v>
      </c>
      <c r="F1516" s="450" t="s">
        <v>649</v>
      </c>
      <c r="G1516" s="450" t="s">
        <v>2764</v>
      </c>
      <c r="H1516" s="450" t="s">
        <v>4612</v>
      </c>
      <c r="I1516" s="452" t="s">
        <v>681</v>
      </c>
      <c r="J1516" s="457" t="s">
        <v>3</v>
      </c>
      <c r="K1516" s="407">
        <v>4</v>
      </c>
      <c r="L1516" s="407">
        <v>5</v>
      </c>
      <c r="M1516" s="407">
        <v>5</v>
      </c>
      <c r="N1516" s="398">
        <v>40</v>
      </c>
      <c r="O1516" s="395"/>
      <c r="P1516" s="526"/>
      <c r="Q1516" s="526">
        <v>5</v>
      </c>
      <c r="R1516" s="526">
        <v>23</v>
      </c>
      <c r="S1516" s="526">
        <v>12</v>
      </c>
      <c r="T1516" s="526"/>
      <c r="U1516" s="526"/>
      <c r="V1516" s="526">
        <f t="shared" si="76"/>
        <v>0</v>
      </c>
      <c r="W1516" s="676"/>
      <c r="X1516" s="507" t="str">
        <f t="shared" si="74"/>
        <v>5 două camere, 23 trei camere, 12 patru camere, 0 număr camere necunoscut &lt;span style="color: red;"&gt;(spuneți-mi sau trimiteți tabel întreținere)&lt;/span&gt;</v>
      </c>
      <c r="Y1516" s="508" t="str">
        <f t="shared" si="75"/>
        <v>40 din care 5 două camere, 23 trei camere, 12 patru camere, 0 număr camere necunoscut &lt;span style="color: red;"&gt;(spuneți-mi sau trimiteți tabel întreținere)&lt;/span&gt;</v>
      </c>
      <c r="Z1516" s="509"/>
      <c r="AA1516" s="510" t="s">
        <v>1043</v>
      </c>
      <c r="AB1516" s="628" t="s">
        <v>1306</v>
      </c>
      <c r="AC1516" s="431" t="s">
        <v>1155</v>
      </c>
      <c r="AD1516" s="356" t="s">
        <v>1424</v>
      </c>
      <c r="AE1516" s="356"/>
      <c r="AF1516" s="356"/>
      <c r="AG1516" s="623" t="s">
        <v>10</v>
      </c>
      <c r="AH1516" s="623"/>
      <c r="AI1516" s="623" t="s">
        <v>2598</v>
      </c>
      <c r="AJ1516" s="441"/>
      <c r="AK1516" s="359"/>
    </row>
    <row r="1517" spans="1:37">
      <c r="A1517" s="367"/>
      <c r="B1517" s="445" t="s">
        <v>607</v>
      </c>
      <c r="C1517" s="402">
        <v>46.7547</v>
      </c>
      <c r="D1517" s="428">
        <v>23.5762</v>
      </c>
      <c r="E1517" s="449" t="s">
        <v>206</v>
      </c>
      <c r="F1517" s="450" t="s">
        <v>649</v>
      </c>
      <c r="G1517" s="450" t="s">
        <v>2764</v>
      </c>
      <c r="H1517" s="450" t="s">
        <v>4613</v>
      </c>
      <c r="I1517" s="627" t="s">
        <v>718</v>
      </c>
      <c r="J1517" s="399" t="s">
        <v>3</v>
      </c>
      <c r="K1517" s="624">
        <v>3</v>
      </c>
      <c r="L1517" s="624">
        <v>5</v>
      </c>
      <c r="M1517" s="624">
        <v>4</v>
      </c>
      <c r="N1517" s="398">
        <v>46</v>
      </c>
      <c r="O1517" s="395"/>
      <c r="P1517" s="526">
        <v>3</v>
      </c>
      <c r="Q1517" s="526">
        <v>27</v>
      </c>
      <c r="R1517" s="526">
        <v>16</v>
      </c>
      <c r="S1517" s="526"/>
      <c r="T1517" s="526"/>
      <c r="U1517" s="526"/>
      <c r="V1517" s="526">
        <f t="shared" si="76"/>
        <v>0</v>
      </c>
      <c r="W1517" s="672"/>
      <c r="X1517" s="396" t="str">
        <f t="shared" si="74"/>
        <v>3 garsoniere, 27 două camere, 16 trei camere, 0 număr camere necunoscut &lt;span style="color: red;"&gt;(spuneți-mi sau trimiteți tabel întreținere)&lt;/span&gt;</v>
      </c>
      <c r="Y1517" s="622" t="str">
        <f t="shared" si="75"/>
        <v>46 din care 3 garsoniere, 27 două camere, 16 trei camere, 0 număr camere necunoscut &lt;span style="color: red;"&gt;(spuneți-mi sau trimiteți tabel întreținere)&lt;/span&gt;</v>
      </c>
      <c r="Z1517" s="397"/>
      <c r="AA1517" s="510" t="s">
        <v>1043</v>
      </c>
      <c r="AB1517" s="628" t="s">
        <v>1306</v>
      </c>
      <c r="AC1517" s="431" t="s">
        <v>1155</v>
      </c>
      <c r="AD1517" s="623" t="s">
        <v>1612</v>
      </c>
      <c r="AE1517" s="623"/>
      <c r="AF1517" s="623"/>
      <c r="AG1517" s="623" t="s">
        <v>10</v>
      </c>
      <c r="AH1517" s="623"/>
      <c r="AI1517" s="623" t="s">
        <v>2589</v>
      </c>
      <c r="AJ1517" s="441"/>
      <c r="AK1517" s="359"/>
    </row>
    <row r="1518" spans="1:37">
      <c r="A1518" s="367"/>
      <c r="B1518" s="445" t="s">
        <v>527</v>
      </c>
      <c r="C1518" s="402">
        <v>46.758299999999998</v>
      </c>
      <c r="D1518" s="428">
        <v>23.581900000000001</v>
      </c>
      <c r="E1518" s="449" t="s">
        <v>206</v>
      </c>
      <c r="F1518" s="450" t="s">
        <v>649</v>
      </c>
      <c r="G1518" s="450" t="s">
        <v>2764</v>
      </c>
      <c r="H1518" s="450" t="s">
        <v>4614</v>
      </c>
      <c r="I1518" s="451" t="s">
        <v>681</v>
      </c>
      <c r="J1518" s="456" t="s">
        <v>3</v>
      </c>
      <c r="K1518" s="403">
        <v>2</v>
      </c>
      <c r="L1518" s="403">
        <v>5</v>
      </c>
      <c r="M1518" s="403">
        <v>5</v>
      </c>
      <c r="N1518" s="398">
        <v>20</v>
      </c>
      <c r="O1518" s="395"/>
      <c r="P1518" s="526"/>
      <c r="Q1518" s="526"/>
      <c r="R1518" s="526">
        <v>14</v>
      </c>
      <c r="S1518" s="526">
        <v>6</v>
      </c>
      <c r="T1518" s="526"/>
      <c r="U1518" s="526"/>
      <c r="V1518" s="526">
        <f t="shared" si="76"/>
        <v>0</v>
      </c>
      <c r="W1518" s="677"/>
      <c r="X1518" s="503" t="str">
        <f t="shared" si="74"/>
        <v>14 trei camere, 6 patru camere, 0 număr camere necunoscut &lt;span style="color: red;"&gt;(spuneți-mi sau trimiteți tabel întreținere)&lt;/span&gt;</v>
      </c>
      <c r="Y1518" s="504" t="str">
        <f t="shared" si="75"/>
        <v>20 din care 14 trei camere, 6 patru camere, 0 număr camere necunoscut &lt;span style="color: red;"&gt;(spuneți-mi sau trimiteți tabel întreținere)&lt;/span&gt;</v>
      </c>
      <c r="Z1518" s="505"/>
      <c r="AA1518" s="506" t="s">
        <v>1665</v>
      </c>
      <c r="AB1518" s="628" t="s">
        <v>1307</v>
      </c>
      <c r="AC1518" s="431" t="s">
        <v>1155</v>
      </c>
      <c r="AD1518" s="623" t="s">
        <v>1399</v>
      </c>
      <c r="AE1518" s="623"/>
      <c r="AF1518" s="623"/>
      <c r="AG1518" s="623" t="s">
        <v>10</v>
      </c>
      <c r="AH1518" s="623"/>
      <c r="AI1518" s="623" t="s">
        <v>2598</v>
      </c>
      <c r="AJ1518" s="441"/>
      <c r="AK1518" s="359"/>
    </row>
    <row r="1519" spans="1:37">
      <c r="A1519" s="367"/>
      <c r="B1519" s="445" t="s">
        <v>527</v>
      </c>
      <c r="C1519" s="402">
        <v>46.7562</v>
      </c>
      <c r="D1519" s="428">
        <v>23.575199999999999</v>
      </c>
      <c r="E1519" s="449" t="s">
        <v>206</v>
      </c>
      <c r="F1519" s="450" t="s">
        <v>649</v>
      </c>
      <c r="G1519" s="450" t="s">
        <v>2764</v>
      </c>
      <c r="H1519" s="450" t="s">
        <v>4615</v>
      </c>
      <c r="I1519" s="452" t="s">
        <v>681</v>
      </c>
      <c r="J1519" s="457" t="s">
        <v>3</v>
      </c>
      <c r="K1519" s="407">
        <v>3</v>
      </c>
      <c r="L1519" s="407">
        <v>5</v>
      </c>
      <c r="M1519" s="407">
        <v>5</v>
      </c>
      <c r="N1519" s="425">
        <v>30</v>
      </c>
      <c r="O1519" s="437"/>
      <c r="P1519" s="406"/>
      <c r="Q1519" s="406"/>
      <c r="R1519" s="406">
        <v>21</v>
      </c>
      <c r="S1519" s="406">
        <v>9</v>
      </c>
      <c r="T1519" s="406"/>
      <c r="U1519" s="406"/>
      <c r="V1519" s="406">
        <f t="shared" si="76"/>
        <v>0</v>
      </c>
      <c r="W1519" s="676"/>
      <c r="X1519" s="507" t="str">
        <f t="shared" si="74"/>
        <v>21 trei camere, 9 patru camere, 0 număr camere necunoscut &lt;span style="color: red;"&gt;(spuneți-mi sau trimiteți tabel întreținere)&lt;/span&gt;</v>
      </c>
      <c r="Y1519" s="508" t="str">
        <f t="shared" si="75"/>
        <v>30 din care 21 trei camere, 9 patru camere, 0 număr camere necunoscut &lt;span style="color: red;"&gt;(spuneți-mi sau trimiteți tabel întreținere)&lt;/span&gt;</v>
      </c>
      <c r="Z1519" s="509"/>
      <c r="AA1519" s="510" t="s">
        <v>1665</v>
      </c>
      <c r="AB1519" s="628" t="s">
        <v>1306</v>
      </c>
      <c r="AC1519" s="431" t="s">
        <v>1155</v>
      </c>
      <c r="AD1519" s="356" t="s">
        <v>2303</v>
      </c>
      <c r="AE1519" s="356"/>
      <c r="AF1519" s="356"/>
      <c r="AG1519" s="623" t="s">
        <v>10</v>
      </c>
      <c r="AH1519" s="623"/>
      <c r="AI1519" s="623" t="s">
        <v>2591</v>
      </c>
      <c r="AJ1519" s="441"/>
      <c r="AK1519" s="359"/>
    </row>
    <row r="1520" spans="1:37">
      <c r="A1520" s="367"/>
      <c r="B1520" s="445" t="s">
        <v>526</v>
      </c>
      <c r="C1520" s="402">
        <v>46.757800000000003</v>
      </c>
      <c r="D1520" s="428">
        <v>23.582699999999999</v>
      </c>
      <c r="E1520" s="449" t="s">
        <v>206</v>
      </c>
      <c r="F1520" s="450" t="s">
        <v>649</v>
      </c>
      <c r="G1520" s="450" t="s">
        <v>2764</v>
      </c>
      <c r="H1520" s="450" t="s">
        <v>4616</v>
      </c>
      <c r="I1520" s="452" t="s">
        <v>681</v>
      </c>
      <c r="J1520" s="457" t="s">
        <v>3</v>
      </c>
      <c r="K1520" s="407">
        <v>2</v>
      </c>
      <c r="L1520" s="407">
        <v>5</v>
      </c>
      <c r="M1520" s="407">
        <v>5</v>
      </c>
      <c r="N1520" s="398">
        <v>20</v>
      </c>
      <c r="O1520" s="395"/>
      <c r="P1520" s="526"/>
      <c r="Q1520" s="526"/>
      <c r="R1520" s="526">
        <v>14</v>
      </c>
      <c r="S1520" s="526">
        <v>6</v>
      </c>
      <c r="T1520" s="526"/>
      <c r="U1520" s="526"/>
      <c r="V1520" s="526">
        <f t="shared" si="76"/>
        <v>0</v>
      </c>
      <c r="W1520" s="676"/>
      <c r="X1520" s="507" t="str">
        <f t="shared" si="74"/>
        <v>14 trei camere, 6 patru camere, 0 număr camere necunoscut &lt;span style="color: red;"&gt;(spuneți-mi sau trimiteți tabel întreținere)&lt;/span&gt;</v>
      </c>
      <c r="Y1520" s="508" t="str">
        <f t="shared" si="75"/>
        <v>20 din care 14 trei camere, 6 patru camere, 0 număr camere necunoscut &lt;span style="color: red;"&gt;(spuneți-mi sau trimiteți tabel întreținere)&lt;/span&gt;</v>
      </c>
      <c r="Z1520" s="509"/>
      <c r="AA1520" s="510" t="s">
        <v>1665</v>
      </c>
      <c r="AB1520" s="628" t="s">
        <v>1306</v>
      </c>
      <c r="AC1520" s="431" t="s">
        <v>1155</v>
      </c>
      <c r="AD1520" s="623" t="s">
        <v>1389</v>
      </c>
      <c r="AE1520" s="623"/>
      <c r="AF1520" s="623"/>
      <c r="AG1520" s="623" t="s">
        <v>10</v>
      </c>
      <c r="AH1520" s="623"/>
      <c r="AI1520" s="623" t="s">
        <v>2598</v>
      </c>
      <c r="AJ1520" s="441"/>
      <c r="AK1520" s="359"/>
    </row>
    <row r="1521" spans="1:37">
      <c r="A1521" s="367"/>
      <c r="B1521" s="445" t="s">
        <v>526</v>
      </c>
      <c r="C1521" s="402">
        <v>46.754800000000003</v>
      </c>
      <c r="D1521" s="428">
        <v>23.577300000000001</v>
      </c>
      <c r="E1521" s="449" t="s">
        <v>206</v>
      </c>
      <c r="F1521" s="450" t="s">
        <v>649</v>
      </c>
      <c r="G1521" s="450" t="s">
        <v>2764</v>
      </c>
      <c r="H1521" s="450" t="s">
        <v>4617</v>
      </c>
      <c r="I1521" s="627" t="s">
        <v>718</v>
      </c>
      <c r="J1521" s="399" t="s">
        <v>3</v>
      </c>
      <c r="K1521" s="624">
        <v>3</v>
      </c>
      <c r="L1521" s="624">
        <v>5</v>
      </c>
      <c r="M1521" s="624">
        <v>4</v>
      </c>
      <c r="N1521" s="398">
        <v>46</v>
      </c>
      <c r="O1521" s="395"/>
      <c r="P1521" s="526">
        <v>3</v>
      </c>
      <c r="Q1521" s="526">
        <v>27</v>
      </c>
      <c r="R1521" s="526">
        <v>16</v>
      </c>
      <c r="S1521" s="526"/>
      <c r="T1521" s="526"/>
      <c r="U1521" s="526"/>
      <c r="V1521" s="526">
        <f t="shared" si="76"/>
        <v>0</v>
      </c>
      <c r="W1521" s="672"/>
      <c r="X1521" s="396" t="str">
        <f t="shared" si="74"/>
        <v>3 garsoniere, 27 două camere, 16 trei camere, 0 număr camere necunoscut &lt;span style="color: red;"&gt;(spuneți-mi sau trimiteți tabel întreținere)&lt;/span&gt;</v>
      </c>
      <c r="Y1521" s="622" t="str">
        <f t="shared" si="75"/>
        <v>46 din care 3 garsoniere, 27 două camere, 16 trei camere, 0 număr camere necunoscut &lt;span style="color: red;"&gt;(spuneți-mi sau trimiteți tabel întreținere)&lt;/span&gt;</v>
      </c>
      <c r="Z1521" s="397"/>
      <c r="AA1521" s="510" t="s">
        <v>1043</v>
      </c>
      <c r="AB1521" s="628" t="s">
        <v>1306</v>
      </c>
      <c r="AC1521" s="431" t="s">
        <v>1155</v>
      </c>
      <c r="AD1521" s="623" t="s">
        <v>1612</v>
      </c>
      <c r="AE1521" s="623"/>
      <c r="AF1521" s="623"/>
      <c r="AG1521" s="623" t="s">
        <v>10</v>
      </c>
      <c r="AH1521" s="623"/>
      <c r="AI1521" s="623" t="s">
        <v>2589</v>
      </c>
      <c r="AJ1521" s="441"/>
      <c r="AK1521" s="359"/>
    </row>
    <row r="1522" spans="1:37">
      <c r="A1522" s="367"/>
      <c r="B1522" s="445" t="s">
        <v>525</v>
      </c>
      <c r="C1522" s="402">
        <v>46.7545</v>
      </c>
      <c r="D1522" s="428">
        <v>23.577200000000001</v>
      </c>
      <c r="E1522" s="449" t="s">
        <v>206</v>
      </c>
      <c r="F1522" s="450" t="s">
        <v>649</v>
      </c>
      <c r="G1522" s="450" t="s">
        <v>2764</v>
      </c>
      <c r="H1522" s="450" t="s">
        <v>3049</v>
      </c>
      <c r="I1522" s="451" t="s">
        <v>681</v>
      </c>
      <c r="J1522" s="456" t="s">
        <v>3</v>
      </c>
      <c r="K1522" s="403">
        <v>3</v>
      </c>
      <c r="L1522" s="403">
        <v>5</v>
      </c>
      <c r="M1522" s="403">
        <v>5</v>
      </c>
      <c r="N1522" s="398">
        <v>30</v>
      </c>
      <c r="O1522" s="395"/>
      <c r="P1522" s="526"/>
      <c r="Q1522" s="526">
        <v>5</v>
      </c>
      <c r="R1522" s="526">
        <v>16</v>
      </c>
      <c r="S1522" s="526">
        <v>9</v>
      </c>
      <c r="T1522" s="526"/>
      <c r="U1522" s="526"/>
      <c r="V1522" s="526">
        <f t="shared" si="76"/>
        <v>0</v>
      </c>
      <c r="W1522" s="677"/>
      <c r="X1522" s="503" t="str">
        <f t="shared" si="74"/>
        <v>5 două camere, 16 trei camere, 9 patru camere, 0 număr camere necunoscut &lt;span style="color: red;"&gt;(spuneți-mi sau trimiteți tabel întreținere)&lt;/span&gt;</v>
      </c>
      <c r="Y1522" s="504" t="str">
        <f t="shared" si="75"/>
        <v>30 din care 5 două camere, 16 trei camere, 9 patru camere, 0 număr camere necunoscut &lt;span style="color: red;"&gt;(spuneți-mi sau trimiteți tabel întreținere)&lt;/span&gt;</v>
      </c>
      <c r="Z1522" s="505"/>
      <c r="AA1522" s="506" t="s">
        <v>1665</v>
      </c>
      <c r="AB1522" s="628" t="s">
        <v>1306</v>
      </c>
      <c r="AC1522" s="431" t="s">
        <v>1155</v>
      </c>
      <c r="AD1522" s="417" t="s">
        <v>1416</v>
      </c>
      <c r="AE1522" s="356"/>
      <c r="AF1522" s="356"/>
      <c r="AG1522" s="623" t="s">
        <v>10</v>
      </c>
      <c r="AH1522" s="623"/>
      <c r="AI1522" s="623" t="s">
        <v>2598</v>
      </c>
      <c r="AJ1522" s="441"/>
      <c r="AK1522" s="359"/>
    </row>
    <row r="1523" spans="1:37">
      <c r="A1523" s="367"/>
      <c r="B1523" s="445" t="s">
        <v>525</v>
      </c>
      <c r="C1523" s="402">
        <v>46.756700000000002</v>
      </c>
      <c r="D1523" s="428">
        <v>23.575900000000001</v>
      </c>
      <c r="E1523" s="449" t="s">
        <v>206</v>
      </c>
      <c r="F1523" s="450" t="s">
        <v>649</v>
      </c>
      <c r="G1523" s="450" t="s">
        <v>2764</v>
      </c>
      <c r="H1523" s="450" t="s">
        <v>4618</v>
      </c>
      <c r="I1523" s="452" t="s">
        <v>681</v>
      </c>
      <c r="J1523" s="457" t="s">
        <v>3</v>
      </c>
      <c r="K1523" s="407">
        <v>3</v>
      </c>
      <c r="L1523" s="407">
        <v>5</v>
      </c>
      <c r="M1523" s="407">
        <v>5</v>
      </c>
      <c r="N1523" s="425">
        <v>30</v>
      </c>
      <c r="O1523" s="437"/>
      <c r="P1523" s="406"/>
      <c r="Q1523" s="406"/>
      <c r="R1523" s="406">
        <v>21</v>
      </c>
      <c r="S1523" s="406">
        <v>9</v>
      </c>
      <c r="T1523" s="406"/>
      <c r="U1523" s="406"/>
      <c r="V1523" s="406">
        <f t="shared" si="76"/>
        <v>0</v>
      </c>
      <c r="W1523" s="676"/>
      <c r="X1523" s="507" t="str">
        <f t="shared" si="74"/>
        <v>21 trei camere, 9 patru camere, 0 număr camere necunoscut &lt;span style="color: red;"&gt;(spuneți-mi sau trimiteți tabel întreținere)&lt;/span&gt;</v>
      </c>
      <c r="Y1523" s="508" t="str">
        <f t="shared" si="75"/>
        <v>30 din care 21 trei camere, 9 patru camere, 0 număr camere necunoscut &lt;span style="color: red;"&gt;(spuneți-mi sau trimiteți tabel întreținere)&lt;/span&gt;</v>
      </c>
      <c r="Z1523" s="509"/>
      <c r="AA1523" s="510" t="s">
        <v>1665</v>
      </c>
      <c r="AB1523" s="628" t="s">
        <v>1306</v>
      </c>
      <c r="AC1523" s="431" t="s">
        <v>1155</v>
      </c>
      <c r="AD1523" s="356" t="s">
        <v>2303</v>
      </c>
      <c r="AE1523" s="356"/>
      <c r="AF1523" s="356"/>
      <c r="AG1523" s="623" t="s">
        <v>10</v>
      </c>
      <c r="AH1523" s="623"/>
      <c r="AI1523" s="623" t="s">
        <v>2591</v>
      </c>
      <c r="AJ1523" s="441"/>
      <c r="AK1523" s="359"/>
    </row>
    <row r="1524" spans="1:37">
      <c r="A1524" s="367"/>
      <c r="B1524" s="445" t="s">
        <v>272</v>
      </c>
      <c r="C1524" s="402">
        <v>46.757300000000001</v>
      </c>
      <c r="D1524" s="428">
        <v>23.5822</v>
      </c>
      <c r="E1524" s="449" t="s">
        <v>206</v>
      </c>
      <c r="F1524" s="450" t="s">
        <v>649</v>
      </c>
      <c r="G1524" s="450" t="s">
        <v>2764</v>
      </c>
      <c r="H1524" s="450" t="s">
        <v>4619</v>
      </c>
      <c r="I1524" s="452" t="s">
        <v>681</v>
      </c>
      <c r="J1524" s="457" t="s">
        <v>3</v>
      </c>
      <c r="K1524" s="407">
        <v>2</v>
      </c>
      <c r="L1524" s="407">
        <v>5</v>
      </c>
      <c r="M1524" s="407">
        <v>5</v>
      </c>
      <c r="N1524" s="398">
        <v>20</v>
      </c>
      <c r="O1524" s="395"/>
      <c r="P1524" s="526"/>
      <c r="Q1524" s="526"/>
      <c r="R1524" s="526">
        <v>14</v>
      </c>
      <c r="S1524" s="526">
        <v>6</v>
      </c>
      <c r="T1524" s="526"/>
      <c r="U1524" s="526"/>
      <c r="V1524" s="526">
        <f t="shared" si="76"/>
        <v>0</v>
      </c>
      <c r="W1524" s="676"/>
      <c r="X1524" s="507" t="str">
        <f t="shared" si="74"/>
        <v>14 trei camere, 6 patru camere, 0 număr camere necunoscut &lt;span style="color: red;"&gt;(spuneți-mi sau trimiteți tabel întreținere)&lt;/span&gt;</v>
      </c>
      <c r="Y1524" s="508" t="str">
        <f t="shared" si="75"/>
        <v>20 din care 14 trei camere, 6 patru camere, 0 număr camere necunoscut &lt;span style="color: red;"&gt;(spuneți-mi sau trimiteți tabel întreținere)&lt;/span&gt;</v>
      </c>
      <c r="Z1524" s="509"/>
      <c r="AA1524" s="510" t="s">
        <v>1665</v>
      </c>
      <c r="AB1524" s="628" t="s">
        <v>1306</v>
      </c>
      <c r="AC1524" s="431" t="s">
        <v>1155</v>
      </c>
      <c r="AD1524" s="623" t="s">
        <v>1389</v>
      </c>
      <c r="AE1524" s="623"/>
      <c r="AF1524" s="623"/>
      <c r="AG1524" s="623" t="s">
        <v>10</v>
      </c>
      <c r="AH1524" s="623"/>
      <c r="AI1524" s="623" t="s">
        <v>2598</v>
      </c>
      <c r="AJ1524" s="441"/>
      <c r="AK1524" s="359"/>
    </row>
    <row r="1525" spans="1:37">
      <c r="A1525" s="367"/>
      <c r="B1525" s="445" t="s">
        <v>273</v>
      </c>
      <c r="C1525" s="402">
        <v>46.757599999999996</v>
      </c>
      <c r="D1525" s="428">
        <v>23.5825</v>
      </c>
      <c r="E1525" s="449" t="s">
        <v>206</v>
      </c>
      <c r="F1525" s="450" t="s">
        <v>649</v>
      </c>
      <c r="G1525" s="450" t="s">
        <v>2764</v>
      </c>
      <c r="H1525" s="450" t="s">
        <v>4620</v>
      </c>
      <c r="I1525" s="452" t="s">
        <v>681</v>
      </c>
      <c r="J1525" s="457" t="s">
        <v>3</v>
      </c>
      <c r="K1525" s="407">
        <v>2</v>
      </c>
      <c r="L1525" s="407">
        <v>5</v>
      </c>
      <c r="M1525" s="407">
        <v>5</v>
      </c>
      <c r="N1525" s="398">
        <v>20</v>
      </c>
      <c r="O1525" s="395"/>
      <c r="P1525" s="526"/>
      <c r="Q1525" s="526"/>
      <c r="R1525" s="526">
        <v>14</v>
      </c>
      <c r="S1525" s="526">
        <v>6</v>
      </c>
      <c r="T1525" s="526"/>
      <c r="U1525" s="526"/>
      <c r="V1525" s="526">
        <f t="shared" si="76"/>
        <v>0</v>
      </c>
      <c r="W1525" s="676"/>
      <c r="X1525" s="507" t="str">
        <f t="shared" si="74"/>
        <v>14 trei camere, 6 patru camere, 0 număr camere necunoscut &lt;span style="color: red;"&gt;(spuneți-mi sau trimiteți tabel întreținere)&lt;/span&gt;</v>
      </c>
      <c r="Y1525" s="508" t="str">
        <f t="shared" si="75"/>
        <v>20 din care 14 trei camere, 6 patru camere, 0 număr camere necunoscut &lt;span style="color: red;"&gt;(spuneți-mi sau trimiteți tabel întreținere)&lt;/span&gt;</v>
      </c>
      <c r="Z1525" s="509"/>
      <c r="AA1525" s="510" t="s">
        <v>1665</v>
      </c>
      <c r="AB1525" s="628" t="s">
        <v>1306</v>
      </c>
      <c r="AC1525" s="431" t="s">
        <v>1155</v>
      </c>
      <c r="AD1525" s="623" t="s">
        <v>1389</v>
      </c>
      <c r="AE1525" s="623"/>
      <c r="AF1525" s="623"/>
      <c r="AG1525" s="623" t="s">
        <v>10</v>
      </c>
      <c r="AH1525" s="623"/>
      <c r="AI1525" s="623" t="s">
        <v>2598</v>
      </c>
      <c r="AJ1525" s="441"/>
      <c r="AK1525" s="359"/>
    </row>
    <row r="1526" spans="1:37">
      <c r="A1526" s="367"/>
      <c r="B1526" s="445" t="s">
        <v>2851</v>
      </c>
      <c r="C1526" s="402">
        <v>46.754100000000001</v>
      </c>
      <c r="D1526" s="428">
        <v>23.579599999999999</v>
      </c>
      <c r="E1526" s="449" t="s">
        <v>206</v>
      </c>
      <c r="F1526" s="450" t="s">
        <v>649</v>
      </c>
      <c r="G1526" s="450" t="s">
        <v>2764</v>
      </c>
      <c r="H1526" s="450" t="s">
        <v>4621</v>
      </c>
      <c r="I1526" s="452" t="s">
        <v>681</v>
      </c>
      <c r="J1526" s="457" t="s">
        <v>3</v>
      </c>
      <c r="K1526" s="407">
        <v>2</v>
      </c>
      <c r="L1526" s="407">
        <v>5</v>
      </c>
      <c r="M1526" s="407">
        <v>5</v>
      </c>
      <c r="N1526" s="425">
        <v>40</v>
      </c>
      <c r="O1526" s="437"/>
      <c r="P1526" s="406">
        <v>40</v>
      </c>
      <c r="Q1526" s="406"/>
      <c r="R1526" s="406"/>
      <c r="S1526" s="406"/>
      <c r="T1526" s="406"/>
      <c r="U1526" s="406"/>
      <c r="V1526" s="406">
        <f t="shared" si="76"/>
        <v>0</v>
      </c>
      <c r="W1526" s="676"/>
      <c r="X1526" s="507" t="str">
        <f t="shared" si="74"/>
        <v>40 garsoniere, 0 număr camere necunoscut &lt;span style="color: red;"&gt;(spuneți-mi sau trimiteți tabel întreținere)&lt;/span&gt;</v>
      </c>
      <c r="Y1526" s="508" t="str">
        <f t="shared" si="75"/>
        <v>40 din care 40 garsoniere, 0 număr camere necunoscut &lt;span style="color: red;"&gt;(spuneți-mi sau trimiteți tabel întreținere)&lt;/span&gt;</v>
      </c>
      <c r="Z1526" s="509"/>
      <c r="AA1526" s="510" t="s">
        <v>1665</v>
      </c>
      <c r="AB1526" s="628" t="s">
        <v>1307</v>
      </c>
      <c r="AC1526" s="431" t="s">
        <v>1155</v>
      </c>
      <c r="AD1526" s="623" t="s">
        <v>2502</v>
      </c>
      <c r="AE1526" s="623"/>
      <c r="AF1526" s="623"/>
      <c r="AG1526" s="623" t="s">
        <v>10</v>
      </c>
      <c r="AH1526" s="623"/>
      <c r="AI1526" s="623" t="s">
        <v>2595</v>
      </c>
      <c r="AJ1526" s="441"/>
      <c r="AK1526" s="359"/>
    </row>
    <row r="1527" spans="1:37">
      <c r="A1527" s="367"/>
      <c r="B1527" s="445" t="s">
        <v>2852</v>
      </c>
      <c r="C1527" s="402">
        <v>46.754199999999997</v>
      </c>
      <c r="D1527" s="428">
        <v>23.58</v>
      </c>
      <c r="E1527" s="449" t="s">
        <v>206</v>
      </c>
      <c r="F1527" s="450" t="s">
        <v>649</v>
      </c>
      <c r="G1527" s="450" t="s">
        <v>2764</v>
      </c>
      <c r="H1527" s="450" t="s">
        <v>4622</v>
      </c>
      <c r="I1527" s="452" t="s">
        <v>681</v>
      </c>
      <c r="J1527" s="457" t="s">
        <v>3</v>
      </c>
      <c r="K1527" s="407">
        <v>2</v>
      </c>
      <c r="L1527" s="407">
        <v>5</v>
      </c>
      <c r="M1527" s="407">
        <v>5</v>
      </c>
      <c r="N1527" s="425">
        <v>40</v>
      </c>
      <c r="O1527" s="437"/>
      <c r="P1527" s="406">
        <v>40</v>
      </c>
      <c r="Q1527" s="406"/>
      <c r="R1527" s="406"/>
      <c r="S1527" s="406"/>
      <c r="T1527" s="406"/>
      <c r="U1527" s="406"/>
      <c r="V1527" s="406">
        <f t="shared" si="76"/>
        <v>0</v>
      </c>
      <c r="W1527" s="676"/>
      <c r="X1527" s="507" t="str">
        <f t="shared" si="74"/>
        <v>40 garsoniere, 0 număr camere necunoscut &lt;span style="color: red;"&gt;(spuneți-mi sau trimiteți tabel întreținere)&lt;/span&gt;</v>
      </c>
      <c r="Y1527" s="508" t="str">
        <f t="shared" si="75"/>
        <v>40 din care 40 garsoniere, 0 număr camere necunoscut &lt;span style="color: red;"&gt;(spuneți-mi sau trimiteți tabel întreținere)&lt;/span&gt;</v>
      </c>
      <c r="Z1527" s="509"/>
      <c r="AA1527" s="510" t="s">
        <v>1665</v>
      </c>
      <c r="AB1527" s="628" t="s">
        <v>1307</v>
      </c>
      <c r="AC1527" s="431" t="s">
        <v>1155</v>
      </c>
      <c r="AD1527" s="623" t="s">
        <v>2502</v>
      </c>
      <c r="AE1527" s="623"/>
      <c r="AF1527" s="623"/>
      <c r="AG1527" s="623" t="s">
        <v>10</v>
      </c>
      <c r="AH1527" s="623"/>
      <c r="AI1527" s="623" t="s">
        <v>2595</v>
      </c>
      <c r="AJ1527" s="441"/>
      <c r="AK1527" s="359"/>
    </row>
    <row r="1528" spans="1:37">
      <c r="A1528" s="367"/>
      <c r="B1528" s="445" t="s">
        <v>2852</v>
      </c>
      <c r="C1528" s="402">
        <v>46.754300000000001</v>
      </c>
      <c r="D1528" s="428">
        <v>23.580300000000001</v>
      </c>
      <c r="E1528" s="449" t="s">
        <v>206</v>
      </c>
      <c r="F1528" s="450" t="s">
        <v>649</v>
      </c>
      <c r="G1528" s="450" t="s">
        <v>2764</v>
      </c>
      <c r="H1528" s="450" t="s">
        <v>4623</v>
      </c>
      <c r="I1528" s="452" t="s">
        <v>681</v>
      </c>
      <c r="J1528" s="457" t="s">
        <v>3</v>
      </c>
      <c r="K1528" s="407">
        <v>2</v>
      </c>
      <c r="L1528" s="407">
        <v>5</v>
      </c>
      <c r="M1528" s="407">
        <v>5</v>
      </c>
      <c r="N1528" s="425">
        <v>40</v>
      </c>
      <c r="O1528" s="437"/>
      <c r="P1528" s="406">
        <v>40</v>
      </c>
      <c r="Q1528" s="406"/>
      <c r="R1528" s="406"/>
      <c r="S1528" s="406"/>
      <c r="T1528" s="406"/>
      <c r="U1528" s="406"/>
      <c r="V1528" s="406">
        <f t="shared" si="76"/>
        <v>0</v>
      </c>
      <c r="W1528" s="676"/>
      <c r="X1528" s="507" t="str">
        <f t="shared" si="74"/>
        <v>40 garsoniere, 0 număr camere necunoscut &lt;span style="color: red;"&gt;(spuneți-mi sau trimiteți tabel întreținere)&lt;/span&gt;</v>
      </c>
      <c r="Y1528" s="508" t="str">
        <f t="shared" si="75"/>
        <v>40 din care 40 garsoniere, 0 număr camere necunoscut &lt;span style="color: red;"&gt;(spuneți-mi sau trimiteți tabel întreținere)&lt;/span&gt;</v>
      </c>
      <c r="Z1528" s="509"/>
      <c r="AA1528" s="510" t="s">
        <v>1665</v>
      </c>
      <c r="AB1528" s="628" t="s">
        <v>1307</v>
      </c>
      <c r="AC1528" s="431" t="s">
        <v>1155</v>
      </c>
      <c r="AD1528" s="623" t="s">
        <v>2502</v>
      </c>
      <c r="AE1528" s="623"/>
      <c r="AF1528" s="623"/>
      <c r="AG1528" s="623" t="s">
        <v>10</v>
      </c>
      <c r="AH1528" s="623"/>
      <c r="AI1528" s="623" t="s">
        <v>2595</v>
      </c>
      <c r="AJ1528" s="441"/>
      <c r="AK1528" s="359"/>
    </row>
    <row r="1529" spans="1:37">
      <c r="A1529" s="367"/>
      <c r="B1529" s="445" t="s">
        <v>2853</v>
      </c>
      <c r="C1529" s="402">
        <v>46.754600000000003</v>
      </c>
      <c r="D1529" s="428">
        <v>23.580200000000001</v>
      </c>
      <c r="E1529" s="449" t="s">
        <v>206</v>
      </c>
      <c r="F1529" s="450" t="s">
        <v>649</v>
      </c>
      <c r="G1529" s="450" t="s">
        <v>2764</v>
      </c>
      <c r="H1529" s="450" t="s">
        <v>4624</v>
      </c>
      <c r="I1529" s="452" t="s">
        <v>681</v>
      </c>
      <c r="J1529" s="457" t="s">
        <v>3</v>
      </c>
      <c r="K1529" s="407">
        <v>2</v>
      </c>
      <c r="L1529" s="407">
        <v>5</v>
      </c>
      <c r="M1529" s="407">
        <v>5</v>
      </c>
      <c r="N1529" s="425">
        <v>40</v>
      </c>
      <c r="O1529" s="437"/>
      <c r="P1529" s="406">
        <v>40</v>
      </c>
      <c r="Q1529" s="406"/>
      <c r="R1529" s="406"/>
      <c r="S1529" s="406"/>
      <c r="T1529" s="406"/>
      <c r="U1529" s="406"/>
      <c r="V1529" s="406">
        <f t="shared" si="76"/>
        <v>0</v>
      </c>
      <c r="W1529" s="676"/>
      <c r="X1529" s="507" t="str">
        <f t="shared" si="74"/>
        <v>40 garsoniere, 0 număr camere necunoscut &lt;span style="color: red;"&gt;(spuneți-mi sau trimiteți tabel întreținere)&lt;/span&gt;</v>
      </c>
      <c r="Y1529" s="508" t="str">
        <f t="shared" si="75"/>
        <v>40 din care 40 garsoniere, 0 număr camere necunoscut &lt;span style="color: red;"&gt;(spuneți-mi sau trimiteți tabel întreținere)&lt;/span&gt;</v>
      </c>
      <c r="Z1529" s="509"/>
      <c r="AA1529" s="510" t="s">
        <v>1665</v>
      </c>
      <c r="AB1529" s="628" t="s">
        <v>1307</v>
      </c>
      <c r="AC1529" s="431" t="s">
        <v>1155</v>
      </c>
      <c r="AD1529" s="623" t="s">
        <v>2502</v>
      </c>
      <c r="AE1529" s="623"/>
      <c r="AF1529" s="623"/>
      <c r="AG1529" s="623" t="s">
        <v>10</v>
      </c>
      <c r="AH1529" s="623"/>
      <c r="AI1529" s="623" t="s">
        <v>2595</v>
      </c>
      <c r="AJ1529" s="441"/>
      <c r="AK1529" s="359"/>
    </row>
    <row r="1530" spans="1:37">
      <c r="A1530" s="367"/>
      <c r="B1530" s="445" t="s">
        <v>2854</v>
      </c>
      <c r="C1530" s="402">
        <v>46.755000000000003</v>
      </c>
      <c r="D1530" s="428">
        <v>23.580200000000001</v>
      </c>
      <c r="E1530" s="449" t="s">
        <v>206</v>
      </c>
      <c r="F1530" s="450" t="s">
        <v>649</v>
      </c>
      <c r="G1530" s="450" t="s">
        <v>2764</v>
      </c>
      <c r="H1530" s="450" t="s">
        <v>4625</v>
      </c>
      <c r="I1530" s="452" t="s">
        <v>681</v>
      </c>
      <c r="J1530" s="457" t="s">
        <v>3</v>
      </c>
      <c r="K1530" s="407">
        <v>2</v>
      </c>
      <c r="L1530" s="407">
        <v>5</v>
      </c>
      <c r="M1530" s="407">
        <v>5</v>
      </c>
      <c r="N1530" s="425">
        <v>40</v>
      </c>
      <c r="O1530" s="437"/>
      <c r="P1530" s="406">
        <v>40</v>
      </c>
      <c r="Q1530" s="406"/>
      <c r="R1530" s="406"/>
      <c r="S1530" s="406"/>
      <c r="T1530" s="406"/>
      <c r="U1530" s="406"/>
      <c r="V1530" s="406">
        <f t="shared" si="76"/>
        <v>0</v>
      </c>
      <c r="W1530" s="676"/>
      <c r="X1530" s="507" t="str">
        <f t="shared" si="74"/>
        <v>40 garsoniere, 0 număr camere necunoscut &lt;span style="color: red;"&gt;(spuneți-mi sau trimiteți tabel întreținere)&lt;/span&gt;</v>
      </c>
      <c r="Y1530" s="508" t="str">
        <f t="shared" si="75"/>
        <v>40 din care 40 garsoniere, 0 număr camere necunoscut &lt;span style="color: red;"&gt;(spuneți-mi sau trimiteți tabel întreținere)&lt;/span&gt;</v>
      </c>
      <c r="Z1530" s="509"/>
      <c r="AA1530" s="510" t="s">
        <v>1665</v>
      </c>
      <c r="AB1530" s="628" t="s">
        <v>1307</v>
      </c>
      <c r="AC1530" s="431" t="s">
        <v>1155</v>
      </c>
      <c r="AD1530" s="623" t="s">
        <v>2502</v>
      </c>
      <c r="AE1530" s="623"/>
      <c r="AF1530" s="623"/>
      <c r="AG1530" s="623" t="s">
        <v>10</v>
      </c>
      <c r="AH1530" s="623"/>
      <c r="AI1530" s="623" t="s">
        <v>2595</v>
      </c>
      <c r="AJ1530" s="441"/>
      <c r="AK1530" s="359"/>
    </row>
    <row r="1531" spans="1:37">
      <c r="A1531" s="367"/>
      <c r="B1531" s="445" t="s">
        <v>524</v>
      </c>
      <c r="C1531" s="402">
        <v>46.756700000000002</v>
      </c>
      <c r="D1531" s="428">
        <v>23.576899999999998</v>
      </c>
      <c r="E1531" s="449" t="s">
        <v>206</v>
      </c>
      <c r="F1531" s="450" t="s">
        <v>649</v>
      </c>
      <c r="G1531" s="450" t="s">
        <v>2764</v>
      </c>
      <c r="H1531" s="450" t="s">
        <v>4626</v>
      </c>
      <c r="I1531" s="452" t="s">
        <v>681</v>
      </c>
      <c r="J1531" s="457" t="s">
        <v>3</v>
      </c>
      <c r="K1531" s="407">
        <v>4</v>
      </c>
      <c r="L1531" s="407">
        <v>5</v>
      </c>
      <c r="M1531" s="407">
        <v>5</v>
      </c>
      <c r="N1531" s="425">
        <v>40</v>
      </c>
      <c r="O1531" s="437"/>
      <c r="P1531" s="406"/>
      <c r="Q1531" s="406"/>
      <c r="R1531" s="406">
        <v>28</v>
      </c>
      <c r="S1531" s="406">
        <v>12</v>
      </c>
      <c r="T1531" s="406"/>
      <c r="U1531" s="406"/>
      <c r="V1531" s="406">
        <f t="shared" si="76"/>
        <v>0</v>
      </c>
      <c r="W1531" s="676"/>
      <c r="X1531" s="507" t="str">
        <f t="shared" si="74"/>
        <v>28 trei camere, 12 patru camere, 0 număr camere necunoscut &lt;span style="color: red;"&gt;(spuneți-mi sau trimiteți tabel întreținere)&lt;/span&gt;</v>
      </c>
      <c r="Y1531" s="508" t="str">
        <f t="shared" si="75"/>
        <v>40 din care 28 trei camere, 12 patru camere, 0 număr camere necunoscut &lt;span style="color: red;"&gt;(spuneți-mi sau trimiteți tabel întreținere)&lt;/span&gt;</v>
      </c>
      <c r="Z1531" s="509"/>
      <c r="AA1531" s="510" t="s">
        <v>1677</v>
      </c>
      <c r="AB1531" s="628" t="s">
        <v>1306</v>
      </c>
      <c r="AC1531" s="431" t="s">
        <v>1155</v>
      </c>
      <c r="AD1531" s="356" t="s">
        <v>2305</v>
      </c>
      <c r="AE1531" s="356"/>
      <c r="AF1531" s="356"/>
      <c r="AG1531" s="623" t="s">
        <v>10</v>
      </c>
      <c r="AH1531" s="623"/>
      <c r="AI1531" s="623" t="s">
        <v>2591</v>
      </c>
      <c r="AJ1531" s="441"/>
      <c r="AK1531" s="359"/>
    </row>
    <row r="1532" spans="1:37">
      <c r="A1532" s="367"/>
      <c r="B1532" s="445" t="s">
        <v>2855</v>
      </c>
      <c r="C1532" s="402">
        <v>46.758000000000003</v>
      </c>
      <c r="D1532" s="428">
        <v>23.581700000000001</v>
      </c>
      <c r="E1532" s="449" t="s">
        <v>206</v>
      </c>
      <c r="F1532" s="450" t="s">
        <v>649</v>
      </c>
      <c r="G1532" s="450" t="s">
        <v>2764</v>
      </c>
      <c r="H1532" s="450" t="s">
        <v>3082</v>
      </c>
      <c r="I1532" s="452" t="s">
        <v>681</v>
      </c>
      <c r="J1532" s="457" t="s">
        <v>3</v>
      </c>
      <c r="K1532" s="407">
        <v>2</v>
      </c>
      <c r="L1532" s="407">
        <v>5</v>
      </c>
      <c r="M1532" s="407">
        <v>5</v>
      </c>
      <c r="N1532" s="398">
        <v>20</v>
      </c>
      <c r="O1532" s="395"/>
      <c r="P1532" s="526"/>
      <c r="Q1532" s="526"/>
      <c r="R1532" s="526">
        <v>14</v>
      </c>
      <c r="S1532" s="526">
        <v>6</v>
      </c>
      <c r="T1532" s="526"/>
      <c r="U1532" s="526"/>
      <c r="V1532" s="526">
        <f t="shared" si="76"/>
        <v>0</v>
      </c>
      <c r="W1532" s="676"/>
      <c r="X1532" s="507" t="str">
        <f t="shared" si="74"/>
        <v>14 trei camere, 6 patru camere, 0 număr camere necunoscut &lt;span style="color: red;"&gt;(spuneți-mi sau trimiteți tabel întreținere)&lt;/span&gt;</v>
      </c>
      <c r="Y1532" s="508" t="str">
        <f t="shared" si="75"/>
        <v>20 din care 14 trei camere, 6 patru camere, 0 număr camere necunoscut &lt;span style="color: red;"&gt;(spuneți-mi sau trimiteți tabel întreținere)&lt;/span&gt;</v>
      </c>
      <c r="Z1532" s="509"/>
      <c r="AA1532" s="510" t="s">
        <v>1672</v>
      </c>
      <c r="AB1532" s="628" t="s">
        <v>1307</v>
      </c>
      <c r="AC1532" s="431" t="s">
        <v>1155</v>
      </c>
      <c r="AD1532" s="623" t="s">
        <v>1399</v>
      </c>
      <c r="AE1532" s="623"/>
      <c r="AF1532" s="623"/>
      <c r="AG1532" s="623" t="s">
        <v>10</v>
      </c>
      <c r="AH1532" s="623"/>
      <c r="AI1532" s="623" t="s">
        <v>2598</v>
      </c>
      <c r="AJ1532" s="441"/>
      <c r="AK1532" s="359"/>
    </row>
    <row r="1533" spans="1:37">
      <c r="A1533" s="367"/>
      <c r="B1533" s="445" t="s">
        <v>621</v>
      </c>
      <c r="C1533" s="402">
        <v>46.758099999999999</v>
      </c>
      <c r="D1533" s="428">
        <v>23.582999999999998</v>
      </c>
      <c r="E1533" s="449" t="s">
        <v>206</v>
      </c>
      <c r="F1533" s="450" t="s">
        <v>649</v>
      </c>
      <c r="G1533" s="450" t="s">
        <v>2764</v>
      </c>
      <c r="H1533" s="450" t="s">
        <v>4627</v>
      </c>
      <c r="I1533" s="452" t="s">
        <v>681</v>
      </c>
      <c r="J1533" s="457" t="s">
        <v>3</v>
      </c>
      <c r="K1533" s="407">
        <v>2</v>
      </c>
      <c r="L1533" s="407">
        <v>5</v>
      </c>
      <c r="M1533" s="407">
        <v>5</v>
      </c>
      <c r="N1533" s="398">
        <v>20</v>
      </c>
      <c r="O1533" s="395"/>
      <c r="P1533" s="526"/>
      <c r="Q1533" s="526"/>
      <c r="R1533" s="526">
        <v>14</v>
      </c>
      <c r="S1533" s="526">
        <v>6</v>
      </c>
      <c r="T1533" s="526"/>
      <c r="U1533" s="526"/>
      <c r="V1533" s="526">
        <f t="shared" si="76"/>
        <v>0</v>
      </c>
      <c r="W1533" s="676"/>
      <c r="X1533" s="507" t="str">
        <f t="shared" si="74"/>
        <v>14 trei camere, 6 patru camere, 0 număr camere necunoscut &lt;span style="color: red;"&gt;(spuneți-mi sau trimiteți tabel întreținere)&lt;/span&gt;</v>
      </c>
      <c r="Y1533" s="508" t="str">
        <f t="shared" si="75"/>
        <v>20 din care 14 trei camere, 6 patru camere, 0 număr camere necunoscut &lt;span style="color: red;"&gt;(spuneți-mi sau trimiteți tabel întreținere)&lt;/span&gt;</v>
      </c>
      <c r="Z1533" s="509"/>
      <c r="AA1533" s="510" t="s">
        <v>1665</v>
      </c>
      <c r="AB1533" s="628" t="s">
        <v>1307</v>
      </c>
      <c r="AC1533" s="431" t="s">
        <v>1155</v>
      </c>
      <c r="AD1533" s="623" t="s">
        <v>1399</v>
      </c>
      <c r="AE1533" s="623"/>
      <c r="AF1533" s="623"/>
      <c r="AG1533" s="623" t="s">
        <v>10</v>
      </c>
      <c r="AH1533" s="623"/>
      <c r="AI1533" s="623" t="s">
        <v>2598</v>
      </c>
      <c r="AJ1533" s="441"/>
      <c r="AK1533" s="359"/>
    </row>
    <row r="1534" spans="1:37">
      <c r="A1534" s="367"/>
      <c r="B1534" s="445" t="s">
        <v>621</v>
      </c>
      <c r="C1534" s="402">
        <v>46.756399999999999</v>
      </c>
      <c r="D1534" s="428">
        <v>23.576699999999999</v>
      </c>
      <c r="E1534" s="449" t="s">
        <v>206</v>
      </c>
      <c r="F1534" s="450" t="s">
        <v>649</v>
      </c>
      <c r="G1534" s="450" t="s">
        <v>2764</v>
      </c>
      <c r="H1534" s="450" t="s">
        <v>4628</v>
      </c>
      <c r="I1534" s="452" t="s">
        <v>681</v>
      </c>
      <c r="J1534" s="457" t="s">
        <v>3</v>
      </c>
      <c r="K1534" s="407">
        <v>3</v>
      </c>
      <c r="L1534" s="407">
        <v>5</v>
      </c>
      <c r="M1534" s="407">
        <v>5</v>
      </c>
      <c r="N1534" s="425">
        <v>30</v>
      </c>
      <c r="O1534" s="437"/>
      <c r="P1534" s="406"/>
      <c r="Q1534" s="406"/>
      <c r="R1534" s="406">
        <v>21</v>
      </c>
      <c r="S1534" s="406">
        <v>9</v>
      </c>
      <c r="T1534" s="406"/>
      <c r="U1534" s="406"/>
      <c r="V1534" s="406">
        <f t="shared" si="76"/>
        <v>0</v>
      </c>
      <c r="W1534" s="676"/>
      <c r="X1534" s="507" t="str">
        <f t="shared" si="74"/>
        <v>21 trei camere, 9 patru camere, 0 număr camere necunoscut &lt;span style="color: red;"&gt;(spuneți-mi sau trimiteți tabel întreținere)&lt;/span&gt;</v>
      </c>
      <c r="Y1534" s="508" t="str">
        <f t="shared" si="75"/>
        <v>30 din care 21 trei camere, 9 patru camere, 0 număr camere necunoscut &lt;span style="color: red;"&gt;(spuneți-mi sau trimiteți tabel întreținere)&lt;/span&gt;</v>
      </c>
      <c r="Z1534" s="509"/>
      <c r="AA1534" s="510" t="s">
        <v>1665</v>
      </c>
      <c r="AB1534" s="628" t="s">
        <v>1306</v>
      </c>
      <c r="AC1534" s="431" t="s">
        <v>1155</v>
      </c>
      <c r="AD1534" s="356" t="s">
        <v>2303</v>
      </c>
      <c r="AE1534" s="356"/>
      <c r="AF1534" s="356"/>
      <c r="AG1534" s="623" t="s">
        <v>10</v>
      </c>
      <c r="AH1534" s="623"/>
      <c r="AI1534" s="623" t="s">
        <v>2591</v>
      </c>
      <c r="AJ1534" s="441"/>
      <c r="AK1534" s="359"/>
    </row>
    <row r="1535" spans="1:37">
      <c r="A1535" s="367"/>
      <c r="B1535" s="445" t="s">
        <v>622</v>
      </c>
      <c r="C1535" s="402">
        <v>46.757899999999999</v>
      </c>
      <c r="D1535" s="428">
        <v>23.575600000000001</v>
      </c>
      <c r="E1535" s="449" t="s">
        <v>206</v>
      </c>
      <c r="F1535" s="450" t="s">
        <v>649</v>
      </c>
      <c r="G1535" s="450" t="s">
        <v>2764</v>
      </c>
      <c r="H1535" s="450" t="s">
        <v>4629</v>
      </c>
      <c r="I1535" s="452" t="s">
        <v>681</v>
      </c>
      <c r="J1535" s="457" t="s">
        <v>3</v>
      </c>
      <c r="K1535" s="407">
        <v>3</v>
      </c>
      <c r="L1535" s="407">
        <v>5</v>
      </c>
      <c r="M1535" s="407">
        <v>5</v>
      </c>
      <c r="N1535" s="425">
        <v>30</v>
      </c>
      <c r="O1535" s="437"/>
      <c r="P1535" s="526"/>
      <c r="Q1535" s="526">
        <v>10</v>
      </c>
      <c r="R1535" s="526">
        <v>11</v>
      </c>
      <c r="S1535" s="526">
        <v>9</v>
      </c>
      <c r="T1535" s="526"/>
      <c r="U1535" s="526"/>
      <c r="V1535" s="526">
        <f t="shared" si="76"/>
        <v>0</v>
      </c>
      <c r="W1535" s="676"/>
      <c r="X1535" s="507" t="str">
        <f t="shared" si="74"/>
        <v>10 două camere, 11 trei camere, 9 patru camere, 0 număr camere necunoscut &lt;span style="color: red;"&gt;(spuneți-mi sau trimiteți tabel întreținere)&lt;/span&gt;</v>
      </c>
      <c r="Y1535" s="508" t="str">
        <f t="shared" si="75"/>
        <v>30 din care 10 două camere, 11 trei camere, 9 patru camere, 0 număr camere necunoscut &lt;span style="color: red;"&gt;(spuneți-mi sau trimiteți tabel întreținere)&lt;/span&gt;</v>
      </c>
      <c r="Z1535" s="509"/>
      <c r="AA1535" s="510" t="s">
        <v>1043</v>
      </c>
      <c r="AB1535" s="628" t="s">
        <v>1306</v>
      </c>
      <c r="AC1535" s="431" t="s">
        <v>1155</v>
      </c>
      <c r="AD1535" s="356" t="s">
        <v>2387</v>
      </c>
      <c r="AE1535" s="356"/>
      <c r="AF1535" s="356"/>
      <c r="AG1535" s="623" t="s">
        <v>10</v>
      </c>
      <c r="AH1535" s="623"/>
      <c r="AI1535" s="623" t="s">
        <v>2566</v>
      </c>
      <c r="AJ1535" s="441"/>
      <c r="AK1535" s="359"/>
    </row>
    <row r="1536" spans="1:37">
      <c r="A1536" s="367"/>
      <c r="B1536" s="445" t="s">
        <v>622</v>
      </c>
      <c r="C1536" s="402">
        <v>46.756100000000004</v>
      </c>
      <c r="D1536" s="428">
        <v>23.576799999999999</v>
      </c>
      <c r="E1536" s="449" t="s">
        <v>206</v>
      </c>
      <c r="F1536" s="450" t="s">
        <v>649</v>
      </c>
      <c r="G1536" s="450" t="s">
        <v>2764</v>
      </c>
      <c r="H1536" s="450" t="s">
        <v>4630</v>
      </c>
      <c r="I1536" s="452" t="s">
        <v>681</v>
      </c>
      <c r="J1536" s="457" t="s">
        <v>3</v>
      </c>
      <c r="K1536" s="407">
        <v>3</v>
      </c>
      <c r="L1536" s="407">
        <v>5</v>
      </c>
      <c r="M1536" s="407">
        <v>5</v>
      </c>
      <c r="N1536" s="425">
        <v>30</v>
      </c>
      <c r="O1536" s="437"/>
      <c r="P1536" s="406"/>
      <c r="Q1536" s="406"/>
      <c r="R1536" s="406">
        <v>21</v>
      </c>
      <c r="S1536" s="406">
        <v>9</v>
      </c>
      <c r="T1536" s="406"/>
      <c r="U1536" s="406"/>
      <c r="V1536" s="406">
        <f t="shared" si="76"/>
        <v>0</v>
      </c>
      <c r="W1536" s="676"/>
      <c r="X1536" s="507" t="str">
        <f t="shared" si="74"/>
        <v>21 trei camere, 9 patru camere, 0 număr camere necunoscut &lt;span style="color: red;"&gt;(spuneți-mi sau trimiteți tabel întreținere)&lt;/span&gt;</v>
      </c>
      <c r="Y1536" s="508" t="str">
        <f t="shared" si="75"/>
        <v>30 din care 21 trei camere, 9 patru camere, 0 număr camere necunoscut &lt;span style="color: red;"&gt;(spuneți-mi sau trimiteți tabel întreținere)&lt;/span&gt;</v>
      </c>
      <c r="Z1536" s="509"/>
      <c r="AA1536" s="510" t="s">
        <v>1665</v>
      </c>
      <c r="AB1536" s="628" t="s">
        <v>1306</v>
      </c>
      <c r="AC1536" s="431" t="s">
        <v>1155</v>
      </c>
      <c r="AD1536" s="356" t="s">
        <v>2303</v>
      </c>
      <c r="AE1536" s="356"/>
      <c r="AF1536" s="356"/>
      <c r="AG1536" s="623" t="s">
        <v>10</v>
      </c>
      <c r="AH1536" s="623"/>
      <c r="AI1536" s="623" t="s">
        <v>2591</v>
      </c>
      <c r="AJ1536" s="441"/>
      <c r="AK1536" s="359"/>
    </row>
    <row r="1537" spans="1:37">
      <c r="A1537" s="367"/>
      <c r="B1537" s="445" t="s">
        <v>623</v>
      </c>
      <c r="C1537" s="402">
        <v>46.757100000000001</v>
      </c>
      <c r="D1537" s="428">
        <v>23.575800000000001</v>
      </c>
      <c r="E1537" s="449" t="s">
        <v>206</v>
      </c>
      <c r="F1537" s="450" t="s">
        <v>649</v>
      </c>
      <c r="G1537" s="450" t="s">
        <v>2764</v>
      </c>
      <c r="H1537" s="450" t="s">
        <v>4631</v>
      </c>
      <c r="I1537" s="452" t="s">
        <v>681</v>
      </c>
      <c r="J1537" s="457" t="s">
        <v>3</v>
      </c>
      <c r="K1537" s="407">
        <v>3</v>
      </c>
      <c r="L1537" s="407">
        <v>5</v>
      </c>
      <c r="M1537" s="407">
        <v>5</v>
      </c>
      <c r="N1537" s="398">
        <v>30</v>
      </c>
      <c r="O1537" s="395"/>
      <c r="P1537" s="526"/>
      <c r="Q1537" s="526">
        <v>5</v>
      </c>
      <c r="R1537" s="526">
        <v>16</v>
      </c>
      <c r="S1537" s="526">
        <v>9</v>
      </c>
      <c r="T1537" s="526"/>
      <c r="U1537" s="526"/>
      <c r="V1537" s="526">
        <f t="shared" si="76"/>
        <v>0</v>
      </c>
      <c r="W1537" s="676"/>
      <c r="X1537" s="507" t="str">
        <f t="shared" si="74"/>
        <v>5 două camere, 16 trei camere, 9 patru camere, 0 număr camere necunoscut &lt;span style="color: red;"&gt;(spuneți-mi sau trimiteți tabel întreținere)&lt;/span&gt;</v>
      </c>
      <c r="Y1537" s="508" t="str">
        <f t="shared" si="75"/>
        <v>30 din care 5 două camere, 16 trei camere, 9 patru camere, 0 număr camere necunoscut &lt;span style="color: red;"&gt;(spuneți-mi sau trimiteți tabel întreținere)&lt;/span&gt;</v>
      </c>
      <c r="Z1537" s="509"/>
      <c r="AA1537" s="510" t="s">
        <v>1043</v>
      </c>
      <c r="AB1537" s="628" t="s">
        <v>1306</v>
      </c>
      <c r="AC1537" s="431" t="s">
        <v>1155</v>
      </c>
      <c r="AD1537" s="356" t="s">
        <v>1416</v>
      </c>
      <c r="AE1537" s="356"/>
      <c r="AF1537" s="356"/>
      <c r="AG1537" s="623" t="s">
        <v>10</v>
      </c>
      <c r="AH1537" s="623"/>
      <c r="AI1537" s="623" t="s">
        <v>2598</v>
      </c>
      <c r="AJ1537" s="441"/>
      <c r="AK1537" s="359"/>
    </row>
    <row r="1538" spans="1:37">
      <c r="A1538" s="367"/>
      <c r="B1538" s="445" t="s">
        <v>623</v>
      </c>
      <c r="C1538" s="402">
        <v>46.757300000000001</v>
      </c>
      <c r="D1538" s="428">
        <v>23.576699999999999</v>
      </c>
      <c r="E1538" s="449" t="s">
        <v>206</v>
      </c>
      <c r="F1538" s="450" t="s">
        <v>649</v>
      </c>
      <c r="G1538" s="450" t="s">
        <v>2764</v>
      </c>
      <c r="H1538" s="450" t="s">
        <v>4632</v>
      </c>
      <c r="I1538" s="452" t="s">
        <v>681</v>
      </c>
      <c r="J1538" s="457" t="s">
        <v>3</v>
      </c>
      <c r="K1538" s="407">
        <v>3</v>
      </c>
      <c r="L1538" s="407">
        <v>5</v>
      </c>
      <c r="M1538" s="407">
        <v>5</v>
      </c>
      <c r="N1538" s="398">
        <v>30</v>
      </c>
      <c r="O1538" s="395"/>
      <c r="P1538" s="526"/>
      <c r="Q1538" s="526">
        <v>5</v>
      </c>
      <c r="R1538" s="526">
        <v>16</v>
      </c>
      <c r="S1538" s="526">
        <v>9</v>
      </c>
      <c r="T1538" s="526"/>
      <c r="U1538" s="526"/>
      <c r="V1538" s="526">
        <f t="shared" si="76"/>
        <v>0</v>
      </c>
      <c r="W1538" s="676"/>
      <c r="X1538" s="507" t="str">
        <f t="shared" si="74"/>
        <v>5 două camere, 16 trei camere, 9 patru camere, 0 număr camere necunoscut &lt;span style="color: red;"&gt;(spuneți-mi sau trimiteți tabel întreținere)&lt;/span&gt;</v>
      </c>
      <c r="Y1538" s="508" t="str">
        <f t="shared" si="75"/>
        <v>30 din care 5 două camere, 16 trei camere, 9 patru camere, 0 număr camere necunoscut &lt;span style="color: red;"&gt;(spuneți-mi sau trimiteți tabel întreținere)&lt;/span&gt;</v>
      </c>
      <c r="Z1538" s="509"/>
      <c r="AA1538" s="510" t="s">
        <v>1043</v>
      </c>
      <c r="AB1538" s="628" t="s">
        <v>1306</v>
      </c>
      <c r="AC1538" s="431" t="s">
        <v>1155</v>
      </c>
      <c r="AD1538" s="356" t="s">
        <v>1416</v>
      </c>
      <c r="AE1538" s="356"/>
      <c r="AF1538" s="356"/>
      <c r="AG1538" s="623" t="s">
        <v>10</v>
      </c>
      <c r="AH1538" s="623"/>
      <c r="AI1538" s="623" t="s">
        <v>2598</v>
      </c>
      <c r="AJ1538" s="441"/>
      <c r="AK1538" s="359"/>
    </row>
    <row r="1539" spans="1:37">
      <c r="A1539" s="367"/>
      <c r="B1539" s="445" t="s">
        <v>623</v>
      </c>
      <c r="C1539" s="402">
        <v>46.756999999999998</v>
      </c>
      <c r="D1539" s="428">
        <v>23.576799999999999</v>
      </c>
      <c r="E1539" s="449" t="s">
        <v>206</v>
      </c>
      <c r="F1539" s="450" t="s">
        <v>649</v>
      </c>
      <c r="G1539" s="450" t="s">
        <v>2764</v>
      </c>
      <c r="H1539" s="450" t="s">
        <v>4633</v>
      </c>
      <c r="I1539" s="452" t="s">
        <v>681</v>
      </c>
      <c r="J1539" s="457" t="s">
        <v>3</v>
      </c>
      <c r="K1539" s="407">
        <v>3</v>
      </c>
      <c r="L1539" s="407">
        <v>5</v>
      </c>
      <c r="M1539" s="407">
        <v>5</v>
      </c>
      <c r="N1539" s="425">
        <v>30</v>
      </c>
      <c r="O1539" s="437"/>
      <c r="P1539" s="406"/>
      <c r="Q1539" s="406"/>
      <c r="R1539" s="406">
        <v>21</v>
      </c>
      <c r="S1539" s="406">
        <v>9</v>
      </c>
      <c r="T1539" s="406"/>
      <c r="U1539" s="406"/>
      <c r="V1539" s="406">
        <f t="shared" si="76"/>
        <v>0</v>
      </c>
      <c r="W1539" s="676"/>
      <c r="X1539" s="507" t="str">
        <f t="shared" si="74"/>
        <v>21 trei camere, 9 patru camere, 0 număr camere necunoscut &lt;span style="color: red;"&gt;(spuneți-mi sau trimiteți tabel întreținere)&lt;/span&gt;</v>
      </c>
      <c r="Y1539" s="508" t="str">
        <f t="shared" si="75"/>
        <v>30 din care 21 trei camere, 9 patru camere, 0 număr camere necunoscut &lt;span style="color: red;"&gt;(spuneți-mi sau trimiteți tabel întreținere)&lt;/span&gt;</v>
      </c>
      <c r="Z1539" s="509"/>
      <c r="AA1539" s="510" t="s">
        <v>1665</v>
      </c>
      <c r="AB1539" s="628" t="s">
        <v>1306</v>
      </c>
      <c r="AC1539" s="431" t="s">
        <v>1155</v>
      </c>
      <c r="AD1539" s="356" t="s">
        <v>2303</v>
      </c>
      <c r="AE1539" s="356"/>
      <c r="AF1539" s="356"/>
      <c r="AG1539" s="623" t="s">
        <v>10</v>
      </c>
      <c r="AH1539" s="623"/>
      <c r="AI1539" s="623" t="s">
        <v>2591</v>
      </c>
      <c r="AJ1539" s="441"/>
      <c r="AK1539" s="359"/>
    </row>
    <row r="1540" spans="1:37">
      <c r="A1540" s="367"/>
      <c r="B1540" s="445" t="s">
        <v>623</v>
      </c>
      <c r="C1540" s="402">
        <v>46.7562</v>
      </c>
      <c r="D1540" s="428">
        <v>23.5779</v>
      </c>
      <c r="E1540" s="449" t="s">
        <v>206</v>
      </c>
      <c r="F1540" s="450" t="s">
        <v>649</v>
      </c>
      <c r="G1540" s="450" t="s">
        <v>2764</v>
      </c>
      <c r="H1540" s="450" t="s">
        <v>4634</v>
      </c>
      <c r="I1540" s="452" t="s">
        <v>681</v>
      </c>
      <c r="J1540" s="457" t="s">
        <v>3</v>
      </c>
      <c r="K1540" s="407">
        <v>4</v>
      </c>
      <c r="L1540" s="407">
        <v>5</v>
      </c>
      <c r="M1540" s="407">
        <v>5</v>
      </c>
      <c r="N1540" s="425">
        <v>40</v>
      </c>
      <c r="O1540" s="437"/>
      <c r="P1540" s="526"/>
      <c r="Q1540" s="526"/>
      <c r="R1540" s="526">
        <v>28</v>
      </c>
      <c r="S1540" s="526">
        <v>12</v>
      </c>
      <c r="T1540" s="526"/>
      <c r="U1540" s="526"/>
      <c r="V1540" s="406">
        <f t="shared" si="76"/>
        <v>0</v>
      </c>
      <c r="W1540" s="676"/>
      <c r="X1540" s="507" t="str">
        <f t="shared" si="74"/>
        <v>28 trei camere, 12 patru camere, 0 număr camere necunoscut &lt;span style="color: red;"&gt;(spuneți-mi sau trimiteți tabel întreținere)&lt;/span&gt;</v>
      </c>
      <c r="Y1540" s="508" t="str">
        <f t="shared" si="75"/>
        <v>40 din care 28 trei camere, 12 patru camere, 0 număr camere necunoscut &lt;span style="color: red;"&gt;(spuneți-mi sau trimiteți tabel întreținere)&lt;/span&gt;</v>
      </c>
      <c r="Z1540" s="509"/>
      <c r="AA1540" s="510" t="s">
        <v>1665</v>
      </c>
      <c r="AB1540" s="628" t="s">
        <v>1306</v>
      </c>
      <c r="AC1540" s="431" t="s">
        <v>1155</v>
      </c>
      <c r="AD1540" s="356" t="s">
        <v>1655</v>
      </c>
      <c r="AE1540" s="356"/>
      <c r="AF1540" s="356"/>
      <c r="AG1540" s="623" t="s">
        <v>10</v>
      </c>
      <c r="AH1540" s="623"/>
      <c r="AI1540" s="623" t="s">
        <v>2598</v>
      </c>
      <c r="AJ1540" s="441"/>
      <c r="AK1540" s="359"/>
    </row>
    <row r="1541" spans="1:37">
      <c r="A1541" s="367"/>
      <c r="B1541" s="445" t="s">
        <v>2348</v>
      </c>
      <c r="C1541" s="402">
        <v>46.757800000000003</v>
      </c>
      <c r="D1541" s="428">
        <v>23.578199999999999</v>
      </c>
      <c r="E1541" s="449" t="s">
        <v>206</v>
      </c>
      <c r="F1541" s="450" t="s">
        <v>649</v>
      </c>
      <c r="G1541" s="450" t="s">
        <v>2764</v>
      </c>
      <c r="H1541" s="450" t="s">
        <v>4635</v>
      </c>
      <c r="I1541" s="452" t="s">
        <v>681</v>
      </c>
      <c r="J1541" s="457" t="s">
        <v>3</v>
      </c>
      <c r="K1541" s="407">
        <v>3</v>
      </c>
      <c r="L1541" s="407">
        <v>5</v>
      </c>
      <c r="M1541" s="407">
        <v>5</v>
      </c>
      <c r="N1541" s="425">
        <v>30</v>
      </c>
      <c r="O1541" s="437"/>
      <c r="P1541" s="526"/>
      <c r="Q1541" s="526">
        <v>4</v>
      </c>
      <c r="R1541" s="526">
        <v>23</v>
      </c>
      <c r="S1541" s="526">
        <v>3</v>
      </c>
      <c r="T1541" s="526"/>
      <c r="U1541" s="526"/>
      <c r="V1541" s="526">
        <f t="shared" si="76"/>
        <v>0</v>
      </c>
      <c r="W1541" s="676"/>
      <c r="X1541" s="507" t="str">
        <f t="shared" si="74"/>
        <v>4 două camere, 23 trei camere, 3 patru camere, 0 număr camere necunoscut &lt;span style="color: red;"&gt;(spuneți-mi sau trimiteți tabel întreținere)&lt;/span&gt;</v>
      </c>
      <c r="Y1541" s="508" t="str">
        <f t="shared" si="75"/>
        <v>30 din care 4 două camere, 23 trei camere, 3 patru camere, 0 număr camere necunoscut &lt;span style="color: red;"&gt;(spuneți-mi sau trimiteți tabel întreținere)&lt;/span&gt;</v>
      </c>
      <c r="Z1541" s="509"/>
      <c r="AA1541" s="510" t="s">
        <v>1043</v>
      </c>
      <c r="AB1541" s="628" t="s">
        <v>1307</v>
      </c>
      <c r="AC1541" s="431" t="s">
        <v>1155</v>
      </c>
      <c r="AD1541" s="623" t="s">
        <v>1436</v>
      </c>
      <c r="AE1541" s="623"/>
      <c r="AF1541" s="623"/>
      <c r="AG1541" s="623" t="s">
        <v>10</v>
      </c>
      <c r="AH1541" s="623"/>
      <c r="AI1541" s="623" t="s">
        <v>2598</v>
      </c>
      <c r="AJ1541" s="441"/>
      <c r="AK1541" s="359"/>
    </row>
    <row r="1542" spans="1:37">
      <c r="A1542" s="367"/>
      <c r="B1542" s="445" t="s">
        <v>2348</v>
      </c>
      <c r="C1542" s="402">
        <v>46.7562</v>
      </c>
      <c r="D1542" s="428">
        <v>23.581199999999999</v>
      </c>
      <c r="E1542" s="449" t="s">
        <v>206</v>
      </c>
      <c r="F1542" s="450" t="s">
        <v>649</v>
      </c>
      <c r="G1542" s="450" t="s">
        <v>2764</v>
      </c>
      <c r="H1542" s="450" t="s">
        <v>4636</v>
      </c>
      <c r="I1542" s="452" t="s">
        <v>681</v>
      </c>
      <c r="J1542" s="457" t="s">
        <v>3</v>
      </c>
      <c r="K1542" s="407">
        <v>2</v>
      </c>
      <c r="L1542" s="407">
        <v>5</v>
      </c>
      <c r="M1542" s="407">
        <v>5</v>
      </c>
      <c r="N1542" s="398">
        <v>20</v>
      </c>
      <c r="O1542" s="395"/>
      <c r="P1542" s="526"/>
      <c r="Q1542" s="526">
        <v>10</v>
      </c>
      <c r="R1542" s="526">
        <v>4</v>
      </c>
      <c r="S1542" s="526">
        <v>6</v>
      </c>
      <c r="T1542" s="526"/>
      <c r="U1542" s="526"/>
      <c r="V1542" s="526">
        <f t="shared" si="76"/>
        <v>0</v>
      </c>
      <c r="W1542" s="676"/>
      <c r="X1542" s="507" t="str">
        <f t="shared" si="74"/>
        <v>10 două camere, 4 trei camere, 6 patru camere, 0 număr camere necunoscut &lt;span style="color: red;"&gt;(spuneți-mi sau trimiteți tabel întreținere)&lt;/span&gt;</v>
      </c>
      <c r="Y1542" s="508" t="str">
        <f t="shared" si="75"/>
        <v>20 din care 10 două camere, 4 trei camere, 6 patru camere, 0 număr camere necunoscut &lt;span style="color: red;"&gt;(spuneți-mi sau trimiteți tabel întreținere)&lt;/span&gt;</v>
      </c>
      <c r="Z1542" s="509"/>
      <c r="AA1542" s="510" t="s">
        <v>1665</v>
      </c>
      <c r="AB1542" s="628" t="s">
        <v>1306</v>
      </c>
      <c r="AC1542" s="431" t="s">
        <v>1155</v>
      </c>
      <c r="AD1542" s="623" t="s">
        <v>2382</v>
      </c>
      <c r="AE1542" s="623"/>
      <c r="AF1542" s="623"/>
      <c r="AG1542" s="623" t="s">
        <v>10</v>
      </c>
      <c r="AH1542" s="623"/>
      <c r="AI1542" s="623" t="s">
        <v>2566</v>
      </c>
      <c r="AJ1542" s="441"/>
      <c r="AK1542" s="359"/>
    </row>
    <row r="1543" spans="1:37">
      <c r="A1543" s="367"/>
      <c r="B1543" s="445" t="s">
        <v>2348</v>
      </c>
      <c r="C1543" s="402">
        <v>46.756500000000003</v>
      </c>
      <c r="D1543" s="428">
        <v>23.581499999999998</v>
      </c>
      <c r="E1543" s="449" t="s">
        <v>206</v>
      </c>
      <c r="F1543" s="450" t="s">
        <v>649</v>
      </c>
      <c r="G1543" s="450" t="s">
        <v>2764</v>
      </c>
      <c r="H1543" s="450" t="s">
        <v>4637</v>
      </c>
      <c r="I1543" s="452" t="s">
        <v>681</v>
      </c>
      <c r="J1543" s="457" t="s">
        <v>3</v>
      </c>
      <c r="K1543" s="407">
        <v>2</v>
      </c>
      <c r="L1543" s="407">
        <v>5</v>
      </c>
      <c r="M1543" s="407">
        <v>5</v>
      </c>
      <c r="N1543" s="398">
        <v>20</v>
      </c>
      <c r="O1543" s="395"/>
      <c r="P1543" s="526"/>
      <c r="Q1543" s="526">
        <v>10</v>
      </c>
      <c r="R1543" s="526">
        <v>4</v>
      </c>
      <c r="S1543" s="526">
        <v>6</v>
      </c>
      <c r="T1543" s="526"/>
      <c r="U1543" s="526"/>
      <c r="V1543" s="526">
        <f t="shared" si="76"/>
        <v>0</v>
      </c>
      <c r="W1543" s="676"/>
      <c r="X1543" s="507" t="str">
        <f t="shared" si="74"/>
        <v>10 două camere, 4 trei camere, 6 patru camere, 0 număr camere necunoscut &lt;span style="color: red;"&gt;(spuneți-mi sau trimiteți tabel întreținere)&lt;/span&gt;</v>
      </c>
      <c r="Y1543" s="508" t="str">
        <f t="shared" si="75"/>
        <v>20 din care 10 două camere, 4 trei camere, 6 patru camere, 0 număr camere necunoscut &lt;span style="color: red;"&gt;(spuneți-mi sau trimiteți tabel întreținere)&lt;/span&gt;</v>
      </c>
      <c r="Z1543" s="509"/>
      <c r="AA1543" s="510" t="s">
        <v>1665</v>
      </c>
      <c r="AB1543" s="628" t="s">
        <v>1306</v>
      </c>
      <c r="AC1543" s="431" t="s">
        <v>1155</v>
      </c>
      <c r="AD1543" s="623" t="s">
        <v>2382</v>
      </c>
      <c r="AE1543" s="623"/>
      <c r="AF1543" s="623"/>
      <c r="AG1543" s="623" t="s">
        <v>10</v>
      </c>
      <c r="AH1543" s="623"/>
      <c r="AI1543" s="623" t="s">
        <v>2566</v>
      </c>
      <c r="AJ1543" s="441"/>
      <c r="AK1543" s="359"/>
    </row>
    <row r="1544" spans="1:37">
      <c r="A1544" s="367"/>
      <c r="B1544" s="445" t="s">
        <v>2348</v>
      </c>
      <c r="C1544" s="402">
        <v>46.755600000000001</v>
      </c>
      <c r="D1544" s="428">
        <v>23.5792</v>
      </c>
      <c r="E1544" s="449" t="s">
        <v>206</v>
      </c>
      <c r="F1544" s="450" t="s">
        <v>649</v>
      </c>
      <c r="G1544" s="450" t="s">
        <v>2764</v>
      </c>
      <c r="H1544" s="450" t="s">
        <v>4638</v>
      </c>
      <c r="I1544" s="627" t="s">
        <v>695</v>
      </c>
      <c r="J1544" s="399" t="s">
        <v>3</v>
      </c>
      <c r="K1544" s="624">
        <v>3</v>
      </c>
      <c r="L1544" s="624">
        <v>5</v>
      </c>
      <c r="M1544" s="624">
        <v>4</v>
      </c>
      <c r="N1544" s="398">
        <v>48</v>
      </c>
      <c r="O1544" s="395"/>
      <c r="P1544" s="526"/>
      <c r="Q1544" s="526">
        <v>24</v>
      </c>
      <c r="R1544" s="526">
        <v>24</v>
      </c>
      <c r="S1544" s="526"/>
      <c r="T1544" s="526"/>
      <c r="U1544" s="526"/>
      <c r="V1544" s="526">
        <f t="shared" si="76"/>
        <v>0</v>
      </c>
      <c r="W1544" s="672"/>
      <c r="X1544" s="396" t="str">
        <f t="shared" si="74"/>
        <v>24 două camere, 24 trei camere, 0 număr camere necunoscut &lt;span style="color: red;"&gt;(spuneți-mi sau trimiteți tabel întreținere)&lt;/span&gt;</v>
      </c>
      <c r="Y1544" s="622" t="str">
        <f t="shared" si="75"/>
        <v>48 din care 24 două camere, 24 trei camere, 0 număr camere necunoscut &lt;span style="color: red;"&gt;(spuneți-mi sau trimiteți tabel întreținere)&lt;/span&gt;</v>
      </c>
      <c r="Z1544" s="397"/>
      <c r="AA1544" s="625" t="s">
        <v>1043</v>
      </c>
      <c r="AB1544" s="628" t="s">
        <v>1307</v>
      </c>
      <c r="AC1544" s="431" t="s">
        <v>1155</v>
      </c>
      <c r="AD1544" s="623" t="s">
        <v>1452</v>
      </c>
      <c r="AE1544" s="623"/>
      <c r="AF1544" s="623"/>
      <c r="AG1544" s="623" t="s">
        <v>2108</v>
      </c>
      <c r="AH1544" s="623"/>
      <c r="AI1544" s="623" t="s">
        <v>2610</v>
      </c>
      <c r="AJ1544" s="441"/>
      <c r="AK1544" s="359"/>
    </row>
    <row r="1545" spans="1:37">
      <c r="A1545" s="367"/>
      <c r="B1545" s="445" t="s">
        <v>2348</v>
      </c>
      <c r="C1545" s="402">
        <v>46.756500000000003</v>
      </c>
      <c r="D1545" s="428">
        <v>23.5806</v>
      </c>
      <c r="E1545" s="449" t="s">
        <v>206</v>
      </c>
      <c r="F1545" s="450" t="s">
        <v>649</v>
      </c>
      <c r="G1545" s="450" t="s">
        <v>2764</v>
      </c>
      <c r="H1545" s="450" t="s">
        <v>4639</v>
      </c>
      <c r="I1545" s="452" t="s">
        <v>681</v>
      </c>
      <c r="J1545" s="457" t="s">
        <v>3</v>
      </c>
      <c r="K1545" s="407">
        <v>5</v>
      </c>
      <c r="L1545" s="407">
        <v>5</v>
      </c>
      <c r="M1545" s="407">
        <v>5</v>
      </c>
      <c r="N1545" s="398">
        <v>54</v>
      </c>
      <c r="O1545" s="395"/>
      <c r="P1545" s="526"/>
      <c r="Q1545" s="526">
        <v>23</v>
      </c>
      <c r="R1545" s="526">
        <v>19</v>
      </c>
      <c r="S1545" s="526">
        <v>12</v>
      </c>
      <c r="T1545" s="526"/>
      <c r="U1545" s="526"/>
      <c r="V1545" s="526">
        <f t="shared" si="76"/>
        <v>0</v>
      </c>
      <c r="W1545" s="676"/>
      <c r="X1545" s="507" t="str">
        <f t="shared" si="74"/>
        <v>23 două camere, 19 trei camere, 12 patru camere, 0 număr camere necunoscut &lt;span style="color: red;"&gt;(spuneți-mi sau trimiteți tabel întreținere)&lt;/span&gt;</v>
      </c>
      <c r="Y1545" s="508" t="str">
        <f t="shared" si="75"/>
        <v>54 din care 23 două camere, 19 trei camere, 12 patru camere, 0 număr camere necunoscut &lt;span style="color: red;"&gt;(spuneți-mi sau trimiteți tabel întreținere)&lt;/span&gt;</v>
      </c>
      <c r="Z1545" s="509"/>
      <c r="AA1545" s="510" t="s">
        <v>1665</v>
      </c>
      <c r="AB1545" s="628" t="s">
        <v>1306</v>
      </c>
      <c r="AC1545" s="431" t="s">
        <v>1155</v>
      </c>
      <c r="AD1545" s="356" t="s">
        <v>2372</v>
      </c>
      <c r="AE1545" s="356"/>
      <c r="AF1545" s="356"/>
      <c r="AG1545" s="623" t="s">
        <v>10</v>
      </c>
      <c r="AH1545" s="623"/>
      <c r="AI1545" s="623" t="s">
        <v>2598</v>
      </c>
      <c r="AJ1545" s="441"/>
      <c r="AK1545" s="359"/>
    </row>
    <row r="1546" spans="1:37">
      <c r="A1546" s="367"/>
      <c r="B1546" s="445" t="s">
        <v>2769</v>
      </c>
      <c r="C1546" s="402">
        <v>46.753700000000002</v>
      </c>
      <c r="D1546" s="428">
        <v>23.580500000000001</v>
      </c>
      <c r="E1546" s="449" t="s">
        <v>206</v>
      </c>
      <c r="F1546" s="450" t="s">
        <v>649</v>
      </c>
      <c r="G1546" s="450" t="s">
        <v>2764</v>
      </c>
      <c r="H1546" s="450" t="s">
        <v>4640</v>
      </c>
      <c r="I1546" s="452" t="s">
        <v>681</v>
      </c>
      <c r="J1546" s="457" t="s">
        <v>3</v>
      </c>
      <c r="K1546" s="407">
        <v>2</v>
      </c>
      <c r="L1546" s="407">
        <v>5</v>
      </c>
      <c r="M1546" s="407">
        <v>5</v>
      </c>
      <c r="N1546" s="398">
        <v>20</v>
      </c>
      <c r="O1546" s="395"/>
      <c r="P1546" s="526"/>
      <c r="Q1546" s="526">
        <v>10</v>
      </c>
      <c r="R1546" s="526">
        <v>4</v>
      </c>
      <c r="S1546" s="526">
        <v>6</v>
      </c>
      <c r="T1546" s="526"/>
      <c r="U1546" s="526"/>
      <c r="V1546" s="526">
        <f t="shared" si="76"/>
        <v>0</v>
      </c>
      <c r="W1546" s="676"/>
      <c r="X1546" s="507" t="str">
        <f t="shared" si="74"/>
        <v>10 două camere, 4 trei camere, 6 patru camere, 0 număr camere necunoscut &lt;span style="color: red;"&gt;(spuneți-mi sau trimiteți tabel întreținere)&lt;/span&gt;</v>
      </c>
      <c r="Y1546" s="508" t="str">
        <f t="shared" si="75"/>
        <v>20 din care 10 două camere, 4 trei camere, 6 patru camere, 0 număr camere necunoscut &lt;span style="color: red;"&gt;(spuneți-mi sau trimiteți tabel întreținere)&lt;/span&gt;</v>
      </c>
      <c r="Z1546" s="509"/>
      <c r="AA1546" s="510" t="s">
        <v>1666</v>
      </c>
      <c r="AB1546" s="628" t="s">
        <v>1306</v>
      </c>
      <c r="AC1546" s="431" t="s">
        <v>1155</v>
      </c>
      <c r="AD1546" s="623" t="s">
        <v>2382</v>
      </c>
      <c r="AE1546" s="623"/>
      <c r="AF1546" s="623"/>
      <c r="AG1546" s="623" t="s">
        <v>10</v>
      </c>
      <c r="AH1546" s="623"/>
      <c r="AI1546" s="623" t="s">
        <v>2566</v>
      </c>
      <c r="AJ1546" s="441"/>
      <c r="AK1546" s="359"/>
    </row>
    <row r="1547" spans="1:37">
      <c r="A1547" s="367"/>
      <c r="B1547" s="445" t="s">
        <v>2769</v>
      </c>
      <c r="C1547" s="402">
        <v>46.753599999999999</v>
      </c>
      <c r="D1547" s="428">
        <v>23.58</v>
      </c>
      <c r="E1547" s="449" t="s">
        <v>206</v>
      </c>
      <c r="F1547" s="450" t="s">
        <v>649</v>
      </c>
      <c r="G1547" s="450" t="s">
        <v>2764</v>
      </c>
      <c r="H1547" s="450" t="s">
        <v>4641</v>
      </c>
      <c r="I1547" s="452" t="s">
        <v>681</v>
      </c>
      <c r="J1547" s="457" t="s">
        <v>3</v>
      </c>
      <c r="K1547" s="407">
        <v>2</v>
      </c>
      <c r="L1547" s="407">
        <v>5</v>
      </c>
      <c r="M1547" s="407">
        <v>5</v>
      </c>
      <c r="N1547" s="398">
        <v>20</v>
      </c>
      <c r="O1547" s="395"/>
      <c r="P1547" s="526"/>
      <c r="Q1547" s="526">
        <v>10</v>
      </c>
      <c r="R1547" s="526">
        <v>4</v>
      </c>
      <c r="S1547" s="526">
        <v>6</v>
      </c>
      <c r="T1547" s="526"/>
      <c r="U1547" s="526"/>
      <c r="V1547" s="526">
        <f t="shared" si="76"/>
        <v>0</v>
      </c>
      <c r="W1547" s="676"/>
      <c r="X1547" s="507" t="str">
        <f t="shared" si="74"/>
        <v>10 două camere, 4 trei camere, 6 patru camere, 0 număr camere necunoscut &lt;span style="color: red;"&gt;(spuneți-mi sau trimiteți tabel întreținere)&lt;/span&gt;</v>
      </c>
      <c r="Y1547" s="508" t="str">
        <f t="shared" si="75"/>
        <v>20 din care 10 două camere, 4 trei camere, 6 patru camere, 0 număr camere necunoscut &lt;span style="color: red;"&gt;(spuneți-mi sau trimiteți tabel întreținere)&lt;/span&gt;</v>
      </c>
      <c r="Z1547" s="509"/>
      <c r="AA1547" s="510" t="s">
        <v>1666</v>
      </c>
      <c r="AB1547" s="628" t="s">
        <v>1306</v>
      </c>
      <c r="AC1547" s="431" t="s">
        <v>1155</v>
      </c>
      <c r="AD1547" s="623" t="s">
        <v>2382</v>
      </c>
      <c r="AE1547" s="623"/>
      <c r="AF1547" s="623"/>
      <c r="AG1547" s="623" t="s">
        <v>10</v>
      </c>
      <c r="AH1547" s="623"/>
      <c r="AI1547" s="623" t="s">
        <v>2566</v>
      </c>
      <c r="AJ1547" s="441"/>
      <c r="AK1547" s="359"/>
    </row>
    <row r="1548" spans="1:37">
      <c r="A1548" s="367"/>
      <c r="B1548" s="445" t="s">
        <v>2769</v>
      </c>
      <c r="C1548" s="402">
        <v>46.753500000000003</v>
      </c>
      <c r="D1548" s="428">
        <v>23.579599999999999</v>
      </c>
      <c r="E1548" s="449" t="s">
        <v>206</v>
      </c>
      <c r="F1548" s="450" t="s">
        <v>649</v>
      </c>
      <c r="G1548" s="450" t="s">
        <v>2764</v>
      </c>
      <c r="H1548" s="450" t="s">
        <v>4642</v>
      </c>
      <c r="I1548" s="452" t="s">
        <v>681</v>
      </c>
      <c r="J1548" s="457" t="s">
        <v>3</v>
      </c>
      <c r="K1548" s="407">
        <v>2</v>
      </c>
      <c r="L1548" s="407">
        <v>5</v>
      </c>
      <c r="M1548" s="407">
        <v>5</v>
      </c>
      <c r="N1548" s="398">
        <v>20</v>
      </c>
      <c r="O1548" s="395"/>
      <c r="P1548" s="526"/>
      <c r="Q1548" s="526">
        <v>10</v>
      </c>
      <c r="R1548" s="526">
        <v>4</v>
      </c>
      <c r="S1548" s="526">
        <v>6</v>
      </c>
      <c r="T1548" s="526"/>
      <c r="U1548" s="526"/>
      <c r="V1548" s="526">
        <f t="shared" si="76"/>
        <v>0</v>
      </c>
      <c r="W1548" s="676"/>
      <c r="X1548" s="507" t="str">
        <f t="shared" si="74"/>
        <v>10 două camere, 4 trei camere, 6 patru camere, 0 număr camere necunoscut &lt;span style="color: red;"&gt;(spuneți-mi sau trimiteți tabel întreținere)&lt;/span&gt;</v>
      </c>
      <c r="Y1548" s="508" t="str">
        <f t="shared" si="75"/>
        <v>20 din care 10 două camere, 4 trei camere, 6 patru camere, 0 număr camere necunoscut &lt;span style="color: red;"&gt;(spuneți-mi sau trimiteți tabel întreținere)&lt;/span&gt;</v>
      </c>
      <c r="Z1548" s="509"/>
      <c r="AA1548" s="510" t="s">
        <v>1666</v>
      </c>
      <c r="AB1548" s="628" t="s">
        <v>1306</v>
      </c>
      <c r="AC1548" s="431" t="s">
        <v>1155</v>
      </c>
      <c r="AD1548" s="623" t="s">
        <v>2382</v>
      </c>
      <c r="AE1548" s="623"/>
      <c r="AF1548" s="623"/>
      <c r="AG1548" s="623" t="s">
        <v>10</v>
      </c>
      <c r="AH1548" s="623"/>
      <c r="AI1548" s="623" t="s">
        <v>2566</v>
      </c>
      <c r="AJ1548" s="441"/>
      <c r="AK1548" s="359"/>
    </row>
    <row r="1549" spans="1:37">
      <c r="A1549" s="367"/>
      <c r="B1549" s="445" t="s">
        <v>2856</v>
      </c>
      <c r="C1549" s="402">
        <v>46.755899999999997</v>
      </c>
      <c r="D1549" s="428">
        <v>23.577999999999999</v>
      </c>
      <c r="E1549" s="449" t="s">
        <v>206</v>
      </c>
      <c r="F1549" s="450" t="s">
        <v>649</v>
      </c>
      <c r="G1549" s="450" t="s">
        <v>2764</v>
      </c>
      <c r="H1549" s="450" t="s">
        <v>4643</v>
      </c>
      <c r="I1549" s="627" t="s">
        <v>718</v>
      </c>
      <c r="J1549" s="399" t="s">
        <v>3</v>
      </c>
      <c r="K1549" s="624">
        <v>2</v>
      </c>
      <c r="L1549" s="624">
        <v>5</v>
      </c>
      <c r="M1549" s="624">
        <v>4</v>
      </c>
      <c r="N1549" s="398">
        <v>30</v>
      </c>
      <c r="O1549" s="395"/>
      <c r="P1549" s="526">
        <v>2</v>
      </c>
      <c r="Q1549" s="526">
        <v>20</v>
      </c>
      <c r="R1549" s="526">
        <v>8</v>
      </c>
      <c r="S1549" s="526"/>
      <c r="T1549" s="526"/>
      <c r="U1549" s="526"/>
      <c r="V1549" s="526">
        <f t="shared" si="76"/>
        <v>0</v>
      </c>
      <c r="W1549" s="672"/>
      <c r="X1549" s="396" t="str">
        <f t="shared" si="74"/>
        <v>2 garsoniere, 20 două camere, 8 trei camere, 0 număr camere necunoscut &lt;span style="color: red;"&gt;(spuneți-mi sau trimiteți tabel întreținere)&lt;/span&gt;</v>
      </c>
      <c r="Y1549" s="622" t="str">
        <f t="shared" si="75"/>
        <v>30 din care 2 garsoniere, 20 două camere, 8 trei camere, 0 număr camere necunoscut &lt;span style="color: red;"&gt;(spuneți-mi sau trimiteți tabel întreținere)&lt;/span&gt;</v>
      </c>
      <c r="Z1549" s="397"/>
      <c r="AA1549" s="510" t="s">
        <v>1665</v>
      </c>
      <c r="AB1549" s="628" t="s">
        <v>1306</v>
      </c>
      <c r="AC1549" s="431" t="s">
        <v>1155</v>
      </c>
      <c r="AD1549" s="623" t="s">
        <v>1482</v>
      </c>
      <c r="AE1549" s="623"/>
      <c r="AF1549" s="623"/>
      <c r="AG1549" s="623" t="s">
        <v>10</v>
      </c>
      <c r="AH1549" s="623"/>
      <c r="AI1549" s="623" t="s">
        <v>2589</v>
      </c>
      <c r="AJ1549" s="441"/>
      <c r="AK1549" s="359"/>
    </row>
    <row r="1550" spans="1:37">
      <c r="A1550" s="367"/>
      <c r="B1550" s="445" t="s">
        <v>2857</v>
      </c>
      <c r="C1550" s="402">
        <v>46.756500000000003</v>
      </c>
      <c r="D1550" s="428">
        <v>23.5778</v>
      </c>
      <c r="E1550" s="449" t="s">
        <v>206</v>
      </c>
      <c r="F1550" s="450" t="s">
        <v>649</v>
      </c>
      <c r="G1550" s="450" t="s">
        <v>2764</v>
      </c>
      <c r="H1550" s="450" t="s">
        <v>4644</v>
      </c>
      <c r="I1550" s="452" t="s">
        <v>681</v>
      </c>
      <c r="J1550" s="457" t="s">
        <v>3</v>
      </c>
      <c r="K1550" s="407">
        <v>4</v>
      </c>
      <c r="L1550" s="407">
        <v>5</v>
      </c>
      <c r="M1550" s="407">
        <v>5</v>
      </c>
      <c r="N1550" s="425">
        <v>40</v>
      </c>
      <c r="O1550" s="437"/>
      <c r="P1550" s="526"/>
      <c r="Q1550" s="526"/>
      <c r="R1550" s="526">
        <v>28</v>
      </c>
      <c r="S1550" s="526">
        <v>12</v>
      </c>
      <c r="T1550" s="526"/>
      <c r="U1550" s="526"/>
      <c r="V1550" s="406">
        <f t="shared" si="76"/>
        <v>0</v>
      </c>
      <c r="W1550" s="676"/>
      <c r="X1550" s="507" t="str">
        <f t="shared" si="74"/>
        <v>28 trei camere, 12 patru camere, 0 număr camere necunoscut &lt;span style="color: red;"&gt;(spuneți-mi sau trimiteți tabel întreținere)&lt;/span&gt;</v>
      </c>
      <c r="Y1550" s="508" t="str">
        <f t="shared" si="75"/>
        <v>40 din care 28 trei camere, 12 patru camere, 0 număr camere necunoscut &lt;span style="color: red;"&gt;(spuneți-mi sau trimiteți tabel întreținere)&lt;/span&gt;</v>
      </c>
      <c r="Z1550" s="509"/>
      <c r="AA1550" s="510" t="s">
        <v>1665</v>
      </c>
      <c r="AB1550" s="628" t="s">
        <v>1307</v>
      </c>
      <c r="AC1550" s="431" t="s">
        <v>1155</v>
      </c>
      <c r="AD1550" s="623" t="s">
        <v>1383</v>
      </c>
      <c r="AE1550" s="623"/>
      <c r="AF1550" s="623"/>
      <c r="AG1550" s="623" t="s">
        <v>10</v>
      </c>
      <c r="AH1550" s="623"/>
      <c r="AI1550" s="623" t="s">
        <v>2598</v>
      </c>
      <c r="AJ1550" s="441"/>
      <c r="AK1550" s="359"/>
    </row>
    <row r="1551" spans="1:37">
      <c r="A1551" s="367"/>
      <c r="B1551" s="445" t="s">
        <v>2858</v>
      </c>
      <c r="C1551" s="402">
        <v>46.757100000000001</v>
      </c>
      <c r="D1551" s="428">
        <v>23.578199999999999</v>
      </c>
      <c r="E1551" s="449" t="s">
        <v>206</v>
      </c>
      <c r="F1551" s="450" t="s">
        <v>649</v>
      </c>
      <c r="G1551" s="450" t="s">
        <v>2764</v>
      </c>
      <c r="H1551" s="450" t="s">
        <v>4645</v>
      </c>
      <c r="I1551" s="452" t="s">
        <v>681</v>
      </c>
      <c r="J1551" s="457" t="s">
        <v>3</v>
      </c>
      <c r="K1551" s="407">
        <v>5</v>
      </c>
      <c r="L1551" s="407">
        <v>5</v>
      </c>
      <c r="M1551" s="407">
        <v>5</v>
      </c>
      <c r="N1551" s="398">
        <v>58</v>
      </c>
      <c r="O1551" s="395"/>
      <c r="P1551" s="526"/>
      <c r="Q1551" s="526">
        <v>30</v>
      </c>
      <c r="R1551" s="526">
        <v>25</v>
      </c>
      <c r="S1551" s="526">
        <v>3</v>
      </c>
      <c r="T1551" s="526"/>
      <c r="U1551" s="526"/>
      <c r="V1551" s="406">
        <f t="shared" si="76"/>
        <v>0</v>
      </c>
      <c r="W1551" s="676"/>
      <c r="X1551" s="507" t="str">
        <f t="shared" si="74"/>
        <v>30 două camere, 25 trei camere, 3 patru camere, 0 număr camere necunoscut &lt;span style="color: red;"&gt;(spuneți-mi sau trimiteți tabel întreținere)&lt;/span&gt;</v>
      </c>
      <c r="Y1551" s="508" t="str">
        <f t="shared" si="75"/>
        <v>58 din care 30 două camere, 25 trei camere, 3 patru camere, 0 număr camere necunoscut &lt;span style="color: red;"&gt;(spuneți-mi sau trimiteți tabel întreținere)&lt;/span&gt;</v>
      </c>
      <c r="Z1551" s="509"/>
      <c r="AA1551" s="510" t="s">
        <v>1665</v>
      </c>
      <c r="AB1551" s="628" t="s">
        <v>1307</v>
      </c>
      <c r="AC1551" s="431" t="s">
        <v>1155</v>
      </c>
      <c r="AD1551" s="356" t="s">
        <v>1633</v>
      </c>
      <c r="AE1551" s="356"/>
      <c r="AF1551" s="356"/>
      <c r="AG1551" s="623" t="s">
        <v>10</v>
      </c>
      <c r="AH1551" s="623"/>
      <c r="AI1551" s="623" t="s">
        <v>2598</v>
      </c>
      <c r="AJ1551" s="441"/>
      <c r="AK1551" s="359"/>
    </row>
    <row r="1552" spans="1:37">
      <c r="A1552" s="367"/>
      <c r="B1552" s="445" t="s">
        <v>1157</v>
      </c>
      <c r="C1552" s="402">
        <v>46.76</v>
      </c>
      <c r="D1552" s="428">
        <v>23.584099999999999</v>
      </c>
      <c r="E1552" s="449" t="s">
        <v>206</v>
      </c>
      <c r="F1552" s="450" t="s">
        <v>649</v>
      </c>
      <c r="G1552" s="450" t="s">
        <v>2764</v>
      </c>
      <c r="H1552" s="450" t="s">
        <v>4646</v>
      </c>
      <c r="I1552" s="452" t="s">
        <v>837</v>
      </c>
      <c r="J1552" s="457" t="s">
        <v>825</v>
      </c>
      <c r="K1552" s="407" t="s">
        <v>2200</v>
      </c>
      <c r="L1552" s="407">
        <v>9</v>
      </c>
      <c r="M1552" s="407">
        <v>7</v>
      </c>
      <c r="N1552" s="425">
        <v>80</v>
      </c>
      <c r="O1552" s="437"/>
      <c r="P1552" s="406"/>
      <c r="Q1552" s="406"/>
      <c r="R1552" s="406"/>
      <c r="S1552" s="406"/>
      <c r="T1552" s="406"/>
      <c r="U1552" s="406"/>
      <c r="V1552" s="406">
        <f t="shared" si="76"/>
        <v>80</v>
      </c>
      <c r="W1552" s="676" t="s">
        <v>654</v>
      </c>
      <c r="X1552" s="507" t="str">
        <f t="shared" si="74"/>
        <v>aproximativ 80 număr camere necunoscut &lt;span style="color: red;"&gt;(spuneți-mi sau trimiteți tabel întreținere)&lt;/span&gt;</v>
      </c>
      <c r="Y1552" s="508" t="str">
        <f t="shared" si="75"/>
        <v>aproximativ 80 din care aproximativ 80 număr camere necunoscut &lt;span style="color: red;"&gt;(spuneți-mi sau trimiteți tabel întreținere)&lt;/span&gt;</v>
      </c>
      <c r="Z1552" s="509"/>
      <c r="AA1552" s="510" t="s">
        <v>1043</v>
      </c>
      <c r="AB1552" s="421" t="s">
        <v>1308</v>
      </c>
      <c r="AC1552" s="431" t="s">
        <v>1155</v>
      </c>
      <c r="AD1552" s="356" t="s">
        <v>907</v>
      </c>
      <c r="AE1552" s="356"/>
      <c r="AF1552" s="356"/>
      <c r="AG1552" s="356" t="s">
        <v>840</v>
      </c>
      <c r="AH1552" s="356"/>
      <c r="AI1552" s="356" t="s">
        <v>2227</v>
      </c>
      <c r="AJ1552" s="441"/>
      <c r="AK1552" s="359"/>
    </row>
    <row r="1553" spans="1:37" ht="13.5" thickBot="1">
      <c r="A1553" s="367"/>
      <c r="B1553" s="445" t="s">
        <v>641</v>
      </c>
      <c r="C1553" s="402">
        <v>46.754100000000001</v>
      </c>
      <c r="D1553" s="428">
        <v>23.5792</v>
      </c>
      <c r="E1553" s="449" t="s">
        <v>206</v>
      </c>
      <c r="F1553" s="450" t="s">
        <v>649</v>
      </c>
      <c r="G1553" s="450" t="s">
        <v>2764</v>
      </c>
      <c r="H1553" s="450" t="s">
        <v>4647</v>
      </c>
      <c r="I1553" s="452" t="s">
        <v>681</v>
      </c>
      <c r="J1553" s="457" t="s">
        <v>3</v>
      </c>
      <c r="K1553" s="407">
        <v>3</v>
      </c>
      <c r="L1553" s="407">
        <v>5</v>
      </c>
      <c r="M1553" s="407">
        <v>5</v>
      </c>
      <c r="N1553" s="425">
        <v>60</v>
      </c>
      <c r="O1553" s="437"/>
      <c r="P1553" s="406">
        <v>60</v>
      </c>
      <c r="Q1553" s="406"/>
      <c r="R1553" s="406"/>
      <c r="S1553" s="406"/>
      <c r="T1553" s="406"/>
      <c r="U1553" s="406"/>
      <c r="V1553" s="406">
        <f t="shared" si="76"/>
        <v>0</v>
      </c>
      <c r="W1553" s="676"/>
      <c r="X1553" s="507" t="str">
        <f t="shared" si="74"/>
        <v>60 garsoniere, 0 număr camere necunoscut &lt;span style="color: red;"&gt;(spuneți-mi sau trimiteți tabel întreținere)&lt;/span&gt;</v>
      </c>
      <c r="Y1553" s="508" t="str">
        <f t="shared" si="75"/>
        <v>60 din care 60 garsoniere, 0 număr camere necunoscut &lt;span style="color: red;"&gt;(spuneți-mi sau trimiteți tabel întreținere)&lt;/span&gt;</v>
      </c>
      <c r="Z1553" s="509"/>
      <c r="AA1553" s="510" t="s">
        <v>1665</v>
      </c>
      <c r="AB1553" s="628" t="s">
        <v>1307</v>
      </c>
      <c r="AC1553" s="431" t="s">
        <v>1155</v>
      </c>
      <c r="AD1553" s="623" t="s">
        <v>2502</v>
      </c>
      <c r="AE1553" s="623"/>
      <c r="AF1553" s="623"/>
      <c r="AG1553" s="623" t="s">
        <v>10</v>
      </c>
      <c r="AH1553" s="623"/>
      <c r="AI1553" s="623" t="s">
        <v>2595</v>
      </c>
      <c r="AJ1553" s="441"/>
      <c r="AK1553" s="359"/>
    </row>
    <row r="1554" spans="1:37" ht="13.5" thickTop="1">
      <c r="A1554" s="367" t="s">
        <v>23</v>
      </c>
      <c r="B1554" s="701" t="s">
        <v>268</v>
      </c>
      <c r="C1554" s="702">
        <v>46.7532</v>
      </c>
      <c r="D1554" s="703">
        <v>23.584900000000001</v>
      </c>
      <c r="E1554" s="704" t="s">
        <v>206</v>
      </c>
      <c r="F1554" s="705" t="s">
        <v>649</v>
      </c>
      <c r="G1554" s="705" t="s">
        <v>2765</v>
      </c>
      <c r="H1554" s="705" t="s">
        <v>4648</v>
      </c>
      <c r="I1554" s="721" t="s">
        <v>661</v>
      </c>
      <c r="J1554" s="722" t="s">
        <v>825</v>
      </c>
      <c r="K1554" s="723">
        <v>1</v>
      </c>
      <c r="L1554" s="723">
        <v>9</v>
      </c>
      <c r="M1554" s="723">
        <v>9</v>
      </c>
      <c r="N1554" s="724">
        <v>36</v>
      </c>
      <c r="O1554" s="710"/>
      <c r="P1554" s="711"/>
      <c r="Q1554" s="711"/>
      <c r="R1554" s="711"/>
      <c r="S1554" s="711"/>
      <c r="T1554" s="711"/>
      <c r="U1554" s="711"/>
      <c r="V1554" s="711">
        <f t="shared" si="76"/>
        <v>36</v>
      </c>
      <c r="W1554" s="725" t="s">
        <v>750</v>
      </c>
      <c r="X1554" s="726" t="str">
        <f t="shared" si="74"/>
        <v>probabil 36 număr camere necunoscut &lt;span style="color: red;"&gt;(spuneți-mi sau trimiteți tabel întreținere)&lt;/span&gt;</v>
      </c>
      <c r="Y1554" s="727" t="str">
        <f t="shared" si="75"/>
        <v>probabil 36 din care probabil 36 număr camere necunoscut &lt;span style="color: red;"&gt;(spuneți-mi sau trimiteți tabel întreținere)&lt;/span&gt;</v>
      </c>
      <c r="Z1554" s="728"/>
      <c r="AA1554" s="729" t="s">
        <v>1043</v>
      </c>
      <c r="AB1554" s="697" t="s">
        <v>1308</v>
      </c>
      <c r="AC1554" s="698" t="s">
        <v>1155</v>
      </c>
      <c r="AD1554" s="719" t="s">
        <v>1690</v>
      </c>
      <c r="AE1554" s="719"/>
      <c r="AF1554" s="719"/>
      <c r="AG1554" s="719" t="s">
        <v>840</v>
      </c>
      <c r="AH1554" s="719"/>
      <c r="AI1554" s="719" t="s">
        <v>2227</v>
      </c>
      <c r="AJ1554" s="720"/>
      <c r="AK1554" s="359"/>
    </row>
    <row r="1555" spans="1:37">
      <c r="A1555" s="367"/>
      <c r="B1555" s="445" t="s">
        <v>270</v>
      </c>
      <c r="C1555" s="402">
        <v>46.752800000000001</v>
      </c>
      <c r="D1555" s="428">
        <v>23.584700000000002</v>
      </c>
      <c r="E1555" s="449" t="s">
        <v>206</v>
      </c>
      <c r="F1555" s="450" t="s">
        <v>649</v>
      </c>
      <c r="G1555" s="450" t="s">
        <v>2765</v>
      </c>
      <c r="H1555" s="450" t="s">
        <v>4649</v>
      </c>
      <c r="I1555" s="452" t="s">
        <v>681</v>
      </c>
      <c r="J1555" s="457" t="s">
        <v>3</v>
      </c>
      <c r="K1555" s="624">
        <v>3</v>
      </c>
      <c r="L1555" s="624">
        <v>5</v>
      </c>
      <c r="M1555" s="624">
        <v>5</v>
      </c>
      <c r="N1555" s="398">
        <v>38</v>
      </c>
      <c r="O1555" s="395"/>
      <c r="P1555" s="526"/>
      <c r="Q1555" s="526">
        <v>28</v>
      </c>
      <c r="R1555" s="526">
        <v>10</v>
      </c>
      <c r="S1555" s="526"/>
      <c r="T1555" s="526"/>
      <c r="U1555" s="526"/>
      <c r="V1555" s="406">
        <f t="shared" si="76"/>
        <v>0</v>
      </c>
      <c r="W1555" s="676"/>
      <c r="X1555" s="507" t="str">
        <f t="shared" si="74"/>
        <v>28 două camere, 10 trei camere, 0 număr camere necunoscut &lt;span style="color: red;"&gt;(spuneți-mi sau trimiteți tabel întreținere)&lt;/span&gt;</v>
      </c>
      <c r="Y1555" s="508" t="str">
        <f t="shared" si="75"/>
        <v>38 din care 28 două camere, 10 trei camere, 0 număr camere necunoscut &lt;span style="color: red;"&gt;(spuneți-mi sau trimiteți tabel întreținere)&lt;/span&gt;</v>
      </c>
      <c r="Z1555" s="509"/>
      <c r="AA1555" s="510" t="s">
        <v>1668</v>
      </c>
      <c r="AB1555" s="628" t="s">
        <v>1307</v>
      </c>
      <c r="AC1555" s="431" t="s">
        <v>1155</v>
      </c>
      <c r="AD1555" s="623" t="s">
        <v>1394</v>
      </c>
      <c r="AE1555" s="623"/>
      <c r="AF1555" s="623"/>
      <c r="AG1555" s="623" t="s">
        <v>10</v>
      </c>
      <c r="AH1555" s="623"/>
      <c r="AI1555" s="623" t="s">
        <v>2598</v>
      </c>
      <c r="AJ1555" s="441"/>
      <c r="AK1555" s="359"/>
    </row>
    <row r="1556" spans="1:37">
      <c r="A1556" s="367"/>
      <c r="B1556" s="445" t="s">
        <v>271</v>
      </c>
      <c r="C1556" s="402">
        <v>46.752000000000002</v>
      </c>
      <c r="D1556" s="428">
        <v>23.581399999999999</v>
      </c>
      <c r="E1556" s="449" t="s">
        <v>206</v>
      </c>
      <c r="F1556" s="450" t="s">
        <v>649</v>
      </c>
      <c r="G1556" s="450" t="s">
        <v>2765</v>
      </c>
      <c r="H1556" s="450" t="s">
        <v>4650</v>
      </c>
      <c r="I1556" s="452" t="s">
        <v>681</v>
      </c>
      <c r="J1556" s="457" t="s">
        <v>3</v>
      </c>
      <c r="K1556" s="407">
        <v>1</v>
      </c>
      <c r="L1556" s="407">
        <v>5</v>
      </c>
      <c r="M1556" s="407">
        <v>5</v>
      </c>
      <c r="N1556" s="425">
        <v>60</v>
      </c>
      <c r="O1556" s="437"/>
      <c r="P1556" s="406">
        <v>60</v>
      </c>
      <c r="Q1556" s="406"/>
      <c r="R1556" s="406"/>
      <c r="S1556" s="406"/>
      <c r="T1556" s="406"/>
      <c r="U1556" s="406"/>
      <c r="V1556" s="406">
        <f t="shared" si="76"/>
        <v>0</v>
      </c>
      <c r="W1556" s="676"/>
      <c r="X1556" s="507" t="str">
        <f t="shared" si="74"/>
        <v>60 garsoniere, 0 număr camere necunoscut &lt;span style="color: red;"&gt;(spuneți-mi sau trimiteți tabel întreținere)&lt;/span&gt;</v>
      </c>
      <c r="Y1556" s="508" t="str">
        <f t="shared" si="75"/>
        <v>60 din care 60 garsoniere, 0 număr camere necunoscut &lt;span style="color: red;"&gt;(spuneți-mi sau trimiteți tabel întreținere)&lt;/span&gt;</v>
      </c>
      <c r="Z1556" s="509"/>
      <c r="AA1556" s="510" t="s">
        <v>1674</v>
      </c>
      <c r="AB1556" s="628" t="s">
        <v>1307</v>
      </c>
      <c r="AC1556" s="431" t="s">
        <v>1155</v>
      </c>
      <c r="AD1556" s="623" t="s">
        <v>2484</v>
      </c>
      <c r="AE1556" s="623"/>
      <c r="AF1556" s="623"/>
      <c r="AG1556" s="623" t="s">
        <v>840</v>
      </c>
      <c r="AH1556" s="623"/>
      <c r="AI1556" s="623" t="s">
        <v>2579</v>
      </c>
      <c r="AJ1556" s="441"/>
      <c r="AK1556" s="359"/>
    </row>
    <row r="1557" spans="1:37">
      <c r="A1557" s="367"/>
      <c r="B1557" s="445" t="s">
        <v>532</v>
      </c>
      <c r="C1557" s="402">
        <v>46.752499999999998</v>
      </c>
      <c r="D1557" s="428">
        <v>23.584399999999999</v>
      </c>
      <c r="E1557" s="449" t="s">
        <v>206</v>
      </c>
      <c r="F1557" s="450" t="s">
        <v>649</v>
      </c>
      <c r="G1557" s="450" t="s">
        <v>2765</v>
      </c>
      <c r="H1557" s="450" t="s">
        <v>4651</v>
      </c>
      <c r="I1557" s="452" t="s">
        <v>681</v>
      </c>
      <c r="J1557" s="457" t="s">
        <v>3</v>
      </c>
      <c r="K1557" s="624">
        <v>3</v>
      </c>
      <c r="L1557" s="624">
        <v>5</v>
      </c>
      <c r="M1557" s="624">
        <v>5</v>
      </c>
      <c r="N1557" s="398">
        <v>38</v>
      </c>
      <c r="O1557" s="395"/>
      <c r="P1557" s="526"/>
      <c r="Q1557" s="526">
        <v>28</v>
      </c>
      <c r="R1557" s="526">
        <v>10</v>
      </c>
      <c r="S1557" s="526"/>
      <c r="T1557" s="526"/>
      <c r="U1557" s="526"/>
      <c r="V1557" s="406">
        <f t="shared" si="76"/>
        <v>0</v>
      </c>
      <c r="W1557" s="676"/>
      <c r="X1557" s="507" t="str">
        <f t="shared" si="74"/>
        <v>28 două camere, 10 trei camere, 0 număr camere necunoscut &lt;span style="color: red;"&gt;(spuneți-mi sau trimiteți tabel întreținere)&lt;/span&gt;</v>
      </c>
      <c r="Y1557" s="508" t="str">
        <f t="shared" si="75"/>
        <v>38 din care 28 două camere, 10 trei camere, 0 număr camere necunoscut &lt;span style="color: red;"&gt;(spuneți-mi sau trimiteți tabel întreținere)&lt;/span&gt;</v>
      </c>
      <c r="Z1557" s="509"/>
      <c r="AA1557" s="510" t="s">
        <v>1668</v>
      </c>
      <c r="AB1557" s="628" t="s">
        <v>1307</v>
      </c>
      <c r="AC1557" s="431" t="s">
        <v>1155</v>
      </c>
      <c r="AD1557" s="623" t="s">
        <v>1394</v>
      </c>
      <c r="AE1557" s="623"/>
      <c r="AF1557" s="623"/>
      <c r="AG1557" s="623" t="s">
        <v>10</v>
      </c>
      <c r="AH1557" s="623"/>
      <c r="AI1557" s="623" t="s">
        <v>2598</v>
      </c>
      <c r="AJ1557" s="441"/>
      <c r="AK1557" s="359"/>
    </row>
    <row r="1558" spans="1:37">
      <c r="A1558" s="367"/>
      <c r="B1558" s="445" t="s">
        <v>556</v>
      </c>
      <c r="C1558" s="402">
        <v>46.752200000000002</v>
      </c>
      <c r="D1558" s="428">
        <v>23.584</v>
      </c>
      <c r="E1558" s="449" t="s">
        <v>206</v>
      </c>
      <c r="F1558" s="450" t="s">
        <v>649</v>
      </c>
      <c r="G1558" s="450" t="s">
        <v>2765</v>
      </c>
      <c r="H1558" s="450" t="s">
        <v>4652</v>
      </c>
      <c r="I1558" s="452" t="s">
        <v>681</v>
      </c>
      <c r="J1558" s="457" t="s">
        <v>3</v>
      </c>
      <c r="K1558" s="624">
        <v>3</v>
      </c>
      <c r="L1558" s="624">
        <v>5</v>
      </c>
      <c r="M1558" s="624">
        <v>5</v>
      </c>
      <c r="N1558" s="398">
        <v>38</v>
      </c>
      <c r="O1558" s="395"/>
      <c r="P1558" s="526"/>
      <c r="Q1558" s="526">
        <v>28</v>
      </c>
      <c r="R1558" s="526">
        <v>10</v>
      </c>
      <c r="S1558" s="526"/>
      <c r="T1558" s="526"/>
      <c r="U1558" s="526"/>
      <c r="V1558" s="406">
        <f t="shared" si="76"/>
        <v>0</v>
      </c>
      <c r="W1558" s="676"/>
      <c r="X1558" s="507" t="str">
        <f t="shared" si="74"/>
        <v>28 două camere, 10 trei camere, 0 număr camere necunoscut &lt;span style="color: red;"&gt;(spuneți-mi sau trimiteți tabel întreținere)&lt;/span&gt;</v>
      </c>
      <c r="Y1558" s="508" t="str">
        <f t="shared" si="75"/>
        <v>38 din care 28 două camere, 10 trei camere, 0 număr camere necunoscut &lt;span style="color: red;"&gt;(spuneți-mi sau trimiteți tabel întreținere)&lt;/span&gt;</v>
      </c>
      <c r="Z1558" s="509"/>
      <c r="AA1558" s="510" t="s">
        <v>1668</v>
      </c>
      <c r="AB1558" s="628" t="s">
        <v>1307</v>
      </c>
      <c r="AC1558" s="431" t="s">
        <v>1155</v>
      </c>
      <c r="AD1558" s="623" t="s">
        <v>1394</v>
      </c>
      <c r="AE1558" s="623"/>
      <c r="AF1558" s="623"/>
      <c r="AG1558" s="623" t="s">
        <v>10</v>
      </c>
      <c r="AH1558" s="623"/>
      <c r="AI1558" s="623" t="s">
        <v>2598</v>
      </c>
      <c r="AJ1558" s="441"/>
      <c r="AK1558" s="359"/>
    </row>
    <row r="1559" spans="1:37">
      <c r="A1559" s="367"/>
      <c r="B1559" s="445" t="s">
        <v>557</v>
      </c>
      <c r="C1559" s="402">
        <v>46.751899999999999</v>
      </c>
      <c r="D1559" s="428">
        <v>23.580400000000001</v>
      </c>
      <c r="E1559" s="449" t="s">
        <v>206</v>
      </c>
      <c r="F1559" s="450" t="s">
        <v>649</v>
      </c>
      <c r="G1559" s="450" t="s">
        <v>2765</v>
      </c>
      <c r="H1559" s="450" t="s">
        <v>4653</v>
      </c>
      <c r="I1559" s="452" t="s">
        <v>681</v>
      </c>
      <c r="J1559" s="457" t="s">
        <v>3</v>
      </c>
      <c r="K1559" s="407">
        <v>2</v>
      </c>
      <c r="L1559" s="407">
        <v>5</v>
      </c>
      <c r="M1559" s="407">
        <v>5</v>
      </c>
      <c r="N1559" s="398">
        <v>20</v>
      </c>
      <c r="O1559" s="395"/>
      <c r="P1559" s="526"/>
      <c r="Q1559" s="526">
        <v>2</v>
      </c>
      <c r="R1559" s="526">
        <v>15</v>
      </c>
      <c r="S1559" s="526">
        <v>3</v>
      </c>
      <c r="T1559" s="526"/>
      <c r="U1559" s="526"/>
      <c r="V1559" s="406">
        <f t="shared" si="76"/>
        <v>0</v>
      </c>
      <c r="W1559" s="676"/>
      <c r="X1559" s="507" t="str">
        <f t="shared" si="74"/>
        <v>2 două camere, 15 trei camere, 3 patru camere, 0 număr camere necunoscut &lt;span style="color: red;"&gt;(spuneți-mi sau trimiteți tabel întreținere)&lt;/span&gt;</v>
      </c>
      <c r="Y1559" s="508" t="str">
        <f t="shared" si="75"/>
        <v>20 din care 2 două camere, 15 trei camere, 3 patru camere, 0 număr camere necunoscut &lt;span style="color: red;"&gt;(spuneți-mi sau trimiteți tabel întreținere)&lt;/span&gt;</v>
      </c>
      <c r="Z1559" s="509"/>
      <c r="AA1559" s="510" t="s">
        <v>1674</v>
      </c>
      <c r="AB1559" s="628" t="s">
        <v>1307</v>
      </c>
      <c r="AC1559" s="431" t="s">
        <v>1155</v>
      </c>
      <c r="AD1559" s="623" t="s">
        <v>1421</v>
      </c>
      <c r="AE1559" s="623"/>
      <c r="AF1559" s="623"/>
      <c r="AG1559" s="623" t="s">
        <v>10</v>
      </c>
      <c r="AH1559" s="623"/>
      <c r="AI1559" s="623" t="s">
        <v>2598</v>
      </c>
      <c r="AJ1559" s="441"/>
      <c r="AK1559" s="359"/>
    </row>
    <row r="1560" spans="1:37">
      <c r="A1560" s="367"/>
      <c r="B1560" s="445" t="s">
        <v>558</v>
      </c>
      <c r="C1560" s="402">
        <v>46.751899999999999</v>
      </c>
      <c r="D1560" s="428">
        <v>23.5837</v>
      </c>
      <c r="E1560" s="449" t="s">
        <v>206</v>
      </c>
      <c r="F1560" s="450" t="s">
        <v>649</v>
      </c>
      <c r="G1560" s="450" t="s">
        <v>2765</v>
      </c>
      <c r="H1560" s="450" t="s">
        <v>4654</v>
      </c>
      <c r="I1560" s="452" t="s">
        <v>681</v>
      </c>
      <c r="J1560" s="457" t="s">
        <v>3</v>
      </c>
      <c r="K1560" s="624">
        <v>3</v>
      </c>
      <c r="L1560" s="624">
        <v>5</v>
      </c>
      <c r="M1560" s="624">
        <v>5</v>
      </c>
      <c r="N1560" s="398">
        <v>38</v>
      </c>
      <c r="O1560" s="395"/>
      <c r="P1560" s="526"/>
      <c r="Q1560" s="526">
        <v>28</v>
      </c>
      <c r="R1560" s="526">
        <v>10</v>
      </c>
      <c r="S1560" s="526"/>
      <c r="T1560" s="526"/>
      <c r="U1560" s="526"/>
      <c r="V1560" s="406">
        <f t="shared" si="76"/>
        <v>0</v>
      </c>
      <c r="W1560" s="676"/>
      <c r="X1560" s="507" t="str">
        <f t="shared" si="74"/>
        <v>28 două camere, 10 trei camere, 0 număr camere necunoscut &lt;span style="color: red;"&gt;(spuneți-mi sau trimiteți tabel întreținere)&lt;/span&gt;</v>
      </c>
      <c r="Y1560" s="508" t="str">
        <f t="shared" si="75"/>
        <v>38 din care 28 două camere, 10 trei camere, 0 număr camere necunoscut &lt;span style="color: red;"&gt;(spuneți-mi sau trimiteți tabel întreținere)&lt;/span&gt;</v>
      </c>
      <c r="Z1560" s="509"/>
      <c r="AA1560" s="510" t="s">
        <v>1668</v>
      </c>
      <c r="AB1560" s="628" t="s">
        <v>1307</v>
      </c>
      <c r="AC1560" s="431" t="s">
        <v>1155</v>
      </c>
      <c r="AD1560" s="623" t="s">
        <v>1394</v>
      </c>
      <c r="AE1560" s="623"/>
      <c r="AF1560" s="623"/>
      <c r="AG1560" s="623" t="s">
        <v>10</v>
      </c>
      <c r="AH1560" s="623"/>
      <c r="AI1560" s="623" t="s">
        <v>2598</v>
      </c>
      <c r="AJ1560" s="441"/>
      <c r="AK1560" s="359"/>
    </row>
    <row r="1561" spans="1:37">
      <c r="A1561" s="367"/>
      <c r="B1561" s="445" t="s">
        <v>558</v>
      </c>
      <c r="C1561" s="402">
        <v>46.751800000000003</v>
      </c>
      <c r="D1561" s="428">
        <v>23.5809</v>
      </c>
      <c r="E1561" s="449" t="s">
        <v>206</v>
      </c>
      <c r="F1561" s="450" t="s">
        <v>649</v>
      </c>
      <c r="G1561" s="450" t="s">
        <v>2765</v>
      </c>
      <c r="H1561" s="450" t="s">
        <v>4655</v>
      </c>
      <c r="I1561" s="452" t="s">
        <v>681</v>
      </c>
      <c r="J1561" s="457" t="s">
        <v>3</v>
      </c>
      <c r="K1561" s="407">
        <v>1</v>
      </c>
      <c r="L1561" s="407">
        <v>5</v>
      </c>
      <c r="M1561" s="407">
        <v>5</v>
      </c>
      <c r="N1561" s="425">
        <v>60</v>
      </c>
      <c r="O1561" s="437"/>
      <c r="P1561" s="406">
        <v>60</v>
      </c>
      <c r="Q1561" s="406"/>
      <c r="R1561" s="406"/>
      <c r="S1561" s="406"/>
      <c r="T1561" s="406"/>
      <c r="U1561" s="406"/>
      <c r="V1561" s="406">
        <f t="shared" si="76"/>
        <v>0</v>
      </c>
      <c r="W1561" s="676"/>
      <c r="X1561" s="507" t="str">
        <f t="shared" si="74"/>
        <v>60 garsoniere, 0 număr camere necunoscut &lt;span style="color: red;"&gt;(spuneți-mi sau trimiteți tabel întreținere)&lt;/span&gt;</v>
      </c>
      <c r="Y1561" s="508" t="str">
        <f t="shared" si="75"/>
        <v>60 din care 60 garsoniere, 0 număr camere necunoscut &lt;span style="color: red;"&gt;(spuneți-mi sau trimiteți tabel întreținere)&lt;/span&gt;</v>
      </c>
      <c r="Z1561" s="509"/>
      <c r="AA1561" s="510" t="s">
        <v>1674</v>
      </c>
      <c r="AB1561" s="628" t="s">
        <v>1307</v>
      </c>
      <c r="AC1561" s="431" t="s">
        <v>1155</v>
      </c>
      <c r="AD1561" s="623" t="s">
        <v>2484</v>
      </c>
      <c r="AE1561" s="623"/>
      <c r="AF1561" s="623"/>
      <c r="AG1561" s="623" t="s">
        <v>840</v>
      </c>
      <c r="AH1561" s="623"/>
      <c r="AI1561" s="623" t="s">
        <v>2579</v>
      </c>
      <c r="AJ1561" s="441"/>
      <c r="AK1561" s="359"/>
    </row>
    <row r="1562" spans="1:37">
      <c r="A1562" s="367"/>
      <c r="B1562" s="445" t="s">
        <v>559</v>
      </c>
      <c r="C1562" s="402">
        <v>46.751800000000003</v>
      </c>
      <c r="D1562" s="428">
        <v>23.582699999999999</v>
      </c>
      <c r="E1562" s="449" t="s">
        <v>206</v>
      </c>
      <c r="F1562" s="450" t="s">
        <v>649</v>
      </c>
      <c r="G1562" s="450" t="s">
        <v>2765</v>
      </c>
      <c r="H1562" s="450" t="s">
        <v>4656</v>
      </c>
      <c r="I1562" s="452" t="s">
        <v>681</v>
      </c>
      <c r="J1562" s="457" t="s">
        <v>3</v>
      </c>
      <c r="K1562" s="407">
        <v>2</v>
      </c>
      <c r="L1562" s="407">
        <v>5</v>
      </c>
      <c r="M1562" s="407">
        <v>5</v>
      </c>
      <c r="N1562" s="398">
        <v>20</v>
      </c>
      <c r="O1562" s="395"/>
      <c r="P1562" s="526"/>
      <c r="Q1562" s="526">
        <v>4</v>
      </c>
      <c r="R1562" s="526">
        <v>16</v>
      </c>
      <c r="S1562" s="526"/>
      <c r="T1562" s="526"/>
      <c r="U1562" s="526"/>
      <c r="V1562" s="526">
        <f t="shared" si="76"/>
        <v>0</v>
      </c>
      <c r="W1562" s="676"/>
      <c r="X1562" s="507" t="str">
        <f t="shared" si="74"/>
        <v>4 două camere, 16 trei camere, 0 număr camere necunoscut &lt;span style="color: red;"&gt;(spuneți-mi sau trimiteți tabel întreținere)&lt;/span&gt;</v>
      </c>
      <c r="Y1562" s="508" t="str">
        <f t="shared" si="75"/>
        <v>20 din care 4 două camere, 16 trei camere, 0 număr camere necunoscut &lt;span style="color: red;"&gt;(spuneți-mi sau trimiteți tabel întreținere)&lt;/span&gt;</v>
      </c>
      <c r="Z1562" s="509"/>
      <c r="AA1562" s="510" t="s">
        <v>1674</v>
      </c>
      <c r="AB1562" s="628" t="s">
        <v>1307</v>
      </c>
      <c r="AC1562" s="431" t="s">
        <v>1155</v>
      </c>
      <c r="AD1562" s="623" t="s">
        <v>1630</v>
      </c>
      <c r="AE1562" s="623"/>
      <c r="AF1562" s="623"/>
      <c r="AG1562" s="623" t="s">
        <v>10</v>
      </c>
      <c r="AH1562" s="623"/>
      <c r="AI1562" s="623" t="s">
        <v>2566</v>
      </c>
      <c r="AJ1562" s="441"/>
      <c r="AK1562" s="359"/>
    </row>
    <row r="1563" spans="1:37">
      <c r="A1563" s="367"/>
      <c r="B1563" s="445" t="s">
        <v>560</v>
      </c>
      <c r="C1563" s="402">
        <v>46.751600000000003</v>
      </c>
      <c r="D1563" s="428">
        <v>23.583300000000001</v>
      </c>
      <c r="E1563" s="449" t="s">
        <v>206</v>
      </c>
      <c r="F1563" s="450" t="s">
        <v>649</v>
      </c>
      <c r="G1563" s="450" t="s">
        <v>2765</v>
      </c>
      <c r="H1563" s="450" t="s">
        <v>4657</v>
      </c>
      <c r="I1563" s="452" t="s">
        <v>681</v>
      </c>
      <c r="J1563" s="457" t="s">
        <v>3</v>
      </c>
      <c r="K1563" s="624">
        <v>2</v>
      </c>
      <c r="L1563" s="624">
        <v>5</v>
      </c>
      <c r="M1563" s="624">
        <v>5</v>
      </c>
      <c r="N1563" s="398">
        <v>28</v>
      </c>
      <c r="O1563" s="395"/>
      <c r="P1563" s="526"/>
      <c r="Q1563" s="526">
        <v>26</v>
      </c>
      <c r="R1563" s="526">
        <v>2</v>
      </c>
      <c r="S1563" s="526"/>
      <c r="T1563" s="526"/>
      <c r="U1563" s="406"/>
      <c r="V1563" s="406">
        <f t="shared" si="76"/>
        <v>0</v>
      </c>
      <c r="W1563" s="676"/>
      <c r="X1563" s="507" t="str">
        <f t="shared" si="74"/>
        <v>26 două camere, 2 trei camere, 0 număr camere necunoscut &lt;span style="color: red;"&gt;(spuneți-mi sau trimiteți tabel întreținere)&lt;/span&gt;</v>
      </c>
      <c r="Y1563" s="508" t="str">
        <f t="shared" si="75"/>
        <v>28 din care 26 două camere, 2 trei camere, 0 număr camere necunoscut &lt;span style="color: red;"&gt;(spuneți-mi sau trimiteți tabel întreținere)&lt;/span&gt;</v>
      </c>
      <c r="Z1563" s="509"/>
      <c r="AA1563" s="510" t="s">
        <v>1668</v>
      </c>
      <c r="AB1563" s="628" t="s">
        <v>1307</v>
      </c>
      <c r="AC1563" s="431" t="s">
        <v>1155</v>
      </c>
      <c r="AD1563" s="623" t="s">
        <v>1392</v>
      </c>
      <c r="AE1563" s="623"/>
      <c r="AF1563" s="623"/>
      <c r="AG1563" s="623" t="s">
        <v>10</v>
      </c>
      <c r="AH1563" s="623"/>
      <c r="AI1563" s="623" t="s">
        <v>2598</v>
      </c>
      <c r="AJ1563" s="441"/>
      <c r="AK1563" s="359"/>
    </row>
    <row r="1564" spans="1:37">
      <c r="A1564" s="367"/>
      <c r="B1564" s="445" t="s">
        <v>561</v>
      </c>
      <c r="C1564" s="402">
        <v>46.751199999999997</v>
      </c>
      <c r="D1564" s="428">
        <v>23.581800000000001</v>
      </c>
      <c r="E1564" s="449" t="s">
        <v>206</v>
      </c>
      <c r="F1564" s="450" t="s">
        <v>649</v>
      </c>
      <c r="G1564" s="450" t="s">
        <v>2765</v>
      </c>
      <c r="H1564" s="450" t="s">
        <v>4658</v>
      </c>
      <c r="I1564" s="452" t="s">
        <v>681</v>
      </c>
      <c r="J1564" s="457" t="s">
        <v>3</v>
      </c>
      <c r="K1564" s="624">
        <v>2</v>
      </c>
      <c r="L1564" s="624">
        <v>5</v>
      </c>
      <c r="M1564" s="624">
        <v>5</v>
      </c>
      <c r="N1564" s="398">
        <v>28</v>
      </c>
      <c r="O1564" s="395"/>
      <c r="P1564" s="526"/>
      <c r="Q1564" s="526">
        <v>26</v>
      </c>
      <c r="R1564" s="526">
        <v>2</v>
      </c>
      <c r="S1564" s="526"/>
      <c r="T1564" s="526"/>
      <c r="U1564" s="406"/>
      <c r="V1564" s="406">
        <f t="shared" si="76"/>
        <v>0</v>
      </c>
      <c r="W1564" s="676"/>
      <c r="X1564" s="507" t="str">
        <f t="shared" si="74"/>
        <v>26 două camere, 2 trei camere, 0 număr camere necunoscut &lt;span style="color: red;"&gt;(spuneți-mi sau trimiteți tabel întreținere)&lt;/span&gt;</v>
      </c>
      <c r="Y1564" s="508" t="str">
        <f t="shared" si="75"/>
        <v>28 din care 26 două camere, 2 trei camere, 0 număr camere necunoscut &lt;span style="color: red;"&gt;(spuneți-mi sau trimiteți tabel întreținere)&lt;/span&gt;</v>
      </c>
      <c r="Z1564" s="509"/>
      <c r="AA1564" s="510" t="s">
        <v>1668</v>
      </c>
      <c r="AB1564" s="628" t="s">
        <v>1307</v>
      </c>
      <c r="AC1564" s="431" t="s">
        <v>1155</v>
      </c>
      <c r="AD1564" s="623" t="s">
        <v>1392</v>
      </c>
      <c r="AE1564" s="623"/>
      <c r="AF1564" s="623"/>
      <c r="AG1564" s="623" t="s">
        <v>10</v>
      </c>
      <c r="AH1564" s="623"/>
      <c r="AI1564" s="623" t="s">
        <v>2598</v>
      </c>
      <c r="AJ1564" s="441"/>
      <c r="AK1564" s="359"/>
    </row>
    <row r="1565" spans="1:37">
      <c r="A1565" s="367"/>
      <c r="B1565" s="445" t="s">
        <v>561</v>
      </c>
      <c r="C1565" s="402">
        <v>46.751600000000003</v>
      </c>
      <c r="D1565" s="428">
        <v>23.582000000000001</v>
      </c>
      <c r="E1565" s="449" t="s">
        <v>206</v>
      </c>
      <c r="F1565" s="450" t="s">
        <v>649</v>
      </c>
      <c r="G1565" s="450" t="s">
        <v>2765</v>
      </c>
      <c r="H1565" s="450" t="s">
        <v>4659</v>
      </c>
      <c r="I1565" s="452" t="s">
        <v>681</v>
      </c>
      <c r="J1565" s="457" t="s">
        <v>3</v>
      </c>
      <c r="K1565" s="407">
        <v>3</v>
      </c>
      <c r="L1565" s="407">
        <v>5</v>
      </c>
      <c r="M1565" s="407">
        <v>5</v>
      </c>
      <c r="N1565" s="425">
        <v>38</v>
      </c>
      <c r="O1565" s="437"/>
      <c r="P1565" s="526"/>
      <c r="Q1565" s="526">
        <v>26</v>
      </c>
      <c r="R1565" s="526">
        <v>9</v>
      </c>
      <c r="S1565" s="526">
        <v>3</v>
      </c>
      <c r="T1565" s="526"/>
      <c r="U1565" s="526"/>
      <c r="V1565" s="406">
        <f t="shared" si="76"/>
        <v>0</v>
      </c>
      <c r="W1565" s="676"/>
      <c r="X1565" s="507" t="str">
        <f t="shared" si="74"/>
        <v>26 două camere, 9 trei camere, 3 patru camere, 0 număr camere necunoscut &lt;span style="color: red;"&gt;(spuneți-mi sau trimiteți tabel întreținere)&lt;/span&gt;</v>
      </c>
      <c r="Y1565" s="508" t="str">
        <f t="shared" si="75"/>
        <v>38 din care 26 două camere, 9 trei camere, 3 patru camere, 0 număr camere necunoscut &lt;span style="color: red;"&gt;(spuneți-mi sau trimiteți tabel întreținere)&lt;/span&gt;</v>
      </c>
      <c r="Z1565" s="509"/>
      <c r="AA1565" s="510" t="s">
        <v>1668</v>
      </c>
      <c r="AB1565" s="628" t="s">
        <v>1307</v>
      </c>
      <c r="AC1565" s="431" t="s">
        <v>1155</v>
      </c>
      <c r="AD1565" s="623" t="s">
        <v>1411</v>
      </c>
      <c r="AE1565" s="623"/>
      <c r="AF1565" s="623"/>
      <c r="AG1565" s="623" t="s">
        <v>10</v>
      </c>
      <c r="AH1565" s="623"/>
      <c r="AI1565" s="623" t="s">
        <v>2598</v>
      </c>
      <c r="AJ1565" s="441"/>
      <c r="AK1565" s="359"/>
    </row>
    <row r="1566" spans="1:37">
      <c r="A1566" s="367"/>
      <c r="B1566" s="445" t="s">
        <v>562</v>
      </c>
      <c r="C1566" s="402">
        <v>46.751399999999997</v>
      </c>
      <c r="D1566" s="428">
        <v>23.5825</v>
      </c>
      <c r="E1566" s="449" t="s">
        <v>206</v>
      </c>
      <c r="F1566" s="450" t="s">
        <v>649</v>
      </c>
      <c r="G1566" s="450" t="s">
        <v>2765</v>
      </c>
      <c r="H1566" s="450" t="s">
        <v>4660</v>
      </c>
      <c r="I1566" s="452" t="s">
        <v>681</v>
      </c>
      <c r="J1566" s="457" t="s">
        <v>3</v>
      </c>
      <c r="K1566" s="624">
        <v>2</v>
      </c>
      <c r="L1566" s="624">
        <v>5</v>
      </c>
      <c r="M1566" s="624">
        <v>5</v>
      </c>
      <c r="N1566" s="398">
        <v>28</v>
      </c>
      <c r="O1566" s="395"/>
      <c r="P1566" s="526"/>
      <c r="Q1566" s="526">
        <v>26</v>
      </c>
      <c r="R1566" s="526">
        <v>2</v>
      </c>
      <c r="S1566" s="526"/>
      <c r="T1566" s="526"/>
      <c r="U1566" s="406"/>
      <c r="V1566" s="406">
        <f t="shared" si="76"/>
        <v>0</v>
      </c>
      <c r="W1566" s="676"/>
      <c r="X1566" s="507" t="str">
        <f t="shared" si="74"/>
        <v>26 două camere, 2 trei camere, 0 număr camere necunoscut &lt;span style="color: red;"&gt;(spuneți-mi sau trimiteți tabel întreținere)&lt;/span&gt;</v>
      </c>
      <c r="Y1566" s="508" t="str">
        <f t="shared" si="75"/>
        <v>28 din care 26 două camere, 2 trei camere, 0 număr camere necunoscut &lt;span style="color: red;"&gt;(spuneți-mi sau trimiteți tabel întreținere)&lt;/span&gt;</v>
      </c>
      <c r="Z1566" s="509"/>
      <c r="AA1566" s="510" t="s">
        <v>1668</v>
      </c>
      <c r="AB1566" s="628" t="s">
        <v>1307</v>
      </c>
      <c r="AC1566" s="431" t="s">
        <v>1155</v>
      </c>
      <c r="AD1566" s="623" t="s">
        <v>1392</v>
      </c>
      <c r="AE1566" s="623"/>
      <c r="AF1566" s="623"/>
      <c r="AG1566" s="623" t="s">
        <v>10</v>
      </c>
      <c r="AH1566" s="623"/>
      <c r="AI1566" s="623" t="s">
        <v>2598</v>
      </c>
      <c r="AJ1566" s="441"/>
      <c r="AK1566" s="359"/>
    </row>
    <row r="1567" spans="1:37">
      <c r="A1567" s="367"/>
      <c r="B1567" s="445" t="s">
        <v>595</v>
      </c>
      <c r="C1567" s="402">
        <v>46.7515</v>
      </c>
      <c r="D1567" s="428">
        <v>23.581399999999999</v>
      </c>
      <c r="E1567" s="449" t="s">
        <v>206</v>
      </c>
      <c r="F1567" s="450" t="s">
        <v>649</v>
      </c>
      <c r="G1567" s="450" t="s">
        <v>2765</v>
      </c>
      <c r="H1567" s="450" t="s">
        <v>4661</v>
      </c>
      <c r="I1567" s="452" t="s">
        <v>681</v>
      </c>
      <c r="J1567" s="457" t="s">
        <v>3</v>
      </c>
      <c r="K1567" s="407">
        <v>3</v>
      </c>
      <c r="L1567" s="407">
        <v>5</v>
      </c>
      <c r="M1567" s="407">
        <v>5</v>
      </c>
      <c r="N1567" s="425">
        <v>38</v>
      </c>
      <c r="O1567" s="437"/>
      <c r="P1567" s="526"/>
      <c r="Q1567" s="526">
        <v>26</v>
      </c>
      <c r="R1567" s="526">
        <v>9</v>
      </c>
      <c r="S1567" s="526">
        <v>3</v>
      </c>
      <c r="T1567" s="526"/>
      <c r="U1567" s="526"/>
      <c r="V1567" s="406">
        <f t="shared" si="76"/>
        <v>0</v>
      </c>
      <c r="W1567" s="676"/>
      <c r="X1567" s="507" t="str">
        <f t="shared" si="74"/>
        <v>26 două camere, 9 trei camere, 3 patru camere, 0 număr camere necunoscut &lt;span style="color: red;"&gt;(spuneți-mi sau trimiteți tabel întreținere)&lt;/span&gt;</v>
      </c>
      <c r="Y1567" s="508" t="str">
        <f t="shared" si="75"/>
        <v>38 din care 26 două camere, 9 trei camere, 3 patru camere, 0 număr camere necunoscut &lt;span style="color: red;"&gt;(spuneți-mi sau trimiteți tabel întreținere)&lt;/span&gt;</v>
      </c>
      <c r="Z1567" s="509"/>
      <c r="AA1567" s="510" t="s">
        <v>1668</v>
      </c>
      <c r="AB1567" s="628" t="s">
        <v>1307</v>
      </c>
      <c r="AC1567" s="431" t="s">
        <v>1155</v>
      </c>
      <c r="AD1567" s="623" t="s">
        <v>1411</v>
      </c>
      <c r="AE1567" s="623"/>
      <c r="AF1567" s="623"/>
      <c r="AG1567" s="623" t="s">
        <v>10</v>
      </c>
      <c r="AH1567" s="623"/>
      <c r="AI1567" s="623" t="s">
        <v>2598</v>
      </c>
      <c r="AJ1567" s="441"/>
      <c r="AK1567" s="359"/>
    </row>
    <row r="1568" spans="1:37">
      <c r="A1568" s="367"/>
      <c r="B1568" s="445" t="s">
        <v>596</v>
      </c>
      <c r="C1568" s="402">
        <v>46.751399999999997</v>
      </c>
      <c r="D1568" s="428">
        <v>23.5806</v>
      </c>
      <c r="E1568" s="449" t="s">
        <v>206</v>
      </c>
      <c r="F1568" s="450" t="s">
        <v>649</v>
      </c>
      <c r="G1568" s="450" t="s">
        <v>2765</v>
      </c>
      <c r="H1568" s="450" t="s">
        <v>4662</v>
      </c>
      <c r="I1568" s="452" t="s">
        <v>681</v>
      </c>
      <c r="J1568" s="457" t="s">
        <v>3</v>
      </c>
      <c r="K1568" s="407">
        <v>3</v>
      </c>
      <c r="L1568" s="407">
        <v>5</v>
      </c>
      <c r="M1568" s="407">
        <v>5</v>
      </c>
      <c r="N1568" s="425">
        <v>38</v>
      </c>
      <c r="O1568" s="437"/>
      <c r="P1568" s="526"/>
      <c r="Q1568" s="526">
        <v>26</v>
      </c>
      <c r="R1568" s="526">
        <v>9</v>
      </c>
      <c r="S1568" s="526">
        <v>3</v>
      </c>
      <c r="T1568" s="526"/>
      <c r="U1568" s="526"/>
      <c r="V1568" s="406">
        <f t="shared" si="76"/>
        <v>0</v>
      </c>
      <c r="W1568" s="676"/>
      <c r="X1568" s="507" t="str">
        <f t="shared" si="74"/>
        <v>26 două camere, 9 trei camere, 3 patru camere, 0 număr camere necunoscut &lt;span style="color: red;"&gt;(spuneți-mi sau trimiteți tabel întreținere)&lt;/span&gt;</v>
      </c>
      <c r="Y1568" s="508" t="str">
        <f t="shared" si="75"/>
        <v>38 din care 26 două camere, 9 trei camere, 3 patru camere, 0 număr camere necunoscut &lt;span style="color: red;"&gt;(spuneți-mi sau trimiteți tabel întreținere)&lt;/span&gt;</v>
      </c>
      <c r="Z1568" s="509"/>
      <c r="AA1568" s="510" t="s">
        <v>1668</v>
      </c>
      <c r="AB1568" s="628" t="s">
        <v>1307</v>
      </c>
      <c r="AC1568" s="431" t="s">
        <v>1155</v>
      </c>
      <c r="AD1568" s="623" t="s">
        <v>1411</v>
      </c>
      <c r="AE1568" s="623"/>
      <c r="AF1568" s="623"/>
      <c r="AG1568" s="623" t="s">
        <v>10</v>
      </c>
      <c r="AH1568" s="623"/>
      <c r="AI1568" s="623" t="s">
        <v>2598</v>
      </c>
      <c r="AJ1568" s="441"/>
      <c r="AK1568" s="359"/>
    </row>
    <row r="1569" spans="1:37">
      <c r="A1569" s="367"/>
      <c r="B1569" s="445" t="s">
        <v>597</v>
      </c>
      <c r="C1569" s="402">
        <v>46.750999999999998</v>
      </c>
      <c r="D1569" s="428">
        <v>23.581199999999999</v>
      </c>
      <c r="E1569" s="449" t="s">
        <v>206</v>
      </c>
      <c r="F1569" s="450" t="s">
        <v>649</v>
      </c>
      <c r="G1569" s="450" t="s">
        <v>2765</v>
      </c>
      <c r="H1569" s="450" t="s">
        <v>4663</v>
      </c>
      <c r="I1569" s="452" t="s">
        <v>681</v>
      </c>
      <c r="J1569" s="457" t="s">
        <v>3</v>
      </c>
      <c r="K1569" s="624">
        <v>2</v>
      </c>
      <c r="L1569" s="624">
        <v>5</v>
      </c>
      <c r="M1569" s="624">
        <v>5</v>
      </c>
      <c r="N1569" s="398">
        <v>28</v>
      </c>
      <c r="O1569" s="395"/>
      <c r="P1569" s="526"/>
      <c r="Q1569" s="526">
        <v>26</v>
      </c>
      <c r="R1569" s="526">
        <v>2</v>
      </c>
      <c r="S1569" s="526"/>
      <c r="T1569" s="526"/>
      <c r="U1569" s="406"/>
      <c r="V1569" s="406">
        <f t="shared" si="76"/>
        <v>0</v>
      </c>
      <c r="W1569" s="676"/>
      <c r="X1569" s="507" t="str">
        <f t="shared" si="74"/>
        <v>26 două camere, 2 trei camere, 0 număr camere necunoscut &lt;span style="color: red;"&gt;(spuneți-mi sau trimiteți tabel întreținere)&lt;/span&gt;</v>
      </c>
      <c r="Y1569" s="508" t="str">
        <f t="shared" si="75"/>
        <v>28 din care 26 două camere, 2 trei camere, 0 număr camere necunoscut &lt;span style="color: red;"&gt;(spuneți-mi sau trimiteți tabel întreținere)&lt;/span&gt;</v>
      </c>
      <c r="Z1569" s="509"/>
      <c r="AA1569" s="510" t="s">
        <v>1668</v>
      </c>
      <c r="AB1569" s="628" t="s">
        <v>1307</v>
      </c>
      <c r="AC1569" s="431" t="s">
        <v>1155</v>
      </c>
      <c r="AD1569" s="623" t="s">
        <v>1392</v>
      </c>
      <c r="AE1569" s="623"/>
      <c r="AF1569" s="623"/>
      <c r="AG1569" s="623" t="s">
        <v>10</v>
      </c>
      <c r="AH1569" s="623"/>
      <c r="AI1569" s="623" t="s">
        <v>2598</v>
      </c>
      <c r="AJ1569" s="441"/>
      <c r="AK1569" s="359"/>
    </row>
    <row r="1570" spans="1:37">
      <c r="A1570" s="367"/>
      <c r="B1570" s="445" t="s">
        <v>598</v>
      </c>
      <c r="C1570" s="402">
        <v>46.751300000000001</v>
      </c>
      <c r="D1570" s="428">
        <v>23.580100000000002</v>
      </c>
      <c r="E1570" s="449" t="s">
        <v>206</v>
      </c>
      <c r="F1570" s="450" t="s">
        <v>649</v>
      </c>
      <c r="G1570" s="450" t="s">
        <v>2765</v>
      </c>
      <c r="H1570" s="450" t="s">
        <v>3250</v>
      </c>
      <c r="I1570" s="452" t="s">
        <v>681</v>
      </c>
      <c r="J1570" s="457" t="s">
        <v>3</v>
      </c>
      <c r="K1570" s="624">
        <v>2</v>
      </c>
      <c r="L1570" s="624">
        <v>5</v>
      </c>
      <c r="M1570" s="624">
        <v>5</v>
      </c>
      <c r="N1570" s="398">
        <v>28</v>
      </c>
      <c r="O1570" s="395"/>
      <c r="P1570" s="526"/>
      <c r="Q1570" s="526">
        <v>26</v>
      </c>
      <c r="R1570" s="526">
        <v>2</v>
      </c>
      <c r="S1570" s="526"/>
      <c r="T1570" s="526"/>
      <c r="U1570" s="406"/>
      <c r="V1570" s="406">
        <f t="shared" si="76"/>
        <v>0</v>
      </c>
      <c r="W1570" s="676"/>
      <c r="X1570" s="507" t="str">
        <f t="shared" si="74"/>
        <v>26 două camere, 2 trei camere, 0 număr camere necunoscut &lt;span style="color: red;"&gt;(spuneți-mi sau trimiteți tabel întreținere)&lt;/span&gt;</v>
      </c>
      <c r="Y1570" s="508" t="str">
        <f t="shared" si="75"/>
        <v>28 din care 26 două camere, 2 trei camere, 0 număr camere necunoscut &lt;span style="color: red;"&gt;(spuneți-mi sau trimiteți tabel întreținere)&lt;/span&gt;</v>
      </c>
      <c r="Z1570" s="509"/>
      <c r="AA1570" s="510" t="s">
        <v>1668</v>
      </c>
      <c r="AB1570" s="628" t="s">
        <v>1307</v>
      </c>
      <c r="AC1570" s="431" t="s">
        <v>1155</v>
      </c>
      <c r="AD1570" s="623" t="s">
        <v>1392</v>
      </c>
      <c r="AE1570" s="623"/>
      <c r="AF1570" s="623"/>
      <c r="AG1570" s="623" t="s">
        <v>10</v>
      </c>
      <c r="AH1570" s="623"/>
      <c r="AI1570" s="623" t="s">
        <v>2598</v>
      </c>
      <c r="AJ1570" s="441"/>
      <c r="AK1570" s="359"/>
    </row>
    <row r="1571" spans="1:37">
      <c r="A1571" s="367"/>
      <c r="B1571" s="445" t="s">
        <v>599</v>
      </c>
      <c r="C1571" s="402">
        <v>46.750799999999998</v>
      </c>
      <c r="D1571" s="428">
        <v>23.580500000000001</v>
      </c>
      <c r="E1571" s="449" t="s">
        <v>206</v>
      </c>
      <c r="F1571" s="450" t="s">
        <v>649</v>
      </c>
      <c r="G1571" s="450" t="s">
        <v>2765</v>
      </c>
      <c r="H1571" s="450" t="s">
        <v>3006</v>
      </c>
      <c r="I1571" s="452" t="s">
        <v>681</v>
      </c>
      <c r="J1571" s="457" t="s">
        <v>3</v>
      </c>
      <c r="K1571" s="624">
        <v>2</v>
      </c>
      <c r="L1571" s="624">
        <v>5</v>
      </c>
      <c r="M1571" s="624">
        <v>5</v>
      </c>
      <c r="N1571" s="398">
        <v>28</v>
      </c>
      <c r="O1571" s="395"/>
      <c r="P1571" s="526"/>
      <c r="Q1571" s="526">
        <v>26</v>
      </c>
      <c r="R1571" s="526">
        <v>2</v>
      </c>
      <c r="S1571" s="526"/>
      <c r="T1571" s="526"/>
      <c r="U1571" s="406"/>
      <c r="V1571" s="406">
        <f t="shared" si="76"/>
        <v>0</v>
      </c>
      <c r="W1571" s="676"/>
      <c r="X1571" s="507" t="str">
        <f t="shared" si="74"/>
        <v>26 două camere, 2 trei camere, 0 număr camere necunoscut &lt;span style="color: red;"&gt;(spuneți-mi sau trimiteți tabel întreținere)&lt;/span&gt;</v>
      </c>
      <c r="Y1571" s="508" t="str">
        <f t="shared" si="75"/>
        <v>28 din care 26 două camere, 2 trei camere, 0 număr camere necunoscut &lt;span style="color: red;"&gt;(spuneți-mi sau trimiteți tabel întreținere)&lt;/span&gt;</v>
      </c>
      <c r="Z1571" s="509"/>
      <c r="AA1571" s="510" t="s">
        <v>1668</v>
      </c>
      <c r="AB1571" s="628" t="s">
        <v>1307</v>
      </c>
      <c r="AC1571" s="431" t="s">
        <v>1155</v>
      </c>
      <c r="AD1571" s="623" t="s">
        <v>1392</v>
      </c>
      <c r="AE1571" s="623"/>
      <c r="AF1571" s="623"/>
      <c r="AG1571" s="623" t="s">
        <v>10</v>
      </c>
      <c r="AH1571" s="623"/>
      <c r="AI1571" s="623" t="s">
        <v>2598</v>
      </c>
      <c r="AJ1571" s="441"/>
      <c r="AK1571" s="359"/>
    </row>
    <row r="1572" spans="1:37">
      <c r="A1572" s="367"/>
      <c r="B1572" s="445" t="s">
        <v>563</v>
      </c>
      <c r="C1572" s="402">
        <v>46.751399999999997</v>
      </c>
      <c r="D1572" s="428">
        <v>23.579599999999999</v>
      </c>
      <c r="E1572" s="449" t="s">
        <v>206</v>
      </c>
      <c r="F1572" s="450" t="s">
        <v>649</v>
      </c>
      <c r="G1572" s="450" t="s">
        <v>2765</v>
      </c>
      <c r="H1572" s="450" t="s">
        <v>3249</v>
      </c>
      <c r="I1572" s="452" t="s">
        <v>681</v>
      </c>
      <c r="J1572" s="457" t="s">
        <v>3</v>
      </c>
      <c r="K1572" s="624">
        <v>2</v>
      </c>
      <c r="L1572" s="624">
        <v>5</v>
      </c>
      <c r="M1572" s="624">
        <v>5</v>
      </c>
      <c r="N1572" s="398">
        <v>28</v>
      </c>
      <c r="O1572" s="395"/>
      <c r="P1572" s="526"/>
      <c r="Q1572" s="526">
        <v>26</v>
      </c>
      <c r="R1572" s="526">
        <v>2</v>
      </c>
      <c r="S1572" s="526"/>
      <c r="T1572" s="526"/>
      <c r="U1572" s="406"/>
      <c r="V1572" s="406">
        <f t="shared" si="76"/>
        <v>0</v>
      </c>
      <c r="W1572" s="676"/>
      <c r="X1572" s="507" t="str">
        <f t="shared" si="74"/>
        <v>26 două camere, 2 trei camere, 0 număr camere necunoscut &lt;span style="color: red;"&gt;(spuneți-mi sau trimiteți tabel întreținere)&lt;/span&gt;</v>
      </c>
      <c r="Y1572" s="508" t="str">
        <f t="shared" si="75"/>
        <v>28 din care 26 două camere, 2 trei camere, 0 număr camere necunoscut &lt;span style="color: red;"&gt;(spuneți-mi sau trimiteți tabel întreținere)&lt;/span&gt;</v>
      </c>
      <c r="Z1572" s="509"/>
      <c r="AA1572" s="510" t="s">
        <v>1668</v>
      </c>
      <c r="AB1572" s="628" t="s">
        <v>1307</v>
      </c>
      <c r="AC1572" s="431" t="s">
        <v>1155</v>
      </c>
      <c r="AD1572" s="623" t="s">
        <v>1392</v>
      </c>
      <c r="AE1572" s="623"/>
      <c r="AF1572" s="623"/>
      <c r="AG1572" s="623" t="s">
        <v>10</v>
      </c>
      <c r="AH1572" s="623"/>
      <c r="AI1572" s="623" t="s">
        <v>2598</v>
      </c>
      <c r="AJ1572" s="441"/>
      <c r="AK1572" s="359"/>
    </row>
    <row r="1573" spans="1:37">
      <c r="A1573" s="367"/>
      <c r="B1573" s="445" t="s">
        <v>600</v>
      </c>
      <c r="C1573" s="402">
        <v>46.750900000000001</v>
      </c>
      <c r="D1573" s="428">
        <v>23.579699999999999</v>
      </c>
      <c r="E1573" s="449" t="s">
        <v>206</v>
      </c>
      <c r="F1573" s="450" t="s">
        <v>649</v>
      </c>
      <c r="G1573" s="450" t="s">
        <v>2765</v>
      </c>
      <c r="H1573" s="450" t="s">
        <v>3005</v>
      </c>
      <c r="I1573" s="452" t="s">
        <v>681</v>
      </c>
      <c r="J1573" s="457" t="s">
        <v>3</v>
      </c>
      <c r="K1573" s="624">
        <v>2</v>
      </c>
      <c r="L1573" s="624">
        <v>5</v>
      </c>
      <c r="M1573" s="624">
        <v>5</v>
      </c>
      <c r="N1573" s="398">
        <v>28</v>
      </c>
      <c r="O1573" s="395"/>
      <c r="P1573" s="526"/>
      <c r="Q1573" s="526">
        <v>26</v>
      </c>
      <c r="R1573" s="526">
        <v>2</v>
      </c>
      <c r="S1573" s="526"/>
      <c r="T1573" s="526"/>
      <c r="U1573" s="406"/>
      <c r="V1573" s="406">
        <f t="shared" si="76"/>
        <v>0</v>
      </c>
      <c r="W1573" s="676"/>
      <c r="X1573" s="507" t="str">
        <f t="shared" si="74"/>
        <v>26 două camere, 2 trei camere, 0 număr camere necunoscut &lt;span style="color: red;"&gt;(spuneți-mi sau trimiteți tabel întreținere)&lt;/span&gt;</v>
      </c>
      <c r="Y1573" s="508" t="str">
        <f t="shared" si="75"/>
        <v>28 din care 26 două camere, 2 trei camere, 0 număr camere necunoscut &lt;span style="color: red;"&gt;(spuneți-mi sau trimiteți tabel întreținere)&lt;/span&gt;</v>
      </c>
      <c r="Z1573" s="509"/>
      <c r="AA1573" s="510" t="s">
        <v>1668</v>
      </c>
      <c r="AB1573" s="628" t="s">
        <v>1307</v>
      </c>
      <c r="AC1573" s="431" t="s">
        <v>1155</v>
      </c>
      <c r="AD1573" s="623" t="s">
        <v>1392</v>
      </c>
      <c r="AE1573" s="623"/>
      <c r="AF1573" s="623"/>
      <c r="AG1573" s="623" t="s">
        <v>10</v>
      </c>
      <c r="AH1573" s="623"/>
      <c r="AI1573" s="623" t="s">
        <v>2598</v>
      </c>
      <c r="AJ1573" s="441"/>
      <c r="AK1573" s="359"/>
    </row>
    <row r="1574" spans="1:37">
      <c r="A1574" s="367"/>
      <c r="B1574" s="445" t="s">
        <v>564</v>
      </c>
      <c r="C1574" s="402">
        <v>46.7515</v>
      </c>
      <c r="D1574" s="428">
        <v>23.5792</v>
      </c>
      <c r="E1574" s="449" t="s">
        <v>206</v>
      </c>
      <c r="F1574" s="450" t="s">
        <v>649</v>
      </c>
      <c r="G1574" s="450" t="s">
        <v>2765</v>
      </c>
      <c r="H1574" s="450" t="s">
        <v>3244</v>
      </c>
      <c r="I1574" s="452" t="s">
        <v>681</v>
      </c>
      <c r="J1574" s="457" t="s">
        <v>3</v>
      </c>
      <c r="K1574" s="624">
        <v>2</v>
      </c>
      <c r="L1574" s="624">
        <v>5</v>
      </c>
      <c r="M1574" s="624">
        <v>5</v>
      </c>
      <c r="N1574" s="398">
        <v>28</v>
      </c>
      <c r="O1574" s="395"/>
      <c r="P1574" s="526"/>
      <c r="Q1574" s="526">
        <v>26</v>
      </c>
      <c r="R1574" s="526">
        <v>2</v>
      </c>
      <c r="S1574" s="526"/>
      <c r="T1574" s="526"/>
      <c r="U1574" s="406"/>
      <c r="V1574" s="406">
        <f t="shared" si="76"/>
        <v>0</v>
      </c>
      <c r="W1574" s="676"/>
      <c r="X1574" s="507" t="str">
        <f t="shared" si="74"/>
        <v>26 două camere, 2 trei camere, 0 număr camere necunoscut &lt;span style="color: red;"&gt;(spuneți-mi sau trimiteți tabel întreținere)&lt;/span&gt;</v>
      </c>
      <c r="Y1574" s="508" t="str">
        <f t="shared" si="75"/>
        <v>28 din care 26 două camere, 2 trei camere, 0 număr camere necunoscut &lt;span style="color: red;"&gt;(spuneți-mi sau trimiteți tabel întreținere)&lt;/span&gt;</v>
      </c>
      <c r="Z1574" s="509"/>
      <c r="AA1574" s="510" t="s">
        <v>1668</v>
      </c>
      <c r="AB1574" s="628" t="s">
        <v>1307</v>
      </c>
      <c r="AC1574" s="431" t="s">
        <v>1155</v>
      </c>
      <c r="AD1574" s="623" t="s">
        <v>1392</v>
      </c>
      <c r="AE1574" s="623"/>
      <c r="AF1574" s="623"/>
      <c r="AG1574" s="623" t="s">
        <v>10</v>
      </c>
      <c r="AH1574" s="623"/>
      <c r="AI1574" s="623" t="s">
        <v>2598</v>
      </c>
      <c r="AJ1574" s="441"/>
      <c r="AK1574" s="359"/>
    </row>
    <row r="1575" spans="1:37">
      <c r="A1575" s="367"/>
      <c r="B1575" s="445" t="s">
        <v>565</v>
      </c>
      <c r="C1575" s="402">
        <v>46.750999999999998</v>
      </c>
      <c r="D1575" s="428">
        <v>23.5791</v>
      </c>
      <c r="E1575" s="449" t="s">
        <v>206</v>
      </c>
      <c r="F1575" s="450" t="s">
        <v>649</v>
      </c>
      <c r="G1575" s="450" t="s">
        <v>2765</v>
      </c>
      <c r="H1575" s="450" t="s">
        <v>3261</v>
      </c>
      <c r="I1575" s="452" t="s">
        <v>681</v>
      </c>
      <c r="J1575" s="457" t="s">
        <v>3</v>
      </c>
      <c r="K1575" s="624">
        <v>2</v>
      </c>
      <c r="L1575" s="624">
        <v>5</v>
      </c>
      <c r="M1575" s="624">
        <v>5</v>
      </c>
      <c r="N1575" s="398">
        <v>28</v>
      </c>
      <c r="O1575" s="395"/>
      <c r="P1575" s="526"/>
      <c r="Q1575" s="526">
        <v>26</v>
      </c>
      <c r="R1575" s="526">
        <v>2</v>
      </c>
      <c r="S1575" s="526"/>
      <c r="T1575" s="526"/>
      <c r="U1575" s="406"/>
      <c r="V1575" s="406">
        <f t="shared" si="76"/>
        <v>0</v>
      </c>
      <c r="W1575" s="676"/>
      <c r="X1575" s="507" t="str">
        <f t="shared" si="74"/>
        <v>26 două camere, 2 trei camere, 0 număr camere necunoscut &lt;span style="color: red;"&gt;(spuneți-mi sau trimiteți tabel întreținere)&lt;/span&gt;</v>
      </c>
      <c r="Y1575" s="508" t="str">
        <f t="shared" si="75"/>
        <v>28 din care 26 două camere, 2 trei camere, 0 număr camere necunoscut &lt;span style="color: red;"&gt;(spuneți-mi sau trimiteți tabel întreținere)&lt;/span&gt;</v>
      </c>
      <c r="Z1575" s="509"/>
      <c r="AA1575" s="510" t="s">
        <v>1668</v>
      </c>
      <c r="AB1575" s="628" t="s">
        <v>1307</v>
      </c>
      <c r="AC1575" s="431" t="s">
        <v>1155</v>
      </c>
      <c r="AD1575" s="623" t="s">
        <v>1392</v>
      </c>
      <c r="AE1575" s="623"/>
      <c r="AF1575" s="623"/>
      <c r="AG1575" s="623" t="s">
        <v>10</v>
      </c>
      <c r="AH1575" s="623"/>
      <c r="AI1575" s="623" t="s">
        <v>2598</v>
      </c>
      <c r="AJ1575" s="441"/>
      <c r="AK1575" s="359"/>
    </row>
    <row r="1576" spans="1:37">
      <c r="A1576" s="367"/>
      <c r="B1576" s="445" t="s">
        <v>566</v>
      </c>
      <c r="C1576" s="402">
        <v>46.751600000000003</v>
      </c>
      <c r="D1576" s="428">
        <v>23.578800000000001</v>
      </c>
      <c r="E1576" s="449" t="s">
        <v>206</v>
      </c>
      <c r="F1576" s="450" t="s">
        <v>649</v>
      </c>
      <c r="G1576" s="450" t="s">
        <v>2765</v>
      </c>
      <c r="H1576" s="450" t="s">
        <v>3262</v>
      </c>
      <c r="I1576" s="452" t="s">
        <v>681</v>
      </c>
      <c r="J1576" s="457" t="s">
        <v>3</v>
      </c>
      <c r="K1576" s="624">
        <v>2</v>
      </c>
      <c r="L1576" s="624">
        <v>5</v>
      </c>
      <c r="M1576" s="624">
        <v>5</v>
      </c>
      <c r="N1576" s="398">
        <v>28</v>
      </c>
      <c r="O1576" s="395"/>
      <c r="P1576" s="526"/>
      <c r="Q1576" s="526">
        <v>26</v>
      </c>
      <c r="R1576" s="526">
        <v>2</v>
      </c>
      <c r="S1576" s="526"/>
      <c r="T1576" s="526"/>
      <c r="U1576" s="406"/>
      <c r="V1576" s="406">
        <f t="shared" si="76"/>
        <v>0</v>
      </c>
      <c r="W1576" s="676"/>
      <c r="X1576" s="507" t="str">
        <f t="shared" si="74"/>
        <v>26 două camere, 2 trei camere, 0 număr camere necunoscut &lt;span style="color: red;"&gt;(spuneți-mi sau trimiteți tabel întreținere)&lt;/span&gt;</v>
      </c>
      <c r="Y1576" s="508" t="str">
        <f t="shared" si="75"/>
        <v>28 din care 26 două camere, 2 trei camere, 0 număr camere necunoscut &lt;span style="color: red;"&gt;(spuneți-mi sau trimiteți tabel întreținere)&lt;/span&gt;</v>
      </c>
      <c r="Z1576" s="509"/>
      <c r="AA1576" s="510" t="s">
        <v>1668</v>
      </c>
      <c r="AB1576" s="628" t="s">
        <v>1307</v>
      </c>
      <c r="AC1576" s="431" t="s">
        <v>1155</v>
      </c>
      <c r="AD1576" s="623" t="s">
        <v>1392</v>
      </c>
      <c r="AE1576" s="623"/>
      <c r="AF1576" s="623"/>
      <c r="AG1576" s="623" t="s">
        <v>10</v>
      </c>
      <c r="AH1576" s="623"/>
      <c r="AI1576" s="623" t="s">
        <v>2598</v>
      </c>
      <c r="AJ1576" s="441"/>
      <c r="AK1576" s="359"/>
    </row>
    <row r="1577" spans="1:37">
      <c r="A1577" s="367"/>
      <c r="B1577" s="445" t="s">
        <v>567</v>
      </c>
      <c r="C1577" s="402">
        <v>46.751199999999997</v>
      </c>
      <c r="D1577" s="428">
        <v>23.578600000000002</v>
      </c>
      <c r="E1577" s="449" t="s">
        <v>206</v>
      </c>
      <c r="F1577" s="450" t="s">
        <v>649</v>
      </c>
      <c r="G1577" s="450" t="s">
        <v>2765</v>
      </c>
      <c r="H1577" s="450" t="s">
        <v>3004</v>
      </c>
      <c r="I1577" s="452" t="s">
        <v>681</v>
      </c>
      <c r="J1577" s="457" t="s">
        <v>3</v>
      </c>
      <c r="K1577" s="624">
        <v>2</v>
      </c>
      <c r="L1577" s="624">
        <v>5</v>
      </c>
      <c r="M1577" s="624">
        <v>5</v>
      </c>
      <c r="N1577" s="398">
        <v>28</v>
      </c>
      <c r="O1577" s="395"/>
      <c r="P1577" s="526"/>
      <c r="Q1577" s="526">
        <v>26</v>
      </c>
      <c r="R1577" s="526">
        <v>2</v>
      </c>
      <c r="S1577" s="526"/>
      <c r="T1577" s="526"/>
      <c r="U1577" s="406"/>
      <c r="V1577" s="406">
        <f t="shared" si="76"/>
        <v>0</v>
      </c>
      <c r="W1577" s="676"/>
      <c r="X1577" s="507" t="str">
        <f t="shared" ref="X1577:X1640" si="77">CONCATENATE(IF(ISBLANK(O1577),"",CONCATENATE(O1577,O$2,", ")),IF(ISBLANK(P1577),"",CONCATENATE(P1577,P$2,", ")),IF(ISBLANK(Q1577),"",CONCATENATE(Q1577,Q$2,", ")),IF(ISBLANK(R1577),"",CONCATENATE(R1577,R$2,", ")),IF(ISBLANK(S1577),"",CONCATENATE(S1577,S$2,", ")),IF(ISBLANK(T1577),"",CONCATENATE(T1577,T$2,", ")),IF(ISBLANK(U1577),"",CONCATENATE(U1577,U$2,", ")),IF(ISBLANK(V1577),"",CONCATENATE(W1577,V1577,V$2)))</f>
        <v>26 două camere, 2 trei camere, 0 număr camere necunoscut &lt;span style="color: red;"&gt;(spuneți-mi sau trimiteți tabel întreținere)&lt;/span&gt;</v>
      </c>
      <c r="Y1577" s="508" t="str">
        <f t="shared" ref="Y1577:Y1640" si="78">W1577&amp;N1577&amp;" din care "&amp;X1577</f>
        <v>28 din care 26 două camere, 2 trei camere, 0 număr camere necunoscut &lt;span style="color: red;"&gt;(spuneți-mi sau trimiteți tabel întreținere)&lt;/span&gt;</v>
      </c>
      <c r="Z1577" s="509"/>
      <c r="AA1577" s="510" t="s">
        <v>1668</v>
      </c>
      <c r="AB1577" s="628" t="s">
        <v>1307</v>
      </c>
      <c r="AC1577" s="431" t="s">
        <v>1155</v>
      </c>
      <c r="AD1577" s="623" t="s">
        <v>1392</v>
      </c>
      <c r="AE1577" s="623"/>
      <c r="AF1577" s="623"/>
      <c r="AG1577" s="623" t="s">
        <v>10</v>
      </c>
      <c r="AH1577" s="623"/>
      <c r="AI1577" s="623" t="s">
        <v>2598</v>
      </c>
      <c r="AJ1577" s="441"/>
      <c r="AK1577" s="359"/>
    </row>
    <row r="1578" spans="1:37">
      <c r="A1578" s="367" t="s">
        <v>32</v>
      </c>
      <c r="B1578" s="460" t="s">
        <v>313</v>
      </c>
      <c r="C1578" s="461">
        <v>46.752899999999997</v>
      </c>
      <c r="D1578" s="462">
        <v>23.585599999999999</v>
      </c>
      <c r="E1578" s="463" t="s">
        <v>206</v>
      </c>
      <c r="F1578" s="464" t="s">
        <v>649</v>
      </c>
      <c r="G1578" s="464" t="s">
        <v>2765</v>
      </c>
      <c r="H1578" s="464" t="s">
        <v>4664</v>
      </c>
      <c r="I1578" s="474" t="s">
        <v>681</v>
      </c>
      <c r="J1578" s="475" t="s">
        <v>3</v>
      </c>
      <c r="K1578" s="390">
        <v>2</v>
      </c>
      <c r="L1578" s="390">
        <v>5</v>
      </c>
      <c r="M1578" s="390">
        <v>5</v>
      </c>
      <c r="N1578" s="391">
        <v>28</v>
      </c>
      <c r="O1578" s="392"/>
      <c r="P1578" s="525"/>
      <c r="Q1578" s="525">
        <v>26</v>
      </c>
      <c r="R1578" s="525">
        <v>2</v>
      </c>
      <c r="S1578" s="525"/>
      <c r="T1578" s="525"/>
      <c r="U1578" s="479"/>
      <c r="V1578" s="479">
        <f t="shared" ref="V1578:V1641" si="79">N1578-SUM(O1578:U1578)</f>
        <v>0</v>
      </c>
      <c r="W1578" s="679"/>
      <c r="X1578" s="515" t="str">
        <f t="shared" si="77"/>
        <v>26 două camere, 2 trei camere, 0 număr camere necunoscut &lt;span style="color: red;"&gt;(spuneți-mi sau trimiteți tabel întreținere)&lt;/span&gt;</v>
      </c>
      <c r="Y1578" s="516" t="str">
        <f t="shared" si="78"/>
        <v>28 din care 26 două camere, 2 trei camere, 0 număr camere necunoscut &lt;span style="color: red;"&gt;(spuneți-mi sau trimiteți tabel întreținere)&lt;/span&gt;</v>
      </c>
      <c r="Z1578" s="517"/>
      <c r="AA1578" s="518" t="s">
        <v>1668</v>
      </c>
      <c r="AB1578" s="400" t="s">
        <v>1307</v>
      </c>
      <c r="AC1578" s="458" t="s">
        <v>1155</v>
      </c>
      <c r="AD1578" s="394" t="s">
        <v>1392</v>
      </c>
      <c r="AE1578" s="394"/>
      <c r="AF1578" s="394"/>
      <c r="AG1578" s="394" t="s">
        <v>10</v>
      </c>
      <c r="AH1578" s="394"/>
      <c r="AI1578" s="394" t="s">
        <v>2598</v>
      </c>
      <c r="AJ1578" s="473"/>
      <c r="AK1578" s="359"/>
    </row>
    <row r="1579" spans="1:37">
      <c r="A1579" s="367"/>
      <c r="B1579" s="445" t="s">
        <v>315</v>
      </c>
      <c r="C1579" s="402">
        <v>46.752600000000001</v>
      </c>
      <c r="D1579" s="428">
        <v>23.5853</v>
      </c>
      <c r="E1579" s="449" t="s">
        <v>206</v>
      </c>
      <c r="F1579" s="450" t="s">
        <v>649</v>
      </c>
      <c r="G1579" s="450" t="s">
        <v>2765</v>
      </c>
      <c r="H1579" s="450" t="s">
        <v>4665</v>
      </c>
      <c r="I1579" s="452" t="s">
        <v>681</v>
      </c>
      <c r="J1579" s="457" t="s">
        <v>3</v>
      </c>
      <c r="K1579" s="624">
        <v>2</v>
      </c>
      <c r="L1579" s="624">
        <v>5</v>
      </c>
      <c r="M1579" s="624">
        <v>5</v>
      </c>
      <c r="N1579" s="398">
        <v>28</v>
      </c>
      <c r="O1579" s="395"/>
      <c r="P1579" s="526"/>
      <c r="Q1579" s="526">
        <v>26</v>
      </c>
      <c r="R1579" s="526">
        <v>2</v>
      </c>
      <c r="S1579" s="526"/>
      <c r="T1579" s="526"/>
      <c r="U1579" s="406"/>
      <c r="V1579" s="406">
        <f t="shared" si="79"/>
        <v>0</v>
      </c>
      <c r="W1579" s="676"/>
      <c r="X1579" s="507" t="str">
        <f t="shared" si="77"/>
        <v>26 două camere, 2 trei camere, 0 număr camere necunoscut &lt;span style="color: red;"&gt;(spuneți-mi sau trimiteți tabel întreținere)&lt;/span&gt;</v>
      </c>
      <c r="Y1579" s="508" t="str">
        <f t="shared" si="78"/>
        <v>28 din care 26 două camere, 2 trei camere, 0 număr camere necunoscut &lt;span style="color: red;"&gt;(spuneți-mi sau trimiteți tabel întreținere)&lt;/span&gt;</v>
      </c>
      <c r="Z1579" s="509"/>
      <c r="AA1579" s="510" t="s">
        <v>1668</v>
      </c>
      <c r="AB1579" s="628" t="s">
        <v>1307</v>
      </c>
      <c r="AC1579" s="431" t="s">
        <v>1155</v>
      </c>
      <c r="AD1579" s="623" t="s">
        <v>1392</v>
      </c>
      <c r="AE1579" s="623"/>
      <c r="AF1579" s="623"/>
      <c r="AG1579" s="623" t="s">
        <v>10</v>
      </c>
      <c r="AH1579" s="623"/>
      <c r="AI1579" s="623" t="s">
        <v>2598</v>
      </c>
      <c r="AJ1579" s="441"/>
      <c r="AK1579" s="359"/>
    </row>
    <row r="1580" spans="1:37">
      <c r="A1580" s="367"/>
      <c r="B1580" s="445" t="s">
        <v>317</v>
      </c>
      <c r="C1580" s="402">
        <v>46.752299999999998</v>
      </c>
      <c r="D1580" s="428">
        <v>23.585000000000001</v>
      </c>
      <c r="E1580" s="449" t="s">
        <v>206</v>
      </c>
      <c r="F1580" s="450" t="s">
        <v>649</v>
      </c>
      <c r="G1580" s="450" t="s">
        <v>2765</v>
      </c>
      <c r="H1580" s="450" t="s">
        <v>4666</v>
      </c>
      <c r="I1580" s="452" t="s">
        <v>681</v>
      </c>
      <c r="J1580" s="457" t="s">
        <v>3</v>
      </c>
      <c r="K1580" s="624">
        <v>2</v>
      </c>
      <c r="L1580" s="624">
        <v>5</v>
      </c>
      <c r="M1580" s="624">
        <v>5</v>
      </c>
      <c r="N1580" s="398">
        <v>28</v>
      </c>
      <c r="O1580" s="395"/>
      <c r="P1580" s="320"/>
      <c r="Q1580" s="320">
        <v>26</v>
      </c>
      <c r="R1580" s="320">
        <v>2</v>
      </c>
      <c r="S1580" s="320"/>
      <c r="T1580" s="320"/>
      <c r="U1580" s="408"/>
      <c r="V1580" s="406">
        <f t="shared" si="79"/>
        <v>0</v>
      </c>
      <c r="W1580" s="676"/>
      <c r="X1580" s="507" t="str">
        <f t="shared" si="77"/>
        <v>26 două camere, 2 trei camere, 0 număr camere necunoscut &lt;span style="color: red;"&gt;(spuneți-mi sau trimiteți tabel întreținere)&lt;/span&gt;</v>
      </c>
      <c r="Y1580" s="508" t="str">
        <f t="shared" si="78"/>
        <v>28 din care 26 două camere, 2 trei camere, 0 număr camere necunoscut &lt;span style="color: red;"&gt;(spuneți-mi sau trimiteți tabel întreținere)&lt;/span&gt;</v>
      </c>
      <c r="Z1580" s="509"/>
      <c r="AA1580" s="510" t="s">
        <v>1668</v>
      </c>
      <c r="AB1580" s="628" t="s">
        <v>1307</v>
      </c>
      <c r="AC1580" s="431" t="s">
        <v>1155</v>
      </c>
      <c r="AD1580" s="623" t="s">
        <v>1392</v>
      </c>
      <c r="AE1580" s="623"/>
      <c r="AF1580" s="623"/>
      <c r="AG1580" s="623" t="s">
        <v>10</v>
      </c>
      <c r="AH1580" s="623"/>
      <c r="AI1580" s="623" t="s">
        <v>2598</v>
      </c>
      <c r="AJ1580" s="441"/>
      <c r="AK1580" s="359"/>
    </row>
    <row r="1581" spans="1:37">
      <c r="A1581" s="367"/>
      <c r="B1581" s="445" t="s">
        <v>319</v>
      </c>
      <c r="C1581" s="402">
        <v>46.752000000000002</v>
      </c>
      <c r="D1581" s="428">
        <v>23.584800000000001</v>
      </c>
      <c r="E1581" s="449" t="s">
        <v>206</v>
      </c>
      <c r="F1581" s="450" t="s">
        <v>649</v>
      </c>
      <c r="G1581" s="450" t="s">
        <v>2765</v>
      </c>
      <c r="H1581" s="450" t="s">
        <v>4667</v>
      </c>
      <c r="I1581" s="452" t="s">
        <v>681</v>
      </c>
      <c r="J1581" s="457" t="s">
        <v>3</v>
      </c>
      <c r="K1581" s="624">
        <v>2</v>
      </c>
      <c r="L1581" s="624">
        <v>5</v>
      </c>
      <c r="M1581" s="624">
        <v>5</v>
      </c>
      <c r="N1581" s="398">
        <v>28</v>
      </c>
      <c r="O1581" s="395"/>
      <c r="P1581" s="320"/>
      <c r="Q1581" s="320">
        <v>26</v>
      </c>
      <c r="R1581" s="320">
        <v>2</v>
      </c>
      <c r="S1581" s="320"/>
      <c r="T1581" s="320"/>
      <c r="U1581" s="408"/>
      <c r="V1581" s="406">
        <f t="shared" si="79"/>
        <v>0</v>
      </c>
      <c r="W1581" s="676"/>
      <c r="X1581" s="507" t="str">
        <f t="shared" si="77"/>
        <v>26 două camere, 2 trei camere, 0 număr camere necunoscut &lt;span style="color: red;"&gt;(spuneți-mi sau trimiteți tabel întreținere)&lt;/span&gt;</v>
      </c>
      <c r="Y1581" s="508" t="str">
        <f t="shared" si="78"/>
        <v>28 din care 26 două camere, 2 trei camere, 0 număr camere necunoscut &lt;span style="color: red;"&gt;(spuneți-mi sau trimiteți tabel întreținere)&lt;/span&gt;</v>
      </c>
      <c r="Z1581" s="509"/>
      <c r="AA1581" s="510" t="s">
        <v>1668</v>
      </c>
      <c r="AB1581" s="628" t="s">
        <v>1307</v>
      </c>
      <c r="AC1581" s="431" t="s">
        <v>1155</v>
      </c>
      <c r="AD1581" s="623" t="s">
        <v>1392</v>
      </c>
      <c r="AE1581" s="623"/>
      <c r="AF1581" s="623"/>
      <c r="AG1581" s="623" t="s">
        <v>10</v>
      </c>
      <c r="AH1581" s="623"/>
      <c r="AI1581" s="623" t="s">
        <v>2598</v>
      </c>
      <c r="AJ1581" s="441"/>
      <c r="AK1581" s="359"/>
    </row>
    <row r="1582" spans="1:37">
      <c r="A1582" s="367"/>
      <c r="B1582" s="445" t="s">
        <v>381</v>
      </c>
      <c r="C1582" s="402">
        <v>46.752099999999999</v>
      </c>
      <c r="D1582" s="428">
        <v>23.585699999999999</v>
      </c>
      <c r="E1582" s="449" t="s">
        <v>206</v>
      </c>
      <c r="F1582" s="450" t="s">
        <v>649</v>
      </c>
      <c r="G1582" s="450" t="s">
        <v>2765</v>
      </c>
      <c r="H1582" s="450" t="s">
        <v>4668</v>
      </c>
      <c r="I1582" s="452" t="s">
        <v>681</v>
      </c>
      <c r="J1582" s="457" t="s">
        <v>3</v>
      </c>
      <c r="K1582" s="624">
        <v>2</v>
      </c>
      <c r="L1582" s="624">
        <v>5</v>
      </c>
      <c r="M1582" s="624">
        <v>5</v>
      </c>
      <c r="N1582" s="398">
        <v>28</v>
      </c>
      <c r="O1582" s="395"/>
      <c r="P1582" s="320"/>
      <c r="Q1582" s="320">
        <v>26</v>
      </c>
      <c r="R1582" s="320">
        <v>2</v>
      </c>
      <c r="S1582" s="320"/>
      <c r="T1582" s="320"/>
      <c r="U1582" s="408"/>
      <c r="V1582" s="406">
        <f t="shared" si="79"/>
        <v>0</v>
      </c>
      <c r="W1582" s="676"/>
      <c r="X1582" s="507" t="str">
        <f t="shared" si="77"/>
        <v>26 două camere, 2 trei camere, 0 număr camere necunoscut &lt;span style="color: red;"&gt;(spuneți-mi sau trimiteți tabel întreținere)&lt;/span&gt;</v>
      </c>
      <c r="Y1582" s="508" t="str">
        <f t="shared" si="78"/>
        <v>28 din care 26 două camere, 2 trei camere, 0 număr camere necunoscut &lt;span style="color: red;"&gt;(spuneți-mi sau trimiteți tabel întreținere)&lt;/span&gt;</v>
      </c>
      <c r="Z1582" s="509"/>
      <c r="AA1582" s="510" t="s">
        <v>1668</v>
      </c>
      <c r="AB1582" s="628" t="s">
        <v>1307</v>
      </c>
      <c r="AC1582" s="431" t="s">
        <v>1155</v>
      </c>
      <c r="AD1582" s="623" t="s">
        <v>1392</v>
      </c>
      <c r="AE1582" s="623"/>
      <c r="AF1582" s="623"/>
      <c r="AG1582" s="623" t="s">
        <v>10</v>
      </c>
      <c r="AH1582" s="623"/>
      <c r="AI1582" s="623" t="s">
        <v>2598</v>
      </c>
      <c r="AJ1582" s="441"/>
      <c r="AK1582" s="359"/>
    </row>
    <row r="1583" spans="1:37">
      <c r="A1583" s="367"/>
      <c r="B1583" s="445" t="s">
        <v>383</v>
      </c>
      <c r="C1583" s="402">
        <v>46.752400000000002</v>
      </c>
      <c r="D1583" s="428">
        <v>23.585999999999999</v>
      </c>
      <c r="E1583" s="449" t="s">
        <v>206</v>
      </c>
      <c r="F1583" s="450" t="s">
        <v>649</v>
      </c>
      <c r="G1583" s="450" t="s">
        <v>2765</v>
      </c>
      <c r="H1583" s="450" t="s">
        <v>4669</v>
      </c>
      <c r="I1583" s="452" t="s">
        <v>681</v>
      </c>
      <c r="J1583" s="457" t="s">
        <v>3</v>
      </c>
      <c r="K1583" s="624">
        <v>2</v>
      </c>
      <c r="L1583" s="624">
        <v>5</v>
      </c>
      <c r="M1583" s="624">
        <v>5</v>
      </c>
      <c r="N1583" s="398">
        <v>28</v>
      </c>
      <c r="O1583" s="395"/>
      <c r="P1583" s="526"/>
      <c r="Q1583" s="526">
        <v>26</v>
      </c>
      <c r="R1583" s="526">
        <v>2</v>
      </c>
      <c r="S1583" s="526"/>
      <c r="T1583" s="526"/>
      <c r="U1583" s="406"/>
      <c r="V1583" s="406">
        <f t="shared" si="79"/>
        <v>0</v>
      </c>
      <c r="W1583" s="676"/>
      <c r="X1583" s="507" t="str">
        <f t="shared" si="77"/>
        <v>26 două camere, 2 trei camere, 0 număr camere necunoscut &lt;span style="color: red;"&gt;(spuneți-mi sau trimiteți tabel întreținere)&lt;/span&gt;</v>
      </c>
      <c r="Y1583" s="508" t="str">
        <f t="shared" si="78"/>
        <v>28 din care 26 două camere, 2 trei camere, 0 număr camere necunoscut &lt;span style="color: red;"&gt;(spuneți-mi sau trimiteți tabel întreținere)&lt;/span&gt;</v>
      </c>
      <c r="Z1583" s="509"/>
      <c r="AA1583" s="510" t="s">
        <v>1668</v>
      </c>
      <c r="AB1583" s="628" t="s">
        <v>1307</v>
      </c>
      <c r="AC1583" s="431" t="s">
        <v>1155</v>
      </c>
      <c r="AD1583" s="623" t="s">
        <v>1392</v>
      </c>
      <c r="AE1583" s="623"/>
      <c r="AF1583" s="623"/>
      <c r="AG1583" s="623" t="s">
        <v>10</v>
      </c>
      <c r="AH1583" s="623"/>
      <c r="AI1583" s="623" t="s">
        <v>2598</v>
      </c>
      <c r="AJ1583" s="441"/>
      <c r="AK1583" s="359"/>
    </row>
    <row r="1584" spans="1:37">
      <c r="A1584" s="367"/>
      <c r="B1584" s="445" t="s">
        <v>385</v>
      </c>
      <c r="C1584" s="402">
        <v>46.752800000000001</v>
      </c>
      <c r="D1584" s="428">
        <v>23.586300000000001</v>
      </c>
      <c r="E1584" s="449" t="s">
        <v>206</v>
      </c>
      <c r="F1584" s="450" t="s">
        <v>649</v>
      </c>
      <c r="G1584" s="450" t="s">
        <v>2765</v>
      </c>
      <c r="H1584" s="450" t="s">
        <v>4670</v>
      </c>
      <c r="I1584" s="452" t="s">
        <v>681</v>
      </c>
      <c r="J1584" s="457" t="s">
        <v>3</v>
      </c>
      <c r="K1584" s="624">
        <v>2</v>
      </c>
      <c r="L1584" s="624">
        <v>5</v>
      </c>
      <c r="M1584" s="624">
        <v>5</v>
      </c>
      <c r="N1584" s="398">
        <v>28</v>
      </c>
      <c r="O1584" s="395"/>
      <c r="P1584" s="526"/>
      <c r="Q1584" s="526">
        <v>26</v>
      </c>
      <c r="R1584" s="526">
        <v>2</v>
      </c>
      <c r="S1584" s="526"/>
      <c r="T1584" s="526"/>
      <c r="U1584" s="406"/>
      <c r="V1584" s="406">
        <f t="shared" si="79"/>
        <v>0</v>
      </c>
      <c r="W1584" s="676"/>
      <c r="X1584" s="507" t="str">
        <f t="shared" si="77"/>
        <v>26 două camere, 2 trei camere, 0 număr camere necunoscut &lt;span style="color: red;"&gt;(spuneți-mi sau trimiteți tabel întreținere)&lt;/span&gt;</v>
      </c>
      <c r="Y1584" s="508" t="str">
        <f t="shared" si="78"/>
        <v>28 din care 26 două camere, 2 trei camere, 0 număr camere necunoscut &lt;span style="color: red;"&gt;(spuneți-mi sau trimiteți tabel întreținere)&lt;/span&gt;</v>
      </c>
      <c r="Z1584" s="509"/>
      <c r="AA1584" s="510" t="s">
        <v>1668</v>
      </c>
      <c r="AB1584" s="628" t="s">
        <v>1307</v>
      </c>
      <c r="AC1584" s="431" t="s">
        <v>1155</v>
      </c>
      <c r="AD1584" s="623" t="s">
        <v>1392</v>
      </c>
      <c r="AE1584" s="623"/>
      <c r="AF1584" s="623"/>
      <c r="AG1584" s="623" t="s">
        <v>10</v>
      </c>
      <c r="AH1584" s="623"/>
      <c r="AI1584" s="623" t="s">
        <v>2598</v>
      </c>
      <c r="AJ1584" s="441"/>
      <c r="AK1584" s="359"/>
    </row>
    <row r="1585" spans="1:37">
      <c r="A1585" s="367"/>
      <c r="B1585" s="445" t="s">
        <v>386</v>
      </c>
      <c r="C1585" s="402">
        <v>46.753399999999999</v>
      </c>
      <c r="D1585" s="428">
        <v>23.585599999999999</v>
      </c>
      <c r="E1585" s="449" t="s">
        <v>206</v>
      </c>
      <c r="F1585" s="450" t="s">
        <v>649</v>
      </c>
      <c r="G1585" s="450" t="s">
        <v>2765</v>
      </c>
      <c r="H1585" s="450" t="s">
        <v>4671</v>
      </c>
      <c r="I1585" s="452" t="s">
        <v>681</v>
      </c>
      <c r="J1585" s="457" t="s">
        <v>3</v>
      </c>
      <c r="K1585" s="407">
        <v>2</v>
      </c>
      <c r="L1585" s="407">
        <v>5</v>
      </c>
      <c r="M1585" s="407">
        <v>5</v>
      </c>
      <c r="N1585" s="398">
        <v>20</v>
      </c>
      <c r="O1585" s="395"/>
      <c r="P1585" s="526"/>
      <c r="Q1585" s="526">
        <v>4</v>
      </c>
      <c r="R1585" s="526">
        <v>16</v>
      </c>
      <c r="S1585" s="526"/>
      <c r="T1585" s="526"/>
      <c r="U1585" s="526"/>
      <c r="V1585" s="526">
        <f t="shared" si="79"/>
        <v>0</v>
      </c>
      <c r="W1585" s="676"/>
      <c r="X1585" s="507" t="str">
        <f t="shared" si="77"/>
        <v>4 două camere, 16 trei camere, 0 număr camere necunoscut &lt;span style="color: red;"&gt;(spuneți-mi sau trimiteți tabel întreținere)&lt;/span&gt;</v>
      </c>
      <c r="Y1585" s="508" t="str">
        <f t="shared" si="78"/>
        <v>20 din care 4 două camere, 16 trei camere, 0 număr camere necunoscut &lt;span style="color: red;"&gt;(spuneți-mi sau trimiteți tabel întreținere)&lt;/span&gt;</v>
      </c>
      <c r="Z1585" s="509"/>
      <c r="AA1585" s="510" t="s">
        <v>1668</v>
      </c>
      <c r="AB1585" s="628" t="s">
        <v>1307</v>
      </c>
      <c r="AC1585" s="431" t="s">
        <v>1155</v>
      </c>
      <c r="AD1585" s="623" t="s">
        <v>1630</v>
      </c>
      <c r="AE1585" s="623"/>
      <c r="AF1585" s="623"/>
      <c r="AG1585" s="623" t="s">
        <v>10</v>
      </c>
      <c r="AH1585" s="623"/>
      <c r="AI1585" s="623" t="s">
        <v>2566</v>
      </c>
      <c r="AJ1585" s="441"/>
      <c r="AK1585" s="359"/>
    </row>
    <row r="1586" spans="1:37">
      <c r="A1586" s="367"/>
      <c r="B1586" s="445" t="s">
        <v>459</v>
      </c>
      <c r="C1586" s="402">
        <v>46.753500000000003</v>
      </c>
      <c r="D1586" s="428">
        <v>23.586200000000002</v>
      </c>
      <c r="E1586" s="449" t="s">
        <v>206</v>
      </c>
      <c r="F1586" s="450" t="s">
        <v>649</v>
      </c>
      <c r="G1586" s="450" t="s">
        <v>2765</v>
      </c>
      <c r="H1586" s="450" t="s">
        <v>4672</v>
      </c>
      <c r="I1586" s="452" t="s">
        <v>681</v>
      </c>
      <c r="J1586" s="457" t="s">
        <v>3</v>
      </c>
      <c r="K1586" s="407">
        <v>2</v>
      </c>
      <c r="L1586" s="407">
        <v>5</v>
      </c>
      <c r="M1586" s="407">
        <v>5</v>
      </c>
      <c r="N1586" s="398">
        <v>20</v>
      </c>
      <c r="O1586" s="395"/>
      <c r="P1586" s="526"/>
      <c r="Q1586" s="526">
        <v>4</v>
      </c>
      <c r="R1586" s="526">
        <v>16</v>
      </c>
      <c r="S1586" s="526"/>
      <c r="T1586" s="526"/>
      <c r="U1586" s="526"/>
      <c r="V1586" s="526">
        <f t="shared" si="79"/>
        <v>0</v>
      </c>
      <c r="W1586" s="676"/>
      <c r="X1586" s="507" t="str">
        <f t="shared" si="77"/>
        <v>4 două camere, 16 trei camere, 0 număr camere necunoscut &lt;span style="color: red;"&gt;(spuneți-mi sau trimiteți tabel întreținere)&lt;/span&gt;</v>
      </c>
      <c r="Y1586" s="508" t="str">
        <f t="shared" si="78"/>
        <v>20 din care 4 două camere, 16 trei camere, 0 număr camere necunoscut &lt;span style="color: red;"&gt;(spuneți-mi sau trimiteți tabel întreținere)&lt;/span&gt;</v>
      </c>
      <c r="Z1586" s="509"/>
      <c r="AA1586" s="510" t="s">
        <v>1668</v>
      </c>
      <c r="AB1586" s="628" t="s">
        <v>1307</v>
      </c>
      <c r="AC1586" s="431" t="s">
        <v>1155</v>
      </c>
      <c r="AD1586" s="623" t="s">
        <v>1630</v>
      </c>
      <c r="AE1586" s="623"/>
      <c r="AF1586" s="623"/>
      <c r="AG1586" s="623" t="s">
        <v>10</v>
      </c>
      <c r="AH1586" s="623"/>
      <c r="AI1586" s="623" t="s">
        <v>2566</v>
      </c>
      <c r="AJ1586" s="441"/>
      <c r="AK1586" s="359"/>
    </row>
    <row r="1587" spans="1:37">
      <c r="A1587" s="367"/>
      <c r="B1587" s="445" t="s">
        <v>460</v>
      </c>
      <c r="C1587" s="402">
        <v>46.753599999999999</v>
      </c>
      <c r="D1587" s="428">
        <v>23.5867</v>
      </c>
      <c r="E1587" s="449" t="s">
        <v>206</v>
      </c>
      <c r="F1587" s="450" t="s">
        <v>649</v>
      </c>
      <c r="G1587" s="450" t="s">
        <v>2765</v>
      </c>
      <c r="H1587" s="450" t="s">
        <v>4673</v>
      </c>
      <c r="I1587" s="452" t="s">
        <v>681</v>
      </c>
      <c r="J1587" s="457" t="s">
        <v>3</v>
      </c>
      <c r="K1587" s="407">
        <v>2</v>
      </c>
      <c r="L1587" s="407">
        <v>5</v>
      </c>
      <c r="M1587" s="407">
        <v>5</v>
      </c>
      <c r="N1587" s="398">
        <v>20</v>
      </c>
      <c r="O1587" s="395"/>
      <c r="P1587" s="526"/>
      <c r="Q1587" s="526">
        <v>4</v>
      </c>
      <c r="R1587" s="526">
        <v>16</v>
      </c>
      <c r="S1587" s="526"/>
      <c r="T1587" s="526"/>
      <c r="U1587" s="526"/>
      <c r="V1587" s="526">
        <f t="shared" si="79"/>
        <v>0</v>
      </c>
      <c r="W1587" s="676"/>
      <c r="X1587" s="507" t="str">
        <f t="shared" si="77"/>
        <v>4 două camere, 16 trei camere, 0 număr camere necunoscut &lt;span style="color: red;"&gt;(spuneți-mi sau trimiteți tabel întreținere)&lt;/span&gt;</v>
      </c>
      <c r="Y1587" s="508" t="str">
        <f t="shared" si="78"/>
        <v>20 din care 4 două camere, 16 trei camere, 0 număr camere necunoscut &lt;span style="color: red;"&gt;(spuneți-mi sau trimiteți tabel întreținere)&lt;/span&gt;</v>
      </c>
      <c r="Z1587" s="509"/>
      <c r="AA1587" s="510" t="s">
        <v>1668</v>
      </c>
      <c r="AB1587" s="628" t="s">
        <v>1307</v>
      </c>
      <c r="AC1587" s="431" t="s">
        <v>1155</v>
      </c>
      <c r="AD1587" s="623" t="s">
        <v>1630</v>
      </c>
      <c r="AE1587" s="623"/>
      <c r="AF1587" s="623"/>
      <c r="AG1587" s="623" t="s">
        <v>10</v>
      </c>
      <c r="AH1587" s="623"/>
      <c r="AI1587" s="623" t="s">
        <v>2566</v>
      </c>
      <c r="AJ1587" s="441"/>
      <c r="AK1587" s="359"/>
    </row>
    <row r="1588" spans="1:37">
      <c r="A1588" s="367" t="s">
        <v>32</v>
      </c>
      <c r="B1588" s="460" t="s">
        <v>324</v>
      </c>
      <c r="C1588" s="461">
        <v>46.754199999999997</v>
      </c>
      <c r="D1588" s="462">
        <v>23.586099999999998</v>
      </c>
      <c r="E1588" s="463" t="s">
        <v>206</v>
      </c>
      <c r="F1588" s="464" t="s">
        <v>649</v>
      </c>
      <c r="G1588" s="464" t="s">
        <v>2765</v>
      </c>
      <c r="H1588" s="464" t="s">
        <v>4674</v>
      </c>
      <c r="I1588" s="474" t="s">
        <v>689</v>
      </c>
      <c r="J1588" s="370" t="s">
        <v>751</v>
      </c>
      <c r="K1588" s="390">
        <v>2</v>
      </c>
      <c r="L1588" s="390">
        <v>10</v>
      </c>
      <c r="M1588" s="390">
        <v>8</v>
      </c>
      <c r="N1588" s="391">
        <v>60</v>
      </c>
      <c r="O1588" s="392"/>
      <c r="P1588" s="525"/>
      <c r="Q1588" s="525">
        <v>15</v>
      </c>
      <c r="R1588" s="525">
        <v>45</v>
      </c>
      <c r="S1588" s="525"/>
      <c r="T1588" s="525"/>
      <c r="U1588" s="525"/>
      <c r="V1588" s="525">
        <f t="shared" si="79"/>
        <v>0</v>
      </c>
      <c r="W1588" s="673"/>
      <c r="X1588" s="371" t="str">
        <f t="shared" si="77"/>
        <v>15 două camere, 45 trei camere, 0 număr camere necunoscut &lt;span style="color: red;"&gt;(spuneți-mi sau trimiteți tabel întreținere)&lt;/span&gt;</v>
      </c>
      <c r="Y1588" s="372" t="str">
        <f t="shared" si="78"/>
        <v>60 din care 15 două camere, 45 trei camere, 0 număr camere necunoscut &lt;span style="color: red;"&gt;(spuneți-mi sau trimiteți tabel întreținere)&lt;/span&gt;</v>
      </c>
      <c r="Z1588" s="373"/>
      <c r="AA1588" s="393" t="s">
        <v>1043</v>
      </c>
      <c r="AB1588" s="400" t="s">
        <v>1307</v>
      </c>
      <c r="AC1588" s="458" t="s">
        <v>1155</v>
      </c>
      <c r="AD1588" s="394" t="s">
        <v>1552</v>
      </c>
      <c r="AE1588" s="394"/>
      <c r="AF1588" s="394"/>
      <c r="AG1588" s="394" t="s">
        <v>2108</v>
      </c>
      <c r="AH1588" s="394"/>
      <c r="AI1588" s="394" t="s">
        <v>2610</v>
      </c>
      <c r="AJ1588" s="473"/>
      <c r="AK1588" s="359"/>
    </row>
    <row r="1589" spans="1:37">
      <c r="A1589" s="367"/>
      <c r="B1589" s="445" t="s">
        <v>325</v>
      </c>
      <c r="C1589" s="402">
        <v>46.754100000000001</v>
      </c>
      <c r="D1589" s="428">
        <v>23.5855</v>
      </c>
      <c r="E1589" s="449" t="s">
        <v>206</v>
      </c>
      <c r="F1589" s="450" t="s">
        <v>649</v>
      </c>
      <c r="G1589" s="450" t="s">
        <v>2765</v>
      </c>
      <c r="H1589" s="450" t="s">
        <v>4675</v>
      </c>
      <c r="I1589" s="452" t="s">
        <v>689</v>
      </c>
      <c r="J1589" s="399" t="s">
        <v>751</v>
      </c>
      <c r="K1589" s="624">
        <v>2</v>
      </c>
      <c r="L1589" s="624">
        <v>10</v>
      </c>
      <c r="M1589" s="624">
        <v>8</v>
      </c>
      <c r="N1589" s="398">
        <v>60</v>
      </c>
      <c r="O1589" s="395"/>
      <c r="P1589" s="526"/>
      <c r="Q1589" s="526">
        <v>15</v>
      </c>
      <c r="R1589" s="526">
        <v>45</v>
      </c>
      <c r="S1589" s="526"/>
      <c r="T1589" s="526"/>
      <c r="U1589" s="526"/>
      <c r="V1589" s="526">
        <f t="shared" si="79"/>
        <v>0</v>
      </c>
      <c r="W1589" s="672"/>
      <c r="X1589" s="396" t="str">
        <f t="shared" si="77"/>
        <v>15 două camere, 45 trei camere, 0 număr camere necunoscut &lt;span style="color: red;"&gt;(spuneți-mi sau trimiteți tabel întreținere)&lt;/span&gt;</v>
      </c>
      <c r="Y1589" s="622" t="str">
        <f t="shared" si="78"/>
        <v>60 din care 15 două camere, 45 trei camere, 0 număr camere necunoscut &lt;span style="color: red;"&gt;(spuneți-mi sau trimiteți tabel întreținere)&lt;/span&gt;</v>
      </c>
      <c r="Z1589" s="397"/>
      <c r="AA1589" s="625" t="s">
        <v>1043</v>
      </c>
      <c r="AB1589" s="628" t="s">
        <v>1307</v>
      </c>
      <c r="AC1589" s="431" t="s">
        <v>1155</v>
      </c>
      <c r="AD1589" s="623" t="s">
        <v>1552</v>
      </c>
      <c r="AE1589" s="623"/>
      <c r="AF1589" s="623"/>
      <c r="AG1589" s="623" t="s">
        <v>2108</v>
      </c>
      <c r="AH1589" s="623"/>
      <c r="AI1589" s="623" t="s">
        <v>2610</v>
      </c>
      <c r="AJ1589" s="441"/>
      <c r="AK1589" s="359"/>
    </row>
    <row r="1590" spans="1:37">
      <c r="A1590" s="367"/>
      <c r="B1590" s="445" t="s">
        <v>326</v>
      </c>
      <c r="C1590" s="402">
        <v>46.753999999999998</v>
      </c>
      <c r="D1590" s="428">
        <v>23.584900000000001</v>
      </c>
      <c r="E1590" s="449" t="s">
        <v>206</v>
      </c>
      <c r="F1590" s="450" t="s">
        <v>649</v>
      </c>
      <c r="G1590" s="450" t="s">
        <v>2765</v>
      </c>
      <c r="H1590" s="450" t="s">
        <v>4676</v>
      </c>
      <c r="I1590" s="452" t="s">
        <v>689</v>
      </c>
      <c r="J1590" s="399" t="s">
        <v>751</v>
      </c>
      <c r="K1590" s="624">
        <v>2</v>
      </c>
      <c r="L1590" s="624">
        <v>10</v>
      </c>
      <c r="M1590" s="624">
        <v>8</v>
      </c>
      <c r="N1590" s="398">
        <v>60</v>
      </c>
      <c r="O1590" s="395"/>
      <c r="P1590" s="526"/>
      <c r="Q1590" s="526">
        <v>15</v>
      </c>
      <c r="R1590" s="526">
        <v>45</v>
      </c>
      <c r="S1590" s="526"/>
      <c r="T1590" s="526"/>
      <c r="U1590" s="526"/>
      <c r="V1590" s="526">
        <f t="shared" si="79"/>
        <v>0</v>
      </c>
      <c r="W1590" s="672"/>
      <c r="X1590" s="396" t="str">
        <f t="shared" si="77"/>
        <v>15 două camere, 45 trei camere, 0 număr camere necunoscut &lt;span style="color: red;"&gt;(spuneți-mi sau trimiteți tabel întreținere)&lt;/span&gt;</v>
      </c>
      <c r="Y1590" s="622" t="str">
        <f t="shared" si="78"/>
        <v>60 din care 15 două camere, 45 trei camere, 0 număr camere necunoscut &lt;span style="color: red;"&gt;(spuneți-mi sau trimiteți tabel întreținere)&lt;/span&gt;</v>
      </c>
      <c r="Z1590" s="397"/>
      <c r="AA1590" s="625" t="s">
        <v>1043</v>
      </c>
      <c r="AB1590" s="628" t="s">
        <v>1307</v>
      </c>
      <c r="AC1590" s="431" t="s">
        <v>1155</v>
      </c>
      <c r="AD1590" s="623" t="s">
        <v>1552</v>
      </c>
      <c r="AE1590" s="623"/>
      <c r="AF1590" s="623"/>
      <c r="AG1590" s="623" t="s">
        <v>2108</v>
      </c>
      <c r="AH1590" s="623"/>
      <c r="AI1590" s="623" t="s">
        <v>2610</v>
      </c>
      <c r="AJ1590" s="441"/>
      <c r="AK1590" s="359"/>
    </row>
    <row r="1591" spans="1:37">
      <c r="A1591" s="367"/>
      <c r="B1591" s="445" t="s">
        <v>455</v>
      </c>
      <c r="C1591" s="402">
        <v>46.7532</v>
      </c>
      <c r="D1591" s="428">
        <v>23.5806</v>
      </c>
      <c r="E1591" s="449" t="s">
        <v>206</v>
      </c>
      <c r="F1591" s="450" t="s">
        <v>649</v>
      </c>
      <c r="G1591" s="450" t="s">
        <v>2765</v>
      </c>
      <c r="H1591" s="450" t="s">
        <v>4677</v>
      </c>
      <c r="I1591" s="452" t="s">
        <v>681</v>
      </c>
      <c r="J1591" s="457" t="s">
        <v>3</v>
      </c>
      <c r="K1591" s="407">
        <v>3</v>
      </c>
      <c r="L1591" s="407">
        <v>5</v>
      </c>
      <c r="M1591" s="407">
        <v>5</v>
      </c>
      <c r="N1591" s="398">
        <v>30</v>
      </c>
      <c r="O1591" s="395"/>
      <c r="P1591" s="526"/>
      <c r="Q1591" s="526">
        <v>2</v>
      </c>
      <c r="R1591" s="526">
        <v>22</v>
      </c>
      <c r="S1591" s="526">
        <v>6</v>
      </c>
      <c r="T1591" s="526"/>
      <c r="U1591" s="526"/>
      <c r="V1591" s="526">
        <f t="shared" si="79"/>
        <v>0</v>
      </c>
      <c r="W1591" s="676"/>
      <c r="X1591" s="507" t="str">
        <f t="shared" si="77"/>
        <v>2 două camere, 22 trei camere, 6 patru camere, 0 număr camere necunoscut &lt;span style="color: red;"&gt;(spuneți-mi sau trimiteți tabel întreținere)&lt;/span&gt;</v>
      </c>
      <c r="Y1591" s="508" t="str">
        <f t="shared" si="78"/>
        <v>30 din care 2 două camere, 22 trei camere, 6 patru camere, 0 număr camere necunoscut &lt;span style="color: red;"&gt;(spuneți-mi sau trimiteți tabel întreținere)&lt;/span&gt;</v>
      </c>
      <c r="Z1591" s="509"/>
      <c r="AA1591" s="510" t="s">
        <v>1668</v>
      </c>
      <c r="AB1591" s="628" t="s">
        <v>1307</v>
      </c>
      <c r="AC1591" s="431" t="s">
        <v>1155</v>
      </c>
      <c r="AD1591" s="623" t="s">
        <v>1430</v>
      </c>
      <c r="AE1591" s="623"/>
      <c r="AF1591" s="623"/>
      <c r="AG1591" s="623" t="s">
        <v>10</v>
      </c>
      <c r="AH1591" s="623"/>
      <c r="AI1591" s="623" t="s">
        <v>2598</v>
      </c>
      <c r="AJ1591" s="441"/>
      <c r="AK1591" s="359"/>
    </row>
    <row r="1592" spans="1:37">
      <c r="A1592" s="367"/>
      <c r="B1592" s="445" t="s">
        <v>554</v>
      </c>
      <c r="C1592" s="402">
        <v>46.753</v>
      </c>
      <c r="D1592" s="428">
        <v>23.579799999999999</v>
      </c>
      <c r="E1592" s="449" t="s">
        <v>206</v>
      </c>
      <c r="F1592" s="450" t="s">
        <v>649</v>
      </c>
      <c r="G1592" s="450" t="s">
        <v>2765</v>
      </c>
      <c r="H1592" s="450" t="s">
        <v>4678</v>
      </c>
      <c r="I1592" s="452" t="s">
        <v>681</v>
      </c>
      <c r="J1592" s="457" t="s">
        <v>3</v>
      </c>
      <c r="K1592" s="407">
        <v>3</v>
      </c>
      <c r="L1592" s="407">
        <v>5</v>
      </c>
      <c r="M1592" s="407">
        <v>5</v>
      </c>
      <c r="N1592" s="398">
        <v>30</v>
      </c>
      <c r="O1592" s="395"/>
      <c r="P1592" s="526"/>
      <c r="Q1592" s="526">
        <v>2</v>
      </c>
      <c r="R1592" s="526">
        <v>22</v>
      </c>
      <c r="S1592" s="526">
        <v>6</v>
      </c>
      <c r="T1592" s="526"/>
      <c r="U1592" s="526"/>
      <c r="V1592" s="526">
        <f t="shared" si="79"/>
        <v>0</v>
      </c>
      <c r="W1592" s="676"/>
      <c r="X1592" s="507" t="str">
        <f t="shared" si="77"/>
        <v>2 două camere, 22 trei camere, 6 patru camere, 0 număr camere necunoscut &lt;span style="color: red;"&gt;(spuneți-mi sau trimiteți tabel întreținere)&lt;/span&gt;</v>
      </c>
      <c r="Y1592" s="508" t="str">
        <f t="shared" si="78"/>
        <v>30 din care 2 două camere, 22 trei camere, 6 patru camere, 0 număr camere necunoscut &lt;span style="color: red;"&gt;(spuneți-mi sau trimiteți tabel întreținere)&lt;/span&gt;</v>
      </c>
      <c r="Z1592" s="509"/>
      <c r="AA1592" s="510" t="s">
        <v>1668</v>
      </c>
      <c r="AB1592" s="628" t="s">
        <v>1307</v>
      </c>
      <c r="AC1592" s="431" t="s">
        <v>1155</v>
      </c>
      <c r="AD1592" s="623" t="s">
        <v>1430</v>
      </c>
      <c r="AE1592" s="623"/>
      <c r="AF1592" s="623"/>
      <c r="AG1592" s="623" t="s">
        <v>10</v>
      </c>
      <c r="AH1592" s="623"/>
      <c r="AI1592" s="623" t="s">
        <v>2598</v>
      </c>
      <c r="AJ1592" s="441"/>
      <c r="AK1592" s="359"/>
    </row>
    <row r="1593" spans="1:37">
      <c r="A1593" s="367"/>
      <c r="B1593" s="445" t="s">
        <v>555</v>
      </c>
      <c r="C1593" s="402">
        <v>46.752800000000001</v>
      </c>
      <c r="D1593" s="428">
        <v>23.578900000000001</v>
      </c>
      <c r="E1593" s="449" t="s">
        <v>206</v>
      </c>
      <c r="F1593" s="450" t="s">
        <v>649</v>
      </c>
      <c r="G1593" s="450" t="s">
        <v>2765</v>
      </c>
      <c r="H1593" s="450" t="s">
        <v>4679</v>
      </c>
      <c r="I1593" s="452" t="s">
        <v>681</v>
      </c>
      <c r="J1593" s="457" t="s">
        <v>3</v>
      </c>
      <c r="K1593" s="407">
        <v>3</v>
      </c>
      <c r="L1593" s="407">
        <v>5</v>
      </c>
      <c r="M1593" s="407">
        <v>5</v>
      </c>
      <c r="N1593" s="398">
        <v>30</v>
      </c>
      <c r="O1593" s="395"/>
      <c r="P1593" s="526"/>
      <c r="Q1593" s="526">
        <v>2</v>
      </c>
      <c r="R1593" s="526">
        <v>22</v>
      </c>
      <c r="S1593" s="526">
        <v>6</v>
      </c>
      <c r="T1593" s="526"/>
      <c r="U1593" s="526"/>
      <c r="V1593" s="526">
        <f t="shared" si="79"/>
        <v>0</v>
      </c>
      <c r="W1593" s="676"/>
      <c r="X1593" s="507" t="str">
        <f t="shared" si="77"/>
        <v>2 două camere, 22 trei camere, 6 patru camere, 0 număr camere necunoscut &lt;span style="color: red;"&gt;(spuneți-mi sau trimiteți tabel întreținere)&lt;/span&gt;</v>
      </c>
      <c r="Y1593" s="508" t="str">
        <f t="shared" si="78"/>
        <v>30 din care 2 două camere, 22 trei camere, 6 patru camere, 0 număr camere necunoscut &lt;span style="color: red;"&gt;(spuneți-mi sau trimiteți tabel întreținere)&lt;/span&gt;</v>
      </c>
      <c r="Z1593" s="509"/>
      <c r="AA1593" s="510" t="s">
        <v>1668</v>
      </c>
      <c r="AB1593" s="628" t="s">
        <v>1307</v>
      </c>
      <c r="AC1593" s="431" t="s">
        <v>1155</v>
      </c>
      <c r="AD1593" s="623" t="s">
        <v>1430</v>
      </c>
      <c r="AE1593" s="623"/>
      <c r="AF1593" s="623"/>
      <c r="AG1593" s="623" t="s">
        <v>10</v>
      </c>
      <c r="AH1593" s="623"/>
      <c r="AI1593" s="623" t="s">
        <v>2598</v>
      </c>
      <c r="AJ1593" s="441"/>
      <c r="AK1593" s="359"/>
    </row>
    <row r="1594" spans="1:37">
      <c r="A1594" s="367"/>
      <c r="B1594" s="445" t="s">
        <v>327</v>
      </c>
      <c r="C1594" s="402">
        <v>46.752499999999998</v>
      </c>
      <c r="D1594" s="428">
        <v>23.578099999999999</v>
      </c>
      <c r="E1594" s="449" t="s">
        <v>206</v>
      </c>
      <c r="F1594" s="450" t="s">
        <v>649</v>
      </c>
      <c r="G1594" s="450" t="s">
        <v>2765</v>
      </c>
      <c r="H1594" s="450" t="s">
        <v>4680</v>
      </c>
      <c r="I1594" s="452" t="s">
        <v>681</v>
      </c>
      <c r="J1594" s="457" t="s">
        <v>3</v>
      </c>
      <c r="K1594" s="407">
        <v>3</v>
      </c>
      <c r="L1594" s="407">
        <v>5</v>
      </c>
      <c r="M1594" s="407">
        <v>5</v>
      </c>
      <c r="N1594" s="398">
        <v>30</v>
      </c>
      <c r="O1594" s="395"/>
      <c r="P1594" s="526"/>
      <c r="Q1594" s="526">
        <v>2</v>
      </c>
      <c r="R1594" s="526">
        <v>22</v>
      </c>
      <c r="S1594" s="526">
        <v>6</v>
      </c>
      <c r="T1594" s="526"/>
      <c r="U1594" s="526"/>
      <c r="V1594" s="526">
        <f t="shared" si="79"/>
        <v>0</v>
      </c>
      <c r="W1594" s="676"/>
      <c r="X1594" s="507" t="str">
        <f t="shared" si="77"/>
        <v>2 două camere, 22 trei camere, 6 patru camere, 0 număr camere necunoscut &lt;span style="color: red;"&gt;(spuneți-mi sau trimiteți tabel întreținere)&lt;/span&gt;</v>
      </c>
      <c r="Y1594" s="508" t="str">
        <f t="shared" si="78"/>
        <v>30 din care 2 două camere, 22 trei camere, 6 patru camere, 0 număr camere necunoscut &lt;span style="color: red;"&gt;(spuneți-mi sau trimiteți tabel întreținere)&lt;/span&gt;</v>
      </c>
      <c r="Z1594" s="509"/>
      <c r="AA1594" s="510" t="s">
        <v>1668</v>
      </c>
      <c r="AB1594" s="628" t="s">
        <v>1307</v>
      </c>
      <c r="AC1594" s="431" t="s">
        <v>1155</v>
      </c>
      <c r="AD1594" s="623" t="s">
        <v>1430</v>
      </c>
      <c r="AE1594" s="623"/>
      <c r="AF1594" s="623"/>
      <c r="AG1594" s="623" t="s">
        <v>10</v>
      </c>
      <c r="AH1594" s="623"/>
      <c r="AI1594" s="623" t="s">
        <v>2598</v>
      </c>
      <c r="AJ1594" s="441"/>
      <c r="AK1594" s="359"/>
    </row>
    <row r="1595" spans="1:37">
      <c r="A1595" s="367" t="s">
        <v>32</v>
      </c>
      <c r="B1595" s="460" t="s">
        <v>412</v>
      </c>
      <c r="C1595" s="461">
        <v>46.752099999999999</v>
      </c>
      <c r="D1595" s="462">
        <v>23.5779</v>
      </c>
      <c r="E1595" s="463" t="s">
        <v>206</v>
      </c>
      <c r="F1595" s="464" t="s">
        <v>649</v>
      </c>
      <c r="G1595" s="464" t="s">
        <v>2765</v>
      </c>
      <c r="H1595" s="464" t="s">
        <v>4681</v>
      </c>
      <c r="I1595" s="474" t="s">
        <v>681</v>
      </c>
      <c r="J1595" s="475" t="s">
        <v>3</v>
      </c>
      <c r="K1595" s="476">
        <v>5</v>
      </c>
      <c r="L1595" s="476">
        <v>5</v>
      </c>
      <c r="M1595" s="476">
        <v>5</v>
      </c>
      <c r="N1595" s="391">
        <v>58</v>
      </c>
      <c r="O1595" s="392"/>
      <c r="P1595" s="525"/>
      <c r="Q1595" s="525">
        <v>28</v>
      </c>
      <c r="R1595" s="525">
        <v>24</v>
      </c>
      <c r="S1595" s="525">
        <v>6</v>
      </c>
      <c r="T1595" s="525"/>
      <c r="U1595" s="525"/>
      <c r="V1595" s="479">
        <f t="shared" si="79"/>
        <v>0</v>
      </c>
      <c r="W1595" s="679"/>
      <c r="X1595" s="515" t="str">
        <f t="shared" si="77"/>
        <v>28 două camere, 24 trei camere, 6 patru camere, 0 număr camere necunoscut &lt;span style="color: red;"&gt;(spuneți-mi sau trimiteți tabel întreținere)&lt;/span&gt;</v>
      </c>
      <c r="Y1595" s="516" t="str">
        <f t="shared" si="78"/>
        <v>58 din care 28 două camere, 24 trei camere, 6 patru camere, 0 număr camere necunoscut &lt;span style="color: red;"&gt;(spuneți-mi sau trimiteți tabel întreținere)&lt;/span&gt;</v>
      </c>
      <c r="Z1595" s="517"/>
      <c r="AA1595" s="518" t="s">
        <v>1674</v>
      </c>
      <c r="AB1595" s="400" t="s">
        <v>1307</v>
      </c>
      <c r="AC1595" s="458" t="s">
        <v>1155</v>
      </c>
      <c r="AD1595" s="394" t="s">
        <v>1637</v>
      </c>
      <c r="AE1595" s="394"/>
      <c r="AF1595" s="394"/>
      <c r="AG1595" s="394" t="s">
        <v>10</v>
      </c>
      <c r="AH1595" s="394"/>
      <c r="AI1595" s="394" t="s">
        <v>2598</v>
      </c>
      <c r="AJ1595" s="473"/>
      <c r="AK1595" s="359"/>
    </row>
    <row r="1596" spans="1:37">
      <c r="A1596" s="367"/>
      <c r="B1596" s="445" t="s">
        <v>413</v>
      </c>
      <c r="C1596" s="402">
        <v>46.752000000000002</v>
      </c>
      <c r="D1596" s="428">
        <v>23.5792</v>
      </c>
      <c r="E1596" s="449" t="s">
        <v>206</v>
      </c>
      <c r="F1596" s="450" t="s">
        <v>649</v>
      </c>
      <c r="G1596" s="450" t="s">
        <v>2765</v>
      </c>
      <c r="H1596" s="450" t="s">
        <v>4682</v>
      </c>
      <c r="I1596" s="452" t="s">
        <v>681</v>
      </c>
      <c r="J1596" s="457" t="s">
        <v>3</v>
      </c>
      <c r="K1596" s="624">
        <v>2</v>
      </c>
      <c r="L1596" s="624">
        <v>5</v>
      </c>
      <c r="M1596" s="624">
        <v>5</v>
      </c>
      <c r="N1596" s="398">
        <v>28</v>
      </c>
      <c r="O1596" s="395"/>
      <c r="P1596" s="320"/>
      <c r="Q1596" s="320">
        <v>26</v>
      </c>
      <c r="R1596" s="320">
        <v>2</v>
      </c>
      <c r="S1596" s="320"/>
      <c r="T1596" s="320"/>
      <c r="U1596" s="408"/>
      <c r="V1596" s="406">
        <f t="shared" si="79"/>
        <v>0</v>
      </c>
      <c r="W1596" s="676"/>
      <c r="X1596" s="507" t="str">
        <f t="shared" si="77"/>
        <v>26 două camere, 2 trei camere, 0 număr camere necunoscut &lt;span style="color: red;"&gt;(spuneți-mi sau trimiteți tabel întreținere)&lt;/span&gt;</v>
      </c>
      <c r="Y1596" s="508" t="str">
        <f t="shared" si="78"/>
        <v>28 din care 26 două camere, 2 trei camere, 0 număr camere necunoscut &lt;span style="color: red;"&gt;(spuneți-mi sau trimiteți tabel întreținere)&lt;/span&gt;</v>
      </c>
      <c r="Z1596" s="509"/>
      <c r="AA1596" s="510" t="s">
        <v>1674</v>
      </c>
      <c r="AB1596" s="628" t="s">
        <v>1307</v>
      </c>
      <c r="AC1596" s="431" t="s">
        <v>1155</v>
      </c>
      <c r="AD1596" s="623" t="s">
        <v>1392</v>
      </c>
      <c r="AE1596" s="623"/>
      <c r="AF1596" s="623"/>
      <c r="AG1596" s="623" t="s">
        <v>10</v>
      </c>
      <c r="AH1596" s="623"/>
      <c r="AI1596" s="623" t="s">
        <v>2598</v>
      </c>
      <c r="AJ1596" s="441"/>
      <c r="AK1596" s="359"/>
    </row>
    <row r="1597" spans="1:37">
      <c r="A1597" s="367"/>
      <c r="B1597" s="445" t="s">
        <v>414</v>
      </c>
      <c r="C1597" s="402">
        <v>46.752200000000002</v>
      </c>
      <c r="D1597" s="428">
        <v>23.578900000000001</v>
      </c>
      <c r="E1597" s="449" t="s">
        <v>206</v>
      </c>
      <c r="F1597" s="450" t="s">
        <v>649</v>
      </c>
      <c r="G1597" s="450" t="s">
        <v>2765</v>
      </c>
      <c r="H1597" s="450" t="s">
        <v>4683</v>
      </c>
      <c r="I1597" s="452" t="s">
        <v>681</v>
      </c>
      <c r="J1597" s="457" t="s">
        <v>3</v>
      </c>
      <c r="K1597" s="407">
        <v>3</v>
      </c>
      <c r="L1597" s="407">
        <v>5</v>
      </c>
      <c r="M1597" s="407">
        <v>5</v>
      </c>
      <c r="N1597" s="398">
        <v>30</v>
      </c>
      <c r="O1597" s="395"/>
      <c r="P1597" s="526"/>
      <c r="Q1597" s="526">
        <v>2</v>
      </c>
      <c r="R1597" s="526">
        <v>22</v>
      </c>
      <c r="S1597" s="526">
        <v>6</v>
      </c>
      <c r="T1597" s="526"/>
      <c r="U1597" s="526"/>
      <c r="V1597" s="526">
        <f t="shared" si="79"/>
        <v>0</v>
      </c>
      <c r="W1597" s="676"/>
      <c r="X1597" s="507" t="str">
        <f t="shared" si="77"/>
        <v>2 două camere, 22 trei camere, 6 patru camere, 0 număr camere necunoscut &lt;span style="color: red;"&gt;(spuneți-mi sau trimiteți tabel întreținere)&lt;/span&gt;</v>
      </c>
      <c r="Y1597" s="508" t="str">
        <f t="shared" si="78"/>
        <v>30 din care 2 două camere, 22 trei camere, 6 patru camere, 0 număr camere necunoscut &lt;span style="color: red;"&gt;(spuneți-mi sau trimiteți tabel întreținere)&lt;/span&gt;</v>
      </c>
      <c r="Z1597" s="509"/>
      <c r="AA1597" s="510" t="s">
        <v>1674</v>
      </c>
      <c r="AB1597" s="628" t="s">
        <v>1307</v>
      </c>
      <c r="AC1597" s="431" t="s">
        <v>1155</v>
      </c>
      <c r="AD1597" s="623" t="s">
        <v>1430</v>
      </c>
      <c r="AE1597" s="623"/>
      <c r="AF1597" s="623"/>
      <c r="AG1597" s="623" t="s">
        <v>10</v>
      </c>
      <c r="AH1597" s="623"/>
      <c r="AI1597" s="623" t="s">
        <v>2598</v>
      </c>
      <c r="AJ1597" s="441"/>
      <c r="AK1597" s="359"/>
    </row>
    <row r="1598" spans="1:37">
      <c r="A1598" s="367"/>
      <c r="B1598" s="445" t="s">
        <v>415</v>
      </c>
      <c r="C1598" s="402">
        <v>46.752099999999999</v>
      </c>
      <c r="D1598" s="428">
        <v>23.579799999999999</v>
      </c>
      <c r="E1598" s="449" t="s">
        <v>206</v>
      </c>
      <c r="F1598" s="450" t="s">
        <v>649</v>
      </c>
      <c r="G1598" s="450" t="s">
        <v>2765</v>
      </c>
      <c r="H1598" s="450" t="s">
        <v>4684</v>
      </c>
      <c r="I1598" s="452" t="s">
        <v>681</v>
      </c>
      <c r="J1598" s="457" t="s">
        <v>3</v>
      </c>
      <c r="K1598" s="407">
        <v>2</v>
      </c>
      <c r="L1598" s="407">
        <v>5</v>
      </c>
      <c r="M1598" s="407">
        <v>5</v>
      </c>
      <c r="N1598" s="398">
        <v>20</v>
      </c>
      <c r="O1598" s="395"/>
      <c r="P1598" s="526"/>
      <c r="Q1598" s="526">
        <v>2</v>
      </c>
      <c r="R1598" s="526">
        <v>15</v>
      </c>
      <c r="S1598" s="526">
        <v>3</v>
      </c>
      <c r="T1598" s="526"/>
      <c r="U1598" s="526"/>
      <c r="V1598" s="406">
        <f t="shared" si="79"/>
        <v>0</v>
      </c>
      <c r="W1598" s="676"/>
      <c r="X1598" s="507" t="str">
        <f t="shared" si="77"/>
        <v>2 două camere, 15 trei camere, 3 patru camere, 0 număr camere necunoscut &lt;span style="color: red;"&gt;(spuneți-mi sau trimiteți tabel întreținere)&lt;/span&gt;</v>
      </c>
      <c r="Y1598" s="508" t="str">
        <f t="shared" si="78"/>
        <v>20 din care 2 două camere, 15 trei camere, 3 patru camere, 0 număr camere necunoscut &lt;span style="color: red;"&gt;(spuneți-mi sau trimiteți tabel întreținere)&lt;/span&gt;</v>
      </c>
      <c r="Z1598" s="509"/>
      <c r="AA1598" s="510" t="s">
        <v>1674</v>
      </c>
      <c r="AB1598" s="628" t="s">
        <v>1307</v>
      </c>
      <c r="AC1598" s="431" t="s">
        <v>1155</v>
      </c>
      <c r="AD1598" s="623" t="s">
        <v>1421</v>
      </c>
      <c r="AE1598" s="623"/>
      <c r="AF1598" s="623"/>
      <c r="AG1598" s="623" t="s">
        <v>10</v>
      </c>
      <c r="AH1598" s="623"/>
      <c r="AI1598" s="623" t="s">
        <v>2598</v>
      </c>
      <c r="AJ1598" s="441"/>
      <c r="AK1598" s="359"/>
    </row>
    <row r="1599" spans="1:37">
      <c r="A1599" s="367"/>
      <c r="B1599" s="445" t="s">
        <v>445</v>
      </c>
      <c r="C1599" s="402">
        <v>46.752499999999998</v>
      </c>
      <c r="D1599" s="428">
        <v>23.579899999999999</v>
      </c>
      <c r="E1599" s="449" t="s">
        <v>206</v>
      </c>
      <c r="F1599" s="450" t="s">
        <v>649</v>
      </c>
      <c r="G1599" s="450" t="s">
        <v>2765</v>
      </c>
      <c r="H1599" s="450" t="s">
        <v>4685</v>
      </c>
      <c r="I1599" s="452" t="s">
        <v>681</v>
      </c>
      <c r="J1599" s="457" t="s">
        <v>3</v>
      </c>
      <c r="K1599" s="407">
        <v>3</v>
      </c>
      <c r="L1599" s="407">
        <v>5</v>
      </c>
      <c r="M1599" s="407">
        <v>5</v>
      </c>
      <c r="N1599" s="398">
        <v>30</v>
      </c>
      <c r="O1599" s="395"/>
      <c r="P1599" s="526"/>
      <c r="Q1599" s="526">
        <v>2</v>
      </c>
      <c r="R1599" s="526">
        <v>22</v>
      </c>
      <c r="S1599" s="526">
        <v>6</v>
      </c>
      <c r="T1599" s="526"/>
      <c r="U1599" s="526"/>
      <c r="V1599" s="526">
        <f t="shared" si="79"/>
        <v>0</v>
      </c>
      <c r="W1599" s="676"/>
      <c r="X1599" s="507" t="str">
        <f t="shared" si="77"/>
        <v>2 două camere, 22 trei camere, 6 patru camere, 0 număr camere necunoscut &lt;span style="color: red;"&gt;(spuneți-mi sau trimiteți tabel întreținere)&lt;/span&gt;</v>
      </c>
      <c r="Y1599" s="508" t="str">
        <f t="shared" si="78"/>
        <v>30 din care 2 două camere, 22 trei camere, 6 patru camere, 0 număr camere necunoscut &lt;span style="color: red;"&gt;(spuneți-mi sau trimiteți tabel întreținere)&lt;/span&gt;</v>
      </c>
      <c r="Z1599" s="509"/>
      <c r="AA1599" s="510" t="s">
        <v>1674</v>
      </c>
      <c r="AB1599" s="628" t="s">
        <v>1307</v>
      </c>
      <c r="AC1599" s="431" t="s">
        <v>1155</v>
      </c>
      <c r="AD1599" s="623" t="s">
        <v>1430</v>
      </c>
      <c r="AE1599" s="623"/>
      <c r="AF1599" s="623"/>
      <c r="AG1599" s="623" t="s">
        <v>10</v>
      </c>
      <c r="AH1599" s="623"/>
      <c r="AI1599" s="623" t="s">
        <v>2598</v>
      </c>
      <c r="AJ1599" s="441"/>
      <c r="AK1599" s="359"/>
    </row>
    <row r="1600" spans="1:37">
      <c r="A1600" s="367"/>
      <c r="B1600" s="445" t="s">
        <v>446</v>
      </c>
      <c r="C1600" s="402">
        <v>46.752299999999998</v>
      </c>
      <c r="D1600" s="428">
        <v>23.580500000000001</v>
      </c>
      <c r="E1600" s="449" t="s">
        <v>206</v>
      </c>
      <c r="F1600" s="450" t="s">
        <v>649</v>
      </c>
      <c r="G1600" s="450" t="s">
        <v>2765</v>
      </c>
      <c r="H1600" s="450" t="s">
        <v>4686</v>
      </c>
      <c r="I1600" s="452" t="s">
        <v>681</v>
      </c>
      <c r="J1600" s="457" t="s">
        <v>3</v>
      </c>
      <c r="K1600" s="624">
        <v>3</v>
      </c>
      <c r="L1600" s="624">
        <v>5</v>
      </c>
      <c r="M1600" s="624">
        <v>5</v>
      </c>
      <c r="N1600" s="398">
        <v>38</v>
      </c>
      <c r="O1600" s="395"/>
      <c r="P1600" s="526"/>
      <c r="Q1600" s="526">
        <v>28</v>
      </c>
      <c r="R1600" s="526">
        <v>10</v>
      </c>
      <c r="S1600" s="526"/>
      <c r="T1600" s="526"/>
      <c r="U1600" s="526"/>
      <c r="V1600" s="406">
        <f t="shared" si="79"/>
        <v>0</v>
      </c>
      <c r="W1600" s="676"/>
      <c r="X1600" s="507" t="str">
        <f t="shared" si="77"/>
        <v>28 două camere, 10 trei camere, 0 număr camere necunoscut &lt;span style="color: red;"&gt;(spuneți-mi sau trimiteți tabel întreținere)&lt;/span&gt;</v>
      </c>
      <c r="Y1600" s="508" t="str">
        <f t="shared" si="78"/>
        <v>38 din care 28 două camere, 10 trei camere, 0 număr camere necunoscut &lt;span style="color: red;"&gt;(spuneți-mi sau trimiteți tabel întreținere)&lt;/span&gt;</v>
      </c>
      <c r="Z1600" s="509"/>
      <c r="AA1600" s="510" t="s">
        <v>1674</v>
      </c>
      <c r="AB1600" s="628" t="s">
        <v>1307</v>
      </c>
      <c r="AC1600" s="431" t="s">
        <v>1155</v>
      </c>
      <c r="AD1600" s="623" t="s">
        <v>1394</v>
      </c>
      <c r="AE1600" s="623"/>
      <c r="AF1600" s="623"/>
      <c r="AG1600" s="623" t="s">
        <v>10</v>
      </c>
      <c r="AH1600" s="623"/>
      <c r="AI1600" s="623" t="s">
        <v>2598</v>
      </c>
      <c r="AJ1600" s="441"/>
      <c r="AK1600" s="359"/>
    </row>
    <row r="1601" spans="1:37">
      <c r="A1601" s="367"/>
      <c r="B1601" s="445" t="s">
        <v>403</v>
      </c>
      <c r="C1601" s="402">
        <v>46.752699999999997</v>
      </c>
      <c r="D1601" s="428">
        <v>23.5808</v>
      </c>
      <c r="E1601" s="449" t="s">
        <v>206</v>
      </c>
      <c r="F1601" s="450" t="s">
        <v>649</v>
      </c>
      <c r="G1601" s="450" t="s">
        <v>2765</v>
      </c>
      <c r="H1601" s="450" t="s">
        <v>4687</v>
      </c>
      <c r="I1601" s="452" t="s">
        <v>681</v>
      </c>
      <c r="J1601" s="457" t="s">
        <v>3</v>
      </c>
      <c r="K1601" s="407">
        <v>3</v>
      </c>
      <c r="L1601" s="407">
        <v>5</v>
      </c>
      <c r="M1601" s="407">
        <v>5</v>
      </c>
      <c r="N1601" s="398">
        <v>30</v>
      </c>
      <c r="O1601" s="395"/>
      <c r="P1601" s="526"/>
      <c r="Q1601" s="526">
        <v>2</v>
      </c>
      <c r="R1601" s="526">
        <v>22</v>
      </c>
      <c r="S1601" s="526">
        <v>6</v>
      </c>
      <c r="T1601" s="526"/>
      <c r="U1601" s="526"/>
      <c r="V1601" s="526">
        <f t="shared" si="79"/>
        <v>0</v>
      </c>
      <c r="W1601" s="676"/>
      <c r="X1601" s="507" t="str">
        <f t="shared" si="77"/>
        <v>2 două camere, 22 trei camere, 6 patru camere, 0 număr camere necunoscut &lt;span style="color: red;"&gt;(spuneți-mi sau trimiteți tabel întreținere)&lt;/span&gt;</v>
      </c>
      <c r="Y1601" s="508" t="str">
        <f t="shared" si="78"/>
        <v>30 din care 2 două camere, 22 trei camere, 6 patru camere, 0 număr camere necunoscut &lt;span style="color: red;"&gt;(spuneți-mi sau trimiteți tabel întreținere)&lt;/span&gt;</v>
      </c>
      <c r="Z1601" s="509"/>
      <c r="AA1601" s="510" t="s">
        <v>1674</v>
      </c>
      <c r="AB1601" s="628" t="s">
        <v>1307</v>
      </c>
      <c r="AC1601" s="431" t="s">
        <v>1155</v>
      </c>
      <c r="AD1601" s="623" t="s">
        <v>1430</v>
      </c>
      <c r="AE1601" s="623"/>
      <c r="AF1601" s="623"/>
      <c r="AG1601" s="623" t="s">
        <v>10</v>
      </c>
      <c r="AH1601" s="623"/>
      <c r="AI1601" s="623" t="s">
        <v>2598</v>
      </c>
      <c r="AJ1601" s="441"/>
      <c r="AK1601" s="359"/>
    </row>
    <row r="1602" spans="1:37">
      <c r="A1602" s="367"/>
      <c r="B1602" s="445" t="s">
        <v>447</v>
      </c>
      <c r="C1602" s="402">
        <v>46.752400000000002</v>
      </c>
      <c r="D1602" s="428">
        <v>23.581399999999999</v>
      </c>
      <c r="E1602" s="449" t="s">
        <v>206</v>
      </c>
      <c r="F1602" s="450" t="s">
        <v>649</v>
      </c>
      <c r="G1602" s="450" t="s">
        <v>2765</v>
      </c>
      <c r="H1602" s="450" t="s">
        <v>4688</v>
      </c>
      <c r="I1602" s="452" t="s">
        <v>681</v>
      </c>
      <c r="J1602" s="457" t="s">
        <v>3</v>
      </c>
      <c r="K1602" s="407">
        <v>2</v>
      </c>
      <c r="L1602" s="407">
        <v>5</v>
      </c>
      <c r="M1602" s="407">
        <v>5</v>
      </c>
      <c r="N1602" s="398">
        <v>20</v>
      </c>
      <c r="O1602" s="395"/>
      <c r="P1602" s="526"/>
      <c r="Q1602" s="526">
        <v>4</v>
      </c>
      <c r="R1602" s="526">
        <v>16</v>
      </c>
      <c r="S1602" s="526"/>
      <c r="T1602" s="526"/>
      <c r="U1602" s="526"/>
      <c r="V1602" s="526">
        <f t="shared" si="79"/>
        <v>0</v>
      </c>
      <c r="W1602" s="676"/>
      <c r="X1602" s="507" t="str">
        <f t="shared" si="77"/>
        <v>4 două camere, 16 trei camere, 0 număr camere necunoscut &lt;span style="color: red;"&gt;(spuneți-mi sau trimiteți tabel întreținere)&lt;/span&gt;</v>
      </c>
      <c r="Y1602" s="508" t="str">
        <f t="shared" si="78"/>
        <v>20 din care 4 două camere, 16 trei camere, 0 număr camere necunoscut &lt;span style="color: red;"&gt;(spuneți-mi sau trimiteți tabel întreținere)&lt;/span&gt;</v>
      </c>
      <c r="Z1602" s="509"/>
      <c r="AA1602" s="510" t="s">
        <v>1674</v>
      </c>
      <c r="AB1602" s="628" t="s">
        <v>1307</v>
      </c>
      <c r="AC1602" s="431" t="s">
        <v>1155</v>
      </c>
      <c r="AD1602" s="623" t="s">
        <v>1630</v>
      </c>
      <c r="AE1602" s="623"/>
      <c r="AF1602" s="623"/>
      <c r="AG1602" s="623" t="s">
        <v>10</v>
      </c>
      <c r="AH1602" s="623"/>
      <c r="AI1602" s="623" t="s">
        <v>2566</v>
      </c>
      <c r="AJ1602" s="441"/>
      <c r="AK1602" s="359"/>
    </row>
    <row r="1603" spans="1:37">
      <c r="A1603" s="367"/>
      <c r="B1603" s="445" t="s">
        <v>508</v>
      </c>
      <c r="C1603" s="402">
        <v>46.752249999999997</v>
      </c>
      <c r="D1603" s="428">
        <v>23.581800000000001</v>
      </c>
      <c r="E1603" s="449" t="s">
        <v>206</v>
      </c>
      <c r="F1603" s="450" t="s">
        <v>649</v>
      </c>
      <c r="G1603" s="450" t="s">
        <v>2765</v>
      </c>
      <c r="H1603" s="450" t="s">
        <v>4689</v>
      </c>
      <c r="I1603" s="452" t="s">
        <v>681</v>
      </c>
      <c r="J1603" s="457" t="s">
        <v>3</v>
      </c>
      <c r="K1603" s="407">
        <v>2</v>
      </c>
      <c r="L1603" s="407">
        <v>5</v>
      </c>
      <c r="M1603" s="407">
        <v>5</v>
      </c>
      <c r="N1603" s="398">
        <v>20</v>
      </c>
      <c r="O1603" s="395"/>
      <c r="P1603" s="526"/>
      <c r="Q1603" s="526">
        <v>4</v>
      </c>
      <c r="R1603" s="526">
        <v>16</v>
      </c>
      <c r="S1603" s="526"/>
      <c r="T1603" s="526"/>
      <c r="U1603" s="526"/>
      <c r="V1603" s="526">
        <f t="shared" si="79"/>
        <v>0</v>
      </c>
      <c r="W1603" s="676"/>
      <c r="X1603" s="507" t="str">
        <f t="shared" si="77"/>
        <v>4 două camere, 16 trei camere, 0 număr camere necunoscut &lt;span style="color: red;"&gt;(spuneți-mi sau trimiteți tabel întreținere)&lt;/span&gt;</v>
      </c>
      <c r="Y1603" s="508" t="str">
        <f t="shared" si="78"/>
        <v>20 din care 4 două camere, 16 trei camere, 0 număr camere necunoscut &lt;span style="color: red;"&gt;(spuneți-mi sau trimiteți tabel întreținere)&lt;/span&gt;</v>
      </c>
      <c r="Z1603" s="509"/>
      <c r="AA1603" s="510" t="s">
        <v>1674</v>
      </c>
      <c r="AB1603" s="628" t="s">
        <v>1307</v>
      </c>
      <c r="AC1603" s="431" t="s">
        <v>1155</v>
      </c>
      <c r="AD1603" s="623" t="s">
        <v>1630</v>
      </c>
      <c r="AE1603" s="623"/>
      <c r="AF1603" s="623"/>
      <c r="AG1603" s="623" t="s">
        <v>10</v>
      </c>
      <c r="AH1603" s="623"/>
      <c r="AI1603" s="623" t="s">
        <v>2566</v>
      </c>
      <c r="AJ1603" s="496"/>
      <c r="AK1603" s="359"/>
    </row>
    <row r="1604" spans="1:37">
      <c r="A1604" s="367"/>
      <c r="B1604" s="445" t="s">
        <v>510</v>
      </c>
      <c r="C1604" s="402">
        <v>46.752000000000002</v>
      </c>
      <c r="D1604" s="428">
        <v>23.5823</v>
      </c>
      <c r="E1604" s="449" t="s">
        <v>206</v>
      </c>
      <c r="F1604" s="450" t="s">
        <v>649</v>
      </c>
      <c r="G1604" s="450" t="s">
        <v>2765</v>
      </c>
      <c r="H1604" s="450" t="s">
        <v>4690</v>
      </c>
      <c r="I1604" s="452" t="s">
        <v>681</v>
      </c>
      <c r="J1604" s="457" t="s">
        <v>3</v>
      </c>
      <c r="K1604" s="407">
        <v>2</v>
      </c>
      <c r="L1604" s="407">
        <v>5</v>
      </c>
      <c r="M1604" s="407">
        <v>5</v>
      </c>
      <c r="N1604" s="398">
        <v>20</v>
      </c>
      <c r="O1604" s="395"/>
      <c r="P1604" s="526"/>
      <c r="Q1604" s="526">
        <v>4</v>
      </c>
      <c r="R1604" s="526">
        <v>16</v>
      </c>
      <c r="S1604" s="526"/>
      <c r="T1604" s="526"/>
      <c r="U1604" s="526"/>
      <c r="V1604" s="526">
        <f t="shared" si="79"/>
        <v>0</v>
      </c>
      <c r="W1604" s="676"/>
      <c r="X1604" s="507" t="str">
        <f t="shared" si="77"/>
        <v>4 două camere, 16 trei camere, 0 număr camere necunoscut &lt;span style="color: red;"&gt;(spuneți-mi sau trimiteți tabel întreținere)&lt;/span&gt;</v>
      </c>
      <c r="Y1604" s="508" t="str">
        <f t="shared" si="78"/>
        <v>20 din care 4 două camere, 16 trei camere, 0 număr camere necunoscut &lt;span style="color: red;"&gt;(spuneți-mi sau trimiteți tabel întreținere)&lt;/span&gt;</v>
      </c>
      <c r="Z1604" s="509"/>
      <c r="AA1604" s="510" t="s">
        <v>1674</v>
      </c>
      <c r="AB1604" s="628" t="s">
        <v>1307</v>
      </c>
      <c r="AC1604" s="431" t="s">
        <v>1155</v>
      </c>
      <c r="AD1604" s="623" t="s">
        <v>1630</v>
      </c>
      <c r="AE1604" s="623"/>
      <c r="AF1604" s="623"/>
      <c r="AG1604" s="623" t="s">
        <v>10</v>
      </c>
      <c r="AH1604" s="623"/>
      <c r="AI1604" s="623" t="s">
        <v>2566</v>
      </c>
      <c r="AJ1604" s="441"/>
      <c r="AK1604" s="359"/>
    </row>
    <row r="1605" spans="1:37">
      <c r="A1605" s="367" t="s">
        <v>32</v>
      </c>
      <c r="B1605" s="369" t="s">
        <v>536</v>
      </c>
      <c r="C1605" s="461">
        <v>46.754800000000003</v>
      </c>
      <c r="D1605" s="462">
        <v>23.5886</v>
      </c>
      <c r="E1605" s="463" t="s">
        <v>206</v>
      </c>
      <c r="F1605" s="464" t="s">
        <v>649</v>
      </c>
      <c r="G1605" s="464" t="s">
        <v>2765</v>
      </c>
      <c r="H1605" s="464" t="s">
        <v>4691</v>
      </c>
      <c r="I1605" s="474" t="s">
        <v>683</v>
      </c>
      <c r="J1605" s="475" t="s">
        <v>3</v>
      </c>
      <c r="K1605" s="476">
        <v>1</v>
      </c>
      <c r="L1605" s="476">
        <v>11</v>
      </c>
      <c r="M1605" s="476">
        <v>11</v>
      </c>
      <c r="N1605" s="477">
        <v>80</v>
      </c>
      <c r="O1605" s="478"/>
      <c r="P1605" s="479"/>
      <c r="Q1605" s="479"/>
      <c r="R1605" s="479"/>
      <c r="S1605" s="479"/>
      <c r="T1605" s="479"/>
      <c r="U1605" s="479"/>
      <c r="V1605" s="479">
        <f t="shared" si="79"/>
        <v>80</v>
      </c>
      <c r="W1605" s="679" t="s">
        <v>750</v>
      </c>
      <c r="X1605" s="515" t="str">
        <f t="shared" si="77"/>
        <v>probabil 80 număr camere necunoscut &lt;span style="color: red;"&gt;(spuneți-mi sau trimiteți tabel întreținere)&lt;/span&gt;</v>
      </c>
      <c r="Y1605" s="516" t="str">
        <f t="shared" si="78"/>
        <v>probabil 80 din care probabil 80 număr camere necunoscut &lt;span style="color: red;"&gt;(spuneți-mi sau trimiteți tabel întreținere)&lt;/span&gt;</v>
      </c>
      <c r="Z1605" s="517"/>
      <c r="AA1605" s="518" t="s">
        <v>1043</v>
      </c>
      <c r="AB1605" s="482" t="s">
        <v>1308</v>
      </c>
      <c r="AC1605" s="483" t="s">
        <v>1155</v>
      </c>
      <c r="AD1605" s="472" t="s">
        <v>624</v>
      </c>
      <c r="AE1605" s="472"/>
      <c r="AF1605" s="472"/>
      <c r="AG1605" s="472" t="s">
        <v>840</v>
      </c>
      <c r="AH1605" s="472"/>
      <c r="AI1605" s="472" t="s">
        <v>2227</v>
      </c>
      <c r="AJ1605" s="473"/>
      <c r="AK1605" s="359"/>
    </row>
    <row r="1606" spans="1:37">
      <c r="A1606" s="367"/>
      <c r="B1606" s="386" t="s">
        <v>537</v>
      </c>
      <c r="C1606" s="402">
        <v>46.7547</v>
      </c>
      <c r="D1606" s="428">
        <v>23.587800000000001</v>
      </c>
      <c r="E1606" s="449" t="s">
        <v>206</v>
      </c>
      <c r="F1606" s="450" t="s">
        <v>649</v>
      </c>
      <c r="G1606" s="450" t="s">
        <v>2765</v>
      </c>
      <c r="H1606" s="450" t="s">
        <v>4692</v>
      </c>
      <c r="I1606" s="452" t="s">
        <v>683</v>
      </c>
      <c r="J1606" s="457" t="s">
        <v>3</v>
      </c>
      <c r="K1606" s="407">
        <v>1</v>
      </c>
      <c r="L1606" s="407">
        <v>11</v>
      </c>
      <c r="M1606" s="407">
        <v>11</v>
      </c>
      <c r="N1606" s="425">
        <v>80</v>
      </c>
      <c r="O1606" s="437"/>
      <c r="P1606" s="406"/>
      <c r="Q1606" s="406"/>
      <c r="R1606" s="406"/>
      <c r="S1606" s="406"/>
      <c r="T1606" s="406"/>
      <c r="U1606" s="406"/>
      <c r="V1606" s="406">
        <f t="shared" si="79"/>
        <v>80</v>
      </c>
      <c r="W1606" s="676" t="s">
        <v>750</v>
      </c>
      <c r="X1606" s="507" t="str">
        <f t="shared" si="77"/>
        <v>probabil 80 număr camere necunoscut &lt;span style="color: red;"&gt;(spuneți-mi sau trimiteți tabel întreținere)&lt;/span&gt;</v>
      </c>
      <c r="Y1606" s="508" t="str">
        <f t="shared" si="78"/>
        <v>probabil 80 din care probabil 80 număr camere necunoscut &lt;span style="color: red;"&gt;(spuneți-mi sau trimiteți tabel întreținere)&lt;/span&gt;</v>
      </c>
      <c r="Z1606" s="509"/>
      <c r="AA1606" s="510" t="s">
        <v>1043</v>
      </c>
      <c r="AB1606" s="421" t="s">
        <v>1308</v>
      </c>
      <c r="AC1606" s="432" t="s">
        <v>1155</v>
      </c>
      <c r="AD1606" s="356" t="s">
        <v>624</v>
      </c>
      <c r="AE1606" s="356"/>
      <c r="AF1606" s="356"/>
      <c r="AG1606" s="356" t="s">
        <v>840</v>
      </c>
      <c r="AH1606" s="356"/>
      <c r="AI1606" s="356" t="s">
        <v>2227</v>
      </c>
      <c r="AJ1606" s="441"/>
      <c r="AK1606" s="359"/>
    </row>
    <row r="1607" spans="1:37">
      <c r="A1607" s="367"/>
      <c r="B1607" s="386" t="s">
        <v>519</v>
      </c>
      <c r="C1607" s="402">
        <v>46.754600000000003</v>
      </c>
      <c r="D1607" s="428">
        <v>23.5871</v>
      </c>
      <c r="E1607" s="449" t="s">
        <v>206</v>
      </c>
      <c r="F1607" s="450" t="s">
        <v>649</v>
      </c>
      <c r="G1607" s="450" t="s">
        <v>2765</v>
      </c>
      <c r="H1607" s="450" t="s">
        <v>4693</v>
      </c>
      <c r="I1607" s="452" t="s">
        <v>683</v>
      </c>
      <c r="J1607" s="457" t="s">
        <v>3</v>
      </c>
      <c r="K1607" s="407">
        <v>1</v>
      </c>
      <c r="L1607" s="407">
        <v>11</v>
      </c>
      <c r="M1607" s="407">
        <v>11</v>
      </c>
      <c r="N1607" s="425">
        <v>80</v>
      </c>
      <c r="O1607" s="437"/>
      <c r="P1607" s="406"/>
      <c r="Q1607" s="406"/>
      <c r="R1607" s="406"/>
      <c r="S1607" s="406"/>
      <c r="T1607" s="406"/>
      <c r="U1607" s="406"/>
      <c r="V1607" s="406">
        <f t="shared" si="79"/>
        <v>80</v>
      </c>
      <c r="W1607" s="676" t="s">
        <v>750</v>
      </c>
      <c r="X1607" s="507" t="str">
        <f t="shared" si="77"/>
        <v>probabil 80 număr camere necunoscut &lt;span style="color: red;"&gt;(spuneți-mi sau trimiteți tabel întreținere)&lt;/span&gt;</v>
      </c>
      <c r="Y1607" s="508" t="str">
        <f t="shared" si="78"/>
        <v>probabil 80 din care probabil 80 număr camere necunoscut &lt;span style="color: red;"&gt;(spuneți-mi sau trimiteți tabel întreținere)&lt;/span&gt;</v>
      </c>
      <c r="Z1607" s="509"/>
      <c r="AA1607" s="510" t="s">
        <v>1043</v>
      </c>
      <c r="AB1607" s="421" t="s">
        <v>1308</v>
      </c>
      <c r="AC1607" s="432" t="s">
        <v>1155</v>
      </c>
      <c r="AD1607" s="356" t="s">
        <v>624</v>
      </c>
      <c r="AE1607" s="356"/>
      <c r="AF1607" s="356"/>
      <c r="AG1607" s="356" t="s">
        <v>840</v>
      </c>
      <c r="AH1607" s="356"/>
      <c r="AI1607" s="356" t="s">
        <v>2227</v>
      </c>
      <c r="AJ1607" s="441"/>
      <c r="AK1607" s="359"/>
    </row>
    <row r="1608" spans="1:37">
      <c r="A1608" s="367" t="s">
        <v>32</v>
      </c>
      <c r="B1608" s="460" t="s">
        <v>2878</v>
      </c>
      <c r="C1608" s="461">
        <v>46.7515</v>
      </c>
      <c r="D1608" s="462">
        <v>23.5777</v>
      </c>
      <c r="E1608" s="463" t="s">
        <v>206</v>
      </c>
      <c r="F1608" s="464" t="s">
        <v>649</v>
      </c>
      <c r="G1608" s="464" t="s">
        <v>2765</v>
      </c>
      <c r="H1608" s="464" t="s">
        <v>4694</v>
      </c>
      <c r="I1608" s="474" t="s">
        <v>681</v>
      </c>
      <c r="J1608" s="475" t="s">
        <v>3</v>
      </c>
      <c r="K1608" s="476">
        <v>2</v>
      </c>
      <c r="L1608" s="476">
        <v>5</v>
      </c>
      <c r="M1608" s="476">
        <v>5</v>
      </c>
      <c r="N1608" s="477">
        <v>40</v>
      </c>
      <c r="O1608" s="478"/>
      <c r="P1608" s="479">
        <v>40</v>
      </c>
      <c r="Q1608" s="479"/>
      <c r="R1608" s="479"/>
      <c r="S1608" s="479"/>
      <c r="T1608" s="479"/>
      <c r="U1608" s="479"/>
      <c r="V1608" s="479">
        <f t="shared" si="79"/>
        <v>0</v>
      </c>
      <c r="W1608" s="679"/>
      <c r="X1608" s="515" t="str">
        <f t="shared" si="77"/>
        <v>40 garsoniere, 0 număr camere necunoscut &lt;span style="color: red;"&gt;(spuneți-mi sau trimiteți tabel întreținere)&lt;/span&gt;</v>
      </c>
      <c r="Y1608" s="516" t="str">
        <f t="shared" si="78"/>
        <v>40 din care 40 garsoniere, 0 număr camere necunoscut &lt;span style="color: red;"&gt;(spuneți-mi sau trimiteți tabel întreținere)&lt;/span&gt;</v>
      </c>
      <c r="Z1608" s="517"/>
      <c r="AA1608" s="518" t="s">
        <v>1667</v>
      </c>
      <c r="AB1608" s="400" t="s">
        <v>1307</v>
      </c>
      <c r="AC1608" s="458" t="s">
        <v>1155</v>
      </c>
      <c r="AD1608" s="394" t="s">
        <v>2502</v>
      </c>
      <c r="AE1608" s="394"/>
      <c r="AF1608" s="394"/>
      <c r="AG1608" s="394" t="s">
        <v>10</v>
      </c>
      <c r="AH1608" s="394"/>
      <c r="AI1608" s="394" t="s">
        <v>2595</v>
      </c>
      <c r="AJ1608" s="473"/>
      <c r="AK1608" s="359"/>
    </row>
    <row r="1609" spans="1:37">
      <c r="A1609" s="367"/>
      <c r="B1609" s="445" t="s">
        <v>2879</v>
      </c>
      <c r="C1609" s="402">
        <v>46.751300000000001</v>
      </c>
      <c r="D1609" s="428">
        <v>23.576899999999998</v>
      </c>
      <c r="E1609" s="449" t="s">
        <v>206</v>
      </c>
      <c r="F1609" s="450" t="s">
        <v>649</v>
      </c>
      <c r="G1609" s="450" t="s">
        <v>2765</v>
      </c>
      <c r="H1609" s="450" t="s">
        <v>4695</v>
      </c>
      <c r="I1609" s="452" t="s">
        <v>681</v>
      </c>
      <c r="J1609" s="457" t="s">
        <v>3</v>
      </c>
      <c r="K1609" s="407">
        <v>2</v>
      </c>
      <c r="L1609" s="407">
        <v>5</v>
      </c>
      <c r="M1609" s="407">
        <v>5</v>
      </c>
      <c r="N1609" s="425">
        <v>40</v>
      </c>
      <c r="O1609" s="437"/>
      <c r="P1609" s="406">
        <v>40</v>
      </c>
      <c r="Q1609" s="406"/>
      <c r="R1609" s="406"/>
      <c r="S1609" s="406"/>
      <c r="T1609" s="406"/>
      <c r="U1609" s="406"/>
      <c r="V1609" s="406">
        <f t="shared" si="79"/>
        <v>0</v>
      </c>
      <c r="W1609" s="676"/>
      <c r="X1609" s="507" t="str">
        <f t="shared" si="77"/>
        <v>40 garsoniere, 0 număr camere necunoscut &lt;span style="color: red;"&gt;(spuneți-mi sau trimiteți tabel întreținere)&lt;/span&gt;</v>
      </c>
      <c r="Y1609" s="508" t="str">
        <f t="shared" si="78"/>
        <v>40 din care 40 garsoniere, 0 număr camere necunoscut &lt;span style="color: red;"&gt;(spuneți-mi sau trimiteți tabel întreținere)&lt;/span&gt;</v>
      </c>
      <c r="Z1609" s="509"/>
      <c r="AA1609" s="510" t="s">
        <v>1667</v>
      </c>
      <c r="AB1609" s="628" t="s">
        <v>1307</v>
      </c>
      <c r="AC1609" s="431" t="s">
        <v>1155</v>
      </c>
      <c r="AD1609" s="623" t="s">
        <v>2502</v>
      </c>
      <c r="AE1609" s="623"/>
      <c r="AF1609" s="623"/>
      <c r="AG1609" s="623" t="s">
        <v>10</v>
      </c>
      <c r="AH1609" s="623"/>
      <c r="AI1609" s="623" t="s">
        <v>2595</v>
      </c>
      <c r="AJ1609" s="441"/>
      <c r="AK1609" s="359"/>
    </row>
    <row r="1610" spans="1:37">
      <c r="A1610" s="367"/>
      <c r="B1610" s="445" t="s">
        <v>2880</v>
      </c>
      <c r="C1610" s="402">
        <v>46.751600000000003</v>
      </c>
      <c r="D1610" s="428">
        <v>23.577200000000001</v>
      </c>
      <c r="E1610" s="449" t="s">
        <v>206</v>
      </c>
      <c r="F1610" s="450" t="s">
        <v>649</v>
      </c>
      <c r="G1610" s="450" t="s">
        <v>2765</v>
      </c>
      <c r="H1610" s="450" t="s">
        <v>4696</v>
      </c>
      <c r="I1610" s="452" t="s">
        <v>681</v>
      </c>
      <c r="J1610" s="457" t="s">
        <v>3</v>
      </c>
      <c r="K1610" s="624">
        <v>2</v>
      </c>
      <c r="L1610" s="624">
        <v>5</v>
      </c>
      <c r="M1610" s="624">
        <v>5</v>
      </c>
      <c r="N1610" s="398">
        <v>28</v>
      </c>
      <c r="O1610" s="395"/>
      <c r="P1610" s="526"/>
      <c r="Q1610" s="526">
        <v>26</v>
      </c>
      <c r="R1610" s="526">
        <v>2</v>
      </c>
      <c r="S1610" s="526"/>
      <c r="T1610" s="526"/>
      <c r="U1610" s="406"/>
      <c r="V1610" s="406">
        <f t="shared" si="79"/>
        <v>0</v>
      </c>
      <c r="W1610" s="676"/>
      <c r="X1610" s="507" t="str">
        <f t="shared" si="77"/>
        <v>26 două camere, 2 trei camere, 0 număr camere necunoscut &lt;span style="color: red;"&gt;(spuneți-mi sau trimiteți tabel întreținere)&lt;/span&gt;</v>
      </c>
      <c r="Y1610" s="508" t="str">
        <f t="shared" si="78"/>
        <v>28 din care 26 două camere, 2 trei camere, 0 număr camere necunoscut &lt;span style="color: red;"&gt;(spuneți-mi sau trimiteți tabel întreținere)&lt;/span&gt;</v>
      </c>
      <c r="Z1610" s="509"/>
      <c r="AA1610" s="510" t="s">
        <v>1668</v>
      </c>
      <c r="AB1610" s="628" t="s">
        <v>1307</v>
      </c>
      <c r="AC1610" s="431" t="s">
        <v>1155</v>
      </c>
      <c r="AD1610" s="623" t="s">
        <v>1392</v>
      </c>
      <c r="AE1610" s="623"/>
      <c r="AF1610" s="623"/>
      <c r="AG1610" s="623" t="s">
        <v>10</v>
      </c>
      <c r="AH1610" s="623"/>
      <c r="AI1610" s="623" t="s">
        <v>2598</v>
      </c>
      <c r="AJ1610" s="441"/>
      <c r="AK1610" s="359"/>
    </row>
    <row r="1611" spans="1:37">
      <c r="A1611" s="367"/>
      <c r="B1611" s="386" t="s">
        <v>404</v>
      </c>
      <c r="C1611" s="402"/>
      <c r="D1611" s="428"/>
      <c r="E1611" s="449" t="s">
        <v>206</v>
      </c>
      <c r="F1611" s="450" t="s">
        <v>649</v>
      </c>
      <c r="G1611" s="450" t="s">
        <v>2684</v>
      </c>
      <c r="H1611" s="450" t="s">
        <v>2940</v>
      </c>
      <c r="I1611" s="452"/>
      <c r="J1611" s="457"/>
      <c r="K1611" s="407"/>
      <c r="L1611" s="407"/>
      <c r="M1611" s="407"/>
      <c r="N1611" s="425"/>
      <c r="O1611" s="437"/>
      <c r="P1611" s="406"/>
      <c r="Q1611" s="406"/>
      <c r="R1611" s="406"/>
      <c r="S1611" s="406"/>
      <c r="T1611" s="406"/>
      <c r="U1611" s="406"/>
      <c r="V1611" s="406">
        <f t="shared" si="79"/>
        <v>0</v>
      </c>
      <c r="W1611" s="676"/>
      <c r="X1611" s="507" t="str">
        <f t="shared" si="77"/>
        <v>0 număr camere necunoscut &lt;span style="color: red;"&gt;(spuneți-mi sau trimiteți tabel întreținere)&lt;/span&gt;</v>
      </c>
      <c r="Y1611" s="508" t="str">
        <f t="shared" si="78"/>
        <v xml:space="preserve"> din care 0 număr camere necunoscut &lt;span style="color: red;"&gt;(spuneți-mi sau trimiteți tabel întreținere)&lt;/span&gt;</v>
      </c>
      <c r="Z1611" s="509"/>
      <c r="AA1611" s="510" t="s">
        <v>1043</v>
      </c>
      <c r="AB1611" s="421" t="s">
        <v>1318</v>
      </c>
      <c r="AC1611" s="432" t="s">
        <v>624</v>
      </c>
      <c r="AD1611" s="356" t="s">
        <v>624</v>
      </c>
      <c r="AE1611" s="356"/>
      <c r="AF1611" s="356"/>
      <c r="AG1611" s="356" t="s">
        <v>840</v>
      </c>
      <c r="AH1611" s="356"/>
      <c r="AI1611" s="356" t="s">
        <v>2227</v>
      </c>
      <c r="AJ1611" s="441"/>
      <c r="AK1611" s="359"/>
    </row>
    <row r="1612" spans="1:37">
      <c r="A1612" s="367"/>
      <c r="B1612" s="386" t="s">
        <v>404</v>
      </c>
      <c r="C1612" s="402"/>
      <c r="D1612" s="428"/>
      <c r="E1612" s="449" t="s">
        <v>206</v>
      </c>
      <c r="F1612" s="450" t="s">
        <v>649</v>
      </c>
      <c r="G1612" s="450" t="s">
        <v>2684</v>
      </c>
      <c r="H1612" s="450" t="s">
        <v>2940</v>
      </c>
      <c r="I1612" s="452"/>
      <c r="J1612" s="457"/>
      <c r="K1612" s="407"/>
      <c r="L1612" s="407"/>
      <c r="M1612" s="407"/>
      <c r="N1612" s="425"/>
      <c r="O1612" s="437"/>
      <c r="P1612" s="406"/>
      <c r="Q1612" s="406"/>
      <c r="R1612" s="406"/>
      <c r="S1612" s="406"/>
      <c r="T1612" s="406"/>
      <c r="U1612" s="406"/>
      <c r="V1612" s="406">
        <f t="shared" si="79"/>
        <v>0</v>
      </c>
      <c r="W1612" s="676"/>
      <c r="X1612" s="507" t="str">
        <f t="shared" si="77"/>
        <v>0 număr camere necunoscut &lt;span style="color: red;"&gt;(spuneți-mi sau trimiteți tabel întreținere)&lt;/span&gt;</v>
      </c>
      <c r="Y1612" s="508" t="str">
        <f t="shared" si="78"/>
        <v xml:space="preserve"> din care 0 număr camere necunoscut &lt;span style="color: red;"&gt;(spuneți-mi sau trimiteți tabel întreținere)&lt;/span&gt;</v>
      </c>
      <c r="Z1612" s="509"/>
      <c r="AA1612" s="510" t="s">
        <v>1043</v>
      </c>
      <c r="AB1612" s="421" t="s">
        <v>1318</v>
      </c>
      <c r="AC1612" s="432" t="s">
        <v>624</v>
      </c>
      <c r="AD1612" s="356" t="s">
        <v>624</v>
      </c>
      <c r="AE1612" s="356"/>
      <c r="AF1612" s="356"/>
      <c r="AG1612" s="356" t="s">
        <v>840</v>
      </c>
      <c r="AH1612" s="356"/>
      <c r="AI1612" s="356" t="s">
        <v>2227</v>
      </c>
      <c r="AJ1612" s="441"/>
      <c r="AK1612" s="359"/>
    </row>
    <row r="1613" spans="1:37">
      <c r="A1613" s="367"/>
      <c r="B1613" s="386" t="s">
        <v>404</v>
      </c>
      <c r="C1613" s="402"/>
      <c r="D1613" s="428"/>
      <c r="E1613" s="449" t="s">
        <v>206</v>
      </c>
      <c r="F1613" s="450" t="s">
        <v>649</v>
      </c>
      <c r="G1613" s="450" t="s">
        <v>2684</v>
      </c>
      <c r="H1613" s="450" t="s">
        <v>2940</v>
      </c>
      <c r="I1613" s="452"/>
      <c r="J1613" s="457"/>
      <c r="K1613" s="407"/>
      <c r="L1613" s="407"/>
      <c r="M1613" s="407"/>
      <c r="N1613" s="425"/>
      <c r="O1613" s="437"/>
      <c r="P1613" s="406"/>
      <c r="Q1613" s="406"/>
      <c r="R1613" s="406"/>
      <c r="S1613" s="406"/>
      <c r="T1613" s="406"/>
      <c r="U1613" s="406"/>
      <c r="V1613" s="406">
        <f t="shared" si="79"/>
        <v>0</v>
      </c>
      <c r="W1613" s="676"/>
      <c r="X1613" s="507" t="str">
        <f t="shared" si="77"/>
        <v>0 număr camere necunoscut &lt;span style="color: red;"&gt;(spuneți-mi sau trimiteți tabel întreținere)&lt;/span&gt;</v>
      </c>
      <c r="Y1613" s="508" t="str">
        <f t="shared" si="78"/>
        <v xml:space="preserve"> din care 0 număr camere necunoscut &lt;span style="color: red;"&gt;(spuneți-mi sau trimiteți tabel întreținere)&lt;/span&gt;</v>
      </c>
      <c r="Z1613" s="509"/>
      <c r="AA1613" s="510" t="s">
        <v>1043</v>
      </c>
      <c r="AB1613" s="421" t="s">
        <v>1318</v>
      </c>
      <c r="AC1613" s="432" t="s">
        <v>624</v>
      </c>
      <c r="AD1613" s="356" t="s">
        <v>624</v>
      </c>
      <c r="AE1613" s="356"/>
      <c r="AF1613" s="356"/>
      <c r="AG1613" s="356" t="s">
        <v>840</v>
      </c>
      <c r="AH1613" s="356"/>
      <c r="AI1613" s="356" t="s">
        <v>2227</v>
      </c>
      <c r="AJ1613" s="441"/>
      <c r="AK1613" s="359"/>
    </row>
    <row r="1614" spans="1:37">
      <c r="A1614" s="367"/>
      <c r="B1614" s="386" t="s">
        <v>404</v>
      </c>
      <c r="C1614" s="402"/>
      <c r="D1614" s="428"/>
      <c r="E1614" s="449" t="s">
        <v>206</v>
      </c>
      <c r="F1614" s="450" t="s">
        <v>649</v>
      </c>
      <c r="G1614" s="450" t="s">
        <v>2684</v>
      </c>
      <c r="H1614" s="450" t="s">
        <v>2940</v>
      </c>
      <c r="I1614" s="452"/>
      <c r="J1614" s="457"/>
      <c r="K1614" s="407"/>
      <c r="L1614" s="407"/>
      <c r="M1614" s="407"/>
      <c r="N1614" s="425"/>
      <c r="O1614" s="437"/>
      <c r="P1614" s="406"/>
      <c r="Q1614" s="406"/>
      <c r="R1614" s="406"/>
      <c r="S1614" s="406"/>
      <c r="T1614" s="406"/>
      <c r="U1614" s="406"/>
      <c r="V1614" s="406">
        <f t="shared" si="79"/>
        <v>0</v>
      </c>
      <c r="W1614" s="676"/>
      <c r="X1614" s="507" t="str">
        <f t="shared" si="77"/>
        <v>0 număr camere necunoscut &lt;span style="color: red;"&gt;(spuneți-mi sau trimiteți tabel întreținere)&lt;/span&gt;</v>
      </c>
      <c r="Y1614" s="508" t="str">
        <f t="shared" si="78"/>
        <v xml:space="preserve"> din care 0 număr camere necunoscut &lt;span style="color: red;"&gt;(spuneți-mi sau trimiteți tabel întreținere)&lt;/span&gt;</v>
      </c>
      <c r="Z1614" s="509"/>
      <c r="AA1614" s="510" t="s">
        <v>1043</v>
      </c>
      <c r="AB1614" s="421" t="s">
        <v>1318</v>
      </c>
      <c r="AC1614" s="432" t="s">
        <v>624</v>
      </c>
      <c r="AD1614" s="356" t="s">
        <v>624</v>
      </c>
      <c r="AE1614" s="356"/>
      <c r="AF1614" s="356"/>
      <c r="AG1614" s="356" t="s">
        <v>840</v>
      </c>
      <c r="AH1614" s="356"/>
      <c r="AI1614" s="356" t="s">
        <v>2227</v>
      </c>
      <c r="AJ1614" s="441"/>
      <c r="AK1614" s="359"/>
    </row>
    <row r="1615" spans="1:37">
      <c r="A1615" s="367"/>
      <c r="B1615" s="386" t="s">
        <v>404</v>
      </c>
      <c r="C1615" s="402"/>
      <c r="D1615" s="428"/>
      <c r="E1615" s="449" t="s">
        <v>206</v>
      </c>
      <c r="F1615" s="450" t="s">
        <v>649</v>
      </c>
      <c r="G1615" s="450" t="s">
        <v>2684</v>
      </c>
      <c r="H1615" s="450" t="s">
        <v>2940</v>
      </c>
      <c r="I1615" s="452"/>
      <c r="J1615" s="457"/>
      <c r="K1615" s="407"/>
      <c r="L1615" s="407"/>
      <c r="M1615" s="407"/>
      <c r="N1615" s="425"/>
      <c r="O1615" s="437"/>
      <c r="P1615" s="406"/>
      <c r="Q1615" s="406"/>
      <c r="R1615" s="406"/>
      <c r="S1615" s="406"/>
      <c r="T1615" s="406"/>
      <c r="U1615" s="406"/>
      <c r="V1615" s="406">
        <f t="shared" si="79"/>
        <v>0</v>
      </c>
      <c r="W1615" s="676"/>
      <c r="X1615" s="507" t="str">
        <f t="shared" si="77"/>
        <v>0 număr camere necunoscut &lt;span style="color: red;"&gt;(spuneți-mi sau trimiteți tabel întreținere)&lt;/span&gt;</v>
      </c>
      <c r="Y1615" s="508" t="str">
        <f t="shared" si="78"/>
        <v xml:space="preserve"> din care 0 număr camere necunoscut &lt;span style="color: red;"&gt;(spuneți-mi sau trimiteți tabel întreținere)&lt;/span&gt;</v>
      </c>
      <c r="Z1615" s="509"/>
      <c r="AA1615" s="510" t="s">
        <v>1043</v>
      </c>
      <c r="AB1615" s="421" t="s">
        <v>1318</v>
      </c>
      <c r="AC1615" s="432" t="s">
        <v>624</v>
      </c>
      <c r="AD1615" s="356" t="s">
        <v>624</v>
      </c>
      <c r="AE1615" s="356"/>
      <c r="AF1615" s="356"/>
      <c r="AG1615" s="356" t="s">
        <v>840</v>
      </c>
      <c r="AH1615" s="356"/>
      <c r="AI1615" s="356" t="s">
        <v>2227</v>
      </c>
      <c r="AJ1615" s="441"/>
      <c r="AK1615" s="359"/>
    </row>
    <row r="1616" spans="1:37">
      <c r="A1616" s="367"/>
      <c r="B1616" s="386" t="s">
        <v>404</v>
      </c>
      <c r="C1616" s="402"/>
      <c r="D1616" s="428"/>
      <c r="E1616" s="449" t="s">
        <v>206</v>
      </c>
      <c r="F1616" s="450" t="s">
        <v>649</v>
      </c>
      <c r="G1616" s="450" t="s">
        <v>2684</v>
      </c>
      <c r="H1616" s="450" t="s">
        <v>2940</v>
      </c>
      <c r="I1616" s="452"/>
      <c r="J1616" s="457"/>
      <c r="K1616" s="407"/>
      <c r="L1616" s="407"/>
      <c r="M1616" s="407"/>
      <c r="N1616" s="425"/>
      <c r="O1616" s="437"/>
      <c r="P1616" s="406"/>
      <c r="Q1616" s="406"/>
      <c r="R1616" s="406"/>
      <c r="S1616" s="406"/>
      <c r="T1616" s="406"/>
      <c r="U1616" s="406"/>
      <c r="V1616" s="406">
        <f t="shared" si="79"/>
        <v>0</v>
      </c>
      <c r="W1616" s="676"/>
      <c r="X1616" s="507" t="str">
        <f t="shared" si="77"/>
        <v>0 număr camere necunoscut &lt;span style="color: red;"&gt;(spuneți-mi sau trimiteți tabel întreținere)&lt;/span&gt;</v>
      </c>
      <c r="Y1616" s="508" t="str">
        <f t="shared" si="78"/>
        <v xml:space="preserve"> din care 0 număr camere necunoscut &lt;span style="color: red;"&gt;(spuneți-mi sau trimiteți tabel întreținere)&lt;/span&gt;</v>
      </c>
      <c r="Z1616" s="509"/>
      <c r="AA1616" s="510" t="s">
        <v>1043</v>
      </c>
      <c r="AB1616" s="421" t="s">
        <v>1318</v>
      </c>
      <c r="AC1616" s="432" t="s">
        <v>624</v>
      </c>
      <c r="AD1616" s="356" t="s">
        <v>624</v>
      </c>
      <c r="AE1616" s="356"/>
      <c r="AF1616" s="356"/>
      <c r="AG1616" s="356" t="s">
        <v>840</v>
      </c>
      <c r="AH1616" s="356"/>
      <c r="AI1616" s="356" t="s">
        <v>2227</v>
      </c>
      <c r="AJ1616" s="441"/>
      <c r="AK1616" s="359"/>
    </row>
    <row r="1617" spans="1:37">
      <c r="A1617" s="367"/>
      <c r="B1617" s="386" t="s">
        <v>404</v>
      </c>
      <c r="C1617" s="402"/>
      <c r="D1617" s="428"/>
      <c r="E1617" s="449" t="s">
        <v>206</v>
      </c>
      <c r="F1617" s="450" t="s">
        <v>649</v>
      </c>
      <c r="G1617" s="450" t="s">
        <v>2684</v>
      </c>
      <c r="H1617" s="450" t="s">
        <v>2940</v>
      </c>
      <c r="I1617" s="452"/>
      <c r="J1617" s="457"/>
      <c r="K1617" s="407"/>
      <c r="L1617" s="407"/>
      <c r="M1617" s="407"/>
      <c r="N1617" s="425"/>
      <c r="O1617" s="437"/>
      <c r="P1617" s="406"/>
      <c r="Q1617" s="406"/>
      <c r="R1617" s="406"/>
      <c r="S1617" s="406"/>
      <c r="T1617" s="406"/>
      <c r="U1617" s="406"/>
      <c r="V1617" s="406">
        <f t="shared" si="79"/>
        <v>0</v>
      </c>
      <c r="W1617" s="676"/>
      <c r="X1617" s="507" t="str">
        <f t="shared" si="77"/>
        <v>0 număr camere necunoscut &lt;span style="color: red;"&gt;(spuneți-mi sau trimiteți tabel întreținere)&lt;/span&gt;</v>
      </c>
      <c r="Y1617" s="508" t="str">
        <f t="shared" si="78"/>
        <v xml:space="preserve"> din care 0 număr camere necunoscut &lt;span style="color: red;"&gt;(spuneți-mi sau trimiteți tabel întreținere)&lt;/span&gt;</v>
      </c>
      <c r="Z1617" s="509"/>
      <c r="AA1617" s="510" t="s">
        <v>1043</v>
      </c>
      <c r="AB1617" s="421" t="s">
        <v>1318</v>
      </c>
      <c r="AC1617" s="432" t="s">
        <v>624</v>
      </c>
      <c r="AD1617" s="356" t="s">
        <v>624</v>
      </c>
      <c r="AE1617" s="356"/>
      <c r="AF1617" s="356"/>
      <c r="AG1617" s="356" t="s">
        <v>840</v>
      </c>
      <c r="AH1617" s="356"/>
      <c r="AI1617" s="356" t="s">
        <v>2227</v>
      </c>
      <c r="AJ1617" s="441"/>
      <c r="AK1617" s="359"/>
    </row>
    <row r="1618" spans="1:37">
      <c r="A1618" s="367"/>
      <c r="B1618" s="386" t="s">
        <v>404</v>
      </c>
      <c r="C1618" s="402"/>
      <c r="D1618" s="428"/>
      <c r="E1618" s="449" t="s">
        <v>206</v>
      </c>
      <c r="F1618" s="450" t="s">
        <v>649</v>
      </c>
      <c r="G1618" s="450" t="s">
        <v>2684</v>
      </c>
      <c r="H1618" s="450" t="s">
        <v>2940</v>
      </c>
      <c r="I1618" s="452"/>
      <c r="J1618" s="457"/>
      <c r="K1618" s="407"/>
      <c r="L1618" s="407"/>
      <c r="M1618" s="407"/>
      <c r="N1618" s="425"/>
      <c r="O1618" s="437"/>
      <c r="P1618" s="406"/>
      <c r="Q1618" s="406"/>
      <c r="R1618" s="406"/>
      <c r="S1618" s="406"/>
      <c r="T1618" s="406"/>
      <c r="U1618" s="406"/>
      <c r="V1618" s="406">
        <f t="shared" si="79"/>
        <v>0</v>
      </c>
      <c r="W1618" s="676"/>
      <c r="X1618" s="507" t="str">
        <f t="shared" si="77"/>
        <v>0 număr camere necunoscut &lt;span style="color: red;"&gt;(spuneți-mi sau trimiteți tabel întreținere)&lt;/span&gt;</v>
      </c>
      <c r="Y1618" s="508" t="str">
        <f t="shared" si="78"/>
        <v xml:space="preserve"> din care 0 număr camere necunoscut &lt;span style="color: red;"&gt;(spuneți-mi sau trimiteți tabel întreținere)&lt;/span&gt;</v>
      </c>
      <c r="Z1618" s="509"/>
      <c r="AA1618" s="510" t="s">
        <v>1043</v>
      </c>
      <c r="AB1618" s="421" t="s">
        <v>1318</v>
      </c>
      <c r="AC1618" s="432" t="s">
        <v>624</v>
      </c>
      <c r="AD1618" s="356" t="s">
        <v>624</v>
      </c>
      <c r="AE1618" s="356"/>
      <c r="AF1618" s="356"/>
      <c r="AG1618" s="356" t="s">
        <v>840</v>
      </c>
      <c r="AH1618" s="356"/>
      <c r="AI1618" s="356" t="s">
        <v>2227</v>
      </c>
      <c r="AJ1618" s="441"/>
      <c r="AK1618" s="359"/>
    </row>
    <row r="1619" spans="1:37">
      <c r="A1619" s="367"/>
      <c r="B1619" s="386" t="s">
        <v>404</v>
      </c>
      <c r="C1619" s="402"/>
      <c r="D1619" s="428"/>
      <c r="E1619" s="449" t="s">
        <v>206</v>
      </c>
      <c r="F1619" s="450" t="s">
        <v>649</v>
      </c>
      <c r="G1619" s="450" t="s">
        <v>2684</v>
      </c>
      <c r="H1619" s="450" t="s">
        <v>2940</v>
      </c>
      <c r="I1619" s="452"/>
      <c r="J1619" s="457"/>
      <c r="K1619" s="407"/>
      <c r="L1619" s="407"/>
      <c r="M1619" s="407"/>
      <c r="N1619" s="425"/>
      <c r="O1619" s="437"/>
      <c r="P1619" s="406"/>
      <c r="Q1619" s="406"/>
      <c r="R1619" s="406"/>
      <c r="S1619" s="406"/>
      <c r="T1619" s="406"/>
      <c r="U1619" s="406"/>
      <c r="V1619" s="406">
        <f t="shared" si="79"/>
        <v>0</v>
      </c>
      <c r="W1619" s="676"/>
      <c r="X1619" s="507" t="str">
        <f t="shared" si="77"/>
        <v>0 număr camere necunoscut &lt;span style="color: red;"&gt;(spuneți-mi sau trimiteți tabel întreținere)&lt;/span&gt;</v>
      </c>
      <c r="Y1619" s="508" t="str">
        <f t="shared" si="78"/>
        <v xml:space="preserve"> din care 0 număr camere necunoscut &lt;span style="color: red;"&gt;(spuneți-mi sau trimiteți tabel întreținere)&lt;/span&gt;</v>
      </c>
      <c r="Z1619" s="509"/>
      <c r="AA1619" s="510" t="s">
        <v>1043</v>
      </c>
      <c r="AB1619" s="421" t="s">
        <v>1318</v>
      </c>
      <c r="AC1619" s="432" t="s">
        <v>624</v>
      </c>
      <c r="AD1619" s="356" t="s">
        <v>624</v>
      </c>
      <c r="AE1619" s="356"/>
      <c r="AF1619" s="356"/>
      <c r="AG1619" s="356" t="s">
        <v>840</v>
      </c>
      <c r="AH1619" s="356"/>
      <c r="AI1619" s="356" t="s">
        <v>2227</v>
      </c>
      <c r="AJ1619" s="441"/>
      <c r="AK1619" s="359"/>
    </row>
    <row r="1620" spans="1:37">
      <c r="A1620" s="367"/>
      <c r="B1620" s="386" t="s">
        <v>404</v>
      </c>
      <c r="C1620" s="402"/>
      <c r="D1620" s="428"/>
      <c r="E1620" s="449" t="s">
        <v>206</v>
      </c>
      <c r="F1620" s="450" t="s">
        <v>649</v>
      </c>
      <c r="G1620" s="450" t="s">
        <v>2684</v>
      </c>
      <c r="H1620" s="450" t="s">
        <v>2940</v>
      </c>
      <c r="I1620" s="452"/>
      <c r="J1620" s="457"/>
      <c r="K1620" s="407"/>
      <c r="L1620" s="407"/>
      <c r="M1620" s="407"/>
      <c r="N1620" s="425"/>
      <c r="O1620" s="437"/>
      <c r="P1620" s="406"/>
      <c r="Q1620" s="406"/>
      <c r="R1620" s="406"/>
      <c r="S1620" s="406"/>
      <c r="T1620" s="406"/>
      <c r="U1620" s="406"/>
      <c r="V1620" s="406">
        <f t="shared" si="79"/>
        <v>0</v>
      </c>
      <c r="W1620" s="676"/>
      <c r="X1620" s="507" t="str">
        <f t="shared" si="77"/>
        <v>0 număr camere necunoscut &lt;span style="color: red;"&gt;(spuneți-mi sau trimiteți tabel întreținere)&lt;/span&gt;</v>
      </c>
      <c r="Y1620" s="508" t="str">
        <f t="shared" si="78"/>
        <v xml:space="preserve"> din care 0 număr camere necunoscut &lt;span style="color: red;"&gt;(spuneți-mi sau trimiteți tabel întreținere)&lt;/span&gt;</v>
      </c>
      <c r="Z1620" s="509"/>
      <c r="AA1620" s="510" t="s">
        <v>1043</v>
      </c>
      <c r="AB1620" s="421" t="s">
        <v>1318</v>
      </c>
      <c r="AC1620" s="432" t="s">
        <v>624</v>
      </c>
      <c r="AD1620" s="356" t="s">
        <v>624</v>
      </c>
      <c r="AE1620" s="356"/>
      <c r="AF1620" s="356"/>
      <c r="AG1620" s="356" t="s">
        <v>840</v>
      </c>
      <c r="AH1620" s="356"/>
      <c r="AI1620" s="356" t="s">
        <v>2227</v>
      </c>
      <c r="AJ1620" s="441"/>
      <c r="AK1620" s="359"/>
    </row>
    <row r="1621" spans="1:37">
      <c r="A1621" s="367"/>
      <c r="B1621" s="386" t="s">
        <v>404</v>
      </c>
      <c r="C1621" s="402"/>
      <c r="D1621" s="428"/>
      <c r="E1621" s="449" t="s">
        <v>206</v>
      </c>
      <c r="F1621" s="450" t="s">
        <v>649</v>
      </c>
      <c r="G1621" s="450" t="s">
        <v>2684</v>
      </c>
      <c r="H1621" s="450" t="s">
        <v>2940</v>
      </c>
      <c r="I1621" s="452"/>
      <c r="J1621" s="457"/>
      <c r="K1621" s="407"/>
      <c r="L1621" s="407"/>
      <c r="M1621" s="407"/>
      <c r="N1621" s="425"/>
      <c r="O1621" s="437"/>
      <c r="P1621" s="406"/>
      <c r="Q1621" s="406"/>
      <c r="R1621" s="406"/>
      <c r="S1621" s="406"/>
      <c r="T1621" s="406"/>
      <c r="U1621" s="406"/>
      <c r="V1621" s="406">
        <f t="shared" si="79"/>
        <v>0</v>
      </c>
      <c r="W1621" s="676"/>
      <c r="X1621" s="507" t="str">
        <f t="shared" si="77"/>
        <v>0 număr camere necunoscut &lt;span style="color: red;"&gt;(spuneți-mi sau trimiteți tabel întreținere)&lt;/span&gt;</v>
      </c>
      <c r="Y1621" s="508" t="str">
        <f t="shared" si="78"/>
        <v xml:space="preserve"> din care 0 număr camere necunoscut &lt;span style="color: red;"&gt;(spuneți-mi sau trimiteți tabel întreținere)&lt;/span&gt;</v>
      </c>
      <c r="Z1621" s="509"/>
      <c r="AA1621" s="510" t="s">
        <v>1043</v>
      </c>
      <c r="AB1621" s="421" t="s">
        <v>1318</v>
      </c>
      <c r="AC1621" s="432" t="s">
        <v>624</v>
      </c>
      <c r="AD1621" s="356" t="s">
        <v>624</v>
      </c>
      <c r="AE1621" s="356"/>
      <c r="AF1621" s="356"/>
      <c r="AG1621" s="356" t="s">
        <v>840</v>
      </c>
      <c r="AH1621" s="356"/>
      <c r="AI1621" s="356" t="s">
        <v>2227</v>
      </c>
      <c r="AJ1621" s="441"/>
      <c r="AK1621" s="359"/>
    </row>
    <row r="1622" spans="1:37">
      <c r="A1622" s="367"/>
      <c r="B1622" s="386" t="s">
        <v>404</v>
      </c>
      <c r="C1622" s="402"/>
      <c r="D1622" s="428"/>
      <c r="E1622" s="449" t="s">
        <v>206</v>
      </c>
      <c r="F1622" s="450" t="s">
        <v>649</v>
      </c>
      <c r="G1622" s="450" t="s">
        <v>2684</v>
      </c>
      <c r="H1622" s="450" t="s">
        <v>2940</v>
      </c>
      <c r="I1622" s="452"/>
      <c r="J1622" s="457"/>
      <c r="K1622" s="407"/>
      <c r="L1622" s="407"/>
      <c r="M1622" s="407"/>
      <c r="N1622" s="425"/>
      <c r="O1622" s="437"/>
      <c r="P1622" s="406"/>
      <c r="Q1622" s="406"/>
      <c r="R1622" s="406"/>
      <c r="S1622" s="406"/>
      <c r="T1622" s="406"/>
      <c r="U1622" s="406"/>
      <c r="V1622" s="406">
        <f t="shared" si="79"/>
        <v>0</v>
      </c>
      <c r="W1622" s="676"/>
      <c r="X1622" s="507" t="str">
        <f t="shared" si="77"/>
        <v>0 număr camere necunoscut &lt;span style="color: red;"&gt;(spuneți-mi sau trimiteți tabel întreținere)&lt;/span&gt;</v>
      </c>
      <c r="Y1622" s="508" t="str">
        <f t="shared" si="78"/>
        <v xml:space="preserve"> din care 0 număr camere necunoscut &lt;span style="color: red;"&gt;(spuneți-mi sau trimiteți tabel întreținere)&lt;/span&gt;</v>
      </c>
      <c r="Z1622" s="509"/>
      <c r="AA1622" s="510" t="s">
        <v>1043</v>
      </c>
      <c r="AB1622" s="421" t="s">
        <v>1318</v>
      </c>
      <c r="AC1622" s="432" t="s">
        <v>624</v>
      </c>
      <c r="AD1622" s="356" t="s">
        <v>624</v>
      </c>
      <c r="AE1622" s="356"/>
      <c r="AF1622" s="356"/>
      <c r="AG1622" s="356" t="s">
        <v>840</v>
      </c>
      <c r="AH1622" s="356"/>
      <c r="AI1622" s="356" t="s">
        <v>2227</v>
      </c>
      <c r="AJ1622" s="441"/>
      <c r="AK1622" s="359"/>
    </row>
    <row r="1623" spans="1:37">
      <c r="A1623" s="367"/>
      <c r="B1623" s="386" t="s">
        <v>404</v>
      </c>
      <c r="C1623" s="402"/>
      <c r="D1623" s="428"/>
      <c r="E1623" s="449" t="s">
        <v>206</v>
      </c>
      <c r="F1623" s="450" t="s">
        <v>649</v>
      </c>
      <c r="G1623" s="450" t="s">
        <v>2684</v>
      </c>
      <c r="H1623" s="450" t="s">
        <v>2940</v>
      </c>
      <c r="I1623" s="452"/>
      <c r="J1623" s="457"/>
      <c r="K1623" s="407"/>
      <c r="L1623" s="407"/>
      <c r="M1623" s="407"/>
      <c r="N1623" s="425"/>
      <c r="O1623" s="437"/>
      <c r="P1623" s="406"/>
      <c r="Q1623" s="406"/>
      <c r="R1623" s="406"/>
      <c r="S1623" s="406"/>
      <c r="T1623" s="406"/>
      <c r="U1623" s="406"/>
      <c r="V1623" s="406">
        <f t="shared" si="79"/>
        <v>0</v>
      </c>
      <c r="W1623" s="676"/>
      <c r="X1623" s="507" t="str">
        <f t="shared" si="77"/>
        <v>0 număr camere necunoscut &lt;span style="color: red;"&gt;(spuneți-mi sau trimiteți tabel întreținere)&lt;/span&gt;</v>
      </c>
      <c r="Y1623" s="508" t="str">
        <f t="shared" si="78"/>
        <v xml:space="preserve"> din care 0 număr camere necunoscut &lt;span style="color: red;"&gt;(spuneți-mi sau trimiteți tabel întreținere)&lt;/span&gt;</v>
      </c>
      <c r="Z1623" s="509"/>
      <c r="AA1623" s="510" t="s">
        <v>1043</v>
      </c>
      <c r="AB1623" s="421" t="s">
        <v>1318</v>
      </c>
      <c r="AC1623" s="432" t="s">
        <v>624</v>
      </c>
      <c r="AD1623" s="356" t="s">
        <v>624</v>
      </c>
      <c r="AE1623" s="356"/>
      <c r="AF1623" s="356"/>
      <c r="AG1623" s="356" t="s">
        <v>840</v>
      </c>
      <c r="AH1623" s="356"/>
      <c r="AI1623" s="356" t="s">
        <v>2227</v>
      </c>
      <c r="AJ1623" s="441"/>
      <c r="AK1623" s="359"/>
    </row>
    <row r="1624" spans="1:37">
      <c r="A1624" s="367"/>
      <c r="B1624" s="386" t="s">
        <v>404</v>
      </c>
      <c r="C1624" s="402"/>
      <c r="D1624" s="428"/>
      <c r="E1624" s="449" t="s">
        <v>206</v>
      </c>
      <c r="F1624" s="450" t="s">
        <v>649</v>
      </c>
      <c r="G1624" s="450" t="s">
        <v>2684</v>
      </c>
      <c r="H1624" s="450" t="s">
        <v>2940</v>
      </c>
      <c r="I1624" s="452"/>
      <c r="J1624" s="457"/>
      <c r="K1624" s="407"/>
      <c r="L1624" s="407"/>
      <c r="M1624" s="407"/>
      <c r="N1624" s="425"/>
      <c r="O1624" s="437"/>
      <c r="P1624" s="406"/>
      <c r="Q1624" s="406"/>
      <c r="R1624" s="406"/>
      <c r="S1624" s="406"/>
      <c r="T1624" s="406"/>
      <c r="U1624" s="406"/>
      <c r="V1624" s="406">
        <f t="shared" si="79"/>
        <v>0</v>
      </c>
      <c r="W1624" s="676"/>
      <c r="X1624" s="507" t="str">
        <f t="shared" si="77"/>
        <v>0 număr camere necunoscut &lt;span style="color: red;"&gt;(spuneți-mi sau trimiteți tabel întreținere)&lt;/span&gt;</v>
      </c>
      <c r="Y1624" s="508" t="str">
        <f t="shared" si="78"/>
        <v xml:space="preserve"> din care 0 număr camere necunoscut &lt;span style="color: red;"&gt;(spuneți-mi sau trimiteți tabel întreținere)&lt;/span&gt;</v>
      </c>
      <c r="Z1624" s="509"/>
      <c r="AA1624" s="510" t="s">
        <v>1043</v>
      </c>
      <c r="AB1624" s="421" t="s">
        <v>1318</v>
      </c>
      <c r="AC1624" s="432" t="s">
        <v>624</v>
      </c>
      <c r="AD1624" s="356" t="s">
        <v>624</v>
      </c>
      <c r="AE1624" s="356"/>
      <c r="AF1624" s="356"/>
      <c r="AG1624" s="356" t="s">
        <v>840</v>
      </c>
      <c r="AH1624" s="356"/>
      <c r="AI1624" s="356" t="s">
        <v>2227</v>
      </c>
      <c r="AJ1624" s="441"/>
      <c r="AK1624" s="359"/>
    </row>
    <row r="1625" spans="1:37">
      <c r="A1625" s="367"/>
      <c r="B1625" s="386" t="s">
        <v>404</v>
      </c>
      <c r="C1625" s="402"/>
      <c r="D1625" s="428"/>
      <c r="E1625" s="449" t="s">
        <v>206</v>
      </c>
      <c r="F1625" s="450" t="s">
        <v>649</v>
      </c>
      <c r="G1625" s="450" t="s">
        <v>2684</v>
      </c>
      <c r="H1625" s="450" t="s">
        <v>2940</v>
      </c>
      <c r="I1625" s="452"/>
      <c r="J1625" s="457"/>
      <c r="K1625" s="407"/>
      <c r="L1625" s="407"/>
      <c r="M1625" s="407"/>
      <c r="N1625" s="425"/>
      <c r="O1625" s="437"/>
      <c r="P1625" s="406"/>
      <c r="Q1625" s="406"/>
      <c r="R1625" s="406"/>
      <c r="S1625" s="406"/>
      <c r="T1625" s="406"/>
      <c r="U1625" s="406"/>
      <c r="V1625" s="406">
        <f t="shared" si="79"/>
        <v>0</v>
      </c>
      <c r="W1625" s="676"/>
      <c r="X1625" s="507" t="str">
        <f t="shared" si="77"/>
        <v>0 număr camere necunoscut &lt;span style="color: red;"&gt;(spuneți-mi sau trimiteți tabel întreținere)&lt;/span&gt;</v>
      </c>
      <c r="Y1625" s="508" t="str">
        <f t="shared" si="78"/>
        <v xml:space="preserve"> din care 0 număr camere necunoscut &lt;span style="color: red;"&gt;(spuneți-mi sau trimiteți tabel întreținere)&lt;/span&gt;</v>
      </c>
      <c r="Z1625" s="509"/>
      <c r="AA1625" s="510" t="s">
        <v>1043</v>
      </c>
      <c r="AB1625" s="421" t="s">
        <v>1318</v>
      </c>
      <c r="AC1625" s="432" t="s">
        <v>624</v>
      </c>
      <c r="AD1625" s="356" t="s">
        <v>624</v>
      </c>
      <c r="AE1625" s="356"/>
      <c r="AF1625" s="356"/>
      <c r="AG1625" s="356" t="s">
        <v>840</v>
      </c>
      <c r="AH1625" s="356"/>
      <c r="AI1625" s="356" t="s">
        <v>2227</v>
      </c>
      <c r="AJ1625" s="441"/>
      <c r="AK1625" s="359"/>
    </row>
    <row r="1626" spans="1:37">
      <c r="A1626" s="367"/>
      <c r="B1626" s="386" t="s">
        <v>404</v>
      </c>
      <c r="C1626" s="402"/>
      <c r="D1626" s="428"/>
      <c r="E1626" s="449" t="s">
        <v>206</v>
      </c>
      <c r="F1626" s="450" t="s">
        <v>649</v>
      </c>
      <c r="G1626" s="450" t="s">
        <v>2684</v>
      </c>
      <c r="H1626" s="450" t="s">
        <v>2940</v>
      </c>
      <c r="I1626" s="452"/>
      <c r="J1626" s="457"/>
      <c r="K1626" s="407"/>
      <c r="L1626" s="407"/>
      <c r="M1626" s="407"/>
      <c r="N1626" s="425"/>
      <c r="O1626" s="437"/>
      <c r="P1626" s="406"/>
      <c r="Q1626" s="406"/>
      <c r="R1626" s="406"/>
      <c r="S1626" s="406"/>
      <c r="T1626" s="406"/>
      <c r="U1626" s="406"/>
      <c r="V1626" s="406">
        <f t="shared" si="79"/>
        <v>0</v>
      </c>
      <c r="W1626" s="676"/>
      <c r="X1626" s="507" t="str">
        <f t="shared" si="77"/>
        <v>0 număr camere necunoscut &lt;span style="color: red;"&gt;(spuneți-mi sau trimiteți tabel întreținere)&lt;/span&gt;</v>
      </c>
      <c r="Y1626" s="508" t="str">
        <f t="shared" si="78"/>
        <v xml:space="preserve"> din care 0 număr camere necunoscut &lt;span style="color: red;"&gt;(spuneți-mi sau trimiteți tabel întreținere)&lt;/span&gt;</v>
      </c>
      <c r="Z1626" s="509"/>
      <c r="AA1626" s="510" t="s">
        <v>1043</v>
      </c>
      <c r="AB1626" s="421" t="s">
        <v>1318</v>
      </c>
      <c r="AC1626" s="432" t="s">
        <v>624</v>
      </c>
      <c r="AD1626" s="356" t="s">
        <v>624</v>
      </c>
      <c r="AE1626" s="356"/>
      <c r="AF1626" s="356"/>
      <c r="AG1626" s="356" t="s">
        <v>840</v>
      </c>
      <c r="AH1626" s="356"/>
      <c r="AI1626" s="356" t="s">
        <v>2227</v>
      </c>
      <c r="AJ1626" s="441"/>
      <c r="AK1626" s="359"/>
    </row>
    <row r="1627" spans="1:37">
      <c r="A1627" s="367"/>
      <c r="B1627" s="386" t="s">
        <v>404</v>
      </c>
      <c r="C1627" s="402"/>
      <c r="D1627" s="428"/>
      <c r="E1627" s="449" t="s">
        <v>206</v>
      </c>
      <c r="F1627" s="450" t="s">
        <v>649</v>
      </c>
      <c r="G1627" s="450" t="s">
        <v>2684</v>
      </c>
      <c r="H1627" s="450" t="s">
        <v>2940</v>
      </c>
      <c r="I1627" s="452"/>
      <c r="J1627" s="457"/>
      <c r="K1627" s="407"/>
      <c r="L1627" s="407"/>
      <c r="M1627" s="407"/>
      <c r="N1627" s="425"/>
      <c r="O1627" s="437"/>
      <c r="P1627" s="406"/>
      <c r="Q1627" s="406"/>
      <c r="R1627" s="406"/>
      <c r="S1627" s="406"/>
      <c r="T1627" s="406"/>
      <c r="U1627" s="406"/>
      <c r="V1627" s="406">
        <f t="shared" si="79"/>
        <v>0</v>
      </c>
      <c r="W1627" s="676"/>
      <c r="X1627" s="507" t="str">
        <f t="shared" si="77"/>
        <v>0 număr camere necunoscut &lt;span style="color: red;"&gt;(spuneți-mi sau trimiteți tabel întreținere)&lt;/span&gt;</v>
      </c>
      <c r="Y1627" s="508" t="str">
        <f t="shared" si="78"/>
        <v xml:space="preserve"> din care 0 număr camere necunoscut &lt;span style="color: red;"&gt;(spuneți-mi sau trimiteți tabel întreținere)&lt;/span&gt;</v>
      </c>
      <c r="Z1627" s="509"/>
      <c r="AA1627" s="510" t="s">
        <v>1043</v>
      </c>
      <c r="AB1627" s="421" t="s">
        <v>1318</v>
      </c>
      <c r="AC1627" s="432" t="s">
        <v>624</v>
      </c>
      <c r="AD1627" s="356" t="s">
        <v>624</v>
      </c>
      <c r="AE1627" s="356"/>
      <c r="AF1627" s="356"/>
      <c r="AG1627" s="356" t="s">
        <v>840</v>
      </c>
      <c r="AH1627" s="356"/>
      <c r="AI1627" s="356" t="s">
        <v>2227</v>
      </c>
      <c r="AJ1627" s="441"/>
      <c r="AK1627" s="359"/>
    </row>
    <row r="1628" spans="1:37">
      <c r="A1628" s="367"/>
      <c r="B1628" s="386" t="s">
        <v>404</v>
      </c>
      <c r="C1628" s="402"/>
      <c r="D1628" s="428"/>
      <c r="E1628" s="449" t="s">
        <v>206</v>
      </c>
      <c r="F1628" s="450" t="s">
        <v>649</v>
      </c>
      <c r="G1628" s="450" t="s">
        <v>2684</v>
      </c>
      <c r="H1628" s="450" t="s">
        <v>2940</v>
      </c>
      <c r="I1628" s="452"/>
      <c r="J1628" s="457"/>
      <c r="K1628" s="407"/>
      <c r="L1628" s="407"/>
      <c r="M1628" s="407"/>
      <c r="N1628" s="425"/>
      <c r="O1628" s="437"/>
      <c r="P1628" s="406"/>
      <c r="Q1628" s="406"/>
      <c r="R1628" s="406"/>
      <c r="S1628" s="406"/>
      <c r="T1628" s="406"/>
      <c r="U1628" s="406"/>
      <c r="V1628" s="406">
        <f t="shared" si="79"/>
        <v>0</v>
      </c>
      <c r="W1628" s="676"/>
      <c r="X1628" s="507" t="str">
        <f t="shared" si="77"/>
        <v>0 număr camere necunoscut &lt;span style="color: red;"&gt;(spuneți-mi sau trimiteți tabel întreținere)&lt;/span&gt;</v>
      </c>
      <c r="Y1628" s="508" t="str">
        <f t="shared" si="78"/>
        <v xml:space="preserve"> din care 0 număr camere necunoscut &lt;span style="color: red;"&gt;(spuneți-mi sau trimiteți tabel întreținere)&lt;/span&gt;</v>
      </c>
      <c r="Z1628" s="509"/>
      <c r="AA1628" s="510" t="s">
        <v>1043</v>
      </c>
      <c r="AB1628" s="421" t="s">
        <v>1318</v>
      </c>
      <c r="AC1628" s="432" t="s">
        <v>624</v>
      </c>
      <c r="AD1628" s="356" t="s">
        <v>624</v>
      </c>
      <c r="AE1628" s="356"/>
      <c r="AF1628" s="356"/>
      <c r="AG1628" s="356" t="s">
        <v>840</v>
      </c>
      <c r="AH1628" s="356"/>
      <c r="AI1628" s="356" t="s">
        <v>2227</v>
      </c>
      <c r="AJ1628" s="441"/>
      <c r="AK1628" s="359"/>
    </row>
    <row r="1629" spans="1:37">
      <c r="A1629" s="367"/>
      <c r="B1629" s="386" t="s">
        <v>404</v>
      </c>
      <c r="C1629" s="402"/>
      <c r="D1629" s="428"/>
      <c r="E1629" s="449" t="s">
        <v>206</v>
      </c>
      <c r="F1629" s="450" t="s">
        <v>649</v>
      </c>
      <c r="G1629" s="450" t="s">
        <v>2684</v>
      </c>
      <c r="H1629" s="450" t="s">
        <v>2940</v>
      </c>
      <c r="I1629" s="452"/>
      <c r="J1629" s="457"/>
      <c r="K1629" s="407"/>
      <c r="L1629" s="407"/>
      <c r="M1629" s="407"/>
      <c r="N1629" s="425"/>
      <c r="O1629" s="437"/>
      <c r="P1629" s="406"/>
      <c r="Q1629" s="406"/>
      <c r="R1629" s="406"/>
      <c r="S1629" s="406"/>
      <c r="T1629" s="406"/>
      <c r="U1629" s="406"/>
      <c r="V1629" s="406">
        <f t="shared" si="79"/>
        <v>0</v>
      </c>
      <c r="W1629" s="676"/>
      <c r="X1629" s="507" t="str">
        <f t="shared" si="77"/>
        <v>0 număr camere necunoscut &lt;span style="color: red;"&gt;(spuneți-mi sau trimiteți tabel întreținere)&lt;/span&gt;</v>
      </c>
      <c r="Y1629" s="508" t="str">
        <f t="shared" si="78"/>
        <v xml:space="preserve"> din care 0 număr camere necunoscut &lt;span style="color: red;"&gt;(spuneți-mi sau trimiteți tabel întreținere)&lt;/span&gt;</v>
      </c>
      <c r="Z1629" s="509"/>
      <c r="AA1629" s="510" t="s">
        <v>1043</v>
      </c>
      <c r="AB1629" s="421" t="s">
        <v>1318</v>
      </c>
      <c r="AC1629" s="432" t="s">
        <v>624</v>
      </c>
      <c r="AD1629" s="356" t="s">
        <v>624</v>
      </c>
      <c r="AE1629" s="356"/>
      <c r="AF1629" s="356"/>
      <c r="AG1629" s="356" t="s">
        <v>840</v>
      </c>
      <c r="AH1629" s="356"/>
      <c r="AI1629" s="356" t="s">
        <v>2227</v>
      </c>
      <c r="AJ1629" s="441"/>
      <c r="AK1629" s="359"/>
    </row>
    <row r="1630" spans="1:37">
      <c r="A1630" s="367"/>
      <c r="B1630" s="386" t="s">
        <v>404</v>
      </c>
      <c r="C1630" s="402"/>
      <c r="D1630" s="428"/>
      <c r="E1630" s="449" t="s">
        <v>206</v>
      </c>
      <c r="F1630" s="450" t="s">
        <v>649</v>
      </c>
      <c r="G1630" s="450" t="s">
        <v>2684</v>
      </c>
      <c r="H1630" s="450" t="s">
        <v>2940</v>
      </c>
      <c r="I1630" s="452"/>
      <c r="J1630" s="457"/>
      <c r="K1630" s="407"/>
      <c r="L1630" s="407"/>
      <c r="M1630" s="407"/>
      <c r="N1630" s="425"/>
      <c r="O1630" s="437"/>
      <c r="P1630" s="406"/>
      <c r="Q1630" s="406"/>
      <c r="R1630" s="406"/>
      <c r="S1630" s="406"/>
      <c r="T1630" s="406"/>
      <c r="U1630" s="406"/>
      <c r="V1630" s="406">
        <f t="shared" si="79"/>
        <v>0</v>
      </c>
      <c r="W1630" s="676"/>
      <c r="X1630" s="507" t="str">
        <f t="shared" si="77"/>
        <v>0 număr camere necunoscut &lt;span style="color: red;"&gt;(spuneți-mi sau trimiteți tabel întreținere)&lt;/span&gt;</v>
      </c>
      <c r="Y1630" s="508" t="str">
        <f t="shared" si="78"/>
        <v xml:space="preserve"> din care 0 număr camere necunoscut &lt;span style="color: red;"&gt;(spuneți-mi sau trimiteți tabel întreținere)&lt;/span&gt;</v>
      </c>
      <c r="Z1630" s="509"/>
      <c r="AA1630" s="510" t="s">
        <v>1043</v>
      </c>
      <c r="AB1630" s="421" t="s">
        <v>1318</v>
      </c>
      <c r="AC1630" s="432" t="s">
        <v>624</v>
      </c>
      <c r="AD1630" s="356" t="s">
        <v>624</v>
      </c>
      <c r="AE1630" s="356"/>
      <c r="AF1630" s="356"/>
      <c r="AG1630" s="356" t="s">
        <v>840</v>
      </c>
      <c r="AH1630" s="356"/>
      <c r="AI1630" s="356" t="s">
        <v>2227</v>
      </c>
      <c r="AJ1630" s="441"/>
      <c r="AK1630" s="359"/>
    </row>
    <row r="1631" spans="1:37">
      <c r="A1631" s="367" t="s">
        <v>32</v>
      </c>
      <c r="B1631" s="369" t="s">
        <v>220</v>
      </c>
      <c r="C1631" s="461">
        <v>46.7744</v>
      </c>
      <c r="D1631" s="462">
        <v>23.587199999999999</v>
      </c>
      <c r="E1631" s="463" t="s">
        <v>206</v>
      </c>
      <c r="F1631" s="388" t="s">
        <v>1028</v>
      </c>
      <c r="G1631" s="464" t="s">
        <v>2937</v>
      </c>
      <c r="H1631" s="464" t="s">
        <v>4697</v>
      </c>
      <c r="I1631" s="474" t="s">
        <v>685</v>
      </c>
      <c r="J1631" s="475" t="s">
        <v>624</v>
      </c>
      <c r="K1631" s="476" t="s">
        <v>624</v>
      </c>
      <c r="L1631" s="476">
        <v>3</v>
      </c>
      <c r="M1631" s="476">
        <v>3</v>
      </c>
      <c r="N1631" s="477" t="s">
        <v>624</v>
      </c>
      <c r="O1631" s="478"/>
      <c r="P1631" s="479"/>
      <c r="Q1631" s="479"/>
      <c r="R1631" s="479"/>
      <c r="S1631" s="479"/>
      <c r="T1631" s="479"/>
      <c r="U1631" s="479"/>
      <c r="V1631" s="479" t="e">
        <f t="shared" si="79"/>
        <v>#VALUE!</v>
      </c>
      <c r="W1631" s="679"/>
      <c r="X1631" s="515" t="e">
        <f t="shared" si="77"/>
        <v>#VALUE!</v>
      </c>
      <c r="Y1631" s="516" t="e">
        <f t="shared" si="78"/>
        <v>#VALUE!</v>
      </c>
      <c r="Z1631" s="517"/>
      <c r="AA1631" s="518" t="s">
        <v>1043</v>
      </c>
      <c r="AB1631" s="482" t="s">
        <v>1298</v>
      </c>
      <c r="AC1631" s="483" t="s">
        <v>1044</v>
      </c>
      <c r="AD1631" s="472" t="s">
        <v>624</v>
      </c>
      <c r="AE1631" s="472"/>
      <c r="AF1631" s="472"/>
      <c r="AG1631" s="472" t="s">
        <v>840</v>
      </c>
      <c r="AH1631" s="472"/>
      <c r="AI1631" s="472" t="s">
        <v>2227</v>
      </c>
      <c r="AJ1631" s="473"/>
      <c r="AK1631" s="359"/>
    </row>
    <row r="1632" spans="1:37">
      <c r="A1632" s="367"/>
      <c r="B1632" s="386" t="s">
        <v>220</v>
      </c>
      <c r="C1632" s="402">
        <v>46.778799999999997</v>
      </c>
      <c r="D1632" s="428">
        <v>23.587</v>
      </c>
      <c r="E1632" s="449" t="s">
        <v>206</v>
      </c>
      <c r="F1632" s="450" t="s">
        <v>649</v>
      </c>
      <c r="G1632" s="450" t="s">
        <v>2937</v>
      </c>
      <c r="H1632" s="450" t="s">
        <v>4698</v>
      </c>
      <c r="I1632" s="452" t="s">
        <v>778</v>
      </c>
      <c r="J1632" s="457" t="s">
        <v>624</v>
      </c>
      <c r="K1632" s="407">
        <v>1</v>
      </c>
      <c r="L1632" s="407">
        <v>6</v>
      </c>
      <c r="M1632" s="407">
        <v>6</v>
      </c>
      <c r="N1632" s="425">
        <v>24</v>
      </c>
      <c r="O1632" s="437"/>
      <c r="P1632" s="406"/>
      <c r="Q1632" s="406"/>
      <c r="R1632" s="406"/>
      <c r="S1632" s="406"/>
      <c r="T1632" s="406"/>
      <c r="U1632" s="406"/>
      <c r="V1632" s="406">
        <f t="shared" si="79"/>
        <v>24</v>
      </c>
      <c r="W1632" s="676" t="s">
        <v>750</v>
      </c>
      <c r="X1632" s="507" t="str">
        <f t="shared" si="77"/>
        <v>probabil 24 număr camere necunoscut &lt;span style="color: red;"&gt;(spuneți-mi sau trimiteți tabel întreținere)&lt;/span&gt;</v>
      </c>
      <c r="Y1632" s="508" t="str">
        <f t="shared" si="78"/>
        <v>probabil 24 din care probabil 24 număr camere necunoscut &lt;span style="color: red;"&gt;(spuneți-mi sau trimiteți tabel întreținere)&lt;/span&gt;</v>
      </c>
      <c r="Z1632" s="509"/>
      <c r="AA1632" s="510" t="s">
        <v>1043</v>
      </c>
      <c r="AB1632" s="628" t="s">
        <v>1300</v>
      </c>
      <c r="AC1632" s="432" t="s">
        <v>1548</v>
      </c>
      <c r="AD1632" s="356" t="s">
        <v>624</v>
      </c>
      <c r="AE1632" s="356"/>
      <c r="AF1632" s="356"/>
      <c r="AG1632" s="356" t="s">
        <v>840</v>
      </c>
      <c r="AH1632" s="356"/>
      <c r="AI1632" s="356" t="s">
        <v>2227</v>
      </c>
      <c r="AJ1632" s="496"/>
      <c r="AK1632" s="359"/>
    </row>
    <row r="1633" spans="1:37">
      <c r="A1633" s="367"/>
      <c r="B1633" s="386" t="s">
        <v>220</v>
      </c>
      <c r="C1633" s="402">
        <v>46.779000000000003</v>
      </c>
      <c r="D1633" s="428">
        <v>23.587</v>
      </c>
      <c r="E1633" s="449" t="s">
        <v>206</v>
      </c>
      <c r="F1633" s="626" t="s">
        <v>1028</v>
      </c>
      <c r="G1633" s="450" t="s">
        <v>2937</v>
      </c>
      <c r="H1633" s="450" t="s">
        <v>4699</v>
      </c>
      <c r="I1633" s="452" t="s">
        <v>1002</v>
      </c>
      <c r="J1633" s="457" t="s">
        <v>624</v>
      </c>
      <c r="K1633" s="407" t="s">
        <v>624</v>
      </c>
      <c r="L1633" s="407">
        <v>3</v>
      </c>
      <c r="M1633" s="407">
        <v>3</v>
      </c>
      <c r="N1633" s="425" t="s">
        <v>624</v>
      </c>
      <c r="O1633" s="437"/>
      <c r="P1633" s="406"/>
      <c r="Q1633" s="406"/>
      <c r="R1633" s="406"/>
      <c r="S1633" s="406"/>
      <c r="T1633" s="406"/>
      <c r="U1633" s="406"/>
      <c r="V1633" s="406" t="e">
        <f t="shared" si="79"/>
        <v>#VALUE!</v>
      </c>
      <c r="W1633" s="676"/>
      <c r="X1633" s="507" t="e">
        <f t="shared" si="77"/>
        <v>#VALUE!</v>
      </c>
      <c r="Y1633" s="508" t="e">
        <f t="shared" si="78"/>
        <v>#VALUE!</v>
      </c>
      <c r="Z1633" s="509"/>
      <c r="AA1633" s="510" t="s">
        <v>1043</v>
      </c>
      <c r="AB1633" s="421" t="s">
        <v>1298</v>
      </c>
      <c r="AC1633" s="432" t="s">
        <v>1044</v>
      </c>
      <c r="AD1633" s="356" t="s">
        <v>624</v>
      </c>
      <c r="AE1633" s="356"/>
      <c r="AF1633" s="356"/>
      <c r="AG1633" s="356" t="s">
        <v>840</v>
      </c>
      <c r="AH1633" s="356"/>
      <c r="AI1633" s="356" t="s">
        <v>2227</v>
      </c>
      <c r="AJ1633" s="441"/>
      <c r="AK1633" s="359"/>
    </row>
    <row r="1634" spans="1:37">
      <c r="A1634" s="367"/>
      <c r="B1634" s="386" t="s">
        <v>220</v>
      </c>
      <c r="C1634" s="402">
        <v>46.779299999999999</v>
      </c>
      <c r="D1634" s="428">
        <v>23.587</v>
      </c>
      <c r="E1634" s="449" t="s">
        <v>206</v>
      </c>
      <c r="F1634" s="450" t="s">
        <v>649</v>
      </c>
      <c r="G1634" s="450" t="s">
        <v>2937</v>
      </c>
      <c r="H1634" s="450" t="s">
        <v>4700</v>
      </c>
      <c r="I1634" s="452" t="s">
        <v>624</v>
      </c>
      <c r="J1634" s="457" t="s">
        <v>624</v>
      </c>
      <c r="K1634" s="407" t="s">
        <v>624</v>
      </c>
      <c r="L1634" s="407" t="s">
        <v>624</v>
      </c>
      <c r="M1634" s="407" t="s">
        <v>624</v>
      </c>
      <c r="N1634" s="425" t="s">
        <v>624</v>
      </c>
      <c r="O1634" s="437"/>
      <c r="P1634" s="406"/>
      <c r="Q1634" s="406"/>
      <c r="R1634" s="406"/>
      <c r="S1634" s="406"/>
      <c r="T1634" s="406"/>
      <c r="U1634" s="406"/>
      <c r="V1634" s="406" t="e">
        <f t="shared" si="79"/>
        <v>#VALUE!</v>
      </c>
      <c r="W1634" s="676"/>
      <c r="X1634" s="507" t="e">
        <f t="shared" si="77"/>
        <v>#VALUE!</v>
      </c>
      <c r="Y1634" s="508" t="e">
        <f t="shared" si="78"/>
        <v>#VALUE!</v>
      </c>
      <c r="Z1634" s="509"/>
      <c r="AA1634" s="510" t="s">
        <v>1043</v>
      </c>
      <c r="AB1634" s="628" t="s">
        <v>1300</v>
      </c>
      <c r="AC1634" s="432" t="s">
        <v>1548</v>
      </c>
      <c r="AD1634" s="356" t="s">
        <v>624</v>
      </c>
      <c r="AE1634" s="356"/>
      <c r="AF1634" s="356"/>
      <c r="AG1634" s="356" t="s">
        <v>840</v>
      </c>
      <c r="AH1634" s="356"/>
      <c r="AI1634" s="356" t="s">
        <v>2227</v>
      </c>
      <c r="AJ1634" s="441"/>
      <c r="AK1634" s="359"/>
    </row>
    <row r="1635" spans="1:37">
      <c r="A1635" s="367"/>
      <c r="B1635" s="386" t="s">
        <v>220</v>
      </c>
      <c r="C1635" s="402">
        <v>46.779600000000002</v>
      </c>
      <c r="D1635" s="428">
        <v>23.587</v>
      </c>
      <c r="E1635" s="449" t="s">
        <v>206</v>
      </c>
      <c r="F1635" s="626" t="s">
        <v>1028</v>
      </c>
      <c r="G1635" s="450" t="s">
        <v>2937</v>
      </c>
      <c r="H1635" s="450" t="s">
        <v>4701</v>
      </c>
      <c r="I1635" s="452" t="s">
        <v>685</v>
      </c>
      <c r="J1635" s="457" t="s">
        <v>624</v>
      </c>
      <c r="K1635" s="407" t="s">
        <v>624</v>
      </c>
      <c r="L1635" s="407">
        <v>3</v>
      </c>
      <c r="M1635" s="407">
        <v>3</v>
      </c>
      <c r="N1635" s="425" t="s">
        <v>624</v>
      </c>
      <c r="O1635" s="437"/>
      <c r="P1635" s="406"/>
      <c r="Q1635" s="406"/>
      <c r="R1635" s="406"/>
      <c r="S1635" s="406"/>
      <c r="T1635" s="406"/>
      <c r="U1635" s="406"/>
      <c r="V1635" s="406" t="e">
        <f t="shared" si="79"/>
        <v>#VALUE!</v>
      </c>
      <c r="W1635" s="676"/>
      <c r="X1635" s="507" t="e">
        <f t="shared" si="77"/>
        <v>#VALUE!</v>
      </c>
      <c r="Y1635" s="508" t="e">
        <f t="shared" si="78"/>
        <v>#VALUE!</v>
      </c>
      <c r="Z1635" s="509"/>
      <c r="AA1635" s="510" t="s">
        <v>1043</v>
      </c>
      <c r="AB1635" s="421" t="s">
        <v>1298</v>
      </c>
      <c r="AC1635" s="432" t="s">
        <v>1044</v>
      </c>
      <c r="AD1635" s="356" t="s">
        <v>624</v>
      </c>
      <c r="AE1635" s="356"/>
      <c r="AF1635" s="356"/>
      <c r="AG1635" s="356" t="s">
        <v>840</v>
      </c>
      <c r="AH1635" s="356"/>
      <c r="AI1635" s="356" t="s">
        <v>2227</v>
      </c>
      <c r="AJ1635" s="441"/>
      <c r="AK1635" s="359"/>
    </row>
    <row r="1636" spans="1:37">
      <c r="A1636" s="367"/>
      <c r="B1636" s="386" t="s">
        <v>220</v>
      </c>
      <c r="C1636" s="402">
        <v>46.779800000000002</v>
      </c>
      <c r="D1636" s="428">
        <v>23.587</v>
      </c>
      <c r="E1636" s="449" t="s">
        <v>206</v>
      </c>
      <c r="F1636" s="450" t="s">
        <v>649</v>
      </c>
      <c r="G1636" s="450" t="s">
        <v>2937</v>
      </c>
      <c r="H1636" s="450" t="s">
        <v>4702</v>
      </c>
      <c r="I1636" s="452" t="s">
        <v>686</v>
      </c>
      <c r="J1636" s="457" t="s">
        <v>3</v>
      </c>
      <c r="K1636" s="407">
        <v>2</v>
      </c>
      <c r="L1636" s="407">
        <v>5</v>
      </c>
      <c r="M1636" s="407">
        <v>5</v>
      </c>
      <c r="N1636" s="425">
        <v>41</v>
      </c>
      <c r="O1636" s="437"/>
      <c r="P1636" s="406"/>
      <c r="Q1636" s="406"/>
      <c r="R1636" s="406"/>
      <c r="S1636" s="406"/>
      <c r="T1636" s="406"/>
      <c r="U1636" s="406"/>
      <c r="V1636" s="406">
        <f t="shared" si="79"/>
        <v>41</v>
      </c>
      <c r="W1636" s="676" t="s">
        <v>654</v>
      </c>
      <c r="X1636" s="507" t="str">
        <f t="shared" si="77"/>
        <v>aproximativ 41 număr camere necunoscut &lt;span style="color: red;"&gt;(spuneți-mi sau trimiteți tabel întreținere)&lt;/span&gt;</v>
      </c>
      <c r="Y1636" s="508" t="str">
        <f t="shared" si="78"/>
        <v>aproximativ 41 din care aproximativ 41 număr camere necunoscut &lt;span style="color: red;"&gt;(spuneți-mi sau trimiteți tabel întreținere)&lt;/span&gt;</v>
      </c>
      <c r="Z1636" s="509"/>
      <c r="AA1636" s="510" t="s">
        <v>1043</v>
      </c>
      <c r="AB1636" s="628" t="s">
        <v>1300</v>
      </c>
      <c r="AC1636" s="432" t="s">
        <v>1548</v>
      </c>
      <c r="AD1636" s="356" t="s">
        <v>624</v>
      </c>
      <c r="AE1636" s="356"/>
      <c r="AF1636" s="356"/>
      <c r="AG1636" s="356" t="s">
        <v>840</v>
      </c>
      <c r="AH1636" s="356" t="s">
        <v>2685</v>
      </c>
      <c r="AI1636" s="356" t="s">
        <v>2227</v>
      </c>
      <c r="AJ1636" s="441"/>
      <c r="AK1636" s="359"/>
    </row>
    <row r="1637" spans="1:37">
      <c r="A1637" s="367"/>
      <c r="B1637" s="386" t="s">
        <v>220</v>
      </c>
      <c r="C1637" s="402">
        <v>46.78</v>
      </c>
      <c r="D1637" s="428">
        <v>23.587</v>
      </c>
      <c r="E1637" s="449" t="s">
        <v>206</v>
      </c>
      <c r="F1637" s="450" t="s">
        <v>649</v>
      </c>
      <c r="G1637" s="450" t="s">
        <v>2937</v>
      </c>
      <c r="H1637" s="450" t="s">
        <v>4703</v>
      </c>
      <c r="I1637" s="452" t="s">
        <v>686</v>
      </c>
      <c r="J1637" s="457" t="s">
        <v>3</v>
      </c>
      <c r="K1637" s="407" t="s">
        <v>624</v>
      </c>
      <c r="L1637" s="407">
        <v>5</v>
      </c>
      <c r="M1637" s="407">
        <v>5</v>
      </c>
      <c r="N1637" s="425">
        <v>60</v>
      </c>
      <c r="O1637" s="437"/>
      <c r="P1637" s="406"/>
      <c r="Q1637" s="406"/>
      <c r="R1637" s="406"/>
      <c r="S1637" s="406"/>
      <c r="T1637" s="406"/>
      <c r="U1637" s="406"/>
      <c r="V1637" s="406">
        <f t="shared" si="79"/>
        <v>60</v>
      </c>
      <c r="W1637" s="676" t="s">
        <v>654</v>
      </c>
      <c r="X1637" s="507" t="str">
        <f t="shared" si="77"/>
        <v>aproximativ 60 număr camere necunoscut &lt;span style="color: red;"&gt;(spuneți-mi sau trimiteți tabel întreținere)&lt;/span&gt;</v>
      </c>
      <c r="Y1637" s="508" t="str">
        <f t="shared" si="78"/>
        <v>aproximativ 60 din care aproximativ 60 număr camere necunoscut &lt;span style="color: red;"&gt;(spuneți-mi sau trimiteți tabel întreținere)&lt;/span&gt;</v>
      </c>
      <c r="Z1637" s="509"/>
      <c r="AA1637" s="510" t="s">
        <v>1043</v>
      </c>
      <c r="AB1637" s="628" t="s">
        <v>1300</v>
      </c>
      <c r="AC1637" s="432" t="s">
        <v>1548</v>
      </c>
      <c r="AD1637" s="356" t="s">
        <v>624</v>
      </c>
      <c r="AE1637" s="356"/>
      <c r="AF1637" s="356"/>
      <c r="AG1637" s="356" t="s">
        <v>840</v>
      </c>
      <c r="AH1637" s="356"/>
      <c r="AI1637" s="356" t="s">
        <v>2227</v>
      </c>
      <c r="AJ1637" s="441"/>
      <c r="AK1637" s="359"/>
    </row>
    <row r="1638" spans="1:37">
      <c r="A1638" s="367"/>
      <c r="B1638" s="386" t="s">
        <v>220</v>
      </c>
      <c r="C1638" s="402">
        <v>46.779899999999998</v>
      </c>
      <c r="D1638" s="428">
        <v>23.586099999999998</v>
      </c>
      <c r="E1638" s="449" t="s">
        <v>206</v>
      </c>
      <c r="F1638" s="450" t="s">
        <v>649</v>
      </c>
      <c r="G1638" s="450" t="s">
        <v>2937</v>
      </c>
      <c r="H1638" s="450" t="s">
        <v>3071</v>
      </c>
      <c r="I1638" s="452" t="s">
        <v>685</v>
      </c>
      <c r="J1638" s="457" t="s">
        <v>3</v>
      </c>
      <c r="K1638" s="407">
        <v>2</v>
      </c>
      <c r="L1638" s="407">
        <v>3</v>
      </c>
      <c r="M1638" s="407">
        <v>3</v>
      </c>
      <c r="N1638" s="425">
        <v>9</v>
      </c>
      <c r="O1638" s="437"/>
      <c r="P1638" s="406"/>
      <c r="Q1638" s="406"/>
      <c r="R1638" s="406"/>
      <c r="S1638" s="406"/>
      <c r="T1638" s="406"/>
      <c r="U1638" s="406"/>
      <c r="V1638" s="406">
        <f t="shared" si="79"/>
        <v>9</v>
      </c>
      <c r="W1638" s="676" t="s">
        <v>750</v>
      </c>
      <c r="X1638" s="507" t="str">
        <f t="shared" si="77"/>
        <v>probabil 9 număr camere necunoscut &lt;span style="color: red;"&gt;(spuneți-mi sau trimiteți tabel întreținere)&lt;/span&gt;</v>
      </c>
      <c r="Y1638" s="508" t="str">
        <f t="shared" si="78"/>
        <v>probabil 9 din care probabil 9 număr camere necunoscut &lt;span style="color: red;"&gt;(spuneți-mi sau trimiteți tabel întreținere)&lt;/span&gt;</v>
      </c>
      <c r="Z1638" s="509"/>
      <c r="AA1638" s="510" t="s">
        <v>1043</v>
      </c>
      <c r="AB1638" s="628" t="s">
        <v>1300</v>
      </c>
      <c r="AC1638" s="432" t="s">
        <v>1548</v>
      </c>
      <c r="AD1638" s="356" t="s">
        <v>624</v>
      </c>
      <c r="AE1638" s="356"/>
      <c r="AF1638" s="356"/>
      <c r="AG1638" s="356" t="s">
        <v>840</v>
      </c>
      <c r="AH1638" s="356"/>
      <c r="AI1638" s="356" t="s">
        <v>2227</v>
      </c>
      <c r="AJ1638" s="441"/>
      <c r="AK1638" s="359"/>
    </row>
    <row r="1639" spans="1:37">
      <c r="A1639" s="367"/>
      <c r="B1639" s="386" t="s">
        <v>220</v>
      </c>
      <c r="C1639" s="402">
        <v>46.779899999999998</v>
      </c>
      <c r="D1639" s="428">
        <v>23.585599999999999</v>
      </c>
      <c r="E1639" s="449" t="s">
        <v>206</v>
      </c>
      <c r="F1639" s="450" t="s">
        <v>649</v>
      </c>
      <c r="G1639" s="450" t="s">
        <v>2937</v>
      </c>
      <c r="H1639" s="450" t="s">
        <v>3071</v>
      </c>
      <c r="I1639" s="452" t="s">
        <v>685</v>
      </c>
      <c r="J1639" s="457" t="s">
        <v>624</v>
      </c>
      <c r="K1639" s="407" t="s">
        <v>624</v>
      </c>
      <c r="L1639" s="407">
        <v>3</v>
      </c>
      <c r="M1639" s="407">
        <v>3</v>
      </c>
      <c r="N1639" s="425" t="s">
        <v>624</v>
      </c>
      <c r="O1639" s="437"/>
      <c r="P1639" s="406"/>
      <c r="Q1639" s="406"/>
      <c r="R1639" s="406"/>
      <c r="S1639" s="406"/>
      <c r="T1639" s="406"/>
      <c r="U1639" s="406"/>
      <c r="V1639" s="406" t="e">
        <f t="shared" si="79"/>
        <v>#VALUE!</v>
      </c>
      <c r="W1639" s="676"/>
      <c r="X1639" s="507" t="e">
        <f t="shared" si="77"/>
        <v>#VALUE!</v>
      </c>
      <c r="Y1639" s="508" t="e">
        <f t="shared" si="78"/>
        <v>#VALUE!</v>
      </c>
      <c r="Z1639" s="509"/>
      <c r="AA1639" s="510" t="s">
        <v>1043</v>
      </c>
      <c r="AB1639" s="628" t="s">
        <v>1300</v>
      </c>
      <c r="AC1639" s="432" t="s">
        <v>1548</v>
      </c>
      <c r="AD1639" s="356" t="s">
        <v>624</v>
      </c>
      <c r="AE1639" s="356"/>
      <c r="AF1639" s="356"/>
      <c r="AG1639" s="356" t="s">
        <v>840</v>
      </c>
      <c r="AH1639" s="356"/>
      <c r="AI1639" s="356" t="s">
        <v>2227</v>
      </c>
      <c r="AJ1639" s="441"/>
      <c r="AK1639" s="359"/>
    </row>
    <row r="1640" spans="1:37">
      <c r="A1640" s="367"/>
      <c r="B1640" s="386" t="s">
        <v>220</v>
      </c>
      <c r="C1640" s="402">
        <v>46.780799999999999</v>
      </c>
      <c r="D1640" s="428">
        <v>23.5871</v>
      </c>
      <c r="E1640" s="449" t="s">
        <v>206</v>
      </c>
      <c r="F1640" s="450" t="s">
        <v>649</v>
      </c>
      <c r="G1640" s="450" t="s">
        <v>2937</v>
      </c>
      <c r="H1640" s="450" t="s">
        <v>3029</v>
      </c>
      <c r="I1640" s="452" t="s">
        <v>685</v>
      </c>
      <c r="J1640" s="457" t="s">
        <v>3</v>
      </c>
      <c r="K1640" s="407" t="s">
        <v>624</v>
      </c>
      <c r="L1640" s="407">
        <v>3</v>
      </c>
      <c r="M1640" s="407">
        <v>3</v>
      </c>
      <c r="N1640" s="425" t="s">
        <v>624</v>
      </c>
      <c r="O1640" s="437"/>
      <c r="P1640" s="406"/>
      <c r="Q1640" s="406"/>
      <c r="R1640" s="406"/>
      <c r="S1640" s="406"/>
      <c r="T1640" s="406"/>
      <c r="U1640" s="406"/>
      <c r="V1640" s="406" t="e">
        <f t="shared" si="79"/>
        <v>#VALUE!</v>
      </c>
      <c r="W1640" s="676"/>
      <c r="X1640" s="507" t="e">
        <f t="shared" si="77"/>
        <v>#VALUE!</v>
      </c>
      <c r="Y1640" s="508" t="e">
        <f t="shared" si="78"/>
        <v>#VALUE!</v>
      </c>
      <c r="Z1640" s="509"/>
      <c r="AA1640" s="510" t="s">
        <v>1043</v>
      </c>
      <c r="AB1640" s="421" t="s">
        <v>1298</v>
      </c>
      <c r="AC1640" s="432" t="s">
        <v>1044</v>
      </c>
      <c r="AD1640" s="356" t="s">
        <v>624</v>
      </c>
      <c r="AE1640" s="356"/>
      <c r="AF1640" s="356"/>
      <c r="AG1640" s="356" t="s">
        <v>840</v>
      </c>
      <c r="AH1640" s="356"/>
      <c r="AI1640" s="356" t="s">
        <v>2227</v>
      </c>
      <c r="AJ1640" s="441"/>
      <c r="AK1640" s="359"/>
    </row>
    <row r="1641" spans="1:37">
      <c r="A1641" s="367"/>
      <c r="B1641" s="386" t="s">
        <v>220</v>
      </c>
      <c r="C1641" s="402">
        <v>46.780900000000003</v>
      </c>
      <c r="D1641" s="428">
        <v>23.5871</v>
      </c>
      <c r="E1641" s="449" t="s">
        <v>206</v>
      </c>
      <c r="F1641" s="450" t="s">
        <v>649</v>
      </c>
      <c r="G1641" s="450" t="s">
        <v>2937</v>
      </c>
      <c r="H1641" s="450" t="s">
        <v>4704</v>
      </c>
      <c r="I1641" s="452" t="s">
        <v>685</v>
      </c>
      <c r="J1641" s="457" t="s">
        <v>3</v>
      </c>
      <c r="K1641" s="407" t="s">
        <v>624</v>
      </c>
      <c r="L1641" s="407">
        <v>3</v>
      </c>
      <c r="M1641" s="407">
        <v>3</v>
      </c>
      <c r="N1641" s="425" t="s">
        <v>624</v>
      </c>
      <c r="O1641" s="437"/>
      <c r="P1641" s="406"/>
      <c r="Q1641" s="406"/>
      <c r="R1641" s="406"/>
      <c r="S1641" s="406"/>
      <c r="T1641" s="406"/>
      <c r="U1641" s="406"/>
      <c r="V1641" s="406" t="e">
        <f t="shared" si="79"/>
        <v>#VALUE!</v>
      </c>
      <c r="W1641" s="676"/>
      <c r="X1641" s="507" t="e">
        <f t="shared" ref="X1641:X1704" si="80">CONCATENATE(IF(ISBLANK(O1641),"",CONCATENATE(O1641,O$2,", ")),IF(ISBLANK(P1641),"",CONCATENATE(P1641,P$2,", ")),IF(ISBLANK(Q1641),"",CONCATENATE(Q1641,Q$2,", ")),IF(ISBLANK(R1641),"",CONCATENATE(R1641,R$2,", ")),IF(ISBLANK(S1641),"",CONCATENATE(S1641,S$2,", ")),IF(ISBLANK(T1641),"",CONCATENATE(T1641,T$2,", ")),IF(ISBLANK(U1641),"",CONCATENATE(U1641,U$2,", ")),IF(ISBLANK(V1641),"",CONCATENATE(W1641,V1641,V$2)))</f>
        <v>#VALUE!</v>
      </c>
      <c r="Y1641" s="508" t="e">
        <f t="shared" ref="Y1641:Y1704" si="81">W1641&amp;N1641&amp;" din care "&amp;X1641</f>
        <v>#VALUE!</v>
      </c>
      <c r="Z1641" s="509"/>
      <c r="AA1641" s="510" t="s">
        <v>1043</v>
      </c>
      <c r="AB1641" s="421" t="s">
        <v>1298</v>
      </c>
      <c r="AC1641" s="432" t="s">
        <v>1044</v>
      </c>
      <c r="AD1641" s="356" t="s">
        <v>624</v>
      </c>
      <c r="AE1641" s="356"/>
      <c r="AF1641" s="356"/>
      <c r="AG1641" s="356" t="s">
        <v>840</v>
      </c>
      <c r="AH1641" s="356"/>
      <c r="AI1641" s="356" t="s">
        <v>2227</v>
      </c>
      <c r="AJ1641" s="441"/>
      <c r="AK1641" s="359"/>
    </row>
    <row r="1642" spans="1:37">
      <c r="A1642" s="367"/>
      <c r="B1642" s="386" t="s">
        <v>220</v>
      </c>
      <c r="C1642" s="402">
        <v>46.781199999999998</v>
      </c>
      <c r="D1642" s="428">
        <v>23.5871</v>
      </c>
      <c r="E1642" s="449" t="s">
        <v>206</v>
      </c>
      <c r="F1642" s="450" t="s">
        <v>649</v>
      </c>
      <c r="G1642" s="450" t="s">
        <v>2937</v>
      </c>
      <c r="H1642" s="450" t="s">
        <v>4705</v>
      </c>
      <c r="I1642" s="452" t="s">
        <v>749</v>
      </c>
      <c r="J1642" s="457" t="s">
        <v>624</v>
      </c>
      <c r="K1642" s="407">
        <v>2</v>
      </c>
      <c r="L1642" s="407">
        <v>7</v>
      </c>
      <c r="M1642" s="407">
        <v>7</v>
      </c>
      <c r="N1642" s="425">
        <v>50</v>
      </c>
      <c r="O1642" s="437"/>
      <c r="P1642" s="406"/>
      <c r="Q1642" s="406"/>
      <c r="R1642" s="406"/>
      <c r="S1642" s="406"/>
      <c r="T1642" s="406"/>
      <c r="U1642" s="406"/>
      <c r="V1642" s="406">
        <f t="shared" ref="V1642:V1705" si="82">N1642-SUM(O1642:U1642)</f>
        <v>50</v>
      </c>
      <c r="W1642" s="676" t="s">
        <v>654</v>
      </c>
      <c r="X1642" s="507" t="str">
        <f t="shared" si="80"/>
        <v>aproximativ 50 număr camere necunoscut &lt;span style="color: red;"&gt;(spuneți-mi sau trimiteți tabel întreținere)&lt;/span&gt;</v>
      </c>
      <c r="Y1642" s="508" t="str">
        <f t="shared" si="81"/>
        <v>aproximativ 50 din care aproximativ 50 număr camere necunoscut &lt;span style="color: red;"&gt;(spuneți-mi sau trimiteți tabel întreținere)&lt;/span&gt;</v>
      </c>
      <c r="Z1642" s="509"/>
      <c r="AA1642" s="510" t="s">
        <v>1043</v>
      </c>
      <c r="AB1642" s="628" t="s">
        <v>1300</v>
      </c>
      <c r="AC1642" s="431" t="s">
        <v>1548</v>
      </c>
      <c r="AD1642" s="356" t="s">
        <v>624</v>
      </c>
      <c r="AE1642" s="356"/>
      <c r="AF1642" s="356"/>
      <c r="AG1642" s="356" t="s">
        <v>840</v>
      </c>
      <c r="AH1642" s="356"/>
      <c r="AI1642" s="356" t="s">
        <v>2227</v>
      </c>
      <c r="AJ1642" s="441"/>
      <c r="AK1642" s="359"/>
    </row>
    <row r="1643" spans="1:37">
      <c r="A1643" s="367"/>
      <c r="B1643" s="386" t="s">
        <v>220</v>
      </c>
      <c r="C1643" s="402">
        <v>46.781300000000002</v>
      </c>
      <c r="D1643" s="428">
        <v>23.5867</v>
      </c>
      <c r="E1643" s="449" t="s">
        <v>206</v>
      </c>
      <c r="F1643" s="450" t="s">
        <v>649</v>
      </c>
      <c r="G1643" s="450" t="s">
        <v>2937</v>
      </c>
      <c r="H1643" s="450" t="s">
        <v>4705</v>
      </c>
      <c r="I1643" s="452" t="s">
        <v>749</v>
      </c>
      <c r="J1643" s="457" t="s">
        <v>840</v>
      </c>
      <c r="K1643" s="407">
        <v>1</v>
      </c>
      <c r="L1643" s="407">
        <v>7</v>
      </c>
      <c r="M1643" s="407">
        <v>7</v>
      </c>
      <c r="N1643" s="425">
        <v>28</v>
      </c>
      <c r="O1643" s="437"/>
      <c r="P1643" s="406"/>
      <c r="Q1643" s="406"/>
      <c r="R1643" s="406"/>
      <c r="S1643" s="406"/>
      <c r="T1643" s="406"/>
      <c r="U1643" s="406"/>
      <c r="V1643" s="406">
        <f t="shared" si="82"/>
        <v>28</v>
      </c>
      <c r="W1643" s="676"/>
      <c r="X1643" s="507" t="str">
        <f t="shared" si="80"/>
        <v>28 număr camere necunoscut &lt;span style="color: red;"&gt;(spuneți-mi sau trimiteți tabel întreținere)&lt;/span&gt;</v>
      </c>
      <c r="Y1643" s="508" t="str">
        <f t="shared" si="81"/>
        <v>28 din care 28 număr camere necunoscut &lt;span style="color: red;"&gt;(spuneți-mi sau trimiteți tabel întreținere)&lt;/span&gt;</v>
      </c>
      <c r="Z1643" s="509"/>
      <c r="AA1643" s="510" t="s">
        <v>1043</v>
      </c>
      <c r="AB1643" s="628" t="s">
        <v>1300</v>
      </c>
      <c r="AC1643" s="431" t="s">
        <v>1548</v>
      </c>
      <c r="AD1643" s="356" t="s">
        <v>624</v>
      </c>
      <c r="AE1643" s="356"/>
      <c r="AF1643" s="356"/>
      <c r="AG1643" s="356" t="s">
        <v>840</v>
      </c>
      <c r="AH1643" s="356"/>
      <c r="AI1643" s="356" t="s">
        <v>2227</v>
      </c>
      <c r="AJ1643" s="441"/>
      <c r="AK1643" s="359"/>
    </row>
    <row r="1644" spans="1:37">
      <c r="A1644" s="367"/>
      <c r="B1644" s="386" t="s">
        <v>220</v>
      </c>
      <c r="C1644" s="402">
        <v>46.781500000000001</v>
      </c>
      <c r="D1644" s="428">
        <v>23.5871</v>
      </c>
      <c r="E1644" s="449" t="s">
        <v>206</v>
      </c>
      <c r="F1644" s="626" t="s">
        <v>1028</v>
      </c>
      <c r="G1644" s="450" t="s">
        <v>2937</v>
      </c>
      <c r="H1644" s="450" t="s">
        <v>4706</v>
      </c>
      <c r="I1644" s="452" t="s">
        <v>686</v>
      </c>
      <c r="J1644" s="457" t="s">
        <v>624</v>
      </c>
      <c r="K1644" s="407" t="s">
        <v>624</v>
      </c>
      <c r="L1644" s="407">
        <v>5</v>
      </c>
      <c r="M1644" s="407">
        <v>5</v>
      </c>
      <c r="N1644" s="425" t="s">
        <v>624</v>
      </c>
      <c r="O1644" s="437"/>
      <c r="P1644" s="406"/>
      <c r="Q1644" s="406"/>
      <c r="R1644" s="406"/>
      <c r="S1644" s="406"/>
      <c r="T1644" s="406"/>
      <c r="U1644" s="406"/>
      <c r="V1644" s="406" t="e">
        <f t="shared" si="82"/>
        <v>#VALUE!</v>
      </c>
      <c r="W1644" s="676"/>
      <c r="X1644" s="507" t="e">
        <f t="shared" si="80"/>
        <v>#VALUE!</v>
      </c>
      <c r="Y1644" s="508" t="e">
        <f t="shared" si="81"/>
        <v>#VALUE!</v>
      </c>
      <c r="Z1644" s="509"/>
      <c r="AA1644" s="510" t="s">
        <v>1043</v>
      </c>
      <c r="AB1644" s="421" t="s">
        <v>1298</v>
      </c>
      <c r="AC1644" s="431" t="s">
        <v>1044</v>
      </c>
      <c r="AD1644" s="356" t="s">
        <v>624</v>
      </c>
      <c r="AE1644" s="356"/>
      <c r="AF1644" s="356"/>
      <c r="AG1644" s="356" t="s">
        <v>840</v>
      </c>
      <c r="AH1644" s="356"/>
      <c r="AI1644" s="356" t="s">
        <v>2227</v>
      </c>
      <c r="AJ1644" s="441"/>
      <c r="AK1644" s="359"/>
    </row>
    <row r="1645" spans="1:37">
      <c r="A1645" s="367"/>
      <c r="B1645" s="386" t="s">
        <v>220</v>
      </c>
      <c r="C1645" s="402">
        <v>46.781799999999997</v>
      </c>
      <c r="D1645" s="428">
        <v>23.587199999999999</v>
      </c>
      <c r="E1645" s="449" t="s">
        <v>206</v>
      </c>
      <c r="F1645" s="450" t="s">
        <v>649</v>
      </c>
      <c r="G1645" s="450" t="s">
        <v>2937</v>
      </c>
      <c r="H1645" s="450" t="s">
        <v>4707</v>
      </c>
      <c r="I1645" s="452" t="s">
        <v>748</v>
      </c>
      <c r="J1645" s="457" t="s">
        <v>840</v>
      </c>
      <c r="K1645" s="407" t="s">
        <v>2094</v>
      </c>
      <c r="L1645" s="407">
        <v>6</v>
      </c>
      <c r="M1645" s="407">
        <v>6</v>
      </c>
      <c r="N1645" s="425">
        <v>80</v>
      </c>
      <c r="O1645" s="437"/>
      <c r="P1645" s="406"/>
      <c r="Q1645" s="406"/>
      <c r="R1645" s="406"/>
      <c r="S1645" s="406"/>
      <c r="T1645" s="406"/>
      <c r="U1645" s="406"/>
      <c r="V1645" s="406">
        <f t="shared" si="82"/>
        <v>80</v>
      </c>
      <c r="W1645" s="676" t="s">
        <v>654</v>
      </c>
      <c r="X1645" s="507" t="str">
        <f t="shared" si="80"/>
        <v>aproximativ 80 număr camere necunoscut &lt;span style="color: red;"&gt;(spuneți-mi sau trimiteți tabel întreținere)&lt;/span&gt;</v>
      </c>
      <c r="Y1645" s="508" t="str">
        <f t="shared" si="81"/>
        <v>aproximativ 80 din care aproximativ 80 număr camere necunoscut &lt;span style="color: red;"&gt;(spuneți-mi sau trimiteți tabel întreținere)&lt;/span&gt;</v>
      </c>
      <c r="Z1645" s="509"/>
      <c r="AA1645" s="510" t="s">
        <v>1043</v>
      </c>
      <c r="AB1645" s="628" t="s">
        <v>1300</v>
      </c>
      <c r="AC1645" s="431" t="s">
        <v>1548</v>
      </c>
      <c r="AD1645" s="356" t="s">
        <v>624</v>
      </c>
      <c r="AE1645" s="356"/>
      <c r="AF1645" s="356"/>
      <c r="AG1645" s="356" t="s">
        <v>840</v>
      </c>
      <c r="AH1645" s="356"/>
      <c r="AI1645" s="356" t="s">
        <v>2227</v>
      </c>
      <c r="AJ1645" s="441"/>
      <c r="AK1645" s="359"/>
    </row>
    <row r="1646" spans="1:37">
      <c r="A1646" s="367"/>
      <c r="B1646" s="386" t="s">
        <v>220</v>
      </c>
      <c r="C1646" s="402">
        <v>46.7821</v>
      </c>
      <c r="D1646" s="428">
        <v>23.587199999999999</v>
      </c>
      <c r="E1646" s="449" t="s">
        <v>206</v>
      </c>
      <c r="F1646" s="626" t="s">
        <v>1028</v>
      </c>
      <c r="G1646" s="450" t="s">
        <v>2937</v>
      </c>
      <c r="H1646" s="450" t="s">
        <v>4708</v>
      </c>
      <c r="I1646" s="452" t="s">
        <v>684</v>
      </c>
      <c r="J1646" s="457" t="s">
        <v>624</v>
      </c>
      <c r="K1646" s="407" t="s">
        <v>624</v>
      </c>
      <c r="L1646" s="407">
        <v>4</v>
      </c>
      <c r="M1646" s="407">
        <v>4</v>
      </c>
      <c r="N1646" s="425" t="s">
        <v>624</v>
      </c>
      <c r="O1646" s="437"/>
      <c r="P1646" s="406"/>
      <c r="Q1646" s="406"/>
      <c r="R1646" s="406"/>
      <c r="S1646" s="406"/>
      <c r="T1646" s="406"/>
      <c r="U1646" s="406"/>
      <c r="V1646" s="406" t="e">
        <f t="shared" si="82"/>
        <v>#VALUE!</v>
      </c>
      <c r="W1646" s="676"/>
      <c r="X1646" s="507" t="e">
        <f t="shared" si="80"/>
        <v>#VALUE!</v>
      </c>
      <c r="Y1646" s="508" t="e">
        <f t="shared" si="81"/>
        <v>#VALUE!</v>
      </c>
      <c r="Z1646" s="509"/>
      <c r="AA1646" s="510" t="s">
        <v>1043</v>
      </c>
      <c r="AB1646" s="421" t="s">
        <v>1298</v>
      </c>
      <c r="AC1646" s="431" t="s">
        <v>1044</v>
      </c>
      <c r="AD1646" s="356" t="s">
        <v>624</v>
      </c>
      <c r="AE1646" s="356"/>
      <c r="AF1646" s="356"/>
      <c r="AG1646" s="356" t="s">
        <v>840</v>
      </c>
      <c r="AH1646" s="356"/>
      <c r="AI1646" s="356" t="s">
        <v>2227</v>
      </c>
      <c r="AJ1646" s="441"/>
      <c r="AK1646" s="359"/>
    </row>
    <row r="1647" spans="1:37">
      <c r="A1647" s="367"/>
      <c r="B1647" s="386" t="s">
        <v>220</v>
      </c>
      <c r="C1647" s="402">
        <v>46.782400000000003</v>
      </c>
      <c r="D1647" s="428">
        <v>23.587199999999999</v>
      </c>
      <c r="E1647" s="449" t="s">
        <v>206</v>
      </c>
      <c r="F1647" s="450" t="s">
        <v>649</v>
      </c>
      <c r="G1647" s="450" t="s">
        <v>2937</v>
      </c>
      <c r="H1647" s="450" t="s">
        <v>4709</v>
      </c>
      <c r="I1647" s="452" t="s">
        <v>1718</v>
      </c>
      <c r="J1647" s="457" t="s">
        <v>624</v>
      </c>
      <c r="K1647" s="407">
        <v>2</v>
      </c>
      <c r="L1647" s="407">
        <v>6</v>
      </c>
      <c r="M1647" s="407">
        <v>6</v>
      </c>
      <c r="N1647" s="425">
        <v>30</v>
      </c>
      <c r="O1647" s="437"/>
      <c r="P1647" s="406"/>
      <c r="Q1647" s="406"/>
      <c r="R1647" s="406"/>
      <c r="S1647" s="406"/>
      <c r="T1647" s="406"/>
      <c r="U1647" s="406"/>
      <c r="V1647" s="406">
        <f t="shared" si="82"/>
        <v>30</v>
      </c>
      <c r="W1647" s="676" t="s">
        <v>654</v>
      </c>
      <c r="X1647" s="507" t="str">
        <f t="shared" si="80"/>
        <v>aproximativ 30 număr camere necunoscut &lt;span style="color: red;"&gt;(spuneți-mi sau trimiteți tabel întreținere)&lt;/span&gt;</v>
      </c>
      <c r="Y1647" s="508" t="str">
        <f t="shared" si="81"/>
        <v>aproximativ 30 din care aproximativ 30 număr camere necunoscut &lt;span style="color: red;"&gt;(spuneți-mi sau trimiteți tabel întreținere)&lt;/span&gt;</v>
      </c>
      <c r="Z1647" s="509"/>
      <c r="AA1647" s="510" t="s">
        <v>1043</v>
      </c>
      <c r="AB1647" s="628" t="s">
        <v>1300</v>
      </c>
      <c r="AC1647" s="431" t="s">
        <v>1548</v>
      </c>
      <c r="AD1647" s="356" t="s">
        <v>624</v>
      </c>
      <c r="AE1647" s="356"/>
      <c r="AF1647" s="356"/>
      <c r="AG1647" s="356" t="s">
        <v>840</v>
      </c>
      <c r="AH1647" s="356"/>
      <c r="AI1647" s="356" t="s">
        <v>2227</v>
      </c>
      <c r="AJ1647" s="441"/>
      <c r="AK1647" s="359"/>
    </row>
    <row r="1648" spans="1:37">
      <c r="A1648" s="367"/>
      <c r="B1648" s="386" t="s">
        <v>220</v>
      </c>
      <c r="C1648" s="402">
        <v>46.782600000000002</v>
      </c>
      <c r="D1648" s="428">
        <v>23.587199999999999</v>
      </c>
      <c r="E1648" s="449" t="s">
        <v>206</v>
      </c>
      <c r="F1648" s="626" t="s">
        <v>1028</v>
      </c>
      <c r="G1648" s="450" t="s">
        <v>2937</v>
      </c>
      <c r="H1648" s="450" t="s">
        <v>4710</v>
      </c>
      <c r="I1648" s="452" t="s">
        <v>720</v>
      </c>
      <c r="J1648" s="457" t="s">
        <v>624</v>
      </c>
      <c r="K1648" s="407" t="s">
        <v>624</v>
      </c>
      <c r="L1648" s="407">
        <v>4</v>
      </c>
      <c r="M1648" s="407">
        <v>4</v>
      </c>
      <c r="N1648" s="425" t="s">
        <v>624</v>
      </c>
      <c r="O1648" s="437"/>
      <c r="P1648" s="406"/>
      <c r="Q1648" s="406"/>
      <c r="R1648" s="406"/>
      <c r="S1648" s="406"/>
      <c r="T1648" s="406"/>
      <c r="U1648" s="406"/>
      <c r="V1648" s="406" t="e">
        <f t="shared" si="82"/>
        <v>#VALUE!</v>
      </c>
      <c r="W1648" s="676"/>
      <c r="X1648" s="507" t="e">
        <f t="shared" si="80"/>
        <v>#VALUE!</v>
      </c>
      <c r="Y1648" s="508" t="e">
        <f t="shared" si="81"/>
        <v>#VALUE!</v>
      </c>
      <c r="Z1648" s="509"/>
      <c r="AA1648" s="510" t="s">
        <v>1043</v>
      </c>
      <c r="AB1648" s="421" t="s">
        <v>1298</v>
      </c>
      <c r="AC1648" s="431" t="s">
        <v>1044</v>
      </c>
      <c r="AD1648" s="356" t="s">
        <v>624</v>
      </c>
      <c r="AE1648" s="356"/>
      <c r="AF1648" s="356"/>
      <c r="AG1648" s="356" t="s">
        <v>840</v>
      </c>
      <c r="AH1648" s="356"/>
      <c r="AI1648" s="356" t="s">
        <v>2227</v>
      </c>
      <c r="AJ1648" s="441"/>
      <c r="AK1648" s="359"/>
    </row>
    <row r="1649" spans="1:37">
      <c r="A1649" s="367"/>
      <c r="B1649" s="386" t="s">
        <v>220</v>
      </c>
      <c r="C1649" s="402">
        <v>46.783000000000001</v>
      </c>
      <c r="D1649" s="428">
        <v>23.587299999999999</v>
      </c>
      <c r="E1649" s="449" t="s">
        <v>206</v>
      </c>
      <c r="F1649" s="450" t="s">
        <v>649</v>
      </c>
      <c r="G1649" s="450" t="s">
        <v>2937</v>
      </c>
      <c r="H1649" s="450" t="s">
        <v>4711</v>
      </c>
      <c r="I1649" s="452" t="s">
        <v>624</v>
      </c>
      <c r="J1649" s="457" t="s">
        <v>624</v>
      </c>
      <c r="K1649" s="407" t="s">
        <v>624</v>
      </c>
      <c r="L1649" s="407" t="s">
        <v>624</v>
      </c>
      <c r="M1649" s="407" t="s">
        <v>624</v>
      </c>
      <c r="N1649" s="425" t="s">
        <v>624</v>
      </c>
      <c r="O1649" s="437"/>
      <c r="P1649" s="406"/>
      <c r="Q1649" s="406"/>
      <c r="R1649" s="406"/>
      <c r="S1649" s="406"/>
      <c r="T1649" s="406"/>
      <c r="U1649" s="406"/>
      <c r="V1649" s="406" t="e">
        <f t="shared" si="82"/>
        <v>#VALUE!</v>
      </c>
      <c r="W1649" s="676"/>
      <c r="X1649" s="507" t="e">
        <f t="shared" si="80"/>
        <v>#VALUE!</v>
      </c>
      <c r="Y1649" s="508" t="e">
        <f t="shared" si="81"/>
        <v>#VALUE!</v>
      </c>
      <c r="Z1649" s="509"/>
      <c r="AA1649" s="510" t="s">
        <v>1043</v>
      </c>
      <c r="AB1649" s="421" t="s">
        <v>1318</v>
      </c>
      <c r="AC1649" s="432" t="s">
        <v>624</v>
      </c>
      <c r="AD1649" s="356" t="s">
        <v>624</v>
      </c>
      <c r="AE1649" s="356"/>
      <c r="AF1649" s="356"/>
      <c r="AG1649" s="356" t="s">
        <v>840</v>
      </c>
      <c r="AH1649" s="356"/>
      <c r="AI1649" s="356" t="s">
        <v>2227</v>
      </c>
      <c r="AJ1649" s="441"/>
      <c r="AK1649" s="359"/>
    </row>
    <row r="1650" spans="1:37">
      <c r="A1650" s="367"/>
      <c r="B1650" s="386" t="s">
        <v>220</v>
      </c>
      <c r="C1650" s="402">
        <v>46.783299999999997</v>
      </c>
      <c r="D1650" s="428">
        <v>23.587299999999999</v>
      </c>
      <c r="E1650" s="449" t="s">
        <v>206</v>
      </c>
      <c r="F1650" s="450" t="s">
        <v>649</v>
      </c>
      <c r="G1650" s="450" t="s">
        <v>2937</v>
      </c>
      <c r="H1650" s="450" t="s">
        <v>4712</v>
      </c>
      <c r="I1650" s="452" t="s">
        <v>667</v>
      </c>
      <c r="J1650" s="457" t="s">
        <v>624</v>
      </c>
      <c r="K1650" s="407">
        <v>4</v>
      </c>
      <c r="L1650" s="407">
        <v>6</v>
      </c>
      <c r="M1650" s="407">
        <v>5</v>
      </c>
      <c r="N1650" s="425">
        <v>80</v>
      </c>
      <c r="O1650" s="437"/>
      <c r="P1650" s="406"/>
      <c r="Q1650" s="406"/>
      <c r="R1650" s="406"/>
      <c r="S1650" s="406"/>
      <c r="T1650" s="406"/>
      <c r="U1650" s="406"/>
      <c r="V1650" s="406">
        <f t="shared" si="82"/>
        <v>80</v>
      </c>
      <c r="W1650" s="676" t="s">
        <v>654</v>
      </c>
      <c r="X1650" s="507" t="str">
        <f t="shared" si="80"/>
        <v>aproximativ 80 număr camere necunoscut &lt;span style="color: red;"&gt;(spuneți-mi sau trimiteți tabel întreținere)&lt;/span&gt;</v>
      </c>
      <c r="Y1650" s="508" t="str">
        <f t="shared" si="81"/>
        <v>aproximativ 80 din care aproximativ 80 număr camere necunoscut &lt;span style="color: red;"&gt;(spuneți-mi sau trimiteți tabel întreținere)&lt;/span&gt;</v>
      </c>
      <c r="Z1650" s="509"/>
      <c r="AA1650" s="510" t="s">
        <v>1043</v>
      </c>
      <c r="AB1650" s="628" t="s">
        <v>1300</v>
      </c>
      <c r="AC1650" s="432" t="s">
        <v>1548</v>
      </c>
      <c r="AD1650" s="356" t="s">
        <v>624</v>
      </c>
      <c r="AE1650" s="356"/>
      <c r="AF1650" s="356"/>
      <c r="AG1650" s="356" t="s">
        <v>840</v>
      </c>
      <c r="AH1650" s="356"/>
      <c r="AI1650" s="356" t="s">
        <v>2227</v>
      </c>
      <c r="AJ1650" s="441"/>
      <c r="AK1650" s="359"/>
    </row>
    <row r="1651" spans="1:37">
      <c r="A1651" s="367" t="s">
        <v>32</v>
      </c>
      <c r="B1651" s="369" t="s">
        <v>220</v>
      </c>
      <c r="C1651" s="461">
        <v>46.774700000000003</v>
      </c>
      <c r="D1651" s="462">
        <v>23.587700000000002</v>
      </c>
      <c r="E1651" s="463" t="s">
        <v>206</v>
      </c>
      <c r="F1651" s="388" t="s">
        <v>1028</v>
      </c>
      <c r="G1651" s="464" t="s">
        <v>2937</v>
      </c>
      <c r="H1651" s="464" t="s">
        <v>4713</v>
      </c>
      <c r="I1651" s="474" t="s">
        <v>773</v>
      </c>
      <c r="J1651" s="475" t="s">
        <v>624</v>
      </c>
      <c r="K1651" s="476" t="s">
        <v>624</v>
      </c>
      <c r="L1651" s="476">
        <v>3</v>
      </c>
      <c r="M1651" s="476">
        <v>2</v>
      </c>
      <c r="N1651" s="477" t="s">
        <v>624</v>
      </c>
      <c r="O1651" s="478"/>
      <c r="P1651" s="479"/>
      <c r="Q1651" s="479"/>
      <c r="R1651" s="479"/>
      <c r="S1651" s="479"/>
      <c r="T1651" s="479"/>
      <c r="U1651" s="479"/>
      <c r="V1651" s="479" t="e">
        <f t="shared" si="82"/>
        <v>#VALUE!</v>
      </c>
      <c r="W1651" s="679"/>
      <c r="X1651" s="515" t="e">
        <f t="shared" si="80"/>
        <v>#VALUE!</v>
      </c>
      <c r="Y1651" s="516" t="e">
        <f t="shared" si="81"/>
        <v>#VALUE!</v>
      </c>
      <c r="Z1651" s="517"/>
      <c r="AA1651" s="518" t="s">
        <v>1043</v>
      </c>
      <c r="AB1651" s="482" t="s">
        <v>1298</v>
      </c>
      <c r="AC1651" s="483" t="s">
        <v>1044</v>
      </c>
      <c r="AD1651" s="472" t="s">
        <v>624</v>
      </c>
      <c r="AE1651" s="472"/>
      <c r="AF1651" s="472"/>
      <c r="AG1651" s="472" t="s">
        <v>840</v>
      </c>
      <c r="AH1651" s="472"/>
      <c r="AI1651" s="472" t="s">
        <v>2227</v>
      </c>
      <c r="AJ1651" s="473"/>
      <c r="AK1651" s="359"/>
    </row>
    <row r="1652" spans="1:37">
      <c r="A1652" s="367"/>
      <c r="B1652" s="386" t="s">
        <v>220</v>
      </c>
      <c r="C1652" s="402">
        <v>46.775100000000002</v>
      </c>
      <c r="D1652" s="428">
        <v>23.587599999999998</v>
      </c>
      <c r="E1652" s="449" t="s">
        <v>206</v>
      </c>
      <c r="F1652" s="626" t="s">
        <v>1028</v>
      </c>
      <c r="G1652" s="450" t="s">
        <v>2937</v>
      </c>
      <c r="H1652" s="450" t="s">
        <v>3069</v>
      </c>
      <c r="I1652" s="452" t="s">
        <v>707</v>
      </c>
      <c r="J1652" s="457" t="s">
        <v>624</v>
      </c>
      <c r="K1652" s="407" t="s">
        <v>624</v>
      </c>
      <c r="L1652" s="407">
        <v>4</v>
      </c>
      <c r="M1652" s="407">
        <v>3</v>
      </c>
      <c r="N1652" s="425" t="s">
        <v>624</v>
      </c>
      <c r="O1652" s="437"/>
      <c r="P1652" s="406"/>
      <c r="Q1652" s="406"/>
      <c r="R1652" s="406"/>
      <c r="S1652" s="406"/>
      <c r="T1652" s="406"/>
      <c r="U1652" s="406"/>
      <c r="V1652" s="406" t="e">
        <f t="shared" si="82"/>
        <v>#VALUE!</v>
      </c>
      <c r="W1652" s="676"/>
      <c r="X1652" s="507" t="e">
        <f t="shared" si="80"/>
        <v>#VALUE!</v>
      </c>
      <c r="Y1652" s="508" t="e">
        <f t="shared" si="81"/>
        <v>#VALUE!</v>
      </c>
      <c r="Z1652" s="509"/>
      <c r="AA1652" s="510" t="s">
        <v>1043</v>
      </c>
      <c r="AB1652" s="421" t="s">
        <v>1298</v>
      </c>
      <c r="AC1652" s="432" t="s">
        <v>1044</v>
      </c>
      <c r="AD1652" s="356" t="s">
        <v>624</v>
      </c>
      <c r="AE1652" s="356"/>
      <c r="AF1652" s="356"/>
      <c r="AG1652" s="356" t="s">
        <v>840</v>
      </c>
      <c r="AH1652" s="356"/>
      <c r="AI1652" s="356" t="s">
        <v>2227</v>
      </c>
      <c r="AJ1652" s="441"/>
      <c r="AK1652" s="359"/>
    </row>
    <row r="1653" spans="1:37">
      <c r="A1653" s="367"/>
      <c r="B1653" s="386" t="s">
        <v>220</v>
      </c>
      <c r="C1653" s="402">
        <v>46.775399999999998</v>
      </c>
      <c r="D1653" s="428">
        <v>23.587579999999999</v>
      </c>
      <c r="E1653" s="449" t="s">
        <v>206</v>
      </c>
      <c r="F1653" s="626" t="s">
        <v>1028</v>
      </c>
      <c r="G1653" s="450" t="s">
        <v>2937</v>
      </c>
      <c r="H1653" s="450" t="s">
        <v>4714</v>
      </c>
      <c r="I1653" s="452" t="s">
        <v>707</v>
      </c>
      <c r="J1653" s="457" t="s">
        <v>624</v>
      </c>
      <c r="K1653" s="407" t="s">
        <v>624</v>
      </c>
      <c r="L1653" s="407">
        <v>4</v>
      </c>
      <c r="M1653" s="407">
        <v>3</v>
      </c>
      <c r="N1653" s="425" t="s">
        <v>624</v>
      </c>
      <c r="O1653" s="437"/>
      <c r="P1653" s="406"/>
      <c r="Q1653" s="406"/>
      <c r="R1653" s="406"/>
      <c r="S1653" s="406"/>
      <c r="T1653" s="406"/>
      <c r="U1653" s="406"/>
      <c r="V1653" s="406" t="e">
        <f t="shared" si="82"/>
        <v>#VALUE!</v>
      </c>
      <c r="W1653" s="676"/>
      <c r="X1653" s="507" t="e">
        <f t="shared" si="80"/>
        <v>#VALUE!</v>
      </c>
      <c r="Y1653" s="508" t="e">
        <f t="shared" si="81"/>
        <v>#VALUE!</v>
      </c>
      <c r="Z1653" s="509"/>
      <c r="AA1653" s="510" t="s">
        <v>1043</v>
      </c>
      <c r="AB1653" s="421" t="s">
        <v>1298</v>
      </c>
      <c r="AC1653" s="432" t="s">
        <v>1044</v>
      </c>
      <c r="AD1653" s="356" t="s">
        <v>624</v>
      </c>
      <c r="AE1653" s="356"/>
      <c r="AF1653" s="356"/>
      <c r="AG1653" s="356" t="s">
        <v>840</v>
      </c>
      <c r="AH1653" s="356"/>
      <c r="AI1653" s="356" t="s">
        <v>2227</v>
      </c>
      <c r="AJ1653" s="441"/>
      <c r="AK1653" s="359"/>
    </row>
    <row r="1654" spans="1:37">
      <c r="A1654" s="367"/>
      <c r="B1654" s="386" t="s">
        <v>220</v>
      </c>
      <c r="C1654" s="402">
        <v>46.775599999999997</v>
      </c>
      <c r="D1654" s="428">
        <v>23.58756</v>
      </c>
      <c r="E1654" s="449" t="s">
        <v>206</v>
      </c>
      <c r="F1654" s="626" t="s">
        <v>1028</v>
      </c>
      <c r="G1654" s="450" t="s">
        <v>2937</v>
      </c>
      <c r="H1654" s="450" t="s">
        <v>4715</v>
      </c>
      <c r="I1654" s="452" t="s">
        <v>708</v>
      </c>
      <c r="J1654" s="457" t="s">
        <v>624</v>
      </c>
      <c r="K1654" s="407" t="s">
        <v>624</v>
      </c>
      <c r="L1654" s="407">
        <v>2</v>
      </c>
      <c r="M1654" s="407">
        <v>2</v>
      </c>
      <c r="N1654" s="425" t="s">
        <v>624</v>
      </c>
      <c r="O1654" s="437"/>
      <c r="P1654" s="406"/>
      <c r="Q1654" s="406"/>
      <c r="R1654" s="406"/>
      <c r="S1654" s="406"/>
      <c r="T1654" s="406"/>
      <c r="U1654" s="406"/>
      <c r="V1654" s="406" t="e">
        <f t="shared" si="82"/>
        <v>#VALUE!</v>
      </c>
      <c r="W1654" s="676"/>
      <c r="X1654" s="507" t="e">
        <f t="shared" si="80"/>
        <v>#VALUE!</v>
      </c>
      <c r="Y1654" s="508" t="e">
        <f t="shared" si="81"/>
        <v>#VALUE!</v>
      </c>
      <c r="Z1654" s="509"/>
      <c r="AA1654" s="510" t="s">
        <v>1043</v>
      </c>
      <c r="AB1654" s="421" t="s">
        <v>1298</v>
      </c>
      <c r="AC1654" s="432" t="s">
        <v>1044</v>
      </c>
      <c r="AD1654" s="356" t="s">
        <v>624</v>
      </c>
      <c r="AE1654" s="356"/>
      <c r="AF1654" s="356"/>
      <c r="AG1654" s="356" t="s">
        <v>840</v>
      </c>
      <c r="AH1654" s="356"/>
      <c r="AI1654" s="356" t="s">
        <v>2227</v>
      </c>
      <c r="AJ1654" s="441"/>
      <c r="AK1654" s="359"/>
    </row>
    <row r="1655" spans="1:37">
      <c r="A1655" s="367"/>
      <c r="B1655" s="386" t="s">
        <v>220</v>
      </c>
      <c r="C1655" s="402">
        <v>46.775799999999997</v>
      </c>
      <c r="D1655" s="428">
        <v>23.587540000000001</v>
      </c>
      <c r="E1655" s="449" t="s">
        <v>206</v>
      </c>
      <c r="F1655" s="626" t="s">
        <v>1028</v>
      </c>
      <c r="G1655" s="450" t="s">
        <v>2937</v>
      </c>
      <c r="H1655" s="450" t="s">
        <v>3070</v>
      </c>
      <c r="I1655" s="452" t="s">
        <v>685</v>
      </c>
      <c r="J1655" s="457" t="s">
        <v>624</v>
      </c>
      <c r="K1655" s="407" t="s">
        <v>624</v>
      </c>
      <c r="L1655" s="407">
        <v>3</v>
      </c>
      <c r="M1655" s="407">
        <v>3</v>
      </c>
      <c r="N1655" s="425" t="s">
        <v>624</v>
      </c>
      <c r="O1655" s="437"/>
      <c r="P1655" s="406"/>
      <c r="Q1655" s="406"/>
      <c r="R1655" s="406"/>
      <c r="S1655" s="406"/>
      <c r="T1655" s="406"/>
      <c r="U1655" s="406"/>
      <c r="V1655" s="406" t="e">
        <f t="shared" si="82"/>
        <v>#VALUE!</v>
      </c>
      <c r="W1655" s="676"/>
      <c r="X1655" s="507" t="e">
        <f t="shared" si="80"/>
        <v>#VALUE!</v>
      </c>
      <c r="Y1655" s="508" t="e">
        <f t="shared" si="81"/>
        <v>#VALUE!</v>
      </c>
      <c r="Z1655" s="509"/>
      <c r="AA1655" s="510" t="s">
        <v>1029</v>
      </c>
      <c r="AB1655" s="421" t="s">
        <v>1298</v>
      </c>
      <c r="AC1655" s="432" t="s">
        <v>1044</v>
      </c>
      <c r="AD1655" s="356" t="s">
        <v>624</v>
      </c>
      <c r="AE1655" s="356"/>
      <c r="AF1655" s="356"/>
      <c r="AG1655" s="356" t="s">
        <v>840</v>
      </c>
      <c r="AH1655" s="356"/>
      <c r="AI1655" s="356" t="s">
        <v>2227</v>
      </c>
      <c r="AJ1655" s="441"/>
      <c r="AK1655" s="359"/>
    </row>
    <row r="1656" spans="1:37">
      <c r="A1656" s="367"/>
      <c r="B1656" s="386" t="s">
        <v>220</v>
      </c>
      <c r="C1656" s="402">
        <v>46.776000000000003</v>
      </c>
      <c r="D1656" s="428">
        <v>23.587520000000001</v>
      </c>
      <c r="E1656" s="449" t="s">
        <v>206</v>
      </c>
      <c r="F1656" s="626" t="s">
        <v>1028</v>
      </c>
      <c r="G1656" s="450" t="s">
        <v>2937</v>
      </c>
      <c r="H1656" s="450" t="s">
        <v>4716</v>
      </c>
      <c r="I1656" s="452" t="s">
        <v>708</v>
      </c>
      <c r="J1656" s="457" t="s">
        <v>624</v>
      </c>
      <c r="K1656" s="407" t="s">
        <v>624</v>
      </c>
      <c r="L1656" s="407">
        <v>2</v>
      </c>
      <c r="M1656" s="407">
        <v>2</v>
      </c>
      <c r="N1656" s="425" t="s">
        <v>624</v>
      </c>
      <c r="O1656" s="437"/>
      <c r="P1656" s="406"/>
      <c r="Q1656" s="406"/>
      <c r="R1656" s="406"/>
      <c r="S1656" s="406"/>
      <c r="T1656" s="406"/>
      <c r="U1656" s="406"/>
      <c r="V1656" s="406" t="e">
        <f t="shared" si="82"/>
        <v>#VALUE!</v>
      </c>
      <c r="W1656" s="676"/>
      <c r="X1656" s="507" t="e">
        <f t="shared" si="80"/>
        <v>#VALUE!</v>
      </c>
      <c r="Y1656" s="508" t="e">
        <f t="shared" si="81"/>
        <v>#VALUE!</v>
      </c>
      <c r="Z1656" s="509"/>
      <c r="AA1656" s="510" t="s">
        <v>1043</v>
      </c>
      <c r="AB1656" s="421" t="s">
        <v>1298</v>
      </c>
      <c r="AC1656" s="432" t="s">
        <v>1044</v>
      </c>
      <c r="AD1656" s="356" t="s">
        <v>624</v>
      </c>
      <c r="AE1656" s="356"/>
      <c r="AF1656" s="356"/>
      <c r="AG1656" s="356" t="s">
        <v>840</v>
      </c>
      <c r="AH1656" s="356"/>
      <c r="AI1656" s="356" t="s">
        <v>2227</v>
      </c>
      <c r="AJ1656" s="441"/>
      <c r="AK1656" s="359"/>
    </row>
    <row r="1657" spans="1:37">
      <c r="A1657" s="367"/>
      <c r="B1657" s="386" t="s">
        <v>220</v>
      </c>
      <c r="C1657" s="402">
        <v>46.776200000000003</v>
      </c>
      <c r="D1657" s="428">
        <v>23.587479999999999</v>
      </c>
      <c r="E1657" s="449" t="s">
        <v>206</v>
      </c>
      <c r="F1657" s="626" t="s">
        <v>1028</v>
      </c>
      <c r="G1657" s="450" t="s">
        <v>2937</v>
      </c>
      <c r="H1657" s="450" t="s">
        <v>4717</v>
      </c>
      <c r="I1657" s="452" t="s">
        <v>708</v>
      </c>
      <c r="J1657" s="457" t="s">
        <v>624</v>
      </c>
      <c r="K1657" s="407" t="s">
        <v>624</v>
      </c>
      <c r="L1657" s="407">
        <v>2</v>
      </c>
      <c r="M1657" s="407">
        <v>2</v>
      </c>
      <c r="N1657" s="425" t="s">
        <v>624</v>
      </c>
      <c r="O1657" s="437"/>
      <c r="P1657" s="406"/>
      <c r="Q1657" s="406"/>
      <c r="R1657" s="406"/>
      <c r="S1657" s="406"/>
      <c r="T1657" s="406"/>
      <c r="U1657" s="406"/>
      <c r="V1657" s="406" t="e">
        <f t="shared" si="82"/>
        <v>#VALUE!</v>
      </c>
      <c r="W1657" s="676"/>
      <c r="X1657" s="507" t="e">
        <f t="shared" si="80"/>
        <v>#VALUE!</v>
      </c>
      <c r="Y1657" s="508" t="e">
        <f t="shared" si="81"/>
        <v>#VALUE!</v>
      </c>
      <c r="Z1657" s="509"/>
      <c r="AA1657" s="510" t="s">
        <v>1043</v>
      </c>
      <c r="AB1657" s="421" t="s">
        <v>1298</v>
      </c>
      <c r="AC1657" s="432" t="s">
        <v>1044</v>
      </c>
      <c r="AD1657" s="356" t="s">
        <v>624</v>
      </c>
      <c r="AE1657" s="356"/>
      <c r="AF1657" s="356"/>
      <c r="AG1657" s="356" t="s">
        <v>840</v>
      </c>
      <c r="AH1657" s="356"/>
      <c r="AI1657" s="356" t="s">
        <v>2227</v>
      </c>
      <c r="AJ1657" s="441"/>
      <c r="AK1657" s="359"/>
    </row>
    <row r="1658" spans="1:37">
      <c r="A1658" s="367"/>
      <c r="B1658" s="386" t="s">
        <v>220</v>
      </c>
      <c r="C1658" s="402">
        <v>46.776299999999999</v>
      </c>
      <c r="D1658" s="428">
        <v>23.58746</v>
      </c>
      <c r="E1658" s="449" t="s">
        <v>206</v>
      </c>
      <c r="F1658" s="626" t="s">
        <v>1028</v>
      </c>
      <c r="G1658" s="450" t="s">
        <v>2937</v>
      </c>
      <c r="H1658" s="450" t="s">
        <v>4718</v>
      </c>
      <c r="I1658" s="452" t="s">
        <v>708</v>
      </c>
      <c r="J1658" s="457" t="s">
        <v>624</v>
      </c>
      <c r="K1658" s="407" t="s">
        <v>624</v>
      </c>
      <c r="L1658" s="407">
        <v>2</v>
      </c>
      <c r="M1658" s="407">
        <v>2</v>
      </c>
      <c r="N1658" s="425" t="s">
        <v>624</v>
      </c>
      <c r="O1658" s="437"/>
      <c r="P1658" s="406"/>
      <c r="Q1658" s="406"/>
      <c r="R1658" s="406"/>
      <c r="S1658" s="406"/>
      <c r="T1658" s="406"/>
      <c r="U1658" s="406"/>
      <c r="V1658" s="406" t="e">
        <f t="shared" si="82"/>
        <v>#VALUE!</v>
      </c>
      <c r="W1658" s="676"/>
      <c r="X1658" s="507" t="e">
        <f t="shared" si="80"/>
        <v>#VALUE!</v>
      </c>
      <c r="Y1658" s="508" t="e">
        <f t="shared" si="81"/>
        <v>#VALUE!</v>
      </c>
      <c r="Z1658" s="509"/>
      <c r="AA1658" s="510" t="s">
        <v>1043</v>
      </c>
      <c r="AB1658" s="421" t="s">
        <v>1298</v>
      </c>
      <c r="AC1658" s="432" t="s">
        <v>1044</v>
      </c>
      <c r="AD1658" s="356" t="s">
        <v>624</v>
      </c>
      <c r="AE1658" s="356"/>
      <c r="AF1658" s="356"/>
      <c r="AG1658" s="356" t="s">
        <v>840</v>
      </c>
      <c r="AH1658" s="356"/>
      <c r="AI1658" s="356" t="s">
        <v>2227</v>
      </c>
      <c r="AJ1658" s="441"/>
      <c r="AK1658" s="359"/>
    </row>
    <row r="1659" spans="1:37">
      <c r="A1659" s="367"/>
      <c r="B1659" s="386" t="s">
        <v>220</v>
      </c>
      <c r="C1659" s="402">
        <v>46.776499999999999</v>
      </c>
      <c r="D1659" s="428">
        <v>23.587440000000001</v>
      </c>
      <c r="E1659" s="449" t="s">
        <v>206</v>
      </c>
      <c r="F1659" s="450" t="s">
        <v>649</v>
      </c>
      <c r="G1659" s="450" t="s">
        <v>2937</v>
      </c>
      <c r="H1659" s="450" t="s">
        <v>4719</v>
      </c>
      <c r="I1659" s="452" t="s">
        <v>684</v>
      </c>
      <c r="J1659" s="457" t="s">
        <v>3</v>
      </c>
      <c r="K1659" s="407">
        <v>1</v>
      </c>
      <c r="L1659" s="407">
        <v>4</v>
      </c>
      <c r="M1659" s="407">
        <v>4</v>
      </c>
      <c r="N1659" s="425">
        <v>16</v>
      </c>
      <c r="O1659" s="437"/>
      <c r="P1659" s="406"/>
      <c r="Q1659" s="406"/>
      <c r="R1659" s="406"/>
      <c r="S1659" s="406"/>
      <c r="T1659" s="406"/>
      <c r="U1659" s="406"/>
      <c r="V1659" s="406">
        <f t="shared" si="82"/>
        <v>16</v>
      </c>
      <c r="W1659" s="676" t="s">
        <v>750</v>
      </c>
      <c r="X1659" s="507" t="str">
        <f t="shared" si="80"/>
        <v>probabil 16 număr camere necunoscut &lt;span style="color: red;"&gt;(spuneți-mi sau trimiteți tabel întreținere)&lt;/span&gt;</v>
      </c>
      <c r="Y1659" s="508" t="str">
        <f t="shared" si="81"/>
        <v>probabil 16 din care probabil 16 număr camere necunoscut &lt;span style="color: red;"&gt;(spuneți-mi sau trimiteți tabel întreținere)&lt;/span&gt;</v>
      </c>
      <c r="Z1659" s="509"/>
      <c r="AA1659" s="510" t="s">
        <v>1043</v>
      </c>
      <c r="AB1659" s="628" t="s">
        <v>1300</v>
      </c>
      <c r="AC1659" s="431" t="s">
        <v>1548</v>
      </c>
      <c r="AD1659" s="356" t="s">
        <v>624</v>
      </c>
      <c r="AE1659" s="356"/>
      <c r="AF1659" s="356"/>
      <c r="AG1659" s="356" t="s">
        <v>840</v>
      </c>
      <c r="AH1659" s="356"/>
      <c r="AI1659" s="356" t="s">
        <v>2227</v>
      </c>
      <c r="AJ1659" s="441"/>
      <c r="AK1659" s="359"/>
    </row>
    <row r="1660" spans="1:37">
      <c r="A1660" s="367"/>
      <c r="B1660" s="386" t="s">
        <v>220</v>
      </c>
      <c r="C1660" s="402">
        <v>46.776699999999998</v>
      </c>
      <c r="D1660" s="428">
        <v>23.587420000000002</v>
      </c>
      <c r="E1660" s="449" t="s">
        <v>206</v>
      </c>
      <c r="F1660" s="626" t="s">
        <v>1028</v>
      </c>
      <c r="G1660" s="450" t="s">
        <v>2937</v>
      </c>
      <c r="H1660" s="450" t="s">
        <v>4720</v>
      </c>
      <c r="I1660" s="452" t="s">
        <v>708</v>
      </c>
      <c r="J1660" s="457" t="s">
        <v>624</v>
      </c>
      <c r="K1660" s="407" t="s">
        <v>624</v>
      </c>
      <c r="L1660" s="407">
        <v>2</v>
      </c>
      <c r="M1660" s="407">
        <v>2</v>
      </c>
      <c r="N1660" s="425" t="s">
        <v>624</v>
      </c>
      <c r="O1660" s="437"/>
      <c r="P1660" s="406"/>
      <c r="Q1660" s="406"/>
      <c r="R1660" s="406"/>
      <c r="S1660" s="406"/>
      <c r="T1660" s="406"/>
      <c r="U1660" s="406"/>
      <c r="V1660" s="406" t="e">
        <f t="shared" si="82"/>
        <v>#VALUE!</v>
      </c>
      <c r="W1660" s="676"/>
      <c r="X1660" s="507" t="e">
        <f t="shared" si="80"/>
        <v>#VALUE!</v>
      </c>
      <c r="Y1660" s="508" t="e">
        <f t="shared" si="81"/>
        <v>#VALUE!</v>
      </c>
      <c r="Z1660" s="509"/>
      <c r="AA1660" s="510" t="s">
        <v>1043</v>
      </c>
      <c r="AB1660" s="421" t="s">
        <v>1298</v>
      </c>
      <c r="AC1660" s="432" t="s">
        <v>1044</v>
      </c>
      <c r="AD1660" s="356" t="s">
        <v>624</v>
      </c>
      <c r="AE1660" s="356"/>
      <c r="AF1660" s="356"/>
      <c r="AG1660" s="356" t="s">
        <v>840</v>
      </c>
      <c r="AH1660" s="356"/>
      <c r="AI1660" s="356" t="s">
        <v>2227</v>
      </c>
      <c r="AJ1660" s="441"/>
      <c r="AK1660" s="359"/>
    </row>
    <row r="1661" spans="1:37">
      <c r="A1661" s="367"/>
      <c r="B1661" s="386" t="s">
        <v>220</v>
      </c>
      <c r="C1661" s="402">
        <v>46.776800000000001</v>
      </c>
      <c r="D1661" s="428">
        <v>23.587399999999999</v>
      </c>
      <c r="E1661" s="449" t="s">
        <v>206</v>
      </c>
      <c r="F1661" s="450" t="s">
        <v>649</v>
      </c>
      <c r="G1661" s="450" t="s">
        <v>2937</v>
      </c>
      <c r="H1661" s="450" t="s">
        <v>4721</v>
      </c>
      <c r="I1661" s="452" t="s">
        <v>779</v>
      </c>
      <c r="J1661" s="457" t="s">
        <v>3</v>
      </c>
      <c r="K1661" s="407">
        <v>1</v>
      </c>
      <c r="L1661" s="407">
        <v>5</v>
      </c>
      <c r="M1661" s="407">
        <v>5</v>
      </c>
      <c r="N1661" s="425">
        <v>10</v>
      </c>
      <c r="O1661" s="437"/>
      <c r="P1661" s="406"/>
      <c r="Q1661" s="406"/>
      <c r="R1661" s="406"/>
      <c r="S1661" s="406"/>
      <c r="T1661" s="406"/>
      <c r="U1661" s="406"/>
      <c r="V1661" s="406">
        <f t="shared" si="82"/>
        <v>10</v>
      </c>
      <c r="W1661" s="676" t="s">
        <v>654</v>
      </c>
      <c r="X1661" s="507" t="str">
        <f t="shared" si="80"/>
        <v>aproximativ 10 număr camere necunoscut &lt;span style="color: red;"&gt;(spuneți-mi sau trimiteți tabel întreținere)&lt;/span&gt;</v>
      </c>
      <c r="Y1661" s="508" t="str">
        <f t="shared" si="81"/>
        <v>aproximativ 10 din care aproximativ 10 număr camere necunoscut &lt;span style="color: red;"&gt;(spuneți-mi sau trimiteți tabel întreținere)&lt;/span&gt;</v>
      </c>
      <c r="Z1661" s="509"/>
      <c r="AA1661" s="510" t="s">
        <v>1043</v>
      </c>
      <c r="AB1661" s="628" t="s">
        <v>1300</v>
      </c>
      <c r="AC1661" s="432" t="s">
        <v>1548</v>
      </c>
      <c r="AD1661" s="356" t="s">
        <v>624</v>
      </c>
      <c r="AE1661" s="356"/>
      <c r="AF1661" s="356"/>
      <c r="AG1661" s="356" t="s">
        <v>840</v>
      </c>
      <c r="AH1661" s="356"/>
      <c r="AI1661" s="356" t="s">
        <v>2227</v>
      </c>
      <c r="AJ1661" s="441"/>
      <c r="AK1661" s="359"/>
    </row>
    <row r="1662" spans="1:37">
      <c r="A1662" s="367"/>
      <c r="B1662" s="386" t="s">
        <v>220</v>
      </c>
      <c r="C1662" s="402">
        <v>46.776899999999998</v>
      </c>
      <c r="D1662" s="428">
        <v>23.587399999999999</v>
      </c>
      <c r="E1662" s="449" t="s">
        <v>206</v>
      </c>
      <c r="F1662" s="626" t="s">
        <v>1028</v>
      </c>
      <c r="G1662" s="450" t="s">
        <v>2937</v>
      </c>
      <c r="H1662" s="450" t="s">
        <v>4722</v>
      </c>
      <c r="I1662" s="452" t="s">
        <v>773</v>
      </c>
      <c r="J1662" s="457" t="s">
        <v>624</v>
      </c>
      <c r="K1662" s="407" t="s">
        <v>624</v>
      </c>
      <c r="L1662" s="407">
        <v>3</v>
      </c>
      <c r="M1662" s="407">
        <v>2</v>
      </c>
      <c r="N1662" s="425" t="s">
        <v>624</v>
      </c>
      <c r="O1662" s="437"/>
      <c r="P1662" s="406"/>
      <c r="Q1662" s="406"/>
      <c r="R1662" s="406"/>
      <c r="S1662" s="406"/>
      <c r="T1662" s="406"/>
      <c r="U1662" s="406"/>
      <c r="V1662" s="406" t="e">
        <f t="shared" si="82"/>
        <v>#VALUE!</v>
      </c>
      <c r="W1662" s="676"/>
      <c r="X1662" s="507" t="e">
        <f t="shared" si="80"/>
        <v>#VALUE!</v>
      </c>
      <c r="Y1662" s="508" t="e">
        <f t="shared" si="81"/>
        <v>#VALUE!</v>
      </c>
      <c r="Z1662" s="509"/>
      <c r="AA1662" s="510" t="s">
        <v>1043</v>
      </c>
      <c r="AB1662" s="421" t="s">
        <v>1298</v>
      </c>
      <c r="AC1662" s="432" t="s">
        <v>1044</v>
      </c>
      <c r="AD1662" s="356" t="s">
        <v>624</v>
      </c>
      <c r="AE1662" s="356"/>
      <c r="AF1662" s="356"/>
      <c r="AG1662" s="356" t="s">
        <v>840</v>
      </c>
      <c r="AH1662" s="356"/>
      <c r="AI1662" s="356" t="s">
        <v>2227</v>
      </c>
      <c r="AJ1662" s="441"/>
      <c r="AK1662" s="359"/>
    </row>
    <row r="1663" spans="1:37">
      <c r="A1663" s="367"/>
      <c r="B1663" s="386" t="s">
        <v>220</v>
      </c>
      <c r="C1663" s="402">
        <v>46.777099999999997</v>
      </c>
      <c r="D1663" s="428">
        <v>23.587399999999999</v>
      </c>
      <c r="E1663" s="449" t="s">
        <v>206</v>
      </c>
      <c r="F1663" s="450" t="s">
        <v>649</v>
      </c>
      <c r="G1663" s="450" t="s">
        <v>2937</v>
      </c>
      <c r="H1663" s="450" t="s">
        <v>4723</v>
      </c>
      <c r="I1663" s="452" t="s">
        <v>684</v>
      </c>
      <c r="J1663" s="457" t="s">
        <v>3</v>
      </c>
      <c r="K1663" s="407">
        <v>2</v>
      </c>
      <c r="L1663" s="407">
        <v>4</v>
      </c>
      <c r="M1663" s="407">
        <v>4</v>
      </c>
      <c r="N1663" s="425">
        <v>32</v>
      </c>
      <c r="O1663" s="437"/>
      <c r="P1663" s="406"/>
      <c r="Q1663" s="406"/>
      <c r="R1663" s="406"/>
      <c r="S1663" s="406"/>
      <c r="T1663" s="406"/>
      <c r="U1663" s="406"/>
      <c r="V1663" s="406">
        <f t="shared" si="82"/>
        <v>32</v>
      </c>
      <c r="W1663" s="676" t="s">
        <v>750</v>
      </c>
      <c r="X1663" s="507" t="str">
        <f t="shared" si="80"/>
        <v>probabil 32 număr camere necunoscut &lt;span style="color: red;"&gt;(spuneți-mi sau trimiteți tabel întreținere)&lt;/span&gt;</v>
      </c>
      <c r="Y1663" s="508" t="str">
        <f t="shared" si="81"/>
        <v>probabil 32 din care probabil 32 număr camere necunoscut &lt;span style="color: red;"&gt;(spuneți-mi sau trimiteți tabel întreținere)&lt;/span&gt;</v>
      </c>
      <c r="Z1663" s="509"/>
      <c r="AA1663" s="510" t="s">
        <v>1043</v>
      </c>
      <c r="AB1663" s="628" t="s">
        <v>1300</v>
      </c>
      <c r="AC1663" s="432" t="s">
        <v>1548</v>
      </c>
      <c r="AD1663" s="356" t="s">
        <v>624</v>
      </c>
      <c r="AE1663" s="356"/>
      <c r="AF1663" s="356"/>
      <c r="AG1663" s="356" t="s">
        <v>840</v>
      </c>
      <c r="AH1663" s="356"/>
      <c r="AI1663" s="356" t="s">
        <v>2227</v>
      </c>
      <c r="AJ1663" s="441"/>
      <c r="AK1663" s="359"/>
    </row>
    <row r="1664" spans="1:37">
      <c r="A1664" s="367"/>
      <c r="B1664" s="386" t="s">
        <v>220</v>
      </c>
      <c r="C1664" s="402">
        <v>46.7774</v>
      </c>
      <c r="D1664" s="428">
        <v>23.587399999999999</v>
      </c>
      <c r="E1664" s="449" t="s">
        <v>206</v>
      </c>
      <c r="F1664" s="626" t="s">
        <v>1028</v>
      </c>
      <c r="G1664" s="450" t="s">
        <v>2937</v>
      </c>
      <c r="H1664" s="450" t="s">
        <v>4724</v>
      </c>
      <c r="I1664" s="452" t="s">
        <v>707</v>
      </c>
      <c r="J1664" s="457" t="s">
        <v>624</v>
      </c>
      <c r="K1664" s="407" t="s">
        <v>624</v>
      </c>
      <c r="L1664" s="407">
        <v>4</v>
      </c>
      <c r="M1664" s="407">
        <v>3</v>
      </c>
      <c r="N1664" s="425" t="s">
        <v>624</v>
      </c>
      <c r="O1664" s="437"/>
      <c r="P1664" s="406"/>
      <c r="Q1664" s="406"/>
      <c r="R1664" s="406"/>
      <c r="S1664" s="406"/>
      <c r="T1664" s="406"/>
      <c r="U1664" s="406"/>
      <c r="V1664" s="406" t="e">
        <f t="shared" si="82"/>
        <v>#VALUE!</v>
      </c>
      <c r="W1664" s="676"/>
      <c r="X1664" s="507" t="e">
        <f t="shared" si="80"/>
        <v>#VALUE!</v>
      </c>
      <c r="Y1664" s="508" t="e">
        <f t="shared" si="81"/>
        <v>#VALUE!</v>
      </c>
      <c r="Z1664" s="509"/>
      <c r="AA1664" s="510" t="s">
        <v>1043</v>
      </c>
      <c r="AB1664" s="421" t="s">
        <v>1298</v>
      </c>
      <c r="AC1664" s="432" t="s">
        <v>1044</v>
      </c>
      <c r="AD1664" s="356" t="s">
        <v>624</v>
      </c>
      <c r="AE1664" s="356"/>
      <c r="AF1664" s="356"/>
      <c r="AG1664" s="356" t="s">
        <v>840</v>
      </c>
      <c r="AH1664" s="356"/>
      <c r="AI1664" s="356" t="s">
        <v>2227</v>
      </c>
      <c r="AJ1664" s="441"/>
      <c r="AK1664" s="359"/>
    </row>
    <row r="1665" spans="1:37">
      <c r="A1665" s="367"/>
      <c r="B1665" s="386" t="s">
        <v>220</v>
      </c>
      <c r="C1665" s="402">
        <v>46.777700000000003</v>
      </c>
      <c r="D1665" s="428">
        <v>23.58755</v>
      </c>
      <c r="E1665" s="449" t="s">
        <v>206</v>
      </c>
      <c r="F1665" s="626" t="s">
        <v>1028</v>
      </c>
      <c r="G1665" s="450" t="s">
        <v>2937</v>
      </c>
      <c r="H1665" s="450" t="s">
        <v>4725</v>
      </c>
      <c r="I1665" s="452" t="s">
        <v>708</v>
      </c>
      <c r="J1665" s="457" t="s">
        <v>624</v>
      </c>
      <c r="K1665" s="407" t="s">
        <v>624</v>
      </c>
      <c r="L1665" s="407">
        <v>2</v>
      </c>
      <c r="M1665" s="407">
        <v>2</v>
      </c>
      <c r="N1665" s="425" t="s">
        <v>624</v>
      </c>
      <c r="O1665" s="437"/>
      <c r="P1665" s="406"/>
      <c r="Q1665" s="406"/>
      <c r="R1665" s="406"/>
      <c r="S1665" s="406"/>
      <c r="T1665" s="406"/>
      <c r="U1665" s="406"/>
      <c r="V1665" s="406" t="e">
        <f t="shared" si="82"/>
        <v>#VALUE!</v>
      </c>
      <c r="W1665" s="676"/>
      <c r="X1665" s="507" t="e">
        <f t="shared" si="80"/>
        <v>#VALUE!</v>
      </c>
      <c r="Y1665" s="508" t="e">
        <f t="shared" si="81"/>
        <v>#VALUE!</v>
      </c>
      <c r="Z1665" s="509"/>
      <c r="AA1665" s="510" t="s">
        <v>1043</v>
      </c>
      <c r="AB1665" s="421" t="s">
        <v>1298</v>
      </c>
      <c r="AC1665" s="431" t="s">
        <v>1044</v>
      </c>
      <c r="AD1665" s="356" t="s">
        <v>624</v>
      </c>
      <c r="AE1665" s="356"/>
      <c r="AF1665" s="356"/>
      <c r="AG1665" s="356" t="s">
        <v>840</v>
      </c>
      <c r="AH1665" s="356"/>
      <c r="AI1665" s="356" t="s">
        <v>2227</v>
      </c>
      <c r="AJ1665" s="441"/>
      <c r="AK1665" s="359"/>
    </row>
    <row r="1666" spans="1:37">
      <c r="A1666" s="367"/>
      <c r="B1666" s="386" t="s">
        <v>220</v>
      </c>
      <c r="C1666" s="402">
        <v>46.777799999999999</v>
      </c>
      <c r="D1666" s="428">
        <v>23.587499999999999</v>
      </c>
      <c r="E1666" s="449" t="s">
        <v>206</v>
      </c>
      <c r="F1666" s="626" t="s">
        <v>1028</v>
      </c>
      <c r="G1666" s="450" t="s">
        <v>2937</v>
      </c>
      <c r="H1666" s="450" t="s">
        <v>4726</v>
      </c>
      <c r="I1666" s="452" t="s">
        <v>685</v>
      </c>
      <c r="J1666" s="457" t="s">
        <v>624</v>
      </c>
      <c r="K1666" s="407" t="s">
        <v>624</v>
      </c>
      <c r="L1666" s="407">
        <v>3</v>
      </c>
      <c r="M1666" s="407">
        <v>3</v>
      </c>
      <c r="N1666" s="425" t="s">
        <v>624</v>
      </c>
      <c r="O1666" s="437"/>
      <c r="P1666" s="406"/>
      <c r="Q1666" s="406"/>
      <c r="R1666" s="406"/>
      <c r="S1666" s="406"/>
      <c r="T1666" s="406"/>
      <c r="U1666" s="406"/>
      <c r="V1666" s="406" t="e">
        <f t="shared" si="82"/>
        <v>#VALUE!</v>
      </c>
      <c r="W1666" s="676"/>
      <c r="X1666" s="507" t="e">
        <f t="shared" si="80"/>
        <v>#VALUE!</v>
      </c>
      <c r="Y1666" s="508" t="e">
        <f t="shared" si="81"/>
        <v>#VALUE!</v>
      </c>
      <c r="Z1666" s="509"/>
      <c r="AA1666" s="510" t="s">
        <v>1043</v>
      </c>
      <c r="AB1666" s="421" t="s">
        <v>1298</v>
      </c>
      <c r="AC1666" s="431" t="s">
        <v>1044</v>
      </c>
      <c r="AD1666" s="356" t="s">
        <v>624</v>
      </c>
      <c r="AE1666" s="356"/>
      <c r="AF1666" s="356"/>
      <c r="AG1666" s="356" t="s">
        <v>840</v>
      </c>
      <c r="AH1666" s="356"/>
      <c r="AI1666" s="356" t="s">
        <v>2227</v>
      </c>
      <c r="AJ1666" s="441"/>
      <c r="AK1666" s="359"/>
    </row>
    <row r="1667" spans="1:37">
      <c r="A1667" s="367"/>
      <c r="B1667" s="386" t="s">
        <v>220</v>
      </c>
      <c r="C1667" s="402">
        <v>46.777999999999999</v>
      </c>
      <c r="D1667" s="428">
        <v>23.587499999999999</v>
      </c>
      <c r="E1667" s="449" t="s">
        <v>206</v>
      </c>
      <c r="F1667" s="450" t="s">
        <v>649</v>
      </c>
      <c r="G1667" s="450" t="s">
        <v>2937</v>
      </c>
      <c r="H1667" s="450" t="s">
        <v>3299</v>
      </c>
      <c r="I1667" s="452" t="s">
        <v>684</v>
      </c>
      <c r="J1667" s="457" t="s">
        <v>3</v>
      </c>
      <c r="K1667" s="407">
        <v>1</v>
      </c>
      <c r="L1667" s="407">
        <v>4</v>
      </c>
      <c r="M1667" s="407">
        <v>4</v>
      </c>
      <c r="N1667" s="425">
        <v>16</v>
      </c>
      <c r="O1667" s="437"/>
      <c r="P1667" s="406"/>
      <c r="Q1667" s="406"/>
      <c r="R1667" s="406"/>
      <c r="S1667" s="406"/>
      <c r="T1667" s="406"/>
      <c r="U1667" s="406"/>
      <c r="V1667" s="406">
        <f t="shared" si="82"/>
        <v>16</v>
      </c>
      <c r="W1667" s="676" t="s">
        <v>750</v>
      </c>
      <c r="X1667" s="507" t="str">
        <f t="shared" si="80"/>
        <v>probabil 16 număr camere necunoscut &lt;span style="color: red;"&gt;(spuneți-mi sau trimiteți tabel întreținere)&lt;/span&gt;</v>
      </c>
      <c r="Y1667" s="508" t="str">
        <f t="shared" si="81"/>
        <v>probabil 16 din care probabil 16 număr camere necunoscut &lt;span style="color: red;"&gt;(spuneți-mi sau trimiteți tabel întreținere)&lt;/span&gt;</v>
      </c>
      <c r="Z1667" s="509"/>
      <c r="AA1667" s="510" t="s">
        <v>1043</v>
      </c>
      <c r="AB1667" s="628" t="s">
        <v>1300</v>
      </c>
      <c r="AC1667" s="431" t="s">
        <v>1548</v>
      </c>
      <c r="AD1667" s="356" t="s">
        <v>624</v>
      </c>
      <c r="AE1667" s="356"/>
      <c r="AF1667" s="356"/>
      <c r="AG1667" s="356" t="s">
        <v>840</v>
      </c>
      <c r="AH1667" s="356"/>
      <c r="AI1667" s="356" t="s">
        <v>2227</v>
      </c>
      <c r="AJ1667" s="441"/>
      <c r="AK1667" s="359"/>
    </row>
    <row r="1668" spans="1:37">
      <c r="A1668" s="367"/>
      <c r="B1668" s="386" t="s">
        <v>220</v>
      </c>
      <c r="C1668" s="402">
        <v>46.778300000000002</v>
      </c>
      <c r="D1668" s="428">
        <v>23.587499999999999</v>
      </c>
      <c r="E1668" s="449" t="s">
        <v>206</v>
      </c>
      <c r="F1668" s="450" t="s">
        <v>649</v>
      </c>
      <c r="G1668" s="450" t="s">
        <v>2937</v>
      </c>
      <c r="H1668" s="450" t="s">
        <v>4727</v>
      </c>
      <c r="I1668" s="452" t="s">
        <v>681</v>
      </c>
      <c r="J1668" s="457" t="s">
        <v>3</v>
      </c>
      <c r="K1668" s="407">
        <v>2</v>
      </c>
      <c r="L1668" s="407">
        <v>5</v>
      </c>
      <c r="M1668" s="407">
        <v>5</v>
      </c>
      <c r="N1668" s="425">
        <v>30</v>
      </c>
      <c r="O1668" s="437"/>
      <c r="P1668" s="406"/>
      <c r="Q1668" s="406"/>
      <c r="R1668" s="406"/>
      <c r="S1668" s="406"/>
      <c r="T1668" s="406"/>
      <c r="U1668" s="406"/>
      <c r="V1668" s="406">
        <f t="shared" si="82"/>
        <v>30</v>
      </c>
      <c r="W1668" s="676" t="s">
        <v>654</v>
      </c>
      <c r="X1668" s="507" t="str">
        <f t="shared" si="80"/>
        <v>aproximativ 30 număr camere necunoscut &lt;span style="color: red;"&gt;(spuneți-mi sau trimiteți tabel întreținere)&lt;/span&gt;</v>
      </c>
      <c r="Y1668" s="508" t="str">
        <f t="shared" si="81"/>
        <v>aproximativ 30 din care aproximativ 30 număr camere necunoscut &lt;span style="color: red;"&gt;(spuneți-mi sau trimiteți tabel întreținere)&lt;/span&gt;</v>
      </c>
      <c r="Z1668" s="509"/>
      <c r="AA1668" s="510" t="s">
        <v>1043</v>
      </c>
      <c r="AB1668" s="628" t="s">
        <v>1300</v>
      </c>
      <c r="AC1668" s="432" t="s">
        <v>1548</v>
      </c>
      <c r="AD1668" s="356" t="s">
        <v>624</v>
      </c>
      <c r="AE1668" s="356"/>
      <c r="AF1668" s="356"/>
      <c r="AG1668" s="356" t="s">
        <v>840</v>
      </c>
      <c r="AH1668" s="356"/>
      <c r="AI1668" s="356" t="s">
        <v>2227</v>
      </c>
      <c r="AJ1668" s="441"/>
      <c r="AK1668" s="359"/>
    </row>
    <row r="1669" spans="1:37">
      <c r="A1669" s="367"/>
      <c r="B1669" s="386" t="s">
        <v>220</v>
      </c>
      <c r="C1669" s="402">
        <v>46.778700000000001</v>
      </c>
      <c r="D1669" s="428">
        <v>23.587499999999999</v>
      </c>
      <c r="E1669" s="449" t="s">
        <v>206</v>
      </c>
      <c r="F1669" s="450" t="s">
        <v>649</v>
      </c>
      <c r="G1669" s="450" t="s">
        <v>2937</v>
      </c>
      <c r="H1669" s="450" t="s">
        <v>4728</v>
      </c>
      <c r="I1669" s="452" t="s">
        <v>681</v>
      </c>
      <c r="J1669" s="457" t="s">
        <v>3</v>
      </c>
      <c r="K1669" s="407">
        <v>1</v>
      </c>
      <c r="L1669" s="407">
        <v>5</v>
      </c>
      <c r="M1669" s="407">
        <v>5</v>
      </c>
      <c r="N1669" s="425">
        <v>10</v>
      </c>
      <c r="O1669" s="437"/>
      <c r="P1669" s="406"/>
      <c r="Q1669" s="406"/>
      <c r="R1669" s="406"/>
      <c r="S1669" s="406"/>
      <c r="T1669" s="406"/>
      <c r="U1669" s="406"/>
      <c r="V1669" s="406">
        <f t="shared" si="82"/>
        <v>10</v>
      </c>
      <c r="W1669" s="676"/>
      <c r="X1669" s="507" t="str">
        <f t="shared" si="80"/>
        <v>10 număr camere necunoscut &lt;span style="color: red;"&gt;(spuneți-mi sau trimiteți tabel întreținere)&lt;/span&gt;</v>
      </c>
      <c r="Y1669" s="508" t="str">
        <f t="shared" si="81"/>
        <v>10 din care 10 număr camere necunoscut &lt;span style="color: red;"&gt;(spuneți-mi sau trimiteți tabel întreținere)&lt;/span&gt;</v>
      </c>
      <c r="Z1669" s="509"/>
      <c r="AA1669" s="510" t="s">
        <v>1043</v>
      </c>
      <c r="AB1669" s="628" t="s">
        <v>1300</v>
      </c>
      <c r="AC1669" s="431" t="s">
        <v>1548</v>
      </c>
      <c r="AD1669" s="356" t="s">
        <v>624</v>
      </c>
      <c r="AE1669" s="356"/>
      <c r="AF1669" s="356"/>
      <c r="AG1669" s="356" t="s">
        <v>840</v>
      </c>
      <c r="AH1669" s="356"/>
      <c r="AI1669" s="356" t="s">
        <v>2227</v>
      </c>
      <c r="AJ1669" s="441"/>
      <c r="AK1669" s="359"/>
    </row>
    <row r="1670" spans="1:37">
      <c r="A1670" s="367"/>
      <c r="B1670" s="386" t="s">
        <v>220</v>
      </c>
      <c r="C1670" s="402">
        <v>46.7789</v>
      </c>
      <c r="D1670" s="428">
        <v>23.587499999999999</v>
      </c>
      <c r="E1670" s="449" t="s">
        <v>206</v>
      </c>
      <c r="F1670" s="626" t="s">
        <v>1028</v>
      </c>
      <c r="G1670" s="450" t="s">
        <v>2937</v>
      </c>
      <c r="H1670" s="450" t="s">
        <v>4729</v>
      </c>
      <c r="I1670" s="452" t="s">
        <v>720</v>
      </c>
      <c r="J1670" s="457" t="s">
        <v>624</v>
      </c>
      <c r="K1670" s="407" t="s">
        <v>624</v>
      </c>
      <c r="L1670" s="407">
        <v>4</v>
      </c>
      <c r="M1670" s="407">
        <v>4</v>
      </c>
      <c r="N1670" s="425" t="s">
        <v>624</v>
      </c>
      <c r="O1670" s="437"/>
      <c r="P1670" s="406"/>
      <c r="Q1670" s="406"/>
      <c r="R1670" s="406"/>
      <c r="S1670" s="406"/>
      <c r="T1670" s="406"/>
      <c r="U1670" s="406"/>
      <c r="V1670" s="406" t="e">
        <f t="shared" si="82"/>
        <v>#VALUE!</v>
      </c>
      <c r="W1670" s="676"/>
      <c r="X1670" s="507" t="e">
        <f t="shared" si="80"/>
        <v>#VALUE!</v>
      </c>
      <c r="Y1670" s="508" t="e">
        <f t="shared" si="81"/>
        <v>#VALUE!</v>
      </c>
      <c r="Z1670" s="509"/>
      <c r="AA1670" s="510" t="s">
        <v>1029</v>
      </c>
      <c r="AB1670" s="421" t="s">
        <v>1298</v>
      </c>
      <c r="AC1670" s="431" t="s">
        <v>1044</v>
      </c>
      <c r="AD1670" s="356" t="s">
        <v>624</v>
      </c>
      <c r="AE1670" s="356"/>
      <c r="AF1670" s="356"/>
      <c r="AG1670" s="356" t="s">
        <v>840</v>
      </c>
      <c r="AH1670" s="356"/>
      <c r="AI1670" s="356" t="s">
        <v>2227</v>
      </c>
      <c r="AJ1670" s="441"/>
      <c r="AK1670" s="359"/>
    </row>
    <row r="1671" spans="1:37">
      <c r="A1671" s="367"/>
      <c r="B1671" s="386" t="s">
        <v>220</v>
      </c>
      <c r="C1671" s="402">
        <v>46.779200000000003</v>
      </c>
      <c r="D1671" s="428">
        <v>23.587499999999999</v>
      </c>
      <c r="E1671" s="449" t="s">
        <v>206</v>
      </c>
      <c r="F1671" s="626" t="s">
        <v>1028</v>
      </c>
      <c r="G1671" s="450" t="s">
        <v>2937</v>
      </c>
      <c r="H1671" s="450" t="s">
        <v>4730</v>
      </c>
      <c r="I1671" s="452" t="s">
        <v>708</v>
      </c>
      <c r="J1671" s="457" t="s">
        <v>624</v>
      </c>
      <c r="K1671" s="407" t="s">
        <v>624</v>
      </c>
      <c r="L1671" s="407">
        <v>2</v>
      </c>
      <c r="M1671" s="407">
        <v>2</v>
      </c>
      <c r="N1671" s="425" t="s">
        <v>624</v>
      </c>
      <c r="O1671" s="437"/>
      <c r="P1671" s="406"/>
      <c r="Q1671" s="406"/>
      <c r="R1671" s="406"/>
      <c r="S1671" s="406"/>
      <c r="T1671" s="406"/>
      <c r="U1671" s="406"/>
      <c r="V1671" s="406" t="e">
        <f t="shared" si="82"/>
        <v>#VALUE!</v>
      </c>
      <c r="W1671" s="676"/>
      <c r="X1671" s="507" t="e">
        <f t="shared" si="80"/>
        <v>#VALUE!</v>
      </c>
      <c r="Y1671" s="508" t="e">
        <f t="shared" si="81"/>
        <v>#VALUE!</v>
      </c>
      <c r="Z1671" s="509"/>
      <c r="AA1671" s="510" t="s">
        <v>1043</v>
      </c>
      <c r="AB1671" s="421" t="s">
        <v>1298</v>
      </c>
      <c r="AC1671" s="431" t="s">
        <v>1044</v>
      </c>
      <c r="AD1671" s="356" t="s">
        <v>624</v>
      </c>
      <c r="AE1671" s="356"/>
      <c r="AF1671" s="356"/>
      <c r="AG1671" s="356" t="s">
        <v>840</v>
      </c>
      <c r="AH1671" s="356"/>
      <c r="AI1671" s="356" t="s">
        <v>2227</v>
      </c>
      <c r="AJ1671" s="441"/>
      <c r="AK1671" s="359"/>
    </row>
    <row r="1672" spans="1:37">
      <c r="A1672" s="367"/>
      <c r="B1672" s="386" t="s">
        <v>220</v>
      </c>
      <c r="C1672" s="402">
        <v>46.779400000000003</v>
      </c>
      <c r="D1672" s="428">
        <v>23.587499999999999</v>
      </c>
      <c r="E1672" s="449" t="s">
        <v>206</v>
      </c>
      <c r="F1672" s="626" t="s">
        <v>1028</v>
      </c>
      <c r="G1672" s="450" t="s">
        <v>2937</v>
      </c>
      <c r="H1672" s="450" t="s">
        <v>4731</v>
      </c>
      <c r="I1672" s="452" t="s">
        <v>685</v>
      </c>
      <c r="J1672" s="457" t="s">
        <v>624</v>
      </c>
      <c r="K1672" s="407" t="s">
        <v>624</v>
      </c>
      <c r="L1672" s="407">
        <v>3</v>
      </c>
      <c r="M1672" s="407">
        <v>3</v>
      </c>
      <c r="N1672" s="425" t="s">
        <v>624</v>
      </c>
      <c r="O1672" s="437"/>
      <c r="P1672" s="406"/>
      <c r="Q1672" s="406"/>
      <c r="R1672" s="406"/>
      <c r="S1672" s="406"/>
      <c r="T1672" s="406"/>
      <c r="U1672" s="406"/>
      <c r="V1672" s="406" t="e">
        <f t="shared" si="82"/>
        <v>#VALUE!</v>
      </c>
      <c r="W1672" s="676"/>
      <c r="X1672" s="507" t="e">
        <f t="shared" si="80"/>
        <v>#VALUE!</v>
      </c>
      <c r="Y1672" s="508" t="e">
        <f t="shared" si="81"/>
        <v>#VALUE!</v>
      </c>
      <c r="Z1672" s="509"/>
      <c r="AA1672" s="510" t="s">
        <v>1043</v>
      </c>
      <c r="AB1672" s="421" t="s">
        <v>1298</v>
      </c>
      <c r="AC1672" s="431" t="s">
        <v>1044</v>
      </c>
      <c r="AD1672" s="356" t="s">
        <v>624</v>
      </c>
      <c r="AE1672" s="356"/>
      <c r="AF1672" s="356"/>
      <c r="AG1672" s="356" t="s">
        <v>840</v>
      </c>
      <c r="AH1672" s="356"/>
      <c r="AI1672" s="356" t="s">
        <v>2227</v>
      </c>
      <c r="AJ1672" s="441"/>
      <c r="AK1672" s="359"/>
    </row>
    <row r="1673" spans="1:37">
      <c r="A1673" s="367"/>
      <c r="B1673" s="386" t="s">
        <v>220</v>
      </c>
      <c r="C1673" s="402">
        <v>46.779699999999998</v>
      </c>
      <c r="D1673" s="428">
        <v>23.587499999999999</v>
      </c>
      <c r="E1673" s="449" t="s">
        <v>206</v>
      </c>
      <c r="F1673" s="626" t="s">
        <v>1028</v>
      </c>
      <c r="G1673" s="450" t="s">
        <v>2937</v>
      </c>
      <c r="H1673" s="450" t="s">
        <v>4732</v>
      </c>
      <c r="I1673" s="452" t="s">
        <v>708</v>
      </c>
      <c r="J1673" s="457" t="s">
        <v>624</v>
      </c>
      <c r="K1673" s="407" t="s">
        <v>624</v>
      </c>
      <c r="L1673" s="407">
        <v>2</v>
      </c>
      <c r="M1673" s="407">
        <v>2</v>
      </c>
      <c r="N1673" s="425" t="s">
        <v>624</v>
      </c>
      <c r="O1673" s="437"/>
      <c r="P1673" s="406"/>
      <c r="Q1673" s="406"/>
      <c r="R1673" s="406"/>
      <c r="S1673" s="406"/>
      <c r="T1673" s="406"/>
      <c r="U1673" s="406"/>
      <c r="V1673" s="406" t="e">
        <f t="shared" si="82"/>
        <v>#VALUE!</v>
      </c>
      <c r="W1673" s="676"/>
      <c r="X1673" s="507" t="e">
        <f t="shared" si="80"/>
        <v>#VALUE!</v>
      </c>
      <c r="Y1673" s="508" t="e">
        <f t="shared" si="81"/>
        <v>#VALUE!</v>
      </c>
      <c r="Z1673" s="509"/>
      <c r="AA1673" s="510" t="s">
        <v>1043</v>
      </c>
      <c r="AB1673" s="421" t="s">
        <v>1298</v>
      </c>
      <c r="AC1673" s="431" t="s">
        <v>1044</v>
      </c>
      <c r="AD1673" s="356" t="s">
        <v>624</v>
      </c>
      <c r="AE1673" s="356"/>
      <c r="AF1673" s="356"/>
      <c r="AG1673" s="356" t="s">
        <v>840</v>
      </c>
      <c r="AH1673" s="356"/>
      <c r="AI1673" s="356" t="s">
        <v>2227</v>
      </c>
      <c r="AJ1673" s="441"/>
      <c r="AK1673" s="359"/>
    </row>
    <row r="1674" spans="1:37">
      <c r="A1674" s="367"/>
      <c r="B1674" s="386" t="s">
        <v>220</v>
      </c>
      <c r="C1674" s="402">
        <v>46.779899999999998</v>
      </c>
      <c r="D1674" s="428">
        <v>23.587499999999999</v>
      </c>
      <c r="E1674" s="449" t="s">
        <v>206</v>
      </c>
      <c r="F1674" s="450" t="s">
        <v>649</v>
      </c>
      <c r="G1674" s="450" t="s">
        <v>2937</v>
      </c>
      <c r="H1674" s="450" t="s">
        <v>4733</v>
      </c>
      <c r="I1674" s="452" t="s">
        <v>686</v>
      </c>
      <c r="J1674" s="457" t="s">
        <v>3</v>
      </c>
      <c r="K1674" s="407">
        <v>1</v>
      </c>
      <c r="L1674" s="407">
        <v>5</v>
      </c>
      <c r="M1674" s="407">
        <v>5</v>
      </c>
      <c r="N1674" s="425">
        <v>20</v>
      </c>
      <c r="O1674" s="437"/>
      <c r="P1674" s="406"/>
      <c r="Q1674" s="406"/>
      <c r="R1674" s="406"/>
      <c r="S1674" s="406"/>
      <c r="T1674" s="406"/>
      <c r="U1674" s="406"/>
      <c r="V1674" s="406">
        <f t="shared" si="82"/>
        <v>20</v>
      </c>
      <c r="W1674" s="676" t="s">
        <v>750</v>
      </c>
      <c r="X1674" s="507" t="str">
        <f t="shared" si="80"/>
        <v>probabil 20 număr camere necunoscut &lt;span style="color: red;"&gt;(spuneți-mi sau trimiteți tabel întreținere)&lt;/span&gt;</v>
      </c>
      <c r="Y1674" s="508" t="str">
        <f t="shared" si="81"/>
        <v>probabil 20 din care probabil 20 număr camere necunoscut &lt;span style="color: red;"&gt;(spuneți-mi sau trimiteți tabel întreținere)&lt;/span&gt;</v>
      </c>
      <c r="Z1674" s="509"/>
      <c r="AA1674" s="510" t="s">
        <v>1043</v>
      </c>
      <c r="AB1674" s="628" t="s">
        <v>1300</v>
      </c>
      <c r="AC1674" s="431" t="s">
        <v>1548</v>
      </c>
      <c r="AD1674" s="356" t="s">
        <v>624</v>
      </c>
      <c r="AE1674" s="356"/>
      <c r="AF1674" s="356"/>
      <c r="AG1674" s="356" t="s">
        <v>840</v>
      </c>
      <c r="AH1674" s="356"/>
      <c r="AI1674" s="356" t="s">
        <v>2227</v>
      </c>
      <c r="AJ1674" s="441"/>
      <c r="AK1674" s="359"/>
    </row>
    <row r="1675" spans="1:37">
      <c r="A1675" s="367"/>
      <c r="B1675" s="386" t="s">
        <v>220</v>
      </c>
      <c r="C1675" s="402">
        <v>46.780200000000001</v>
      </c>
      <c r="D1675" s="428">
        <v>23.587599999999998</v>
      </c>
      <c r="E1675" s="449" t="s">
        <v>206</v>
      </c>
      <c r="F1675" s="450" t="s">
        <v>649</v>
      </c>
      <c r="G1675" s="450" t="s">
        <v>2937</v>
      </c>
      <c r="H1675" s="450" t="s">
        <v>4734</v>
      </c>
      <c r="I1675" s="452" t="s">
        <v>684</v>
      </c>
      <c r="J1675" s="457" t="s">
        <v>3</v>
      </c>
      <c r="K1675" s="407">
        <v>2</v>
      </c>
      <c r="L1675" s="407">
        <v>4</v>
      </c>
      <c r="M1675" s="407">
        <v>4</v>
      </c>
      <c r="N1675" s="425">
        <v>24</v>
      </c>
      <c r="O1675" s="437"/>
      <c r="P1675" s="406"/>
      <c r="Q1675" s="406"/>
      <c r="R1675" s="406"/>
      <c r="S1675" s="406"/>
      <c r="T1675" s="406"/>
      <c r="U1675" s="406"/>
      <c r="V1675" s="406">
        <f t="shared" si="82"/>
        <v>24</v>
      </c>
      <c r="W1675" s="676" t="s">
        <v>750</v>
      </c>
      <c r="X1675" s="507" t="str">
        <f t="shared" si="80"/>
        <v>probabil 24 număr camere necunoscut &lt;span style="color: red;"&gt;(spuneți-mi sau trimiteți tabel întreținere)&lt;/span&gt;</v>
      </c>
      <c r="Y1675" s="508" t="str">
        <f t="shared" si="81"/>
        <v>probabil 24 din care probabil 24 număr camere necunoscut &lt;span style="color: red;"&gt;(spuneți-mi sau trimiteți tabel întreținere)&lt;/span&gt;</v>
      </c>
      <c r="Z1675" s="509"/>
      <c r="AA1675" s="510" t="s">
        <v>1043</v>
      </c>
      <c r="AB1675" s="628" t="s">
        <v>1300</v>
      </c>
      <c r="AC1675" s="431" t="s">
        <v>1548</v>
      </c>
      <c r="AD1675" s="356" t="s">
        <v>624</v>
      </c>
      <c r="AE1675" s="356"/>
      <c r="AF1675" s="356"/>
      <c r="AG1675" s="356" t="s">
        <v>840</v>
      </c>
      <c r="AH1675" s="356"/>
      <c r="AI1675" s="356" t="s">
        <v>2227</v>
      </c>
      <c r="AJ1675" s="441"/>
      <c r="AK1675" s="359"/>
    </row>
    <row r="1676" spans="1:37">
      <c r="A1676" s="367"/>
      <c r="B1676" s="386" t="s">
        <v>220</v>
      </c>
      <c r="C1676" s="402">
        <v>46.780700000000003</v>
      </c>
      <c r="D1676" s="428">
        <v>23.587599999999998</v>
      </c>
      <c r="E1676" s="449" t="s">
        <v>206</v>
      </c>
      <c r="F1676" s="626" t="s">
        <v>1028</v>
      </c>
      <c r="G1676" s="450" t="s">
        <v>2937</v>
      </c>
      <c r="H1676" s="450" t="s">
        <v>4735</v>
      </c>
      <c r="I1676" s="452" t="s">
        <v>684</v>
      </c>
      <c r="J1676" s="457" t="s">
        <v>624</v>
      </c>
      <c r="K1676" s="407" t="s">
        <v>624</v>
      </c>
      <c r="L1676" s="407">
        <v>4</v>
      </c>
      <c r="M1676" s="407">
        <v>4</v>
      </c>
      <c r="N1676" s="425" t="s">
        <v>624</v>
      </c>
      <c r="O1676" s="437"/>
      <c r="P1676" s="406"/>
      <c r="Q1676" s="406"/>
      <c r="R1676" s="406"/>
      <c r="S1676" s="406"/>
      <c r="T1676" s="406"/>
      <c r="U1676" s="406"/>
      <c r="V1676" s="406" t="e">
        <f t="shared" si="82"/>
        <v>#VALUE!</v>
      </c>
      <c r="W1676" s="676"/>
      <c r="X1676" s="507" t="e">
        <f t="shared" si="80"/>
        <v>#VALUE!</v>
      </c>
      <c r="Y1676" s="508" t="e">
        <f t="shared" si="81"/>
        <v>#VALUE!</v>
      </c>
      <c r="Z1676" s="509"/>
      <c r="AA1676" s="510" t="s">
        <v>1043</v>
      </c>
      <c r="AB1676" s="421" t="s">
        <v>1298</v>
      </c>
      <c r="AC1676" s="431" t="s">
        <v>1044</v>
      </c>
      <c r="AD1676" s="356" t="s">
        <v>624</v>
      </c>
      <c r="AE1676" s="356"/>
      <c r="AF1676" s="356"/>
      <c r="AG1676" s="356" t="s">
        <v>840</v>
      </c>
      <c r="AH1676" s="356"/>
      <c r="AI1676" s="356" t="s">
        <v>2227</v>
      </c>
      <c r="AJ1676" s="441"/>
      <c r="AK1676" s="359"/>
    </row>
    <row r="1677" spans="1:37">
      <c r="A1677" s="367"/>
      <c r="B1677" s="386" t="s">
        <v>220</v>
      </c>
      <c r="C1677" s="402">
        <v>46.780999999999999</v>
      </c>
      <c r="D1677" s="428">
        <v>23.58765</v>
      </c>
      <c r="E1677" s="449" t="s">
        <v>206</v>
      </c>
      <c r="F1677" s="450" t="s">
        <v>649</v>
      </c>
      <c r="G1677" s="450" t="s">
        <v>2937</v>
      </c>
      <c r="H1677" s="450" t="s">
        <v>4736</v>
      </c>
      <c r="I1677" s="452" t="s">
        <v>686</v>
      </c>
      <c r="J1677" s="457" t="s">
        <v>3</v>
      </c>
      <c r="K1677" s="407">
        <v>2</v>
      </c>
      <c r="L1677" s="407">
        <v>5</v>
      </c>
      <c r="M1677" s="407">
        <v>5</v>
      </c>
      <c r="N1677" s="425">
        <v>40</v>
      </c>
      <c r="O1677" s="437"/>
      <c r="P1677" s="406"/>
      <c r="Q1677" s="406"/>
      <c r="R1677" s="406"/>
      <c r="S1677" s="406"/>
      <c r="T1677" s="406"/>
      <c r="U1677" s="406"/>
      <c r="V1677" s="406">
        <f t="shared" si="82"/>
        <v>40</v>
      </c>
      <c r="W1677" s="676" t="s">
        <v>785</v>
      </c>
      <c r="X1677" s="507" t="str">
        <f t="shared" si="80"/>
        <v>aproximativ 30-40 număr camere necunoscut &lt;span style="color: red;"&gt;(spuneți-mi sau trimiteți tabel întreținere)&lt;/span&gt;</v>
      </c>
      <c r="Y1677" s="508" t="str">
        <f t="shared" si="81"/>
        <v>aproximativ 30-40 din care aproximativ 30-40 număr camere necunoscut &lt;span style="color: red;"&gt;(spuneți-mi sau trimiteți tabel întreținere)&lt;/span&gt;</v>
      </c>
      <c r="Z1677" s="509"/>
      <c r="AA1677" s="510" t="s">
        <v>1043</v>
      </c>
      <c r="AB1677" s="628" t="s">
        <v>1300</v>
      </c>
      <c r="AC1677" s="431" t="s">
        <v>1548</v>
      </c>
      <c r="AD1677" s="356" t="s">
        <v>624</v>
      </c>
      <c r="AE1677" s="356"/>
      <c r="AF1677" s="356"/>
      <c r="AG1677" s="356" t="s">
        <v>840</v>
      </c>
      <c r="AH1677" s="356"/>
      <c r="AI1677" s="356" t="s">
        <v>2227</v>
      </c>
      <c r="AJ1677" s="441"/>
      <c r="AK1677" s="359"/>
    </row>
    <row r="1678" spans="1:37">
      <c r="A1678" s="367"/>
      <c r="B1678" s="386" t="s">
        <v>220</v>
      </c>
      <c r="C1678" s="402">
        <v>46.781300000000002</v>
      </c>
      <c r="D1678" s="428">
        <v>23.587700000000002</v>
      </c>
      <c r="E1678" s="449" t="s">
        <v>206</v>
      </c>
      <c r="F1678" s="626" t="s">
        <v>1028</v>
      </c>
      <c r="G1678" s="450" t="s">
        <v>2937</v>
      </c>
      <c r="H1678" s="450" t="s">
        <v>4737</v>
      </c>
      <c r="I1678" s="452" t="s">
        <v>684</v>
      </c>
      <c r="J1678" s="457" t="s">
        <v>624</v>
      </c>
      <c r="K1678" s="407" t="s">
        <v>624</v>
      </c>
      <c r="L1678" s="407">
        <v>4</v>
      </c>
      <c r="M1678" s="407">
        <v>4</v>
      </c>
      <c r="N1678" s="425" t="s">
        <v>624</v>
      </c>
      <c r="O1678" s="437"/>
      <c r="P1678" s="406"/>
      <c r="Q1678" s="406"/>
      <c r="R1678" s="406"/>
      <c r="S1678" s="406"/>
      <c r="T1678" s="406"/>
      <c r="U1678" s="406"/>
      <c r="V1678" s="406" t="e">
        <f t="shared" si="82"/>
        <v>#VALUE!</v>
      </c>
      <c r="W1678" s="676"/>
      <c r="X1678" s="507" t="e">
        <f t="shared" si="80"/>
        <v>#VALUE!</v>
      </c>
      <c r="Y1678" s="508" t="e">
        <f t="shared" si="81"/>
        <v>#VALUE!</v>
      </c>
      <c r="Z1678" s="509"/>
      <c r="AA1678" s="510" t="s">
        <v>1043</v>
      </c>
      <c r="AB1678" s="421" t="s">
        <v>1298</v>
      </c>
      <c r="AC1678" s="431" t="s">
        <v>1044</v>
      </c>
      <c r="AD1678" s="356" t="s">
        <v>624</v>
      </c>
      <c r="AE1678" s="356"/>
      <c r="AF1678" s="356"/>
      <c r="AG1678" s="356" t="s">
        <v>840</v>
      </c>
      <c r="AH1678" s="356"/>
      <c r="AI1678" s="356" t="s">
        <v>2227</v>
      </c>
      <c r="AJ1678" s="441"/>
      <c r="AK1678" s="359"/>
    </row>
    <row r="1679" spans="1:37">
      <c r="A1679" s="367"/>
      <c r="B1679" s="386" t="s">
        <v>220</v>
      </c>
      <c r="C1679" s="402">
        <v>46.781399999999998</v>
      </c>
      <c r="D1679" s="428">
        <v>23.587700000000002</v>
      </c>
      <c r="E1679" s="449" t="s">
        <v>206</v>
      </c>
      <c r="F1679" s="450" t="s">
        <v>649</v>
      </c>
      <c r="G1679" s="450" t="s">
        <v>2937</v>
      </c>
      <c r="H1679" s="450" t="s">
        <v>4738</v>
      </c>
      <c r="I1679" s="452" t="s">
        <v>784</v>
      </c>
      <c r="J1679" s="457" t="s">
        <v>624</v>
      </c>
      <c r="K1679" s="407">
        <v>1</v>
      </c>
      <c r="L1679" s="407">
        <v>6</v>
      </c>
      <c r="M1679" s="407">
        <v>6</v>
      </c>
      <c r="N1679" s="425">
        <v>30</v>
      </c>
      <c r="O1679" s="437"/>
      <c r="P1679" s="406"/>
      <c r="Q1679" s="406"/>
      <c r="R1679" s="406"/>
      <c r="S1679" s="406"/>
      <c r="T1679" s="406"/>
      <c r="U1679" s="406"/>
      <c r="V1679" s="406">
        <f t="shared" si="82"/>
        <v>30</v>
      </c>
      <c r="W1679" s="676" t="s">
        <v>890</v>
      </c>
      <c r="X1679" s="507" t="str">
        <f t="shared" si="80"/>
        <v>aproximativ 20-30 număr camere necunoscut &lt;span style="color: red;"&gt;(spuneți-mi sau trimiteți tabel întreținere)&lt;/span&gt;</v>
      </c>
      <c r="Y1679" s="508" t="str">
        <f t="shared" si="81"/>
        <v>aproximativ 20-30 din care aproximativ 20-30 număr camere necunoscut &lt;span style="color: red;"&gt;(spuneți-mi sau trimiteți tabel întreținere)&lt;/span&gt;</v>
      </c>
      <c r="Z1679" s="509"/>
      <c r="AA1679" s="510" t="s">
        <v>1043</v>
      </c>
      <c r="AB1679" s="628" t="s">
        <v>1300</v>
      </c>
      <c r="AC1679" s="431" t="s">
        <v>1548</v>
      </c>
      <c r="AD1679" s="356" t="s">
        <v>1134</v>
      </c>
      <c r="AE1679" s="356"/>
      <c r="AF1679" s="356"/>
      <c r="AG1679" s="356" t="s">
        <v>840</v>
      </c>
      <c r="AH1679" s="356"/>
      <c r="AI1679" s="356" t="s">
        <v>2227</v>
      </c>
      <c r="AJ1679" s="441"/>
      <c r="AK1679" s="359"/>
    </row>
    <row r="1680" spans="1:37">
      <c r="A1680" s="367"/>
      <c r="B1680" s="386" t="s">
        <v>220</v>
      </c>
      <c r="C1680" s="402">
        <v>46.781599999999997</v>
      </c>
      <c r="D1680" s="428">
        <v>23.587700000000002</v>
      </c>
      <c r="E1680" s="449" t="s">
        <v>206</v>
      </c>
      <c r="F1680" s="626" t="s">
        <v>1028</v>
      </c>
      <c r="G1680" s="450" t="s">
        <v>2937</v>
      </c>
      <c r="H1680" s="450" t="s">
        <v>4739</v>
      </c>
      <c r="I1680" s="452" t="s">
        <v>684</v>
      </c>
      <c r="J1680" s="457" t="s">
        <v>624</v>
      </c>
      <c r="K1680" s="407" t="s">
        <v>624</v>
      </c>
      <c r="L1680" s="407">
        <v>4</v>
      </c>
      <c r="M1680" s="407">
        <v>4</v>
      </c>
      <c r="N1680" s="425" t="s">
        <v>624</v>
      </c>
      <c r="O1680" s="437"/>
      <c r="P1680" s="406"/>
      <c r="Q1680" s="406"/>
      <c r="R1680" s="406"/>
      <c r="S1680" s="406"/>
      <c r="T1680" s="406"/>
      <c r="U1680" s="406"/>
      <c r="V1680" s="406" t="e">
        <f t="shared" si="82"/>
        <v>#VALUE!</v>
      </c>
      <c r="W1680" s="676"/>
      <c r="X1680" s="507" t="e">
        <f t="shared" si="80"/>
        <v>#VALUE!</v>
      </c>
      <c r="Y1680" s="508" t="e">
        <f t="shared" si="81"/>
        <v>#VALUE!</v>
      </c>
      <c r="Z1680" s="509"/>
      <c r="AA1680" s="510" t="s">
        <v>1043</v>
      </c>
      <c r="AB1680" s="421" t="s">
        <v>1298</v>
      </c>
      <c r="AC1680" s="431" t="s">
        <v>1044</v>
      </c>
      <c r="AD1680" s="356" t="s">
        <v>624</v>
      </c>
      <c r="AE1680" s="356"/>
      <c r="AF1680" s="356"/>
      <c r="AG1680" s="356" t="s">
        <v>840</v>
      </c>
      <c r="AH1680" s="356"/>
      <c r="AI1680" s="356" t="s">
        <v>2227</v>
      </c>
      <c r="AJ1680" s="441"/>
      <c r="AK1680" s="359"/>
    </row>
    <row r="1681" spans="1:37">
      <c r="A1681" s="367"/>
      <c r="B1681" s="386" t="s">
        <v>220</v>
      </c>
      <c r="C1681" s="402">
        <v>46.781799999999997</v>
      </c>
      <c r="D1681" s="428">
        <v>23.587700000000002</v>
      </c>
      <c r="E1681" s="449" t="s">
        <v>206</v>
      </c>
      <c r="F1681" s="450" t="s">
        <v>649</v>
      </c>
      <c r="G1681" s="450" t="s">
        <v>2937</v>
      </c>
      <c r="H1681" s="450" t="s">
        <v>4740</v>
      </c>
      <c r="I1681" s="452" t="s">
        <v>681</v>
      </c>
      <c r="J1681" s="457" t="s">
        <v>3</v>
      </c>
      <c r="K1681" s="407">
        <v>1</v>
      </c>
      <c r="L1681" s="407">
        <v>5</v>
      </c>
      <c r="M1681" s="407">
        <v>5</v>
      </c>
      <c r="N1681" s="425">
        <v>20</v>
      </c>
      <c r="O1681" s="437"/>
      <c r="P1681" s="406"/>
      <c r="Q1681" s="406"/>
      <c r="R1681" s="406"/>
      <c r="S1681" s="406"/>
      <c r="T1681" s="406"/>
      <c r="U1681" s="406"/>
      <c r="V1681" s="406">
        <f t="shared" si="82"/>
        <v>20</v>
      </c>
      <c r="W1681" s="676"/>
      <c r="X1681" s="507" t="str">
        <f t="shared" si="80"/>
        <v>20 număr camere necunoscut &lt;span style="color: red;"&gt;(spuneți-mi sau trimiteți tabel întreținere)&lt;/span&gt;</v>
      </c>
      <c r="Y1681" s="508" t="str">
        <f t="shared" si="81"/>
        <v>20 din care 20 număr camere necunoscut &lt;span style="color: red;"&gt;(spuneți-mi sau trimiteți tabel întreținere)&lt;/span&gt;</v>
      </c>
      <c r="Z1681" s="509"/>
      <c r="AA1681" s="510" t="s">
        <v>1043</v>
      </c>
      <c r="AB1681" s="628" t="s">
        <v>1300</v>
      </c>
      <c r="AC1681" s="432" t="s">
        <v>1548</v>
      </c>
      <c r="AD1681" s="356" t="s">
        <v>624</v>
      </c>
      <c r="AE1681" s="356"/>
      <c r="AF1681" s="356"/>
      <c r="AG1681" s="356" t="s">
        <v>840</v>
      </c>
      <c r="AH1681" s="356"/>
      <c r="AI1681" s="356" t="s">
        <v>2227</v>
      </c>
      <c r="AJ1681" s="441"/>
      <c r="AK1681" s="359"/>
    </row>
    <row r="1682" spans="1:37">
      <c r="A1682" s="367"/>
      <c r="B1682" s="386" t="s">
        <v>220</v>
      </c>
      <c r="C1682" s="402">
        <v>46.7819</v>
      </c>
      <c r="D1682" s="428">
        <v>23.587800000000001</v>
      </c>
      <c r="E1682" s="449" t="s">
        <v>206</v>
      </c>
      <c r="F1682" s="626" t="s">
        <v>1028</v>
      </c>
      <c r="G1682" s="450" t="s">
        <v>2937</v>
      </c>
      <c r="H1682" s="450" t="s">
        <v>4741</v>
      </c>
      <c r="I1682" s="452" t="s">
        <v>684</v>
      </c>
      <c r="J1682" s="457" t="s">
        <v>624</v>
      </c>
      <c r="K1682" s="407" t="s">
        <v>624</v>
      </c>
      <c r="L1682" s="407">
        <v>4</v>
      </c>
      <c r="M1682" s="407">
        <v>4</v>
      </c>
      <c r="N1682" s="425" t="s">
        <v>624</v>
      </c>
      <c r="O1682" s="437"/>
      <c r="P1682" s="406"/>
      <c r="Q1682" s="406"/>
      <c r="R1682" s="406"/>
      <c r="S1682" s="406"/>
      <c r="T1682" s="406"/>
      <c r="U1682" s="406"/>
      <c r="V1682" s="406" t="e">
        <f t="shared" si="82"/>
        <v>#VALUE!</v>
      </c>
      <c r="W1682" s="676"/>
      <c r="X1682" s="507" t="e">
        <f t="shared" si="80"/>
        <v>#VALUE!</v>
      </c>
      <c r="Y1682" s="508" t="e">
        <f t="shared" si="81"/>
        <v>#VALUE!</v>
      </c>
      <c r="Z1682" s="509"/>
      <c r="AA1682" s="510" t="s">
        <v>1043</v>
      </c>
      <c r="AB1682" s="421" t="s">
        <v>1298</v>
      </c>
      <c r="AC1682" s="431" t="s">
        <v>1044</v>
      </c>
      <c r="AD1682" s="356" t="s">
        <v>624</v>
      </c>
      <c r="AE1682" s="356"/>
      <c r="AF1682" s="356"/>
      <c r="AG1682" s="356" t="s">
        <v>840</v>
      </c>
      <c r="AH1682" s="356"/>
      <c r="AI1682" s="356" t="s">
        <v>2227</v>
      </c>
      <c r="AJ1682" s="441"/>
      <c r="AK1682" s="359"/>
    </row>
    <row r="1683" spans="1:37">
      <c r="A1683" s="367"/>
      <c r="B1683" s="386" t="s">
        <v>220</v>
      </c>
      <c r="C1683" s="402">
        <v>46.7819</v>
      </c>
      <c r="D1683" s="428">
        <v>23.5885</v>
      </c>
      <c r="E1683" s="449" t="s">
        <v>206</v>
      </c>
      <c r="F1683" s="450" t="s">
        <v>649</v>
      </c>
      <c r="G1683" s="450" t="s">
        <v>2937</v>
      </c>
      <c r="H1683" s="450" t="s">
        <v>4742</v>
      </c>
      <c r="I1683" s="452" t="s">
        <v>746</v>
      </c>
      <c r="J1683" s="457" t="s">
        <v>3</v>
      </c>
      <c r="K1683" s="407">
        <v>2</v>
      </c>
      <c r="L1683" s="407">
        <v>4</v>
      </c>
      <c r="M1683" s="407">
        <v>4</v>
      </c>
      <c r="N1683" s="425">
        <v>32</v>
      </c>
      <c r="O1683" s="437"/>
      <c r="P1683" s="406"/>
      <c r="Q1683" s="406"/>
      <c r="R1683" s="406"/>
      <c r="S1683" s="406"/>
      <c r="T1683" s="406"/>
      <c r="U1683" s="406"/>
      <c r="V1683" s="406">
        <f t="shared" si="82"/>
        <v>32</v>
      </c>
      <c r="W1683" s="676" t="s">
        <v>750</v>
      </c>
      <c r="X1683" s="507" t="str">
        <f t="shared" si="80"/>
        <v>probabil 32 număr camere necunoscut &lt;span style="color: red;"&gt;(spuneți-mi sau trimiteți tabel întreținere)&lt;/span&gt;</v>
      </c>
      <c r="Y1683" s="508" t="str">
        <f t="shared" si="81"/>
        <v>probabil 32 din care probabil 32 număr camere necunoscut &lt;span style="color: red;"&gt;(spuneți-mi sau trimiteți tabel întreținere)&lt;/span&gt;</v>
      </c>
      <c r="Z1683" s="509"/>
      <c r="AA1683" s="510" t="s">
        <v>1043</v>
      </c>
      <c r="AB1683" s="628" t="s">
        <v>1300</v>
      </c>
      <c r="AC1683" s="431" t="s">
        <v>1548</v>
      </c>
      <c r="AD1683" s="356" t="s">
        <v>624</v>
      </c>
      <c r="AE1683" s="356"/>
      <c r="AF1683" s="356"/>
      <c r="AG1683" s="356" t="s">
        <v>840</v>
      </c>
      <c r="AH1683" s="356"/>
      <c r="AI1683" s="356" t="s">
        <v>2227</v>
      </c>
      <c r="AJ1683" s="441"/>
      <c r="AK1683" s="359"/>
    </row>
    <row r="1684" spans="1:37">
      <c r="A1684" s="367"/>
      <c r="B1684" s="386" t="s">
        <v>220</v>
      </c>
      <c r="C1684" s="402">
        <v>46.7821</v>
      </c>
      <c r="D1684" s="428">
        <v>23.587800000000001</v>
      </c>
      <c r="E1684" s="449" t="s">
        <v>206</v>
      </c>
      <c r="F1684" s="450" t="s">
        <v>649</v>
      </c>
      <c r="G1684" s="450" t="s">
        <v>2937</v>
      </c>
      <c r="H1684" s="450" t="s">
        <v>4743</v>
      </c>
      <c r="I1684" s="452" t="s">
        <v>686</v>
      </c>
      <c r="J1684" s="457" t="s">
        <v>3</v>
      </c>
      <c r="K1684" s="407">
        <v>1</v>
      </c>
      <c r="L1684" s="407">
        <v>5</v>
      </c>
      <c r="M1684" s="407">
        <v>5</v>
      </c>
      <c r="N1684" s="425">
        <v>20</v>
      </c>
      <c r="O1684" s="437"/>
      <c r="P1684" s="406"/>
      <c r="Q1684" s="406"/>
      <c r="R1684" s="406"/>
      <c r="S1684" s="406"/>
      <c r="T1684" s="406"/>
      <c r="U1684" s="406"/>
      <c r="V1684" s="406">
        <f t="shared" si="82"/>
        <v>20</v>
      </c>
      <c r="W1684" s="676" t="s">
        <v>654</v>
      </c>
      <c r="X1684" s="507" t="str">
        <f t="shared" si="80"/>
        <v>aproximativ 20 număr camere necunoscut &lt;span style="color: red;"&gt;(spuneți-mi sau trimiteți tabel întreținere)&lt;/span&gt;</v>
      </c>
      <c r="Y1684" s="508" t="str">
        <f t="shared" si="81"/>
        <v>aproximativ 20 din care aproximativ 20 număr camere necunoscut &lt;span style="color: red;"&gt;(spuneți-mi sau trimiteți tabel întreținere)&lt;/span&gt;</v>
      </c>
      <c r="Z1684" s="509"/>
      <c r="AA1684" s="510" t="s">
        <v>1043</v>
      </c>
      <c r="AB1684" s="628" t="s">
        <v>1300</v>
      </c>
      <c r="AC1684" s="431" t="s">
        <v>1548</v>
      </c>
      <c r="AD1684" s="356" t="s">
        <v>624</v>
      </c>
      <c r="AE1684" s="356"/>
      <c r="AF1684" s="356"/>
      <c r="AG1684" s="356" t="s">
        <v>840</v>
      </c>
      <c r="AH1684" s="356"/>
      <c r="AI1684" s="356" t="s">
        <v>2227</v>
      </c>
      <c r="AJ1684" s="441"/>
      <c r="AK1684" s="359"/>
    </row>
    <row r="1685" spans="1:37">
      <c r="A1685" s="367"/>
      <c r="B1685" s="386" t="s">
        <v>220</v>
      </c>
      <c r="C1685" s="402">
        <v>46.782299999999999</v>
      </c>
      <c r="D1685" s="428">
        <v>23.587800000000001</v>
      </c>
      <c r="E1685" s="449" t="s">
        <v>206</v>
      </c>
      <c r="F1685" s="626" t="s">
        <v>1028</v>
      </c>
      <c r="G1685" s="450" t="s">
        <v>2937</v>
      </c>
      <c r="H1685" s="450" t="s">
        <v>4744</v>
      </c>
      <c r="I1685" s="452" t="s">
        <v>685</v>
      </c>
      <c r="J1685" s="457" t="s">
        <v>624</v>
      </c>
      <c r="K1685" s="407" t="s">
        <v>624</v>
      </c>
      <c r="L1685" s="407">
        <v>3</v>
      </c>
      <c r="M1685" s="407">
        <v>3</v>
      </c>
      <c r="N1685" s="425" t="s">
        <v>624</v>
      </c>
      <c r="O1685" s="437"/>
      <c r="P1685" s="406"/>
      <c r="Q1685" s="406"/>
      <c r="R1685" s="406"/>
      <c r="S1685" s="406"/>
      <c r="T1685" s="406"/>
      <c r="U1685" s="406"/>
      <c r="V1685" s="406" t="e">
        <f t="shared" si="82"/>
        <v>#VALUE!</v>
      </c>
      <c r="W1685" s="676"/>
      <c r="X1685" s="507" t="e">
        <f t="shared" si="80"/>
        <v>#VALUE!</v>
      </c>
      <c r="Y1685" s="508" t="e">
        <f t="shared" si="81"/>
        <v>#VALUE!</v>
      </c>
      <c r="Z1685" s="509"/>
      <c r="AA1685" s="510" t="s">
        <v>1043</v>
      </c>
      <c r="AB1685" s="421" t="s">
        <v>1298</v>
      </c>
      <c r="AC1685" s="431" t="s">
        <v>1044</v>
      </c>
      <c r="AD1685" s="356" t="s">
        <v>624</v>
      </c>
      <c r="AE1685" s="356"/>
      <c r="AF1685" s="356"/>
      <c r="AG1685" s="356" t="s">
        <v>840</v>
      </c>
      <c r="AH1685" s="356"/>
      <c r="AI1685" s="356" t="s">
        <v>2227</v>
      </c>
      <c r="AJ1685" s="441"/>
      <c r="AK1685" s="359"/>
    </row>
    <row r="1686" spans="1:37">
      <c r="A1686" s="367"/>
      <c r="B1686" s="386" t="s">
        <v>220</v>
      </c>
      <c r="C1686" s="402">
        <v>46.782499999999999</v>
      </c>
      <c r="D1686" s="428">
        <v>23.587800000000001</v>
      </c>
      <c r="E1686" s="449" t="s">
        <v>206</v>
      </c>
      <c r="F1686" s="450" t="s">
        <v>649</v>
      </c>
      <c r="G1686" s="450" t="s">
        <v>2937</v>
      </c>
      <c r="H1686" s="450" t="s">
        <v>4745</v>
      </c>
      <c r="I1686" s="452" t="s">
        <v>667</v>
      </c>
      <c r="J1686" s="457" t="s">
        <v>624</v>
      </c>
      <c r="K1686" s="407">
        <v>1</v>
      </c>
      <c r="L1686" s="407">
        <v>6</v>
      </c>
      <c r="M1686" s="407">
        <v>5</v>
      </c>
      <c r="N1686" s="425">
        <v>20</v>
      </c>
      <c r="O1686" s="437"/>
      <c r="P1686" s="406"/>
      <c r="Q1686" s="406"/>
      <c r="R1686" s="406"/>
      <c r="S1686" s="406"/>
      <c r="T1686" s="406"/>
      <c r="U1686" s="406"/>
      <c r="V1686" s="406">
        <f t="shared" si="82"/>
        <v>20</v>
      </c>
      <c r="W1686" s="676" t="s">
        <v>654</v>
      </c>
      <c r="X1686" s="507" t="str">
        <f t="shared" si="80"/>
        <v>aproximativ 20 număr camere necunoscut &lt;span style="color: red;"&gt;(spuneți-mi sau trimiteți tabel întreținere)&lt;/span&gt;</v>
      </c>
      <c r="Y1686" s="508" t="str">
        <f t="shared" si="81"/>
        <v>aproximativ 20 din care aproximativ 20 număr camere necunoscut &lt;span style="color: red;"&gt;(spuneți-mi sau trimiteți tabel întreținere)&lt;/span&gt;</v>
      </c>
      <c r="Z1686" s="509"/>
      <c r="AA1686" s="510" t="s">
        <v>1043</v>
      </c>
      <c r="AB1686" s="628" t="s">
        <v>1300</v>
      </c>
      <c r="AC1686" s="431" t="s">
        <v>1548</v>
      </c>
      <c r="AD1686" s="356" t="s">
        <v>624</v>
      </c>
      <c r="AE1686" s="356"/>
      <c r="AF1686" s="356"/>
      <c r="AG1686" s="356" t="s">
        <v>840</v>
      </c>
      <c r="AH1686" s="356"/>
      <c r="AI1686" s="356" t="s">
        <v>2227</v>
      </c>
      <c r="AJ1686" s="441"/>
      <c r="AK1686" s="359"/>
    </row>
    <row r="1687" spans="1:37">
      <c r="A1687" s="367"/>
      <c r="B1687" s="386" t="s">
        <v>220</v>
      </c>
      <c r="C1687" s="402">
        <v>46.782800000000002</v>
      </c>
      <c r="D1687" s="428">
        <v>23.587900000000001</v>
      </c>
      <c r="E1687" s="449" t="s">
        <v>206</v>
      </c>
      <c r="F1687" s="450" t="s">
        <v>649</v>
      </c>
      <c r="G1687" s="450" t="s">
        <v>2937</v>
      </c>
      <c r="H1687" s="450" t="s">
        <v>4746</v>
      </c>
      <c r="I1687" s="452" t="s">
        <v>670</v>
      </c>
      <c r="J1687" s="457" t="s">
        <v>624</v>
      </c>
      <c r="K1687" s="407">
        <v>2</v>
      </c>
      <c r="L1687" s="407">
        <v>6</v>
      </c>
      <c r="M1687" s="407">
        <v>5</v>
      </c>
      <c r="N1687" s="425">
        <v>40</v>
      </c>
      <c r="O1687" s="437"/>
      <c r="P1687" s="406"/>
      <c r="Q1687" s="406"/>
      <c r="R1687" s="406"/>
      <c r="S1687" s="406"/>
      <c r="T1687" s="406"/>
      <c r="U1687" s="406"/>
      <c r="V1687" s="406">
        <f t="shared" si="82"/>
        <v>40</v>
      </c>
      <c r="W1687" s="676" t="s">
        <v>654</v>
      </c>
      <c r="X1687" s="507" t="str">
        <f t="shared" si="80"/>
        <v>aproximativ 40 număr camere necunoscut &lt;span style="color: red;"&gt;(spuneți-mi sau trimiteți tabel întreținere)&lt;/span&gt;</v>
      </c>
      <c r="Y1687" s="508" t="str">
        <f t="shared" si="81"/>
        <v>aproximativ 40 din care aproximativ 40 număr camere necunoscut &lt;span style="color: red;"&gt;(spuneți-mi sau trimiteți tabel întreținere)&lt;/span&gt;</v>
      </c>
      <c r="Z1687" s="509"/>
      <c r="AA1687" s="510" t="s">
        <v>1043</v>
      </c>
      <c r="AB1687" s="628" t="s">
        <v>1300</v>
      </c>
      <c r="AC1687" s="431" t="s">
        <v>1548</v>
      </c>
      <c r="AD1687" s="356" t="s">
        <v>624</v>
      </c>
      <c r="AE1687" s="356"/>
      <c r="AF1687" s="356"/>
      <c r="AG1687" s="356" t="s">
        <v>840</v>
      </c>
      <c r="AH1687" s="356"/>
      <c r="AI1687" s="356" t="s">
        <v>2227</v>
      </c>
      <c r="AJ1687" s="441"/>
      <c r="AK1687" s="359"/>
    </row>
    <row r="1688" spans="1:37">
      <c r="A1688" s="367"/>
      <c r="B1688" s="386" t="s">
        <v>220</v>
      </c>
      <c r="C1688" s="402">
        <v>46.783099999999997</v>
      </c>
      <c r="D1688" s="428">
        <v>23.587800000000001</v>
      </c>
      <c r="E1688" s="449" t="s">
        <v>206</v>
      </c>
      <c r="F1688" s="450" t="s">
        <v>649</v>
      </c>
      <c r="G1688" s="450" t="s">
        <v>2937</v>
      </c>
      <c r="H1688" s="450" t="s">
        <v>4747</v>
      </c>
      <c r="I1688" s="452" t="s">
        <v>667</v>
      </c>
      <c r="J1688" s="457" t="s">
        <v>624</v>
      </c>
      <c r="K1688" s="407">
        <v>1</v>
      </c>
      <c r="L1688" s="407">
        <v>6</v>
      </c>
      <c r="M1688" s="407">
        <v>5</v>
      </c>
      <c r="N1688" s="425">
        <v>20</v>
      </c>
      <c r="O1688" s="437"/>
      <c r="P1688" s="406"/>
      <c r="Q1688" s="406"/>
      <c r="R1688" s="406"/>
      <c r="S1688" s="406"/>
      <c r="T1688" s="406"/>
      <c r="U1688" s="406"/>
      <c r="V1688" s="406">
        <f t="shared" si="82"/>
        <v>20</v>
      </c>
      <c r="W1688" s="676" t="s">
        <v>654</v>
      </c>
      <c r="X1688" s="507" t="str">
        <f t="shared" si="80"/>
        <v>aproximativ 20 număr camere necunoscut &lt;span style="color: red;"&gt;(spuneți-mi sau trimiteți tabel întreținere)&lt;/span&gt;</v>
      </c>
      <c r="Y1688" s="508" t="str">
        <f t="shared" si="81"/>
        <v>aproximativ 20 din care aproximativ 20 număr camere necunoscut &lt;span style="color: red;"&gt;(spuneți-mi sau trimiteți tabel întreținere)&lt;/span&gt;</v>
      </c>
      <c r="Z1688" s="509"/>
      <c r="AA1688" s="510" t="s">
        <v>1043</v>
      </c>
      <c r="AB1688" s="628" t="s">
        <v>1300</v>
      </c>
      <c r="AC1688" s="431" t="s">
        <v>1548</v>
      </c>
      <c r="AD1688" s="356" t="s">
        <v>624</v>
      </c>
      <c r="AE1688" s="356"/>
      <c r="AF1688" s="356"/>
      <c r="AG1688" s="356" t="s">
        <v>840</v>
      </c>
      <c r="AH1688" s="356"/>
      <c r="AI1688" s="356" t="s">
        <v>2227</v>
      </c>
      <c r="AJ1688" s="441"/>
      <c r="AK1688" s="359"/>
    </row>
    <row r="1689" spans="1:37">
      <c r="A1689" s="367"/>
      <c r="B1689" s="386" t="s">
        <v>220</v>
      </c>
      <c r="C1689" s="402">
        <v>46.783299999999997</v>
      </c>
      <c r="D1689" s="428">
        <v>23.587900000000001</v>
      </c>
      <c r="E1689" s="449" t="s">
        <v>206</v>
      </c>
      <c r="F1689" s="626" t="s">
        <v>1028</v>
      </c>
      <c r="G1689" s="450" t="s">
        <v>2937</v>
      </c>
      <c r="H1689" s="450" t="s">
        <v>4748</v>
      </c>
      <c r="I1689" s="452" t="s">
        <v>707</v>
      </c>
      <c r="J1689" s="457" t="s">
        <v>624</v>
      </c>
      <c r="K1689" s="407" t="s">
        <v>624</v>
      </c>
      <c r="L1689" s="407">
        <v>4</v>
      </c>
      <c r="M1689" s="407">
        <v>3</v>
      </c>
      <c r="N1689" s="425" t="s">
        <v>624</v>
      </c>
      <c r="O1689" s="437"/>
      <c r="P1689" s="406"/>
      <c r="Q1689" s="406"/>
      <c r="R1689" s="406"/>
      <c r="S1689" s="406"/>
      <c r="T1689" s="406"/>
      <c r="U1689" s="406"/>
      <c r="V1689" s="406" t="e">
        <f t="shared" si="82"/>
        <v>#VALUE!</v>
      </c>
      <c r="W1689" s="676"/>
      <c r="X1689" s="507" t="e">
        <f t="shared" si="80"/>
        <v>#VALUE!</v>
      </c>
      <c r="Y1689" s="508" t="e">
        <f t="shared" si="81"/>
        <v>#VALUE!</v>
      </c>
      <c r="Z1689" s="509"/>
      <c r="AA1689" s="510" t="s">
        <v>1043</v>
      </c>
      <c r="AB1689" s="421" t="s">
        <v>1298</v>
      </c>
      <c r="AC1689" s="431" t="s">
        <v>1044</v>
      </c>
      <c r="AD1689" s="356" t="s">
        <v>624</v>
      </c>
      <c r="AE1689" s="356"/>
      <c r="AF1689" s="356"/>
      <c r="AG1689" s="356" t="s">
        <v>840</v>
      </c>
      <c r="AH1689" s="356"/>
      <c r="AI1689" s="356" t="s">
        <v>2227</v>
      </c>
      <c r="AJ1689" s="441"/>
      <c r="AK1689" s="359"/>
    </row>
    <row r="1690" spans="1:37" ht="13.5" thickBot="1">
      <c r="A1690" s="367"/>
      <c r="B1690" s="386" t="s">
        <v>220</v>
      </c>
      <c r="C1690" s="402">
        <v>46.7836</v>
      </c>
      <c r="D1690" s="428">
        <v>23.587800000000001</v>
      </c>
      <c r="E1690" s="449" t="s">
        <v>206</v>
      </c>
      <c r="F1690" s="450" t="s">
        <v>649</v>
      </c>
      <c r="G1690" s="450" t="s">
        <v>2937</v>
      </c>
      <c r="H1690" s="450" t="s">
        <v>4749</v>
      </c>
      <c r="I1690" s="452" t="s">
        <v>722</v>
      </c>
      <c r="J1690" s="457" t="s">
        <v>825</v>
      </c>
      <c r="K1690" s="407">
        <v>1</v>
      </c>
      <c r="L1690" s="407">
        <v>7</v>
      </c>
      <c r="M1690" s="407">
        <v>6</v>
      </c>
      <c r="N1690" s="425">
        <v>40</v>
      </c>
      <c r="O1690" s="437"/>
      <c r="P1690" s="406"/>
      <c r="Q1690" s="406"/>
      <c r="R1690" s="406"/>
      <c r="S1690" s="406"/>
      <c r="T1690" s="406"/>
      <c r="U1690" s="406"/>
      <c r="V1690" s="406">
        <f t="shared" si="82"/>
        <v>40</v>
      </c>
      <c r="W1690" s="676" t="s">
        <v>654</v>
      </c>
      <c r="X1690" s="507" t="str">
        <f t="shared" si="80"/>
        <v>aproximativ 40 număr camere necunoscut &lt;span style="color: red;"&gt;(spuneți-mi sau trimiteți tabel întreținere)&lt;/span&gt;</v>
      </c>
      <c r="Y1690" s="508" t="str">
        <f t="shared" si="81"/>
        <v>aproximativ 40 din care aproximativ 40 număr camere necunoscut &lt;span style="color: red;"&gt;(spuneți-mi sau trimiteți tabel întreținere)&lt;/span&gt;</v>
      </c>
      <c r="Z1690" s="509"/>
      <c r="AA1690" s="510" t="s">
        <v>1043</v>
      </c>
      <c r="AB1690" s="628" t="s">
        <v>1300</v>
      </c>
      <c r="AC1690" s="432" t="s">
        <v>1548</v>
      </c>
      <c r="AD1690" s="356" t="s">
        <v>1134</v>
      </c>
      <c r="AE1690" s="356"/>
      <c r="AF1690" s="356"/>
      <c r="AG1690" s="356" t="s">
        <v>840</v>
      </c>
      <c r="AH1690" s="356"/>
      <c r="AI1690" s="356" t="s">
        <v>2227</v>
      </c>
      <c r="AJ1690" s="441"/>
      <c r="AK1690" s="359"/>
    </row>
    <row r="1691" spans="1:37" ht="13.5" thickTop="1">
      <c r="A1691" s="367" t="s">
        <v>23</v>
      </c>
      <c r="B1691" s="701">
        <v>1</v>
      </c>
      <c r="C1691" s="702">
        <v>46.779310000000002</v>
      </c>
      <c r="D1691" s="703">
        <v>23.587</v>
      </c>
      <c r="E1691" s="704" t="s">
        <v>206</v>
      </c>
      <c r="F1691" s="705" t="s">
        <v>649</v>
      </c>
      <c r="G1691" s="705" t="s">
        <v>2938</v>
      </c>
      <c r="H1691" s="705" t="s">
        <v>4750</v>
      </c>
      <c r="I1691" s="721" t="s">
        <v>686</v>
      </c>
      <c r="J1691" s="722" t="s">
        <v>3</v>
      </c>
      <c r="K1691" s="723" t="s">
        <v>624</v>
      </c>
      <c r="L1691" s="723">
        <v>5</v>
      </c>
      <c r="M1691" s="723">
        <v>5</v>
      </c>
      <c r="N1691" s="724">
        <v>50</v>
      </c>
      <c r="O1691" s="710"/>
      <c r="P1691" s="711"/>
      <c r="Q1691" s="711"/>
      <c r="R1691" s="711"/>
      <c r="S1691" s="711"/>
      <c r="T1691" s="711"/>
      <c r="U1691" s="711"/>
      <c r="V1691" s="711">
        <f t="shared" si="82"/>
        <v>50</v>
      </c>
      <c r="W1691" s="725" t="s">
        <v>654</v>
      </c>
      <c r="X1691" s="726" t="str">
        <f t="shared" si="80"/>
        <v>aproximativ 50 număr camere necunoscut &lt;span style="color: red;"&gt;(spuneți-mi sau trimiteți tabel întreținere)&lt;/span&gt;</v>
      </c>
      <c r="Y1691" s="727" t="str">
        <f t="shared" si="81"/>
        <v>aproximativ 50 din care aproximativ 50 număr camere necunoscut &lt;span style="color: red;"&gt;(spuneți-mi sau trimiteți tabel întreținere)&lt;/span&gt;</v>
      </c>
      <c r="Z1691" s="728"/>
      <c r="AA1691" s="729" t="s">
        <v>1043</v>
      </c>
      <c r="AB1691" s="697" t="s">
        <v>1300</v>
      </c>
      <c r="AC1691" s="698" t="s">
        <v>1548</v>
      </c>
      <c r="AD1691" s="719" t="s">
        <v>624</v>
      </c>
      <c r="AE1691" s="719"/>
      <c r="AF1691" s="719"/>
      <c r="AG1691" s="719" t="s">
        <v>840</v>
      </c>
      <c r="AH1691" s="719"/>
      <c r="AI1691" s="719" t="s">
        <v>2227</v>
      </c>
      <c r="AJ1691" s="720"/>
      <c r="AK1691" s="359"/>
    </row>
    <row r="1692" spans="1:37">
      <c r="A1692" s="367"/>
      <c r="B1692" s="445" t="s">
        <v>237</v>
      </c>
      <c r="C1692" s="402">
        <v>46.781199999999998</v>
      </c>
      <c r="D1692" s="428">
        <v>23.587199999999999</v>
      </c>
      <c r="E1692" s="449" t="s">
        <v>206</v>
      </c>
      <c r="F1692" s="450" t="s">
        <v>649</v>
      </c>
      <c r="G1692" s="450" t="s">
        <v>2938</v>
      </c>
      <c r="H1692" s="450" t="s">
        <v>4751</v>
      </c>
      <c r="I1692" s="452" t="s">
        <v>624</v>
      </c>
      <c r="J1692" s="457" t="s">
        <v>624</v>
      </c>
      <c r="K1692" s="407" t="s">
        <v>624</v>
      </c>
      <c r="L1692" s="407" t="s">
        <v>624</v>
      </c>
      <c r="M1692" s="407" t="s">
        <v>624</v>
      </c>
      <c r="N1692" s="425" t="s">
        <v>624</v>
      </c>
      <c r="O1692" s="437"/>
      <c r="P1692" s="406"/>
      <c r="Q1692" s="406"/>
      <c r="R1692" s="406"/>
      <c r="S1692" s="406"/>
      <c r="T1692" s="406"/>
      <c r="U1692" s="406"/>
      <c r="V1692" s="406" t="e">
        <f t="shared" si="82"/>
        <v>#VALUE!</v>
      </c>
      <c r="W1692" s="676"/>
      <c r="X1692" s="507" t="e">
        <f t="shared" si="80"/>
        <v>#VALUE!</v>
      </c>
      <c r="Y1692" s="508" t="e">
        <f t="shared" si="81"/>
        <v>#VALUE!</v>
      </c>
      <c r="Z1692" s="509"/>
      <c r="AA1692" s="510" t="s">
        <v>1043</v>
      </c>
      <c r="AB1692" s="421" t="s">
        <v>1318</v>
      </c>
      <c r="AC1692" s="432" t="s">
        <v>624</v>
      </c>
      <c r="AD1692" s="356" t="s">
        <v>624</v>
      </c>
      <c r="AE1692" s="356"/>
      <c r="AF1692" s="356"/>
      <c r="AG1692" s="356" t="s">
        <v>840</v>
      </c>
      <c r="AH1692" s="356"/>
      <c r="AI1692" s="356" t="s">
        <v>2227</v>
      </c>
      <c r="AJ1692" s="441"/>
      <c r="AK1692" s="359"/>
    </row>
    <row r="1693" spans="1:37">
      <c r="A1693" s="367"/>
      <c r="B1693" s="445" t="s">
        <v>238</v>
      </c>
      <c r="C1693" s="402">
        <v>46.781300000000002</v>
      </c>
      <c r="D1693" s="428">
        <v>23.587199999999999</v>
      </c>
      <c r="E1693" s="449" t="s">
        <v>206</v>
      </c>
      <c r="F1693" s="450" t="s">
        <v>649</v>
      </c>
      <c r="G1693" s="450" t="s">
        <v>2938</v>
      </c>
      <c r="H1693" s="450" t="s">
        <v>4752</v>
      </c>
      <c r="I1693" s="452" t="s">
        <v>624</v>
      </c>
      <c r="J1693" s="457" t="s">
        <v>624</v>
      </c>
      <c r="K1693" s="407" t="s">
        <v>624</v>
      </c>
      <c r="L1693" s="407" t="s">
        <v>624</v>
      </c>
      <c r="M1693" s="407" t="s">
        <v>624</v>
      </c>
      <c r="N1693" s="425" t="s">
        <v>624</v>
      </c>
      <c r="O1693" s="437"/>
      <c r="P1693" s="406"/>
      <c r="Q1693" s="406"/>
      <c r="R1693" s="406"/>
      <c r="S1693" s="406"/>
      <c r="T1693" s="406"/>
      <c r="U1693" s="406"/>
      <c r="V1693" s="406" t="e">
        <f t="shared" si="82"/>
        <v>#VALUE!</v>
      </c>
      <c r="W1693" s="676"/>
      <c r="X1693" s="507" t="e">
        <f t="shared" si="80"/>
        <v>#VALUE!</v>
      </c>
      <c r="Y1693" s="508" t="e">
        <f t="shared" si="81"/>
        <v>#VALUE!</v>
      </c>
      <c r="Z1693" s="509"/>
      <c r="AA1693" s="510" t="s">
        <v>1043</v>
      </c>
      <c r="AB1693" s="421" t="s">
        <v>1318</v>
      </c>
      <c r="AC1693" s="432" t="s">
        <v>624</v>
      </c>
      <c r="AD1693" s="356" t="s">
        <v>624</v>
      </c>
      <c r="AE1693" s="356"/>
      <c r="AF1693" s="356"/>
      <c r="AG1693" s="356" t="s">
        <v>840</v>
      </c>
      <c r="AH1693" s="356"/>
      <c r="AI1693" s="356" t="s">
        <v>2227</v>
      </c>
      <c r="AJ1693" s="441"/>
      <c r="AK1693" s="359"/>
    </row>
    <row r="1694" spans="1:37">
      <c r="A1694" s="367"/>
      <c r="B1694" s="445" t="s">
        <v>284</v>
      </c>
      <c r="C1694" s="402">
        <v>46.779400000000003</v>
      </c>
      <c r="D1694" s="428">
        <v>23.586500000000001</v>
      </c>
      <c r="E1694" s="449" t="s">
        <v>206</v>
      </c>
      <c r="F1694" s="450" t="s">
        <v>649</v>
      </c>
      <c r="G1694" s="450" t="s">
        <v>2938</v>
      </c>
      <c r="H1694" s="450" t="s">
        <v>4750</v>
      </c>
      <c r="I1694" s="452" t="s">
        <v>684</v>
      </c>
      <c r="J1694" s="457" t="s">
        <v>3</v>
      </c>
      <c r="K1694" s="407">
        <v>2</v>
      </c>
      <c r="L1694" s="407">
        <v>4</v>
      </c>
      <c r="M1694" s="407">
        <v>4</v>
      </c>
      <c r="N1694" s="425">
        <v>32</v>
      </c>
      <c r="O1694" s="437"/>
      <c r="P1694" s="406"/>
      <c r="Q1694" s="406"/>
      <c r="R1694" s="406"/>
      <c r="S1694" s="406"/>
      <c r="T1694" s="406"/>
      <c r="U1694" s="406"/>
      <c r="V1694" s="406">
        <f t="shared" si="82"/>
        <v>32</v>
      </c>
      <c r="W1694" s="676"/>
      <c r="X1694" s="507" t="str">
        <f t="shared" si="80"/>
        <v>32 număr camere necunoscut &lt;span style="color: red;"&gt;(spuneți-mi sau trimiteți tabel întreținere)&lt;/span&gt;</v>
      </c>
      <c r="Y1694" s="508" t="str">
        <f t="shared" si="81"/>
        <v>32 din care 32 număr camere necunoscut &lt;span style="color: red;"&gt;(spuneți-mi sau trimiteți tabel întreținere)&lt;/span&gt;</v>
      </c>
      <c r="Z1694" s="509"/>
      <c r="AA1694" s="510" t="s">
        <v>1043</v>
      </c>
      <c r="AB1694" s="628" t="s">
        <v>1300</v>
      </c>
      <c r="AC1694" s="431" t="s">
        <v>1548</v>
      </c>
      <c r="AD1694" s="356" t="s">
        <v>624</v>
      </c>
      <c r="AE1694" s="356"/>
      <c r="AF1694" s="356"/>
      <c r="AG1694" s="356" t="s">
        <v>840</v>
      </c>
      <c r="AH1694" s="356"/>
      <c r="AI1694" s="356" t="s">
        <v>2227</v>
      </c>
      <c r="AJ1694" s="441"/>
      <c r="AK1694" s="359"/>
    </row>
    <row r="1695" spans="1:37">
      <c r="A1695" s="367"/>
      <c r="B1695" s="445" t="s">
        <v>284</v>
      </c>
      <c r="C1695" s="402">
        <v>46.781599999999997</v>
      </c>
      <c r="D1695" s="428">
        <v>23.587</v>
      </c>
      <c r="E1695" s="449" t="s">
        <v>206</v>
      </c>
      <c r="F1695" s="450" t="s">
        <v>649</v>
      </c>
      <c r="G1695" s="450" t="s">
        <v>2938</v>
      </c>
      <c r="H1695" s="450" t="s">
        <v>4753</v>
      </c>
      <c r="I1695" s="452" t="s">
        <v>624</v>
      </c>
      <c r="J1695" s="457" t="s">
        <v>624</v>
      </c>
      <c r="K1695" s="407" t="s">
        <v>624</v>
      </c>
      <c r="L1695" s="407" t="s">
        <v>624</v>
      </c>
      <c r="M1695" s="407" t="s">
        <v>624</v>
      </c>
      <c r="N1695" s="425" t="s">
        <v>624</v>
      </c>
      <c r="O1695" s="437"/>
      <c r="P1695" s="406"/>
      <c r="Q1695" s="406"/>
      <c r="R1695" s="406"/>
      <c r="S1695" s="406"/>
      <c r="T1695" s="406"/>
      <c r="U1695" s="406"/>
      <c r="V1695" s="406" t="e">
        <f t="shared" si="82"/>
        <v>#VALUE!</v>
      </c>
      <c r="W1695" s="676"/>
      <c r="X1695" s="507" t="e">
        <f t="shared" si="80"/>
        <v>#VALUE!</v>
      </c>
      <c r="Y1695" s="508" t="e">
        <f t="shared" si="81"/>
        <v>#VALUE!</v>
      </c>
      <c r="Z1695" s="509"/>
      <c r="AA1695" s="510" t="s">
        <v>1043</v>
      </c>
      <c r="AB1695" s="421" t="s">
        <v>1318</v>
      </c>
      <c r="AC1695" s="432" t="s">
        <v>624</v>
      </c>
      <c r="AD1695" s="356" t="s">
        <v>624</v>
      </c>
      <c r="AE1695" s="356"/>
      <c r="AF1695" s="356"/>
      <c r="AG1695" s="356" t="s">
        <v>840</v>
      </c>
      <c r="AH1695" s="356"/>
      <c r="AI1695" s="356" t="s">
        <v>2227</v>
      </c>
      <c r="AJ1695" s="441"/>
      <c r="AK1695" s="359"/>
    </row>
    <row r="1696" spans="1:37">
      <c r="A1696" s="367"/>
      <c r="B1696" s="445" t="s">
        <v>230</v>
      </c>
      <c r="C1696" s="402">
        <v>46.779400000000003</v>
      </c>
      <c r="D1696" s="428">
        <v>23.586099999999998</v>
      </c>
      <c r="E1696" s="449" t="s">
        <v>206</v>
      </c>
      <c r="F1696" s="450" t="s">
        <v>649</v>
      </c>
      <c r="G1696" s="450" t="s">
        <v>2938</v>
      </c>
      <c r="H1696" s="450" t="s">
        <v>4750</v>
      </c>
      <c r="I1696" s="452" t="s">
        <v>684</v>
      </c>
      <c r="J1696" s="457" t="s">
        <v>3</v>
      </c>
      <c r="K1696" s="407">
        <v>2</v>
      </c>
      <c r="L1696" s="407">
        <v>4</v>
      </c>
      <c r="M1696" s="407">
        <v>4</v>
      </c>
      <c r="N1696" s="425">
        <v>32</v>
      </c>
      <c r="O1696" s="437"/>
      <c r="P1696" s="406"/>
      <c r="Q1696" s="406"/>
      <c r="R1696" s="406"/>
      <c r="S1696" s="406"/>
      <c r="T1696" s="406"/>
      <c r="U1696" s="406"/>
      <c r="V1696" s="406">
        <f t="shared" si="82"/>
        <v>32</v>
      </c>
      <c r="W1696" s="676"/>
      <c r="X1696" s="507" t="str">
        <f t="shared" si="80"/>
        <v>32 număr camere necunoscut &lt;span style="color: red;"&gt;(spuneți-mi sau trimiteți tabel întreținere)&lt;/span&gt;</v>
      </c>
      <c r="Y1696" s="508" t="str">
        <f t="shared" si="81"/>
        <v>32 din care 32 număr camere necunoscut &lt;span style="color: red;"&gt;(spuneți-mi sau trimiteți tabel întreținere)&lt;/span&gt;</v>
      </c>
      <c r="Z1696" s="509"/>
      <c r="AA1696" s="510" t="s">
        <v>1043</v>
      </c>
      <c r="AB1696" s="628" t="s">
        <v>1300</v>
      </c>
      <c r="AC1696" s="431" t="s">
        <v>1548</v>
      </c>
      <c r="AD1696" s="356" t="s">
        <v>624</v>
      </c>
      <c r="AE1696" s="356"/>
      <c r="AF1696" s="356"/>
      <c r="AG1696" s="356" t="s">
        <v>840</v>
      </c>
      <c r="AH1696" s="356"/>
      <c r="AI1696" s="356" t="s">
        <v>2227</v>
      </c>
      <c r="AJ1696" s="441"/>
      <c r="AK1696" s="359"/>
    </row>
    <row r="1697" spans="1:37">
      <c r="A1697" s="367" t="s">
        <v>32</v>
      </c>
      <c r="B1697" s="369" t="s">
        <v>404</v>
      </c>
      <c r="C1697" s="461">
        <v>46.782699999999998</v>
      </c>
      <c r="D1697" s="462">
        <v>23.5868</v>
      </c>
      <c r="E1697" s="463" t="s">
        <v>206</v>
      </c>
      <c r="F1697" s="388" t="s">
        <v>1028</v>
      </c>
      <c r="G1697" s="464" t="s">
        <v>2937</v>
      </c>
      <c r="H1697" s="464" t="s">
        <v>3002</v>
      </c>
      <c r="I1697" s="474" t="s">
        <v>721</v>
      </c>
      <c r="J1697" s="475" t="s">
        <v>624</v>
      </c>
      <c r="K1697" s="476" t="s">
        <v>624</v>
      </c>
      <c r="L1697" s="476">
        <v>5</v>
      </c>
      <c r="M1697" s="476">
        <v>5</v>
      </c>
      <c r="N1697" s="477" t="s">
        <v>624</v>
      </c>
      <c r="O1697" s="478"/>
      <c r="P1697" s="479"/>
      <c r="Q1697" s="479"/>
      <c r="R1697" s="479"/>
      <c r="S1697" s="479"/>
      <c r="T1697" s="479"/>
      <c r="U1697" s="479"/>
      <c r="V1697" s="479" t="e">
        <f t="shared" si="82"/>
        <v>#VALUE!</v>
      </c>
      <c r="W1697" s="679"/>
      <c r="X1697" s="515" t="e">
        <f t="shared" si="80"/>
        <v>#VALUE!</v>
      </c>
      <c r="Y1697" s="516" t="e">
        <f t="shared" si="81"/>
        <v>#VALUE!</v>
      </c>
      <c r="Z1697" s="517"/>
      <c r="AA1697" s="518" t="s">
        <v>1043</v>
      </c>
      <c r="AB1697" s="482" t="s">
        <v>1298</v>
      </c>
      <c r="AC1697" s="458" t="s">
        <v>1044</v>
      </c>
      <c r="AD1697" s="472" t="s">
        <v>624</v>
      </c>
      <c r="AE1697" s="472"/>
      <c r="AF1697" s="472"/>
      <c r="AG1697" s="472" t="s">
        <v>840</v>
      </c>
      <c r="AH1697" s="472"/>
      <c r="AI1697" s="472" t="s">
        <v>2227</v>
      </c>
      <c r="AJ1697" s="473"/>
      <c r="AK1697" s="359"/>
    </row>
    <row r="1698" spans="1:37">
      <c r="A1698" s="367"/>
      <c r="B1698" s="386" t="s">
        <v>404</v>
      </c>
      <c r="C1698" s="402">
        <v>46.783299999999997</v>
      </c>
      <c r="D1698" s="428">
        <v>23.585799999999999</v>
      </c>
      <c r="E1698" s="449" t="s">
        <v>206</v>
      </c>
      <c r="F1698" s="450" t="s">
        <v>649</v>
      </c>
      <c r="G1698" s="450" t="s">
        <v>2937</v>
      </c>
      <c r="H1698" s="450" t="s">
        <v>4754</v>
      </c>
      <c r="I1698" s="627" t="s">
        <v>681</v>
      </c>
      <c r="J1698" s="399" t="s">
        <v>3</v>
      </c>
      <c r="K1698" s="624">
        <v>3</v>
      </c>
      <c r="L1698" s="624">
        <v>5</v>
      </c>
      <c r="M1698" s="624">
        <v>5</v>
      </c>
      <c r="N1698" s="398">
        <v>60</v>
      </c>
      <c r="O1698" s="395"/>
      <c r="P1698" s="526"/>
      <c r="Q1698" s="526">
        <v>48</v>
      </c>
      <c r="R1698" s="526">
        <v>12</v>
      </c>
      <c r="S1698" s="526"/>
      <c r="T1698" s="526"/>
      <c r="U1698" s="526"/>
      <c r="V1698" s="526">
        <f t="shared" si="82"/>
        <v>0</v>
      </c>
      <c r="W1698" s="672"/>
      <c r="X1698" s="396" t="str">
        <f t="shared" si="80"/>
        <v>48 două camere, 12 trei camere, 0 număr camere necunoscut &lt;span style="color: red;"&gt;(spuneți-mi sau trimiteți tabel întreținere)&lt;/span&gt;</v>
      </c>
      <c r="Y1698" s="622" t="str">
        <f t="shared" si="81"/>
        <v>60 din care 48 două camere, 12 trei camere, 0 număr camere necunoscut &lt;span style="color: red;"&gt;(spuneți-mi sau trimiteți tabel întreținere)&lt;/span&gt;</v>
      </c>
      <c r="Z1698" s="397"/>
      <c r="AA1698" s="625" t="s">
        <v>1043</v>
      </c>
      <c r="AB1698" s="628" t="s">
        <v>1301</v>
      </c>
      <c r="AC1698" s="431" t="s">
        <v>1548</v>
      </c>
      <c r="AD1698" s="623" t="s">
        <v>1470</v>
      </c>
      <c r="AE1698" s="623"/>
      <c r="AF1698" s="623"/>
      <c r="AG1698" s="623" t="s">
        <v>6</v>
      </c>
      <c r="AH1698" s="623"/>
      <c r="AI1698" s="623" t="s">
        <v>2560</v>
      </c>
      <c r="AJ1698" s="441"/>
      <c r="AK1698" s="359"/>
    </row>
    <row r="1699" spans="1:37">
      <c r="A1699" s="367" t="s">
        <v>32</v>
      </c>
      <c r="B1699" s="369" t="s">
        <v>404</v>
      </c>
      <c r="C1699" s="461">
        <v>46.783000000000001</v>
      </c>
      <c r="D1699" s="462">
        <v>23.586600000000001</v>
      </c>
      <c r="E1699" s="463" t="s">
        <v>206</v>
      </c>
      <c r="F1699" s="464" t="s">
        <v>649</v>
      </c>
      <c r="G1699" s="464" t="s">
        <v>2937</v>
      </c>
      <c r="H1699" s="464" t="s">
        <v>4755</v>
      </c>
      <c r="I1699" s="474" t="s">
        <v>748</v>
      </c>
      <c r="J1699" s="475" t="s">
        <v>3</v>
      </c>
      <c r="K1699" s="476">
        <v>4</v>
      </c>
      <c r="L1699" s="476">
        <v>6</v>
      </c>
      <c r="M1699" s="476">
        <v>6</v>
      </c>
      <c r="N1699" s="477">
        <v>90</v>
      </c>
      <c r="O1699" s="478"/>
      <c r="P1699" s="479"/>
      <c r="Q1699" s="479"/>
      <c r="R1699" s="479"/>
      <c r="S1699" s="479"/>
      <c r="T1699" s="479"/>
      <c r="U1699" s="479"/>
      <c r="V1699" s="479">
        <f t="shared" si="82"/>
        <v>90</v>
      </c>
      <c r="W1699" s="679" t="s">
        <v>654</v>
      </c>
      <c r="X1699" s="515" t="str">
        <f t="shared" si="80"/>
        <v>aproximativ 90 număr camere necunoscut &lt;span style="color: red;"&gt;(spuneți-mi sau trimiteți tabel întreținere)&lt;/span&gt;</v>
      </c>
      <c r="Y1699" s="516" t="str">
        <f t="shared" si="81"/>
        <v>aproximativ 90 din care aproximativ 90 număr camere necunoscut &lt;span style="color: red;"&gt;(spuneți-mi sau trimiteți tabel întreținere)&lt;/span&gt;</v>
      </c>
      <c r="Z1699" s="517"/>
      <c r="AA1699" s="518" t="s">
        <v>1043</v>
      </c>
      <c r="AB1699" s="400" t="s">
        <v>1301</v>
      </c>
      <c r="AC1699" s="483" t="s">
        <v>1548</v>
      </c>
      <c r="AD1699" s="472" t="s">
        <v>624</v>
      </c>
      <c r="AE1699" s="472"/>
      <c r="AF1699" s="472"/>
      <c r="AG1699" s="472" t="s">
        <v>840</v>
      </c>
      <c r="AH1699" s="472"/>
      <c r="AI1699" s="472" t="s">
        <v>2227</v>
      </c>
      <c r="AJ1699" s="473"/>
      <c r="AK1699" s="359"/>
    </row>
    <row r="1700" spans="1:37">
      <c r="A1700" s="367"/>
      <c r="B1700" s="386" t="s">
        <v>404</v>
      </c>
      <c r="C1700" s="402">
        <v>46.783200000000001</v>
      </c>
      <c r="D1700" s="428">
        <v>23.586400000000001</v>
      </c>
      <c r="E1700" s="449" t="s">
        <v>206</v>
      </c>
      <c r="F1700" s="450" t="s">
        <v>649</v>
      </c>
      <c r="G1700" s="450" t="s">
        <v>2937</v>
      </c>
      <c r="H1700" s="450" t="s">
        <v>4756</v>
      </c>
      <c r="I1700" s="452"/>
      <c r="J1700" s="457"/>
      <c r="K1700" s="407"/>
      <c r="L1700" s="407"/>
      <c r="M1700" s="407"/>
      <c r="N1700" s="425"/>
      <c r="O1700" s="437"/>
      <c r="P1700" s="406"/>
      <c r="Q1700" s="406"/>
      <c r="R1700" s="406"/>
      <c r="S1700" s="406"/>
      <c r="T1700" s="406"/>
      <c r="U1700" s="406"/>
      <c r="V1700" s="406">
        <f t="shared" si="82"/>
        <v>0</v>
      </c>
      <c r="W1700" s="676"/>
      <c r="X1700" s="507" t="str">
        <f t="shared" si="80"/>
        <v>0 număr camere necunoscut &lt;span style="color: red;"&gt;(spuneți-mi sau trimiteți tabel întreținere)&lt;/span&gt;</v>
      </c>
      <c r="Y1700" s="508" t="str">
        <f t="shared" si="81"/>
        <v xml:space="preserve"> din care 0 număr camere necunoscut &lt;span style="color: red;"&gt;(spuneți-mi sau trimiteți tabel întreținere)&lt;/span&gt;</v>
      </c>
      <c r="Z1700" s="509"/>
      <c r="AA1700" s="510" t="s">
        <v>1043</v>
      </c>
      <c r="AB1700" s="421" t="s">
        <v>1318</v>
      </c>
      <c r="AC1700" s="432" t="s">
        <v>624</v>
      </c>
      <c r="AD1700" s="356" t="s">
        <v>624</v>
      </c>
      <c r="AE1700" s="356"/>
      <c r="AF1700" s="356"/>
      <c r="AG1700" s="356" t="s">
        <v>840</v>
      </c>
      <c r="AH1700" s="356"/>
      <c r="AI1700" s="356" t="s">
        <v>2227</v>
      </c>
      <c r="AJ1700" s="441"/>
      <c r="AK1700" s="359"/>
    </row>
    <row r="1701" spans="1:37">
      <c r="A1701" s="367"/>
      <c r="B1701" s="386" t="s">
        <v>404</v>
      </c>
      <c r="C1701" s="402">
        <v>46.7834</v>
      </c>
      <c r="D1701" s="428">
        <v>23.586200000000002</v>
      </c>
      <c r="E1701" s="449" t="s">
        <v>206</v>
      </c>
      <c r="F1701" s="450" t="s">
        <v>649</v>
      </c>
      <c r="G1701" s="450" t="s">
        <v>2937</v>
      </c>
      <c r="H1701" s="450" t="s">
        <v>3201</v>
      </c>
      <c r="I1701" s="452"/>
      <c r="J1701" s="457"/>
      <c r="K1701" s="407"/>
      <c r="L1701" s="407"/>
      <c r="M1701" s="407"/>
      <c r="N1701" s="425"/>
      <c r="O1701" s="437"/>
      <c r="P1701" s="406"/>
      <c r="Q1701" s="406"/>
      <c r="R1701" s="406"/>
      <c r="S1701" s="406"/>
      <c r="T1701" s="406"/>
      <c r="U1701" s="406"/>
      <c r="V1701" s="406">
        <f t="shared" si="82"/>
        <v>0</v>
      </c>
      <c r="W1701" s="676"/>
      <c r="X1701" s="507" t="str">
        <f t="shared" si="80"/>
        <v>0 număr camere necunoscut &lt;span style="color: red;"&gt;(spuneți-mi sau trimiteți tabel întreținere)&lt;/span&gt;</v>
      </c>
      <c r="Y1701" s="508" t="str">
        <f t="shared" si="81"/>
        <v xml:space="preserve"> din care 0 număr camere necunoscut &lt;span style="color: red;"&gt;(spuneți-mi sau trimiteți tabel întreținere)&lt;/span&gt;</v>
      </c>
      <c r="Z1701" s="509"/>
      <c r="AA1701" s="510" t="s">
        <v>1043</v>
      </c>
      <c r="AB1701" s="421" t="s">
        <v>1318</v>
      </c>
      <c r="AC1701" s="432" t="s">
        <v>624</v>
      </c>
      <c r="AD1701" s="356" t="s">
        <v>624</v>
      </c>
      <c r="AE1701" s="356"/>
      <c r="AF1701" s="356"/>
      <c r="AG1701" s="356" t="s">
        <v>840</v>
      </c>
      <c r="AH1701" s="356"/>
      <c r="AI1701" s="356" t="s">
        <v>2227</v>
      </c>
      <c r="AJ1701" s="441"/>
      <c r="AK1701" s="359"/>
    </row>
    <row r="1702" spans="1:37">
      <c r="A1702" s="367"/>
      <c r="B1702" s="386" t="s">
        <v>404</v>
      </c>
      <c r="C1702" s="402">
        <v>46.783700000000003</v>
      </c>
      <c r="D1702" s="428">
        <v>23.586099999999998</v>
      </c>
      <c r="E1702" s="449" t="s">
        <v>206</v>
      </c>
      <c r="F1702" s="450" t="s">
        <v>649</v>
      </c>
      <c r="G1702" s="450" t="s">
        <v>2937</v>
      </c>
      <c r="H1702" s="450" t="s">
        <v>3202</v>
      </c>
      <c r="I1702" s="452"/>
      <c r="J1702" s="457"/>
      <c r="K1702" s="407"/>
      <c r="L1702" s="407"/>
      <c r="M1702" s="407"/>
      <c r="N1702" s="425"/>
      <c r="O1702" s="437"/>
      <c r="P1702" s="406"/>
      <c r="Q1702" s="406"/>
      <c r="R1702" s="406"/>
      <c r="S1702" s="406"/>
      <c r="T1702" s="406"/>
      <c r="U1702" s="406"/>
      <c r="V1702" s="406">
        <f t="shared" si="82"/>
        <v>0</v>
      </c>
      <c r="W1702" s="676"/>
      <c r="X1702" s="507" t="str">
        <f t="shared" si="80"/>
        <v>0 număr camere necunoscut &lt;span style="color: red;"&gt;(spuneți-mi sau trimiteți tabel întreținere)&lt;/span&gt;</v>
      </c>
      <c r="Y1702" s="508" t="str">
        <f t="shared" si="81"/>
        <v xml:space="preserve"> din care 0 număr camere necunoscut &lt;span style="color: red;"&gt;(spuneți-mi sau trimiteți tabel întreținere)&lt;/span&gt;</v>
      </c>
      <c r="Z1702" s="509"/>
      <c r="AA1702" s="510" t="s">
        <v>1043</v>
      </c>
      <c r="AB1702" s="421" t="s">
        <v>1318</v>
      </c>
      <c r="AC1702" s="432" t="s">
        <v>624</v>
      </c>
      <c r="AD1702" s="356" t="s">
        <v>624</v>
      </c>
      <c r="AE1702" s="356"/>
      <c r="AF1702" s="356"/>
      <c r="AG1702" s="356" t="s">
        <v>840</v>
      </c>
      <c r="AH1702" s="356"/>
      <c r="AI1702" s="356" t="s">
        <v>2227</v>
      </c>
      <c r="AJ1702" s="441"/>
      <c r="AK1702" s="359"/>
    </row>
    <row r="1703" spans="1:37">
      <c r="A1703" s="367" t="s">
        <v>32</v>
      </c>
      <c r="B1703" s="369" t="s">
        <v>404</v>
      </c>
      <c r="C1703" s="461">
        <v>46.783700000000003</v>
      </c>
      <c r="D1703" s="462">
        <v>23.589200000000002</v>
      </c>
      <c r="E1703" s="463" t="s">
        <v>206</v>
      </c>
      <c r="F1703" s="464" t="s">
        <v>649</v>
      </c>
      <c r="G1703" s="464" t="s">
        <v>2937</v>
      </c>
      <c r="H1703" s="464" t="s">
        <v>4757</v>
      </c>
      <c r="I1703" s="474" t="s">
        <v>673</v>
      </c>
      <c r="J1703" s="475" t="s">
        <v>3</v>
      </c>
      <c r="K1703" s="476">
        <v>2</v>
      </c>
      <c r="L1703" s="476">
        <v>4</v>
      </c>
      <c r="M1703" s="476">
        <v>4</v>
      </c>
      <c r="N1703" s="477">
        <v>32</v>
      </c>
      <c r="O1703" s="478"/>
      <c r="P1703" s="479"/>
      <c r="Q1703" s="479">
        <v>24</v>
      </c>
      <c r="R1703" s="479">
        <v>8</v>
      </c>
      <c r="S1703" s="479"/>
      <c r="T1703" s="479"/>
      <c r="U1703" s="479"/>
      <c r="V1703" s="479">
        <f t="shared" si="82"/>
        <v>0</v>
      </c>
      <c r="W1703" s="679"/>
      <c r="X1703" s="515" t="str">
        <f t="shared" si="80"/>
        <v>24 două camere, 8 trei camere, 0 număr camere necunoscut &lt;span style="color: red;"&gt;(spuneți-mi sau trimiteți tabel întreținere)&lt;/span&gt;</v>
      </c>
      <c r="Y1703" s="516" t="str">
        <f t="shared" si="81"/>
        <v>32 din care 24 două camere, 8 trei camere, 0 număr camere necunoscut &lt;span style="color: red;"&gt;(spuneți-mi sau trimiteți tabel întreținere)&lt;/span&gt;</v>
      </c>
      <c r="Z1703" s="373"/>
      <c r="AA1703" s="393" t="s">
        <v>1043</v>
      </c>
      <c r="AB1703" s="400" t="s">
        <v>1301</v>
      </c>
      <c r="AC1703" s="458" t="s">
        <v>1548</v>
      </c>
      <c r="AD1703" s="394" t="s">
        <v>1470</v>
      </c>
      <c r="AE1703" s="394"/>
      <c r="AF1703" s="394"/>
      <c r="AG1703" s="394" t="s">
        <v>6</v>
      </c>
      <c r="AH1703" s="394"/>
      <c r="AI1703" s="394" t="s">
        <v>2560</v>
      </c>
      <c r="AJ1703" s="473"/>
      <c r="AK1703" s="359"/>
    </row>
    <row r="1704" spans="1:37">
      <c r="A1704" s="367"/>
      <c r="B1704" s="386" t="s">
        <v>220</v>
      </c>
      <c r="C1704" s="402">
        <v>46.779000000000003</v>
      </c>
      <c r="D1704" s="428">
        <v>23.584900000000001</v>
      </c>
      <c r="E1704" s="449" t="s">
        <v>206</v>
      </c>
      <c r="F1704" s="626" t="s">
        <v>1028</v>
      </c>
      <c r="G1704" s="450" t="s">
        <v>2937</v>
      </c>
      <c r="H1704" s="450" t="s">
        <v>4758</v>
      </c>
      <c r="I1704" s="452" t="s">
        <v>868</v>
      </c>
      <c r="J1704" s="457" t="s">
        <v>840</v>
      </c>
      <c r="K1704" s="407">
        <v>1</v>
      </c>
      <c r="L1704" s="407">
        <v>5</v>
      </c>
      <c r="M1704" s="407">
        <v>5</v>
      </c>
      <c r="N1704" s="425" t="s">
        <v>624</v>
      </c>
      <c r="O1704" s="437"/>
      <c r="P1704" s="406"/>
      <c r="Q1704" s="406"/>
      <c r="R1704" s="406"/>
      <c r="S1704" s="406"/>
      <c r="T1704" s="406"/>
      <c r="U1704" s="406"/>
      <c r="V1704" s="406" t="e">
        <f t="shared" si="82"/>
        <v>#VALUE!</v>
      </c>
      <c r="W1704" s="676"/>
      <c r="X1704" s="507" t="e">
        <f t="shared" si="80"/>
        <v>#VALUE!</v>
      </c>
      <c r="Y1704" s="508" t="e">
        <f t="shared" si="81"/>
        <v>#VALUE!</v>
      </c>
      <c r="Z1704" s="509"/>
      <c r="AA1704" s="510" t="s">
        <v>1043</v>
      </c>
      <c r="AB1704" s="421" t="s">
        <v>1298</v>
      </c>
      <c r="AC1704" s="432" t="s">
        <v>1044</v>
      </c>
      <c r="AD1704" s="356" t="s">
        <v>624</v>
      </c>
      <c r="AE1704" s="356"/>
      <c r="AF1704" s="356"/>
      <c r="AG1704" s="356" t="s">
        <v>840</v>
      </c>
      <c r="AH1704" s="356"/>
      <c r="AI1704" s="356" t="s">
        <v>2227</v>
      </c>
      <c r="AJ1704" s="441"/>
      <c r="AK1704" s="359"/>
    </row>
    <row r="1705" spans="1:37">
      <c r="A1705" s="367" t="s">
        <v>32</v>
      </c>
      <c r="B1705" s="369" t="s">
        <v>404</v>
      </c>
      <c r="C1705" s="461">
        <v>46.784199999999998</v>
      </c>
      <c r="D1705" s="462">
        <v>23.589300000000001</v>
      </c>
      <c r="E1705" s="463" t="s">
        <v>206</v>
      </c>
      <c r="F1705" s="464" t="s">
        <v>649</v>
      </c>
      <c r="G1705" s="464" t="s">
        <v>2937</v>
      </c>
      <c r="H1705" s="464" t="s">
        <v>2940</v>
      </c>
      <c r="I1705" s="474" t="s">
        <v>1550</v>
      </c>
      <c r="J1705" s="475" t="s">
        <v>3</v>
      </c>
      <c r="K1705" s="476">
        <v>2</v>
      </c>
      <c r="L1705" s="476">
        <v>5</v>
      </c>
      <c r="M1705" s="476">
        <v>5</v>
      </c>
      <c r="N1705" s="477">
        <v>36</v>
      </c>
      <c r="O1705" s="478"/>
      <c r="P1705" s="479"/>
      <c r="Q1705" s="479">
        <v>28</v>
      </c>
      <c r="R1705" s="479">
        <v>8</v>
      </c>
      <c r="S1705" s="479"/>
      <c r="T1705" s="479"/>
      <c r="U1705" s="479"/>
      <c r="V1705" s="479">
        <f t="shared" si="82"/>
        <v>0</v>
      </c>
      <c r="W1705" s="679"/>
      <c r="X1705" s="515" t="str">
        <f t="shared" ref="X1705:X1768" si="83">CONCATENATE(IF(ISBLANK(O1705),"",CONCATENATE(O1705,O$2,", ")),IF(ISBLANK(P1705),"",CONCATENATE(P1705,P$2,", ")),IF(ISBLANK(Q1705),"",CONCATENATE(Q1705,Q$2,", ")),IF(ISBLANK(R1705),"",CONCATENATE(R1705,R$2,", ")),IF(ISBLANK(S1705),"",CONCATENATE(S1705,S$2,", ")),IF(ISBLANK(T1705),"",CONCATENATE(T1705,T$2,", ")),IF(ISBLANK(U1705),"",CONCATENATE(U1705,U$2,", ")),IF(ISBLANK(V1705),"",CONCATENATE(W1705,V1705,V$2)))</f>
        <v>28 două camere, 8 trei camere, 0 număr camere necunoscut &lt;span style="color: red;"&gt;(spuneți-mi sau trimiteți tabel întreținere)&lt;/span&gt;</v>
      </c>
      <c r="Y1705" s="516" t="str">
        <f t="shared" ref="Y1705:Y1768" si="84">W1705&amp;N1705&amp;" din care "&amp;X1705</f>
        <v>36 din care 28 două camere, 8 trei camere, 0 număr camere necunoscut &lt;span style="color: red;"&gt;(spuneți-mi sau trimiteți tabel întreținere)&lt;/span&gt;</v>
      </c>
      <c r="Z1705" s="517"/>
      <c r="AA1705" s="518" t="s">
        <v>1043</v>
      </c>
      <c r="AB1705" s="482" t="s">
        <v>1301</v>
      </c>
      <c r="AC1705" s="483" t="s">
        <v>1548</v>
      </c>
      <c r="AD1705" s="472" t="s">
        <v>624</v>
      </c>
      <c r="AE1705" s="472"/>
      <c r="AF1705" s="472"/>
      <c r="AG1705" s="472" t="s">
        <v>840</v>
      </c>
      <c r="AH1705" s="472"/>
      <c r="AI1705" s="472" t="s">
        <v>2227</v>
      </c>
      <c r="AJ1705" s="473"/>
      <c r="AK1705" s="359"/>
    </row>
    <row r="1706" spans="1:37" ht="13.5" thickBot="1">
      <c r="A1706" s="367"/>
      <c r="B1706" s="386" t="s">
        <v>404</v>
      </c>
      <c r="C1706" s="402">
        <v>46.783999999999999</v>
      </c>
      <c r="D1706" s="428">
        <v>23.5886</v>
      </c>
      <c r="E1706" s="449" t="s">
        <v>206</v>
      </c>
      <c r="F1706" s="450" t="s">
        <v>649</v>
      </c>
      <c r="G1706" s="450" t="s">
        <v>2937</v>
      </c>
      <c r="H1706" s="450" t="s">
        <v>2940</v>
      </c>
      <c r="I1706" s="452" t="s">
        <v>681</v>
      </c>
      <c r="J1706" s="457" t="s">
        <v>3</v>
      </c>
      <c r="K1706" s="407">
        <v>5</v>
      </c>
      <c r="L1706" s="407">
        <v>5</v>
      </c>
      <c r="M1706" s="407">
        <v>5</v>
      </c>
      <c r="N1706" s="425">
        <v>100</v>
      </c>
      <c r="O1706" s="437"/>
      <c r="P1706" s="406"/>
      <c r="Q1706" s="406"/>
      <c r="R1706" s="406"/>
      <c r="S1706" s="406"/>
      <c r="T1706" s="406"/>
      <c r="U1706" s="406"/>
      <c r="V1706" s="406">
        <f t="shared" ref="V1706:V1769" si="85">N1706-SUM(O1706:U1706)</f>
        <v>100</v>
      </c>
      <c r="W1706" s="676"/>
      <c r="X1706" s="507" t="str">
        <f t="shared" si="83"/>
        <v>100 număr camere necunoscut &lt;span style="color: red;"&gt;(spuneți-mi sau trimiteți tabel întreținere)&lt;/span&gt;</v>
      </c>
      <c r="Y1706" s="508" t="str">
        <f t="shared" si="84"/>
        <v>100 din care 100 număr camere necunoscut &lt;span style="color: red;"&gt;(spuneți-mi sau trimiteți tabel întreținere)&lt;/span&gt;</v>
      </c>
      <c r="Z1706" s="509"/>
      <c r="AA1706" s="510" t="s">
        <v>1043</v>
      </c>
      <c r="AB1706" s="421" t="s">
        <v>1301</v>
      </c>
      <c r="AC1706" s="432" t="s">
        <v>1548</v>
      </c>
      <c r="AD1706" s="356" t="s">
        <v>624</v>
      </c>
      <c r="AE1706" s="356"/>
      <c r="AF1706" s="356"/>
      <c r="AG1706" s="356" t="s">
        <v>840</v>
      </c>
      <c r="AH1706" s="356"/>
      <c r="AI1706" s="356" t="s">
        <v>2227</v>
      </c>
      <c r="AJ1706" s="441"/>
      <c r="AK1706" s="359"/>
    </row>
    <row r="1707" spans="1:37" ht="13.5" thickTop="1">
      <c r="A1707" s="367" t="s">
        <v>23</v>
      </c>
      <c r="B1707" s="685" t="s">
        <v>404</v>
      </c>
      <c r="C1707" s="702">
        <v>46.775399999999998</v>
      </c>
      <c r="D1707" s="703">
        <v>23.599299999999999</v>
      </c>
      <c r="E1707" s="704" t="s">
        <v>206</v>
      </c>
      <c r="F1707" s="705" t="s">
        <v>649</v>
      </c>
      <c r="G1707" s="705" t="s">
        <v>2902</v>
      </c>
      <c r="H1707" s="705" t="s">
        <v>4759</v>
      </c>
      <c r="I1707" s="721" t="s">
        <v>673</v>
      </c>
      <c r="J1707" s="722" t="s">
        <v>3</v>
      </c>
      <c r="K1707" s="723">
        <v>1</v>
      </c>
      <c r="L1707" s="723">
        <v>4</v>
      </c>
      <c r="M1707" s="723">
        <v>4</v>
      </c>
      <c r="N1707" s="724">
        <v>16</v>
      </c>
      <c r="O1707" s="710"/>
      <c r="P1707" s="711"/>
      <c r="Q1707" s="711"/>
      <c r="R1707" s="711"/>
      <c r="S1707" s="711"/>
      <c r="T1707" s="711"/>
      <c r="U1707" s="711"/>
      <c r="V1707" s="711">
        <f t="shared" si="85"/>
        <v>16</v>
      </c>
      <c r="W1707" s="725"/>
      <c r="X1707" s="726" t="str">
        <f t="shared" si="83"/>
        <v>16 număr camere necunoscut &lt;span style="color: red;"&gt;(spuneți-mi sau trimiteți tabel întreținere)&lt;/span&gt;</v>
      </c>
      <c r="Y1707" s="727" t="str">
        <f t="shared" si="84"/>
        <v>16 din care 16 număr camere necunoscut &lt;span style="color: red;"&gt;(spuneți-mi sau trimiteți tabel întreținere)&lt;/span&gt;</v>
      </c>
      <c r="Z1707" s="728"/>
      <c r="AA1707" s="729" t="s">
        <v>1043</v>
      </c>
      <c r="AB1707" s="697" t="s">
        <v>1300</v>
      </c>
      <c r="AC1707" s="698" t="s">
        <v>1548</v>
      </c>
      <c r="AD1707" s="719" t="s">
        <v>1613</v>
      </c>
      <c r="AE1707" s="719"/>
      <c r="AF1707" s="719"/>
      <c r="AG1707" s="719" t="s">
        <v>840</v>
      </c>
      <c r="AH1707" s="719"/>
      <c r="AI1707" s="719" t="s">
        <v>2227</v>
      </c>
      <c r="AJ1707" s="720"/>
      <c r="AK1707" s="359"/>
    </row>
    <row r="1708" spans="1:37">
      <c r="A1708" s="367"/>
      <c r="B1708" s="386" t="s">
        <v>404</v>
      </c>
      <c r="C1708" s="402">
        <v>46.775500000000001</v>
      </c>
      <c r="D1708" s="428">
        <v>23.599599999999999</v>
      </c>
      <c r="E1708" s="449" t="s">
        <v>206</v>
      </c>
      <c r="F1708" s="450" t="s">
        <v>649</v>
      </c>
      <c r="G1708" s="450" t="s">
        <v>2902</v>
      </c>
      <c r="H1708" s="450" t="s">
        <v>4760</v>
      </c>
      <c r="I1708" s="452" t="s">
        <v>685</v>
      </c>
      <c r="J1708" s="457" t="s">
        <v>3</v>
      </c>
      <c r="K1708" s="407">
        <v>1</v>
      </c>
      <c r="L1708" s="407">
        <v>3</v>
      </c>
      <c r="M1708" s="407">
        <v>3</v>
      </c>
      <c r="N1708" s="425">
        <v>12</v>
      </c>
      <c r="O1708" s="437"/>
      <c r="P1708" s="406"/>
      <c r="Q1708" s="406"/>
      <c r="R1708" s="406"/>
      <c r="S1708" s="406"/>
      <c r="T1708" s="406"/>
      <c r="U1708" s="406"/>
      <c r="V1708" s="406">
        <f t="shared" si="85"/>
        <v>12</v>
      </c>
      <c r="W1708" s="676" t="s">
        <v>750</v>
      </c>
      <c r="X1708" s="507" t="str">
        <f t="shared" si="83"/>
        <v>probabil 12 număr camere necunoscut &lt;span style="color: red;"&gt;(spuneți-mi sau trimiteți tabel întreținere)&lt;/span&gt;</v>
      </c>
      <c r="Y1708" s="508" t="str">
        <f t="shared" si="84"/>
        <v>probabil 12 din care probabil 12 număr camere necunoscut &lt;span style="color: red;"&gt;(spuneți-mi sau trimiteți tabel întreținere)&lt;/span&gt;</v>
      </c>
      <c r="Z1708" s="509"/>
      <c r="AA1708" s="510" t="s">
        <v>1043</v>
      </c>
      <c r="AB1708" s="628" t="s">
        <v>1300</v>
      </c>
      <c r="AC1708" s="431" t="s">
        <v>1548</v>
      </c>
      <c r="AD1708" s="356" t="s">
        <v>624</v>
      </c>
      <c r="AE1708" s="356"/>
      <c r="AF1708" s="356"/>
      <c r="AG1708" s="356" t="s">
        <v>840</v>
      </c>
      <c r="AH1708" s="356"/>
      <c r="AI1708" s="356" t="s">
        <v>2227</v>
      </c>
      <c r="AJ1708" s="441"/>
      <c r="AK1708" s="359"/>
    </row>
    <row r="1709" spans="1:37">
      <c r="A1709" s="367"/>
      <c r="B1709" s="386" t="s">
        <v>404</v>
      </c>
      <c r="C1709" s="402">
        <v>46.775599999999997</v>
      </c>
      <c r="D1709" s="428">
        <v>23.6</v>
      </c>
      <c r="E1709" s="449" t="s">
        <v>206</v>
      </c>
      <c r="F1709" s="450" t="s">
        <v>649</v>
      </c>
      <c r="G1709" s="450" t="s">
        <v>2902</v>
      </c>
      <c r="H1709" s="450" t="s">
        <v>4761</v>
      </c>
      <c r="I1709" s="452" t="s">
        <v>685</v>
      </c>
      <c r="J1709" s="457" t="s">
        <v>3</v>
      </c>
      <c r="K1709" s="407">
        <v>1</v>
      </c>
      <c r="L1709" s="407">
        <v>3</v>
      </c>
      <c r="M1709" s="407">
        <v>3</v>
      </c>
      <c r="N1709" s="425">
        <v>12</v>
      </c>
      <c r="O1709" s="437"/>
      <c r="P1709" s="406"/>
      <c r="Q1709" s="406"/>
      <c r="R1709" s="406"/>
      <c r="S1709" s="406"/>
      <c r="T1709" s="406"/>
      <c r="U1709" s="406"/>
      <c r="V1709" s="406">
        <f t="shared" si="85"/>
        <v>12</v>
      </c>
      <c r="W1709" s="676" t="s">
        <v>750</v>
      </c>
      <c r="X1709" s="507" t="str">
        <f t="shared" si="83"/>
        <v>probabil 12 număr camere necunoscut &lt;span style="color: red;"&gt;(spuneți-mi sau trimiteți tabel întreținere)&lt;/span&gt;</v>
      </c>
      <c r="Y1709" s="508" t="str">
        <f t="shared" si="84"/>
        <v>probabil 12 din care probabil 12 număr camere necunoscut &lt;span style="color: red;"&gt;(spuneți-mi sau trimiteți tabel întreținere)&lt;/span&gt;</v>
      </c>
      <c r="Z1709" s="509"/>
      <c r="AA1709" s="510" t="s">
        <v>1043</v>
      </c>
      <c r="AB1709" s="628" t="s">
        <v>1300</v>
      </c>
      <c r="AC1709" s="431" t="s">
        <v>1548</v>
      </c>
      <c r="AD1709" s="356" t="s">
        <v>624</v>
      </c>
      <c r="AE1709" s="356"/>
      <c r="AF1709" s="356"/>
      <c r="AG1709" s="356" t="s">
        <v>840</v>
      </c>
      <c r="AH1709" s="356"/>
      <c r="AI1709" s="356" t="s">
        <v>2227</v>
      </c>
      <c r="AJ1709" s="441"/>
      <c r="AK1709" s="359"/>
    </row>
    <row r="1710" spans="1:37">
      <c r="A1710" s="367"/>
      <c r="B1710" s="386" t="s">
        <v>404</v>
      </c>
      <c r="C1710" s="402">
        <v>46.775799999999997</v>
      </c>
      <c r="D1710" s="428">
        <v>23.600300000000001</v>
      </c>
      <c r="E1710" s="449" t="s">
        <v>206</v>
      </c>
      <c r="F1710" s="450" t="s">
        <v>649</v>
      </c>
      <c r="G1710" s="450" t="s">
        <v>2902</v>
      </c>
      <c r="H1710" s="450" t="s">
        <v>4762</v>
      </c>
      <c r="I1710" s="452" t="s">
        <v>685</v>
      </c>
      <c r="J1710" s="457" t="s">
        <v>3</v>
      </c>
      <c r="K1710" s="407">
        <v>1</v>
      </c>
      <c r="L1710" s="407">
        <v>3</v>
      </c>
      <c r="M1710" s="407">
        <v>3</v>
      </c>
      <c r="N1710" s="425">
        <v>12</v>
      </c>
      <c r="O1710" s="437"/>
      <c r="P1710" s="406"/>
      <c r="Q1710" s="406"/>
      <c r="R1710" s="406"/>
      <c r="S1710" s="406"/>
      <c r="T1710" s="406"/>
      <c r="U1710" s="406"/>
      <c r="V1710" s="406">
        <f t="shared" si="85"/>
        <v>12</v>
      </c>
      <c r="W1710" s="676" t="s">
        <v>750</v>
      </c>
      <c r="X1710" s="507" t="str">
        <f t="shared" si="83"/>
        <v>probabil 12 număr camere necunoscut &lt;span style="color: red;"&gt;(spuneți-mi sau trimiteți tabel întreținere)&lt;/span&gt;</v>
      </c>
      <c r="Y1710" s="508" t="str">
        <f t="shared" si="84"/>
        <v>probabil 12 din care probabil 12 număr camere necunoscut &lt;span style="color: red;"&gt;(spuneți-mi sau trimiteți tabel întreținere)&lt;/span&gt;</v>
      </c>
      <c r="Z1710" s="509"/>
      <c r="AA1710" s="510" t="s">
        <v>1043</v>
      </c>
      <c r="AB1710" s="628" t="s">
        <v>1300</v>
      </c>
      <c r="AC1710" s="431" t="s">
        <v>1548</v>
      </c>
      <c r="AD1710" s="356" t="s">
        <v>624</v>
      </c>
      <c r="AE1710" s="356"/>
      <c r="AF1710" s="356"/>
      <c r="AG1710" s="356" t="s">
        <v>840</v>
      </c>
      <c r="AH1710" s="356"/>
      <c r="AI1710" s="356" t="s">
        <v>2227</v>
      </c>
      <c r="AJ1710" s="441"/>
      <c r="AK1710" s="359"/>
    </row>
    <row r="1711" spans="1:37">
      <c r="A1711" s="367"/>
      <c r="B1711" s="386" t="s">
        <v>404</v>
      </c>
      <c r="C1711" s="402">
        <v>46.7759</v>
      </c>
      <c r="D1711" s="428">
        <v>23.6007</v>
      </c>
      <c r="E1711" s="449" t="s">
        <v>206</v>
      </c>
      <c r="F1711" s="450" t="s">
        <v>649</v>
      </c>
      <c r="G1711" s="450" t="s">
        <v>2902</v>
      </c>
      <c r="H1711" s="450" t="s">
        <v>4763</v>
      </c>
      <c r="I1711" s="452" t="s">
        <v>685</v>
      </c>
      <c r="J1711" s="457" t="s">
        <v>3</v>
      </c>
      <c r="K1711" s="407">
        <v>1</v>
      </c>
      <c r="L1711" s="407">
        <v>3</v>
      </c>
      <c r="M1711" s="407">
        <v>3</v>
      </c>
      <c r="N1711" s="425">
        <v>12</v>
      </c>
      <c r="O1711" s="437"/>
      <c r="P1711" s="406"/>
      <c r="Q1711" s="406"/>
      <c r="R1711" s="406"/>
      <c r="S1711" s="406"/>
      <c r="T1711" s="406"/>
      <c r="U1711" s="406"/>
      <c r="V1711" s="406">
        <f t="shared" si="85"/>
        <v>12</v>
      </c>
      <c r="W1711" s="676" t="s">
        <v>750</v>
      </c>
      <c r="X1711" s="507" t="str">
        <f t="shared" si="83"/>
        <v>probabil 12 număr camere necunoscut &lt;span style="color: red;"&gt;(spuneți-mi sau trimiteți tabel întreținere)&lt;/span&gt;</v>
      </c>
      <c r="Y1711" s="508" t="str">
        <f t="shared" si="84"/>
        <v>probabil 12 din care probabil 12 număr camere necunoscut &lt;span style="color: red;"&gt;(spuneți-mi sau trimiteți tabel întreținere)&lt;/span&gt;</v>
      </c>
      <c r="Z1711" s="509"/>
      <c r="AA1711" s="510" t="s">
        <v>1043</v>
      </c>
      <c r="AB1711" s="628" t="s">
        <v>1300</v>
      </c>
      <c r="AC1711" s="431" t="s">
        <v>1548</v>
      </c>
      <c r="AD1711" s="356" t="s">
        <v>624</v>
      </c>
      <c r="AE1711" s="356"/>
      <c r="AF1711" s="356"/>
      <c r="AG1711" s="356" t="s">
        <v>840</v>
      </c>
      <c r="AH1711" s="356"/>
      <c r="AI1711" s="356" t="s">
        <v>2227</v>
      </c>
      <c r="AJ1711" s="441"/>
      <c r="AK1711" s="359"/>
    </row>
    <row r="1712" spans="1:37">
      <c r="A1712" s="367"/>
      <c r="B1712" s="386" t="s">
        <v>404</v>
      </c>
      <c r="C1712" s="402">
        <v>46.774999999999999</v>
      </c>
      <c r="D1712" s="428">
        <v>23.599599999999999</v>
      </c>
      <c r="E1712" s="449" t="s">
        <v>206</v>
      </c>
      <c r="F1712" s="450" t="s">
        <v>649</v>
      </c>
      <c r="G1712" s="450" t="s">
        <v>2902</v>
      </c>
      <c r="H1712" s="450" t="s">
        <v>4764</v>
      </c>
      <c r="I1712" s="452" t="s">
        <v>673</v>
      </c>
      <c r="J1712" s="457" t="s">
        <v>3</v>
      </c>
      <c r="K1712" s="407">
        <v>1</v>
      </c>
      <c r="L1712" s="407">
        <v>4</v>
      </c>
      <c r="M1712" s="407">
        <v>4</v>
      </c>
      <c r="N1712" s="425">
        <v>16</v>
      </c>
      <c r="O1712" s="437"/>
      <c r="P1712" s="406"/>
      <c r="Q1712" s="406"/>
      <c r="R1712" s="406"/>
      <c r="S1712" s="406"/>
      <c r="T1712" s="406"/>
      <c r="U1712" s="406"/>
      <c r="V1712" s="406">
        <f t="shared" si="85"/>
        <v>16</v>
      </c>
      <c r="W1712" s="676"/>
      <c r="X1712" s="507" t="str">
        <f t="shared" si="83"/>
        <v>16 număr camere necunoscut &lt;span style="color: red;"&gt;(spuneți-mi sau trimiteți tabel întreținere)&lt;/span&gt;</v>
      </c>
      <c r="Y1712" s="508" t="str">
        <f t="shared" si="84"/>
        <v>16 din care 16 număr camere necunoscut &lt;span style="color: red;"&gt;(spuneți-mi sau trimiteți tabel întreținere)&lt;/span&gt;</v>
      </c>
      <c r="Z1712" s="509"/>
      <c r="AA1712" s="510" t="s">
        <v>1043</v>
      </c>
      <c r="AB1712" s="628" t="s">
        <v>1300</v>
      </c>
      <c r="AC1712" s="431" t="s">
        <v>1548</v>
      </c>
      <c r="AD1712" s="356" t="s">
        <v>1613</v>
      </c>
      <c r="AE1712" s="356"/>
      <c r="AF1712" s="356"/>
      <c r="AG1712" s="356" t="s">
        <v>840</v>
      </c>
      <c r="AH1712" s="356"/>
      <c r="AI1712" s="356" t="s">
        <v>2227</v>
      </c>
      <c r="AJ1712" s="441"/>
      <c r="AK1712" s="359"/>
    </row>
    <row r="1713" spans="1:37">
      <c r="A1713" s="367"/>
      <c r="B1713" s="386" t="s">
        <v>404</v>
      </c>
      <c r="C1713" s="402">
        <v>46.775199999999998</v>
      </c>
      <c r="D1713" s="428">
        <v>23.599900000000002</v>
      </c>
      <c r="E1713" s="449" t="s">
        <v>206</v>
      </c>
      <c r="F1713" s="450" t="s">
        <v>649</v>
      </c>
      <c r="G1713" s="450" t="s">
        <v>2902</v>
      </c>
      <c r="H1713" s="450" t="s">
        <v>4765</v>
      </c>
      <c r="I1713" s="452" t="s">
        <v>685</v>
      </c>
      <c r="J1713" s="457" t="s">
        <v>3</v>
      </c>
      <c r="K1713" s="407">
        <v>1</v>
      </c>
      <c r="L1713" s="407">
        <v>3</v>
      </c>
      <c r="M1713" s="407">
        <v>3</v>
      </c>
      <c r="N1713" s="425">
        <v>6</v>
      </c>
      <c r="O1713" s="437"/>
      <c r="P1713" s="406"/>
      <c r="Q1713" s="406"/>
      <c r="R1713" s="406"/>
      <c r="S1713" s="406"/>
      <c r="T1713" s="406"/>
      <c r="U1713" s="406"/>
      <c r="V1713" s="406">
        <f t="shared" si="85"/>
        <v>6</v>
      </c>
      <c r="W1713" s="676" t="s">
        <v>750</v>
      </c>
      <c r="X1713" s="507" t="str">
        <f t="shared" si="83"/>
        <v>probabil 6 număr camere necunoscut &lt;span style="color: red;"&gt;(spuneți-mi sau trimiteți tabel întreținere)&lt;/span&gt;</v>
      </c>
      <c r="Y1713" s="508" t="str">
        <f t="shared" si="84"/>
        <v>probabil 6 din care probabil 6 număr camere necunoscut &lt;span style="color: red;"&gt;(spuneți-mi sau trimiteți tabel întreținere)&lt;/span&gt;</v>
      </c>
      <c r="Z1713" s="509"/>
      <c r="AA1713" s="510" t="s">
        <v>1043</v>
      </c>
      <c r="AB1713" s="628" t="s">
        <v>1300</v>
      </c>
      <c r="AC1713" s="431" t="s">
        <v>1548</v>
      </c>
      <c r="AD1713" s="356" t="s">
        <v>624</v>
      </c>
      <c r="AE1713" s="356"/>
      <c r="AF1713" s="356"/>
      <c r="AG1713" s="356" t="s">
        <v>840</v>
      </c>
      <c r="AH1713" s="356"/>
      <c r="AI1713" s="356" t="s">
        <v>2227</v>
      </c>
      <c r="AJ1713" s="441"/>
      <c r="AK1713" s="359"/>
    </row>
    <row r="1714" spans="1:37">
      <c r="A1714" s="367"/>
      <c r="B1714" s="386" t="s">
        <v>404</v>
      </c>
      <c r="C1714" s="402">
        <v>46.775300000000001</v>
      </c>
      <c r="D1714" s="428">
        <v>23.600200000000001</v>
      </c>
      <c r="E1714" s="449" t="s">
        <v>206</v>
      </c>
      <c r="F1714" s="450" t="s">
        <v>649</v>
      </c>
      <c r="G1714" s="450" t="s">
        <v>2902</v>
      </c>
      <c r="H1714" s="450" t="s">
        <v>4766</v>
      </c>
      <c r="I1714" s="452" t="s">
        <v>685</v>
      </c>
      <c r="J1714" s="457" t="s">
        <v>3</v>
      </c>
      <c r="K1714" s="407">
        <v>1</v>
      </c>
      <c r="L1714" s="407">
        <v>3</v>
      </c>
      <c r="M1714" s="407">
        <v>3</v>
      </c>
      <c r="N1714" s="425">
        <v>6</v>
      </c>
      <c r="O1714" s="437"/>
      <c r="P1714" s="406"/>
      <c r="Q1714" s="406"/>
      <c r="R1714" s="406"/>
      <c r="S1714" s="406"/>
      <c r="T1714" s="406"/>
      <c r="U1714" s="406"/>
      <c r="V1714" s="406">
        <f t="shared" si="85"/>
        <v>6</v>
      </c>
      <c r="W1714" s="676" t="s">
        <v>750</v>
      </c>
      <c r="X1714" s="507" t="str">
        <f t="shared" si="83"/>
        <v>probabil 6 număr camere necunoscut &lt;span style="color: red;"&gt;(spuneți-mi sau trimiteți tabel întreținere)&lt;/span&gt;</v>
      </c>
      <c r="Y1714" s="508" t="str">
        <f t="shared" si="84"/>
        <v>probabil 6 din care probabil 6 număr camere necunoscut &lt;span style="color: red;"&gt;(spuneți-mi sau trimiteți tabel întreținere)&lt;/span&gt;</v>
      </c>
      <c r="Z1714" s="509"/>
      <c r="AA1714" s="510" t="s">
        <v>1043</v>
      </c>
      <c r="AB1714" s="628" t="s">
        <v>1300</v>
      </c>
      <c r="AC1714" s="431" t="s">
        <v>1548</v>
      </c>
      <c r="AD1714" s="356" t="s">
        <v>624</v>
      </c>
      <c r="AE1714" s="356"/>
      <c r="AF1714" s="356"/>
      <c r="AG1714" s="356" t="s">
        <v>840</v>
      </c>
      <c r="AH1714" s="356"/>
      <c r="AI1714" s="356" t="s">
        <v>2227</v>
      </c>
      <c r="AJ1714" s="496"/>
      <c r="AK1714" s="359"/>
    </row>
    <row r="1715" spans="1:37">
      <c r="A1715" s="367"/>
      <c r="B1715" s="386" t="s">
        <v>404</v>
      </c>
      <c r="C1715" s="402">
        <v>46.775500000000001</v>
      </c>
      <c r="D1715" s="428">
        <v>23.6006</v>
      </c>
      <c r="E1715" s="449" t="s">
        <v>206</v>
      </c>
      <c r="F1715" s="450" t="s">
        <v>649</v>
      </c>
      <c r="G1715" s="450" t="s">
        <v>2902</v>
      </c>
      <c r="H1715" s="450" t="s">
        <v>4767</v>
      </c>
      <c r="I1715" s="452" t="s">
        <v>685</v>
      </c>
      <c r="J1715" s="457" t="s">
        <v>3</v>
      </c>
      <c r="K1715" s="407">
        <v>1</v>
      </c>
      <c r="L1715" s="407">
        <v>3</v>
      </c>
      <c r="M1715" s="407">
        <v>3</v>
      </c>
      <c r="N1715" s="425">
        <v>6</v>
      </c>
      <c r="O1715" s="437"/>
      <c r="P1715" s="406"/>
      <c r="Q1715" s="406"/>
      <c r="R1715" s="406"/>
      <c r="S1715" s="406"/>
      <c r="T1715" s="406"/>
      <c r="U1715" s="406"/>
      <c r="V1715" s="406">
        <f t="shared" si="85"/>
        <v>6</v>
      </c>
      <c r="W1715" s="676" t="s">
        <v>750</v>
      </c>
      <c r="X1715" s="507" t="str">
        <f t="shared" si="83"/>
        <v>probabil 6 număr camere necunoscut &lt;span style="color: red;"&gt;(spuneți-mi sau trimiteți tabel întreținere)&lt;/span&gt;</v>
      </c>
      <c r="Y1715" s="508" t="str">
        <f t="shared" si="84"/>
        <v>probabil 6 din care probabil 6 număr camere necunoscut &lt;span style="color: red;"&gt;(spuneți-mi sau trimiteți tabel întreținere)&lt;/span&gt;</v>
      </c>
      <c r="Z1715" s="509"/>
      <c r="AA1715" s="510" t="s">
        <v>1043</v>
      </c>
      <c r="AB1715" s="628" t="s">
        <v>1300</v>
      </c>
      <c r="AC1715" s="431" t="s">
        <v>1548</v>
      </c>
      <c r="AD1715" s="356" t="s">
        <v>624</v>
      </c>
      <c r="AE1715" s="356"/>
      <c r="AF1715" s="356"/>
      <c r="AG1715" s="356" t="s">
        <v>840</v>
      </c>
      <c r="AH1715" s="356"/>
      <c r="AI1715" s="356" t="s">
        <v>2227</v>
      </c>
      <c r="AJ1715" s="441"/>
      <c r="AK1715" s="359"/>
    </row>
    <row r="1716" spans="1:37">
      <c r="A1716" s="367"/>
      <c r="B1716" s="386" t="s">
        <v>404</v>
      </c>
      <c r="C1716" s="402">
        <v>46.775599999999997</v>
      </c>
      <c r="D1716" s="428">
        <v>23.600899999999999</v>
      </c>
      <c r="E1716" s="449" t="s">
        <v>206</v>
      </c>
      <c r="F1716" s="450" t="s">
        <v>649</v>
      </c>
      <c r="G1716" s="450" t="s">
        <v>2902</v>
      </c>
      <c r="H1716" s="450" t="s">
        <v>4768</v>
      </c>
      <c r="I1716" s="452" t="s">
        <v>685</v>
      </c>
      <c r="J1716" s="457" t="s">
        <v>3</v>
      </c>
      <c r="K1716" s="407">
        <v>1</v>
      </c>
      <c r="L1716" s="407">
        <v>3</v>
      </c>
      <c r="M1716" s="407">
        <v>3</v>
      </c>
      <c r="N1716" s="425">
        <v>6</v>
      </c>
      <c r="O1716" s="437"/>
      <c r="P1716" s="406"/>
      <c r="Q1716" s="406"/>
      <c r="R1716" s="406"/>
      <c r="S1716" s="406"/>
      <c r="T1716" s="406"/>
      <c r="U1716" s="406"/>
      <c r="V1716" s="406">
        <f t="shared" si="85"/>
        <v>6</v>
      </c>
      <c r="W1716" s="676" t="s">
        <v>750</v>
      </c>
      <c r="X1716" s="507" t="str">
        <f t="shared" si="83"/>
        <v>probabil 6 număr camere necunoscut &lt;span style="color: red;"&gt;(spuneți-mi sau trimiteți tabel întreținere)&lt;/span&gt;</v>
      </c>
      <c r="Y1716" s="508" t="str">
        <f t="shared" si="84"/>
        <v>probabil 6 din care probabil 6 număr camere necunoscut &lt;span style="color: red;"&gt;(spuneți-mi sau trimiteți tabel întreținere)&lt;/span&gt;</v>
      </c>
      <c r="Z1716" s="509"/>
      <c r="AA1716" s="510" t="s">
        <v>1043</v>
      </c>
      <c r="AB1716" s="628" t="s">
        <v>1300</v>
      </c>
      <c r="AC1716" s="431" t="s">
        <v>1548</v>
      </c>
      <c r="AD1716" s="356" t="s">
        <v>624</v>
      </c>
      <c r="AE1716" s="356"/>
      <c r="AF1716" s="356"/>
      <c r="AG1716" s="356" t="s">
        <v>840</v>
      </c>
      <c r="AH1716" s="356"/>
      <c r="AI1716" s="356" t="s">
        <v>2227</v>
      </c>
      <c r="AJ1716" s="441"/>
      <c r="AK1716" s="359"/>
    </row>
    <row r="1717" spans="1:37">
      <c r="A1717" s="367"/>
      <c r="B1717" s="386" t="s">
        <v>404</v>
      </c>
      <c r="C1717" s="402">
        <v>46.775300000000001</v>
      </c>
      <c r="D1717" s="428">
        <v>23.601099999999999</v>
      </c>
      <c r="E1717" s="449" t="s">
        <v>206</v>
      </c>
      <c r="F1717" s="450" t="s">
        <v>649</v>
      </c>
      <c r="G1717" s="450" t="s">
        <v>2902</v>
      </c>
      <c r="H1717" s="450" t="s">
        <v>4769</v>
      </c>
      <c r="I1717" s="452" t="s">
        <v>681</v>
      </c>
      <c r="J1717" s="457" t="s">
        <v>3</v>
      </c>
      <c r="K1717" s="407">
        <v>1</v>
      </c>
      <c r="L1717" s="407">
        <v>5</v>
      </c>
      <c r="M1717" s="407">
        <v>5</v>
      </c>
      <c r="N1717" s="425" t="s">
        <v>624</v>
      </c>
      <c r="O1717" s="437"/>
      <c r="P1717" s="406"/>
      <c r="Q1717" s="406"/>
      <c r="R1717" s="406"/>
      <c r="S1717" s="406"/>
      <c r="T1717" s="406"/>
      <c r="U1717" s="406"/>
      <c r="V1717" s="406" t="e">
        <f t="shared" si="85"/>
        <v>#VALUE!</v>
      </c>
      <c r="W1717" s="676"/>
      <c r="X1717" s="507" t="e">
        <f t="shared" si="83"/>
        <v>#VALUE!</v>
      </c>
      <c r="Y1717" s="508" t="e">
        <f t="shared" si="84"/>
        <v>#VALUE!</v>
      </c>
      <c r="Z1717" s="509"/>
      <c r="AA1717" s="510" t="s">
        <v>1043</v>
      </c>
      <c r="AB1717" s="628" t="s">
        <v>1303</v>
      </c>
      <c r="AC1717" s="431" t="s">
        <v>1547</v>
      </c>
      <c r="AD1717" s="356" t="s">
        <v>624</v>
      </c>
      <c r="AE1717" s="356"/>
      <c r="AF1717" s="356"/>
      <c r="AG1717" s="356" t="s">
        <v>840</v>
      </c>
      <c r="AH1717" s="356"/>
      <c r="AI1717" s="356" t="s">
        <v>2227</v>
      </c>
      <c r="AJ1717" s="496"/>
      <c r="AK1717" s="359"/>
    </row>
    <row r="1718" spans="1:37">
      <c r="A1718" s="367"/>
      <c r="B1718" s="386" t="s">
        <v>404</v>
      </c>
      <c r="C1718" s="402">
        <v>46.774900000000002</v>
      </c>
      <c r="D1718" s="428">
        <v>23.5992</v>
      </c>
      <c r="E1718" s="449" t="s">
        <v>206</v>
      </c>
      <c r="F1718" s="450" t="s">
        <v>649</v>
      </c>
      <c r="G1718" s="450" t="s">
        <v>2902</v>
      </c>
      <c r="H1718" s="450" t="s">
        <v>3007</v>
      </c>
      <c r="I1718" s="452" t="s">
        <v>673</v>
      </c>
      <c r="J1718" s="457" t="s">
        <v>3</v>
      </c>
      <c r="K1718" s="407">
        <v>1</v>
      </c>
      <c r="L1718" s="407">
        <v>4</v>
      </c>
      <c r="M1718" s="407">
        <v>4</v>
      </c>
      <c r="N1718" s="425">
        <v>16</v>
      </c>
      <c r="O1718" s="437"/>
      <c r="P1718" s="406"/>
      <c r="Q1718" s="406"/>
      <c r="R1718" s="406"/>
      <c r="S1718" s="406"/>
      <c r="T1718" s="406"/>
      <c r="U1718" s="406"/>
      <c r="V1718" s="406">
        <f t="shared" si="85"/>
        <v>16</v>
      </c>
      <c r="W1718" s="676"/>
      <c r="X1718" s="507" t="str">
        <f t="shared" si="83"/>
        <v>16 număr camere necunoscut &lt;span style="color: red;"&gt;(spuneți-mi sau trimiteți tabel întreținere)&lt;/span&gt;</v>
      </c>
      <c r="Y1718" s="508" t="str">
        <f t="shared" si="84"/>
        <v>16 din care 16 număr camere necunoscut &lt;span style="color: red;"&gt;(spuneți-mi sau trimiteți tabel întreținere)&lt;/span&gt;</v>
      </c>
      <c r="Z1718" s="509"/>
      <c r="AA1718" s="510" t="s">
        <v>1043</v>
      </c>
      <c r="AB1718" s="628" t="s">
        <v>1300</v>
      </c>
      <c r="AC1718" s="431" t="s">
        <v>1548</v>
      </c>
      <c r="AD1718" s="356" t="s">
        <v>1613</v>
      </c>
      <c r="AE1718" s="356"/>
      <c r="AF1718" s="356"/>
      <c r="AG1718" s="356" t="s">
        <v>840</v>
      </c>
      <c r="AH1718" s="356"/>
      <c r="AI1718" s="356" t="s">
        <v>2227</v>
      </c>
      <c r="AJ1718" s="441"/>
      <c r="AK1718" s="359"/>
    </row>
    <row r="1719" spans="1:37">
      <c r="A1719" s="367"/>
      <c r="B1719" s="386" t="s">
        <v>404</v>
      </c>
      <c r="C1719" s="402">
        <v>46.775300000000001</v>
      </c>
      <c r="D1719" s="428">
        <v>23.599</v>
      </c>
      <c r="E1719" s="449" t="s">
        <v>206</v>
      </c>
      <c r="F1719" s="450" t="s">
        <v>649</v>
      </c>
      <c r="G1719" s="450" t="s">
        <v>2902</v>
      </c>
      <c r="H1719" s="450" t="s">
        <v>4770</v>
      </c>
      <c r="I1719" s="452" t="s">
        <v>673</v>
      </c>
      <c r="J1719" s="457" t="s">
        <v>3</v>
      </c>
      <c r="K1719" s="407">
        <v>1</v>
      </c>
      <c r="L1719" s="407">
        <v>4</v>
      </c>
      <c r="M1719" s="407">
        <v>4</v>
      </c>
      <c r="N1719" s="425">
        <v>16</v>
      </c>
      <c r="O1719" s="437"/>
      <c r="P1719" s="406"/>
      <c r="Q1719" s="406"/>
      <c r="R1719" s="406"/>
      <c r="S1719" s="406"/>
      <c r="T1719" s="406"/>
      <c r="U1719" s="406"/>
      <c r="V1719" s="406">
        <f t="shared" si="85"/>
        <v>16</v>
      </c>
      <c r="W1719" s="676"/>
      <c r="X1719" s="507" t="str">
        <f t="shared" si="83"/>
        <v>16 număr camere necunoscut &lt;span style="color: red;"&gt;(spuneți-mi sau trimiteți tabel întreținere)&lt;/span&gt;</v>
      </c>
      <c r="Y1719" s="508" t="str">
        <f t="shared" si="84"/>
        <v>16 din care 16 număr camere necunoscut &lt;span style="color: red;"&gt;(spuneți-mi sau trimiteți tabel întreținere)&lt;/span&gt;</v>
      </c>
      <c r="Z1719" s="509"/>
      <c r="AA1719" s="510" t="s">
        <v>1043</v>
      </c>
      <c r="AB1719" s="628" t="s">
        <v>1300</v>
      </c>
      <c r="AC1719" s="431" t="s">
        <v>1548</v>
      </c>
      <c r="AD1719" s="356" t="s">
        <v>1613</v>
      </c>
      <c r="AE1719" s="356"/>
      <c r="AF1719" s="356"/>
      <c r="AG1719" s="356" t="s">
        <v>840</v>
      </c>
      <c r="AH1719" s="356"/>
      <c r="AI1719" s="356" t="s">
        <v>2227</v>
      </c>
      <c r="AJ1719" s="441"/>
      <c r="AK1719" s="359"/>
    </row>
    <row r="1720" spans="1:37">
      <c r="A1720" s="367" t="s">
        <v>32</v>
      </c>
      <c r="B1720" s="369" t="s">
        <v>404</v>
      </c>
      <c r="C1720" s="461">
        <v>46.761299999999999</v>
      </c>
      <c r="D1720" s="462">
        <v>23.6005</v>
      </c>
      <c r="E1720" s="463" t="s">
        <v>206</v>
      </c>
      <c r="F1720" s="464" t="s">
        <v>649</v>
      </c>
      <c r="G1720" s="464" t="s">
        <v>2903</v>
      </c>
      <c r="H1720" s="464" t="s">
        <v>3195</v>
      </c>
      <c r="I1720" s="389" t="s">
        <v>673</v>
      </c>
      <c r="J1720" s="370" t="s">
        <v>3</v>
      </c>
      <c r="K1720" s="390">
        <v>1</v>
      </c>
      <c r="L1720" s="390">
        <v>4</v>
      </c>
      <c r="M1720" s="390">
        <v>4</v>
      </c>
      <c r="N1720" s="391">
        <v>16</v>
      </c>
      <c r="O1720" s="392"/>
      <c r="P1720" s="525"/>
      <c r="Q1720" s="525">
        <v>12</v>
      </c>
      <c r="R1720" s="525">
        <v>4</v>
      </c>
      <c r="S1720" s="525"/>
      <c r="T1720" s="525"/>
      <c r="U1720" s="525"/>
      <c r="V1720" s="525">
        <f t="shared" si="85"/>
        <v>0</v>
      </c>
      <c r="W1720" s="673"/>
      <c r="X1720" s="371" t="str">
        <f t="shared" si="83"/>
        <v>12 două camere, 4 trei camere, 0 număr camere necunoscut &lt;span style="color: red;"&gt;(spuneți-mi sau trimiteți tabel întreținere)&lt;/span&gt;</v>
      </c>
      <c r="Y1720" s="372" t="str">
        <f t="shared" si="84"/>
        <v>16 din care 12 două camere, 4 trei camere, 0 număr camere necunoscut &lt;span style="color: red;"&gt;(spuneți-mi sau trimiteți tabel întreținere)&lt;/span&gt;</v>
      </c>
      <c r="Z1720" s="373"/>
      <c r="AA1720" s="393" t="s">
        <v>1043</v>
      </c>
      <c r="AB1720" s="400" t="s">
        <v>1302</v>
      </c>
      <c r="AC1720" s="458" t="s">
        <v>1548</v>
      </c>
      <c r="AD1720" s="394" t="s">
        <v>1465</v>
      </c>
      <c r="AE1720" s="394"/>
      <c r="AF1720" s="394"/>
      <c r="AG1720" s="394" t="s">
        <v>7</v>
      </c>
      <c r="AH1720" s="394"/>
      <c r="AI1720" s="394" t="s">
        <v>2575</v>
      </c>
      <c r="AJ1720" s="473"/>
      <c r="AK1720" s="359"/>
    </row>
    <row r="1721" spans="1:37">
      <c r="A1721" s="367"/>
      <c r="B1721" s="386" t="s">
        <v>404</v>
      </c>
      <c r="C1721" s="402">
        <v>46.761099999999999</v>
      </c>
      <c r="D1721" s="428">
        <v>23.600200000000001</v>
      </c>
      <c r="E1721" s="449" t="s">
        <v>206</v>
      </c>
      <c r="F1721" s="450" t="s">
        <v>649</v>
      </c>
      <c r="G1721" s="450" t="s">
        <v>2903</v>
      </c>
      <c r="H1721" s="450" t="s">
        <v>3195</v>
      </c>
      <c r="I1721" s="452" t="s">
        <v>673</v>
      </c>
      <c r="J1721" s="457" t="s">
        <v>3</v>
      </c>
      <c r="K1721" s="407">
        <v>1</v>
      </c>
      <c r="L1721" s="407">
        <v>4</v>
      </c>
      <c r="M1721" s="407">
        <v>4</v>
      </c>
      <c r="N1721" s="425">
        <v>8</v>
      </c>
      <c r="O1721" s="437"/>
      <c r="P1721" s="406"/>
      <c r="Q1721" s="406"/>
      <c r="R1721" s="406"/>
      <c r="S1721" s="406"/>
      <c r="T1721" s="406"/>
      <c r="U1721" s="406"/>
      <c r="V1721" s="406">
        <f t="shared" si="85"/>
        <v>8</v>
      </c>
      <c r="W1721" s="676"/>
      <c r="X1721" s="507" t="str">
        <f t="shared" si="83"/>
        <v>8 număr camere necunoscut &lt;span style="color: red;"&gt;(spuneți-mi sau trimiteți tabel întreținere)&lt;/span&gt;</v>
      </c>
      <c r="Y1721" s="508" t="str">
        <f t="shared" si="84"/>
        <v>8 din care 8 număr camere necunoscut &lt;span style="color: red;"&gt;(spuneți-mi sau trimiteți tabel întreținere)&lt;/span&gt;</v>
      </c>
      <c r="Z1721" s="509"/>
      <c r="AA1721" s="510" t="s">
        <v>1043</v>
      </c>
      <c r="AB1721" s="421" t="s">
        <v>1303</v>
      </c>
      <c r="AC1721" s="431" t="s">
        <v>1547</v>
      </c>
      <c r="AD1721" s="356" t="s">
        <v>907</v>
      </c>
      <c r="AE1721" s="356"/>
      <c r="AF1721" s="356"/>
      <c r="AG1721" s="356" t="s">
        <v>840</v>
      </c>
      <c r="AH1721" s="356"/>
      <c r="AI1721" s="356" t="s">
        <v>2227</v>
      </c>
      <c r="AJ1721" s="441"/>
      <c r="AK1721" s="359"/>
    </row>
    <row r="1722" spans="1:37">
      <c r="A1722" s="367"/>
      <c r="B1722" s="386" t="s">
        <v>404</v>
      </c>
      <c r="C1722" s="402">
        <v>46.761699999999998</v>
      </c>
      <c r="D1722" s="428">
        <v>23.6004</v>
      </c>
      <c r="E1722" s="449" t="s">
        <v>206</v>
      </c>
      <c r="F1722" s="450" t="s">
        <v>649</v>
      </c>
      <c r="G1722" s="450" t="s">
        <v>2903</v>
      </c>
      <c r="H1722" s="450" t="s">
        <v>3195</v>
      </c>
      <c r="I1722" s="452" t="s">
        <v>673</v>
      </c>
      <c r="J1722" s="457" t="s">
        <v>3</v>
      </c>
      <c r="K1722" s="407">
        <v>1</v>
      </c>
      <c r="L1722" s="407">
        <v>4</v>
      </c>
      <c r="M1722" s="407">
        <v>4</v>
      </c>
      <c r="N1722" s="425">
        <v>8</v>
      </c>
      <c r="O1722" s="437"/>
      <c r="P1722" s="406"/>
      <c r="Q1722" s="406"/>
      <c r="R1722" s="406"/>
      <c r="S1722" s="406"/>
      <c r="T1722" s="406"/>
      <c r="U1722" s="406"/>
      <c r="V1722" s="406">
        <f t="shared" si="85"/>
        <v>8</v>
      </c>
      <c r="W1722" s="676"/>
      <c r="X1722" s="507" t="str">
        <f t="shared" si="83"/>
        <v>8 număr camere necunoscut &lt;span style="color: red;"&gt;(spuneți-mi sau trimiteți tabel întreținere)&lt;/span&gt;</v>
      </c>
      <c r="Y1722" s="508" t="str">
        <f t="shared" si="84"/>
        <v>8 din care 8 număr camere necunoscut &lt;span style="color: red;"&gt;(spuneți-mi sau trimiteți tabel întreținere)&lt;/span&gt;</v>
      </c>
      <c r="Z1722" s="509"/>
      <c r="AA1722" s="510" t="s">
        <v>1043</v>
      </c>
      <c r="AB1722" s="421" t="s">
        <v>1303</v>
      </c>
      <c r="AC1722" s="431" t="s">
        <v>1547</v>
      </c>
      <c r="AD1722" s="356" t="s">
        <v>907</v>
      </c>
      <c r="AE1722" s="356"/>
      <c r="AF1722" s="356"/>
      <c r="AG1722" s="356" t="s">
        <v>840</v>
      </c>
      <c r="AH1722" s="356"/>
      <c r="AI1722" s="356" t="s">
        <v>2227</v>
      </c>
      <c r="AJ1722" s="441"/>
      <c r="AK1722" s="359"/>
    </row>
    <row r="1723" spans="1:37">
      <c r="A1723" s="367"/>
      <c r="B1723" s="386" t="s">
        <v>404</v>
      </c>
      <c r="C1723" s="402">
        <v>46.763100000000001</v>
      </c>
      <c r="D1723" s="428">
        <v>23.602</v>
      </c>
      <c r="E1723" s="449" t="s">
        <v>206</v>
      </c>
      <c r="F1723" s="450" t="s">
        <v>649</v>
      </c>
      <c r="G1723" s="450" t="s">
        <v>2903</v>
      </c>
      <c r="H1723" s="450" t="s">
        <v>3065</v>
      </c>
      <c r="I1723" s="452" t="s">
        <v>905</v>
      </c>
      <c r="J1723" s="457" t="s">
        <v>3</v>
      </c>
      <c r="K1723" s="407">
        <v>1</v>
      </c>
      <c r="L1723" s="407">
        <v>5</v>
      </c>
      <c r="M1723" s="407">
        <v>4</v>
      </c>
      <c r="N1723" s="425">
        <v>4</v>
      </c>
      <c r="O1723" s="437"/>
      <c r="P1723" s="406"/>
      <c r="Q1723" s="406"/>
      <c r="R1723" s="406"/>
      <c r="S1723" s="406"/>
      <c r="T1723" s="406"/>
      <c r="U1723" s="406"/>
      <c r="V1723" s="406">
        <f t="shared" si="85"/>
        <v>4</v>
      </c>
      <c r="W1723" s="676" t="s">
        <v>750</v>
      </c>
      <c r="X1723" s="507" t="str">
        <f t="shared" si="83"/>
        <v>probabil 4 număr camere necunoscut &lt;span style="color: red;"&gt;(spuneți-mi sau trimiteți tabel întreținere)&lt;/span&gt;</v>
      </c>
      <c r="Y1723" s="508" t="str">
        <f t="shared" si="84"/>
        <v>probabil 4 din care probabil 4 număr camere necunoscut &lt;span style="color: red;"&gt;(spuneți-mi sau trimiteți tabel întreținere)&lt;/span&gt;</v>
      </c>
      <c r="Z1723" s="509"/>
      <c r="AA1723" s="510" t="s">
        <v>1043</v>
      </c>
      <c r="AB1723" s="421" t="s">
        <v>1303</v>
      </c>
      <c r="AC1723" s="431" t="s">
        <v>1547</v>
      </c>
      <c r="AD1723" s="356" t="s">
        <v>907</v>
      </c>
      <c r="AE1723" s="356"/>
      <c r="AF1723" s="356"/>
      <c r="AG1723" s="356" t="s">
        <v>840</v>
      </c>
      <c r="AH1723" s="356"/>
      <c r="AI1723" s="356" t="s">
        <v>2227</v>
      </c>
      <c r="AJ1723" s="441"/>
      <c r="AK1723" s="359"/>
    </row>
    <row r="1724" spans="1:37">
      <c r="A1724" s="367"/>
      <c r="B1724" s="386" t="s">
        <v>404</v>
      </c>
      <c r="C1724" s="402">
        <v>46.763500000000001</v>
      </c>
      <c r="D1724" s="428">
        <v>23.5991</v>
      </c>
      <c r="E1724" s="449" t="s">
        <v>206</v>
      </c>
      <c r="F1724" s="450" t="s">
        <v>649</v>
      </c>
      <c r="G1724" s="450" t="s">
        <v>2903</v>
      </c>
      <c r="H1724" s="450" t="s">
        <v>4771</v>
      </c>
      <c r="I1724" s="452" t="s">
        <v>836</v>
      </c>
      <c r="J1724" s="457" t="s">
        <v>3</v>
      </c>
      <c r="K1724" s="407">
        <v>1</v>
      </c>
      <c r="L1724" s="407">
        <v>3</v>
      </c>
      <c r="M1724" s="407">
        <v>3</v>
      </c>
      <c r="N1724" s="425">
        <v>6</v>
      </c>
      <c r="O1724" s="437"/>
      <c r="P1724" s="406"/>
      <c r="Q1724" s="406"/>
      <c r="R1724" s="406"/>
      <c r="S1724" s="406"/>
      <c r="T1724" s="406"/>
      <c r="U1724" s="406"/>
      <c r="V1724" s="406">
        <f t="shared" si="85"/>
        <v>6</v>
      </c>
      <c r="W1724" s="676" t="s">
        <v>750</v>
      </c>
      <c r="X1724" s="507" t="str">
        <f t="shared" si="83"/>
        <v>probabil 6 număr camere necunoscut &lt;span style="color: red;"&gt;(spuneți-mi sau trimiteți tabel întreținere)&lt;/span&gt;</v>
      </c>
      <c r="Y1724" s="508" t="str">
        <f t="shared" si="84"/>
        <v>probabil 6 din care probabil 6 număr camere necunoscut &lt;span style="color: red;"&gt;(spuneți-mi sau trimiteți tabel întreținere)&lt;/span&gt;</v>
      </c>
      <c r="Z1724" s="509"/>
      <c r="AA1724" s="510" t="s">
        <v>1043</v>
      </c>
      <c r="AB1724" s="421" t="s">
        <v>1303</v>
      </c>
      <c r="AC1724" s="431" t="s">
        <v>1547</v>
      </c>
      <c r="AD1724" s="356" t="s">
        <v>907</v>
      </c>
      <c r="AE1724" s="356"/>
      <c r="AF1724" s="356"/>
      <c r="AG1724" s="356" t="s">
        <v>840</v>
      </c>
      <c r="AH1724" s="356"/>
      <c r="AI1724" s="356" t="s">
        <v>2227</v>
      </c>
      <c r="AJ1724" s="441"/>
      <c r="AK1724" s="359"/>
    </row>
    <row r="1725" spans="1:37">
      <c r="A1725" s="367"/>
      <c r="B1725" s="386" t="s">
        <v>404</v>
      </c>
      <c r="C1725" s="402">
        <v>46.763399999999997</v>
      </c>
      <c r="D1725" s="428">
        <v>23.600200000000001</v>
      </c>
      <c r="E1725" s="449" t="s">
        <v>206</v>
      </c>
      <c r="F1725" s="450" t="s">
        <v>649</v>
      </c>
      <c r="G1725" s="450" t="s">
        <v>2903</v>
      </c>
      <c r="H1725" s="450" t="s">
        <v>4771</v>
      </c>
      <c r="I1725" s="452" t="s">
        <v>684</v>
      </c>
      <c r="J1725" s="457" t="s">
        <v>3</v>
      </c>
      <c r="K1725" s="407">
        <v>1</v>
      </c>
      <c r="L1725" s="407">
        <v>4</v>
      </c>
      <c r="M1725" s="407">
        <v>4</v>
      </c>
      <c r="N1725" s="425">
        <v>8</v>
      </c>
      <c r="O1725" s="437"/>
      <c r="P1725" s="406"/>
      <c r="Q1725" s="406"/>
      <c r="R1725" s="406"/>
      <c r="S1725" s="406"/>
      <c r="T1725" s="406"/>
      <c r="U1725" s="406"/>
      <c r="V1725" s="406">
        <f t="shared" si="85"/>
        <v>8</v>
      </c>
      <c r="W1725" s="676" t="s">
        <v>750</v>
      </c>
      <c r="X1725" s="507" t="str">
        <f t="shared" si="83"/>
        <v>probabil 8 număr camere necunoscut &lt;span style="color: red;"&gt;(spuneți-mi sau trimiteți tabel întreținere)&lt;/span&gt;</v>
      </c>
      <c r="Y1725" s="508" t="str">
        <f t="shared" si="84"/>
        <v>probabil 8 din care probabil 8 număr camere necunoscut &lt;span style="color: red;"&gt;(spuneți-mi sau trimiteți tabel întreținere)&lt;/span&gt;</v>
      </c>
      <c r="Z1725" s="509"/>
      <c r="AA1725" s="510" t="s">
        <v>1043</v>
      </c>
      <c r="AB1725" s="421" t="s">
        <v>1303</v>
      </c>
      <c r="AC1725" s="431" t="s">
        <v>1547</v>
      </c>
      <c r="AD1725" s="356" t="s">
        <v>907</v>
      </c>
      <c r="AE1725" s="356"/>
      <c r="AF1725" s="356"/>
      <c r="AG1725" s="356" t="s">
        <v>840</v>
      </c>
      <c r="AH1725" s="356"/>
      <c r="AI1725" s="356" t="s">
        <v>2227</v>
      </c>
      <c r="AJ1725" s="441"/>
      <c r="AK1725" s="359"/>
    </row>
    <row r="1726" spans="1:37">
      <c r="A1726" s="367"/>
      <c r="B1726" s="386" t="s">
        <v>404</v>
      </c>
      <c r="C1726" s="402">
        <v>46.764000000000003</v>
      </c>
      <c r="D1726" s="428">
        <v>23.600899999999999</v>
      </c>
      <c r="E1726" s="449" t="s">
        <v>206</v>
      </c>
      <c r="F1726" s="450" t="s">
        <v>649</v>
      </c>
      <c r="G1726" s="450" t="s">
        <v>2903</v>
      </c>
      <c r="H1726" s="450" t="s">
        <v>4771</v>
      </c>
      <c r="I1726" s="452" t="s">
        <v>684</v>
      </c>
      <c r="J1726" s="457" t="s">
        <v>3</v>
      </c>
      <c r="K1726" s="407">
        <v>1</v>
      </c>
      <c r="L1726" s="407">
        <v>4</v>
      </c>
      <c r="M1726" s="407">
        <v>4</v>
      </c>
      <c r="N1726" s="425">
        <v>8</v>
      </c>
      <c r="O1726" s="437"/>
      <c r="P1726" s="406"/>
      <c r="Q1726" s="406"/>
      <c r="R1726" s="406"/>
      <c r="S1726" s="406"/>
      <c r="T1726" s="406"/>
      <c r="U1726" s="406"/>
      <c r="V1726" s="406">
        <f t="shared" si="85"/>
        <v>8</v>
      </c>
      <c r="W1726" s="676" t="s">
        <v>750</v>
      </c>
      <c r="X1726" s="507" t="str">
        <f t="shared" si="83"/>
        <v>probabil 8 număr camere necunoscut &lt;span style="color: red;"&gt;(spuneți-mi sau trimiteți tabel întreținere)&lt;/span&gt;</v>
      </c>
      <c r="Y1726" s="508" t="str">
        <f t="shared" si="84"/>
        <v>probabil 8 din care probabil 8 număr camere necunoscut &lt;span style="color: red;"&gt;(spuneți-mi sau trimiteți tabel întreținere)&lt;/span&gt;</v>
      </c>
      <c r="Z1726" s="509"/>
      <c r="AA1726" s="510" t="s">
        <v>1043</v>
      </c>
      <c r="AB1726" s="421" t="s">
        <v>1303</v>
      </c>
      <c r="AC1726" s="431" t="s">
        <v>1547</v>
      </c>
      <c r="AD1726" s="356" t="s">
        <v>907</v>
      </c>
      <c r="AE1726" s="356"/>
      <c r="AF1726" s="356"/>
      <c r="AG1726" s="356" t="s">
        <v>840</v>
      </c>
      <c r="AH1726" s="356"/>
      <c r="AI1726" s="356" t="s">
        <v>2227</v>
      </c>
      <c r="AJ1726" s="441"/>
      <c r="AK1726" s="359"/>
    </row>
    <row r="1727" spans="1:37">
      <c r="A1727" s="367"/>
      <c r="B1727" s="386" t="s">
        <v>404</v>
      </c>
      <c r="C1727" s="402">
        <v>46.760800000000003</v>
      </c>
      <c r="D1727" s="428">
        <v>23.596</v>
      </c>
      <c r="E1727" s="449" t="s">
        <v>206</v>
      </c>
      <c r="F1727" s="450" t="s">
        <v>649</v>
      </c>
      <c r="G1727" s="450" t="s">
        <v>2903</v>
      </c>
      <c r="H1727" s="450" t="s">
        <v>4772</v>
      </c>
      <c r="I1727" s="452" t="s">
        <v>673</v>
      </c>
      <c r="J1727" s="457" t="s">
        <v>3</v>
      </c>
      <c r="K1727" s="407">
        <v>1</v>
      </c>
      <c r="L1727" s="407">
        <v>4</v>
      </c>
      <c r="M1727" s="407">
        <v>4</v>
      </c>
      <c r="N1727" s="425">
        <v>12</v>
      </c>
      <c r="O1727" s="437"/>
      <c r="P1727" s="406"/>
      <c r="Q1727" s="406">
        <v>5</v>
      </c>
      <c r="R1727" s="406">
        <v>7</v>
      </c>
      <c r="S1727" s="406"/>
      <c r="T1727" s="406"/>
      <c r="U1727" s="406"/>
      <c r="V1727" s="406">
        <f t="shared" si="85"/>
        <v>0</v>
      </c>
      <c r="W1727" s="676"/>
      <c r="X1727" s="507" t="str">
        <f t="shared" si="83"/>
        <v>5 două camere, 7 trei camere, 0 număr camere necunoscut &lt;span style="color: red;"&gt;(spuneți-mi sau trimiteți tabel întreținere)&lt;/span&gt;</v>
      </c>
      <c r="Y1727" s="508" t="str">
        <f t="shared" si="84"/>
        <v>12 din care 5 două camere, 7 trei camere, 0 număr camere necunoscut &lt;span style="color: red;"&gt;(spuneți-mi sau trimiteți tabel întreținere)&lt;/span&gt;</v>
      </c>
      <c r="Z1727" s="509"/>
      <c r="AA1727" s="510" t="s">
        <v>1043</v>
      </c>
      <c r="AB1727" s="628" t="s">
        <v>1301</v>
      </c>
      <c r="AC1727" s="431" t="s">
        <v>1548</v>
      </c>
      <c r="AD1727" s="623" t="s">
        <v>1472</v>
      </c>
      <c r="AE1727" s="623"/>
      <c r="AF1727" s="623"/>
      <c r="AG1727" s="623" t="s">
        <v>6</v>
      </c>
      <c r="AH1727" s="623"/>
      <c r="AI1727" s="623" t="s">
        <v>2560</v>
      </c>
      <c r="AJ1727" s="441"/>
      <c r="AK1727" s="359"/>
    </row>
    <row r="1728" spans="1:37">
      <c r="A1728" s="367"/>
      <c r="B1728" s="386" t="s">
        <v>404</v>
      </c>
      <c r="C1728" s="402">
        <v>46.760199999999998</v>
      </c>
      <c r="D1728" s="428">
        <v>23.604099999999999</v>
      </c>
      <c r="E1728" s="449" t="s">
        <v>206</v>
      </c>
      <c r="F1728" s="450" t="s">
        <v>649</v>
      </c>
      <c r="G1728" s="450" t="s">
        <v>2903</v>
      </c>
      <c r="H1728" s="450" t="s">
        <v>2940</v>
      </c>
      <c r="I1728" s="452" t="s">
        <v>836</v>
      </c>
      <c r="J1728" s="457" t="s">
        <v>3</v>
      </c>
      <c r="K1728" s="407">
        <v>1</v>
      </c>
      <c r="L1728" s="407">
        <v>3</v>
      </c>
      <c r="M1728" s="407">
        <v>3</v>
      </c>
      <c r="N1728" s="425">
        <v>6</v>
      </c>
      <c r="O1728" s="437"/>
      <c r="P1728" s="406"/>
      <c r="Q1728" s="406"/>
      <c r="R1728" s="406"/>
      <c r="S1728" s="406"/>
      <c r="T1728" s="406"/>
      <c r="U1728" s="406"/>
      <c r="V1728" s="406">
        <f t="shared" si="85"/>
        <v>6</v>
      </c>
      <c r="W1728" s="676"/>
      <c r="X1728" s="507" t="str">
        <f t="shared" si="83"/>
        <v>6 număr camere necunoscut &lt;span style="color: red;"&gt;(spuneți-mi sau trimiteți tabel întreținere)&lt;/span&gt;</v>
      </c>
      <c r="Y1728" s="508" t="str">
        <f t="shared" si="84"/>
        <v>6 din care 6 număr camere necunoscut &lt;span style="color: red;"&gt;(spuneți-mi sau trimiteți tabel întreținere)&lt;/span&gt;</v>
      </c>
      <c r="Z1728" s="509"/>
      <c r="AA1728" s="510" t="s">
        <v>1043</v>
      </c>
      <c r="AB1728" s="421" t="s">
        <v>1303</v>
      </c>
      <c r="AC1728" s="431" t="s">
        <v>1547</v>
      </c>
      <c r="AD1728" s="356" t="s">
        <v>907</v>
      </c>
      <c r="AE1728" s="356"/>
      <c r="AF1728" s="356"/>
      <c r="AG1728" s="356" t="s">
        <v>840</v>
      </c>
      <c r="AH1728" s="356"/>
      <c r="AI1728" s="356" t="s">
        <v>2227</v>
      </c>
      <c r="AJ1728" s="441"/>
      <c r="AK1728" s="359"/>
    </row>
    <row r="1729" spans="1:37">
      <c r="A1729" s="367" t="s">
        <v>32</v>
      </c>
      <c r="B1729" s="369" t="s">
        <v>404</v>
      </c>
      <c r="C1729" s="461">
        <v>46.7714</v>
      </c>
      <c r="D1729" s="462">
        <v>23.583400000000001</v>
      </c>
      <c r="E1729" s="463" t="s">
        <v>206</v>
      </c>
      <c r="F1729" s="464" t="s">
        <v>649</v>
      </c>
      <c r="G1729" s="464" t="s">
        <v>2904</v>
      </c>
      <c r="H1729" s="464" t="s">
        <v>4773</v>
      </c>
      <c r="I1729" s="474" t="s">
        <v>673</v>
      </c>
      <c r="J1729" s="475" t="s">
        <v>3</v>
      </c>
      <c r="K1729" s="476">
        <v>1</v>
      </c>
      <c r="L1729" s="476">
        <v>4</v>
      </c>
      <c r="M1729" s="476">
        <v>4</v>
      </c>
      <c r="N1729" s="477">
        <v>8</v>
      </c>
      <c r="O1729" s="478"/>
      <c r="P1729" s="479"/>
      <c r="Q1729" s="479"/>
      <c r="R1729" s="479"/>
      <c r="S1729" s="479"/>
      <c r="T1729" s="479"/>
      <c r="U1729" s="479"/>
      <c r="V1729" s="479">
        <f t="shared" si="85"/>
        <v>8</v>
      </c>
      <c r="W1729" s="679"/>
      <c r="X1729" s="515" t="str">
        <f t="shared" si="83"/>
        <v>8 număr camere necunoscut &lt;span style="color: red;"&gt;(spuneți-mi sau trimiteți tabel întreținere)&lt;/span&gt;</v>
      </c>
      <c r="Y1729" s="516" t="str">
        <f t="shared" si="84"/>
        <v>8 din care 8 număr camere necunoscut &lt;span style="color: red;"&gt;(spuneți-mi sau trimiteți tabel întreținere)&lt;/span&gt;</v>
      </c>
      <c r="Z1729" s="517"/>
      <c r="AA1729" s="518" t="s">
        <v>1043</v>
      </c>
      <c r="AB1729" s="400" t="s">
        <v>1301</v>
      </c>
      <c r="AC1729" s="458" t="s">
        <v>1548</v>
      </c>
      <c r="AD1729" s="472" t="s">
        <v>624</v>
      </c>
      <c r="AE1729" s="472"/>
      <c r="AF1729" s="472"/>
      <c r="AG1729" s="472" t="s">
        <v>840</v>
      </c>
      <c r="AH1729" s="472"/>
      <c r="AI1729" s="472" t="s">
        <v>2227</v>
      </c>
      <c r="AJ1729" s="473"/>
      <c r="AK1729" s="359"/>
    </row>
    <row r="1730" spans="1:37">
      <c r="A1730" s="367"/>
      <c r="B1730" s="386" t="s">
        <v>220</v>
      </c>
      <c r="C1730" s="402">
        <v>46.7712</v>
      </c>
      <c r="D1730" s="428">
        <v>23.583200000000001</v>
      </c>
      <c r="E1730" s="449" t="s">
        <v>206</v>
      </c>
      <c r="F1730" s="626" t="s">
        <v>1028</v>
      </c>
      <c r="G1730" s="450" t="s">
        <v>2904</v>
      </c>
      <c r="H1730" s="450" t="s">
        <v>4774</v>
      </c>
      <c r="I1730" s="452" t="s">
        <v>684</v>
      </c>
      <c r="J1730" s="457" t="s">
        <v>624</v>
      </c>
      <c r="K1730" s="407" t="s">
        <v>624</v>
      </c>
      <c r="L1730" s="407">
        <v>4</v>
      </c>
      <c r="M1730" s="407">
        <v>4</v>
      </c>
      <c r="N1730" s="425" t="s">
        <v>624</v>
      </c>
      <c r="O1730" s="437"/>
      <c r="P1730" s="406"/>
      <c r="Q1730" s="406"/>
      <c r="R1730" s="406"/>
      <c r="S1730" s="406"/>
      <c r="T1730" s="406"/>
      <c r="U1730" s="406"/>
      <c r="V1730" s="406" t="e">
        <f t="shared" si="85"/>
        <v>#VALUE!</v>
      </c>
      <c r="W1730" s="676"/>
      <c r="X1730" s="507" t="e">
        <f t="shared" si="83"/>
        <v>#VALUE!</v>
      </c>
      <c r="Y1730" s="508" t="e">
        <f t="shared" si="84"/>
        <v>#VALUE!</v>
      </c>
      <c r="Z1730" s="509"/>
      <c r="AA1730" s="510" t="s">
        <v>1043</v>
      </c>
      <c r="AB1730" s="421" t="s">
        <v>1298</v>
      </c>
      <c r="AC1730" s="431" t="s">
        <v>1044</v>
      </c>
      <c r="AD1730" s="356" t="s">
        <v>624</v>
      </c>
      <c r="AE1730" s="356"/>
      <c r="AF1730" s="356"/>
      <c r="AG1730" s="356" t="s">
        <v>840</v>
      </c>
      <c r="AH1730" s="356"/>
      <c r="AI1730" s="356" t="s">
        <v>2227</v>
      </c>
      <c r="AJ1730" s="441"/>
      <c r="AK1730" s="359"/>
    </row>
    <row r="1731" spans="1:37">
      <c r="A1731" s="367"/>
      <c r="B1731" s="386" t="s">
        <v>220</v>
      </c>
      <c r="C1731" s="402">
        <v>46.770299999999999</v>
      </c>
      <c r="D1731" s="428">
        <v>23.581099999999999</v>
      </c>
      <c r="E1731" s="449" t="s">
        <v>206</v>
      </c>
      <c r="F1731" s="626" t="s">
        <v>1028</v>
      </c>
      <c r="G1731" s="450" t="s">
        <v>2904</v>
      </c>
      <c r="H1731" s="450" t="s">
        <v>4775</v>
      </c>
      <c r="I1731" s="452" t="s">
        <v>685</v>
      </c>
      <c r="J1731" s="457" t="s">
        <v>624</v>
      </c>
      <c r="K1731" s="407" t="s">
        <v>624</v>
      </c>
      <c r="L1731" s="407">
        <v>3</v>
      </c>
      <c r="M1731" s="407">
        <v>3</v>
      </c>
      <c r="N1731" s="425" t="s">
        <v>624</v>
      </c>
      <c r="O1731" s="437"/>
      <c r="P1731" s="406"/>
      <c r="Q1731" s="406"/>
      <c r="R1731" s="406"/>
      <c r="S1731" s="406"/>
      <c r="T1731" s="406"/>
      <c r="U1731" s="406"/>
      <c r="V1731" s="406" t="e">
        <f t="shared" si="85"/>
        <v>#VALUE!</v>
      </c>
      <c r="W1731" s="676"/>
      <c r="X1731" s="507" t="e">
        <f t="shared" si="83"/>
        <v>#VALUE!</v>
      </c>
      <c r="Y1731" s="508" t="e">
        <f t="shared" si="84"/>
        <v>#VALUE!</v>
      </c>
      <c r="Z1731" s="509"/>
      <c r="AA1731" s="510" t="s">
        <v>1043</v>
      </c>
      <c r="AB1731" s="421" t="s">
        <v>1298</v>
      </c>
      <c r="AC1731" s="431" t="s">
        <v>1044</v>
      </c>
      <c r="AD1731" s="356" t="s">
        <v>624</v>
      </c>
      <c r="AE1731" s="356"/>
      <c r="AF1731" s="356"/>
      <c r="AG1731" s="356" t="s">
        <v>840</v>
      </c>
      <c r="AH1731" s="356"/>
      <c r="AI1731" s="356" t="s">
        <v>2227</v>
      </c>
      <c r="AJ1731" s="441"/>
      <c r="AK1731" s="359"/>
    </row>
    <row r="1732" spans="1:37">
      <c r="A1732" s="367"/>
      <c r="B1732" s="386" t="s">
        <v>220</v>
      </c>
      <c r="C1732" s="402">
        <v>46.770099999999999</v>
      </c>
      <c r="D1732" s="428">
        <v>23.5808</v>
      </c>
      <c r="E1732" s="449" t="s">
        <v>206</v>
      </c>
      <c r="F1732" s="626" t="s">
        <v>1028</v>
      </c>
      <c r="G1732" s="450" t="s">
        <v>2904</v>
      </c>
      <c r="H1732" s="450" t="s">
        <v>4776</v>
      </c>
      <c r="I1732" s="452" t="s">
        <v>685</v>
      </c>
      <c r="J1732" s="457" t="s">
        <v>624</v>
      </c>
      <c r="K1732" s="407" t="s">
        <v>624</v>
      </c>
      <c r="L1732" s="407">
        <v>3</v>
      </c>
      <c r="M1732" s="407">
        <v>3</v>
      </c>
      <c r="N1732" s="425" t="s">
        <v>624</v>
      </c>
      <c r="O1732" s="437"/>
      <c r="P1732" s="406"/>
      <c r="Q1732" s="406"/>
      <c r="R1732" s="406"/>
      <c r="S1732" s="406"/>
      <c r="T1732" s="406"/>
      <c r="U1732" s="406"/>
      <c r="V1732" s="406" t="e">
        <f t="shared" si="85"/>
        <v>#VALUE!</v>
      </c>
      <c r="W1732" s="676"/>
      <c r="X1732" s="507" t="e">
        <f t="shared" si="83"/>
        <v>#VALUE!</v>
      </c>
      <c r="Y1732" s="508" t="e">
        <f t="shared" si="84"/>
        <v>#VALUE!</v>
      </c>
      <c r="Z1732" s="509"/>
      <c r="AA1732" s="510" t="s">
        <v>1043</v>
      </c>
      <c r="AB1732" s="421" t="s">
        <v>1298</v>
      </c>
      <c r="AC1732" s="431" t="s">
        <v>1044</v>
      </c>
      <c r="AD1732" s="356" t="s">
        <v>624</v>
      </c>
      <c r="AE1732" s="356"/>
      <c r="AF1732" s="356"/>
      <c r="AG1732" s="356" t="s">
        <v>840</v>
      </c>
      <c r="AH1732" s="356"/>
      <c r="AI1732" s="356" t="s">
        <v>2227</v>
      </c>
      <c r="AJ1732" s="441"/>
      <c r="AK1732" s="359"/>
    </row>
    <row r="1733" spans="1:37">
      <c r="A1733" s="367"/>
      <c r="B1733" s="386" t="s">
        <v>220</v>
      </c>
      <c r="C1733" s="402">
        <v>46.7699</v>
      </c>
      <c r="D1733" s="428">
        <v>23.580500000000001</v>
      </c>
      <c r="E1733" s="449" t="s">
        <v>206</v>
      </c>
      <c r="F1733" s="626" t="s">
        <v>1028</v>
      </c>
      <c r="G1733" s="450" t="s">
        <v>2904</v>
      </c>
      <c r="H1733" s="450" t="s">
        <v>4777</v>
      </c>
      <c r="I1733" s="452" t="s">
        <v>685</v>
      </c>
      <c r="J1733" s="457" t="s">
        <v>624</v>
      </c>
      <c r="K1733" s="407" t="s">
        <v>624</v>
      </c>
      <c r="L1733" s="407">
        <v>3</v>
      </c>
      <c r="M1733" s="407">
        <v>3</v>
      </c>
      <c r="N1733" s="425" t="s">
        <v>624</v>
      </c>
      <c r="O1733" s="437"/>
      <c r="P1733" s="406"/>
      <c r="Q1733" s="406"/>
      <c r="R1733" s="406"/>
      <c r="S1733" s="406"/>
      <c r="T1733" s="406"/>
      <c r="U1733" s="406"/>
      <c r="V1733" s="406" t="e">
        <f t="shared" si="85"/>
        <v>#VALUE!</v>
      </c>
      <c r="W1733" s="676"/>
      <c r="X1733" s="507" t="e">
        <f t="shared" si="83"/>
        <v>#VALUE!</v>
      </c>
      <c r="Y1733" s="508" t="e">
        <f t="shared" si="84"/>
        <v>#VALUE!</v>
      </c>
      <c r="Z1733" s="509"/>
      <c r="AA1733" s="510" t="s">
        <v>1043</v>
      </c>
      <c r="AB1733" s="421" t="s">
        <v>1298</v>
      </c>
      <c r="AC1733" s="431" t="s">
        <v>1044</v>
      </c>
      <c r="AD1733" s="356" t="s">
        <v>624</v>
      </c>
      <c r="AE1733" s="356"/>
      <c r="AF1733" s="356"/>
      <c r="AG1733" s="356" t="s">
        <v>840</v>
      </c>
      <c r="AH1733" s="356"/>
      <c r="AI1733" s="356" t="s">
        <v>2227</v>
      </c>
      <c r="AJ1733" s="441"/>
      <c r="AK1733" s="359"/>
    </row>
    <row r="1734" spans="1:37">
      <c r="A1734" s="367"/>
      <c r="B1734" s="386" t="s">
        <v>220</v>
      </c>
      <c r="C1734" s="402">
        <v>46.769799999999996</v>
      </c>
      <c r="D1734" s="428">
        <v>23.580200000000001</v>
      </c>
      <c r="E1734" s="449" t="s">
        <v>206</v>
      </c>
      <c r="F1734" s="626" t="s">
        <v>1028</v>
      </c>
      <c r="G1734" s="450" t="s">
        <v>2904</v>
      </c>
      <c r="H1734" s="450" t="s">
        <v>4778</v>
      </c>
      <c r="I1734" s="452" t="s">
        <v>685</v>
      </c>
      <c r="J1734" s="457" t="s">
        <v>624</v>
      </c>
      <c r="K1734" s="407" t="s">
        <v>624</v>
      </c>
      <c r="L1734" s="407">
        <v>3</v>
      </c>
      <c r="M1734" s="407">
        <v>3</v>
      </c>
      <c r="N1734" s="425" t="s">
        <v>624</v>
      </c>
      <c r="O1734" s="437"/>
      <c r="P1734" s="406"/>
      <c r="Q1734" s="406"/>
      <c r="R1734" s="406"/>
      <c r="S1734" s="406"/>
      <c r="T1734" s="406"/>
      <c r="U1734" s="406"/>
      <c r="V1734" s="406" t="e">
        <f t="shared" si="85"/>
        <v>#VALUE!</v>
      </c>
      <c r="W1734" s="676"/>
      <c r="X1734" s="507" t="e">
        <f t="shared" si="83"/>
        <v>#VALUE!</v>
      </c>
      <c r="Y1734" s="508" t="e">
        <f t="shared" si="84"/>
        <v>#VALUE!</v>
      </c>
      <c r="Z1734" s="509"/>
      <c r="AA1734" s="510" t="s">
        <v>1043</v>
      </c>
      <c r="AB1734" s="421" t="s">
        <v>1298</v>
      </c>
      <c r="AC1734" s="431" t="s">
        <v>1044</v>
      </c>
      <c r="AD1734" s="356" t="s">
        <v>624</v>
      </c>
      <c r="AE1734" s="356"/>
      <c r="AF1734" s="356"/>
      <c r="AG1734" s="356" t="s">
        <v>840</v>
      </c>
      <c r="AH1734" s="356"/>
      <c r="AI1734" s="356" t="s">
        <v>2227</v>
      </c>
      <c r="AJ1734" s="441"/>
      <c r="AK1734" s="359"/>
    </row>
    <row r="1735" spans="1:37">
      <c r="A1735" s="367"/>
      <c r="B1735" s="386" t="s">
        <v>220</v>
      </c>
      <c r="C1735" s="402">
        <v>46.7697</v>
      </c>
      <c r="D1735" s="428">
        <v>23.579799999999999</v>
      </c>
      <c r="E1735" s="449" t="s">
        <v>206</v>
      </c>
      <c r="F1735" s="626" t="s">
        <v>1028</v>
      </c>
      <c r="G1735" s="450" t="s">
        <v>2904</v>
      </c>
      <c r="H1735" s="450" t="s">
        <v>4779</v>
      </c>
      <c r="I1735" s="452" t="s">
        <v>685</v>
      </c>
      <c r="J1735" s="457" t="s">
        <v>624</v>
      </c>
      <c r="K1735" s="407" t="s">
        <v>624</v>
      </c>
      <c r="L1735" s="407">
        <v>3</v>
      </c>
      <c r="M1735" s="407">
        <v>3</v>
      </c>
      <c r="N1735" s="425" t="s">
        <v>624</v>
      </c>
      <c r="O1735" s="437"/>
      <c r="P1735" s="406"/>
      <c r="Q1735" s="406"/>
      <c r="R1735" s="406"/>
      <c r="S1735" s="406"/>
      <c r="T1735" s="406"/>
      <c r="U1735" s="406"/>
      <c r="V1735" s="406" t="e">
        <f t="shared" si="85"/>
        <v>#VALUE!</v>
      </c>
      <c r="W1735" s="676"/>
      <c r="X1735" s="507" t="e">
        <f t="shared" si="83"/>
        <v>#VALUE!</v>
      </c>
      <c r="Y1735" s="508" t="e">
        <f t="shared" si="84"/>
        <v>#VALUE!</v>
      </c>
      <c r="Z1735" s="509"/>
      <c r="AA1735" s="510" t="s">
        <v>1043</v>
      </c>
      <c r="AB1735" s="421" t="s">
        <v>1298</v>
      </c>
      <c r="AC1735" s="431" t="s">
        <v>1044</v>
      </c>
      <c r="AD1735" s="356" t="s">
        <v>624</v>
      </c>
      <c r="AE1735" s="356"/>
      <c r="AF1735" s="356"/>
      <c r="AG1735" s="356" t="s">
        <v>840</v>
      </c>
      <c r="AH1735" s="356"/>
      <c r="AI1735" s="356" t="s">
        <v>2227</v>
      </c>
      <c r="AJ1735" s="441"/>
      <c r="AK1735" s="359"/>
    </row>
    <row r="1736" spans="1:37">
      <c r="A1736" s="367"/>
      <c r="B1736" s="386" t="s">
        <v>404</v>
      </c>
      <c r="C1736" s="402">
        <v>46.77</v>
      </c>
      <c r="D1736" s="428">
        <v>23.582799999999999</v>
      </c>
      <c r="E1736" s="449" t="s">
        <v>206</v>
      </c>
      <c r="F1736" s="450" t="s">
        <v>649</v>
      </c>
      <c r="G1736" s="450" t="s">
        <v>2904</v>
      </c>
      <c r="H1736" s="450" t="s">
        <v>4780</v>
      </c>
      <c r="I1736" s="452" t="s">
        <v>678</v>
      </c>
      <c r="J1736" s="457" t="s">
        <v>3</v>
      </c>
      <c r="K1736" s="407">
        <v>1</v>
      </c>
      <c r="L1736" s="407">
        <v>5</v>
      </c>
      <c r="M1736" s="407">
        <v>5</v>
      </c>
      <c r="N1736" s="425">
        <v>18</v>
      </c>
      <c r="O1736" s="437"/>
      <c r="P1736" s="406"/>
      <c r="Q1736" s="406"/>
      <c r="R1736" s="406">
        <v>14</v>
      </c>
      <c r="S1736" s="406">
        <v>4</v>
      </c>
      <c r="T1736" s="406"/>
      <c r="U1736" s="406"/>
      <c r="V1736" s="406">
        <f t="shared" si="85"/>
        <v>0</v>
      </c>
      <c r="W1736" s="676"/>
      <c r="X1736" s="507" t="str">
        <f t="shared" si="83"/>
        <v>14 trei camere, 4 patru camere, 0 număr camere necunoscut &lt;span style="color: red;"&gt;(spuneți-mi sau trimiteți tabel întreținere)&lt;/span&gt;</v>
      </c>
      <c r="Y1736" s="508" t="str">
        <f t="shared" si="84"/>
        <v>18 din care 14 trei camere, 4 patru camere, 0 număr camere necunoscut &lt;span style="color: red;"&gt;(spuneți-mi sau trimiteți tabel întreținere)&lt;/span&gt;</v>
      </c>
      <c r="Z1736" s="509"/>
      <c r="AA1736" s="510" t="s">
        <v>1043</v>
      </c>
      <c r="AB1736" s="628" t="s">
        <v>1301</v>
      </c>
      <c r="AC1736" s="431" t="s">
        <v>1548</v>
      </c>
      <c r="AD1736" s="356" t="s">
        <v>1700</v>
      </c>
      <c r="AE1736" s="356"/>
      <c r="AF1736" s="356"/>
      <c r="AG1736" s="356" t="s">
        <v>840</v>
      </c>
      <c r="AH1736" s="356"/>
      <c r="AI1736" s="356" t="s">
        <v>2227</v>
      </c>
      <c r="AJ1736" s="441"/>
      <c r="AK1736" s="359"/>
    </row>
    <row r="1737" spans="1:37">
      <c r="A1737" s="367"/>
      <c r="B1737" s="386" t="s">
        <v>404</v>
      </c>
      <c r="C1737" s="402">
        <v>46.7697</v>
      </c>
      <c r="D1737" s="428">
        <v>23.5824</v>
      </c>
      <c r="E1737" s="449" t="s">
        <v>206</v>
      </c>
      <c r="F1737" s="450" t="s">
        <v>649</v>
      </c>
      <c r="G1737" s="450" t="s">
        <v>2904</v>
      </c>
      <c r="H1737" s="450" t="s">
        <v>4781</v>
      </c>
      <c r="I1737" s="452" t="s">
        <v>678</v>
      </c>
      <c r="J1737" s="457" t="s">
        <v>3</v>
      </c>
      <c r="K1737" s="407">
        <v>1</v>
      </c>
      <c r="L1737" s="407">
        <v>5</v>
      </c>
      <c r="M1737" s="407">
        <v>5</v>
      </c>
      <c r="N1737" s="425">
        <v>18</v>
      </c>
      <c r="O1737" s="437"/>
      <c r="P1737" s="406"/>
      <c r="Q1737" s="406"/>
      <c r="R1737" s="406">
        <v>14</v>
      </c>
      <c r="S1737" s="406">
        <v>4</v>
      </c>
      <c r="T1737" s="406"/>
      <c r="U1737" s="406"/>
      <c r="V1737" s="406">
        <f t="shared" si="85"/>
        <v>0</v>
      </c>
      <c r="W1737" s="676"/>
      <c r="X1737" s="507" t="str">
        <f t="shared" si="83"/>
        <v>14 trei camere, 4 patru camere, 0 număr camere necunoscut &lt;span style="color: red;"&gt;(spuneți-mi sau trimiteți tabel întreținere)&lt;/span&gt;</v>
      </c>
      <c r="Y1737" s="508" t="str">
        <f t="shared" si="84"/>
        <v>18 din care 14 trei camere, 4 patru camere, 0 număr camere necunoscut &lt;span style="color: red;"&gt;(spuneți-mi sau trimiteți tabel întreținere)&lt;/span&gt;</v>
      </c>
      <c r="Z1737" s="509"/>
      <c r="AA1737" s="510" t="s">
        <v>1043</v>
      </c>
      <c r="AB1737" s="628" t="s">
        <v>1301</v>
      </c>
      <c r="AC1737" s="431" t="s">
        <v>1548</v>
      </c>
      <c r="AD1737" s="356" t="s">
        <v>1700</v>
      </c>
      <c r="AE1737" s="356"/>
      <c r="AF1737" s="356"/>
      <c r="AG1737" s="356" t="s">
        <v>840</v>
      </c>
      <c r="AH1737" s="356"/>
      <c r="AI1737" s="356" t="s">
        <v>2227</v>
      </c>
      <c r="AJ1737" s="441"/>
      <c r="AK1737" s="359"/>
    </row>
    <row r="1738" spans="1:37">
      <c r="A1738" s="367"/>
      <c r="B1738" s="386" t="s">
        <v>220</v>
      </c>
      <c r="C1738" s="402">
        <v>46.769599999999997</v>
      </c>
      <c r="D1738" s="428">
        <v>23.581800000000001</v>
      </c>
      <c r="E1738" s="449" t="s">
        <v>206</v>
      </c>
      <c r="F1738" s="626" t="s">
        <v>1028</v>
      </c>
      <c r="G1738" s="450" t="s">
        <v>2904</v>
      </c>
      <c r="H1738" s="450" t="s">
        <v>4782</v>
      </c>
      <c r="I1738" s="452" t="s">
        <v>685</v>
      </c>
      <c r="J1738" s="457" t="s">
        <v>624</v>
      </c>
      <c r="K1738" s="407" t="s">
        <v>624</v>
      </c>
      <c r="L1738" s="407">
        <v>3</v>
      </c>
      <c r="M1738" s="407">
        <v>3</v>
      </c>
      <c r="N1738" s="425" t="s">
        <v>624</v>
      </c>
      <c r="O1738" s="437"/>
      <c r="P1738" s="406"/>
      <c r="Q1738" s="406"/>
      <c r="R1738" s="406"/>
      <c r="S1738" s="406"/>
      <c r="T1738" s="406"/>
      <c r="U1738" s="406"/>
      <c r="V1738" s="406" t="e">
        <f t="shared" si="85"/>
        <v>#VALUE!</v>
      </c>
      <c r="W1738" s="676"/>
      <c r="X1738" s="507" t="e">
        <f t="shared" si="83"/>
        <v>#VALUE!</v>
      </c>
      <c r="Y1738" s="508" t="e">
        <f t="shared" si="84"/>
        <v>#VALUE!</v>
      </c>
      <c r="Z1738" s="509"/>
      <c r="AA1738" s="510" t="s">
        <v>1043</v>
      </c>
      <c r="AB1738" s="421" t="s">
        <v>1298</v>
      </c>
      <c r="AC1738" s="431" t="s">
        <v>1044</v>
      </c>
      <c r="AD1738" s="356" t="s">
        <v>624</v>
      </c>
      <c r="AE1738" s="356"/>
      <c r="AF1738" s="356"/>
      <c r="AG1738" s="356" t="s">
        <v>840</v>
      </c>
      <c r="AH1738" s="356"/>
      <c r="AI1738" s="356" t="s">
        <v>2227</v>
      </c>
      <c r="AJ1738" s="496"/>
      <c r="AK1738" s="359"/>
    </row>
    <row r="1739" spans="1:37">
      <c r="A1739" s="367"/>
      <c r="B1739" s="386" t="s">
        <v>220</v>
      </c>
      <c r="C1739" s="402">
        <v>46.769500000000001</v>
      </c>
      <c r="D1739" s="428">
        <v>23.581399999999999</v>
      </c>
      <c r="E1739" s="449" t="s">
        <v>206</v>
      </c>
      <c r="F1739" s="626" t="s">
        <v>1028</v>
      </c>
      <c r="G1739" s="450" t="s">
        <v>2904</v>
      </c>
      <c r="H1739" s="450" t="s">
        <v>4783</v>
      </c>
      <c r="I1739" s="452" t="s">
        <v>2895</v>
      </c>
      <c r="J1739" s="457" t="s">
        <v>3</v>
      </c>
      <c r="K1739" s="407">
        <v>1</v>
      </c>
      <c r="L1739" s="407">
        <v>5</v>
      </c>
      <c r="M1739" s="407">
        <v>5</v>
      </c>
      <c r="N1739" s="425">
        <v>18</v>
      </c>
      <c r="O1739" s="437"/>
      <c r="P1739" s="406"/>
      <c r="Q1739" s="406"/>
      <c r="R1739" s="406"/>
      <c r="S1739" s="406"/>
      <c r="T1739" s="406"/>
      <c r="U1739" s="406"/>
      <c r="V1739" s="406">
        <f t="shared" si="85"/>
        <v>18</v>
      </c>
      <c r="W1739" s="676"/>
      <c r="X1739" s="507" t="str">
        <f t="shared" si="83"/>
        <v>18 număr camere necunoscut &lt;span style="color: red;"&gt;(spuneți-mi sau trimiteți tabel întreținere)&lt;/span&gt;</v>
      </c>
      <c r="Y1739" s="508" t="str">
        <f t="shared" si="84"/>
        <v>18 din care 18 număr camere necunoscut &lt;span style="color: red;"&gt;(spuneți-mi sau trimiteți tabel întreținere)&lt;/span&gt;</v>
      </c>
      <c r="Z1739" s="509"/>
      <c r="AA1739" s="510" t="s">
        <v>1043</v>
      </c>
      <c r="AB1739" s="628" t="s">
        <v>1301</v>
      </c>
      <c r="AC1739" s="431" t="s">
        <v>1548</v>
      </c>
      <c r="AD1739" s="356" t="s">
        <v>2069</v>
      </c>
      <c r="AE1739" s="356"/>
      <c r="AF1739" s="356"/>
      <c r="AG1739" s="356" t="s">
        <v>840</v>
      </c>
      <c r="AH1739" s="356"/>
      <c r="AI1739" s="356" t="s">
        <v>2227</v>
      </c>
      <c r="AJ1739" s="441"/>
      <c r="AK1739" s="359"/>
    </row>
    <row r="1740" spans="1:37">
      <c r="A1740" s="367"/>
      <c r="B1740" s="386" t="s">
        <v>220</v>
      </c>
      <c r="C1740" s="402">
        <v>46.769399999999997</v>
      </c>
      <c r="D1740" s="428">
        <v>23.580100000000002</v>
      </c>
      <c r="E1740" s="449" t="s">
        <v>206</v>
      </c>
      <c r="F1740" s="626" t="s">
        <v>1028</v>
      </c>
      <c r="G1740" s="450" t="s">
        <v>2904</v>
      </c>
      <c r="H1740" s="450" t="s">
        <v>4784</v>
      </c>
      <c r="I1740" s="452" t="s">
        <v>685</v>
      </c>
      <c r="J1740" s="457" t="s">
        <v>624</v>
      </c>
      <c r="K1740" s="407" t="s">
        <v>624</v>
      </c>
      <c r="L1740" s="407">
        <v>3</v>
      </c>
      <c r="M1740" s="407">
        <v>3</v>
      </c>
      <c r="N1740" s="425" t="s">
        <v>624</v>
      </c>
      <c r="O1740" s="437"/>
      <c r="P1740" s="406"/>
      <c r="Q1740" s="406"/>
      <c r="R1740" s="406"/>
      <c r="S1740" s="406"/>
      <c r="T1740" s="406"/>
      <c r="U1740" s="406"/>
      <c r="V1740" s="406" t="e">
        <f t="shared" si="85"/>
        <v>#VALUE!</v>
      </c>
      <c r="W1740" s="676"/>
      <c r="X1740" s="507" t="e">
        <f t="shared" si="83"/>
        <v>#VALUE!</v>
      </c>
      <c r="Y1740" s="508" t="e">
        <f t="shared" si="84"/>
        <v>#VALUE!</v>
      </c>
      <c r="Z1740" s="509"/>
      <c r="AA1740" s="510" t="s">
        <v>1043</v>
      </c>
      <c r="AB1740" s="421" t="s">
        <v>1298</v>
      </c>
      <c r="AC1740" s="431" t="s">
        <v>1044</v>
      </c>
      <c r="AD1740" s="356" t="s">
        <v>624</v>
      </c>
      <c r="AE1740" s="356"/>
      <c r="AF1740" s="356"/>
      <c r="AG1740" s="356" t="s">
        <v>840</v>
      </c>
      <c r="AH1740" s="356"/>
      <c r="AI1740" s="356" t="s">
        <v>2227</v>
      </c>
      <c r="AJ1740" s="441"/>
      <c r="AK1740" s="359"/>
    </row>
    <row r="1741" spans="1:37">
      <c r="A1741" s="367"/>
      <c r="B1741" s="386" t="s">
        <v>220</v>
      </c>
      <c r="C1741" s="402">
        <v>46.769799999999996</v>
      </c>
      <c r="D1741" s="428">
        <v>23.581399999999999</v>
      </c>
      <c r="E1741" s="449" t="s">
        <v>206</v>
      </c>
      <c r="F1741" s="626" t="s">
        <v>1028</v>
      </c>
      <c r="G1741" s="450" t="s">
        <v>2904</v>
      </c>
      <c r="H1741" s="450" t="s">
        <v>4785</v>
      </c>
      <c r="I1741" s="452" t="s">
        <v>685</v>
      </c>
      <c r="J1741" s="457" t="s">
        <v>624</v>
      </c>
      <c r="K1741" s="407" t="s">
        <v>624</v>
      </c>
      <c r="L1741" s="407">
        <v>3</v>
      </c>
      <c r="M1741" s="407">
        <v>3</v>
      </c>
      <c r="N1741" s="425" t="s">
        <v>624</v>
      </c>
      <c r="O1741" s="437"/>
      <c r="P1741" s="406"/>
      <c r="Q1741" s="406"/>
      <c r="R1741" s="406"/>
      <c r="S1741" s="406"/>
      <c r="T1741" s="406"/>
      <c r="U1741" s="406"/>
      <c r="V1741" s="406" t="e">
        <f t="shared" si="85"/>
        <v>#VALUE!</v>
      </c>
      <c r="W1741" s="676"/>
      <c r="X1741" s="507" t="e">
        <f t="shared" si="83"/>
        <v>#VALUE!</v>
      </c>
      <c r="Y1741" s="508" t="e">
        <f t="shared" si="84"/>
        <v>#VALUE!</v>
      </c>
      <c r="Z1741" s="509"/>
      <c r="AA1741" s="510" t="s">
        <v>1043</v>
      </c>
      <c r="AB1741" s="421" t="s">
        <v>1298</v>
      </c>
      <c r="AC1741" s="431" t="s">
        <v>1044</v>
      </c>
      <c r="AD1741" s="356" t="s">
        <v>624</v>
      </c>
      <c r="AE1741" s="356"/>
      <c r="AF1741" s="356"/>
      <c r="AG1741" s="356" t="s">
        <v>840</v>
      </c>
      <c r="AH1741" s="356"/>
      <c r="AI1741" s="356" t="s">
        <v>2227</v>
      </c>
      <c r="AJ1741" s="441"/>
      <c r="AK1741" s="359"/>
    </row>
    <row r="1742" spans="1:37">
      <c r="A1742" s="367" t="s">
        <v>32</v>
      </c>
      <c r="B1742" s="460" t="s">
        <v>221</v>
      </c>
      <c r="C1742" s="461">
        <v>46.770600000000002</v>
      </c>
      <c r="D1742" s="462">
        <v>23.611799999999999</v>
      </c>
      <c r="E1742" s="463" t="s">
        <v>206</v>
      </c>
      <c r="F1742" s="464" t="s">
        <v>649</v>
      </c>
      <c r="G1742" s="464" t="s">
        <v>2905</v>
      </c>
      <c r="H1742" s="464" t="s">
        <v>4786</v>
      </c>
      <c r="I1742" s="474" t="s">
        <v>685</v>
      </c>
      <c r="J1742" s="475" t="s">
        <v>3</v>
      </c>
      <c r="K1742" s="476">
        <v>2</v>
      </c>
      <c r="L1742" s="476">
        <v>3</v>
      </c>
      <c r="M1742" s="476">
        <v>3</v>
      </c>
      <c r="N1742" s="477">
        <v>12</v>
      </c>
      <c r="O1742" s="478"/>
      <c r="P1742" s="479"/>
      <c r="Q1742" s="479">
        <v>12</v>
      </c>
      <c r="R1742" s="479"/>
      <c r="S1742" s="479"/>
      <c r="T1742" s="479"/>
      <c r="U1742" s="479"/>
      <c r="V1742" s="479">
        <f t="shared" si="85"/>
        <v>0</v>
      </c>
      <c r="W1742" s="679"/>
      <c r="X1742" s="515" t="str">
        <f t="shared" si="83"/>
        <v>12 două camere, 0 număr camere necunoscut &lt;span style="color: red;"&gt;(spuneți-mi sau trimiteți tabel întreținere)&lt;/span&gt;</v>
      </c>
      <c r="Y1742" s="516" t="str">
        <f t="shared" si="84"/>
        <v>12 din care 12 două camere, 0 număr camere necunoscut &lt;span style="color: red;"&gt;(spuneți-mi sau trimiteți tabel întreținere)&lt;/span&gt;</v>
      </c>
      <c r="Z1742" s="517"/>
      <c r="AA1742" s="518" t="s">
        <v>1660</v>
      </c>
      <c r="AB1742" s="400" t="s">
        <v>1299</v>
      </c>
      <c r="AC1742" s="458" t="s">
        <v>1548</v>
      </c>
      <c r="AD1742" s="472" t="s">
        <v>1485</v>
      </c>
      <c r="AE1742" s="472"/>
      <c r="AF1742" s="472"/>
      <c r="AG1742" s="394" t="s">
        <v>2549</v>
      </c>
      <c r="AH1742" s="394"/>
      <c r="AI1742" s="394" t="s">
        <v>2227</v>
      </c>
      <c r="AJ1742" s="473"/>
      <c r="AK1742" s="359"/>
    </row>
    <row r="1743" spans="1:37">
      <c r="A1743" s="367"/>
      <c r="B1743" s="445" t="s">
        <v>284</v>
      </c>
      <c r="C1743" s="402">
        <v>46.770099999999999</v>
      </c>
      <c r="D1743" s="428">
        <v>23.611799999999999</v>
      </c>
      <c r="E1743" s="449" t="s">
        <v>206</v>
      </c>
      <c r="F1743" s="450" t="s">
        <v>649</v>
      </c>
      <c r="G1743" s="450" t="s">
        <v>2905</v>
      </c>
      <c r="H1743" s="450" t="s">
        <v>4786</v>
      </c>
      <c r="I1743" s="452" t="s">
        <v>685</v>
      </c>
      <c r="J1743" s="457" t="s">
        <v>3</v>
      </c>
      <c r="K1743" s="407">
        <v>2</v>
      </c>
      <c r="L1743" s="407">
        <v>3</v>
      </c>
      <c r="M1743" s="407">
        <v>3</v>
      </c>
      <c r="N1743" s="425">
        <v>12</v>
      </c>
      <c r="O1743" s="437"/>
      <c r="P1743" s="406"/>
      <c r="Q1743" s="406">
        <v>12</v>
      </c>
      <c r="R1743" s="406"/>
      <c r="S1743" s="406"/>
      <c r="T1743" s="406"/>
      <c r="U1743" s="406"/>
      <c r="V1743" s="406">
        <f t="shared" si="85"/>
        <v>0</v>
      </c>
      <c r="W1743" s="676"/>
      <c r="X1743" s="507" t="str">
        <f t="shared" si="83"/>
        <v>12 două camere, 0 număr camere necunoscut &lt;span style="color: red;"&gt;(spuneți-mi sau trimiteți tabel întreținere)&lt;/span&gt;</v>
      </c>
      <c r="Y1743" s="508" t="str">
        <f t="shared" si="84"/>
        <v>12 din care 12 două camere, 0 număr camere necunoscut &lt;span style="color: red;"&gt;(spuneți-mi sau trimiteți tabel întreținere)&lt;/span&gt;</v>
      </c>
      <c r="Z1743" s="509"/>
      <c r="AA1743" s="510" t="s">
        <v>1660</v>
      </c>
      <c r="AB1743" s="628" t="s">
        <v>1299</v>
      </c>
      <c r="AC1743" s="431" t="s">
        <v>1548</v>
      </c>
      <c r="AD1743" s="356" t="s">
        <v>1485</v>
      </c>
      <c r="AE1743" s="356"/>
      <c r="AF1743" s="356"/>
      <c r="AG1743" s="623" t="s">
        <v>2549</v>
      </c>
      <c r="AH1743" s="623"/>
      <c r="AI1743" s="623" t="s">
        <v>2227</v>
      </c>
      <c r="AJ1743" s="441"/>
      <c r="AK1743" s="359"/>
    </row>
    <row r="1744" spans="1:37">
      <c r="A1744" s="367"/>
      <c r="B1744" s="445" t="s">
        <v>224</v>
      </c>
      <c r="C1744" s="402">
        <v>46.770299999999999</v>
      </c>
      <c r="D1744" s="428">
        <v>23.610199999999999</v>
      </c>
      <c r="E1744" s="449" t="s">
        <v>206</v>
      </c>
      <c r="F1744" s="450" t="s">
        <v>649</v>
      </c>
      <c r="G1744" s="450" t="s">
        <v>2905</v>
      </c>
      <c r="H1744" s="450" t="s">
        <v>4787</v>
      </c>
      <c r="I1744" s="452" t="s">
        <v>681</v>
      </c>
      <c r="J1744" s="457" t="s">
        <v>3</v>
      </c>
      <c r="K1744" s="407">
        <v>4</v>
      </c>
      <c r="L1744" s="407">
        <v>5</v>
      </c>
      <c r="M1744" s="407">
        <v>5</v>
      </c>
      <c r="N1744" s="425">
        <v>240</v>
      </c>
      <c r="O1744" s="437"/>
      <c r="P1744" s="406">
        <v>240</v>
      </c>
      <c r="Q1744" s="406"/>
      <c r="R1744" s="406"/>
      <c r="S1744" s="406"/>
      <c r="T1744" s="406"/>
      <c r="U1744" s="406"/>
      <c r="V1744" s="406">
        <f t="shared" si="85"/>
        <v>0</v>
      </c>
      <c r="W1744" s="676"/>
      <c r="X1744" s="507" t="str">
        <f t="shared" si="83"/>
        <v>240 garsoniere, 0 număr camere necunoscut &lt;span style="color: red;"&gt;(spuneți-mi sau trimiteți tabel întreținere)&lt;/span&gt;</v>
      </c>
      <c r="Y1744" s="508" t="str">
        <f t="shared" si="84"/>
        <v>240 din care 240 garsoniere, 0 număr camere necunoscut &lt;span style="color: red;"&gt;(spuneți-mi sau trimiteți tabel întreținere)&lt;/span&gt;</v>
      </c>
      <c r="Z1744" s="509"/>
      <c r="AA1744" s="510" t="s">
        <v>1662</v>
      </c>
      <c r="AB1744" s="628" t="s">
        <v>1302</v>
      </c>
      <c r="AC1744" s="431" t="s">
        <v>1548</v>
      </c>
      <c r="AD1744" s="356" t="s">
        <v>2486</v>
      </c>
      <c r="AE1744" s="356"/>
      <c r="AF1744" s="356"/>
      <c r="AG1744" s="623" t="s">
        <v>5</v>
      </c>
      <c r="AH1744" s="623"/>
      <c r="AI1744" s="623" t="s">
        <v>2573</v>
      </c>
      <c r="AJ1744" s="441"/>
      <c r="AK1744" s="359"/>
    </row>
    <row r="1745" spans="1:37">
      <c r="A1745" s="367"/>
      <c r="B1745" s="445" t="s">
        <v>230</v>
      </c>
      <c r="C1745" s="402">
        <v>46.770099999999999</v>
      </c>
      <c r="D1745" s="428">
        <v>23.611000000000001</v>
      </c>
      <c r="E1745" s="449" t="s">
        <v>206</v>
      </c>
      <c r="F1745" s="450" t="s">
        <v>649</v>
      </c>
      <c r="G1745" s="450" t="s">
        <v>2905</v>
      </c>
      <c r="H1745" s="450" t="s">
        <v>4786</v>
      </c>
      <c r="I1745" s="452" t="s">
        <v>685</v>
      </c>
      <c r="J1745" s="457" t="s">
        <v>3</v>
      </c>
      <c r="K1745" s="407">
        <v>2</v>
      </c>
      <c r="L1745" s="407">
        <v>3</v>
      </c>
      <c r="M1745" s="407">
        <v>3</v>
      </c>
      <c r="N1745" s="425">
        <v>12</v>
      </c>
      <c r="O1745" s="437"/>
      <c r="P1745" s="406"/>
      <c r="Q1745" s="406">
        <v>12</v>
      </c>
      <c r="R1745" s="406"/>
      <c r="S1745" s="406"/>
      <c r="T1745" s="406"/>
      <c r="U1745" s="406"/>
      <c r="V1745" s="406">
        <f t="shared" si="85"/>
        <v>0</v>
      </c>
      <c r="W1745" s="676"/>
      <c r="X1745" s="507" t="str">
        <f t="shared" si="83"/>
        <v>12 două camere, 0 număr camere necunoscut &lt;span style="color: red;"&gt;(spuneți-mi sau trimiteți tabel întreținere)&lt;/span&gt;</v>
      </c>
      <c r="Y1745" s="508" t="str">
        <f t="shared" si="84"/>
        <v>12 din care 12 două camere, 0 număr camere necunoscut &lt;span style="color: red;"&gt;(spuneți-mi sau trimiteți tabel întreținere)&lt;/span&gt;</v>
      </c>
      <c r="Z1745" s="509"/>
      <c r="AA1745" s="510" t="s">
        <v>1660</v>
      </c>
      <c r="AB1745" s="628" t="s">
        <v>1299</v>
      </c>
      <c r="AC1745" s="431" t="s">
        <v>1548</v>
      </c>
      <c r="AD1745" s="356" t="s">
        <v>1485</v>
      </c>
      <c r="AE1745" s="356"/>
      <c r="AF1745" s="356"/>
      <c r="AG1745" s="623" t="s">
        <v>2549</v>
      </c>
      <c r="AH1745" s="623"/>
      <c r="AI1745" s="623" t="s">
        <v>2227</v>
      </c>
      <c r="AJ1745" s="441"/>
      <c r="AK1745" s="359"/>
    </row>
    <row r="1746" spans="1:37">
      <c r="A1746" s="367"/>
      <c r="B1746" s="445" t="s">
        <v>231</v>
      </c>
      <c r="C1746" s="402">
        <v>46.770600000000002</v>
      </c>
      <c r="D1746" s="428">
        <v>23.611000000000001</v>
      </c>
      <c r="E1746" s="449" t="s">
        <v>206</v>
      </c>
      <c r="F1746" s="450" t="s">
        <v>649</v>
      </c>
      <c r="G1746" s="450" t="s">
        <v>2905</v>
      </c>
      <c r="H1746" s="450" t="s">
        <v>4786</v>
      </c>
      <c r="I1746" s="452" t="s">
        <v>685</v>
      </c>
      <c r="J1746" s="457" t="s">
        <v>3</v>
      </c>
      <c r="K1746" s="407">
        <v>2</v>
      </c>
      <c r="L1746" s="407">
        <v>3</v>
      </c>
      <c r="M1746" s="407">
        <v>3</v>
      </c>
      <c r="N1746" s="425">
        <v>12</v>
      </c>
      <c r="O1746" s="437"/>
      <c r="P1746" s="406"/>
      <c r="Q1746" s="406">
        <v>12</v>
      </c>
      <c r="R1746" s="406"/>
      <c r="S1746" s="406"/>
      <c r="T1746" s="406"/>
      <c r="U1746" s="406"/>
      <c r="V1746" s="406">
        <f t="shared" si="85"/>
        <v>0</v>
      </c>
      <c r="W1746" s="676"/>
      <c r="X1746" s="507" t="str">
        <f t="shared" si="83"/>
        <v>12 două camere, 0 număr camere necunoscut &lt;span style="color: red;"&gt;(spuneți-mi sau trimiteți tabel întreținere)&lt;/span&gt;</v>
      </c>
      <c r="Y1746" s="508" t="str">
        <f t="shared" si="84"/>
        <v>12 din care 12 două camere, 0 număr camere necunoscut &lt;span style="color: red;"&gt;(spuneți-mi sau trimiteți tabel întreținere)&lt;/span&gt;</v>
      </c>
      <c r="Z1746" s="509"/>
      <c r="AA1746" s="510" t="s">
        <v>1660</v>
      </c>
      <c r="AB1746" s="628" t="s">
        <v>1299</v>
      </c>
      <c r="AC1746" s="431" t="s">
        <v>1548</v>
      </c>
      <c r="AD1746" s="356" t="s">
        <v>1485</v>
      </c>
      <c r="AE1746" s="356"/>
      <c r="AF1746" s="356"/>
      <c r="AG1746" s="623" t="s">
        <v>2549</v>
      </c>
      <c r="AH1746" s="623"/>
      <c r="AI1746" s="623" t="s">
        <v>2227</v>
      </c>
      <c r="AJ1746" s="441"/>
      <c r="AK1746" s="359"/>
    </row>
    <row r="1747" spans="1:37">
      <c r="A1747" s="367"/>
      <c r="B1747" s="445" t="s">
        <v>232</v>
      </c>
      <c r="C1747" s="402">
        <v>46.770499999999998</v>
      </c>
      <c r="D1747" s="428">
        <v>23.610700000000001</v>
      </c>
      <c r="E1747" s="449" t="s">
        <v>206</v>
      </c>
      <c r="F1747" s="450" t="s">
        <v>649</v>
      </c>
      <c r="G1747" s="450" t="s">
        <v>2905</v>
      </c>
      <c r="H1747" s="450" t="s">
        <v>4786</v>
      </c>
      <c r="I1747" s="452" t="s">
        <v>685</v>
      </c>
      <c r="J1747" s="457" t="s">
        <v>3</v>
      </c>
      <c r="K1747" s="407">
        <v>1</v>
      </c>
      <c r="L1747" s="407">
        <v>3</v>
      </c>
      <c r="M1747" s="407">
        <v>3</v>
      </c>
      <c r="N1747" s="425">
        <v>24</v>
      </c>
      <c r="O1747" s="437"/>
      <c r="P1747" s="406">
        <v>19</v>
      </c>
      <c r="Q1747" s="406">
        <v>5</v>
      </c>
      <c r="R1747" s="406"/>
      <c r="S1747" s="406"/>
      <c r="T1747" s="406"/>
      <c r="U1747" s="406"/>
      <c r="V1747" s="406">
        <f t="shared" si="85"/>
        <v>0</v>
      </c>
      <c r="W1747" s="676"/>
      <c r="X1747" s="507" t="str">
        <f t="shared" si="83"/>
        <v>19 garsoniere, 5 două camere, 0 număr camere necunoscut &lt;span style="color: red;"&gt;(spuneți-mi sau trimiteți tabel întreținere)&lt;/span&gt;</v>
      </c>
      <c r="Y1747" s="508" t="str">
        <f t="shared" si="84"/>
        <v>24 din care 19 garsoniere, 5 două camere, 0 număr camere necunoscut &lt;span style="color: red;"&gt;(spuneți-mi sau trimiteți tabel întreținere)&lt;/span&gt;</v>
      </c>
      <c r="Z1747" s="509"/>
      <c r="AA1747" s="510" t="s">
        <v>1660</v>
      </c>
      <c r="AB1747" s="628" t="s">
        <v>1299</v>
      </c>
      <c r="AC1747" s="431" t="s">
        <v>1548</v>
      </c>
      <c r="AD1747" s="356" t="s">
        <v>624</v>
      </c>
      <c r="AE1747" s="356"/>
      <c r="AF1747" s="356"/>
      <c r="AG1747" s="356" t="s">
        <v>840</v>
      </c>
      <c r="AH1747" s="356"/>
      <c r="AI1747" s="356" t="s">
        <v>2227</v>
      </c>
      <c r="AJ1747" s="441"/>
      <c r="AK1747" s="359"/>
    </row>
    <row r="1748" spans="1:37" ht="13.5" thickBot="1">
      <c r="A1748" s="367"/>
      <c r="B1748" s="445" t="s">
        <v>233</v>
      </c>
      <c r="C1748" s="402">
        <v>46.770099999999999</v>
      </c>
      <c r="D1748" s="428">
        <v>23.610700000000001</v>
      </c>
      <c r="E1748" s="449" t="s">
        <v>206</v>
      </c>
      <c r="F1748" s="450" t="s">
        <v>649</v>
      </c>
      <c r="G1748" s="450" t="s">
        <v>2905</v>
      </c>
      <c r="H1748" s="450" t="s">
        <v>4786</v>
      </c>
      <c r="I1748" s="452" t="s">
        <v>685</v>
      </c>
      <c r="J1748" s="457" t="s">
        <v>3</v>
      </c>
      <c r="K1748" s="407">
        <v>1</v>
      </c>
      <c r="L1748" s="407">
        <v>3</v>
      </c>
      <c r="M1748" s="407">
        <v>3</v>
      </c>
      <c r="N1748" s="425">
        <v>24</v>
      </c>
      <c r="O1748" s="437"/>
      <c r="P1748" s="406">
        <v>19</v>
      </c>
      <c r="Q1748" s="406">
        <v>5</v>
      </c>
      <c r="R1748" s="406"/>
      <c r="S1748" s="406"/>
      <c r="T1748" s="406"/>
      <c r="U1748" s="406"/>
      <c r="V1748" s="406">
        <f t="shared" si="85"/>
        <v>0</v>
      </c>
      <c r="W1748" s="676"/>
      <c r="X1748" s="507" t="str">
        <f t="shared" si="83"/>
        <v>19 garsoniere, 5 două camere, 0 număr camere necunoscut &lt;span style="color: red;"&gt;(spuneți-mi sau trimiteți tabel întreținere)&lt;/span&gt;</v>
      </c>
      <c r="Y1748" s="508" t="str">
        <f t="shared" si="84"/>
        <v>24 din care 19 garsoniere, 5 două camere, 0 număr camere necunoscut &lt;span style="color: red;"&gt;(spuneți-mi sau trimiteți tabel întreținere)&lt;/span&gt;</v>
      </c>
      <c r="Z1748" s="509"/>
      <c r="AA1748" s="510" t="s">
        <v>1660</v>
      </c>
      <c r="AB1748" s="628" t="s">
        <v>1299</v>
      </c>
      <c r="AC1748" s="431" t="s">
        <v>1548</v>
      </c>
      <c r="AD1748" s="356" t="s">
        <v>624</v>
      </c>
      <c r="AE1748" s="356"/>
      <c r="AF1748" s="356"/>
      <c r="AG1748" s="356" t="s">
        <v>840</v>
      </c>
      <c r="AH1748" s="356"/>
      <c r="AI1748" s="356" t="s">
        <v>2227</v>
      </c>
      <c r="AJ1748" s="496"/>
      <c r="AK1748" s="359"/>
    </row>
    <row r="1749" spans="1:37" ht="13.5" thickTop="1">
      <c r="A1749" s="367" t="s">
        <v>23</v>
      </c>
      <c r="B1749" s="685" t="s">
        <v>404</v>
      </c>
      <c r="C1749" s="702">
        <v>46.784700000000001</v>
      </c>
      <c r="D1749" s="703">
        <v>23.556999999999999</v>
      </c>
      <c r="E1749" s="704" t="s">
        <v>206</v>
      </c>
      <c r="F1749" s="705" t="s">
        <v>649</v>
      </c>
      <c r="G1749" s="705" t="s">
        <v>2906</v>
      </c>
      <c r="H1749" s="705" t="s">
        <v>4788</v>
      </c>
      <c r="I1749" s="686" t="s">
        <v>673</v>
      </c>
      <c r="J1749" s="687" t="s">
        <v>3</v>
      </c>
      <c r="K1749" s="688">
        <v>1</v>
      </c>
      <c r="L1749" s="688">
        <v>4</v>
      </c>
      <c r="M1749" s="688">
        <v>4</v>
      </c>
      <c r="N1749" s="689">
        <v>140</v>
      </c>
      <c r="O1749" s="690">
        <v>140</v>
      </c>
      <c r="P1749" s="691"/>
      <c r="Q1749" s="691"/>
      <c r="R1749" s="691"/>
      <c r="S1749" s="691"/>
      <c r="T1749" s="691"/>
      <c r="U1749" s="691"/>
      <c r="V1749" s="691">
        <f t="shared" si="85"/>
        <v>0</v>
      </c>
      <c r="W1749" s="692" t="s">
        <v>750</v>
      </c>
      <c r="X1749" s="693" t="str">
        <f t="shared" si="83"/>
        <v>140 camere cu băi și bucătării comune, probabil 0 număr camere necunoscut &lt;span style="color: red;"&gt;(spuneți-mi sau trimiteți tabel întreținere)&lt;/span&gt;</v>
      </c>
      <c r="Y1749" s="694" t="str">
        <f t="shared" si="84"/>
        <v>probabil 140 din care 140 camere cu băi și bucătării comune, probabil 0 număr camere necunoscut &lt;span style="color: red;"&gt;(spuneți-mi sau trimiteți tabel întreținere)&lt;/span&gt;</v>
      </c>
      <c r="Z1749" s="695"/>
      <c r="AA1749" s="696" t="s">
        <v>1043</v>
      </c>
      <c r="AB1749" s="697" t="s">
        <v>1302</v>
      </c>
      <c r="AC1749" s="698" t="s">
        <v>1548</v>
      </c>
      <c r="AD1749" s="699" t="s">
        <v>2461</v>
      </c>
      <c r="AE1749" s="699"/>
      <c r="AF1749" s="699"/>
      <c r="AG1749" s="699" t="s">
        <v>5</v>
      </c>
      <c r="AH1749" s="699"/>
      <c r="AI1749" s="699" t="s">
        <v>2565</v>
      </c>
      <c r="AJ1749" s="720"/>
      <c r="AK1749" s="359"/>
    </row>
    <row r="1750" spans="1:37">
      <c r="A1750" s="367"/>
      <c r="B1750" s="386" t="s">
        <v>404</v>
      </c>
      <c r="C1750" s="402">
        <v>46.784999999999997</v>
      </c>
      <c r="D1750" s="428">
        <v>23.556699999999999</v>
      </c>
      <c r="E1750" s="449" t="s">
        <v>206</v>
      </c>
      <c r="F1750" s="450" t="s">
        <v>649</v>
      </c>
      <c r="G1750" s="450" t="s">
        <v>2906</v>
      </c>
      <c r="H1750" s="450" t="s">
        <v>4788</v>
      </c>
      <c r="I1750" s="627" t="s">
        <v>681</v>
      </c>
      <c r="J1750" s="399" t="s">
        <v>3</v>
      </c>
      <c r="K1750" s="624">
        <v>1</v>
      </c>
      <c r="L1750" s="624">
        <v>5</v>
      </c>
      <c r="M1750" s="624">
        <v>5</v>
      </c>
      <c r="N1750" s="398">
        <v>80</v>
      </c>
      <c r="O1750" s="395">
        <v>80</v>
      </c>
      <c r="P1750" s="526"/>
      <c r="Q1750" s="526"/>
      <c r="R1750" s="526"/>
      <c r="S1750" s="526"/>
      <c r="T1750" s="526"/>
      <c r="U1750" s="526"/>
      <c r="V1750" s="526">
        <f t="shared" si="85"/>
        <v>0</v>
      </c>
      <c r="W1750" s="672" t="s">
        <v>654</v>
      </c>
      <c r="X1750" s="396" t="str">
        <f t="shared" si="83"/>
        <v>80 camere cu băi și bucătării comune, aproximativ 0 număr camere necunoscut &lt;span style="color: red;"&gt;(spuneți-mi sau trimiteți tabel întreținere)&lt;/span&gt;</v>
      </c>
      <c r="Y1750" s="622" t="str">
        <f t="shared" si="84"/>
        <v>aproximativ 80 din care 80 camere cu băi și bucătării comune, aproximativ 0 număr camere necunoscut &lt;span style="color: red;"&gt;(spuneți-mi sau trimiteți tabel întreținere)&lt;/span&gt;</v>
      </c>
      <c r="Z1750" s="397"/>
      <c r="AA1750" s="625" t="s">
        <v>1043</v>
      </c>
      <c r="AB1750" s="628" t="s">
        <v>1305</v>
      </c>
      <c r="AC1750" s="431" t="s">
        <v>1547</v>
      </c>
      <c r="AD1750" s="623" t="s">
        <v>1518</v>
      </c>
      <c r="AE1750" s="623"/>
      <c r="AF1750" s="623"/>
      <c r="AG1750" s="623" t="s">
        <v>10</v>
      </c>
      <c r="AH1750" s="623" t="s">
        <v>1171</v>
      </c>
      <c r="AI1750" s="623" t="s">
        <v>2574</v>
      </c>
      <c r="AJ1750" s="441"/>
      <c r="AK1750" s="359"/>
    </row>
    <row r="1751" spans="1:37">
      <c r="A1751" s="367"/>
      <c r="B1751" s="386" t="s">
        <v>404</v>
      </c>
      <c r="C1751" s="402">
        <v>46.784999999999997</v>
      </c>
      <c r="D1751" s="428">
        <v>23.5563</v>
      </c>
      <c r="E1751" s="449" t="s">
        <v>206</v>
      </c>
      <c r="F1751" s="450" t="s">
        <v>649</v>
      </c>
      <c r="G1751" s="450" t="s">
        <v>2906</v>
      </c>
      <c r="H1751" s="450" t="s">
        <v>4788</v>
      </c>
      <c r="I1751" s="452" t="s">
        <v>624</v>
      </c>
      <c r="J1751" s="457" t="s">
        <v>624</v>
      </c>
      <c r="K1751" s="407" t="s">
        <v>624</v>
      </c>
      <c r="L1751" s="407" t="s">
        <v>624</v>
      </c>
      <c r="M1751" s="407" t="s">
        <v>624</v>
      </c>
      <c r="N1751" s="425" t="s">
        <v>624</v>
      </c>
      <c r="O1751" s="437"/>
      <c r="P1751" s="406"/>
      <c r="Q1751" s="406"/>
      <c r="R1751" s="406"/>
      <c r="S1751" s="406"/>
      <c r="T1751" s="406"/>
      <c r="U1751" s="406"/>
      <c r="V1751" s="406" t="e">
        <f t="shared" si="85"/>
        <v>#VALUE!</v>
      </c>
      <c r="W1751" s="676"/>
      <c r="X1751" s="507" t="e">
        <f t="shared" si="83"/>
        <v>#VALUE!</v>
      </c>
      <c r="Y1751" s="508" t="e">
        <f t="shared" si="84"/>
        <v>#VALUE!</v>
      </c>
      <c r="Z1751" s="509"/>
      <c r="AA1751" s="510" t="s">
        <v>1043</v>
      </c>
      <c r="AB1751" s="421" t="s">
        <v>1318</v>
      </c>
      <c r="AC1751" s="432" t="s">
        <v>624</v>
      </c>
      <c r="AD1751" s="356" t="s">
        <v>624</v>
      </c>
      <c r="AE1751" s="356"/>
      <c r="AF1751" s="356"/>
      <c r="AG1751" s="356" t="s">
        <v>840</v>
      </c>
      <c r="AH1751" s="356"/>
      <c r="AI1751" s="356" t="s">
        <v>2227</v>
      </c>
      <c r="AJ1751" s="441"/>
      <c r="AK1751" s="359"/>
    </row>
    <row r="1752" spans="1:37">
      <c r="A1752" s="367"/>
      <c r="B1752" s="386" t="s">
        <v>404</v>
      </c>
      <c r="C1752" s="402">
        <v>46.785200000000003</v>
      </c>
      <c r="D1752" s="428">
        <v>23.555900000000001</v>
      </c>
      <c r="E1752" s="449" t="s">
        <v>206</v>
      </c>
      <c r="F1752" s="450" t="s">
        <v>649</v>
      </c>
      <c r="G1752" s="450" t="s">
        <v>2906</v>
      </c>
      <c r="H1752" s="450" t="s">
        <v>4788</v>
      </c>
      <c r="I1752" s="627" t="s">
        <v>681</v>
      </c>
      <c r="J1752" s="399" t="s">
        <v>3</v>
      </c>
      <c r="K1752" s="624">
        <v>1</v>
      </c>
      <c r="L1752" s="624">
        <v>5</v>
      </c>
      <c r="M1752" s="624">
        <v>5</v>
      </c>
      <c r="N1752" s="398">
        <v>80</v>
      </c>
      <c r="O1752" s="395">
        <v>80</v>
      </c>
      <c r="P1752" s="526"/>
      <c r="Q1752" s="526"/>
      <c r="R1752" s="526"/>
      <c r="S1752" s="526"/>
      <c r="T1752" s="526"/>
      <c r="U1752" s="526"/>
      <c r="V1752" s="526">
        <f t="shared" si="85"/>
        <v>0</v>
      </c>
      <c r="W1752" s="672" t="s">
        <v>654</v>
      </c>
      <c r="X1752" s="396" t="str">
        <f t="shared" si="83"/>
        <v>80 camere cu băi și bucătării comune, aproximativ 0 număr camere necunoscut &lt;span style="color: red;"&gt;(spuneți-mi sau trimiteți tabel întreținere)&lt;/span&gt;</v>
      </c>
      <c r="Y1752" s="622" t="str">
        <f t="shared" si="84"/>
        <v>aproximativ 80 din care 80 camere cu băi și bucătării comune, aproximativ 0 număr camere necunoscut &lt;span style="color: red;"&gt;(spuneți-mi sau trimiteți tabel întreținere)&lt;/span&gt;</v>
      </c>
      <c r="Z1752" s="397"/>
      <c r="AA1752" s="625" t="s">
        <v>1043</v>
      </c>
      <c r="AB1752" s="628" t="s">
        <v>1305</v>
      </c>
      <c r="AC1752" s="431" t="s">
        <v>1547</v>
      </c>
      <c r="AD1752" s="623" t="s">
        <v>1518</v>
      </c>
      <c r="AE1752" s="623"/>
      <c r="AF1752" s="623"/>
      <c r="AG1752" s="623" t="s">
        <v>10</v>
      </c>
      <c r="AH1752" s="623" t="s">
        <v>1171</v>
      </c>
      <c r="AI1752" s="623" t="s">
        <v>2574</v>
      </c>
      <c r="AJ1752" s="441"/>
      <c r="AK1752" s="359"/>
    </row>
    <row r="1753" spans="1:37">
      <c r="A1753" s="367"/>
      <c r="B1753" s="386" t="s">
        <v>404</v>
      </c>
      <c r="C1753" s="402">
        <v>46.785299999999999</v>
      </c>
      <c r="D1753" s="428">
        <v>23.555599999999998</v>
      </c>
      <c r="E1753" s="449" t="s">
        <v>206</v>
      </c>
      <c r="F1753" s="450" t="s">
        <v>649</v>
      </c>
      <c r="G1753" s="450" t="s">
        <v>2906</v>
      </c>
      <c r="H1753" s="450" t="s">
        <v>4788</v>
      </c>
      <c r="I1753" s="627" t="s">
        <v>681</v>
      </c>
      <c r="J1753" s="399" t="s">
        <v>3</v>
      </c>
      <c r="K1753" s="624">
        <v>1</v>
      </c>
      <c r="L1753" s="624">
        <v>5</v>
      </c>
      <c r="M1753" s="624">
        <v>5</v>
      </c>
      <c r="N1753" s="398">
        <v>80</v>
      </c>
      <c r="O1753" s="395">
        <v>80</v>
      </c>
      <c r="P1753" s="526"/>
      <c r="Q1753" s="526"/>
      <c r="R1753" s="526"/>
      <c r="S1753" s="526"/>
      <c r="T1753" s="526"/>
      <c r="U1753" s="526"/>
      <c r="V1753" s="526">
        <f t="shared" si="85"/>
        <v>0</v>
      </c>
      <c r="W1753" s="672" t="s">
        <v>654</v>
      </c>
      <c r="X1753" s="396" t="str">
        <f t="shared" si="83"/>
        <v>80 camere cu băi și bucătării comune, aproximativ 0 număr camere necunoscut &lt;span style="color: red;"&gt;(spuneți-mi sau trimiteți tabel întreținere)&lt;/span&gt;</v>
      </c>
      <c r="Y1753" s="622" t="str">
        <f t="shared" si="84"/>
        <v>aproximativ 80 din care 80 camere cu băi și bucătării comune, aproximativ 0 număr camere necunoscut &lt;span style="color: red;"&gt;(spuneți-mi sau trimiteți tabel întreținere)&lt;/span&gt;</v>
      </c>
      <c r="Z1753" s="397"/>
      <c r="AA1753" s="625" t="s">
        <v>1043</v>
      </c>
      <c r="AB1753" s="628" t="s">
        <v>1305</v>
      </c>
      <c r="AC1753" s="431" t="s">
        <v>1547</v>
      </c>
      <c r="AD1753" s="623" t="s">
        <v>1518</v>
      </c>
      <c r="AE1753" s="623"/>
      <c r="AF1753" s="623"/>
      <c r="AG1753" s="623" t="s">
        <v>10</v>
      </c>
      <c r="AH1753" s="623" t="s">
        <v>1171</v>
      </c>
      <c r="AI1753" s="623" t="s">
        <v>2574</v>
      </c>
      <c r="AJ1753" s="441"/>
      <c r="AK1753" s="359"/>
    </row>
    <row r="1754" spans="1:37">
      <c r="A1754" s="367"/>
      <c r="B1754" s="386" t="s">
        <v>404</v>
      </c>
      <c r="C1754" s="402">
        <v>46.785699999999999</v>
      </c>
      <c r="D1754" s="428">
        <v>23.555700000000002</v>
      </c>
      <c r="E1754" s="449" t="s">
        <v>206</v>
      </c>
      <c r="F1754" s="450" t="s">
        <v>649</v>
      </c>
      <c r="G1754" s="450" t="s">
        <v>2906</v>
      </c>
      <c r="H1754" s="450" t="s">
        <v>4788</v>
      </c>
      <c r="I1754" s="627" t="s">
        <v>681</v>
      </c>
      <c r="J1754" s="399" t="s">
        <v>3</v>
      </c>
      <c r="K1754" s="624">
        <v>1</v>
      </c>
      <c r="L1754" s="624">
        <v>5</v>
      </c>
      <c r="M1754" s="624">
        <v>5</v>
      </c>
      <c r="N1754" s="425">
        <v>40</v>
      </c>
      <c r="O1754" s="437"/>
      <c r="P1754" s="406">
        <v>40</v>
      </c>
      <c r="Q1754" s="406"/>
      <c r="R1754" s="406"/>
      <c r="S1754" s="406"/>
      <c r="T1754" s="406"/>
      <c r="U1754" s="406"/>
      <c r="V1754" s="406">
        <f t="shared" si="85"/>
        <v>0</v>
      </c>
      <c r="W1754" s="676"/>
      <c r="X1754" s="507" t="str">
        <f t="shared" si="83"/>
        <v>40 garsoniere, 0 număr camere necunoscut &lt;span style="color: red;"&gt;(spuneți-mi sau trimiteți tabel întreținere)&lt;/span&gt;</v>
      </c>
      <c r="Y1754" s="508" t="str">
        <f t="shared" si="84"/>
        <v>40 din care 40 garsoniere, 0 număr camere necunoscut &lt;span style="color: red;"&gt;(spuneți-mi sau trimiteți tabel întreținere)&lt;/span&gt;</v>
      </c>
      <c r="Z1754" s="509"/>
      <c r="AA1754" s="510" t="s">
        <v>1043</v>
      </c>
      <c r="AB1754" s="628" t="s">
        <v>1305</v>
      </c>
      <c r="AC1754" s="431" t="s">
        <v>1547</v>
      </c>
      <c r="AD1754" s="356" t="s">
        <v>1643</v>
      </c>
      <c r="AE1754" s="356"/>
      <c r="AF1754" s="356"/>
      <c r="AG1754" s="356" t="s">
        <v>840</v>
      </c>
      <c r="AH1754" s="356"/>
      <c r="AI1754" s="623" t="s">
        <v>2573</v>
      </c>
      <c r="AJ1754" s="441"/>
      <c r="AK1754" s="359"/>
    </row>
    <row r="1755" spans="1:37">
      <c r="A1755" s="367" t="s">
        <v>32</v>
      </c>
      <c r="B1755" s="369" t="s">
        <v>404</v>
      </c>
      <c r="C1755" s="461">
        <v>46.780900000000003</v>
      </c>
      <c r="D1755" s="462">
        <v>23.601199999999999</v>
      </c>
      <c r="E1755" s="463" t="s">
        <v>206</v>
      </c>
      <c r="F1755" s="464" t="s">
        <v>649</v>
      </c>
      <c r="G1755" s="464" t="s">
        <v>2907</v>
      </c>
      <c r="H1755" s="464" t="s">
        <v>4789</v>
      </c>
      <c r="I1755" s="474" t="s">
        <v>708</v>
      </c>
      <c r="J1755" s="475" t="s">
        <v>3</v>
      </c>
      <c r="K1755" s="476">
        <v>1</v>
      </c>
      <c r="L1755" s="476">
        <v>2</v>
      </c>
      <c r="M1755" s="476">
        <v>2</v>
      </c>
      <c r="N1755" s="477">
        <v>8</v>
      </c>
      <c r="O1755" s="478"/>
      <c r="P1755" s="479"/>
      <c r="Q1755" s="479"/>
      <c r="R1755" s="479"/>
      <c r="S1755" s="479"/>
      <c r="T1755" s="479"/>
      <c r="U1755" s="479"/>
      <c r="V1755" s="479">
        <f t="shared" si="85"/>
        <v>8</v>
      </c>
      <c r="W1755" s="679"/>
      <c r="X1755" s="515" t="str">
        <f t="shared" si="83"/>
        <v>8 număr camere necunoscut &lt;span style="color: red;"&gt;(spuneți-mi sau trimiteți tabel întreținere)&lt;/span&gt;</v>
      </c>
      <c r="Y1755" s="516" t="str">
        <f t="shared" si="84"/>
        <v>8 din care 8 număr camere necunoscut &lt;span style="color: red;"&gt;(spuneți-mi sau trimiteți tabel întreținere)&lt;/span&gt;</v>
      </c>
      <c r="Z1755" s="517"/>
      <c r="AA1755" s="518" t="s">
        <v>1043</v>
      </c>
      <c r="AB1755" s="400" t="s">
        <v>1299</v>
      </c>
      <c r="AC1755" s="458" t="s">
        <v>1548</v>
      </c>
      <c r="AD1755" s="472" t="s">
        <v>908</v>
      </c>
      <c r="AE1755" s="472"/>
      <c r="AF1755" s="472"/>
      <c r="AG1755" s="472" t="s">
        <v>840</v>
      </c>
      <c r="AH1755" s="472"/>
      <c r="AI1755" s="472" t="s">
        <v>2227</v>
      </c>
      <c r="AJ1755" s="473"/>
      <c r="AK1755" s="359"/>
    </row>
    <row r="1756" spans="1:37">
      <c r="A1756" s="367"/>
      <c r="B1756" s="386" t="s">
        <v>404</v>
      </c>
      <c r="C1756" s="402">
        <v>46.780900000000003</v>
      </c>
      <c r="D1756" s="428">
        <v>23.6008</v>
      </c>
      <c r="E1756" s="449" t="s">
        <v>206</v>
      </c>
      <c r="F1756" s="450" t="s">
        <v>649</v>
      </c>
      <c r="G1756" s="450" t="s">
        <v>2907</v>
      </c>
      <c r="H1756" s="450" t="s">
        <v>4790</v>
      </c>
      <c r="I1756" s="452" t="s">
        <v>708</v>
      </c>
      <c r="J1756" s="457" t="s">
        <v>3</v>
      </c>
      <c r="K1756" s="407">
        <v>1</v>
      </c>
      <c r="L1756" s="407">
        <v>2</v>
      </c>
      <c r="M1756" s="407">
        <v>2</v>
      </c>
      <c r="N1756" s="425">
        <v>8</v>
      </c>
      <c r="O1756" s="437"/>
      <c r="P1756" s="406"/>
      <c r="Q1756" s="406"/>
      <c r="R1756" s="406"/>
      <c r="S1756" s="406"/>
      <c r="T1756" s="406"/>
      <c r="U1756" s="406"/>
      <c r="V1756" s="406">
        <f t="shared" si="85"/>
        <v>8</v>
      </c>
      <c r="W1756" s="676"/>
      <c r="X1756" s="507" t="str">
        <f t="shared" si="83"/>
        <v>8 număr camere necunoscut &lt;span style="color: red;"&gt;(spuneți-mi sau trimiteți tabel întreținere)&lt;/span&gt;</v>
      </c>
      <c r="Y1756" s="508" t="str">
        <f t="shared" si="84"/>
        <v>8 din care 8 număr camere necunoscut &lt;span style="color: red;"&gt;(spuneți-mi sau trimiteți tabel întreținere)&lt;/span&gt;</v>
      </c>
      <c r="Z1756" s="509"/>
      <c r="AA1756" s="510" t="s">
        <v>1043</v>
      </c>
      <c r="AB1756" s="628" t="s">
        <v>1299</v>
      </c>
      <c r="AC1756" s="431" t="s">
        <v>1548</v>
      </c>
      <c r="AD1756" s="356" t="s">
        <v>908</v>
      </c>
      <c r="AE1756" s="356"/>
      <c r="AF1756" s="356"/>
      <c r="AG1756" s="356" t="s">
        <v>840</v>
      </c>
      <c r="AH1756" s="356"/>
      <c r="AI1756" s="356" t="s">
        <v>2227</v>
      </c>
      <c r="AJ1756" s="441"/>
      <c r="AK1756" s="359"/>
    </row>
    <row r="1757" spans="1:37">
      <c r="A1757" s="367"/>
      <c r="B1757" s="386" t="s">
        <v>404</v>
      </c>
      <c r="C1757" s="402">
        <v>46.780900000000003</v>
      </c>
      <c r="D1757" s="428">
        <v>23.6006</v>
      </c>
      <c r="E1757" s="449" t="s">
        <v>206</v>
      </c>
      <c r="F1757" s="450" t="s">
        <v>649</v>
      </c>
      <c r="G1757" s="450" t="s">
        <v>2907</v>
      </c>
      <c r="H1757" s="450" t="s">
        <v>4791</v>
      </c>
      <c r="I1757" s="452" t="s">
        <v>708</v>
      </c>
      <c r="J1757" s="457" t="s">
        <v>3</v>
      </c>
      <c r="K1757" s="407">
        <v>3</v>
      </c>
      <c r="L1757" s="407">
        <v>2</v>
      </c>
      <c r="M1757" s="407">
        <v>2</v>
      </c>
      <c r="N1757" s="425">
        <v>12</v>
      </c>
      <c r="O1757" s="437"/>
      <c r="P1757" s="406"/>
      <c r="Q1757" s="406"/>
      <c r="R1757" s="406"/>
      <c r="S1757" s="406"/>
      <c r="T1757" s="406"/>
      <c r="U1757" s="406"/>
      <c r="V1757" s="406">
        <f t="shared" si="85"/>
        <v>12</v>
      </c>
      <c r="W1757" s="676"/>
      <c r="X1757" s="507" t="str">
        <f t="shared" si="83"/>
        <v>12 număr camere necunoscut &lt;span style="color: red;"&gt;(spuneți-mi sau trimiteți tabel întreținere)&lt;/span&gt;</v>
      </c>
      <c r="Y1757" s="508" t="str">
        <f t="shared" si="84"/>
        <v>12 din care 12 număr camere necunoscut &lt;span style="color: red;"&gt;(spuneți-mi sau trimiteți tabel întreținere)&lt;/span&gt;</v>
      </c>
      <c r="Z1757" s="509"/>
      <c r="AA1757" s="510" t="s">
        <v>1043</v>
      </c>
      <c r="AB1757" s="628" t="s">
        <v>1299</v>
      </c>
      <c r="AC1757" s="431" t="s">
        <v>1548</v>
      </c>
      <c r="AD1757" s="356" t="s">
        <v>908</v>
      </c>
      <c r="AE1757" s="356"/>
      <c r="AF1757" s="356"/>
      <c r="AG1757" s="356" t="s">
        <v>840</v>
      </c>
      <c r="AH1757" s="356"/>
      <c r="AI1757" s="356" t="s">
        <v>2227</v>
      </c>
      <c r="AJ1757" s="441"/>
      <c r="AK1757" s="359"/>
    </row>
    <row r="1758" spans="1:37">
      <c r="A1758" s="367"/>
      <c r="B1758" s="386" t="s">
        <v>404</v>
      </c>
      <c r="C1758" s="402">
        <v>46.780500000000004</v>
      </c>
      <c r="D1758" s="428">
        <v>23.6008</v>
      </c>
      <c r="E1758" s="449" t="s">
        <v>206</v>
      </c>
      <c r="F1758" s="450" t="s">
        <v>649</v>
      </c>
      <c r="G1758" s="450" t="s">
        <v>2907</v>
      </c>
      <c r="H1758" s="450" t="s">
        <v>4792</v>
      </c>
      <c r="I1758" s="452" t="s">
        <v>685</v>
      </c>
      <c r="J1758" s="457" t="s">
        <v>3</v>
      </c>
      <c r="K1758" s="407">
        <v>1</v>
      </c>
      <c r="L1758" s="407">
        <v>3</v>
      </c>
      <c r="M1758" s="407">
        <v>3</v>
      </c>
      <c r="N1758" s="425" t="s">
        <v>624</v>
      </c>
      <c r="O1758" s="437"/>
      <c r="P1758" s="406"/>
      <c r="Q1758" s="406"/>
      <c r="R1758" s="406"/>
      <c r="S1758" s="406"/>
      <c r="T1758" s="406"/>
      <c r="U1758" s="406"/>
      <c r="V1758" s="406" t="e">
        <f t="shared" si="85"/>
        <v>#VALUE!</v>
      </c>
      <c r="W1758" s="676"/>
      <c r="X1758" s="507" t="e">
        <f t="shared" si="83"/>
        <v>#VALUE!</v>
      </c>
      <c r="Y1758" s="508" t="e">
        <f t="shared" si="84"/>
        <v>#VALUE!</v>
      </c>
      <c r="Z1758" s="509"/>
      <c r="AA1758" s="510" t="s">
        <v>1043</v>
      </c>
      <c r="AB1758" s="628" t="s">
        <v>1299</v>
      </c>
      <c r="AC1758" s="431" t="s">
        <v>1548</v>
      </c>
      <c r="AD1758" s="356" t="s">
        <v>1134</v>
      </c>
      <c r="AE1758" s="356"/>
      <c r="AF1758" s="356"/>
      <c r="AG1758" s="356" t="s">
        <v>840</v>
      </c>
      <c r="AH1758" s="356"/>
      <c r="AI1758" s="356" t="s">
        <v>2227</v>
      </c>
      <c r="AJ1758" s="441"/>
      <c r="AK1758" s="359"/>
    </row>
    <row r="1759" spans="1:37">
      <c r="A1759" s="367"/>
      <c r="B1759" s="386" t="s">
        <v>404</v>
      </c>
      <c r="C1759" s="402">
        <v>46.781399999999998</v>
      </c>
      <c r="D1759" s="428">
        <v>23.600899999999999</v>
      </c>
      <c r="E1759" s="449" t="s">
        <v>206</v>
      </c>
      <c r="F1759" s="450" t="s">
        <v>649</v>
      </c>
      <c r="G1759" s="450" t="s">
        <v>2907</v>
      </c>
      <c r="H1759" s="450" t="s">
        <v>4793</v>
      </c>
      <c r="I1759" s="452" t="s">
        <v>708</v>
      </c>
      <c r="J1759" s="457" t="s">
        <v>3</v>
      </c>
      <c r="K1759" s="407" t="s">
        <v>624</v>
      </c>
      <c r="L1759" s="407">
        <v>2</v>
      </c>
      <c r="M1759" s="407">
        <v>2</v>
      </c>
      <c r="N1759" s="425" t="s">
        <v>624</v>
      </c>
      <c r="O1759" s="437"/>
      <c r="P1759" s="406"/>
      <c r="Q1759" s="406"/>
      <c r="R1759" s="406"/>
      <c r="S1759" s="406"/>
      <c r="T1759" s="406"/>
      <c r="U1759" s="406"/>
      <c r="V1759" s="406" t="e">
        <f t="shared" si="85"/>
        <v>#VALUE!</v>
      </c>
      <c r="W1759" s="676"/>
      <c r="X1759" s="507" t="e">
        <f t="shared" si="83"/>
        <v>#VALUE!</v>
      </c>
      <c r="Y1759" s="508" t="e">
        <f t="shared" si="84"/>
        <v>#VALUE!</v>
      </c>
      <c r="Z1759" s="509"/>
      <c r="AA1759" s="510" t="s">
        <v>1043</v>
      </c>
      <c r="AB1759" s="628" t="s">
        <v>1299</v>
      </c>
      <c r="AC1759" s="431" t="s">
        <v>1548</v>
      </c>
      <c r="AD1759" s="356" t="s">
        <v>1134</v>
      </c>
      <c r="AE1759" s="356"/>
      <c r="AF1759" s="356"/>
      <c r="AG1759" s="356" t="s">
        <v>840</v>
      </c>
      <c r="AH1759" s="356"/>
      <c r="AI1759" s="356" t="s">
        <v>2227</v>
      </c>
      <c r="AJ1759" s="441"/>
      <c r="AK1759" s="359"/>
    </row>
    <row r="1760" spans="1:37" ht="13.5" thickBot="1">
      <c r="A1760" s="367"/>
      <c r="B1760" s="386" t="s">
        <v>404</v>
      </c>
      <c r="C1760" s="402">
        <v>46.781100000000002</v>
      </c>
      <c r="D1760" s="428">
        <v>23.5992</v>
      </c>
      <c r="E1760" s="449" t="s">
        <v>206</v>
      </c>
      <c r="F1760" s="626" t="s">
        <v>1028</v>
      </c>
      <c r="G1760" s="450" t="s">
        <v>2907</v>
      </c>
      <c r="H1760" s="450" t="s">
        <v>4794</v>
      </c>
      <c r="I1760" s="452" t="s">
        <v>685</v>
      </c>
      <c r="J1760" s="457" t="s">
        <v>3</v>
      </c>
      <c r="K1760" s="407">
        <v>1</v>
      </c>
      <c r="L1760" s="407">
        <v>3</v>
      </c>
      <c r="M1760" s="407">
        <v>3</v>
      </c>
      <c r="N1760" s="425" t="s">
        <v>624</v>
      </c>
      <c r="O1760" s="437"/>
      <c r="P1760" s="406"/>
      <c r="Q1760" s="406"/>
      <c r="R1760" s="406"/>
      <c r="S1760" s="406"/>
      <c r="T1760" s="406"/>
      <c r="U1760" s="406"/>
      <c r="V1760" s="406" t="e">
        <f t="shared" si="85"/>
        <v>#VALUE!</v>
      </c>
      <c r="W1760" s="676"/>
      <c r="X1760" s="507" t="e">
        <f t="shared" si="83"/>
        <v>#VALUE!</v>
      </c>
      <c r="Y1760" s="508" t="e">
        <f t="shared" si="84"/>
        <v>#VALUE!</v>
      </c>
      <c r="Z1760" s="509"/>
      <c r="AA1760" s="510" t="s">
        <v>1043</v>
      </c>
      <c r="AB1760" s="421" t="s">
        <v>1298</v>
      </c>
      <c r="AC1760" s="431" t="s">
        <v>1044</v>
      </c>
      <c r="AD1760" s="356" t="s">
        <v>624</v>
      </c>
      <c r="AE1760" s="356"/>
      <c r="AF1760" s="356"/>
      <c r="AG1760" s="356" t="s">
        <v>840</v>
      </c>
      <c r="AH1760" s="356"/>
      <c r="AI1760" s="356" t="s">
        <v>2227</v>
      </c>
      <c r="AJ1760" s="441"/>
      <c r="AK1760" s="359"/>
    </row>
    <row r="1761" spans="1:37" ht="13.5" thickTop="1">
      <c r="A1761" s="367" t="s">
        <v>23</v>
      </c>
      <c r="B1761" s="685" t="s">
        <v>404</v>
      </c>
      <c r="C1761" s="702">
        <v>46.775599999999997</v>
      </c>
      <c r="D1761" s="703">
        <v>23.603300000000001</v>
      </c>
      <c r="E1761" s="704" t="s">
        <v>206</v>
      </c>
      <c r="F1761" s="705" t="s">
        <v>649</v>
      </c>
      <c r="G1761" s="705" t="s">
        <v>2908</v>
      </c>
      <c r="H1761" s="705" t="s">
        <v>4795</v>
      </c>
      <c r="I1761" s="721" t="s">
        <v>707</v>
      </c>
      <c r="J1761" s="722" t="s">
        <v>3</v>
      </c>
      <c r="K1761" s="723">
        <v>2</v>
      </c>
      <c r="L1761" s="723">
        <v>4</v>
      </c>
      <c r="M1761" s="723">
        <v>3</v>
      </c>
      <c r="N1761" s="724" t="s">
        <v>624</v>
      </c>
      <c r="O1761" s="710"/>
      <c r="P1761" s="711"/>
      <c r="Q1761" s="711"/>
      <c r="R1761" s="711"/>
      <c r="S1761" s="711"/>
      <c r="T1761" s="711"/>
      <c r="U1761" s="711"/>
      <c r="V1761" s="711" t="e">
        <f t="shared" si="85"/>
        <v>#VALUE!</v>
      </c>
      <c r="W1761" s="725"/>
      <c r="X1761" s="726" t="e">
        <f t="shared" si="83"/>
        <v>#VALUE!</v>
      </c>
      <c r="Y1761" s="727" t="e">
        <f t="shared" si="84"/>
        <v>#VALUE!</v>
      </c>
      <c r="Z1761" s="728"/>
      <c r="AA1761" s="729" t="s">
        <v>1043</v>
      </c>
      <c r="AB1761" s="697" t="s">
        <v>1299</v>
      </c>
      <c r="AC1761" s="698" t="s">
        <v>1548</v>
      </c>
      <c r="AD1761" s="719" t="s">
        <v>624</v>
      </c>
      <c r="AE1761" s="719"/>
      <c r="AF1761" s="719"/>
      <c r="AG1761" s="719" t="s">
        <v>840</v>
      </c>
      <c r="AH1761" s="719"/>
      <c r="AI1761" s="719" t="s">
        <v>2227</v>
      </c>
      <c r="AJ1761" s="720"/>
      <c r="AK1761" s="359"/>
    </row>
    <row r="1762" spans="1:37">
      <c r="A1762" s="367"/>
      <c r="B1762" s="386" t="s">
        <v>404</v>
      </c>
      <c r="C1762" s="402">
        <v>46.776000000000003</v>
      </c>
      <c r="D1762" s="428">
        <v>23.603000000000002</v>
      </c>
      <c r="E1762" s="449" t="s">
        <v>206</v>
      </c>
      <c r="F1762" s="450" t="s">
        <v>649</v>
      </c>
      <c r="G1762" s="450" t="s">
        <v>2908</v>
      </c>
      <c r="H1762" s="450" t="s">
        <v>4796</v>
      </c>
      <c r="I1762" s="452" t="s">
        <v>685</v>
      </c>
      <c r="J1762" s="457" t="s">
        <v>3</v>
      </c>
      <c r="K1762" s="407">
        <v>2</v>
      </c>
      <c r="L1762" s="407">
        <v>3</v>
      </c>
      <c r="M1762" s="407">
        <v>3</v>
      </c>
      <c r="N1762" s="425">
        <v>12</v>
      </c>
      <c r="O1762" s="437"/>
      <c r="P1762" s="406"/>
      <c r="Q1762" s="406">
        <v>12</v>
      </c>
      <c r="R1762" s="406"/>
      <c r="S1762" s="406"/>
      <c r="T1762" s="406"/>
      <c r="U1762" s="406"/>
      <c r="V1762" s="406">
        <f t="shared" si="85"/>
        <v>0</v>
      </c>
      <c r="W1762" s="676"/>
      <c r="X1762" s="507" t="str">
        <f t="shared" si="83"/>
        <v>12 două camere, 0 număr camere necunoscut &lt;span style="color: red;"&gt;(spuneți-mi sau trimiteți tabel întreținere)&lt;/span&gt;</v>
      </c>
      <c r="Y1762" s="508" t="str">
        <f t="shared" si="84"/>
        <v>12 din care 12 două camere, 0 număr camere necunoscut &lt;span style="color: red;"&gt;(spuneți-mi sau trimiteți tabel întreținere)&lt;/span&gt;</v>
      </c>
      <c r="Z1762" s="509"/>
      <c r="AA1762" s="510" t="s">
        <v>1043</v>
      </c>
      <c r="AB1762" s="628" t="s">
        <v>1299</v>
      </c>
      <c r="AC1762" s="431" t="s">
        <v>1548</v>
      </c>
      <c r="AD1762" s="356" t="s">
        <v>1485</v>
      </c>
      <c r="AE1762" s="356"/>
      <c r="AF1762" s="356"/>
      <c r="AG1762" s="623" t="s">
        <v>2549</v>
      </c>
      <c r="AH1762" s="623"/>
      <c r="AI1762" s="623" t="s">
        <v>2227</v>
      </c>
      <c r="AJ1762" s="441"/>
      <c r="AK1762" s="359"/>
    </row>
    <row r="1763" spans="1:37">
      <c r="A1763" s="367"/>
      <c r="B1763" s="386" t="s">
        <v>404</v>
      </c>
      <c r="C1763" s="402">
        <v>46.776400000000002</v>
      </c>
      <c r="D1763" s="428">
        <v>23.602699999999999</v>
      </c>
      <c r="E1763" s="449" t="s">
        <v>206</v>
      </c>
      <c r="F1763" s="450" t="s">
        <v>649</v>
      </c>
      <c r="G1763" s="450" t="s">
        <v>2908</v>
      </c>
      <c r="H1763" s="450" t="s">
        <v>4797</v>
      </c>
      <c r="I1763" s="452" t="s">
        <v>685</v>
      </c>
      <c r="J1763" s="457" t="s">
        <v>3</v>
      </c>
      <c r="K1763" s="407" t="s">
        <v>624</v>
      </c>
      <c r="L1763" s="407">
        <v>3</v>
      </c>
      <c r="M1763" s="407">
        <v>3</v>
      </c>
      <c r="N1763" s="425" t="s">
        <v>624</v>
      </c>
      <c r="O1763" s="437"/>
      <c r="P1763" s="406"/>
      <c r="Q1763" s="406"/>
      <c r="R1763" s="406"/>
      <c r="S1763" s="406"/>
      <c r="T1763" s="406"/>
      <c r="U1763" s="406"/>
      <c r="V1763" s="406" t="e">
        <f t="shared" si="85"/>
        <v>#VALUE!</v>
      </c>
      <c r="W1763" s="676"/>
      <c r="X1763" s="507" t="e">
        <f t="shared" si="83"/>
        <v>#VALUE!</v>
      </c>
      <c r="Y1763" s="508" t="e">
        <f t="shared" si="84"/>
        <v>#VALUE!</v>
      </c>
      <c r="Z1763" s="509"/>
      <c r="AA1763" s="510" t="s">
        <v>1043</v>
      </c>
      <c r="AB1763" s="628" t="s">
        <v>1299</v>
      </c>
      <c r="AC1763" s="431" t="s">
        <v>1548</v>
      </c>
      <c r="AD1763" s="356" t="s">
        <v>624</v>
      </c>
      <c r="AE1763" s="356"/>
      <c r="AF1763" s="356"/>
      <c r="AG1763" s="356" t="s">
        <v>840</v>
      </c>
      <c r="AH1763" s="356"/>
      <c r="AI1763" s="356" t="s">
        <v>2227</v>
      </c>
      <c r="AJ1763" s="441"/>
      <c r="AK1763" s="359"/>
    </row>
    <row r="1764" spans="1:37">
      <c r="A1764" s="367"/>
      <c r="B1764" s="386" t="s">
        <v>404</v>
      </c>
      <c r="C1764" s="402">
        <v>46.776699999999998</v>
      </c>
      <c r="D1764" s="428">
        <v>23.602599999999999</v>
      </c>
      <c r="E1764" s="449" t="s">
        <v>206</v>
      </c>
      <c r="F1764" s="450" t="s">
        <v>649</v>
      </c>
      <c r="G1764" s="450" t="s">
        <v>2908</v>
      </c>
      <c r="H1764" s="450" t="s">
        <v>4798</v>
      </c>
      <c r="I1764" s="452" t="s">
        <v>685</v>
      </c>
      <c r="J1764" s="457" t="s">
        <v>3</v>
      </c>
      <c r="K1764" s="407">
        <v>2</v>
      </c>
      <c r="L1764" s="407">
        <v>3</v>
      </c>
      <c r="M1764" s="407">
        <v>3</v>
      </c>
      <c r="N1764" s="425">
        <v>12</v>
      </c>
      <c r="O1764" s="437"/>
      <c r="P1764" s="406"/>
      <c r="Q1764" s="406">
        <v>12</v>
      </c>
      <c r="R1764" s="406"/>
      <c r="S1764" s="406"/>
      <c r="T1764" s="406"/>
      <c r="U1764" s="406"/>
      <c r="V1764" s="406">
        <f t="shared" si="85"/>
        <v>0</v>
      </c>
      <c r="W1764" s="676"/>
      <c r="X1764" s="507" t="str">
        <f t="shared" si="83"/>
        <v>12 două camere, 0 număr camere necunoscut &lt;span style="color: red;"&gt;(spuneți-mi sau trimiteți tabel întreținere)&lt;/span&gt;</v>
      </c>
      <c r="Y1764" s="508" t="str">
        <f t="shared" si="84"/>
        <v>12 din care 12 două camere, 0 număr camere necunoscut &lt;span style="color: red;"&gt;(spuneți-mi sau trimiteți tabel întreținere)&lt;/span&gt;</v>
      </c>
      <c r="Z1764" s="509"/>
      <c r="AA1764" s="510" t="s">
        <v>1043</v>
      </c>
      <c r="AB1764" s="628" t="s">
        <v>1299</v>
      </c>
      <c r="AC1764" s="431" t="s">
        <v>1548</v>
      </c>
      <c r="AD1764" s="356" t="s">
        <v>1485</v>
      </c>
      <c r="AE1764" s="356"/>
      <c r="AF1764" s="356"/>
      <c r="AG1764" s="623" t="s">
        <v>2549</v>
      </c>
      <c r="AH1764" s="623"/>
      <c r="AI1764" s="623" t="s">
        <v>2227</v>
      </c>
      <c r="AJ1764" s="441"/>
      <c r="AK1764" s="359"/>
    </row>
    <row r="1765" spans="1:37">
      <c r="A1765" s="367"/>
      <c r="B1765" s="386" t="s">
        <v>404</v>
      </c>
      <c r="C1765" s="402">
        <v>46.776800000000001</v>
      </c>
      <c r="D1765" s="428">
        <v>23.601600000000001</v>
      </c>
      <c r="E1765" s="449" t="s">
        <v>206</v>
      </c>
      <c r="F1765" s="450" t="s">
        <v>649</v>
      </c>
      <c r="G1765" s="450" t="s">
        <v>2908</v>
      </c>
      <c r="H1765" s="450" t="s">
        <v>2940</v>
      </c>
      <c r="I1765" s="452" t="s">
        <v>681</v>
      </c>
      <c r="J1765" s="457" t="s">
        <v>3</v>
      </c>
      <c r="K1765" s="407">
        <v>1</v>
      </c>
      <c r="L1765" s="407">
        <v>5</v>
      </c>
      <c r="M1765" s="407">
        <v>5</v>
      </c>
      <c r="N1765" s="425">
        <v>30</v>
      </c>
      <c r="O1765" s="437"/>
      <c r="P1765" s="406">
        <v>30</v>
      </c>
      <c r="Q1765" s="406"/>
      <c r="R1765" s="406"/>
      <c r="S1765" s="406"/>
      <c r="T1765" s="406"/>
      <c r="U1765" s="406"/>
      <c r="V1765" s="406">
        <f t="shared" si="85"/>
        <v>0</v>
      </c>
      <c r="W1765" s="676"/>
      <c r="X1765" s="507" t="str">
        <f t="shared" si="83"/>
        <v>30 garsoniere, 0 număr camere necunoscut &lt;span style="color: red;"&gt;(spuneți-mi sau trimiteți tabel întreținere)&lt;/span&gt;</v>
      </c>
      <c r="Y1765" s="508" t="str">
        <f t="shared" si="84"/>
        <v>30 din care 30 garsoniere, 0 număr camere necunoscut &lt;span style="color: red;"&gt;(spuneți-mi sau trimiteți tabel întreținere)&lt;/span&gt;</v>
      </c>
      <c r="Z1765" s="509"/>
      <c r="AA1765" s="510" t="s">
        <v>1043</v>
      </c>
      <c r="AB1765" s="421" t="s">
        <v>1305</v>
      </c>
      <c r="AC1765" s="432" t="s">
        <v>1547</v>
      </c>
      <c r="AD1765" s="356" t="s">
        <v>2662</v>
      </c>
      <c r="AE1765" s="356"/>
      <c r="AF1765" s="356"/>
      <c r="AG1765" s="356" t="s">
        <v>840</v>
      </c>
      <c r="AH1765" s="356"/>
      <c r="AI1765" s="356" t="s">
        <v>2227</v>
      </c>
      <c r="AJ1765" s="496"/>
      <c r="AK1765" s="359"/>
    </row>
    <row r="1766" spans="1:37">
      <c r="A1766" s="367"/>
      <c r="B1766" s="386" t="s">
        <v>404</v>
      </c>
      <c r="C1766" s="402">
        <v>46.776699999999998</v>
      </c>
      <c r="D1766" s="428">
        <v>23.601700000000001</v>
      </c>
      <c r="E1766" s="449" t="s">
        <v>206</v>
      </c>
      <c r="F1766" s="450" t="s">
        <v>649</v>
      </c>
      <c r="G1766" s="450" t="s">
        <v>2908</v>
      </c>
      <c r="H1766" s="450" t="s">
        <v>2940</v>
      </c>
      <c r="I1766" s="627" t="s">
        <v>673</v>
      </c>
      <c r="J1766" s="399" t="s">
        <v>3</v>
      </c>
      <c r="K1766" s="624">
        <v>1</v>
      </c>
      <c r="L1766" s="624">
        <v>4</v>
      </c>
      <c r="M1766" s="624">
        <v>4</v>
      </c>
      <c r="N1766" s="398">
        <v>30</v>
      </c>
      <c r="O1766" s="395">
        <v>30</v>
      </c>
      <c r="P1766" s="526"/>
      <c r="Q1766" s="526"/>
      <c r="R1766" s="526"/>
      <c r="S1766" s="526"/>
      <c r="T1766" s="526"/>
      <c r="U1766" s="526"/>
      <c r="V1766" s="526">
        <f t="shared" si="85"/>
        <v>0</v>
      </c>
      <c r="W1766" s="672" t="s">
        <v>654</v>
      </c>
      <c r="X1766" s="396" t="str">
        <f t="shared" si="83"/>
        <v>30 camere cu băi și bucătării comune, aproximativ 0 număr camere necunoscut &lt;span style="color: red;"&gt;(spuneți-mi sau trimiteți tabel întreținere)&lt;/span&gt;</v>
      </c>
      <c r="Y1766" s="622" t="str">
        <f t="shared" si="84"/>
        <v>aproximativ 30 din care 30 camere cu băi și bucătării comune, aproximativ 0 număr camere necunoscut &lt;span style="color: red;"&gt;(spuneți-mi sau trimiteți tabel întreținere)&lt;/span&gt;</v>
      </c>
      <c r="Z1766" s="397"/>
      <c r="AA1766" s="625" t="s">
        <v>1043</v>
      </c>
      <c r="AB1766" s="628" t="s">
        <v>1304</v>
      </c>
      <c r="AC1766" s="431" t="s">
        <v>1547</v>
      </c>
      <c r="AD1766" s="623" t="s">
        <v>1166</v>
      </c>
      <c r="AE1766" s="623"/>
      <c r="AF1766" s="623"/>
      <c r="AG1766" s="623" t="s">
        <v>5</v>
      </c>
      <c r="AH1766" s="623" t="s">
        <v>1004</v>
      </c>
      <c r="AI1766" s="623" t="s">
        <v>2227</v>
      </c>
      <c r="AJ1766" s="441"/>
      <c r="AK1766" s="359"/>
    </row>
    <row r="1767" spans="1:37">
      <c r="A1767" s="367"/>
      <c r="B1767" s="386" t="s">
        <v>404</v>
      </c>
      <c r="C1767" s="402">
        <v>46.776000000000003</v>
      </c>
      <c r="D1767" s="428">
        <v>23.6</v>
      </c>
      <c r="E1767" s="449" t="s">
        <v>206</v>
      </c>
      <c r="F1767" s="450" t="s">
        <v>649</v>
      </c>
      <c r="G1767" s="450" t="s">
        <v>2908</v>
      </c>
      <c r="H1767" s="450" t="s">
        <v>2940</v>
      </c>
      <c r="I1767" s="452" t="s">
        <v>684</v>
      </c>
      <c r="J1767" s="457" t="s">
        <v>3</v>
      </c>
      <c r="K1767" s="407">
        <v>1</v>
      </c>
      <c r="L1767" s="407">
        <v>4</v>
      </c>
      <c r="M1767" s="407">
        <v>4</v>
      </c>
      <c r="N1767" s="425">
        <v>8</v>
      </c>
      <c r="O1767" s="437"/>
      <c r="P1767" s="406"/>
      <c r="Q1767" s="406"/>
      <c r="R1767" s="406"/>
      <c r="S1767" s="406"/>
      <c r="T1767" s="406"/>
      <c r="U1767" s="406"/>
      <c r="V1767" s="406">
        <f t="shared" si="85"/>
        <v>8</v>
      </c>
      <c r="W1767" s="676"/>
      <c r="X1767" s="507" t="str">
        <f t="shared" si="83"/>
        <v>8 număr camere necunoscut &lt;span style="color: red;"&gt;(spuneți-mi sau trimiteți tabel întreținere)&lt;/span&gt;</v>
      </c>
      <c r="Y1767" s="508" t="str">
        <f t="shared" si="84"/>
        <v>8 din care 8 număr camere necunoscut &lt;span style="color: red;"&gt;(spuneți-mi sau trimiteți tabel întreținere)&lt;/span&gt;</v>
      </c>
      <c r="Z1767" s="509"/>
      <c r="AA1767" s="510" t="s">
        <v>1043</v>
      </c>
      <c r="AB1767" s="421" t="s">
        <v>1303</v>
      </c>
      <c r="AC1767" s="432" t="s">
        <v>1547</v>
      </c>
      <c r="AD1767" s="356" t="s">
        <v>907</v>
      </c>
      <c r="AE1767" s="356"/>
      <c r="AF1767" s="356"/>
      <c r="AG1767" s="356" t="s">
        <v>840</v>
      </c>
      <c r="AH1767" s="356"/>
      <c r="AI1767" s="356" t="s">
        <v>2227</v>
      </c>
      <c r="AJ1767" s="441"/>
      <c r="AK1767" s="359"/>
    </row>
    <row r="1768" spans="1:37">
      <c r="A1768" s="367"/>
      <c r="B1768" s="386" t="s">
        <v>404</v>
      </c>
      <c r="C1768" s="402">
        <v>46.768500000000003</v>
      </c>
      <c r="D1768" s="428">
        <v>23.5932</v>
      </c>
      <c r="E1768" s="449" t="s">
        <v>206</v>
      </c>
      <c r="F1768" s="450" t="s">
        <v>649</v>
      </c>
      <c r="G1768" s="450" t="s">
        <v>2908</v>
      </c>
      <c r="H1768" s="450" t="s">
        <v>3302</v>
      </c>
      <c r="I1768" s="452" t="s">
        <v>681</v>
      </c>
      <c r="J1768" s="457" t="s">
        <v>3</v>
      </c>
      <c r="K1768" s="407">
        <v>1</v>
      </c>
      <c r="L1768" s="407">
        <v>5</v>
      </c>
      <c r="M1768" s="407">
        <v>5</v>
      </c>
      <c r="N1768" s="425">
        <v>30</v>
      </c>
      <c r="O1768" s="437"/>
      <c r="P1768" s="406"/>
      <c r="Q1768" s="406"/>
      <c r="R1768" s="406"/>
      <c r="S1768" s="406"/>
      <c r="T1768" s="406"/>
      <c r="U1768" s="406"/>
      <c r="V1768" s="406">
        <f t="shared" si="85"/>
        <v>30</v>
      </c>
      <c r="W1768" s="676" t="s">
        <v>654</v>
      </c>
      <c r="X1768" s="507" t="str">
        <f t="shared" si="83"/>
        <v>aproximativ 30 număr camere necunoscut &lt;span style="color: red;"&gt;(spuneți-mi sau trimiteți tabel întreținere)&lt;/span&gt;</v>
      </c>
      <c r="Y1768" s="508" t="str">
        <f t="shared" si="84"/>
        <v>aproximativ 30 din care aproximativ 30 număr camere necunoscut &lt;span style="color: red;"&gt;(spuneți-mi sau trimiteți tabel întreținere)&lt;/span&gt;</v>
      </c>
      <c r="Z1768" s="509"/>
      <c r="AA1768" s="510" t="s">
        <v>1043</v>
      </c>
      <c r="AB1768" s="421" t="s">
        <v>1301</v>
      </c>
      <c r="AC1768" s="432" t="s">
        <v>1548</v>
      </c>
      <c r="AD1768" s="356" t="s">
        <v>1134</v>
      </c>
      <c r="AE1768" s="356"/>
      <c r="AF1768" s="356"/>
      <c r="AG1768" s="356" t="s">
        <v>840</v>
      </c>
      <c r="AH1768" s="356"/>
      <c r="AI1768" s="356" t="s">
        <v>2227</v>
      </c>
      <c r="AJ1768" s="496"/>
      <c r="AK1768" s="359"/>
    </row>
    <row r="1769" spans="1:37">
      <c r="A1769" s="367"/>
      <c r="B1769" s="386" t="s">
        <v>404</v>
      </c>
      <c r="C1769" s="402">
        <v>46.778300000000002</v>
      </c>
      <c r="D1769" s="428">
        <v>23.600200000000001</v>
      </c>
      <c r="E1769" s="449" t="s">
        <v>206</v>
      </c>
      <c r="F1769" s="450" t="s">
        <v>649</v>
      </c>
      <c r="G1769" s="450" t="s">
        <v>2908</v>
      </c>
      <c r="H1769" s="450" t="s">
        <v>2940</v>
      </c>
      <c r="I1769" s="451" t="s">
        <v>681</v>
      </c>
      <c r="J1769" s="456" t="s">
        <v>3</v>
      </c>
      <c r="K1769" s="403">
        <v>2</v>
      </c>
      <c r="L1769" s="403">
        <v>5</v>
      </c>
      <c r="M1769" s="403">
        <v>5</v>
      </c>
      <c r="N1769" s="424">
        <v>40</v>
      </c>
      <c r="O1769" s="436"/>
      <c r="P1769" s="404">
        <v>40</v>
      </c>
      <c r="Q1769" s="404"/>
      <c r="R1769" s="404"/>
      <c r="S1769" s="404"/>
      <c r="T1769" s="404"/>
      <c r="U1769" s="404"/>
      <c r="V1769" s="404">
        <f t="shared" si="85"/>
        <v>0</v>
      </c>
      <c r="W1769" s="677"/>
      <c r="X1769" s="503" t="str">
        <f t="shared" ref="X1769:X1832" si="86">CONCATENATE(IF(ISBLANK(O1769),"",CONCATENATE(O1769,O$2,", ")),IF(ISBLANK(P1769),"",CONCATENATE(P1769,P$2,", ")),IF(ISBLANK(Q1769),"",CONCATENATE(Q1769,Q$2,", ")),IF(ISBLANK(R1769),"",CONCATENATE(R1769,R$2,", ")),IF(ISBLANK(S1769),"",CONCATENATE(S1769,S$2,", ")),IF(ISBLANK(T1769),"",CONCATENATE(T1769,T$2,", ")),IF(ISBLANK(U1769),"",CONCATENATE(U1769,U$2,", ")),IF(ISBLANK(V1769),"",CONCATENATE(W1769,V1769,V$2)))</f>
        <v>40 garsoniere, 0 număr camere necunoscut &lt;span style="color: red;"&gt;(spuneți-mi sau trimiteți tabel întreținere)&lt;/span&gt;</v>
      </c>
      <c r="Y1769" s="504" t="str">
        <f t="shared" ref="Y1769:Y1832" si="87">W1769&amp;N1769&amp;" din care "&amp;X1769</f>
        <v>40 din care 40 garsoniere, 0 număr camere necunoscut &lt;span style="color: red;"&gt;(spuneți-mi sau trimiteți tabel întreținere)&lt;/span&gt;</v>
      </c>
      <c r="Z1769" s="505"/>
      <c r="AA1769" s="625" t="s">
        <v>1043</v>
      </c>
      <c r="AB1769" s="628" t="s">
        <v>1307</v>
      </c>
      <c r="AC1769" s="431" t="s">
        <v>1155</v>
      </c>
      <c r="AD1769" s="623" t="s">
        <v>2502</v>
      </c>
      <c r="AE1769" s="623"/>
      <c r="AF1769" s="623"/>
      <c r="AG1769" s="623" t="s">
        <v>10</v>
      </c>
      <c r="AH1769" s="623"/>
      <c r="AI1769" s="623" t="s">
        <v>2595</v>
      </c>
      <c r="AJ1769" s="496"/>
      <c r="AK1769" s="359"/>
    </row>
    <row r="1770" spans="1:37">
      <c r="A1770" s="367" t="s">
        <v>32</v>
      </c>
      <c r="B1770" s="369" t="s">
        <v>404</v>
      </c>
      <c r="C1770" s="461">
        <v>46.783700000000003</v>
      </c>
      <c r="D1770" s="462">
        <v>23.570399999999999</v>
      </c>
      <c r="E1770" s="463" t="s">
        <v>206</v>
      </c>
      <c r="F1770" s="464" t="s">
        <v>649</v>
      </c>
      <c r="G1770" s="464" t="s">
        <v>2909</v>
      </c>
      <c r="H1770" s="464" t="s">
        <v>4799</v>
      </c>
      <c r="I1770" s="389" t="s">
        <v>673</v>
      </c>
      <c r="J1770" s="370" t="s">
        <v>3</v>
      </c>
      <c r="K1770" s="390">
        <v>1</v>
      </c>
      <c r="L1770" s="390">
        <v>4</v>
      </c>
      <c r="M1770" s="390">
        <v>4</v>
      </c>
      <c r="N1770" s="391">
        <v>30</v>
      </c>
      <c r="O1770" s="392">
        <v>30</v>
      </c>
      <c r="P1770" s="525"/>
      <c r="Q1770" s="525"/>
      <c r="R1770" s="525"/>
      <c r="S1770" s="525"/>
      <c r="T1770" s="525"/>
      <c r="U1770" s="525"/>
      <c r="V1770" s="525">
        <f t="shared" ref="V1770:V1833" si="88">N1770-SUM(O1770:U1770)</f>
        <v>0</v>
      </c>
      <c r="W1770" s="673" t="s">
        <v>654</v>
      </c>
      <c r="X1770" s="371" t="str">
        <f t="shared" si="86"/>
        <v>30 camere cu băi și bucătării comune, aproximativ 0 număr camere necunoscut &lt;span style="color: red;"&gt;(spuneți-mi sau trimiteți tabel întreținere)&lt;/span&gt;</v>
      </c>
      <c r="Y1770" s="372" t="str">
        <f t="shared" si="87"/>
        <v>aproximativ 30 din care 30 camere cu băi și bucătării comune, aproximativ 0 număr camere necunoscut &lt;span style="color: red;"&gt;(spuneți-mi sau trimiteți tabel întreținere)&lt;/span&gt;</v>
      </c>
      <c r="Z1770" s="373"/>
      <c r="AA1770" s="393" t="s">
        <v>1043</v>
      </c>
      <c r="AB1770" s="400" t="s">
        <v>1304</v>
      </c>
      <c r="AC1770" s="458" t="s">
        <v>1547</v>
      </c>
      <c r="AD1770" s="394" t="s">
        <v>1166</v>
      </c>
      <c r="AE1770" s="394"/>
      <c r="AF1770" s="394"/>
      <c r="AG1770" s="394" t="s">
        <v>5</v>
      </c>
      <c r="AH1770" s="394" t="s">
        <v>1004</v>
      </c>
      <c r="AI1770" s="394" t="s">
        <v>2227</v>
      </c>
      <c r="AJ1770" s="473"/>
      <c r="AK1770" s="359"/>
    </row>
    <row r="1771" spans="1:37">
      <c r="A1771" s="367"/>
      <c r="B1771" s="386" t="s">
        <v>404</v>
      </c>
      <c r="C1771" s="402">
        <v>46.783700000000003</v>
      </c>
      <c r="D1771" s="428">
        <v>23.57</v>
      </c>
      <c r="E1771" s="449" t="s">
        <v>206</v>
      </c>
      <c r="F1771" s="450" t="s">
        <v>649</v>
      </c>
      <c r="G1771" s="450" t="s">
        <v>2909</v>
      </c>
      <c r="H1771" s="450" t="s">
        <v>4799</v>
      </c>
      <c r="I1771" s="451" t="s">
        <v>681</v>
      </c>
      <c r="J1771" s="456" t="s">
        <v>3</v>
      </c>
      <c r="K1771" s="403">
        <v>1</v>
      </c>
      <c r="L1771" s="403">
        <v>5</v>
      </c>
      <c r="M1771" s="403">
        <v>5</v>
      </c>
      <c r="N1771" s="425">
        <v>140</v>
      </c>
      <c r="O1771" s="437"/>
      <c r="P1771" s="406"/>
      <c r="Q1771" s="406"/>
      <c r="R1771" s="406"/>
      <c r="S1771" s="406"/>
      <c r="T1771" s="406"/>
      <c r="U1771" s="406"/>
      <c r="V1771" s="406">
        <f t="shared" si="88"/>
        <v>140</v>
      </c>
      <c r="W1771" s="676"/>
      <c r="X1771" s="507" t="str">
        <f t="shared" si="86"/>
        <v>140 număr camere necunoscut &lt;span style="color: red;"&gt;(spuneți-mi sau trimiteți tabel întreținere)&lt;/span&gt;</v>
      </c>
      <c r="Y1771" s="508" t="str">
        <f t="shared" si="87"/>
        <v>140 din care 140 număr camere necunoscut &lt;span style="color: red;"&gt;(spuneți-mi sau trimiteți tabel întreținere)&lt;/span&gt;</v>
      </c>
      <c r="Z1771" s="509"/>
      <c r="AA1771" s="510" t="s">
        <v>1043</v>
      </c>
      <c r="AB1771" s="628" t="s">
        <v>1303</v>
      </c>
      <c r="AC1771" s="432" t="s">
        <v>1547</v>
      </c>
      <c r="AD1771" s="356" t="s">
        <v>2509</v>
      </c>
      <c r="AE1771" s="356"/>
      <c r="AF1771" s="356"/>
      <c r="AG1771" s="356" t="s">
        <v>840</v>
      </c>
      <c r="AH1771" s="356"/>
      <c r="AI1771" s="356" t="s">
        <v>2227</v>
      </c>
      <c r="AJ1771" s="441"/>
      <c r="AK1771" s="359"/>
    </row>
    <row r="1772" spans="1:37">
      <c r="A1772" s="367"/>
      <c r="B1772" s="386" t="s">
        <v>404</v>
      </c>
      <c r="C1772" s="402">
        <v>46.783700000000003</v>
      </c>
      <c r="D1772" s="428">
        <v>23.569700000000001</v>
      </c>
      <c r="E1772" s="449" t="s">
        <v>206</v>
      </c>
      <c r="F1772" s="450" t="s">
        <v>649</v>
      </c>
      <c r="G1772" s="450" t="s">
        <v>2909</v>
      </c>
      <c r="H1772" s="450" t="s">
        <v>4799</v>
      </c>
      <c r="I1772" s="452" t="s">
        <v>624</v>
      </c>
      <c r="J1772" s="457" t="s">
        <v>624</v>
      </c>
      <c r="K1772" s="407" t="s">
        <v>624</v>
      </c>
      <c r="L1772" s="407" t="s">
        <v>624</v>
      </c>
      <c r="M1772" s="407" t="s">
        <v>624</v>
      </c>
      <c r="N1772" s="425">
        <v>40</v>
      </c>
      <c r="O1772" s="437"/>
      <c r="P1772" s="406"/>
      <c r="Q1772" s="406"/>
      <c r="R1772" s="406"/>
      <c r="S1772" s="406"/>
      <c r="T1772" s="406"/>
      <c r="U1772" s="406"/>
      <c r="V1772" s="406">
        <f t="shared" si="88"/>
        <v>40</v>
      </c>
      <c r="W1772" s="676"/>
      <c r="X1772" s="507" t="str">
        <f t="shared" si="86"/>
        <v>40 număr camere necunoscut &lt;span style="color: red;"&gt;(spuneți-mi sau trimiteți tabel întreținere)&lt;/span&gt;</v>
      </c>
      <c r="Y1772" s="508" t="str">
        <f t="shared" si="87"/>
        <v>40 din care 40 număr camere necunoscut &lt;span style="color: red;"&gt;(spuneți-mi sau trimiteți tabel întreținere)&lt;/span&gt;</v>
      </c>
      <c r="Z1772" s="509"/>
      <c r="AA1772" s="510" t="s">
        <v>1043</v>
      </c>
      <c r="AB1772" s="628" t="s">
        <v>1303</v>
      </c>
      <c r="AC1772" s="432" t="s">
        <v>1547</v>
      </c>
      <c r="AD1772" s="356" t="s">
        <v>624</v>
      </c>
      <c r="AE1772" s="356"/>
      <c r="AF1772" s="356"/>
      <c r="AG1772" s="356" t="s">
        <v>840</v>
      </c>
      <c r="AH1772" s="356"/>
      <c r="AI1772" s="356" t="s">
        <v>2227</v>
      </c>
      <c r="AJ1772" s="441"/>
      <c r="AK1772" s="359"/>
    </row>
    <row r="1773" spans="1:37">
      <c r="A1773" s="367"/>
      <c r="B1773" s="386" t="s">
        <v>404</v>
      </c>
      <c r="C1773" s="402">
        <v>46.783499999999997</v>
      </c>
      <c r="D1773" s="428">
        <v>23.569299999999998</v>
      </c>
      <c r="E1773" s="449" t="s">
        <v>206</v>
      </c>
      <c r="F1773" s="450" t="s">
        <v>649</v>
      </c>
      <c r="G1773" s="450" t="s">
        <v>2909</v>
      </c>
      <c r="H1773" s="450" t="s">
        <v>4799</v>
      </c>
      <c r="I1773" s="452" t="s">
        <v>624</v>
      </c>
      <c r="J1773" s="457" t="s">
        <v>624</v>
      </c>
      <c r="K1773" s="407" t="s">
        <v>624</v>
      </c>
      <c r="L1773" s="407" t="s">
        <v>624</v>
      </c>
      <c r="M1773" s="407" t="s">
        <v>624</v>
      </c>
      <c r="N1773" s="425">
        <v>20</v>
      </c>
      <c r="O1773" s="437"/>
      <c r="P1773" s="406"/>
      <c r="Q1773" s="406"/>
      <c r="R1773" s="406"/>
      <c r="S1773" s="406"/>
      <c r="T1773" s="406"/>
      <c r="U1773" s="406"/>
      <c r="V1773" s="406">
        <f t="shared" si="88"/>
        <v>20</v>
      </c>
      <c r="W1773" s="676"/>
      <c r="X1773" s="507" t="str">
        <f t="shared" si="86"/>
        <v>20 număr camere necunoscut &lt;span style="color: red;"&gt;(spuneți-mi sau trimiteți tabel întreținere)&lt;/span&gt;</v>
      </c>
      <c r="Y1773" s="508" t="str">
        <f t="shared" si="87"/>
        <v>20 din care 20 număr camere necunoscut &lt;span style="color: red;"&gt;(spuneți-mi sau trimiteți tabel întreținere)&lt;/span&gt;</v>
      </c>
      <c r="Z1773" s="509"/>
      <c r="AA1773" s="510" t="s">
        <v>1043</v>
      </c>
      <c r="AB1773" s="628" t="s">
        <v>1303</v>
      </c>
      <c r="AC1773" s="432" t="s">
        <v>1547</v>
      </c>
      <c r="AD1773" s="356" t="s">
        <v>624</v>
      </c>
      <c r="AE1773" s="356"/>
      <c r="AF1773" s="356"/>
      <c r="AG1773" s="356" t="s">
        <v>840</v>
      </c>
      <c r="AH1773" s="356"/>
      <c r="AI1773" s="356" t="s">
        <v>2227</v>
      </c>
      <c r="AJ1773" s="441"/>
      <c r="AK1773" s="359"/>
    </row>
    <row r="1774" spans="1:37">
      <c r="A1774" s="367"/>
      <c r="B1774" s="386" t="s">
        <v>404</v>
      </c>
      <c r="C1774" s="402">
        <v>46.7834</v>
      </c>
      <c r="D1774" s="428">
        <v>23.5688</v>
      </c>
      <c r="E1774" s="449" t="s">
        <v>206</v>
      </c>
      <c r="F1774" s="450" t="s">
        <v>649</v>
      </c>
      <c r="G1774" s="450" t="s">
        <v>2909</v>
      </c>
      <c r="H1774" s="450" t="s">
        <v>4799</v>
      </c>
      <c r="I1774" s="452" t="s">
        <v>624</v>
      </c>
      <c r="J1774" s="457" t="s">
        <v>624</v>
      </c>
      <c r="K1774" s="407" t="s">
        <v>624</v>
      </c>
      <c r="L1774" s="407" t="s">
        <v>624</v>
      </c>
      <c r="M1774" s="407" t="s">
        <v>624</v>
      </c>
      <c r="N1774" s="425">
        <v>20</v>
      </c>
      <c r="O1774" s="437"/>
      <c r="P1774" s="406"/>
      <c r="Q1774" s="406"/>
      <c r="R1774" s="406"/>
      <c r="S1774" s="406"/>
      <c r="T1774" s="406"/>
      <c r="U1774" s="406"/>
      <c r="V1774" s="406">
        <f t="shared" si="88"/>
        <v>20</v>
      </c>
      <c r="W1774" s="676"/>
      <c r="X1774" s="507" t="str">
        <f t="shared" si="86"/>
        <v>20 număr camere necunoscut &lt;span style="color: red;"&gt;(spuneți-mi sau trimiteți tabel întreținere)&lt;/span&gt;</v>
      </c>
      <c r="Y1774" s="508" t="str">
        <f t="shared" si="87"/>
        <v>20 din care 20 număr camere necunoscut &lt;span style="color: red;"&gt;(spuneți-mi sau trimiteți tabel întreținere)&lt;/span&gt;</v>
      </c>
      <c r="Z1774" s="509"/>
      <c r="AA1774" s="510" t="s">
        <v>1043</v>
      </c>
      <c r="AB1774" s="628" t="s">
        <v>1303</v>
      </c>
      <c r="AC1774" s="432" t="s">
        <v>1547</v>
      </c>
      <c r="AD1774" s="356" t="s">
        <v>624</v>
      </c>
      <c r="AE1774" s="356"/>
      <c r="AF1774" s="356"/>
      <c r="AG1774" s="356" t="s">
        <v>840</v>
      </c>
      <c r="AH1774" s="356"/>
      <c r="AI1774" s="356" t="s">
        <v>2227</v>
      </c>
      <c r="AJ1774" s="441"/>
      <c r="AK1774" s="359"/>
    </row>
    <row r="1775" spans="1:37" ht="13.5" thickBot="1">
      <c r="A1775" s="367"/>
      <c r="B1775" s="386" t="s">
        <v>404</v>
      </c>
      <c r="C1775" s="402">
        <v>46.783000000000001</v>
      </c>
      <c r="D1775" s="428">
        <v>23.567799999999998</v>
      </c>
      <c r="E1775" s="449" t="s">
        <v>206</v>
      </c>
      <c r="F1775" s="450" t="s">
        <v>649</v>
      </c>
      <c r="G1775" s="450" t="s">
        <v>2909</v>
      </c>
      <c r="H1775" s="450" t="s">
        <v>4799</v>
      </c>
      <c r="I1775" s="452" t="s">
        <v>624</v>
      </c>
      <c r="J1775" s="457" t="s">
        <v>624</v>
      </c>
      <c r="K1775" s="407" t="s">
        <v>624</v>
      </c>
      <c r="L1775" s="407" t="s">
        <v>624</v>
      </c>
      <c r="M1775" s="407" t="s">
        <v>624</v>
      </c>
      <c r="N1775" s="425">
        <v>40</v>
      </c>
      <c r="O1775" s="437"/>
      <c r="P1775" s="406"/>
      <c r="Q1775" s="406"/>
      <c r="R1775" s="406"/>
      <c r="S1775" s="406"/>
      <c r="T1775" s="406"/>
      <c r="U1775" s="406"/>
      <c r="V1775" s="406">
        <f t="shared" si="88"/>
        <v>40</v>
      </c>
      <c r="W1775" s="676"/>
      <c r="X1775" s="507" t="str">
        <f t="shared" si="86"/>
        <v>40 număr camere necunoscut &lt;span style="color: red;"&gt;(spuneți-mi sau trimiteți tabel întreținere)&lt;/span&gt;</v>
      </c>
      <c r="Y1775" s="508" t="str">
        <f t="shared" si="87"/>
        <v>40 din care 40 număr camere necunoscut &lt;span style="color: red;"&gt;(spuneți-mi sau trimiteți tabel întreținere)&lt;/span&gt;</v>
      </c>
      <c r="Z1775" s="509"/>
      <c r="AA1775" s="510" t="s">
        <v>1043</v>
      </c>
      <c r="AB1775" s="628" t="s">
        <v>1303</v>
      </c>
      <c r="AC1775" s="432" t="s">
        <v>1547</v>
      </c>
      <c r="AD1775" s="356" t="s">
        <v>624</v>
      </c>
      <c r="AE1775" s="356"/>
      <c r="AF1775" s="356"/>
      <c r="AG1775" s="356" t="s">
        <v>840</v>
      </c>
      <c r="AH1775" s="356"/>
      <c r="AI1775" s="356" t="s">
        <v>2227</v>
      </c>
      <c r="AJ1775" s="441"/>
      <c r="AK1775" s="359"/>
    </row>
    <row r="1776" spans="1:37" ht="13.5" thickTop="1">
      <c r="A1776" s="367" t="s">
        <v>23</v>
      </c>
      <c r="B1776" s="685" t="s">
        <v>404</v>
      </c>
      <c r="C1776" s="702">
        <v>46.773400000000002</v>
      </c>
      <c r="D1776" s="703">
        <v>23.584399999999999</v>
      </c>
      <c r="E1776" s="704" t="s">
        <v>206</v>
      </c>
      <c r="F1776" s="705" t="s">
        <v>649</v>
      </c>
      <c r="G1776" s="705" t="s">
        <v>2910</v>
      </c>
      <c r="H1776" s="705" t="s">
        <v>4800</v>
      </c>
      <c r="I1776" s="721" t="s">
        <v>704</v>
      </c>
      <c r="J1776" s="722" t="s">
        <v>3</v>
      </c>
      <c r="K1776" s="723">
        <v>1</v>
      </c>
      <c r="L1776" s="723">
        <v>5</v>
      </c>
      <c r="M1776" s="723">
        <v>5</v>
      </c>
      <c r="N1776" s="724">
        <v>20</v>
      </c>
      <c r="O1776" s="710"/>
      <c r="P1776" s="711"/>
      <c r="Q1776" s="711"/>
      <c r="R1776" s="711"/>
      <c r="S1776" s="711"/>
      <c r="T1776" s="711"/>
      <c r="U1776" s="711"/>
      <c r="V1776" s="711">
        <f t="shared" si="88"/>
        <v>20</v>
      </c>
      <c r="W1776" s="725"/>
      <c r="X1776" s="726" t="str">
        <f t="shared" si="86"/>
        <v>20 număr camere necunoscut &lt;span style="color: red;"&gt;(spuneți-mi sau trimiteți tabel întreținere)&lt;/span&gt;</v>
      </c>
      <c r="Y1776" s="727" t="str">
        <f t="shared" si="87"/>
        <v>20 din care 20 număr camere necunoscut &lt;span style="color: red;"&gt;(spuneți-mi sau trimiteți tabel întreținere)&lt;/span&gt;</v>
      </c>
      <c r="Z1776" s="728"/>
      <c r="AA1776" s="729" t="s">
        <v>1043</v>
      </c>
      <c r="AB1776" s="697" t="s">
        <v>1301</v>
      </c>
      <c r="AC1776" s="698" t="s">
        <v>1548</v>
      </c>
      <c r="AD1776" s="719" t="s">
        <v>1701</v>
      </c>
      <c r="AE1776" s="719"/>
      <c r="AF1776" s="719"/>
      <c r="AG1776" s="719" t="s">
        <v>840</v>
      </c>
      <c r="AH1776" s="719"/>
      <c r="AI1776" s="719" t="s">
        <v>2227</v>
      </c>
      <c r="AJ1776" s="720"/>
      <c r="AK1776" s="359"/>
    </row>
    <row r="1777" spans="1:37">
      <c r="A1777" s="367"/>
      <c r="B1777" s="386" t="s">
        <v>404</v>
      </c>
      <c r="C1777" s="402">
        <v>46.773299999999999</v>
      </c>
      <c r="D1777" s="428">
        <v>23.5839</v>
      </c>
      <c r="E1777" s="449" t="s">
        <v>206</v>
      </c>
      <c r="F1777" s="450" t="s">
        <v>649</v>
      </c>
      <c r="G1777" s="450" t="s">
        <v>2910</v>
      </c>
      <c r="H1777" s="450" t="s">
        <v>4801</v>
      </c>
      <c r="I1777" s="452" t="s">
        <v>704</v>
      </c>
      <c r="J1777" s="457" t="s">
        <v>3</v>
      </c>
      <c r="K1777" s="407">
        <v>1</v>
      </c>
      <c r="L1777" s="407">
        <v>5</v>
      </c>
      <c r="M1777" s="407">
        <v>5</v>
      </c>
      <c r="N1777" s="425">
        <v>20</v>
      </c>
      <c r="O1777" s="437"/>
      <c r="P1777" s="406"/>
      <c r="Q1777" s="406"/>
      <c r="R1777" s="406"/>
      <c r="S1777" s="406"/>
      <c r="T1777" s="406"/>
      <c r="U1777" s="406"/>
      <c r="V1777" s="406">
        <f t="shared" si="88"/>
        <v>20</v>
      </c>
      <c r="W1777" s="676"/>
      <c r="X1777" s="507" t="str">
        <f t="shared" si="86"/>
        <v>20 număr camere necunoscut &lt;span style="color: red;"&gt;(spuneți-mi sau trimiteți tabel întreținere)&lt;/span&gt;</v>
      </c>
      <c r="Y1777" s="508" t="str">
        <f t="shared" si="87"/>
        <v>20 din care 20 număr camere necunoscut &lt;span style="color: red;"&gt;(spuneți-mi sau trimiteți tabel întreținere)&lt;/span&gt;</v>
      </c>
      <c r="Z1777" s="509"/>
      <c r="AA1777" s="510" t="s">
        <v>1043</v>
      </c>
      <c r="AB1777" s="628" t="s">
        <v>1301</v>
      </c>
      <c r="AC1777" s="431" t="s">
        <v>1548</v>
      </c>
      <c r="AD1777" s="356" t="s">
        <v>1701</v>
      </c>
      <c r="AE1777" s="356"/>
      <c r="AF1777" s="356"/>
      <c r="AG1777" s="356" t="s">
        <v>840</v>
      </c>
      <c r="AH1777" s="356"/>
      <c r="AI1777" s="356" t="s">
        <v>2227</v>
      </c>
      <c r="AJ1777" s="441"/>
      <c r="AK1777" s="359"/>
    </row>
    <row r="1778" spans="1:37">
      <c r="A1778" s="367"/>
      <c r="B1778" s="386" t="s">
        <v>404</v>
      </c>
      <c r="C1778" s="402">
        <v>46.773099999999999</v>
      </c>
      <c r="D1778" s="428">
        <v>23.583300000000001</v>
      </c>
      <c r="E1778" s="449" t="s">
        <v>206</v>
      </c>
      <c r="F1778" s="450" t="s">
        <v>649</v>
      </c>
      <c r="G1778" s="450" t="s">
        <v>2910</v>
      </c>
      <c r="H1778" s="450" t="s">
        <v>4802</v>
      </c>
      <c r="I1778" s="452" t="s">
        <v>704</v>
      </c>
      <c r="J1778" s="457" t="s">
        <v>3</v>
      </c>
      <c r="K1778" s="407">
        <v>1</v>
      </c>
      <c r="L1778" s="407">
        <v>5</v>
      </c>
      <c r="M1778" s="407">
        <v>5</v>
      </c>
      <c r="N1778" s="425">
        <v>20</v>
      </c>
      <c r="O1778" s="437"/>
      <c r="P1778" s="406"/>
      <c r="Q1778" s="406"/>
      <c r="R1778" s="406"/>
      <c r="S1778" s="406"/>
      <c r="T1778" s="406"/>
      <c r="U1778" s="406"/>
      <c r="V1778" s="406">
        <f t="shared" si="88"/>
        <v>20</v>
      </c>
      <c r="W1778" s="676"/>
      <c r="X1778" s="507" t="str">
        <f t="shared" si="86"/>
        <v>20 număr camere necunoscut &lt;span style="color: red;"&gt;(spuneți-mi sau trimiteți tabel întreținere)&lt;/span&gt;</v>
      </c>
      <c r="Y1778" s="508" t="str">
        <f t="shared" si="87"/>
        <v>20 din care 20 număr camere necunoscut &lt;span style="color: red;"&gt;(spuneți-mi sau trimiteți tabel întreținere)&lt;/span&gt;</v>
      </c>
      <c r="Z1778" s="509"/>
      <c r="AA1778" s="510" t="s">
        <v>1043</v>
      </c>
      <c r="AB1778" s="628" t="s">
        <v>1301</v>
      </c>
      <c r="AC1778" s="431" t="s">
        <v>1548</v>
      </c>
      <c r="AD1778" s="356" t="s">
        <v>1701</v>
      </c>
      <c r="AE1778" s="356"/>
      <c r="AF1778" s="356"/>
      <c r="AG1778" s="356" t="s">
        <v>840</v>
      </c>
      <c r="AH1778" s="356"/>
      <c r="AI1778" s="356" t="s">
        <v>2227</v>
      </c>
      <c r="AJ1778" s="441"/>
      <c r="AK1778" s="359"/>
    </row>
    <row r="1779" spans="1:37">
      <c r="A1779" s="367"/>
      <c r="B1779" s="386" t="s">
        <v>404</v>
      </c>
      <c r="C1779" s="402">
        <v>46.773000000000003</v>
      </c>
      <c r="D1779" s="428">
        <v>23.582799999999999</v>
      </c>
      <c r="E1779" s="449" t="s">
        <v>206</v>
      </c>
      <c r="F1779" s="450" t="s">
        <v>649</v>
      </c>
      <c r="G1779" s="450" t="s">
        <v>2910</v>
      </c>
      <c r="H1779" s="450" t="s">
        <v>4803</v>
      </c>
      <c r="I1779" s="452" t="s">
        <v>704</v>
      </c>
      <c r="J1779" s="457" t="s">
        <v>3</v>
      </c>
      <c r="K1779" s="407">
        <v>1</v>
      </c>
      <c r="L1779" s="407">
        <v>5</v>
      </c>
      <c r="M1779" s="407">
        <v>5</v>
      </c>
      <c r="N1779" s="425">
        <v>20</v>
      </c>
      <c r="O1779" s="437"/>
      <c r="P1779" s="406"/>
      <c r="Q1779" s="406"/>
      <c r="R1779" s="406"/>
      <c r="S1779" s="406"/>
      <c r="T1779" s="406"/>
      <c r="U1779" s="406"/>
      <c r="V1779" s="406">
        <f t="shared" si="88"/>
        <v>20</v>
      </c>
      <c r="W1779" s="676"/>
      <c r="X1779" s="507" t="str">
        <f t="shared" si="86"/>
        <v>20 număr camere necunoscut &lt;span style="color: red;"&gt;(spuneți-mi sau trimiteți tabel întreținere)&lt;/span&gt;</v>
      </c>
      <c r="Y1779" s="508" t="str">
        <f t="shared" si="87"/>
        <v>20 din care 20 număr camere necunoscut &lt;span style="color: red;"&gt;(spuneți-mi sau trimiteți tabel întreținere)&lt;/span&gt;</v>
      </c>
      <c r="Z1779" s="509"/>
      <c r="AA1779" s="510" t="s">
        <v>1043</v>
      </c>
      <c r="AB1779" s="628" t="s">
        <v>1301</v>
      </c>
      <c r="AC1779" s="431" t="s">
        <v>1548</v>
      </c>
      <c r="AD1779" s="356" t="s">
        <v>1701</v>
      </c>
      <c r="AE1779" s="356"/>
      <c r="AF1779" s="356"/>
      <c r="AG1779" s="356" t="s">
        <v>840</v>
      </c>
      <c r="AH1779" s="356"/>
      <c r="AI1779" s="356" t="s">
        <v>2227</v>
      </c>
      <c r="AJ1779" s="441"/>
      <c r="AK1779" s="359"/>
    </row>
    <row r="1780" spans="1:37">
      <c r="A1780" s="367"/>
      <c r="B1780" s="386" t="s">
        <v>404</v>
      </c>
      <c r="C1780" s="402">
        <v>46.772799999999997</v>
      </c>
      <c r="D1780" s="428">
        <v>23.5823</v>
      </c>
      <c r="E1780" s="449" t="s">
        <v>206</v>
      </c>
      <c r="F1780" s="450" t="s">
        <v>649</v>
      </c>
      <c r="G1780" s="450" t="s">
        <v>2910</v>
      </c>
      <c r="H1780" s="450" t="s">
        <v>4804</v>
      </c>
      <c r="I1780" s="452" t="s">
        <v>704</v>
      </c>
      <c r="J1780" s="457" t="s">
        <v>3</v>
      </c>
      <c r="K1780" s="407">
        <v>1</v>
      </c>
      <c r="L1780" s="407">
        <v>5</v>
      </c>
      <c r="M1780" s="407">
        <v>5</v>
      </c>
      <c r="N1780" s="425">
        <v>20</v>
      </c>
      <c r="O1780" s="437"/>
      <c r="P1780" s="406"/>
      <c r="Q1780" s="406"/>
      <c r="R1780" s="406"/>
      <c r="S1780" s="406"/>
      <c r="T1780" s="406"/>
      <c r="U1780" s="406"/>
      <c r="V1780" s="406">
        <f t="shared" si="88"/>
        <v>20</v>
      </c>
      <c r="W1780" s="676"/>
      <c r="X1780" s="507" t="str">
        <f t="shared" si="86"/>
        <v>20 număr camere necunoscut &lt;span style="color: red;"&gt;(spuneți-mi sau trimiteți tabel întreținere)&lt;/span&gt;</v>
      </c>
      <c r="Y1780" s="508" t="str">
        <f t="shared" si="87"/>
        <v>20 din care 20 număr camere necunoscut &lt;span style="color: red;"&gt;(spuneți-mi sau trimiteți tabel întreținere)&lt;/span&gt;</v>
      </c>
      <c r="Z1780" s="509"/>
      <c r="AA1780" s="510" t="s">
        <v>1043</v>
      </c>
      <c r="AB1780" s="628" t="s">
        <v>1301</v>
      </c>
      <c r="AC1780" s="431" t="s">
        <v>1548</v>
      </c>
      <c r="AD1780" s="356" t="s">
        <v>1701</v>
      </c>
      <c r="AE1780" s="356"/>
      <c r="AF1780" s="356"/>
      <c r="AG1780" s="356" t="s">
        <v>840</v>
      </c>
      <c r="AH1780" s="356"/>
      <c r="AI1780" s="356" t="s">
        <v>2227</v>
      </c>
      <c r="AJ1780" s="441"/>
      <c r="AK1780" s="359"/>
    </row>
    <row r="1781" spans="1:37">
      <c r="A1781" s="367"/>
      <c r="B1781" s="386" t="s">
        <v>404</v>
      </c>
      <c r="C1781" s="402">
        <v>46.772300000000001</v>
      </c>
      <c r="D1781" s="428">
        <v>23.581099999999999</v>
      </c>
      <c r="E1781" s="449" t="s">
        <v>206</v>
      </c>
      <c r="F1781" s="450" t="s">
        <v>649</v>
      </c>
      <c r="G1781" s="450" t="s">
        <v>2910</v>
      </c>
      <c r="H1781" s="450" t="s">
        <v>4805</v>
      </c>
      <c r="I1781" s="452" t="s">
        <v>719</v>
      </c>
      <c r="J1781" s="457" t="s">
        <v>3</v>
      </c>
      <c r="K1781" s="407">
        <v>1</v>
      </c>
      <c r="L1781" s="407">
        <v>4</v>
      </c>
      <c r="M1781" s="407">
        <v>3</v>
      </c>
      <c r="N1781" s="425">
        <v>12</v>
      </c>
      <c r="O1781" s="437"/>
      <c r="P1781" s="406"/>
      <c r="Q1781" s="406"/>
      <c r="R1781" s="406"/>
      <c r="S1781" s="406"/>
      <c r="T1781" s="406"/>
      <c r="U1781" s="406"/>
      <c r="V1781" s="406">
        <f t="shared" si="88"/>
        <v>12</v>
      </c>
      <c r="W1781" s="676" t="s">
        <v>1152</v>
      </c>
      <c r="X1781" s="507" t="str">
        <f t="shared" si="86"/>
        <v>cel putin 12 număr camere necunoscut &lt;span style="color: red;"&gt;(spuneți-mi sau trimiteți tabel întreținere)&lt;/span&gt;</v>
      </c>
      <c r="Y1781" s="508" t="str">
        <f t="shared" si="87"/>
        <v>cel putin 12 din care cel putin 12 număr camere necunoscut &lt;span style="color: red;"&gt;(spuneți-mi sau trimiteți tabel întreținere)&lt;/span&gt;</v>
      </c>
      <c r="Z1781" s="509"/>
      <c r="AA1781" s="510" t="s">
        <v>1043</v>
      </c>
      <c r="AB1781" s="628" t="s">
        <v>1300</v>
      </c>
      <c r="AC1781" s="431" t="s">
        <v>1548</v>
      </c>
      <c r="AD1781" s="356" t="s">
        <v>1134</v>
      </c>
      <c r="AE1781" s="356"/>
      <c r="AF1781" s="356"/>
      <c r="AG1781" s="356" t="s">
        <v>840</v>
      </c>
      <c r="AH1781" s="356"/>
      <c r="AI1781" s="356" t="s">
        <v>2227</v>
      </c>
      <c r="AJ1781" s="441"/>
      <c r="AK1781" s="359"/>
    </row>
    <row r="1782" spans="1:37">
      <c r="A1782" s="367"/>
      <c r="B1782" s="445" t="s">
        <v>239</v>
      </c>
      <c r="C1782" s="402">
        <v>46.771999999999998</v>
      </c>
      <c r="D1782" s="428">
        <v>23.5806</v>
      </c>
      <c r="E1782" s="449" t="s">
        <v>206</v>
      </c>
      <c r="F1782" s="450" t="s">
        <v>649</v>
      </c>
      <c r="G1782" s="450" t="s">
        <v>2910</v>
      </c>
      <c r="H1782" s="450" t="s">
        <v>4806</v>
      </c>
      <c r="I1782" s="452" t="s">
        <v>681</v>
      </c>
      <c r="J1782" s="457" t="s">
        <v>3</v>
      </c>
      <c r="K1782" s="407">
        <v>2</v>
      </c>
      <c r="L1782" s="407">
        <v>5</v>
      </c>
      <c r="M1782" s="407">
        <v>5</v>
      </c>
      <c r="N1782" s="425">
        <v>30</v>
      </c>
      <c r="O1782" s="437"/>
      <c r="P1782" s="406"/>
      <c r="Q1782" s="406">
        <v>12</v>
      </c>
      <c r="R1782" s="406">
        <v>18</v>
      </c>
      <c r="S1782" s="406"/>
      <c r="T1782" s="406"/>
      <c r="U1782" s="406"/>
      <c r="V1782" s="406">
        <f t="shared" si="88"/>
        <v>0</v>
      </c>
      <c r="W1782" s="676"/>
      <c r="X1782" s="507" t="str">
        <f t="shared" si="86"/>
        <v>12 două camere, 18 trei camere, 0 număr camere necunoscut &lt;span style="color: red;"&gt;(spuneți-mi sau trimiteți tabel întreținere)&lt;/span&gt;</v>
      </c>
      <c r="Y1782" s="508" t="str">
        <f t="shared" si="87"/>
        <v>30 din care 12 două camere, 18 trei camere, 0 număr camere necunoscut &lt;span style="color: red;"&gt;(spuneți-mi sau trimiteți tabel întreținere)&lt;/span&gt;</v>
      </c>
      <c r="Z1782" s="509"/>
      <c r="AA1782" s="510" t="s">
        <v>1043</v>
      </c>
      <c r="AB1782" s="628" t="s">
        <v>1301</v>
      </c>
      <c r="AC1782" s="431" t="s">
        <v>1548</v>
      </c>
      <c r="AD1782" s="623" t="s">
        <v>1473</v>
      </c>
      <c r="AE1782" s="623"/>
      <c r="AF1782" s="623"/>
      <c r="AG1782" s="623" t="s">
        <v>6</v>
      </c>
      <c r="AH1782" s="623"/>
      <c r="AI1782" s="623" t="s">
        <v>2560</v>
      </c>
      <c r="AJ1782" s="496"/>
      <c r="AK1782" s="359"/>
    </row>
    <row r="1783" spans="1:37">
      <c r="A1783" s="367"/>
      <c r="B1783" s="386" t="s">
        <v>404</v>
      </c>
      <c r="C1783" s="402">
        <v>46.771900000000002</v>
      </c>
      <c r="D1783" s="428">
        <v>23.58</v>
      </c>
      <c r="E1783" s="449" t="s">
        <v>206</v>
      </c>
      <c r="F1783" s="450" t="s">
        <v>649</v>
      </c>
      <c r="G1783" s="450" t="s">
        <v>2910</v>
      </c>
      <c r="H1783" s="450" t="s">
        <v>4807</v>
      </c>
      <c r="I1783" s="452" t="s">
        <v>685</v>
      </c>
      <c r="J1783" s="457" t="s">
        <v>3</v>
      </c>
      <c r="K1783" s="407">
        <v>1</v>
      </c>
      <c r="L1783" s="407">
        <v>3</v>
      </c>
      <c r="M1783" s="407">
        <v>3</v>
      </c>
      <c r="N1783" s="425">
        <v>6</v>
      </c>
      <c r="O1783" s="437"/>
      <c r="P1783" s="406"/>
      <c r="Q1783" s="406"/>
      <c r="R1783" s="406"/>
      <c r="S1783" s="406"/>
      <c r="T1783" s="406"/>
      <c r="U1783" s="406"/>
      <c r="V1783" s="406">
        <f t="shared" si="88"/>
        <v>6</v>
      </c>
      <c r="W1783" s="676"/>
      <c r="X1783" s="507" t="str">
        <f t="shared" si="86"/>
        <v>6 număr camere necunoscut &lt;span style="color: red;"&gt;(spuneți-mi sau trimiteți tabel întreținere)&lt;/span&gt;</v>
      </c>
      <c r="Y1783" s="508" t="str">
        <f t="shared" si="87"/>
        <v>6 din care 6 număr camere necunoscut &lt;span style="color: red;"&gt;(spuneți-mi sau trimiteți tabel întreținere)&lt;/span&gt;</v>
      </c>
      <c r="Z1783" s="509"/>
      <c r="AA1783" s="510" t="s">
        <v>1043</v>
      </c>
      <c r="AB1783" s="628" t="s">
        <v>1300</v>
      </c>
      <c r="AC1783" s="431" t="s">
        <v>1548</v>
      </c>
      <c r="AD1783" s="356" t="s">
        <v>907</v>
      </c>
      <c r="AE1783" s="356"/>
      <c r="AF1783" s="356"/>
      <c r="AG1783" s="356" t="s">
        <v>840</v>
      </c>
      <c r="AH1783" s="356"/>
      <c r="AI1783" s="356" t="s">
        <v>2227</v>
      </c>
      <c r="AJ1783" s="441"/>
      <c r="AK1783" s="359"/>
    </row>
    <row r="1784" spans="1:37">
      <c r="A1784" s="367"/>
      <c r="B1784" s="386" t="s">
        <v>404</v>
      </c>
      <c r="C1784" s="402">
        <v>46.771799999999999</v>
      </c>
      <c r="D1784" s="428">
        <v>23.5794</v>
      </c>
      <c r="E1784" s="449" t="s">
        <v>206</v>
      </c>
      <c r="F1784" s="450" t="s">
        <v>649</v>
      </c>
      <c r="G1784" s="450" t="s">
        <v>2910</v>
      </c>
      <c r="H1784" s="450" t="s">
        <v>4808</v>
      </c>
      <c r="I1784" s="452" t="s">
        <v>681</v>
      </c>
      <c r="J1784" s="457" t="s">
        <v>3</v>
      </c>
      <c r="K1784" s="407">
        <v>2</v>
      </c>
      <c r="L1784" s="407">
        <v>5</v>
      </c>
      <c r="M1784" s="407">
        <v>5</v>
      </c>
      <c r="N1784" s="425">
        <v>30</v>
      </c>
      <c r="O1784" s="437"/>
      <c r="P1784" s="406"/>
      <c r="Q1784" s="406">
        <v>12</v>
      </c>
      <c r="R1784" s="406">
        <v>18</v>
      </c>
      <c r="S1784" s="406"/>
      <c r="T1784" s="406"/>
      <c r="U1784" s="406"/>
      <c r="V1784" s="406">
        <f t="shared" si="88"/>
        <v>0</v>
      </c>
      <c r="W1784" s="676"/>
      <c r="X1784" s="507" t="str">
        <f t="shared" si="86"/>
        <v>12 două camere, 18 trei camere, 0 număr camere necunoscut &lt;span style="color: red;"&gt;(spuneți-mi sau trimiteți tabel întreținere)&lt;/span&gt;</v>
      </c>
      <c r="Y1784" s="508" t="str">
        <f t="shared" si="87"/>
        <v>30 din care 12 două camere, 18 trei camere, 0 număr camere necunoscut &lt;span style="color: red;"&gt;(spuneți-mi sau trimiteți tabel întreținere)&lt;/span&gt;</v>
      </c>
      <c r="Z1784" s="509"/>
      <c r="AA1784" s="510" t="s">
        <v>1043</v>
      </c>
      <c r="AB1784" s="628" t="s">
        <v>1301</v>
      </c>
      <c r="AC1784" s="431" t="s">
        <v>1548</v>
      </c>
      <c r="AD1784" s="623" t="s">
        <v>1473</v>
      </c>
      <c r="AE1784" s="623"/>
      <c r="AF1784" s="623"/>
      <c r="AG1784" s="623" t="s">
        <v>6</v>
      </c>
      <c r="AH1784" s="623"/>
      <c r="AI1784" s="623" t="s">
        <v>2560</v>
      </c>
      <c r="AJ1784" s="441"/>
      <c r="AK1784" s="359"/>
    </row>
    <row r="1785" spans="1:37">
      <c r="A1785" s="367"/>
      <c r="B1785" s="386" t="s">
        <v>404</v>
      </c>
      <c r="C1785" s="402">
        <v>46.771599999999999</v>
      </c>
      <c r="D1785" s="428">
        <v>23.578800000000001</v>
      </c>
      <c r="E1785" s="449" t="s">
        <v>206</v>
      </c>
      <c r="F1785" s="450" t="s">
        <v>649</v>
      </c>
      <c r="G1785" s="450" t="s">
        <v>2910</v>
      </c>
      <c r="H1785" s="450" t="s">
        <v>4809</v>
      </c>
      <c r="I1785" s="452" t="s">
        <v>681</v>
      </c>
      <c r="J1785" s="457" t="s">
        <v>3</v>
      </c>
      <c r="K1785" s="407">
        <v>2</v>
      </c>
      <c r="L1785" s="407">
        <v>5</v>
      </c>
      <c r="M1785" s="407">
        <v>5</v>
      </c>
      <c r="N1785" s="425">
        <v>30</v>
      </c>
      <c r="O1785" s="437"/>
      <c r="P1785" s="406"/>
      <c r="Q1785" s="406">
        <v>12</v>
      </c>
      <c r="R1785" s="406">
        <v>18</v>
      </c>
      <c r="S1785" s="406"/>
      <c r="T1785" s="406"/>
      <c r="U1785" s="406"/>
      <c r="V1785" s="406">
        <f t="shared" si="88"/>
        <v>0</v>
      </c>
      <c r="W1785" s="676"/>
      <c r="X1785" s="507" t="str">
        <f t="shared" si="86"/>
        <v>12 două camere, 18 trei camere, 0 număr camere necunoscut &lt;span style="color: red;"&gt;(spuneți-mi sau trimiteți tabel întreținere)&lt;/span&gt;</v>
      </c>
      <c r="Y1785" s="508" t="str">
        <f t="shared" si="87"/>
        <v>30 din care 12 două camere, 18 trei camere, 0 număr camere necunoscut &lt;span style="color: red;"&gt;(spuneți-mi sau trimiteți tabel întreținere)&lt;/span&gt;</v>
      </c>
      <c r="Z1785" s="509"/>
      <c r="AA1785" s="510" t="s">
        <v>1043</v>
      </c>
      <c r="AB1785" s="628" t="s">
        <v>1301</v>
      </c>
      <c r="AC1785" s="431" t="s">
        <v>1548</v>
      </c>
      <c r="AD1785" s="623" t="s">
        <v>1473</v>
      </c>
      <c r="AE1785" s="623"/>
      <c r="AF1785" s="623"/>
      <c r="AG1785" s="623" t="s">
        <v>6</v>
      </c>
      <c r="AH1785" s="623"/>
      <c r="AI1785" s="623" t="s">
        <v>2560</v>
      </c>
      <c r="AJ1785" s="441"/>
      <c r="AK1785" s="359"/>
    </row>
    <row r="1786" spans="1:37">
      <c r="A1786" s="367" t="s">
        <v>32</v>
      </c>
      <c r="B1786" s="369" t="s">
        <v>404</v>
      </c>
      <c r="C1786" s="461">
        <v>46.7971</v>
      </c>
      <c r="D1786" s="462">
        <v>23.613399999999999</v>
      </c>
      <c r="E1786" s="463" t="s">
        <v>206</v>
      </c>
      <c r="F1786" s="464" t="s">
        <v>649</v>
      </c>
      <c r="G1786" s="464" t="s">
        <v>2911</v>
      </c>
      <c r="H1786" s="464" t="s">
        <v>2940</v>
      </c>
      <c r="I1786" s="389" t="s">
        <v>681</v>
      </c>
      <c r="J1786" s="370" t="s">
        <v>3</v>
      </c>
      <c r="K1786" s="390">
        <v>1</v>
      </c>
      <c r="L1786" s="390">
        <v>5</v>
      </c>
      <c r="M1786" s="390">
        <v>5</v>
      </c>
      <c r="N1786" s="391">
        <v>80</v>
      </c>
      <c r="O1786" s="392">
        <v>80</v>
      </c>
      <c r="P1786" s="525"/>
      <c r="Q1786" s="525"/>
      <c r="R1786" s="525"/>
      <c r="S1786" s="525"/>
      <c r="T1786" s="525"/>
      <c r="U1786" s="525"/>
      <c r="V1786" s="525">
        <f t="shared" si="88"/>
        <v>0</v>
      </c>
      <c r="W1786" s="673" t="s">
        <v>654</v>
      </c>
      <c r="X1786" s="371" t="str">
        <f t="shared" si="86"/>
        <v>80 camere cu băi și bucătării comune, aproximativ 0 număr camere necunoscut &lt;span style="color: red;"&gt;(spuneți-mi sau trimiteți tabel întreținere)&lt;/span&gt;</v>
      </c>
      <c r="Y1786" s="372" t="str">
        <f t="shared" si="87"/>
        <v>aproximativ 80 din care 80 camere cu băi și bucătării comune, aproximativ 0 număr camere necunoscut &lt;span style="color: red;"&gt;(spuneți-mi sau trimiteți tabel întreținere)&lt;/span&gt;</v>
      </c>
      <c r="Z1786" s="373"/>
      <c r="AA1786" s="393" t="s">
        <v>1043</v>
      </c>
      <c r="AB1786" s="400" t="s">
        <v>1305</v>
      </c>
      <c r="AC1786" s="458" t="s">
        <v>1547</v>
      </c>
      <c r="AD1786" s="394" t="s">
        <v>1518</v>
      </c>
      <c r="AE1786" s="394"/>
      <c r="AF1786" s="394"/>
      <c r="AG1786" s="394" t="s">
        <v>10</v>
      </c>
      <c r="AH1786" s="394" t="s">
        <v>1171</v>
      </c>
      <c r="AI1786" s="394" t="s">
        <v>2574</v>
      </c>
      <c r="AJ1786" s="473"/>
      <c r="AK1786" s="359"/>
    </row>
    <row r="1787" spans="1:37">
      <c r="A1787" s="367"/>
      <c r="B1787" s="386" t="s">
        <v>404</v>
      </c>
      <c r="C1787" s="402">
        <v>46.797199999999997</v>
      </c>
      <c r="D1787" s="428">
        <v>23.613</v>
      </c>
      <c r="E1787" s="449" t="s">
        <v>206</v>
      </c>
      <c r="F1787" s="450" t="s">
        <v>649</v>
      </c>
      <c r="G1787" s="450" t="s">
        <v>2911</v>
      </c>
      <c r="H1787" s="450" t="s">
        <v>2940</v>
      </c>
      <c r="I1787" s="627" t="s">
        <v>681</v>
      </c>
      <c r="J1787" s="399" t="s">
        <v>3</v>
      </c>
      <c r="K1787" s="624">
        <v>1</v>
      </c>
      <c r="L1787" s="624">
        <v>5</v>
      </c>
      <c r="M1787" s="624">
        <v>5</v>
      </c>
      <c r="N1787" s="398">
        <v>80</v>
      </c>
      <c r="O1787" s="395">
        <v>80</v>
      </c>
      <c r="P1787" s="526"/>
      <c r="Q1787" s="526"/>
      <c r="R1787" s="526"/>
      <c r="S1787" s="526"/>
      <c r="T1787" s="526"/>
      <c r="U1787" s="526"/>
      <c r="V1787" s="526">
        <f t="shared" si="88"/>
        <v>0</v>
      </c>
      <c r="W1787" s="672" t="s">
        <v>654</v>
      </c>
      <c r="X1787" s="396" t="str">
        <f t="shared" si="86"/>
        <v>80 camere cu băi și bucătării comune, aproximativ 0 număr camere necunoscut &lt;span style="color: red;"&gt;(spuneți-mi sau trimiteți tabel întreținere)&lt;/span&gt;</v>
      </c>
      <c r="Y1787" s="622" t="str">
        <f t="shared" si="87"/>
        <v>aproximativ 80 din care 80 camere cu băi și bucătării comune, aproximativ 0 număr camere necunoscut &lt;span style="color: red;"&gt;(spuneți-mi sau trimiteți tabel întreținere)&lt;/span&gt;</v>
      </c>
      <c r="Z1787" s="397"/>
      <c r="AA1787" s="625" t="s">
        <v>1043</v>
      </c>
      <c r="AB1787" s="628" t="s">
        <v>1305</v>
      </c>
      <c r="AC1787" s="431" t="s">
        <v>1547</v>
      </c>
      <c r="AD1787" s="623" t="s">
        <v>1518</v>
      </c>
      <c r="AE1787" s="623"/>
      <c r="AF1787" s="623"/>
      <c r="AG1787" s="623" t="s">
        <v>10</v>
      </c>
      <c r="AH1787" s="623" t="s">
        <v>1171</v>
      </c>
      <c r="AI1787" s="623" t="s">
        <v>2574</v>
      </c>
      <c r="AJ1787" s="441"/>
      <c r="AK1787" s="359"/>
    </row>
    <row r="1788" spans="1:37">
      <c r="A1788" s="367"/>
      <c r="B1788" s="386" t="s">
        <v>404</v>
      </c>
      <c r="C1788" s="402">
        <v>46.792900000000003</v>
      </c>
      <c r="D1788" s="428">
        <v>23.614799999999999</v>
      </c>
      <c r="E1788" s="449" t="s">
        <v>206</v>
      </c>
      <c r="F1788" s="450" t="s">
        <v>649</v>
      </c>
      <c r="G1788" s="450" t="s">
        <v>2911</v>
      </c>
      <c r="H1788" s="450" t="s">
        <v>2940</v>
      </c>
      <c r="I1788" s="627" t="s">
        <v>681</v>
      </c>
      <c r="J1788" s="399" t="s">
        <v>3</v>
      </c>
      <c r="K1788" s="624">
        <v>1</v>
      </c>
      <c r="L1788" s="624">
        <v>5</v>
      </c>
      <c r="M1788" s="624">
        <v>5</v>
      </c>
      <c r="N1788" s="398">
        <v>64</v>
      </c>
      <c r="O1788" s="395">
        <v>64</v>
      </c>
      <c r="P1788" s="526"/>
      <c r="Q1788" s="526"/>
      <c r="R1788" s="526"/>
      <c r="S1788" s="526"/>
      <c r="T1788" s="526"/>
      <c r="U1788" s="526"/>
      <c r="V1788" s="526">
        <f t="shared" si="88"/>
        <v>0</v>
      </c>
      <c r="W1788" s="672"/>
      <c r="X1788" s="396" t="str">
        <f t="shared" si="86"/>
        <v>64 camere cu băi și bucătării comune, 0 număr camere necunoscut &lt;span style="color: red;"&gt;(spuneți-mi sau trimiteți tabel întreținere)&lt;/span&gt;</v>
      </c>
      <c r="Y1788" s="622" t="str">
        <f t="shared" si="87"/>
        <v>64 din care 64 camere cu băi și bucătării comune, 0 număr camere necunoscut &lt;span style="color: red;"&gt;(spuneți-mi sau trimiteți tabel întreținere)&lt;/span&gt;</v>
      </c>
      <c r="Z1788" s="397"/>
      <c r="AA1788" s="625" t="s">
        <v>1043</v>
      </c>
      <c r="AB1788" s="628" t="s">
        <v>1304</v>
      </c>
      <c r="AC1788" s="431" t="s">
        <v>1547</v>
      </c>
      <c r="AD1788" s="623" t="s">
        <v>1167</v>
      </c>
      <c r="AE1788" s="623"/>
      <c r="AF1788" s="623"/>
      <c r="AG1788" s="623" t="s">
        <v>10</v>
      </c>
      <c r="AH1788" s="623"/>
      <c r="AI1788" s="623" t="s">
        <v>2571</v>
      </c>
      <c r="AJ1788" s="441"/>
      <c r="AK1788" s="359"/>
    </row>
    <row r="1789" spans="1:37">
      <c r="A1789" s="367" t="s">
        <v>32</v>
      </c>
      <c r="B1789" s="369" t="s">
        <v>220</v>
      </c>
      <c r="C1789" s="461">
        <v>46.784700000000001</v>
      </c>
      <c r="D1789" s="462">
        <v>23.5977</v>
      </c>
      <c r="E1789" s="463" t="s">
        <v>206</v>
      </c>
      <c r="F1789" s="388" t="s">
        <v>1028</v>
      </c>
      <c r="G1789" s="464" t="s">
        <v>2912</v>
      </c>
      <c r="H1789" s="464" t="s">
        <v>2940</v>
      </c>
      <c r="I1789" s="474" t="s">
        <v>708</v>
      </c>
      <c r="J1789" s="475" t="s">
        <v>3</v>
      </c>
      <c r="K1789" s="390" t="s">
        <v>9</v>
      </c>
      <c r="L1789" s="476">
        <v>2</v>
      </c>
      <c r="M1789" s="476">
        <v>2</v>
      </c>
      <c r="N1789" s="391">
        <v>8</v>
      </c>
      <c r="O1789" s="478"/>
      <c r="P1789" s="479"/>
      <c r="Q1789" s="479"/>
      <c r="R1789" s="479"/>
      <c r="S1789" s="479"/>
      <c r="T1789" s="479"/>
      <c r="U1789" s="479"/>
      <c r="V1789" s="479">
        <f t="shared" si="88"/>
        <v>8</v>
      </c>
      <c r="W1789" s="679"/>
      <c r="X1789" s="515" t="str">
        <f t="shared" si="86"/>
        <v>8 număr camere necunoscut &lt;span style="color: red;"&gt;(spuneți-mi sau trimiteți tabel întreținere)&lt;/span&gt;</v>
      </c>
      <c r="Y1789" s="516" t="str">
        <f t="shared" si="87"/>
        <v>8 din care 8 număr camere necunoscut &lt;span style="color: red;"&gt;(spuneți-mi sau trimiteți tabel întreținere)&lt;/span&gt;</v>
      </c>
      <c r="Z1789" s="517"/>
      <c r="AA1789" s="518" t="s">
        <v>1043</v>
      </c>
      <c r="AB1789" s="482" t="s">
        <v>1298</v>
      </c>
      <c r="AC1789" s="458" t="s">
        <v>1044</v>
      </c>
      <c r="AD1789" s="472" t="s">
        <v>2713</v>
      </c>
      <c r="AE1789" s="472"/>
      <c r="AF1789" s="472"/>
      <c r="AG1789" s="394" t="s">
        <v>6</v>
      </c>
      <c r="AH1789" s="472"/>
      <c r="AI1789" s="472" t="s">
        <v>2227</v>
      </c>
      <c r="AJ1789" s="473"/>
      <c r="AK1789" s="359"/>
    </row>
    <row r="1790" spans="1:37">
      <c r="A1790" s="367"/>
      <c r="B1790" s="386" t="s">
        <v>220</v>
      </c>
      <c r="C1790" s="402">
        <v>46.784999999999997</v>
      </c>
      <c r="D1790" s="428">
        <v>23.597750000000001</v>
      </c>
      <c r="E1790" s="449" t="s">
        <v>206</v>
      </c>
      <c r="F1790" s="626" t="s">
        <v>1028</v>
      </c>
      <c r="G1790" s="450" t="s">
        <v>2912</v>
      </c>
      <c r="H1790" s="450" t="s">
        <v>2940</v>
      </c>
      <c r="I1790" s="452" t="s">
        <v>708</v>
      </c>
      <c r="J1790" s="457" t="s">
        <v>3</v>
      </c>
      <c r="K1790" s="624" t="s">
        <v>9</v>
      </c>
      <c r="L1790" s="407">
        <v>2</v>
      </c>
      <c r="M1790" s="407">
        <v>2</v>
      </c>
      <c r="N1790" s="425">
        <v>6</v>
      </c>
      <c r="O1790" s="437"/>
      <c r="P1790" s="406"/>
      <c r="Q1790" s="406"/>
      <c r="R1790" s="406"/>
      <c r="S1790" s="406"/>
      <c r="T1790" s="406"/>
      <c r="U1790" s="406"/>
      <c r="V1790" s="406">
        <f t="shared" si="88"/>
        <v>6</v>
      </c>
      <c r="W1790" s="676"/>
      <c r="X1790" s="507" t="str">
        <f t="shared" si="86"/>
        <v>6 număr camere necunoscut &lt;span style="color: red;"&gt;(spuneți-mi sau trimiteți tabel întreținere)&lt;/span&gt;</v>
      </c>
      <c r="Y1790" s="508" t="str">
        <f t="shared" si="87"/>
        <v>6 din care 6 număr camere necunoscut &lt;span style="color: red;"&gt;(spuneți-mi sau trimiteți tabel întreținere)&lt;/span&gt;</v>
      </c>
      <c r="Z1790" s="509"/>
      <c r="AA1790" s="510" t="s">
        <v>1043</v>
      </c>
      <c r="AB1790" s="421" t="s">
        <v>1298</v>
      </c>
      <c r="AC1790" s="431" t="s">
        <v>1044</v>
      </c>
      <c r="AD1790" s="356" t="s">
        <v>2715</v>
      </c>
      <c r="AE1790" s="356"/>
      <c r="AF1790" s="356"/>
      <c r="AG1790" s="623" t="s">
        <v>6</v>
      </c>
      <c r="AH1790" s="356"/>
      <c r="AI1790" s="356" t="s">
        <v>2227</v>
      </c>
      <c r="AJ1790" s="496"/>
      <c r="AK1790" s="359"/>
    </row>
    <row r="1791" spans="1:37">
      <c r="A1791" s="367"/>
      <c r="B1791" s="386" t="s">
        <v>220</v>
      </c>
      <c r="C1791" s="402">
        <v>46.785400000000003</v>
      </c>
      <c r="D1791" s="428">
        <v>23.597799999999999</v>
      </c>
      <c r="E1791" s="449" t="s">
        <v>206</v>
      </c>
      <c r="F1791" s="626" t="s">
        <v>1028</v>
      </c>
      <c r="G1791" s="450" t="s">
        <v>2912</v>
      </c>
      <c r="H1791" s="450" t="s">
        <v>2940</v>
      </c>
      <c r="I1791" s="452" t="s">
        <v>708</v>
      </c>
      <c r="J1791" s="457" t="s">
        <v>3</v>
      </c>
      <c r="K1791" s="624" t="s">
        <v>9</v>
      </c>
      <c r="L1791" s="407">
        <v>2</v>
      </c>
      <c r="M1791" s="407">
        <v>2</v>
      </c>
      <c r="N1791" s="398">
        <v>8</v>
      </c>
      <c r="O1791" s="437"/>
      <c r="P1791" s="406"/>
      <c r="Q1791" s="406"/>
      <c r="R1791" s="406"/>
      <c r="S1791" s="406"/>
      <c r="T1791" s="406"/>
      <c r="U1791" s="406"/>
      <c r="V1791" s="406">
        <f t="shared" si="88"/>
        <v>8</v>
      </c>
      <c r="W1791" s="676"/>
      <c r="X1791" s="507" t="str">
        <f t="shared" si="86"/>
        <v>8 număr camere necunoscut &lt;span style="color: red;"&gt;(spuneți-mi sau trimiteți tabel întreținere)&lt;/span&gt;</v>
      </c>
      <c r="Y1791" s="508" t="str">
        <f t="shared" si="87"/>
        <v>8 din care 8 număr camere necunoscut &lt;span style="color: red;"&gt;(spuneți-mi sau trimiteți tabel întreținere)&lt;/span&gt;</v>
      </c>
      <c r="Z1791" s="509"/>
      <c r="AA1791" s="510" t="s">
        <v>1043</v>
      </c>
      <c r="AB1791" s="421" t="s">
        <v>1298</v>
      </c>
      <c r="AC1791" s="431" t="s">
        <v>1044</v>
      </c>
      <c r="AD1791" s="356" t="s">
        <v>2713</v>
      </c>
      <c r="AE1791" s="356"/>
      <c r="AF1791" s="356"/>
      <c r="AG1791" s="623" t="s">
        <v>6</v>
      </c>
      <c r="AH1791" s="356"/>
      <c r="AI1791" s="356" t="s">
        <v>2227</v>
      </c>
      <c r="AJ1791" s="441"/>
      <c r="AK1791" s="359"/>
    </row>
    <row r="1792" spans="1:37">
      <c r="A1792" s="367"/>
      <c r="B1792" s="386" t="s">
        <v>220</v>
      </c>
      <c r="C1792" s="402">
        <v>46.784700000000001</v>
      </c>
      <c r="D1792" s="428">
        <v>23.598299999999998</v>
      </c>
      <c r="E1792" s="449" t="s">
        <v>206</v>
      </c>
      <c r="F1792" s="626" t="s">
        <v>1028</v>
      </c>
      <c r="G1792" s="450" t="s">
        <v>2912</v>
      </c>
      <c r="H1792" s="450" t="s">
        <v>2940</v>
      </c>
      <c r="I1792" s="452" t="s">
        <v>708</v>
      </c>
      <c r="J1792" s="457" t="s">
        <v>3</v>
      </c>
      <c r="K1792" s="624" t="s">
        <v>9</v>
      </c>
      <c r="L1792" s="407">
        <v>2</v>
      </c>
      <c r="M1792" s="407">
        <v>2</v>
      </c>
      <c r="N1792" s="398">
        <v>8</v>
      </c>
      <c r="O1792" s="437"/>
      <c r="P1792" s="406"/>
      <c r="Q1792" s="406"/>
      <c r="R1792" s="406"/>
      <c r="S1792" s="406"/>
      <c r="T1792" s="406"/>
      <c r="U1792" s="406"/>
      <c r="V1792" s="406">
        <f t="shared" si="88"/>
        <v>8</v>
      </c>
      <c r="W1792" s="676"/>
      <c r="X1792" s="507" t="str">
        <f t="shared" si="86"/>
        <v>8 număr camere necunoscut &lt;span style="color: red;"&gt;(spuneți-mi sau trimiteți tabel întreținere)&lt;/span&gt;</v>
      </c>
      <c r="Y1792" s="508" t="str">
        <f t="shared" si="87"/>
        <v>8 din care 8 număr camere necunoscut &lt;span style="color: red;"&gt;(spuneți-mi sau trimiteți tabel întreținere)&lt;/span&gt;</v>
      </c>
      <c r="Z1792" s="509"/>
      <c r="AA1792" s="510" t="s">
        <v>1043</v>
      </c>
      <c r="AB1792" s="421" t="s">
        <v>1298</v>
      </c>
      <c r="AC1792" s="431" t="s">
        <v>1044</v>
      </c>
      <c r="AD1792" s="356" t="s">
        <v>2713</v>
      </c>
      <c r="AE1792" s="356"/>
      <c r="AF1792" s="356"/>
      <c r="AG1792" s="623" t="s">
        <v>6</v>
      </c>
      <c r="AH1792" s="356"/>
      <c r="AI1792" s="356" t="s">
        <v>2227</v>
      </c>
      <c r="AJ1792" s="441"/>
      <c r="AK1792" s="359"/>
    </row>
    <row r="1793" spans="1:37">
      <c r="A1793" s="367"/>
      <c r="B1793" s="386" t="s">
        <v>220</v>
      </c>
      <c r="C1793" s="402">
        <v>46.784999999999997</v>
      </c>
      <c r="D1793" s="428">
        <v>23.59835</v>
      </c>
      <c r="E1793" s="449" t="s">
        <v>206</v>
      </c>
      <c r="F1793" s="626" t="s">
        <v>1028</v>
      </c>
      <c r="G1793" s="450" t="s">
        <v>2912</v>
      </c>
      <c r="H1793" s="450" t="s">
        <v>2940</v>
      </c>
      <c r="I1793" s="452" t="s">
        <v>708</v>
      </c>
      <c r="J1793" s="457" t="s">
        <v>3</v>
      </c>
      <c r="K1793" s="624" t="s">
        <v>9</v>
      </c>
      <c r="L1793" s="407">
        <v>2</v>
      </c>
      <c r="M1793" s="407">
        <v>2</v>
      </c>
      <c r="N1793" s="398">
        <v>8</v>
      </c>
      <c r="O1793" s="437"/>
      <c r="P1793" s="406"/>
      <c r="Q1793" s="406"/>
      <c r="R1793" s="406"/>
      <c r="S1793" s="406"/>
      <c r="T1793" s="406"/>
      <c r="U1793" s="406"/>
      <c r="V1793" s="406">
        <f t="shared" si="88"/>
        <v>8</v>
      </c>
      <c r="W1793" s="676"/>
      <c r="X1793" s="507" t="str">
        <f t="shared" si="86"/>
        <v>8 număr camere necunoscut &lt;span style="color: red;"&gt;(spuneți-mi sau trimiteți tabel întreținere)&lt;/span&gt;</v>
      </c>
      <c r="Y1793" s="508" t="str">
        <f t="shared" si="87"/>
        <v>8 din care 8 număr camere necunoscut &lt;span style="color: red;"&gt;(spuneți-mi sau trimiteți tabel întreținere)&lt;/span&gt;</v>
      </c>
      <c r="Z1793" s="509"/>
      <c r="AA1793" s="510" t="s">
        <v>1043</v>
      </c>
      <c r="AB1793" s="421" t="s">
        <v>1298</v>
      </c>
      <c r="AC1793" s="431" t="s">
        <v>1044</v>
      </c>
      <c r="AD1793" s="356" t="s">
        <v>2714</v>
      </c>
      <c r="AE1793" s="356"/>
      <c r="AF1793" s="356"/>
      <c r="AG1793" s="623" t="s">
        <v>6</v>
      </c>
      <c r="AH1793" s="356"/>
      <c r="AI1793" s="356" t="s">
        <v>2227</v>
      </c>
      <c r="AJ1793" s="441"/>
      <c r="AK1793" s="359"/>
    </row>
    <row r="1794" spans="1:37">
      <c r="A1794" s="367"/>
      <c r="B1794" s="386" t="s">
        <v>220</v>
      </c>
      <c r="C1794" s="402">
        <v>46.785400000000003</v>
      </c>
      <c r="D1794" s="428">
        <v>23.598400000000002</v>
      </c>
      <c r="E1794" s="449" t="s">
        <v>206</v>
      </c>
      <c r="F1794" s="626" t="s">
        <v>1028</v>
      </c>
      <c r="G1794" s="450" t="s">
        <v>2912</v>
      </c>
      <c r="H1794" s="450" t="s">
        <v>2940</v>
      </c>
      <c r="I1794" s="452" t="s">
        <v>708</v>
      </c>
      <c r="J1794" s="457" t="s">
        <v>3</v>
      </c>
      <c r="K1794" s="624" t="s">
        <v>9</v>
      </c>
      <c r="L1794" s="407">
        <v>2</v>
      </c>
      <c r="M1794" s="407">
        <v>2</v>
      </c>
      <c r="N1794" s="398">
        <v>8</v>
      </c>
      <c r="O1794" s="437"/>
      <c r="P1794" s="406"/>
      <c r="Q1794" s="406"/>
      <c r="R1794" s="406"/>
      <c r="S1794" s="406"/>
      <c r="T1794" s="406"/>
      <c r="U1794" s="406"/>
      <c r="V1794" s="406">
        <f t="shared" si="88"/>
        <v>8</v>
      </c>
      <c r="W1794" s="676"/>
      <c r="X1794" s="507" t="str">
        <f t="shared" si="86"/>
        <v>8 număr camere necunoscut &lt;span style="color: red;"&gt;(spuneți-mi sau trimiteți tabel întreținere)&lt;/span&gt;</v>
      </c>
      <c r="Y1794" s="508" t="str">
        <f t="shared" si="87"/>
        <v>8 din care 8 număr camere necunoscut &lt;span style="color: red;"&gt;(spuneți-mi sau trimiteți tabel întreținere)&lt;/span&gt;</v>
      </c>
      <c r="Z1794" s="509"/>
      <c r="AA1794" s="510" t="s">
        <v>1043</v>
      </c>
      <c r="AB1794" s="421" t="s">
        <v>1298</v>
      </c>
      <c r="AC1794" s="431" t="s">
        <v>1044</v>
      </c>
      <c r="AD1794" s="356" t="s">
        <v>2713</v>
      </c>
      <c r="AE1794" s="356"/>
      <c r="AF1794" s="356"/>
      <c r="AG1794" s="623" t="s">
        <v>6</v>
      </c>
      <c r="AH1794" s="356"/>
      <c r="AI1794" s="356" t="s">
        <v>2227</v>
      </c>
      <c r="AJ1794" s="496"/>
      <c r="AK1794" s="359"/>
    </row>
    <row r="1795" spans="1:37">
      <c r="A1795" s="367"/>
      <c r="B1795" s="386" t="s">
        <v>404</v>
      </c>
      <c r="C1795" s="402">
        <v>46.784700000000001</v>
      </c>
      <c r="D1795" s="428">
        <v>23.597300000000001</v>
      </c>
      <c r="E1795" s="449" t="s">
        <v>206</v>
      </c>
      <c r="F1795" s="450" t="s">
        <v>649</v>
      </c>
      <c r="G1795" s="450" t="s">
        <v>2912</v>
      </c>
      <c r="H1795" s="450" t="s">
        <v>2940</v>
      </c>
      <c r="I1795" s="452" t="s">
        <v>708</v>
      </c>
      <c r="J1795" s="457" t="s">
        <v>3</v>
      </c>
      <c r="K1795" s="407">
        <v>1</v>
      </c>
      <c r="L1795" s="407">
        <v>2</v>
      </c>
      <c r="M1795" s="407">
        <v>2</v>
      </c>
      <c r="N1795" s="425">
        <v>40</v>
      </c>
      <c r="O1795" s="437">
        <v>40</v>
      </c>
      <c r="P1795" s="406"/>
      <c r="Q1795" s="406"/>
      <c r="R1795" s="406"/>
      <c r="S1795" s="406"/>
      <c r="T1795" s="406"/>
      <c r="U1795" s="406"/>
      <c r="V1795" s="406">
        <f t="shared" si="88"/>
        <v>0</v>
      </c>
      <c r="W1795" s="676" t="s">
        <v>654</v>
      </c>
      <c r="X1795" s="507" t="str">
        <f t="shared" si="86"/>
        <v>40 camere cu băi și bucătării comune, aproximativ 0 număr camere necunoscut &lt;span style="color: red;"&gt;(spuneți-mi sau trimiteți tabel întreținere)&lt;/span&gt;</v>
      </c>
      <c r="Y1795" s="508" t="str">
        <f t="shared" si="87"/>
        <v>aproximativ 40 din care 40 camere cu băi și bucătării comune, aproximativ 0 număr camere necunoscut &lt;span style="color: red;"&gt;(spuneți-mi sau trimiteți tabel întreținere)&lt;/span&gt;</v>
      </c>
      <c r="Z1795" s="509"/>
      <c r="AA1795" s="510" t="s">
        <v>1043</v>
      </c>
      <c r="AB1795" s="421" t="s">
        <v>1299</v>
      </c>
      <c r="AC1795" s="432" t="s">
        <v>1548</v>
      </c>
      <c r="AD1795" s="356" t="s">
        <v>1168</v>
      </c>
      <c r="AE1795" s="356"/>
      <c r="AF1795" s="356"/>
      <c r="AG1795" s="356" t="s">
        <v>840</v>
      </c>
      <c r="AH1795" s="356"/>
      <c r="AI1795" s="356" t="s">
        <v>2227</v>
      </c>
      <c r="AJ1795" s="441"/>
      <c r="AK1795" s="359"/>
    </row>
    <row r="1796" spans="1:37">
      <c r="A1796" s="367" t="s">
        <v>32</v>
      </c>
      <c r="B1796" s="369" t="s">
        <v>404</v>
      </c>
      <c r="C1796" s="461">
        <v>46.787500000000001</v>
      </c>
      <c r="D1796" s="462">
        <v>23.595099999999999</v>
      </c>
      <c r="E1796" s="463" t="s">
        <v>206</v>
      </c>
      <c r="F1796" s="464" t="s">
        <v>649</v>
      </c>
      <c r="G1796" s="464" t="s">
        <v>2913</v>
      </c>
      <c r="H1796" s="464" t="s">
        <v>2940</v>
      </c>
      <c r="I1796" s="389" t="s">
        <v>681</v>
      </c>
      <c r="J1796" s="370" t="s">
        <v>3</v>
      </c>
      <c r="K1796" s="390">
        <v>1</v>
      </c>
      <c r="L1796" s="390">
        <v>5</v>
      </c>
      <c r="M1796" s="390">
        <v>5</v>
      </c>
      <c r="N1796" s="477">
        <v>60</v>
      </c>
      <c r="O1796" s="478"/>
      <c r="P1796" s="479">
        <v>60</v>
      </c>
      <c r="Q1796" s="479"/>
      <c r="R1796" s="479"/>
      <c r="S1796" s="479"/>
      <c r="T1796" s="479"/>
      <c r="U1796" s="479"/>
      <c r="V1796" s="479">
        <f t="shared" si="88"/>
        <v>0</v>
      </c>
      <c r="W1796" s="679"/>
      <c r="X1796" s="515" t="str">
        <f t="shared" si="86"/>
        <v>60 garsoniere, 0 număr camere necunoscut &lt;span style="color: red;"&gt;(spuneți-mi sau trimiteți tabel întreținere)&lt;/span&gt;</v>
      </c>
      <c r="Y1796" s="516" t="str">
        <f t="shared" si="87"/>
        <v>60 din care 60 garsoniere, 0 număr camere necunoscut &lt;span style="color: red;"&gt;(spuneți-mi sau trimiteți tabel întreținere)&lt;/span&gt;</v>
      </c>
      <c r="Z1796" s="517"/>
      <c r="AA1796" s="518" t="s">
        <v>1043</v>
      </c>
      <c r="AB1796" s="400" t="s">
        <v>1306</v>
      </c>
      <c r="AC1796" s="458" t="s">
        <v>1155</v>
      </c>
      <c r="AD1796" s="472" t="s">
        <v>2654</v>
      </c>
      <c r="AE1796" s="472"/>
      <c r="AF1796" s="472"/>
      <c r="AG1796" s="472" t="s">
        <v>840</v>
      </c>
      <c r="AH1796" s="472"/>
      <c r="AI1796" s="472" t="s">
        <v>2227</v>
      </c>
      <c r="AJ1796" s="473"/>
      <c r="AK1796" s="359"/>
    </row>
    <row r="1797" spans="1:37">
      <c r="A1797" s="367"/>
      <c r="B1797" s="386" t="s">
        <v>404</v>
      </c>
      <c r="C1797" s="402">
        <v>46.787300000000002</v>
      </c>
      <c r="D1797" s="428">
        <v>23.594899999999999</v>
      </c>
      <c r="E1797" s="449" t="s">
        <v>206</v>
      </c>
      <c r="F1797" s="450" t="s">
        <v>649</v>
      </c>
      <c r="G1797" s="450" t="s">
        <v>2913</v>
      </c>
      <c r="H1797" s="450" t="s">
        <v>2940</v>
      </c>
      <c r="I1797" s="627" t="s">
        <v>681</v>
      </c>
      <c r="J1797" s="399" t="s">
        <v>3</v>
      </c>
      <c r="K1797" s="624">
        <v>1</v>
      </c>
      <c r="L1797" s="624">
        <v>5</v>
      </c>
      <c r="M1797" s="624">
        <v>5</v>
      </c>
      <c r="N1797" s="398">
        <v>80</v>
      </c>
      <c r="O1797" s="395">
        <v>80</v>
      </c>
      <c r="P1797" s="526"/>
      <c r="Q1797" s="526"/>
      <c r="R1797" s="526"/>
      <c r="S1797" s="526"/>
      <c r="T1797" s="526"/>
      <c r="U1797" s="526"/>
      <c r="V1797" s="526">
        <f t="shared" si="88"/>
        <v>0</v>
      </c>
      <c r="W1797" s="672" t="s">
        <v>654</v>
      </c>
      <c r="X1797" s="396" t="str">
        <f t="shared" si="86"/>
        <v>80 camere cu băi și bucătării comune, aproximativ 0 număr camere necunoscut &lt;span style="color: red;"&gt;(spuneți-mi sau trimiteți tabel întreținere)&lt;/span&gt;</v>
      </c>
      <c r="Y1797" s="622" t="str">
        <f t="shared" si="87"/>
        <v>aproximativ 80 din care 80 camere cu băi și bucătării comune, aproximativ 0 număr camere necunoscut &lt;span style="color: red;"&gt;(spuneți-mi sau trimiteți tabel întreținere)&lt;/span&gt;</v>
      </c>
      <c r="Z1797" s="397"/>
      <c r="AA1797" s="625" t="s">
        <v>1043</v>
      </c>
      <c r="AB1797" s="628" t="s">
        <v>1305</v>
      </c>
      <c r="AC1797" s="431" t="s">
        <v>1547</v>
      </c>
      <c r="AD1797" s="623" t="s">
        <v>1518</v>
      </c>
      <c r="AE1797" s="623"/>
      <c r="AF1797" s="623"/>
      <c r="AG1797" s="623" t="s">
        <v>10</v>
      </c>
      <c r="AH1797" s="623" t="s">
        <v>1171</v>
      </c>
      <c r="AI1797" s="623" t="s">
        <v>2574</v>
      </c>
      <c r="AJ1797" s="441"/>
      <c r="AK1797" s="359"/>
    </row>
    <row r="1798" spans="1:37">
      <c r="A1798" s="367"/>
      <c r="B1798" s="386" t="s">
        <v>404</v>
      </c>
      <c r="C1798" s="402">
        <v>46.786499999999997</v>
      </c>
      <c r="D1798" s="428">
        <v>23.595800000000001</v>
      </c>
      <c r="E1798" s="449" t="s">
        <v>206</v>
      </c>
      <c r="F1798" s="450" t="s">
        <v>649</v>
      </c>
      <c r="G1798" s="450" t="s">
        <v>2913</v>
      </c>
      <c r="H1798" s="450" t="s">
        <v>2940</v>
      </c>
      <c r="I1798" s="452" t="s">
        <v>681</v>
      </c>
      <c r="J1798" s="457" t="s">
        <v>3</v>
      </c>
      <c r="K1798" s="407">
        <v>1</v>
      </c>
      <c r="L1798" s="407">
        <v>5</v>
      </c>
      <c r="M1798" s="407">
        <v>5</v>
      </c>
      <c r="N1798" s="425">
        <v>40</v>
      </c>
      <c r="O1798" s="437"/>
      <c r="P1798" s="406">
        <v>40</v>
      </c>
      <c r="Q1798" s="406"/>
      <c r="R1798" s="406"/>
      <c r="S1798" s="406"/>
      <c r="T1798" s="406"/>
      <c r="U1798" s="406"/>
      <c r="V1798" s="406">
        <f t="shared" si="88"/>
        <v>0</v>
      </c>
      <c r="W1798" s="676"/>
      <c r="X1798" s="507" t="str">
        <f t="shared" si="86"/>
        <v>40 garsoniere, 0 număr camere necunoscut &lt;span style="color: red;"&gt;(spuneți-mi sau trimiteți tabel întreținere)&lt;/span&gt;</v>
      </c>
      <c r="Y1798" s="508" t="str">
        <f t="shared" si="87"/>
        <v>40 din care 40 garsoniere, 0 număr camere necunoscut &lt;span style="color: red;"&gt;(spuneți-mi sau trimiteți tabel întreținere)&lt;/span&gt;</v>
      </c>
      <c r="Z1798" s="509"/>
      <c r="AA1798" s="510" t="s">
        <v>1043</v>
      </c>
      <c r="AB1798" s="628" t="s">
        <v>1306</v>
      </c>
      <c r="AC1798" s="431" t="s">
        <v>1155</v>
      </c>
      <c r="AD1798" s="356" t="s">
        <v>2648</v>
      </c>
      <c r="AE1798" s="356"/>
      <c r="AF1798" s="356"/>
      <c r="AG1798" s="356" t="s">
        <v>840</v>
      </c>
      <c r="AH1798" s="356"/>
      <c r="AI1798" s="356" t="s">
        <v>2227</v>
      </c>
      <c r="AJ1798" s="441"/>
      <c r="AK1798" s="359"/>
    </row>
    <row r="1799" spans="1:37">
      <c r="A1799" s="367"/>
      <c r="B1799" s="445" t="s">
        <v>378</v>
      </c>
      <c r="C1799" s="402">
        <v>46.786900000000003</v>
      </c>
      <c r="D1799" s="428">
        <v>23.594999999999999</v>
      </c>
      <c r="E1799" s="449" t="s">
        <v>206</v>
      </c>
      <c r="F1799" s="450" t="s">
        <v>649</v>
      </c>
      <c r="G1799" s="450" t="s">
        <v>2913</v>
      </c>
      <c r="H1799" s="450" t="s">
        <v>4810</v>
      </c>
      <c r="I1799" s="627" t="s">
        <v>681</v>
      </c>
      <c r="J1799" s="399" t="s">
        <v>3</v>
      </c>
      <c r="K1799" s="624">
        <v>1</v>
      </c>
      <c r="L1799" s="624">
        <v>5</v>
      </c>
      <c r="M1799" s="624">
        <v>5</v>
      </c>
      <c r="N1799" s="425">
        <v>80</v>
      </c>
      <c r="O1799" s="437"/>
      <c r="P1799" s="406">
        <v>80</v>
      </c>
      <c r="Q1799" s="406"/>
      <c r="R1799" s="406"/>
      <c r="S1799" s="406"/>
      <c r="T1799" s="406"/>
      <c r="U1799" s="406"/>
      <c r="V1799" s="406">
        <f t="shared" si="88"/>
        <v>0</v>
      </c>
      <c r="W1799" s="676"/>
      <c r="X1799" s="507" t="str">
        <f t="shared" si="86"/>
        <v>80 garsoniere, 0 număr camere necunoscut &lt;span style="color: red;"&gt;(spuneți-mi sau trimiteți tabel întreținere)&lt;/span&gt;</v>
      </c>
      <c r="Y1799" s="508" t="str">
        <f t="shared" si="87"/>
        <v>80 din care 80 garsoniere, 0 număr camere necunoscut &lt;span style="color: red;"&gt;(spuneți-mi sau trimiteți tabel întreținere)&lt;/span&gt;</v>
      </c>
      <c r="Z1799" s="509"/>
      <c r="AA1799" s="510" t="s">
        <v>1043</v>
      </c>
      <c r="AB1799" s="628" t="s">
        <v>1306</v>
      </c>
      <c r="AC1799" s="431" t="s">
        <v>1155</v>
      </c>
      <c r="AD1799" s="356" t="s">
        <v>2654</v>
      </c>
      <c r="AE1799" s="356"/>
      <c r="AF1799" s="356"/>
      <c r="AG1799" s="356" t="s">
        <v>840</v>
      </c>
      <c r="AH1799" s="356"/>
      <c r="AI1799" s="356" t="s">
        <v>2227</v>
      </c>
      <c r="AJ1799" s="441"/>
      <c r="AK1799" s="359"/>
    </row>
    <row r="1800" spans="1:37">
      <c r="A1800" s="367"/>
      <c r="B1800" s="445" t="s">
        <v>2881</v>
      </c>
      <c r="C1800" s="402">
        <v>46.787700000000001</v>
      </c>
      <c r="D1800" s="428">
        <v>23.596129999999999</v>
      </c>
      <c r="E1800" s="449" t="s">
        <v>206</v>
      </c>
      <c r="F1800" s="450" t="s">
        <v>649</v>
      </c>
      <c r="G1800" s="450" t="s">
        <v>2913</v>
      </c>
      <c r="H1800" s="450" t="s">
        <v>3169</v>
      </c>
      <c r="I1800" s="627" t="s">
        <v>681</v>
      </c>
      <c r="J1800" s="399" t="s">
        <v>3</v>
      </c>
      <c r="K1800" s="624">
        <v>1</v>
      </c>
      <c r="L1800" s="624">
        <v>5</v>
      </c>
      <c r="M1800" s="624">
        <v>5</v>
      </c>
      <c r="N1800" s="398">
        <v>80</v>
      </c>
      <c r="O1800" s="395">
        <v>80</v>
      </c>
      <c r="P1800" s="526"/>
      <c r="Q1800" s="526"/>
      <c r="R1800" s="526"/>
      <c r="S1800" s="526"/>
      <c r="T1800" s="526"/>
      <c r="U1800" s="526"/>
      <c r="V1800" s="526">
        <f t="shared" si="88"/>
        <v>0</v>
      </c>
      <c r="W1800" s="672" t="s">
        <v>654</v>
      </c>
      <c r="X1800" s="396" t="str">
        <f t="shared" si="86"/>
        <v>80 camere cu băi și bucătării comune, aproximativ 0 număr camere necunoscut &lt;span style="color: red;"&gt;(spuneți-mi sau trimiteți tabel întreținere)&lt;/span&gt;</v>
      </c>
      <c r="Y1800" s="622" t="str">
        <f t="shared" si="87"/>
        <v>aproximativ 80 din care 80 camere cu băi și bucătării comune, aproximativ 0 număr camere necunoscut &lt;span style="color: red;"&gt;(spuneți-mi sau trimiteți tabel întreținere)&lt;/span&gt;</v>
      </c>
      <c r="Z1800" s="397"/>
      <c r="AA1800" s="625" t="s">
        <v>1043</v>
      </c>
      <c r="AB1800" s="628" t="s">
        <v>1305</v>
      </c>
      <c r="AC1800" s="431" t="s">
        <v>1547</v>
      </c>
      <c r="AD1800" s="623" t="s">
        <v>1518</v>
      </c>
      <c r="AE1800" s="623"/>
      <c r="AF1800" s="623"/>
      <c r="AG1800" s="623" t="s">
        <v>10</v>
      </c>
      <c r="AH1800" s="623" t="s">
        <v>1171</v>
      </c>
      <c r="AI1800" s="623" t="s">
        <v>2574</v>
      </c>
      <c r="AJ1800" s="441"/>
      <c r="AK1800" s="359"/>
    </row>
    <row r="1801" spans="1:37">
      <c r="A1801" s="367" t="s">
        <v>32</v>
      </c>
      <c r="B1801" s="369" t="s">
        <v>404</v>
      </c>
      <c r="C1801" s="461">
        <v>46.767800000000001</v>
      </c>
      <c r="D1801" s="462">
        <v>23.6157</v>
      </c>
      <c r="E1801" s="463" t="s">
        <v>206</v>
      </c>
      <c r="F1801" s="464" t="s">
        <v>649</v>
      </c>
      <c r="G1801" s="464" t="s">
        <v>2914</v>
      </c>
      <c r="H1801" s="464" t="s">
        <v>2940</v>
      </c>
      <c r="I1801" s="474" t="s">
        <v>743</v>
      </c>
      <c r="J1801" s="475" t="s">
        <v>3</v>
      </c>
      <c r="K1801" s="476">
        <v>1</v>
      </c>
      <c r="L1801" s="476">
        <v>3</v>
      </c>
      <c r="M1801" s="476">
        <v>3</v>
      </c>
      <c r="N1801" s="477">
        <v>6</v>
      </c>
      <c r="O1801" s="478"/>
      <c r="P1801" s="479"/>
      <c r="Q1801" s="479"/>
      <c r="R1801" s="479">
        <v>3</v>
      </c>
      <c r="S1801" s="479">
        <v>3</v>
      </c>
      <c r="T1801" s="479"/>
      <c r="U1801" s="479"/>
      <c r="V1801" s="479">
        <f t="shared" si="88"/>
        <v>0</v>
      </c>
      <c r="W1801" s="679"/>
      <c r="X1801" s="515" t="str">
        <f t="shared" si="86"/>
        <v>3 trei camere, 3 patru camere, 0 număr camere necunoscut &lt;span style="color: red;"&gt;(spuneți-mi sau trimiteți tabel întreținere)&lt;/span&gt;</v>
      </c>
      <c r="Y1801" s="516" t="str">
        <f t="shared" si="87"/>
        <v>6 din care 3 trei camere, 3 patru camere, 0 număr camere necunoscut &lt;span style="color: red;"&gt;(spuneți-mi sau trimiteți tabel întreținere)&lt;/span&gt;</v>
      </c>
      <c r="Z1801" s="517"/>
      <c r="AA1801" s="518" t="s">
        <v>1043</v>
      </c>
      <c r="AB1801" s="482" t="s">
        <v>1303</v>
      </c>
      <c r="AC1801" s="483" t="s">
        <v>1547</v>
      </c>
      <c r="AD1801" s="472" t="s">
        <v>907</v>
      </c>
      <c r="AE1801" s="472"/>
      <c r="AF1801" s="472"/>
      <c r="AG1801" s="472" t="s">
        <v>840</v>
      </c>
      <c r="AH1801" s="472" t="s">
        <v>2688</v>
      </c>
      <c r="AI1801" s="472" t="s">
        <v>2227</v>
      </c>
      <c r="AJ1801" s="473"/>
      <c r="AK1801" s="359"/>
    </row>
    <row r="1802" spans="1:37">
      <c r="A1802" s="367"/>
      <c r="B1802" s="386" t="s">
        <v>404</v>
      </c>
      <c r="C1802" s="402">
        <v>46.769100000000002</v>
      </c>
      <c r="D1802" s="428">
        <v>23.630500000000001</v>
      </c>
      <c r="E1802" s="449" t="s">
        <v>206</v>
      </c>
      <c r="F1802" s="450" t="s">
        <v>649</v>
      </c>
      <c r="G1802" s="450" t="s">
        <v>2914</v>
      </c>
      <c r="H1802" s="450" t="s">
        <v>2940</v>
      </c>
      <c r="I1802" s="627" t="s">
        <v>681</v>
      </c>
      <c r="J1802" s="399" t="s">
        <v>3</v>
      </c>
      <c r="K1802" s="624">
        <v>1</v>
      </c>
      <c r="L1802" s="624">
        <v>5</v>
      </c>
      <c r="M1802" s="624">
        <v>5</v>
      </c>
      <c r="N1802" s="425">
        <v>30</v>
      </c>
      <c r="O1802" s="437"/>
      <c r="P1802" s="406">
        <v>30</v>
      </c>
      <c r="Q1802" s="406"/>
      <c r="R1802" s="406"/>
      <c r="S1802" s="406"/>
      <c r="T1802" s="406"/>
      <c r="U1802" s="406"/>
      <c r="V1802" s="406">
        <f t="shared" si="88"/>
        <v>0</v>
      </c>
      <c r="W1802" s="676"/>
      <c r="X1802" s="507" t="str">
        <f t="shared" si="86"/>
        <v>30 garsoniere, 0 număr camere necunoscut &lt;span style="color: red;"&gt;(spuneți-mi sau trimiteți tabel întreținere)&lt;/span&gt;</v>
      </c>
      <c r="Y1802" s="508" t="str">
        <f t="shared" si="87"/>
        <v>30 din care 30 garsoniere, 0 număr camere necunoscut &lt;span style="color: red;"&gt;(spuneți-mi sau trimiteți tabel întreținere)&lt;/span&gt;</v>
      </c>
      <c r="Z1802" s="509"/>
      <c r="AA1802" s="510" t="s">
        <v>1043</v>
      </c>
      <c r="AB1802" s="421" t="s">
        <v>1305</v>
      </c>
      <c r="AC1802" s="432" t="s">
        <v>1547</v>
      </c>
      <c r="AD1802" s="356" t="s">
        <v>2662</v>
      </c>
      <c r="AE1802" s="356"/>
      <c r="AF1802" s="356"/>
      <c r="AG1802" s="356" t="s">
        <v>840</v>
      </c>
      <c r="AH1802" s="356"/>
      <c r="AI1802" s="356" t="s">
        <v>2227</v>
      </c>
      <c r="AJ1802" s="441"/>
      <c r="AK1802" s="359"/>
    </row>
    <row r="1803" spans="1:37">
      <c r="A1803" s="367" t="s">
        <v>32</v>
      </c>
      <c r="B1803" s="369" t="s">
        <v>404</v>
      </c>
      <c r="C1803" s="461">
        <v>46.798099999999998</v>
      </c>
      <c r="D1803" s="462">
        <v>23.607900000000001</v>
      </c>
      <c r="E1803" s="463" t="s">
        <v>206</v>
      </c>
      <c r="F1803" s="464" t="s">
        <v>649</v>
      </c>
      <c r="G1803" s="464" t="s">
        <v>2915</v>
      </c>
      <c r="H1803" s="464" t="s">
        <v>4811</v>
      </c>
      <c r="I1803" s="474" t="s">
        <v>708</v>
      </c>
      <c r="J1803" s="475" t="s">
        <v>3</v>
      </c>
      <c r="K1803" s="476">
        <v>1</v>
      </c>
      <c r="L1803" s="476">
        <v>2</v>
      </c>
      <c r="M1803" s="476">
        <v>2</v>
      </c>
      <c r="N1803" s="477">
        <v>4</v>
      </c>
      <c r="O1803" s="478"/>
      <c r="P1803" s="479"/>
      <c r="Q1803" s="479"/>
      <c r="R1803" s="479"/>
      <c r="S1803" s="479"/>
      <c r="T1803" s="479"/>
      <c r="U1803" s="479"/>
      <c r="V1803" s="479">
        <f t="shared" si="88"/>
        <v>4</v>
      </c>
      <c r="W1803" s="679"/>
      <c r="X1803" s="515" t="str">
        <f t="shared" si="86"/>
        <v>4 număr camere necunoscut &lt;span style="color: red;"&gt;(spuneți-mi sau trimiteți tabel întreținere)&lt;/span&gt;</v>
      </c>
      <c r="Y1803" s="516" t="str">
        <f t="shared" si="87"/>
        <v>4 din care 4 număr camere necunoscut &lt;span style="color: red;"&gt;(spuneți-mi sau trimiteți tabel întreținere)&lt;/span&gt;</v>
      </c>
      <c r="Z1803" s="517"/>
      <c r="AA1803" s="518" t="s">
        <v>1043</v>
      </c>
      <c r="AB1803" s="400" t="s">
        <v>1299</v>
      </c>
      <c r="AC1803" s="458" t="s">
        <v>1548</v>
      </c>
      <c r="AD1803" s="472" t="s">
        <v>624</v>
      </c>
      <c r="AE1803" s="472"/>
      <c r="AF1803" s="472"/>
      <c r="AG1803" s="472" t="s">
        <v>840</v>
      </c>
      <c r="AH1803" s="472"/>
      <c r="AI1803" s="472" t="s">
        <v>2227</v>
      </c>
      <c r="AJ1803" s="473"/>
      <c r="AK1803" s="359"/>
    </row>
    <row r="1804" spans="1:37">
      <c r="A1804" s="367"/>
      <c r="B1804" s="386" t="s">
        <v>404</v>
      </c>
      <c r="C1804" s="402">
        <v>46.797899999999998</v>
      </c>
      <c r="D1804" s="428">
        <v>23.607600000000001</v>
      </c>
      <c r="E1804" s="449" t="s">
        <v>206</v>
      </c>
      <c r="F1804" s="450" t="s">
        <v>649</v>
      </c>
      <c r="G1804" s="450" t="s">
        <v>2915</v>
      </c>
      <c r="H1804" s="450" t="s">
        <v>4812</v>
      </c>
      <c r="I1804" s="452" t="s">
        <v>681</v>
      </c>
      <c r="J1804" s="457" t="s">
        <v>3</v>
      </c>
      <c r="K1804" s="407">
        <v>1</v>
      </c>
      <c r="L1804" s="407">
        <v>5</v>
      </c>
      <c r="M1804" s="407">
        <v>5</v>
      </c>
      <c r="N1804" s="425">
        <v>100</v>
      </c>
      <c r="O1804" s="437">
        <v>100</v>
      </c>
      <c r="P1804" s="406"/>
      <c r="Q1804" s="406"/>
      <c r="R1804" s="406"/>
      <c r="S1804" s="406"/>
      <c r="T1804" s="406"/>
      <c r="U1804" s="406"/>
      <c r="V1804" s="406">
        <f t="shared" si="88"/>
        <v>0</v>
      </c>
      <c r="W1804" s="676" t="s">
        <v>654</v>
      </c>
      <c r="X1804" s="507" t="str">
        <f t="shared" si="86"/>
        <v>100 camere cu băi și bucătării comune, aproximativ 0 număr camere necunoscut &lt;span style="color: red;"&gt;(spuneți-mi sau trimiteți tabel întreținere)&lt;/span&gt;</v>
      </c>
      <c r="Y1804" s="508" t="str">
        <f t="shared" si="87"/>
        <v>aproximativ 100 din care 100 camere cu băi și bucătării comune, aproximativ 0 număr camere necunoscut &lt;span style="color: red;"&gt;(spuneți-mi sau trimiteți tabel întreținere)&lt;/span&gt;</v>
      </c>
      <c r="Z1804" s="509"/>
      <c r="AA1804" s="510" t="s">
        <v>1043</v>
      </c>
      <c r="AB1804" s="628" t="s">
        <v>1304</v>
      </c>
      <c r="AC1804" s="431" t="s">
        <v>1547</v>
      </c>
      <c r="AD1804" s="356" t="s">
        <v>2507</v>
      </c>
      <c r="AE1804" s="356"/>
      <c r="AF1804" s="356"/>
      <c r="AG1804" s="356" t="s">
        <v>840</v>
      </c>
      <c r="AH1804" s="356"/>
      <c r="AI1804" s="356" t="s">
        <v>2227</v>
      </c>
      <c r="AJ1804" s="441"/>
      <c r="AK1804" s="359"/>
    </row>
    <row r="1805" spans="1:37">
      <c r="A1805" s="367"/>
      <c r="B1805" s="386" t="s">
        <v>404</v>
      </c>
      <c r="C1805" s="402">
        <v>46.797899999999998</v>
      </c>
      <c r="D1805" s="428">
        <v>23.608000000000001</v>
      </c>
      <c r="E1805" s="449" t="s">
        <v>206</v>
      </c>
      <c r="F1805" s="450" t="s">
        <v>649</v>
      </c>
      <c r="G1805" s="450" t="s">
        <v>2915</v>
      </c>
      <c r="H1805" s="450" t="s">
        <v>4813</v>
      </c>
      <c r="I1805" s="452" t="s">
        <v>708</v>
      </c>
      <c r="J1805" s="457" t="s">
        <v>3</v>
      </c>
      <c r="K1805" s="407">
        <v>1</v>
      </c>
      <c r="L1805" s="407">
        <v>2</v>
      </c>
      <c r="M1805" s="407">
        <v>2</v>
      </c>
      <c r="N1805" s="425">
        <v>4</v>
      </c>
      <c r="O1805" s="437"/>
      <c r="P1805" s="406"/>
      <c r="Q1805" s="406"/>
      <c r="R1805" s="406"/>
      <c r="S1805" s="406"/>
      <c r="T1805" s="406"/>
      <c r="U1805" s="406"/>
      <c r="V1805" s="406">
        <f t="shared" si="88"/>
        <v>4</v>
      </c>
      <c r="W1805" s="676"/>
      <c r="X1805" s="507" t="str">
        <f t="shared" si="86"/>
        <v>4 număr camere necunoscut &lt;span style="color: red;"&gt;(spuneți-mi sau trimiteți tabel întreținere)&lt;/span&gt;</v>
      </c>
      <c r="Y1805" s="508" t="str">
        <f t="shared" si="87"/>
        <v>4 din care 4 număr camere necunoscut &lt;span style="color: red;"&gt;(spuneți-mi sau trimiteți tabel întreținere)&lt;/span&gt;</v>
      </c>
      <c r="Z1805" s="509"/>
      <c r="AA1805" s="510" t="s">
        <v>1043</v>
      </c>
      <c r="AB1805" s="628" t="s">
        <v>1299</v>
      </c>
      <c r="AC1805" s="431" t="s">
        <v>1548</v>
      </c>
      <c r="AD1805" s="356" t="s">
        <v>624</v>
      </c>
      <c r="AE1805" s="356"/>
      <c r="AF1805" s="356"/>
      <c r="AG1805" s="356" t="s">
        <v>840</v>
      </c>
      <c r="AH1805" s="356"/>
      <c r="AI1805" s="356" t="s">
        <v>2227</v>
      </c>
      <c r="AJ1805" s="441"/>
      <c r="AK1805" s="359"/>
    </row>
    <row r="1806" spans="1:37">
      <c r="A1806" s="367"/>
      <c r="B1806" s="386" t="s">
        <v>404</v>
      </c>
      <c r="C1806" s="402">
        <v>46.797499999999999</v>
      </c>
      <c r="D1806" s="428">
        <v>23.6083</v>
      </c>
      <c r="E1806" s="449" t="s">
        <v>206</v>
      </c>
      <c r="F1806" s="450" t="s">
        <v>649</v>
      </c>
      <c r="G1806" s="450" t="s">
        <v>2915</v>
      </c>
      <c r="H1806" s="450" t="s">
        <v>4814</v>
      </c>
      <c r="I1806" s="452" t="s">
        <v>708</v>
      </c>
      <c r="J1806" s="457" t="s">
        <v>3</v>
      </c>
      <c r="K1806" s="407">
        <v>1</v>
      </c>
      <c r="L1806" s="407">
        <v>2</v>
      </c>
      <c r="M1806" s="407">
        <v>2</v>
      </c>
      <c r="N1806" s="425">
        <v>12</v>
      </c>
      <c r="O1806" s="437"/>
      <c r="P1806" s="406"/>
      <c r="Q1806" s="406"/>
      <c r="R1806" s="406"/>
      <c r="S1806" s="406"/>
      <c r="T1806" s="406"/>
      <c r="U1806" s="406"/>
      <c r="V1806" s="406">
        <f t="shared" si="88"/>
        <v>12</v>
      </c>
      <c r="W1806" s="676"/>
      <c r="X1806" s="507" t="str">
        <f t="shared" si="86"/>
        <v>12 număr camere necunoscut &lt;span style="color: red;"&gt;(spuneți-mi sau trimiteți tabel întreținere)&lt;/span&gt;</v>
      </c>
      <c r="Y1806" s="508" t="str">
        <f t="shared" si="87"/>
        <v>12 din care 12 număr camere necunoscut &lt;span style="color: red;"&gt;(spuneți-mi sau trimiteți tabel întreținere)&lt;/span&gt;</v>
      </c>
      <c r="Z1806" s="509"/>
      <c r="AA1806" s="510" t="s">
        <v>1043</v>
      </c>
      <c r="AB1806" s="628" t="s">
        <v>1300</v>
      </c>
      <c r="AC1806" s="431" t="s">
        <v>1548</v>
      </c>
      <c r="AD1806" s="356" t="s">
        <v>1134</v>
      </c>
      <c r="AE1806" s="356"/>
      <c r="AF1806" s="356"/>
      <c r="AG1806" s="356" t="s">
        <v>840</v>
      </c>
      <c r="AH1806" s="356"/>
      <c r="AI1806" s="356" t="s">
        <v>2227</v>
      </c>
      <c r="AJ1806" s="441"/>
      <c r="AK1806" s="359"/>
    </row>
    <row r="1807" spans="1:37">
      <c r="A1807" s="367"/>
      <c r="B1807" s="386" t="s">
        <v>404</v>
      </c>
      <c r="C1807" s="402">
        <v>46.797400000000003</v>
      </c>
      <c r="D1807" s="428">
        <v>23.608000000000001</v>
      </c>
      <c r="E1807" s="449" t="s">
        <v>206</v>
      </c>
      <c r="F1807" s="450" t="s">
        <v>649</v>
      </c>
      <c r="G1807" s="450" t="s">
        <v>2915</v>
      </c>
      <c r="H1807" s="450" t="s">
        <v>4815</v>
      </c>
      <c r="I1807" s="452" t="s">
        <v>684</v>
      </c>
      <c r="J1807" s="457" t="s">
        <v>3</v>
      </c>
      <c r="K1807" s="407">
        <v>1</v>
      </c>
      <c r="L1807" s="407">
        <v>4</v>
      </c>
      <c r="M1807" s="407">
        <v>4</v>
      </c>
      <c r="N1807" s="425">
        <v>48</v>
      </c>
      <c r="O1807" s="437"/>
      <c r="P1807" s="406"/>
      <c r="Q1807" s="406"/>
      <c r="R1807" s="406"/>
      <c r="S1807" s="406"/>
      <c r="T1807" s="406"/>
      <c r="U1807" s="406"/>
      <c r="V1807" s="406">
        <f t="shared" si="88"/>
        <v>48</v>
      </c>
      <c r="W1807" s="676"/>
      <c r="X1807" s="507" t="str">
        <f t="shared" si="86"/>
        <v>48 număr camere necunoscut &lt;span style="color: red;"&gt;(spuneți-mi sau trimiteți tabel întreținere)&lt;/span&gt;</v>
      </c>
      <c r="Y1807" s="508" t="str">
        <f t="shared" si="87"/>
        <v>48 din care 48 număr camere necunoscut &lt;span style="color: red;"&gt;(spuneți-mi sau trimiteți tabel întreținere)&lt;/span&gt;</v>
      </c>
      <c r="Z1807" s="509"/>
      <c r="AA1807" s="510" t="s">
        <v>1043</v>
      </c>
      <c r="AB1807" s="628" t="s">
        <v>1300</v>
      </c>
      <c r="AC1807" s="431" t="s">
        <v>1548</v>
      </c>
      <c r="AD1807" s="356" t="s">
        <v>1134</v>
      </c>
      <c r="AE1807" s="356"/>
      <c r="AF1807" s="356"/>
      <c r="AG1807" s="356" t="s">
        <v>840</v>
      </c>
      <c r="AH1807" s="356"/>
      <c r="AI1807" s="356" t="s">
        <v>2227</v>
      </c>
      <c r="AJ1807" s="441"/>
      <c r="AK1807" s="359"/>
    </row>
    <row r="1808" spans="1:37">
      <c r="A1808" s="367"/>
      <c r="B1808" s="386" t="s">
        <v>404</v>
      </c>
      <c r="C1808" s="402">
        <v>46.796999999999997</v>
      </c>
      <c r="D1808" s="428">
        <v>23.608599999999999</v>
      </c>
      <c r="E1808" s="449" t="s">
        <v>206</v>
      </c>
      <c r="F1808" s="450" t="s">
        <v>649</v>
      </c>
      <c r="G1808" s="450" t="s">
        <v>2915</v>
      </c>
      <c r="H1808" s="450" t="s">
        <v>4816</v>
      </c>
      <c r="I1808" s="452" t="s">
        <v>708</v>
      </c>
      <c r="J1808" s="457" t="s">
        <v>3</v>
      </c>
      <c r="K1808" s="407">
        <v>1</v>
      </c>
      <c r="L1808" s="407">
        <v>2</v>
      </c>
      <c r="M1808" s="407">
        <v>2</v>
      </c>
      <c r="N1808" s="425">
        <v>12</v>
      </c>
      <c r="O1808" s="437"/>
      <c r="P1808" s="406"/>
      <c r="Q1808" s="406"/>
      <c r="R1808" s="406"/>
      <c r="S1808" s="406"/>
      <c r="T1808" s="406"/>
      <c r="U1808" s="406"/>
      <c r="V1808" s="406">
        <f t="shared" si="88"/>
        <v>12</v>
      </c>
      <c r="W1808" s="676"/>
      <c r="X1808" s="507" t="str">
        <f t="shared" si="86"/>
        <v>12 număr camere necunoscut &lt;span style="color: red;"&gt;(spuneți-mi sau trimiteți tabel întreținere)&lt;/span&gt;</v>
      </c>
      <c r="Y1808" s="508" t="str">
        <f t="shared" si="87"/>
        <v>12 din care 12 număr camere necunoscut &lt;span style="color: red;"&gt;(spuneți-mi sau trimiteți tabel întreținere)&lt;/span&gt;</v>
      </c>
      <c r="Z1808" s="509"/>
      <c r="AA1808" s="510" t="s">
        <v>1043</v>
      </c>
      <c r="AB1808" s="628" t="s">
        <v>1300</v>
      </c>
      <c r="AC1808" s="431" t="s">
        <v>1548</v>
      </c>
      <c r="AD1808" s="356" t="s">
        <v>1134</v>
      </c>
      <c r="AE1808" s="356"/>
      <c r="AF1808" s="356"/>
      <c r="AG1808" s="356" t="s">
        <v>840</v>
      </c>
      <c r="AH1808" s="356"/>
      <c r="AI1808" s="356" t="s">
        <v>2227</v>
      </c>
      <c r="AJ1808" s="441"/>
      <c r="AK1808" s="359"/>
    </row>
    <row r="1809" spans="1:37">
      <c r="A1809" s="367"/>
      <c r="B1809" s="386" t="s">
        <v>404</v>
      </c>
      <c r="C1809" s="402">
        <v>46.796900000000001</v>
      </c>
      <c r="D1809" s="428">
        <v>23.6083</v>
      </c>
      <c r="E1809" s="449" t="s">
        <v>206</v>
      </c>
      <c r="F1809" s="450" t="s">
        <v>649</v>
      </c>
      <c r="G1809" s="450" t="s">
        <v>2915</v>
      </c>
      <c r="H1809" s="450" t="s">
        <v>4817</v>
      </c>
      <c r="I1809" s="452" t="s">
        <v>708</v>
      </c>
      <c r="J1809" s="457" t="s">
        <v>3</v>
      </c>
      <c r="K1809" s="407">
        <v>1</v>
      </c>
      <c r="L1809" s="407">
        <v>2</v>
      </c>
      <c r="M1809" s="407">
        <v>2</v>
      </c>
      <c r="N1809" s="425">
        <v>12</v>
      </c>
      <c r="O1809" s="437"/>
      <c r="P1809" s="406"/>
      <c r="Q1809" s="406"/>
      <c r="R1809" s="406"/>
      <c r="S1809" s="406"/>
      <c r="T1809" s="406"/>
      <c r="U1809" s="406"/>
      <c r="V1809" s="406">
        <f t="shared" si="88"/>
        <v>12</v>
      </c>
      <c r="W1809" s="676"/>
      <c r="X1809" s="507" t="str">
        <f t="shared" si="86"/>
        <v>12 număr camere necunoscut &lt;span style="color: red;"&gt;(spuneți-mi sau trimiteți tabel întreținere)&lt;/span&gt;</v>
      </c>
      <c r="Y1809" s="508" t="str">
        <f t="shared" si="87"/>
        <v>12 din care 12 număr camere necunoscut &lt;span style="color: red;"&gt;(spuneți-mi sau trimiteți tabel întreținere)&lt;/span&gt;</v>
      </c>
      <c r="Z1809" s="509"/>
      <c r="AA1809" s="510" t="s">
        <v>1043</v>
      </c>
      <c r="AB1809" s="628" t="s">
        <v>1300</v>
      </c>
      <c r="AC1809" s="431" t="s">
        <v>1548</v>
      </c>
      <c r="AD1809" s="356" t="s">
        <v>1134</v>
      </c>
      <c r="AE1809" s="356"/>
      <c r="AF1809" s="356"/>
      <c r="AG1809" s="356" t="s">
        <v>840</v>
      </c>
      <c r="AH1809" s="356" t="s">
        <v>1726</v>
      </c>
      <c r="AI1809" s="356" t="s">
        <v>2227</v>
      </c>
      <c r="AJ1809" s="441"/>
      <c r="AK1809" s="359"/>
    </row>
    <row r="1810" spans="1:37">
      <c r="A1810" s="367"/>
      <c r="B1810" s="386" t="s">
        <v>404</v>
      </c>
      <c r="C1810" s="402">
        <v>46.796300000000002</v>
      </c>
      <c r="D1810" s="428">
        <v>23.608599999999999</v>
      </c>
      <c r="E1810" s="449" t="s">
        <v>206</v>
      </c>
      <c r="F1810" s="450" t="s">
        <v>649</v>
      </c>
      <c r="G1810" s="450" t="s">
        <v>2915</v>
      </c>
      <c r="H1810" s="450" t="s">
        <v>4818</v>
      </c>
      <c r="I1810" s="452" t="s">
        <v>681</v>
      </c>
      <c r="J1810" s="457" t="s">
        <v>3</v>
      </c>
      <c r="K1810" s="407">
        <v>1</v>
      </c>
      <c r="L1810" s="407">
        <v>5</v>
      </c>
      <c r="M1810" s="407">
        <v>5</v>
      </c>
      <c r="N1810" s="425">
        <v>120</v>
      </c>
      <c r="O1810" s="437">
        <v>120</v>
      </c>
      <c r="P1810" s="406"/>
      <c r="Q1810" s="406"/>
      <c r="R1810" s="406"/>
      <c r="S1810" s="406"/>
      <c r="T1810" s="406"/>
      <c r="U1810" s="406"/>
      <c r="V1810" s="406">
        <f t="shared" si="88"/>
        <v>0</v>
      </c>
      <c r="W1810" s="676" t="s">
        <v>654</v>
      </c>
      <c r="X1810" s="507" t="str">
        <f t="shared" si="86"/>
        <v>120 camere cu băi și bucătării comune, aproximativ 0 număr camere necunoscut &lt;span style="color: red;"&gt;(spuneți-mi sau trimiteți tabel întreținere)&lt;/span&gt;</v>
      </c>
      <c r="Y1810" s="508" t="str">
        <f t="shared" si="87"/>
        <v>aproximativ 120 din care 120 camere cu băi și bucătării comune, aproximativ 0 număr camere necunoscut &lt;span style="color: red;"&gt;(spuneți-mi sau trimiteți tabel întreținere)&lt;/span&gt;</v>
      </c>
      <c r="Z1810" s="509"/>
      <c r="AA1810" s="510" t="s">
        <v>1043</v>
      </c>
      <c r="AB1810" s="628" t="s">
        <v>1304</v>
      </c>
      <c r="AC1810" s="431" t="s">
        <v>1547</v>
      </c>
      <c r="AD1810" s="356" t="s">
        <v>2508</v>
      </c>
      <c r="AE1810" s="356"/>
      <c r="AF1810" s="356"/>
      <c r="AG1810" s="356" t="s">
        <v>840</v>
      </c>
      <c r="AH1810" s="356"/>
      <c r="AI1810" s="356" t="s">
        <v>2227</v>
      </c>
      <c r="AJ1810" s="441"/>
      <c r="AK1810" s="359"/>
    </row>
    <row r="1811" spans="1:37">
      <c r="A1811" s="367"/>
      <c r="B1811" s="386" t="s">
        <v>404</v>
      </c>
      <c r="C1811" s="402">
        <v>46.7958</v>
      </c>
      <c r="D1811" s="428">
        <v>23.609000000000002</v>
      </c>
      <c r="E1811" s="449" t="s">
        <v>206</v>
      </c>
      <c r="F1811" s="450" t="s">
        <v>649</v>
      </c>
      <c r="G1811" s="450" t="s">
        <v>2915</v>
      </c>
      <c r="H1811" s="450" t="s">
        <v>4819</v>
      </c>
      <c r="I1811" s="452" t="s">
        <v>681</v>
      </c>
      <c r="J1811" s="457" t="s">
        <v>3</v>
      </c>
      <c r="K1811" s="407">
        <v>1</v>
      </c>
      <c r="L1811" s="407">
        <v>5</v>
      </c>
      <c r="M1811" s="407">
        <v>5</v>
      </c>
      <c r="N1811" s="425">
        <v>120</v>
      </c>
      <c r="O1811" s="437">
        <v>120</v>
      </c>
      <c r="P1811" s="406"/>
      <c r="Q1811" s="406"/>
      <c r="R1811" s="406"/>
      <c r="S1811" s="406"/>
      <c r="T1811" s="406"/>
      <c r="U1811" s="406"/>
      <c r="V1811" s="406">
        <f t="shared" si="88"/>
        <v>0</v>
      </c>
      <c r="W1811" s="676" t="s">
        <v>654</v>
      </c>
      <c r="X1811" s="507" t="str">
        <f t="shared" si="86"/>
        <v>120 camere cu băi și bucătării comune, aproximativ 0 număr camere necunoscut &lt;span style="color: red;"&gt;(spuneți-mi sau trimiteți tabel întreținere)&lt;/span&gt;</v>
      </c>
      <c r="Y1811" s="508" t="str">
        <f t="shared" si="87"/>
        <v>aproximativ 120 din care 120 camere cu băi și bucătării comune, aproximativ 0 număr camere necunoscut &lt;span style="color: red;"&gt;(spuneți-mi sau trimiteți tabel întreținere)&lt;/span&gt;</v>
      </c>
      <c r="Z1811" s="509"/>
      <c r="AA1811" s="510" t="s">
        <v>1043</v>
      </c>
      <c r="AB1811" s="628" t="s">
        <v>1304</v>
      </c>
      <c r="AC1811" s="431" t="s">
        <v>1547</v>
      </c>
      <c r="AD1811" s="356" t="s">
        <v>2508</v>
      </c>
      <c r="AE1811" s="356"/>
      <c r="AF1811" s="356"/>
      <c r="AG1811" s="356" t="s">
        <v>840</v>
      </c>
      <c r="AH1811" s="356"/>
      <c r="AI1811" s="356" t="s">
        <v>2227</v>
      </c>
      <c r="AJ1811" s="441"/>
      <c r="AK1811" s="359"/>
    </row>
    <row r="1812" spans="1:37">
      <c r="A1812" s="367"/>
      <c r="B1812" s="386" t="s">
        <v>404</v>
      </c>
      <c r="C1812" s="402">
        <v>46.796399999999998</v>
      </c>
      <c r="D1812" s="428">
        <v>23.609000000000002</v>
      </c>
      <c r="E1812" s="449" t="s">
        <v>206</v>
      </c>
      <c r="F1812" s="450" t="s">
        <v>649</v>
      </c>
      <c r="G1812" s="450" t="s">
        <v>2915</v>
      </c>
      <c r="H1812" s="450" t="s">
        <v>4820</v>
      </c>
      <c r="I1812" s="452" t="s">
        <v>708</v>
      </c>
      <c r="J1812" s="457" t="s">
        <v>3</v>
      </c>
      <c r="K1812" s="407">
        <v>1</v>
      </c>
      <c r="L1812" s="407">
        <v>2</v>
      </c>
      <c r="M1812" s="407">
        <v>2</v>
      </c>
      <c r="N1812" s="425">
        <v>12</v>
      </c>
      <c r="O1812" s="437"/>
      <c r="P1812" s="406"/>
      <c r="Q1812" s="406"/>
      <c r="R1812" s="406"/>
      <c r="S1812" s="406"/>
      <c r="T1812" s="406"/>
      <c r="U1812" s="406"/>
      <c r="V1812" s="406">
        <f t="shared" si="88"/>
        <v>12</v>
      </c>
      <c r="W1812" s="676"/>
      <c r="X1812" s="507" t="str">
        <f t="shared" si="86"/>
        <v>12 număr camere necunoscut &lt;span style="color: red;"&gt;(spuneți-mi sau trimiteți tabel întreținere)&lt;/span&gt;</v>
      </c>
      <c r="Y1812" s="508" t="str">
        <f t="shared" si="87"/>
        <v>12 din care 12 număr camere necunoscut &lt;span style="color: red;"&gt;(spuneți-mi sau trimiteți tabel întreținere)&lt;/span&gt;</v>
      </c>
      <c r="Z1812" s="509"/>
      <c r="AA1812" s="510" t="s">
        <v>1043</v>
      </c>
      <c r="AB1812" s="628" t="s">
        <v>1300</v>
      </c>
      <c r="AC1812" s="431" t="s">
        <v>1548</v>
      </c>
      <c r="AD1812" s="356" t="s">
        <v>1134</v>
      </c>
      <c r="AE1812" s="356"/>
      <c r="AF1812" s="356"/>
      <c r="AG1812" s="356" t="s">
        <v>840</v>
      </c>
      <c r="AH1812" s="356" t="s">
        <v>1726</v>
      </c>
      <c r="AI1812" s="356" t="s">
        <v>2227</v>
      </c>
      <c r="AJ1812" s="441"/>
      <c r="AK1812" s="359"/>
    </row>
    <row r="1813" spans="1:37">
      <c r="A1813" s="367"/>
      <c r="B1813" s="386" t="s">
        <v>404</v>
      </c>
      <c r="C1813" s="402">
        <v>46.795900000000003</v>
      </c>
      <c r="D1813" s="428">
        <v>23.609300000000001</v>
      </c>
      <c r="E1813" s="449" t="s">
        <v>206</v>
      </c>
      <c r="F1813" s="450" t="s">
        <v>649</v>
      </c>
      <c r="G1813" s="450" t="s">
        <v>2915</v>
      </c>
      <c r="H1813" s="450" t="s">
        <v>4821</v>
      </c>
      <c r="I1813" s="452" t="s">
        <v>708</v>
      </c>
      <c r="J1813" s="457" t="s">
        <v>3</v>
      </c>
      <c r="K1813" s="407">
        <v>1</v>
      </c>
      <c r="L1813" s="407">
        <v>2</v>
      </c>
      <c r="M1813" s="407">
        <v>2</v>
      </c>
      <c r="N1813" s="425">
        <v>12</v>
      </c>
      <c r="O1813" s="437"/>
      <c r="P1813" s="406"/>
      <c r="Q1813" s="406"/>
      <c r="R1813" s="406"/>
      <c r="S1813" s="406"/>
      <c r="T1813" s="406"/>
      <c r="U1813" s="406"/>
      <c r="V1813" s="406">
        <f t="shared" si="88"/>
        <v>12</v>
      </c>
      <c r="W1813" s="676"/>
      <c r="X1813" s="507" t="str">
        <f t="shared" si="86"/>
        <v>12 număr camere necunoscut &lt;span style="color: red;"&gt;(spuneți-mi sau trimiteți tabel întreținere)&lt;/span&gt;</v>
      </c>
      <c r="Y1813" s="508" t="str">
        <f t="shared" si="87"/>
        <v>12 din care 12 număr camere necunoscut &lt;span style="color: red;"&gt;(spuneți-mi sau trimiteți tabel întreținere)&lt;/span&gt;</v>
      </c>
      <c r="Z1813" s="509"/>
      <c r="AA1813" s="510" t="s">
        <v>1043</v>
      </c>
      <c r="AB1813" s="628" t="s">
        <v>1300</v>
      </c>
      <c r="AC1813" s="431" t="s">
        <v>1548</v>
      </c>
      <c r="AD1813" s="356" t="s">
        <v>1134</v>
      </c>
      <c r="AE1813" s="356"/>
      <c r="AF1813" s="356"/>
      <c r="AG1813" s="356" t="s">
        <v>840</v>
      </c>
      <c r="AH1813" s="356" t="s">
        <v>1726</v>
      </c>
      <c r="AI1813" s="356" t="s">
        <v>2227</v>
      </c>
      <c r="AJ1813" s="441"/>
      <c r="AK1813" s="359"/>
    </row>
    <row r="1814" spans="1:37">
      <c r="A1814" s="367"/>
      <c r="B1814" s="386" t="s">
        <v>404</v>
      </c>
      <c r="C1814" s="402">
        <v>46.795999999999999</v>
      </c>
      <c r="D1814" s="428">
        <v>23.6097</v>
      </c>
      <c r="E1814" s="449" t="s">
        <v>206</v>
      </c>
      <c r="F1814" s="450" t="s">
        <v>649</v>
      </c>
      <c r="G1814" s="450" t="s">
        <v>2915</v>
      </c>
      <c r="H1814" s="450" t="s">
        <v>4822</v>
      </c>
      <c r="I1814" s="452" t="s">
        <v>708</v>
      </c>
      <c r="J1814" s="457" t="s">
        <v>3</v>
      </c>
      <c r="K1814" s="407">
        <v>1</v>
      </c>
      <c r="L1814" s="407">
        <v>2</v>
      </c>
      <c r="M1814" s="407">
        <v>2</v>
      </c>
      <c r="N1814" s="425">
        <v>12</v>
      </c>
      <c r="O1814" s="437"/>
      <c r="P1814" s="406"/>
      <c r="Q1814" s="406"/>
      <c r="R1814" s="406"/>
      <c r="S1814" s="406"/>
      <c r="T1814" s="406"/>
      <c r="U1814" s="406"/>
      <c r="V1814" s="406">
        <f t="shared" si="88"/>
        <v>12</v>
      </c>
      <c r="W1814" s="676"/>
      <c r="X1814" s="507" t="str">
        <f t="shared" si="86"/>
        <v>12 număr camere necunoscut &lt;span style="color: red;"&gt;(spuneți-mi sau trimiteți tabel întreținere)&lt;/span&gt;</v>
      </c>
      <c r="Y1814" s="508" t="str">
        <f t="shared" si="87"/>
        <v>12 din care 12 număr camere necunoscut &lt;span style="color: red;"&gt;(spuneți-mi sau trimiteți tabel întreținere)&lt;/span&gt;</v>
      </c>
      <c r="Z1814" s="509"/>
      <c r="AA1814" s="510" t="s">
        <v>1043</v>
      </c>
      <c r="AB1814" s="628" t="s">
        <v>1300</v>
      </c>
      <c r="AC1814" s="431" t="s">
        <v>1548</v>
      </c>
      <c r="AD1814" s="356" t="s">
        <v>1134</v>
      </c>
      <c r="AE1814" s="356"/>
      <c r="AF1814" s="356"/>
      <c r="AG1814" s="356" t="s">
        <v>840</v>
      </c>
      <c r="AH1814" s="356" t="s">
        <v>1726</v>
      </c>
      <c r="AI1814" s="356" t="s">
        <v>2227</v>
      </c>
      <c r="AJ1814" s="496"/>
      <c r="AK1814" s="359"/>
    </row>
    <row r="1815" spans="1:37">
      <c r="A1815" s="367"/>
      <c r="B1815" s="386" t="s">
        <v>404</v>
      </c>
      <c r="C1815" s="402">
        <v>46.795499999999997</v>
      </c>
      <c r="D1815" s="428">
        <v>23.610099999999999</v>
      </c>
      <c r="E1815" s="449" t="s">
        <v>206</v>
      </c>
      <c r="F1815" s="450" t="s">
        <v>649</v>
      </c>
      <c r="G1815" s="450" t="s">
        <v>2915</v>
      </c>
      <c r="H1815" s="450" t="s">
        <v>4823</v>
      </c>
      <c r="I1815" s="452" t="s">
        <v>708</v>
      </c>
      <c r="J1815" s="457" t="s">
        <v>3</v>
      </c>
      <c r="K1815" s="407">
        <v>1</v>
      </c>
      <c r="L1815" s="407">
        <v>2</v>
      </c>
      <c r="M1815" s="407">
        <v>2</v>
      </c>
      <c r="N1815" s="425">
        <v>12</v>
      </c>
      <c r="O1815" s="437"/>
      <c r="P1815" s="406"/>
      <c r="Q1815" s="406"/>
      <c r="R1815" s="406"/>
      <c r="S1815" s="406"/>
      <c r="T1815" s="406"/>
      <c r="U1815" s="406"/>
      <c r="V1815" s="406">
        <f t="shared" si="88"/>
        <v>12</v>
      </c>
      <c r="W1815" s="676"/>
      <c r="X1815" s="507" t="str">
        <f t="shared" si="86"/>
        <v>12 număr camere necunoscut &lt;span style="color: red;"&gt;(spuneți-mi sau trimiteți tabel întreținere)&lt;/span&gt;</v>
      </c>
      <c r="Y1815" s="508" t="str">
        <f t="shared" si="87"/>
        <v>12 din care 12 număr camere necunoscut &lt;span style="color: red;"&gt;(spuneți-mi sau trimiteți tabel întreținere)&lt;/span&gt;</v>
      </c>
      <c r="Z1815" s="509"/>
      <c r="AA1815" s="510" t="s">
        <v>1043</v>
      </c>
      <c r="AB1815" s="628" t="s">
        <v>1300</v>
      </c>
      <c r="AC1815" s="431" t="s">
        <v>1548</v>
      </c>
      <c r="AD1815" s="356" t="s">
        <v>1134</v>
      </c>
      <c r="AE1815" s="356"/>
      <c r="AF1815" s="356"/>
      <c r="AG1815" s="356" t="s">
        <v>840</v>
      </c>
      <c r="AH1815" s="356" t="s">
        <v>1726</v>
      </c>
      <c r="AI1815" s="356" t="s">
        <v>2227</v>
      </c>
      <c r="AJ1815" s="441"/>
      <c r="AK1815" s="359"/>
    </row>
    <row r="1816" spans="1:37">
      <c r="A1816" s="367"/>
      <c r="B1816" s="445" t="s">
        <v>234</v>
      </c>
      <c r="C1816" s="402">
        <v>46.795299999999997</v>
      </c>
      <c r="D1816" s="428">
        <v>23.6097</v>
      </c>
      <c r="E1816" s="449" t="s">
        <v>206</v>
      </c>
      <c r="F1816" s="450" t="s">
        <v>649</v>
      </c>
      <c r="G1816" s="450" t="s">
        <v>2915</v>
      </c>
      <c r="H1816" s="450" t="s">
        <v>4824</v>
      </c>
      <c r="I1816" s="452" t="s">
        <v>708</v>
      </c>
      <c r="J1816" s="457" t="s">
        <v>3</v>
      </c>
      <c r="K1816" s="407">
        <v>1</v>
      </c>
      <c r="L1816" s="407">
        <v>2</v>
      </c>
      <c r="M1816" s="407">
        <v>2</v>
      </c>
      <c r="N1816" s="425">
        <v>12</v>
      </c>
      <c r="O1816" s="437"/>
      <c r="P1816" s="406"/>
      <c r="Q1816" s="406"/>
      <c r="R1816" s="406"/>
      <c r="S1816" s="406"/>
      <c r="T1816" s="406"/>
      <c r="U1816" s="406"/>
      <c r="V1816" s="406">
        <f t="shared" si="88"/>
        <v>12</v>
      </c>
      <c r="W1816" s="676"/>
      <c r="X1816" s="507" t="str">
        <f t="shared" si="86"/>
        <v>12 număr camere necunoscut &lt;span style="color: red;"&gt;(spuneți-mi sau trimiteți tabel întreținere)&lt;/span&gt;</v>
      </c>
      <c r="Y1816" s="508" t="str">
        <f t="shared" si="87"/>
        <v>12 din care 12 număr camere necunoscut &lt;span style="color: red;"&gt;(spuneți-mi sau trimiteți tabel întreținere)&lt;/span&gt;</v>
      </c>
      <c r="Z1816" s="509"/>
      <c r="AA1816" s="510" t="s">
        <v>1043</v>
      </c>
      <c r="AB1816" s="628" t="s">
        <v>1300</v>
      </c>
      <c r="AC1816" s="431" t="s">
        <v>1548</v>
      </c>
      <c r="AD1816" s="356" t="s">
        <v>1134</v>
      </c>
      <c r="AE1816" s="356"/>
      <c r="AF1816" s="356"/>
      <c r="AG1816" s="356" t="s">
        <v>840</v>
      </c>
      <c r="AH1816" s="356" t="s">
        <v>1726</v>
      </c>
      <c r="AI1816" s="356" t="s">
        <v>2227</v>
      </c>
      <c r="AJ1816" s="496"/>
      <c r="AK1816" s="359"/>
    </row>
    <row r="1817" spans="1:37" ht="13.5" thickBot="1">
      <c r="A1817" s="367"/>
      <c r="B1817" s="445" t="s">
        <v>236</v>
      </c>
      <c r="C1817" s="402">
        <v>46.796599999999998</v>
      </c>
      <c r="D1817" s="428">
        <v>23.609400000000001</v>
      </c>
      <c r="E1817" s="449" t="s">
        <v>206</v>
      </c>
      <c r="F1817" s="450" t="s">
        <v>649</v>
      </c>
      <c r="G1817" s="450" t="s">
        <v>2915</v>
      </c>
      <c r="H1817" s="450" t="s">
        <v>4825</v>
      </c>
      <c r="I1817" s="452" t="s">
        <v>708</v>
      </c>
      <c r="J1817" s="457" t="s">
        <v>3</v>
      </c>
      <c r="K1817" s="407">
        <v>1</v>
      </c>
      <c r="L1817" s="407">
        <v>2</v>
      </c>
      <c r="M1817" s="407">
        <v>2</v>
      </c>
      <c r="N1817" s="425">
        <v>12</v>
      </c>
      <c r="O1817" s="437"/>
      <c r="P1817" s="406"/>
      <c r="Q1817" s="406"/>
      <c r="R1817" s="406"/>
      <c r="S1817" s="406"/>
      <c r="T1817" s="406"/>
      <c r="U1817" s="406"/>
      <c r="V1817" s="406">
        <f t="shared" si="88"/>
        <v>12</v>
      </c>
      <c r="W1817" s="676"/>
      <c r="X1817" s="507" t="str">
        <f t="shared" si="86"/>
        <v>12 număr camere necunoscut &lt;span style="color: red;"&gt;(spuneți-mi sau trimiteți tabel întreținere)&lt;/span&gt;</v>
      </c>
      <c r="Y1817" s="508" t="str">
        <f t="shared" si="87"/>
        <v>12 din care 12 număr camere necunoscut &lt;span style="color: red;"&gt;(spuneți-mi sau trimiteți tabel întreținere)&lt;/span&gt;</v>
      </c>
      <c r="Z1817" s="509"/>
      <c r="AA1817" s="510" t="s">
        <v>1043</v>
      </c>
      <c r="AB1817" s="628" t="s">
        <v>1300</v>
      </c>
      <c r="AC1817" s="431" t="s">
        <v>1548</v>
      </c>
      <c r="AD1817" s="356" t="s">
        <v>1134</v>
      </c>
      <c r="AE1817" s="356"/>
      <c r="AF1817" s="356"/>
      <c r="AG1817" s="356" t="s">
        <v>840</v>
      </c>
      <c r="AH1817" s="356" t="s">
        <v>1726</v>
      </c>
      <c r="AI1817" s="356" t="s">
        <v>2227</v>
      </c>
      <c r="AJ1817" s="441"/>
      <c r="AK1817" s="359"/>
    </row>
    <row r="1818" spans="1:37" ht="13.5" thickTop="1">
      <c r="A1818" s="367" t="s">
        <v>23</v>
      </c>
      <c r="B1818" s="685" t="s">
        <v>404</v>
      </c>
      <c r="C1818" s="702">
        <v>46.77</v>
      </c>
      <c r="D1818" s="703">
        <v>23.57</v>
      </c>
      <c r="E1818" s="704" t="s">
        <v>206</v>
      </c>
      <c r="F1818" s="705" t="s">
        <v>649</v>
      </c>
      <c r="G1818" s="705" t="s">
        <v>2916</v>
      </c>
      <c r="H1818" s="705" t="s">
        <v>4826</v>
      </c>
      <c r="I1818" s="721" t="s">
        <v>673</v>
      </c>
      <c r="J1818" s="722" t="s">
        <v>3</v>
      </c>
      <c r="K1818" s="723">
        <v>1</v>
      </c>
      <c r="L1818" s="723">
        <v>4</v>
      </c>
      <c r="M1818" s="723">
        <v>4</v>
      </c>
      <c r="N1818" s="724">
        <v>8</v>
      </c>
      <c r="O1818" s="710"/>
      <c r="P1818" s="711"/>
      <c r="Q1818" s="711"/>
      <c r="R1818" s="711">
        <v>8</v>
      </c>
      <c r="S1818" s="711"/>
      <c r="T1818" s="711"/>
      <c r="U1818" s="711"/>
      <c r="V1818" s="711">
        <f t="shared" si="88"/>
        <v>0</v>
      </c>
      <c r="W1818" s="725"/>
      <c r="X1818" s="726" t="str">
        <f t="shared" si="86"/>
        <v>8 trei camere, 0 număr camere necunoscut &lt;span style="color: red;"&gt;(spuneți-mi sau trimiteți tabel întreținere)&lt;/span&gt;</v>
      </c>
      <c r="Y1818" s="727" t="str">
        <f t="shared" si="87"/>
        <v>8 din care 8 trei camere, 0 număr camere necunoscut &lt;span style="color: red;"&gt;(spuneți-mi sau trimiteți tabel întreținere)&lt;/span&gt;</v>
      </c>
      <c r="Z1818" s="728"/>
      <c r="AA1818" s="729" t="s">
        <v>1043</v>
      </c>
      <c r="AB1818" s="733" t="s">
        <v>1303</v>
      </c>
      <c r="AC1818" s="700" t="s">
        <v>1547</v>
      </c>
      <c r="AD1818" s="719" t="s">
        <v>907</v>
      </c>
      <c r="AE1818" s="719"/>
      <c r="AF1818" s="719"/>
      <c r="AG1818" s="719" t="s">
        <v>840</v>
      </c>
      <c r="AH1818" s="719"/>
      <c r="AI1818" s="719" t="s">
        <v>2227</v>
      </c>
      <c r="AJ1818" s="720"/>
      <c r="AK1818" s="359"/>
    </row>
    <row r="1819" spans="1:37">
      <c r="A1819" s="367"/>
      <c r="B1819" s="386" t="s">
        <v>404</v>
      </c>
      <c r="C1819" s="402">
        <v>46.773200000000003</v>
      </c>
      <c r="D1819" s="428">
        <v>23.569299999999998</v>
      </c>
      <c r="E1819" s="449" t="s">
        <v>206</v>
      </c>
      <c r="F1819" s="450" t="s">
        <v>649</v>
      </c>
      <c r="G1819" s="450" t="s">
        <v>2916</v>
      </c>
      <c r="H1819" s="450" t="s">
        <v>3301</v>
      </c>
      <c r="I1819" s="452" t="s">
        <v>2105</v>
      </c>
      <c r="J1819" s="457" t="s">
        <v>3</v>
      </c>
      <c r="K1819" s="407">
        <v>1</v>
      </c>
      <c r="L1819" s="407">
        <v>4</v>
      </c>
      <c r="M1819" s="407">
        <v>4</v>
      </c>
      <c r="N1819" s="425" t="s">
        <v>624</v>
      </c>
      <c r="O1819" s="437"/>
      <c r="P1819" s="406"/>
      <c r="Q1819" s="406"/>
      <c r="R1819" s="406"/>
      <c r="S1819" s="406"/>
      <c r="T1819" s="406"/>
      <c r="U1819" s="406"/>
      <c r="V1819" s="406" t="e">
        <f t="shared" si="88"/>
        <v>#VALUE!</v>
      </c>
      <c r="W1819" s="676"/>
      <c r="X1819" s="507" t="e">
        <f t="shared" si="86"/>
        <v>#VALUE!</v>
      </c>
      <c r="Y1819" s="508" t="e">
        <f t="shared" si="87"/>
        <v>#VALUE!</v>
      </c>
      <c r="Z1819" s="509"/>
      <c r="AA1819" s="510" t="s">
        <v>1043</v>
      </c>
      <c r="AB1819" s="421" t="s">
        <v>1303</v>
      </c>
      <c r="AC1819" s="432" t="s">
        <v>1547</v>
      </c>
      <c r="AD1819" s="356" t="s">
        <v>907</v>
      </c>
      <c r="AE1819" s="356"/>
      <c r="AF1819" s="356"/>
      <c r="AG1819" s="356" t="s">
        <v>840</v>
      </c>
      <c r="AH1819" s="356"/>
      <c r="AI1819" s="356" t="s">
        <v>2227</v>
      </c>
      <c r="AJ1819" s="496"/>
      <c r="AK1819" s="359"/>
    </row>
    <row r="1820" spans="1:37">
      <c r="A1820" s="367"/>
      <c r="B1820" s="386" t="s">
        <v>404</v>
      </c>
      <c r="C1820" s="402">
        <v>46.773200000000003</v>
      </c>
      <c r="D1820" s="428">
        <v>23.569900000000001</v>
      </c>
      <c r="E1820" s="449" t="s">
        <v>206</v>
      </c>
      <c r="F1820" s="450" t="s">
        <v>649</v>
      </c>
      <c r="G1820" s="450" t="s">
        <v>2916</v>
      </c>
      <c r="H1820" s="450" t="s">
        <v>4827</v>
      </c>
      <c r="I1820" s="452" t="s">
        <v>779</v>
      </c>
      <c r="J1820" s="457" t="s">
        <v>3</v>
      </c>
      <c r="K1820" s="407">
        <v>1</v>
      </c>
      <c r="L1820" s="407">
        <v>5</v>
      </c>
      <c r="M1820" s="407">
        <v>5</v>
      </c>
      <c r="N1820" s="425">
        <v>20</v>
      </c>
      <c r="O1820" s="437"/>
      <c r="P1820" s="406"/>
      <c r="Q1820" s="406">
        <v>15</v>
      </c>
      <c r="R1820" s="406">
        <v>5</v>
      </c>
      <c r="S1820" s="406"/>
      <c r="T1820" s="406"/>
      <c r="U1820" s="406"/>
      <c r="V1820" s="406">
        <f t="shared" si="88"/>
        <v>0</v>
      </c>
      <c r="W1820" s="676"/>
      <c r="X1820" s="507" t="str">
        <f t="shared" si="86"/>
        <v>15 două camere, 5 trei camere, 0 număr camere necunoscut &lt;span style="color: red;"&gt;(spuneți-mi sau trimiteți tabel întreținere)&lt;/span&gt;</v>
      </c>
      <c r="Y1820" s="508" t="str">
        <f t="shared" si="87"/>
        <v>20 din care 15 două camere, 5 trei camere, 0 număr camere necunoscut &lt;span style="color: red;"&gt;(spuneți-mi sau trimiteți tabel întreținere)&lt;/span&gt;</v>
      </c>
      <c r="Z1820" s="509"/>
      <c r="AA1820" s="510" t="s">
        <v>1043</v>
      </c>
      <c r="AB1820" s="421" t="s">
        <v>1301</v>
      </c>
      <c r="AC1820" s="432" t="s">
        <v>1548</v>
      </c>
      <c r="AD1820" s="356" t="s">
        <v>624</v>
      </c>
      <c r="AE1820" s="356"/>
      <c r="AF1820" s="356"/>
      <c r="AG1820" s="356" t="s">
        <v>840</v>
      </c>
      <c r="AH1820" s="623" t="s">
        <v>1220</v>
      </c>
      <c r="AI1820" s="356" t="s">
        <v>2227</v>
      </c>
      <c r="AJ1820" s="441"/>
      <c r="AK1820" s="359"/>
    </row>
    <row r="1821" spans="1:37">
      <c r="A1821" s="367"/>
      <c r="B1821" s="386" t="s">
        <v>404</v>
      </c>
      <c r="C1821" s="402">
        <v>46.770899999999997</v>
      </c>
      <c r="D1821" s="428">
        <v>23.572700000000001</v>
      </c>
      <c r="E1821" s="449" t="s">
        <v>206</v>
      </c>
      <c r="F1821" s="450" t="s">
        <v>649</v>
      </c>
      <c r="G1821" s="450" t="s">
        <v>2916</v>
      </c>
      <c r="H1821" s="450" t="s">
        <v>3001</v>
      </c>
      <c r="I1821" s="452" t="s">
        <v>673</v>
      </c>
      <c r="J1821" s="457" t="s">
        <v>3</v>
      </c>
      <c r="K1821" s="407">
        <v>1</v>
      </c>
      <c r="L1821" s="407">
        <v>4</v>
      </c>
      <c r="M1821" s="407">
        <v>4</v>
      </c>
      <c r="N1821" s="425">
        <v>16</v>
      </c>
      <c r="O1821" s="437"/>
      <c r="P1821" s="406"/>
      <c r="Q1821" s="406"/>
      <c r="R1821" s="406"/>
      <c r="S1821" s="406"/>
      <c r="T1821" s="406"/>
      <c r="U1821" s="406"/>
      <c r="V1821" s="406">
        <f t="shared" si="88"/>
        <v>16</v>
      </c>
      <c r="W1821" s="676"/>
      <c r="X1821" s="507" t="str">
        <f t="shared" si="86"/>
        <v>16 număr camere necunoscut &lt;span style="color: red;"&gt;(spuneți-mi sau trimiteți tabel întreținere)&lt;/span&gt;</v>
      </c>
      <c r="Y1821" s="508" t="str">
        <f t="shared" si="87"/>
        <v>16 din care 16 număr camere necunoscut &lt;span style="color: red;"&gt;(spuneți-mi sau trimiteți tabel întreținere)&lt;/span&gt;</v>
      </c>
      <c r="Z1821" s="509"/>
      <c r="AA1821" s="510" t="s">
        <v>1043</v>
      </c>
      <c r="AB1821" s="421" t="s">
        <v>1302</v>
      </c>
      <c r="AC1821" s="432" t="s">
        <v>1548</v>
      </c>
      <c r="AD1821" s="356" t="s">
        <v>1736</v>
      </c>
      <c r="AE1821" s="356"/>
      <c r="AF1821" s="356"/>
      <c r="AG1821" s="356" t="s">
        <v>840</v>
      </c>
      <c r="AH1821" s="356"/>
      <c r="AI1821" s="356" t="s">
        <v>2227</v>
      </c>
      <c r="AJ1821" s="441"/>
      <c r="AK1821" s="359"/>
    </row>
    <row r="1822" spans="1:37">
      <c r="A1822" s="367"/>
      <c r="B1822" s="386" t="s">
        <v>404</v>
      </c>
      <c r="C1822" s="402">
        <v>46.770600000000002</v>
      </c>
      <c r="D1822" s="428">
        <v>23.572700000000001</v>
      </c>
      <c r="E1822" s="449" t="s">
        <v>206</v>
      </c>
      <c r="F1822" s="450" t="s">
        <v>649</v>
      </c>
      <c r="G1822" s="450" t="s">
        <v>2916</v>
      </c>
      <c r="H1822" s="450" t="s">
        <v>4828</v>
      </c>
      <c r="I1822" s="452" t="s">
        <v>673</v>
      </c>
      <c r="J1822" s="457" t="s">
        <v>3</v>
      </c>
      <c r="K1822" s="407">
        <v>1</v>
      </c>
      <c r="L1822" s="407">
        <v>4</v>
      </c>
      <c r="M1822" s="407">
        <v>4</v>
      </c>
      <c r="N1822" s="425">
        <v>16</v>
      </c>
      <c r="O1822" s="437"/>
      <c r="P1822" s="406"/>
      <c r="Q1822" s="406"/>
      <c r="R1822" s="406"/>
      <c r="S1822" s="406"/>
      <c r="T1822" s="406"/>
      <c r="U1822" s="406"/>
      <c r="V1822" s="406">
        <f t="shared" si="88"/>
        <v>16</v>
      </c>
      <c r="W1822" s="676"/>
      <c r="X1822" s="507" t="str">
        <f t="shared" si="86"/>
        <v>16 număr camere necunoscut &lt;span style="color: red;"&gt;(spuneți-mi sau trimiteți tabel întreținere)&lt;/span&gt;</v>
      </c>
      <c r="Y1822" s="508" t="str">
        <f t="shared" si="87"/>
        <v>16 din care 16 număr camere necunoscut &lt;span style="color: red;"&gt;(spuneți-mi sau trimiteți tabel întreținere)&lt;/span&gt;</v>
      </c>
      <c r="Z1822" s="509"/>
      <c r="AA1822" s="510" t="s">
        <v>1043</v>
      </c>
      <c r="AB1822" s="421" t="s">
        <v>1302</v>
      </c>
      <c r="AC1822" s="432" t="s">
        <v>1548</v>
      </c>
      <c r="AD1822" s="356" t="s">
        <v>1736</v>
      </c>
      <c r="AE1822" s="356"/>
      <c r="AF1822" s="356"/>
      <c r="AG1822" s="356" t="s">
        <v>840</v>
      </c>
      <c r="AH1822" s="356"/>
      <c r="AI1822" s="356" t="s">
        <v>2227</v>
      </c>
      <c r="AJ1822" s="496"/>
      <c r="AK1822" s="359"/>
    </row>
    <row r="1823" spans="1:37">
      <c r="A1823" s="367"/>
      <c r="B1823" s="386" t="s">
        <v>404</v>
      </c>
      <c r="C1823" s="402">
        <v>46.771099999999997</v>
      </c>
      <c r="D1823" s="428">
        <v>23.571300000000001</v>
      </c>
      <c r="E1823" s="449" t="s">
        <v>206</v>
      </c>
      <c r="F1823" s="450" t="s">
        <v>649</v>
      </c>
      <c r="G1823" s="450" t="s">
        <v>2916</v>
      </c>
      <c r="H1823" s="450" t="s">
        <v>4829</v>
      </c>
      <c r="I1823" s="452" t="s">
        <v>1151</v>
      </c>
      <c r="J1823" s="457" t="s">
        <v>3</v>
      </c>
      <c r="K1823" s="407">
        <v>1</v>
      </c>
      <c r="L1823" s="407">
        <v>5</v>
      </c>
      <c r="M1823" s="407">
        <v>5</v>
      </c>
      <c r="N1823" s="425">
        <v>8</v>
      </c>
      <c r="O1823" s="437"/>
      <c r="P1823" s="406"/>
      <c r="Q1823" s="406"/>
      <c r="R1823" s="406"/>
      <c r="S1823" s="406"/>
      <c r="T1823" s="406"/>
      <c r="U1823" s="406"/>
      <c r="V1823" s="406">
        <f t="shared" si="88"/>
        <v>8</v>
      </c>
      <c r="W1823" s="676" t="s">
        <v>750</v>
      </c>
      <c r="X1823" s="507" t="str">
        <f t="shared" si="86"/>
        <v>probabil 8 număr camere necunoscut &lt;span style="color: red;"&gt;(spuneți-mi sau trimiteți tabel întreținere)&lt;/span&gt;</v>
      </c>
      <c r="Y1823" s="508" t="str">
        <f t="shared" si="87"/>
        <v>probabil 8 din care probabil 8 număr camere necunoscut &lt;span style="color: red;"&gt;(spuneți-mi sau trimiteți tabel întreținere)&lt;/span&gt;</v>
      </c>
      <c r="Z1823" s="509"/>
      <c r="AA1823" s="510" t="s">
        <v>1043</v>
      </c>
      <c r="AB1823" s="421" t="s">
        <v>1303</v>
      </c>
      <c r="AC1823" s="432" t="s">
        <v>1547</v>
      </c>
      <c r="AD1823" s="356" t="s">
        <v>624</v>
      </c>
      <c r="AE1823" s="356"/>
      <c r="AF1823" s="356"/>
      <c r="AG1823" s="356" t="s">
        <v>840</v>
      </c>
      <c r="AH1823" s="356"/>
      <c r="AI1823" s="356" t="s">
        <v>2227</v>
      </c>
      <c r="AJ1823" s="441"/>
      <c r="AK1823" s="359"/>
    </row>
    <row r="1824" spans="1:37">
      <c r="A1824" s="367"/>
      <c r="B1824" s="386" t="s">
        <v>404</v>
      </c>
      <c r="C1824" s="402">
        <v>46.771799999999999</v>
      </c>
      <c r="D1824" s="428">
        <v>23.5747</v>
      </c>
      <c r="E1824" s="449" t="s">
        <v>206</v>
      </c>
      <c r="F1824" s="450" t="s">
        <v>649</v>
      </c>
      <c r="G1824" s="450" t="s">
        <v>2916</v>
      </c>
      <c r="H1824" s="450" t="s">
        <v>3222</v>
      </c>
      <c r="I1824" s="452" t="s">
        <v>1151</v>
      </c>
      <c r="J1824" s="457" t="s">
        <v>3</v>
      </c>
      <c r="K1824" s="407">
        <v>1</v>
      </c>
      <c r="L1824" s="407">
        <v>5</v>
      </c>
      <c r="M1824" s="407">
        <v>5</v>
      </c>
      <c r="N1824" s="425">
        <v>16</v>
      </c>
      <c r="O1824" s="437"/>
      <c r="P1824" s="406"/>
      <c r="Q1824" s="406"/>
      <c r="R1824" s="406"/>
      <c r="S1824" s="406"/>
      <c r="T1824" s="406"/>
      <c r="U1824" s="406"/>
      <c r="V1824" s="406">
        <f t="shared" si="88"/>
        <v>16</v>
      </c>
      <c r="W1824" s="676" t="s">
        <v>750</v>
      </c>
      <c r="X1824" s="507" t="str">
        <f t="shared" si="86"/>
        <v>probabil 16 număr camere necunoscut &lt;span style="color: red;"&gt;(spuneți-mi sau trimiteți tabel întreținere)&lt;/span&gt;</v>
      </c>
      <c r="Y1824" s="508" t="str">
        <f t="shared" si="87"/>
        <v>probabil 16 din care probabil 16 număr camere necunoscut &lt;span style="color: red;"&gt;(spuneți-mi sau trimiteți tabel întreținere)&lt;/span&gt;</v>
      </c>
      <c r="Z1824" s="509"/>
      <c r="AA1824" s="510" t="s">
        <v>1043</v>
      </c>
      <c r="AB1824" s="421" t="s">
        <v>1303</v>
      </c>
      <c r="AC1824" s="432" t="s">
        <v>1547</v>
      </c>
      <c r="AD1824" s="356" t="s">
        <v>907</v>
      </c>
      <c r="AE1824" s="356"/>
      <c r="AF1824" s="356"/>
      <c r="AG1824" s="356" t="s">
        <v>840</v>
      </c>
      <c r="AH1824" s="356"/>
      <c r="AI1824" s="356" t="s">
        <v>2227</v>
      </c>
      <c r="AJ1824" s="496"/>
      <c r="AK1824" s="359"/>
    </row>
    <row r="1825" spans="1:37">
      <c r="A1825" s="367"/>
      <c r="B1825" s="386" t="s">
        <v>404</v>
      </c>
      <c r="C1825" s="402">
        <v>46.770200000000003</v>
      </c>
      <c r="D1825" s="428">
        <v>23.569400000000002</v>
      </c>
      <c r="E1825" s="449" t="s">
        <v>206</v>
      </c>
      <c r="F1825" s="450" t="s">
        <v>649</v>
      </c>
      <c r="G1825" s="450" t="s">
        <v>2916</v>
      </c>
      <c r="H1825" s="450" t="s">
        <v>4830</v>
      </c>
      <c r="I1825" s="452" t="s">
        <v>1005</v>
      </c>
      <c r="J1825" s="457" t="s">
        <v>3</v>
      </c>
      <c r="K1825" s="407">
        <v>1</v>
      </c>
      <c r="L1825" s="407">
        <v>4</v>
      </c>
      <c r="M1825" s="407">
        <v>4</v>
      </c>
      <c r="N1825" s="425">
        <v>12</v>
      </c>
      <c r="O1825" s="437"/>
      <c r="P1825" s="406"/>
      <c r="Q1825" s="406"/>
      <c r="R1825" s="406"/>
      <c r="S1825" s="406"/>
      <c r="T1825" s="406"/>
      <c r="U1825" s="406"/>
      <c r="V1825" s="406">
        <f t="shared" si="88"/>
        <v>12</v>
      </c>
      <c r="W1825" s="676" t="s">
        <v>750</v>
      </c>
      <c r="X1825" s="507" t="str">
        <f t="shared" si="86"/>
        <v>probabil 12 număr camere necunoscut &lt;span style="color: red;"&gt;(spuneți-mi sau trimiteți tabel întreținere)&lt;/span&gt;</v>
      </c>
      <c r="Y1825" s="508" t="str">
        <f t="shared" si="87"/>
        <v>probabil 12 din care probabil 12 număr camere necunoscut &lt;span style="color: red;"&gt;(spuneți-mi sau trimiteți tabel întreținere)&lt;/span&gt;</v>
      </c>
      <c r="Z1825" s="509"/>
      <c r="AA1825" s="510" t="s">
        <v>1043</v>
      </c>
      <c r="AB1825" s="421" t="s">
        <v>1303</v>
      </c>
      <c r="AC1825" s="432" t="s">
        <v>1547</v>
      </c>
      <c r="AD1825" s="356" t="s">
        <v>907</v>
      </c>
      <c r="AE1825" s="356"/>
      <c r="AF1825" s="356"/>
      <c r="AG1825" s="356" t="s">
        <v>840</v>
      </c>
      <c r="AH1825" s="356"/>
      <c r="AI1825" s="356" t="s">
        <v>2227</v>
      </c>
      <c r="AJ1825" s="441"/>
      <c r="AK1825" s="359"/>
    </row>
    <row r="1826" spans="1:37">
      <c r="A1826" s="367"/>
      <c r="B1826" s="386" t="s">
        <v>404</v>
      </c>
      <c r="C1826" s="402">
        <v>46.772599999999997</v>
      </c>
      <c r="D1826" s="428">
        <v>23.5669</v>
      </c>
      <c r="E1826" s="449" t="s">
        <v>206</v>
      </c>
      <c r="F1826" s="450" t="s">
        <v>649</v>
      </c>
      <c r="G1826" s="450" t="s">
        <v>2916</v>
      </c>
      <c r="H1826" s="450" t="s">
        <v>2940</v>
      </c>
      <c r="I1826" s="452" t="s">
        <v>673</v>
      </c>
      <c r="J1826" s="457" t="s">
        <v>3</v>
      </c>
      <c r="K1826" s="407">
        <v>1</v>
      </c>
      <c r="L1826" s="407">
        <v>4</v>
      </c>
      <c r="M1826" s="407">
        <v>4</v>
      </c>
      <c r="N1826" s="425">
        <v>8</v>
      </c>
      <c r="O1826" s="437"/>
      <c r="P1826" s="406"/>
      <c r="Q1826" s="406"/>
      <c r="R1826" s="406"/>
      <c r="S1826" s="406"/>
      <c r="T1826" s="406"/>
      <c r="U1826" s="406"/>
      <c r="V1826" s="406">
        <f t="shared" si="88"/>
        <v>8</v>
      </c>
      <c r="W1826" s="676"/>
      <c r="X1826" s="507" t="str">
        <f t="shared" si="86"/>
        <v>8 număr camere necunoscut &lt;span style="color: red;"&gt;(spuneți-mi sau trimiteți tabel întreținere)&lt;/span&gt;</v>
      </c>
      <c r="Y1826" s="508" t="str">
        <f t="shared" si="87"/>
        <v>8 din care 8 număr camere necunoscut &lt;span style="color: red;"&gt;(spuneți-mi sau trimiteți tabel întreținere)&lt;/span&gt;</v>
      </c>
      <c r="Z1826" s="509"/>
      <c r="AA1826" s="510" t="s">
        <v>1043</v>
      </c>
      <c r="AB1826" s="421" t="s">
        <v>1303</v>
      </c>
      <c r="AC1826" s="432" t="s">
        <v>1547</v>
      </c>
      <c r="AD1826" s="356" t="s">
        <v>907</v>
      </c>
      <c r="AE1826" s="356"/>
      <c r="AF1826" s="356"/>
      <c r="AG1826" s="356" t="s">
        <v>840</v>
      </c>
      <c r="AH1826" s="356"/>
      <c r="AI1826" s="356" t="s">
        <v>2227</v>
      </c>
      <c r="AJ1826" s="441"/>
      <c r="AK1826" s="359"/>
    </row>
    <row r="1827" spans="1:37">
      <c r="A1827" s="367"/>
      <c r="B1827" s="386" t="s">
        <v>404</v>
      </c>
      <c r="C1827" s="402">
        <v>46.773600000000002</v>
      </c>
      <c r="D1827" s="428">
        <v>23.5671</v>
      </c>
      <c r="E1827" s="449" t="s">
        <v>206</v>
      </c>
      <c r="F1827" s="450" t="s">
        <v>649</v>
      </c>
      <c r="G1827" s="450" t="s">
        <v>2916</v>
      </c>
      <c r="H1827" s="450" t="s">
        <v>2940</v>
      </c>
      <c r="I1827" s="452" t="s">
        <v>826</v>
      </c>
      <c r="J1827" s="457" t="s">
        <v>3</v>
      </c>
      <c r="K1827" s="407">
        <v>1</v>
      </c>
      <c r="L1827" s="407">
        <v>4</v>
      </c>
      <c r="M1827" s="407">
        <v>4</v>
      </c>
      <c r="N1827" s="425" t="s">
        <v>624</v>
      </c>
      <c r="O1827" s="437"/>
      <c r="P1827" s="406"/>
      <c r="Q1827" s="406"/>
      <c r="R1827" s="406"/>
      <c r="S1827" s="406"/>
      <c r="T1827" s="406"/>
      <c r="U1827" s="406"/>
      <c r="V1827" s="406" t="e">
        <f t="shared" si="88"/>
        <v>#VALUE!</v>
      </c>
      <c r="W1827" s="676"/>
      <c r="X1827" s="507" t="e">
        <f t="shared" si="86"/>
        <v>#VALUE!</v>
      </c>
      <c r="Y1827" s="508" t="e">
        <f t="shared" si="87"/>
        <v>#VALUE!</v>
      </c>
      <c r="Z1827" s="509"/>
      <c r="AA1827" s="510" t="s">
        <v>1043</v>
      </c>
      <c r="AB1827" s="421" t="s">
        <v>1303</v>
      </c>
      <c r="AC1827" s="432" t="s">
        <v>1547</v>
      </c>
      <c r="AD1827" s="356" t="s">
        <v>624</v>
      </c>
      <c r="AE1827" s="356"/>
      <c r="AF1827" s="356"/>
      <c r="AG1827" s="356" t="s">
        <v>840</v>
      </c>
      <c r="AH1827" s="356"/>
      <c r="AI1827" s="356" t="s">
        <v>2227</v>
      </c>
      <c r="AJ1827" s="441"/>
      <c r="AK1827" s="359"/>
    </row>
    <row r="1828" spans="1:37">
      <c r="A1828" s="367"/>
      <c r="B1828" s="386" t="s">
        <v>404</v>
      </c>
      <c r="C1828" s="402">
        <v>46.768599999999999</v>
      </c>
      <c r="D1828" s="428">
        <v>23.558</v>
      </c>
      <c r="E1828" s="449" t="s">
        <v>206</v>
      </c>
      <c r="F1828" s="450" t="s">
        <v>649</v>
      </c>
      <c r="G1828" s="450" t="s">
        <v>2916</v>
      </c>
      <c r="H1828" s="450" t="s">
        <v>2940</v>
      </c>
      <c r="I1828" s="452" t="s">
        <v>695</v>
      </c>
      <c r="J1828" s="457" t="s">
        <v>3</v>
      </c>
      <c r="K1828" s="407">
        <v>1</v>
      </c>
      <c r="L1828" s="407">
        <v>5</v>
      </c>
      <c r="M1828" s="407">
        <v>4</v>
      </c>
      <c r="N1828" s="425" t="s">
        <v>840</v>
      </c>
      <c r="O1828" s="437"/>
      <c r="P1828" s="406"/>
      <c r="Q1828" s="406"/>
      <c r="R1828" s="406"/>
      <c r="S1828" s="406"/>
      <c r="T1828" s="406"/>
      <c r="U1828" s="406"/>
      <c r="V1828" s="406" t="e">
        <f t="shared" si="88"/>
        <v>#VALUE!</v>
      </c>
      <c r="W1828" s="676"/>
      <c r="X1828" s="507" t="e">
        <f t="shared" si="86"/>
        <v>#VALUE!</v>
      </c>
      <c r="Y1828" s="508" t="e">
        <f t="shared" si="87"/>
        <v>#VALUE!</v>
      </c>
      <c r="Z1828" s="509"/>
      <c r="AA1828" s="510" t="s">
        <v>1043</v>
      </c>
      <c r="AB1828" s="421" t="s">
        <v>1303</v>
      </c>
      <c r="AC1828" s="432" t="s">
        <v>1547</v>
      </c>
      <c r="AD1828" s="356" t="s">
        <v>907</v>
      </c>
      <c r="AE1828" s="356"/>
      <c r="AF1828" s="356"/>
      <c r="AG1828" s="356" t="s">
        <v>840</v>
      </c>
      <c r="AH1828" s="356"/>
      <c r="AI1828" s="356" t="s">
        <v>2227</v>
      </c>
      <c r="AJ1828" s="441"/>
      <c r="AK1828" s="359"/>
    </row>
    <row r="1829" spans="1:37">
      <c r="A1829" s="367"/>
      <c r="B1829" s="386" t="s">
        <v>404</v>
      </c>
      <c r="C1829" s="402">
        <v>46.773400000000002</v>
      </c>
      <c r="D1829" s="428">
        <v>23.5669</v>
      </c>
      <c r="E1829" s="449" t="s">
        <v>206</v>
      </c>
      <c r="F1829" s="450" t="s">
        <v>649</v>
      </c>
      <c r="G1829" s="450" t="s">
        <v>2916</v>
      </c>
      <c r="H1829" s="450" t="s">
        <v>2940</v>
      </c>
      <c r="I1829" s="452" t="s">
        <v>685</v>
      </c>
      <c r="J1829" s="457" t="s">
        <v>3</v>
      </c>
      <c r="K1829" s="407">
        <v>1</v>
      </c>
      <c r="L1829" s="407">
        <v>3</v>
      </c>
      <c r="M1829" s="407">
        <v>3</v>
      </c>
      <c r="N1829" s="425">
        <v>12</v>
      </c>
      <c r="O1829" s="437"/>
      <c r="P1829" s="406"/>
      <c r="Q1829" s="406">
        <v>6</v>
      </c>
      <c r="R1829" s="406">
        <v>6</v>
      </c>
      <c r="S1829" s="406"/>
      <c r="T1829" s="406"/>
      <c r="U1829" s="406"/>
      <c r="V1829" s="406">
        <f t="shared" si="88"/>
        <v>0</v>
      </c>
      <c r="W1829" s="676"/>
      <c r="X1829" s="507" t="str">
        <f t="shared" si="86"/>
        <v>6 două camere, 6 trei camere, 0 număr camere necunoscut &lt;span style="color: red;"&gt;(spuneți-mi sau trimiteți tabel întreținere)&lt;/span&gt;</v>
      </c>
      <c r="Y1829" s="508" t="str">
        <f t="shared" si="87"/>
        <v>12 din care 6 două camere, 6 trei camere, 0 număr camere necunoscut &lt;span style="color: red;"&gt;(spuneți-mi sau trimiteți tabel întreținere)&lt;/span&gt;</v>
      </c>
      <c r="Z1829" s="509"/>
      <c r="AA1829" s="510" t="s">
        <v>1043</v>
      </c>
      <c r="AB1829" s="421" t="s">
        <v>1299</v>
      </c>
      <c r="AC1829" s="432" t="s">
        <v>1548</v>
      </c>
      <c r="AD1829" s="623" t="s">
        <v>2392</v>
      </c>
      <c r="AE1829" s="356"/>
      <c r="AF1829" s="356"/>
      <c r="AG1829" s="356" t="s">
        <v>840</v>
      </c>
      <c r="AH1829" s="356"/>
      <c r="AI1829" s="356" t="s">
        <v>2227</v>
      </c>
      <c r="AJ1829" s="441"/>
      <c r="AK1829" s="359"/>
    </row>
    <row r="1830" spans="1:37">
      <c r="A1830" s="367" t="s">
        <v>32</v>
      </c>
      <c r="B1830" s="369" t="s">
        <v>404</v>
      </c>
      <c r="C1830" s="461">
        <v>46.781700000000001</v>
      </c>
      <c r="D1830" s="462">
        <v>23.5854</v>
      </c>
      <c r="E1830" s="463" t="s">
        <v>206</v>
      </c>
      <c r="F1830" s="464" t="s">
        <v>649</v>
      </c>
      <c r="G1830" s="464" t="s">
        <v>2917</v>
      </c>
      <c r="H1830" s="464" t="s">
        <v>4831</v>
      </c>
      <c r="I1830" s="474" t="s">
        <v>738</v>
      </c>
      <c r="J1830" s="475" t="s">
        <v>3</v>
      </c>
      <c r="K1830" s="476">
        <v>1</v>
      </c>
      <c r="L1830" s="476">
        <v>4</v>
      </c>
      <c r="M1830" s="476">
        <v>4</v>
      </c>
      <c r="N1830" s="477" t="s">
        <v>840</v>
      </c>
      <c r="O1830" s="478"/>
      <c r="P1830" s="479"/>
      <c r="Q1830" s="479"/>
      <c r="R1830" s="479"/>
      <c r="S1830" s="479"/>
      <c r="T1830" s="479"/>
      <c r="U1830" s="479"/>
      <c r="V1830" s="479" t="e">
        <f t="shared" si="88"/>
        <v>#VALUE!</v>
      </c>
      <c r="W1830" s="679"/>
      <c r="X1830" s="515" t="e">
        <f t="shared" si="86"/>
        <v>#VALUE!</v>
      </c>
      <c r="Y1830" s="516" t="e">
        <f t="shared" si="87"/>
        <v>#VALUE!</v>
      </c>
      <c r="Z1830" s="517"/>
      <c r="AA1830" s="518" t="s">
        <v>1043</v>
      </c>
      <c r="AB1830" s="482" t="s">
        <v>1303</v>
      </c>
      <c r="AC1830" s="483" t="s">
        <v>1547</v>
      </c>
      <c r="AD1830" s="472" t="s">
        <v>907</v>
      </c>
      <c r="AE1830" s="472"/>
      <c r="AF1830" s="472"/>
      <c r="AG1830" s="472" t="s">
        <v>840</v>
      </c>
      <c r="AH1830" s="472"/>
      <c r="AI1830" s="472" t="s">
        <v>2227</v>
      </c>
      <c r="AJ1830" s="473"/>
      <c r="AK1830" s="359"/>
    </row>
    <row r="1831" spans="1:37">
      <c r="A1831" s="367"/>
      <c r="B1831" s="386" t="s">
        <v>404</v>
      </c>
      <c r="C1831" s="402">
        <v>46.778500000000001</v>
      </c>
      <c r="D1831" s="428">
        <v>23.582100000000001</v>
      </c>
      <c r="E1831" s="449" t="s">
        <v>206</v>
      </c>
      <c r="F1831" s="450" t="s">
        <v>649</v>
      </c>
      <c r="G1831" s="450" t="s">
        <v>2917</v>
      </c>
      <c r="H1831" s="450" t="s">
        <v>4832</v>
      </c>
      <c r="I1831" s="452" t="s">
        <v>2343</v>
      </c>
      <c r="J1831" s="457" t="s">
        <v>3</v>
      </c>
      <c r="K1831" s="407">
        <v>1</v>
      </c>
      <c r="L1831" s="407">
        <v>4</v>
      </c>
      <c r="M1831" s="407">
        <v>4</v>
      </c>
      <c r="N1831" s="425">
        <v>11</v>
      </c>
      <c r="O1831" s="437"/>
      <c r="P1831" s="406"/>
      <c r="Q1831" s="406"/>
      <c r="R1831" s="406"/>
      <c r="S1831" s="406"/>
      <c r="T1831" s="406"/>
      <c r="U1831" s="406"/>
      <c r="V1831" s="406">
        <f t="shared" si="88"/>
        <v>11</v>
      </c>
      <c r="W1831" s="676" t="s">
        <v>1149</v>
      </c>
      <c r="X1831" s="507" t="str">
        <f t="shared" si="86"/>
        <v>7 sau 11 număr camere necunoscut &lt;span style="color: red;"&gt;(spuneți-mi sau trimiteți tabel întreținere)&lt;/span&gt;</v>
      </c>
      <c r="Y1831" s="508" t="str">
        <f t="shared" si="87"/>
        <v>7 sau 11 din care 7 sau 11 număr camere necunoscut &lt;span style="color: red;"&gt;(spuneți-mi sau trimiteți tabel întreținere)&lt;/span&gt;</v>
      </c>
      <c r="Z1831" s="509"/>
      <c r="AA1831" s="510" t="s">
        <v>1043</v>
      </c>
      <c r="AB1831" s="421" t="s">
        <v>1303</v>
      </c>
      <c r="AC1831" s="432" t="s">
        <v>1547</v>
      </c>
      <c r="AD1831" s="356" t="s">
        <v>907</v>
      </c>
      <c r="AE1831" s="356"/>
      <c r="AF1831" s="356"/>
      <c r="AG1831" s="356" t="s">
        <v>840</v>
      </c>
      <c r="AH1831" s="356"/>
      <c r="AI1831" s="356" t="s">
        <v>2227</v>
      </c>
      <c r="AJ1831" s="441"/>
      <c r="AK1831" s="359"/>
    </row>
    <row r="1832" spans="1:37">
      <c r="A1832" s="367" t="s">
        <v>32</v>
      </c>
      <c r="B1832" s="369" t="s">
        <v>404</v>
      </c>
      <c r="C1832" s="461">
        <v>46.763599999999997</v>
      </c>
      <c r="D1832" s="462">
        <v>23.581199999999999</v>
      </c>
      <c r="E1832" s="463" t="s">
        <v>206</v>
      </c>
      <c r="F1832" s="464" t="s">
        <v>649</v>
      </c>
      <c r="G1832" s="464" t="s">
        <v>2918</v>
      </c>
      <c r="H1832" s="464" t="s">
        <v>4833</v>
      </c>
      <c r="I1832" s="474" t="s">
        <v>869</v>
      </c>
      <c r="J1832" s="475" t="s">
        <v>3</v>
      </c>
      <c r="K1832" s="476">
        <v>1</v>
      </c>
      <c r="L1832" s="476">
        <v>4</v>
      </c>
      <c r="M1832" s="476">
        <v>4</v>
      </c>
      <c r="N1832" s="477">
        <v>16</v>
      </c>
      <c r="O1832" s="478"/>
      <c r="P1832" s="479"/>
      <c r="Q1832" s="479"/>
      <c r="R1832" s="479">
        <v>13</v>
      </c>
      <c r="S1832" s="479">
        <v>3</v>
      </c>
      <c r="T1832" s="479"/>
      <c r="U1832" s="479"/>
      <c r="V1832" s="479">
        <f t="shared" si="88"/>
        <v>0</v>
      </c>
      <c r="W1832" s="679"/>
      <c r="X1832" s="515" t="str">
        <f t="shared" si="86"/>
        <v>13 trei camere, 3 patru camere, 0 număr camere necunoscut &lt;span style="color: red;"&gt;(spuneți-mi sau trimiteți tabel întreținere)&lt;/span&gt;</v>
      </c>
      <c r="Y1832" s="516" t="str">
        <f t="shared" si="87"/>
        <v>16 din care 13 trei camere, 3 patru camere, 0 număr camere necunoscut &lt;span style="color: red;"&gt;(spuneți-mi sau trimiteți tabel întreținere)&lt;/span&gt;</v>
      </c>
      <c r="Z1832" s="517"/>
      <c r="AA1832" s="518" t="s">
        <v>1043</v>
      </c>
      <c r="AB1832" s="400" t="s">
        <v>1301</v>
      </c>
      <c r="AC1832" s="458" t="s">
        <v>1548</v>
      </c>
      <c r="AD1832" s="472" t="s">
        <v>1700</v>
      </c>
      <c r="AE1832" s="472"/>
      <c r="AF1832" s="472"/>
      <c r="AG1832" s="472" t="s">
        <v>840</v>
      </c>
      <c r="AH1832" s="472"/>
      <c r="AI1832" s="472" t="s">
        <v>2227</v>
      </c>
      <c r="AJ1832" s="473"/>
      <c r="AK1832" s="359"/>
    </row>
    <row r="1833" spans="1:37">
      <c r="A1833" s="367"/>
      <c r="B1833" s="386" t="s">
        <v>404</v>
      </c>
      <c r="C1833" s="402">
        <v>46.763800000000003</v>
      </c>
      <c r="D1833" s="428">
        <v>23.581499999999998</v>
      </c>
      <c r="E1833" s="449" t="s">
        <v>206</v>
      </c>
      <c r="F1833" s="450" t="s">
        <v>649</v>
      </c>
      <c r="G1833" s="450" t="s">
        <v>2918</v>
      </c>
      <c r="H1833" s="450" t="s">
        <v>4834</v>
      </c>
      <c r="I1833" s="452" t="s">
        <v>673</v>
      </c>
      <c r="J1833" s="457" t="s">
        <v>3</v>
      </c>
      <c r="K1833" s="407">
        <v>1</v>
      </c>
      <c r="L1833" s="407">
        <v>4</v>
      </c>
      <c r="M1833" s="407">
        <v>4</v>
      </c>
      <c r="N1833" s="425">
        <v>12</v>
      </c>
      <c r="O1833" s="437"/>
      <c r="P1833" s="406"/>
      <c r="Q1833" s="406"/>
      <c r="R1833" s="406"/>
      <c r="S1833" s="406"/>
      <c r="T1833" s="406"/>
      <c r="U1833" s="406"/>
      <c r="V1833" s="406">
        <f t="shared" si="88"/>
        <v>12</v>
      </c>
      <c r="W1833" s="676"/>
      <c r="X1833" s="507" t="str">
        <f t="shared" ref="X1833:X1896" si="89">CONCATENATE(IF(ISBLANK(O1833),"",CONCATENATE(O1833,O$2,", ")),IF(ISBLANK(P1833),"",CONCATENATE(P1833,P$2,", ")),IF(ISBLANK(Q1833),"",CONCATENATE(Q1833,Q$2,", ")),IF(ISBLANK(R1833),"",CONCATENATE(R1833,R$2,", ")),IF(ISBLANK(S1833),"",CONCATENATE(S1833,S$2,", ")),IF(ISBLANK(T1833),"",CONCATENATE(T1833,T$2,", ")),IF(ISBLANK(U1833),"",CONCATENATE(U1833,U$2,", ")),IF(ISBLANK(V1833),"",CONCATENATE(W1833,V1833,V$2)))</f>
        <v>12 număr camere necunoscut &lt;span style="color: red;"&gt;(spuneți-mi sau trimiteți tabel întreținere)&lt;/span&gt;</v>
      </c>
      <c r="Y1833" s="508" t="str">
        <f t="shared" ref="Y1833:Y1896" si="90">W1833&amp;N1833&amp;" din care "&amp;X1833</f>
        <v>12 din care 12 număr camere necunoscut &lt;span style="color: red;"&gt;(spuneți-mi sau trimiteți tabel întreținere)&lt;/span&gt;</v>
      </c>
      <c r="Z1833" s="509"/>
      <c r="AA1833" s="510" t="s">
        <v>1043</v>
      </c>
      <c r="AB1833" s="421" t="s">
        <v>1301</v>
      </c>
      <c r="AC1833" s="432" t="s">
        <v>1548</v>
      </c>
      <c r="AD1833" s="356" t="s">
        <v>1699</v>
      </c>
      <c r="AE1833" s="356"/>
      <c r="AF1833" s="356"/>
      <c r="AG1833" s="356" t="s">
        <v>840</v>
      </c>
      <c r="AH1833" s="356"/>
      <c r="AI1833" s="356" t="s">
        <v>2227</v>
      </c>
      <c r="AJ1833" s="441"/>
      <c r="AK1833" s="359"/>
    </row>
    <row r="1834" spans="1:37">
      <c r="A1834" s="367" t="s">
        <v>32</v>
      </c>
      <c r="B1834" s="460">
        <v>2</v>
      </c>
      <c r="C1834" s="461">
        <v>46.786700000000003</v>
      </c>
      <c r="D1834" s="462">
        <v>23.583100000000002</v>
      </c>
      <c r="E1834" s="463" t="s">
        <v>206</v>
      </c>
      <c r="F1834" s="464" t="s">
        <v>649</v>
      </c>
      <c r="G1834" s="464" t="s">
        <v>2919</v>
      </c>
      <c r="H1834" s="464" t="s">
        <v>4835</v>
      </c>
      <c r="I1834" s="474" t="s">
        <v>708</v>
      </c>
      <c r="J1834" s="475" t="s">
        <v>3</v>
      </c>
      <c r="K1834" s="476">
        <v>1</v>
      </c>
      <c r="L1834" s="476">
        <v>2</v>
      </c>
      <c r="M1834" s="476">
        <v>2</v>
      </c>
      <c r="N1834" s="477">
        <v>8</v>
      </c>
      <c r="O1834" s="478"/>
      <c r="P1834" s="479"/>
      <c r="Q1834" s="479">
        <v>4</v>
      </c>
      <c r="R1834" s="479">
        <v>4</v>
      </c>
      <c r="S1834" s="479"/>
      <c r="T1834" s="479"/>
      <c r="U1834" s="479"/>
      <c r="V1834" s="479">
        <f t="shared" ref="V1834:V1897" si="91">N1834-SUM(O1834:U1834)</f>
        <v>0</v>
      </c>
      <c r="W1834" s="679"/>
      <c r="X1834" s="515" t="str">
        <f t="shared" si="89"/>
        <v>4 două camere, 4 trei camere, 0 număr camere necunoscut &lt;span style="color: red;"&gt;(spuneți-mi sau trimiteți tabel întreținere)&lt;/span&gt;</v>
      </c>
      <c r="Y1834" s="516" t="str">
        <f t="shared" si="90"/>
        <v>8 din care 4 două camere, 4 trei camere, 0 număr camere necunoscut &lt;span style="color: red;"&gt;(spuneți-mi sau trimiteți tabel întreținere)&lt;/span&gt;</v>
      </c>
      <c r="Z1834" s="517"/>
      <c r="AA1834" s="518" t="s">
        <v>1043</v>
      </c>
      <c r="AB1834" s="400" t="s">
        <v>1299</v>
      </c>
      <c r="AC1834" s="458" t="s">
        <v>1548</v>
      </c>
      <c r="AD1834" s="472" t="s">
        <v>624</v>
      </c>
      <c r="AE1834" s="472"/>
      <c r="AF1834" s="472"/>
      <c r="AG1834" s="472" t="s">
        <v>840</v>
      </c>
      <c r="AH1834" s="472"/>
      <c r="AI1834" s="472" t="s">
        <v>2227</v>
      </c>
      <c r="AJ1834" s="473"/>
      <c r="AK1834" s="359"/>
    </row>
    <row r="1835" spans="1:37">
      <c r="A1835" s="367"/>
      <c r="B1835" s="445">
        <v>4</v>
      </c>
      <c r="C1835" s="402">
        <v>46.786999999999999</v>
      </c>
      <c r="D1835" s="428">
        <v>23.582899999999999</v>
      </c>
      <c r="E1835" s="449" t="s">
        <v>206</v>
      </c>
      <c r="F1835" s="450" t="s">
        <v>649</v>
      </c>
      <c r="G1835" s="450" t="s">
        <v>2919</v>
      </c>
      <c r="H1835" s="450" t="s">
        <v>4836</v>
      </c>
      <c r="I1835" s="452" t="s">
        <v>708</v>
      </c>
      <c r="J1835" s="457" t="s">
        <v>3</v>
      </c>
      <c r="K1835" s="407">
        <v>1</v>
      </c>
      <c r="L1835" s="407">
        <v>2</v>
      </c>
      <c r="M1835" s="407">
        <v>2</v>
      </c>
      <c r="N1835" s="425">
        <v>8</v>
      </c>
      <c r="O1835" s="437"/>
      <c r="P1835" s="406"/>
      <c r="Q1835" s="406">
        <v>4</v>
      </c>
      <c r="R1835" s="406">
        <v>4</v>
      </c>
      <c r="S1835" s="406"/>
      <c r="T1835" s="406"/>
      <c r="U1835" s="406"/>
      <c r="V1835" s="406">
        <f t="shared" si="91"/>
        <v>0</v>
      </c>
      <c r="W1835" s="676"/>
      <c r="X1835" s="507" t="str">
        <f t="shared" si="89"/>
        <v>4 două camere, 4 trei camere, 0 număr camere necunoscut &lt;span style="color: red;"&gt;(spuneți-mi sau trimiteți tabel întreținere)&lt;/span&gt;</v>
      </c>
      <c r="Y1835" s="508" t="str">
        <f t="shared" si="90"/>
        <v>8 din care 4 două camere, 4 trei camere, 0 număr camere necunoscut &lt;span style="color: red;"&gt;(spuneți-mi sau trimiteți tabel întreținere)&lt;/span&gt;</v>
      </c>
      <c r="Z1835" s="509"/>
      <c r="AA1835" s="510" t="s">
        <v>1043</v>
      </c>
      <c r="AB1835" s="628" t="s">
        <v>1299</v>
      </c>
      <c r="AC1835" s="431" t="s">
        <v>1548</v>
      </c>
      <c r="AD1835" s="356" t="s">
        <v>624</v>
      </c>
      <c r="AE1835" s="356"/>
      <c r="AF1835" s="356"/>
      <c r="AG1835" s="356" t="s">
        <v>840</v>
      </c>
      <c r="AH1835" s="356"/>
      <c r="AI1835" s="356" t="s">
        <v>2227</v>
      </c>
      <c r="AJ1835" s="441"/>
      <c r="AK1835" s="359"/>
    </row>
    <row r="1836" spans="1:37">
      <c r="A1836" s="367"/>
      <c r="B1836" s="445">
        <v>6</v>
      </c>
      <c r="C1836" s="402">
        <v>46.787399999999998</v>
      </c>
      <c r="D1836" s="428">
        <v>23.582799999999999</v>
      </c>
      <c r="E1836" s="449" t="s">
        <v>206</v>
      </c>
      <c r="F1836" s="450" t="s">
        <v>649</v>
      </c>
      <c r="G1836" s="450" t="s">
        <v>2919</v>
      </c>
      <c r="H1836" s="450" t="s">
        <v>3182</v>
      </c>
      <c r="I1836" s="452" t="s">
        <v>708</v>
      </c>
      <c r="J1836" s="457" t="s">
        <v>3</v>
      </c>
      <c r="K1836" s="407">
        <v>1</v>
      </c>
      <c r="L1836" s="407">
        <v>2</v>
      </c>
      <c r="M1836" s="407">
        <v>2</v>
      </c>
      <c r="N1836" s="425">
        <v>8</v>
      </c>
      <c r="O1836" s="437"/>
      <c r="P1836" s="406"/>
      <c r="Q1836" s="406">
        <v>4</v>
      </c>
      <c r="R1836" s="406">
        <v>4</v>
      </c>
      <c r="S1836" s="406"/>
      <c r="T1836" s="406"/>
      <c r="U1836" s="406"/>
      <c r="V1836" s="406">
        <f t="shared" si="91"/>
        <v>0</v>
      </c>
      <c r="W1836" s="676"/>
      <c r="X1836" s="507" t="str">
        <f t="shared" si="89"/>
        <v>4 două camere, 4 trei camere, 0 număr camere necunoscut &lt;span style="color: red;"&gt;(spuneți-mi sau trimiteți tabel întreținere)&lt;/span&gt;</v>
      </c>
      <c r="Y1836" s="508" t="str">
        <f t="shared" si="90"/>
        <v>8 din care 4 două camere, 4 trei camere, 0 număr camere necunoscut &lt;span style="color: red;"&gt;(spuneți-mi sau trimiteți tabel întreținere)&lt;/span&gt;</v>
      </c>
      <c r="Z1836" s="509"/>
      <c r="AA1836" s="510" t="s">
        <v>1043</v>
      </c>
      <c r="AB1836" s="628" t="s">
        <v>1299</v>
      </c>
      <c r="AC1836" s="431" t="s">
        <v>1548</v>
      </c>
      <c r="AD1836" s="356" t="s">
        <v>624</v>
      </c>
      <c r="AE1836" s="356"/>
      <c r="AF1836" s="356"/>
      <c r="AG1836" s="356" t="s">
        <v>840</v>
      </c>
      <c r="AH1836" s="356"/>
      <c r="AI1836" s="356" t="s">
        <v>2227</v>
      </c>
      <c r="AJ1836" s="441"/>
      <c r="AK1836" s="359"/>
    </row>
    <row r="1837" spans="1:37">
      <c r="A1837" s="367"/>
      <c r="B1837" s="445">
        <v>8</v>
      </c>
      <c r="C1837" s="402">
        <v>46.7879</v>
      </c>
      <c r="D1837" s="428">
        <v>23.582899999999999</v>
      </c>
      <c r="E1837" s="449" t="s">
        <v>206</v>
      </c>
      <c r="F1837" s="450" t="s">
        <v>649</v>
      </c>
      <c r="G1837" s="450" t="s">
        <v>2919</v>
      </c>
      <c r="H1837" s="450" t="s">
        <v>4837</v>
      </c>
      <c r="I1837" s="452" t="s">
        <v>687</v>
      </c>
      <c r="J1837" s="457" t="s">
        <v>3</v>
      </c>
      <c r="K1837" s="407">
        <v>3</v>
      </c>
      <c r="L1837" s="407">
        <v>3</v>
      </c>
      <c r="M1837" s="407">
        <v>3</v>
      </c>
      <c r="N1837" s="425">
        <v>12</v>
      </c>
      <c r="O1837" s="437"/>
      <c r="P1837" s="406"/>
      <c r="Q1837" s="406"/>
      <c r="R1837" s="406">
        <v>6</v>
      </c>
      <c r="S1837" s="406">
        <v>6</v>
      </c>
      <c r="T1837" s="406"/>
      <c r="U1837" s="406"/>
      <c r="V1837" s="406">
        <f t="shared" si="91"/>
        <v>0</v>
      </c>
      <c r="W1837" s="676"/>
      <c r="X1837" s="507" t="str">
        <f t="shared" si="89"/>
        <v>6 trei camere, 6 patru camere, 0 număr camere necunoscut &lt;span style="color: red;"&gt;(spuneți-mi sau trimiteți tabel întreținere)&lt;/span&gt;</v>
      </c>
      <c r="Y1837" s="508" t="str">
        <f t="shared" si="90"/>
        <v>12 din care 6 trei camere, 6 patru camere, 0 număr camere necunoscut &lt;span style="color: red;"&gt;(spuneți-mi sau trimiteți tabel întreținere)&lt;/span&gt;</v>
      </c>
      <c r="Z1837" s="509"/>
      <c r="AA1837" s="510" t="s">
        <v>1043</v>
      </c>
      <c r="AB1837" s="421" t="s">
        <v>1300</v>
      </c>
      <c r="AC1837" s="432" t="s">
        <v>1548</v>
      </c>
      <c r="AD1837" s="356" t="s">
        <v>624</v>
      </c>
      <c r="AE1837" s="356"/>
      <c r="AF1837" s="356"/>
      <c r="AG1837" s="356" t="s">
        <v>840</v>
      </c>
      <c r="AH1837" s="356"/>
      <c r="AI1837" s="356" t="s">
        <v>2227</v>
      </c>
      <c r="AJ1837" s="441"/>
      <c r="AK1837" s="359"/>
    </row>
    <row r="1838" spans="1:37">
      <c r="A1838" s="367"/>
      <c r="B1838" s="445">
        <v>10</v>
      </c>
      <c r="C1838" s="402">
        <v>46.788400000000003</v>
      </c>
      <c r="D1838" s="428">
        <v>23.582699999999999</v>
      </c>
      <c r="E1838" s="449" t="s">
        <v>206</v>
      </c>
      <c r="F1838" s="450" t="s">
        <v>649</v>
      </c>
      <c r="G1838" s="450" t="s">
        <v>2919</v>
      </c>
      <c r="H1838" s="450" t="s">
        <v>4838</v>
      </c>
      <c r="I1838" s="452" t="s">
        <v>687</v>
      </c>
      <c r="J1838" s="457" t="s">
        <v>3</v>
      </c>
      <c r="K1838" s="407">
        <v>3</v>
      </c>
      <c r="L1838" s="407">
        <v>3</v>
      </c>
      <c r="M1838" s="407">
        <v>3</v>
      </c>
      <c r="N1838" s="425">
        <v>12</v>
      </c>
      <c r="O1838" s="437"/>
      <c r="P1838" s="406"/>
      <c r="Q1838" s="406"/>
      <c r="R1838" s="406">
        <v>6</v>
      </c>
      <c r="S1838" s="406">
        <v>6</v>
      </c>
      <c r="T1838" s="406"/>
      <c r="U1838" s="406"/>
      <c r="V1838" s="406">
        <f t="shared" si="91"/>
        <v>0</v>
      </c>
      <c r="W1838" s="676"/>
      <c r="X1838" s="507" t="str">
        <f t="shared" si="89"/>
        <v>6 trei camere, 6 patru camere, 0 număr camere necunoscut &lt;span style="color: red;"&gt;(spuneți-mi sau trimiteți tabel întreținere)&lt;/span&gt;</v>
      </c>
      <c r="Y1838" s="508" t="str">
        <f t="shared" si="90"/>
        <v>12 din care 6 trei camere, 6 patru camere, 0 număr camere necunoscut &lt;span style="color: red;"&gt;(spuneți-mi sau trimiteți tabel întreținere)&lt;/span&gt;</v>
      </c>
      <c r="Z1838" s="509"/>
      <c r="AA1838" s="510" t="s">
        <v>1043</v>
      </c>
      <c r="AB1838" s="421" t="s">
        <v>1300</v>
      </c>
      <c r="AC1838" s="432" t="s">
        <v>1548</v>
      </c>
      <c r="AD1838" s="356" t="s">
        <v>624</v>
      </c>
      <c r="AE1838" s="356"/>
      <c r="AF1838" s="356"/>
      <c r="AG1838" s="356" t="s">
        <v>840</v>
      </c>
      <c r="AH1838" s="356"/>
      <c r="AI1838" s="356" t="s">
        <v>2227</v>
      </c>
      <c r="AJ1838" s="441"/>
      <c r="AK1838" s="359"/>
    </row>
    <row r="1839" spans="1:37">
      <c r="A1839" s="367"/>
      <c r="B1839" s="445">
        <v>12</v>
      </c>
      <c r="C1839" s="402">
        <v>46.788800000000002</v>
      </c>
      <c r="D1839" s="428">
        <v>23.5822</v>
      </c>
      <c r="E1839" s="449" t="s">
        <v>206</v>
      </c>
      <c r="F1839" s="450" t="s">
        <v>649</v>
      </c>
      <c r="G1839" s="450" t="s">
        <v>2919</v>
      </c>
      <c r="H1839" s="450" t="s">
        <v>4839</v>
      </c>
      <c r="I1839" s="452" t="s">
        <v>687</v>
      </c>
      <c r="J1839" s="457" t="s">
        <v>3</v>
      </c>
      <c r="K1839" s="407">
        <v>1</v>
      </c>
      <c r="L1839" s="407">
        <v>3</v>
      </c>
      <c r="M1839" s="407">
        <v>3</v>
      </c>
      <c r="N1839" s="425">
        <v>12</v>
      </c>
      <c r="O1839" s="437"/>
      <c r="P1839" s="406"/>
      <c r="Q1839" s="406">
        <v>12</v>
      </c>
      <c r="R1839" s="406"/>
      <c r="S1839" s="406"/>
      <c r="T1839" s="406"/>
      <c r="U1839" s="406"/>
      <c r="V1839" s="406">
        <f t="shared" si="91"/>
        <v>0</v>
      </c>
      <c r="W1839" s="676"/>
      <c r="X1839" s="507" t="str">
        <f t="shared" si="89"/>
        <v>12 două camere, 0 număr camere necunoscut &lt;span style="color: red;"&gt;(spuneți-mi sau trimiteți tabel întreținere)&lt;/span&gt;</v>
      </c>
      <c r="Y1839" s="508" t="str">
        <f t="shared" si="90"/>
        <v>12 din care 12 două camere, 0 număr camere necunoscut &lt;span style="color: red;"&gt;(spuneți-mi sau trimiteți tabel întreținere)&lt;/span&gt;</v>
      </c>
      <c r="Z1839" s="509"/>
      <c r="AA1839" s="510" t="s">
        <v>1043</v>
      </c>
      <c r="AB1839" s="421" t="s">
        <v>1300</v>
      </c>
      <c r="AC1839" s="432" t="s">
        <v>1548</v>
      </c>
      <c r="AD1839" s="356" t="s">
        <v>624</v>
      </c>
      <c r="AE1839" s="356"/>
      <c r="AF1839" s="356"/>
      <c r="AG1839" s="356" t="s">
        <v>840</v>
      </c>
      <c r="AH1839" s="356"/>
      <c r="AI1839" s="356" t="s">
        <v>2227</v>
      </c>
      <c r="AJ1839" s="496"/>
      <c r="AK1839" s="359"/>
    </row>
    <row r="1840" spans="1:37">
      <c r="A1840" s="367"/>
      <c r="B1840" s="445">
        <v>14</v>
      </c>
      <c r="C1840" s="402">
        <v>46.789099999999998</v>
      </c>
      <c r="D1840" s="428">
        <v>23.582000000000001</v>
      </c>
      <c r="E1840" s="449" t="s">
        <v>206</v>
      </c>
      <c r="F1840" s="450" t="s">
        <v>649</v>
      </c>
      <c r="G1840" s="450" t="s">
        <v>2919</v>
      </c>
      <c r="H1840" s="450" t="s">
        <v>4840</v>
      </c>
      <c r="I1840" s="452" t="s">
        <v>719</v>
      </c>
      <c r="J1840" s="457" t="s">
        <v>3</v>
      </c>
      <c r="K1840" s="407">
        <v>2</v>
      </c>
      <c r="L1840" s="407">
        <v>5</v>
      </c>
      <c r="M1840" s="407">
        <v>5</v>
      </c>
      <c r="N1840" s="425" t="s">
        <v>624</v>
      </c>
      <c r="O1840" s="437"/>
      <c r="P1840" s="406"/>
      <c r="Q1840" s="406"/>
      <c r="R1840" s="406"/>
      <c r="S1840" s="406"/>
      <c r="T1840" s="406"/>
      <c r="U1840" s="406"/>
      <c r="V1840" s="406" t="e">
        <f t="shared" si="91"/>
        <v>#VALUE!</v>
      </c>
      <c r="W1840" s="676"/>
      <c r="X1840" s="507" t="e">
        <f t="shared" si="89"/>
        <v>#VALUE!</v>
      </c>
      <c r="Y1840" s="508" t="e">
        <f t="shared" si="90"/>
        <v>#VALUE!</v>
      </c>
      <c r="Z1840" s="509"/>
      <c r="AA1840" s="510" t="s">
        <v>1043</v>
      </c>
      <c r="AB1840" s="421" t="s">
        <v>1302</v>
      </c>
      <c r="AC1840" s="432" t="s">
        <v>1548</v>
      </c>
      <c r="AD1840" s="356" t="s">
        <v>624</v>
      </c>
      <c r="AE1840" s="356"/>
      <c r="AF1840" s="356"/>
      <c r="AG1840" s="356" t="s">
        <v>840</v>
      </c>
      <c r="AH1840" s="356"/>
      <c r="AI1840" s="356" t="s">
        <v>2227</v>
      </c>
      <c r="AJ1840" s="441"/>
      <c r="AK1840" s="359"/>
    </row>
    <row r="1841" spans="1:37">
      <c r="A1841" s="367"/>
      <c r="B1841" s="386" t="s">
        <v>404</v>
      </c>
      <c r="C1841" s="402">
        <v>46.788899999999998</v>
      </c>
      <c r="D1841" s="428">
        <v>23.582799999999999</v>
      </c>
      <c r="E1841" s="449" t="s">
        <v>206</v>
      </c>
      <c r="F1841" s="450" t="s">
        <v>649</v>
      </c>
      <c r="G1841" s="450" t="s">
        <v>2919</v>
      </c>
      <c r="H1841" s="450" t="s">
        <v>2940</v>
      </c>
      <c r="I1841" s="452" t="s">
        <v>681</v>
      </c>
      <c r="J1841" s="457" t="s">
        <v>3</v>
      </c>
      <c r="K1841" s="407">
        <v>2</v>
      </c>
      <c r="L1841" s="407">
        <v>5</v>
      </c>
      <c r="M1841" s="407">
        <v>5</v>
      </c>
      <c r="N1841" s="398">
        <v>120</v>
      </c>
      <c r="O1841" s="395">
        <v>120</v>
      </c>
      <c r="P1841" s="526"/>
      <c r="Q1841" s="526"/>
      <c r="R1841" s="526"/>
      <c r="S1841" s="526"/>
      <c r="T1841" s="526"/>
      <c r="U1841" s="526"/>
      <c r="V1841" s="526">
        <f t="shared" si="91"/>
        <v>0</v>
      </c>
      <c r="W1841" s="672" t="s">
        <v>654</v>
      </c>
      <c r="X1841" s="396" t="str">
        <f t="shared" si="89"/>
        <v>120 camere cu băi și bucătării comune, aproximativ 0 număr camere necunoscut &lt;span style="color: red;"&gt;(spuneți-mi sau trimiteți tabel întreținere)&lt;/span&gt;</v>
      </c>
      <c r="Y1841" s="622" t="str">
        <f t="shared" si="90"/>
        <v>aproximativ 120 din care 120 camere cu băi și bucătării comune, aproximativ 0 număr camere necunoscut &lt;span style="color: red;"&gt;(spuneți-mi sau trimiteți tabel întreținere)&lt;/span&gt;</v>
      </c>
      <c r="Z1841" s="397"/>
      <c r="AA1841" s="625" t="s">
        <v>1043</v>
      </c>
      <c r="AB1841" s="628" t="s">
        <v>1304</v>
      </c>
      <c r="AC1841" s="431" t="s">
        <v>1547</v>
      </c>
      <c r="AD1841" s="623" t="s">
        <v>2074</v>
      </c>
      <c r="AE1841" s="623"/>
      <c r="AF1841" s="623"/>
      <c r="AG1841" s="623" t="s">
        <v>840</v>
      </c>
      <c r="AH1841" s="623"/>
      <c r="AI1841" s="623" t="s">
        <v>2584</v>
      </c>
      <c r="AJ1841" s="441"/>
      <c r="AK1841" s="359"/>
    </row>
    <row r="1842" spans="1:37">
      <c r="A1842" s="367"/>
      <c r="B1842" s="445" t="s">
        <v>177</v>
      </c>
      <c r="C1842" s="402">
        <v>46.788600000000002</v>
      </c>
      <c r="D1842" s="428">
        <v>23.5825</v>
      </c>
      <c r="E1842" s="449" t="s">
        <v>206</v>
      </c>
      <c r="F1842" s="450" t="s">
        <v>649</v>
      </c>
      <c r="G1842" s="450" t="s">
        <v>2919</v>
      </c>
      <c r="H1842" s="450" t="s">
        <v>4841</v>
      </c>
      <c r="I1842" s="452" t="s">
        <v>681</v>
      </c>
      <c r="J1842" s="457" t="s">
        <v>3</v>
      </c>
      <c r="K1842" s="407">
        <v>1</v>
      </c>
      <c r="L1842" s="407">
        <v>5</v>
      </c>
      <c r="M1842" s="407">
        <v>5</v>
      </c>
      <c r="N1842" s="425">
        <v>20</v>
      </c>
      <c r="O1842" s="437"/>
      <c r="P1842" s="406"/>
      <c r="Q1842" s="406">
        <v>17</v>
      </c>
      <c r="R1842" s="406">
        <v>3</v>
      </c>
      <c r="S1842" s="406"/>
      <c r="T1842" s="406"/>
      <c r="U1842" s="406"/>
      <c r="V1842" s="406">
        <f t="shared" si="91"/>
        <v>0</v>
      </c>
      <c r="W1842" s="676"/>
      <c r="X1842" s="507" t="str">
        <f t="shared" si="89"/>
        <v>17 două camere, 3 trei camere, 0 număr camere necunoscut &lt;span style="color: red;"&gt;(spuneți-mi sau trimiteți tabel întreținere)&lt;/span&gt;</v>
      </c>
      <c r="Y1842" s="508" t="str">
        <f t="shared" si="90"/>
        <v>20 din care 17 două camere, 3 trei camere, 0 număr camere necunoscut &lt;span style="color: red;"&gt;(spuneți-mi sau trimiteți tabel întreținere)&lt;/span&gt;</v>
      </c>
      <c r="Z1842" s="509"/>
      <c r="AA1842" s="510" t="s">
        <v>1043</v>
      </c>
      <c r="AB1842" s="628" t="s">
        <v>1306</v>
      </c>
      <c r="AC1842" s="431" t="s">
        <v>1155</v>
      </c>
      <c r="AD1842" s="623" t="s">
        <v>2295</v>
      </c>
      <c r="AE1842" s="623"/>
      <c r="AF1842" s="623"/>
      <c r="AG1842" s="623" t="s">
        <v>10</v>
      </c>
      <c r="AH1842" s="623"/>
      <c r="AI1842" s="623" t="s">
        <v>2591</v>
      </c>
      <c r="AJ1842" s="441"/>
      <c r="AK1842" s="359"/>
    </row>
    <row r="1843" spans="1:37">
      <c r="A1843" s="367"/>
      <c r="B1843" s="445" t="s">
        <v>640</v>
      </c>
      <c r="C1843" s="402">
        <v>46.788499999999999</v>
      </c>
      <c r="D1843" s="428">
        <v>23.582100000000001</v>
      </c>
      <c r="E1843" s="449" t="s">
        <v>206</v>
      </c>
      <c r="F1843" s="450" t="s">
        <v>649</v>
      </c>
      <c r="G1843" s="450" t="s">
        <v>2919</v>
      </c>
      <c r="H1843" s="450" t="s">
        <v>4842</v>
      </c>
      <c r="I1843" s="452" t="s">
        <v>681</v>
      </c>
      <c r="J1843" s="457" t="s">
        <v>3</v>
      </c>
      <c r="K1843" s="407">
        <v>1</v>
      </c>
      <c r="L1843" s="407">
        <v>5</v>
      </c>
      <c r="M1843" s="407">
        <v>5</v>
      </c>
      <c r="N1843" s="425">
        <v>20</v>
      </c>
      <c r="O1843" s="437"/>
      <c r="P1843" s="406">
        <v>2</v>
      </c>
      <c r="Q1843" s="406">
        <v>8</v>
      </c>
      <c r="R1843" s="406">
        <v>10</v>
      </c>
      <c r="S1843" s="406"/>
      <c r="T1843" s="406"/>
      <c r="U1843" s="406"/>
      <c r="V1843" s="406">
        <f t="shared" si="91"/>
        <v>0</v>
      </c>
      <c r="W1843" s="676"/>
      <c r="X1843" s="507" t="str">
        <f t="shared" si="89"/>
        <v>2 garsoniere, 8 două camere, 10 trei camere, 0 număr camere necunoscut &lt;span style="color: red;"&gt;(spuneți-mi sau trimiteți tabel întreținere)&lt;/span&gt;</v>
      </c>
      <c r="Y1843" s="508" t="str">
        <f t="shared" si="90"/>
        <v>20 din care 2 garsoniere, 8 două camere, 10 trei camere, 0 număr camere necunoscut &lt;span style="color: red;"&gt;(spuneți-mi sau trimiteți tabel întreținere)&lt;/span&gt;</v>
      </c>
      <c r="Z1843" s="509"/>
      <c r="AA1843" s="510" t="s">
        <v>1043</v>
      </c>
      <c r="AB1843" s="421" t="s">
        <v>1306</v>
      </c>
      <c r="AC1843" s="432" t="s">
        <v>1155</v>
      </c>
      <c r="AD1843" s="356" t="s">
        <v>2551</v>
      </c>
      <c r="AE1843" s="356"/>
      <c r="AF1843" s="356"/>
      <c r="AG1843" s="356" t="s">
        <v>840</v>
      </c>
      <c r="AH1843" s="356"/>
      <c r="AI1843" s="356" t="s">
        <v>2227</v>
      </c>
      <c r="AJ1843" s="441"/>
      <c r="AK1843" s="359"/>
    </row>
    <row r="1844" spans="1:37">
      <c r="A1844" s="367"/>
      <c r="B1844" s="445" t="s">
        <v>21</v>
      </c>
      <c r="C1844" s="402">
        <v>46.787599999999998</v>
      </c>
      <c r="D1844" s="428">
        <v>23.582599999999999</v>
      </c>
      <c r="E1844" s="449" t="s">
        <v>206</v>
      </c>
      <c r="F1844" s="450" t="s">
        <v>649</v>
      </c>
      <c r="G1844" s="450" t="s">
        <v>2919</v>
      </c>
      <c r="H1844" s="450" t="s">
        <v>4843</v>
      </c>
      <c r="I1844" s="452" t="s">
        <v>681</v>
      </c>
      <c r="J1844" s="457" t="s">
        <v>3</v>
      </c>
      <c r="K1844" s="407">
        <v>1</v>
      </c>
      <c r="L1844" s="407">
        <v>5</v>
      </c>
      <c r="M1844" s="407">
        <v>5</v>
      </c>
      <c r="N1844" s="425">
        <v>19</v>
      </c>
      <c r="O1844" s="437"/>
      <c r="P1844" s="406"/>
      <c r="Q1844" s="406">
        <v>19</v>
      </c>
      <c r="R1844" s="406"/>
      <c r="S1844" s="406"/>
      <c r="T1844" s="406"/>
      <c r="U1844" s="406"/>
      <c r="V1844" s="406">
        <f t="shared" si="91"/>
        <v>0</v>
      </c>
      <c r="W1844" s="676"/>
      <c r="X1844" s="507" t="str">
        <f t="shared" si="89"/>
        <v>19 două camere, 0 număr camere necunoscut &lt;span style="color: red;"&gt;(spuneți-mi sau trimiteți tabel întreținere)&lt;/span&gt;</v>
      </c>
      <c r="Y1844" s="508" t="str">
        <f t="shared" si="90"/>
        <v>19 din care 19 două camere, 0 număr camere necunoscut &lt;span style="color: red;"&gt;(spuneți-mi sau trimiteți tabel întreținere)&lt;/span&gt;</v>
      </c>
      <c r="Z1844" s="509"/>
      <c r="AA1844" s="510" t="s">
        <v>1043</v>
      </c>
      <c r="AB1844" s="421" t="s">
        <v>1307</v>
      </c>
      <c r="AC1844" s="432" t="s">
        <v>1155</v>
      </c>
      <c r="AD1844" s="623" t="s">
        <v>1358</v>
      </c>
      <c r="AE1844" s="623"/>
      <c r="AF1844" s="623"/>
      <c r="AG1844" s="623" t="s">
        <v>10</v>
      </c>
      <c r="AH1844" s="623"/>
      <c r="AI1844" s="623" t="s">
        <v>2566</v>
      </c>
      <c r="AJ1844" s="441"/>
      <c r="AK1844" s="359"/>
    </row>
    <row r="1845" spans="1:37">
      <c r="A1845" s="367"/>
      <c r="B1845" s="445" t="s">
        <v>46</v>
      </c>
      <c r="C1845" s="402">
        <v>46.787999999999997</v>
      </c>
      <c r="D1845" s="428">
        <v>23.5824</v>
      </c>
      <c r="E1845" s="449" t="s">
        <v>206</v>
      </c>
      <c r="F1845" s="450" t="s">
        <v>649</v>
      </c>
      <c r="G1845" s="450" t="s">
        <v>2919</v>
      </c>
      <c r="H1845" s="450" t="s">
        <v>4844</v>
      </c>
      <c r="I1845" s="452" t="s">
        <v>681</v>
      </c>
      <c r="J1845" s="457" t="s">
        <v>3</v>
      </c>
      <c r="K1845" s="407">
        <v>2</v>
      </c>
      <c r="L1845" s="407">
        <v>5</v>
      </c>
      <c r="M1845" s="407">
        <v>5</v>
      </c>
      <c r="N1845" s="425">
        <v>20</v>
      </c>
      <c r="O1845" s="437"/>
      <c r="P1845" s="406"/>
      <c r="Q1845" s="406"/>
      <c r="R1845" s="406">
        <v>14</v>
      </c>
      <c r="S1845" s="406">
        <v>6</v>
      </c>
      <c r="T1845" s="406"/>
      <c r="U1845" s="406"/>
      <c r="V1845" s="406">
        <f t="shared" si="91"/>
        <v>0</v>
      </c>
      <c r="W1845" s="676"/>
      <c r="X1845" s="507" t="str">
        <f t="shared" si="89"/>
        <v>14 trei camere, 6 patru camere, 0 număr camere necunoscut &lt;span style="color: red;"&gt;(spuneți-mi sau trimiteți tabel întreținere)&lt;/span&gt;</v>
      </c>
      <c r="Y1845" s="508" t="str">
        <f t="shared" si="90"/>
        <v>20 din care 14 trei camere, 6 patru camere, 0 număr camere necunoscut &lt;span style="color: red;"&gt;(spuneți-mi sau trimiteți tabel întreținere)&lt;/span&gt;</v>
      </c>
      <c r="Z1845" s="509"/>
      <c r="AA1845" s="510" t="s">
        <v>1043</v>
      </c>
      <c r="AB1845" s="628" t="s">
        <v>1306</v>
      </c>
      <c r="AC1845" s="431" t="s">
        <v>1155</v>
      </c>
      <c r="AD1845" s="356" t="s">
        <v>2299</v>
      </c>
      <c r="AE1845" s="356"/>
      <c r="AF1845" s="356"/>
      <c r="AG1845" s="623" t="s">
        <v>10</v>
      </c>
      <c r="AH1845" s="623"/>
      <c r="AI1845" s="623" t="s">
        <v>2591</v>
      </c>
      <c r="AJ1845" s="441"/>
      <c r="AK1845" s="359"/>
    </row>
    <row r="1846" spans="1:37">
      <c r="A1846" s="367"/>
      <c r="B1846" s="445" t="s">
        <v>221</v>
      </c>
      <c r="C1846" s="402">
        <v>46.789099999999998</v>
      </c>
      <c r="D1846" s="428">
        <v>23.582799999999999</v>
      </c>
      <c r="E1846" s="449" t="s">
        <v>206</v>
      </c>
      <c r="F1846" s="450" t="s">
        <v>649</v>
      </c>
      <c r="G1846" s="450" t="s">
        <v>2919</v>
      </c>
      <c r="H1846" s="450" t="s">
        <v>4845</v>
      </c>
      <c r="I1846" s="451" t="s">
        <v>681</v>
      </c>
      <c r="J1846" s="456" t="s">
        <v>3</v>
      </c>
      <c r="K1846" s="403">
        <v>1</v>
      </c>
      <c r="L1846" s="403">
        <v>5</v>
      </c>
      <c r="M1846" s="403">
        <v>5</v>
      </c>
      <c r="N1846" s="398">
        <v>10</v>
      </c>
      <c r="O1846" s="395"/>
      <c r="P1846" s="526"/>
      <c r="Q1846" s="526"/>
      <c r="R1846" s="526">
        <v>7</v>
      </c>
      <c r="S1846" s="526">
        <v>3</v>
      </c>
      <c r="T1846" s="526"/>
      <c r="U1846" s="526"/>
      <c r="V1846" s="526">
        <f t="shared" si="91"/>
        <v>0</v>
      </c>
      <c r="W1846" s="676"/>
      <c r="X1846" s="507" t="str">
        <f t="shared" si="89"/>
        <v>7 trei camere, 3 patru camere, 0 număr camere necunoscut &lt;span style="color: red;"&gt;(spuneți-mi sau trimiteți tabel întreținere)&lt;/span&gt;</v>
      </c>
      <c r="Y1846" s="508" t="str">
        <f t="shared" si="90"/>
        <v>10 din care 7 trei camere, 3 patru camere, 0 număr camere necunoscut &lt;span style="color: red;"&gt;(spuneți-mi sau trimiteți tabel întreținere)&lt;/span&gt;</v>
      </c>
      <c r="Z1846" s="509"/>
      <c r="AA1846" s="510" t="s">
        <v>1043</v>
      </c>
      <c r="AB1846" s="628" t="s">
        <v>1306</v>
      </c>
      <c r="AC1846" s="431" t="s">
        <v>1155</v>
      </c>
      <c r="AD1846" s="623" t="s">
        <v>1384</v>
      </c>
      <c r="AE1846" s="623"/>
      <c r="AF1846" s="623"/>
      <c r="AG1846" s="623" t="s">
        <v>10</v>
      </c>
      <c r="AH1846" s="623"/>
      <c r="AI1846" s="623" t="s">
        <v>2598</v>
      </c>
      <c r="AJ1846" s="441"/>
      <c r="AK1846" s="359"/>
    </row>
    <row r="1847" spans="1:37">
      <c r="A1847" s="367"/>
      <c r="B1847" s="445" t="s">
        <v>224</v>
      </c>
      <c r="C1847" s="402">
        <v>46.788200000000003</v>
      </c>
      <c r="D1847" s="428">
        <v>23.582999999999998</v>
      </c>
      <c r="E1847" s="449" t="s">
        <v>206</v>
      </c>
      <c r="F1847" s="450" t="s">
        <v>649</v>
      </c>
      <c r="G1847" s="450" t="s">
        <v>2919</v>
      </c>
      <c r="H1847" s="450" t="s">
        <v>4846</v>
      </c>
      <c r="I1847" s="452" t="s">
        <v>681</v>
      </c>
      <c r="J1847" s="457" t="s">
        <v>3</v>
      </c>
      <c r="K1847" s="407">
        <v>1</v>
      </c>
      <c r="L1847" s="407">
        <v>5</v>
      </c>
      <c r="M1847" s="407">
        <v>5</v>
      </c>
      <c r="N1847" s="425">
        <v>20</v>
      </c>
      <c r="O1847" s="437"/>
      <c r="P1847" s="406"/>
      <c r="Q1847" s="406">
        <v>17</v>
      </c>
      <c r="R1847" s="406">
        <v>3</v>
      </c>
      <c r="S1847" s="406"/>
      <c r="T1847" s="406"/>
      <c r="U1847" s="406"/>
      <c r="V1847" s="406">
        <f t="shared" si="91"/>
        <v>0</v>
      </c>
      <c r="W1847" s="676"/>
      <c r="X1847" s="507" t="str">
        <f t="shared" si="89"/>
        <v>17 două camere, 3 trei camere, 0 număr camere necunoscut &lt;span style="color: red;"&gt;(spuneți-mi sau trimiteți tabel întreținere)&lt;/span&gt;</v>
      </c>
      <c r="Y1847" s="508" t="str">
        <f t="shared" si="90"/>
        <v>20 din care 17 două camere, 3 trei camere, 0 număr camere necunoscut &lt;span style="color: red;"&gt;(spuneți-mi sau trimiteți tabel întreținere)&lt;/span&gt;</v>
      </c>
      <c r="Z1847" s="509"/>
      <c r="AA1847" s="510" t="s">
        <v>1043</v>
      </c>
      <c r="AB1847" s="628" t="s">
        <v>1306</v>
      </c>
      <c r="AC1847" s="431" t="s">
        <v>1155</v>
      </c>
      <c r="AD1847" s="623" t="s">
        <v>2295</v>
      </c>
      <c r="AE1847" s="623"/>
      <c r="AF1847" s="623"/>
      <c r="AG1847" s="623" t="s">
        <v>10</v>
      </c>
      <c r="AH1847" s="623"/>
      <c r="AI1847" s="623" t="s">
        <v>2591</v>
      </c>
      <c r="AJ1847" s="441"/>
      <c r="AK1847" s="359"/>
    </row>
    <row r="1848" spans="1:37">
      <c r="A1848" s="367"/>
      <c r="B1848" s="445" t="s">
        <v>232</v>
      </c>
      <c r="C1848" s="402">
        <v>46.788699999999999</v>
      </c>
      <c r="D1848" s="428">
        <v>23.583300000000001</v>
      </c>
      <c r="E1848" s="449" t="s">
        <v>206</v>
      </c>
      <c r="F1848" s="450" t="s">
        <v>649</v>
      </c>
      <c r="G1848" s="450" t="s">
        <v>2919</v>
      </c>
      <c r="H1848" s="450" t="s">
        <v>4845</v>
      </c>
      <c r="I1848" s="627" t="s">
        <v>687</v>
      </c>
      <c r="J1848" s="399" t="s">
        <v>3</v>
      </c>
      <c r="K1848" s="624">
        <v>1</v>
      </c>
      <c r="L1848" s="624">
        <v>3</v>
      </c>
      <c r="M1848" s="624">
        <v>3</v>
      </c>
      <c r="N1848" s="398">
        <v>84</v>
      </c>
      <c r="O1848" s="395">
        <v>84</v>
      </c>
      <c r="P1848" s="526"/>
      <c r="Q1848" s="526"/>
      <c r="R1848" s="526"/>
      <c r="S1848" s="526"/>
      <c r="T1848" s="526"/>
      <c r="U1848" s="526"/>
      <c r="V1848" s="526">
        <f t="shared" si="91"/>
        <v>0</v>
      </c>
      <c r="W1848" s="672" t="s">
        <v>750</v>
      </c>
      <c r="X1848" s="396" t="str">
        <f t="shared" si="89"/>
        <v>84 camere cu băi și bucătării comune, probabil 0 număr camere necunoscut &lt;span style="color: red;"&gt;(spuneți-mi sau trimiteți tabel întreținere)&lt;/span&gt;</v>
      </c>
      <c r="Y1848" s="622" t="str">
        <f t="shared" si="90"/>
        <v>probabil 84 din care 84 camere cu băi și bucătării comune, probabil 0 număr camere necunoscut &lt;span style="color: red;"&gt;(spuneți-mi sau trimiteți tabel întreținere)&lt;/span&gt;</v>
      </c>
      <c r="Z1848" s="397"/>
      <c r="AA1848" s="625" t="s">
        <v>1043</v>
      </c>
      <c r="AB1848" s="628" t="s">
        <v>1302</v>
      </c>
      <c r="AC1848" s="431" t="s">
        <v>1548</v>
      </c>
      <c r="AD1848" s="623" t="s">
        <v>2461</v>
      </c>
      <c r="AE1848" s="623"/>
      <c r="AF1848" s="623"/>
      <c r="AG1848" s="623" t="s">
        <v>5</v>
      </c>
      <c r="AH1848" s="623"/>
      <c r="AI1848" s="623" t="s">
        <v>2565</v>
      </c>
      <c r="AJ1848" s="441"/>
      <c r="AK1848" s="359"/>
    </row>
    <row r="1849" spans="1:37">
      <c r="A1849" s="367" t="s">
        <v>32</v>
      </c>
      <c r="B1849" s="353" t="s">
        <v>404</v>
      </c>
      <c r="C1849" s="484">
        <v>46.758400000000002</v>
      </c>
      <c r="D1849" s="485">
        <v>23.547999999999998</v>
      </c>
      <c r="E1849" s="486" t="s">
        <v>206</v>
      </c>
      <c r="F1849" s="487" t="s">
        <v>649</v>
      </c>
      <c r="G1849" s="487" t="s">
        <v>2920</v>
      </c>
      <c r="H1849" s="487" t="s">
        <v>4847</v>
      </c>
      <c r="I1849" s="488" t="s">
        <v>708</v>
      </c>
      <c r="J1849" s="489" t="s">
        <v>3</v>
      </c>
      <c r="K1849" s="490">
        <v>1</v>
      </c>
      <c r="L1849" s="490">
        <v>2</v>
      </c>
      <c r="M1849" s="490">
        <v>2</v>
      </c>
      <c r="N1849" s="491">
        <v>4</v>
      </c>
      <c r="O1849" s="492"/>
      <c r="P1849" s="493"/>
      <c r="Q1849" s="493"/>
      <c r="R1849" s="493"/>
      <c r="S1849" s="493"/>
      <c r="T1849" s="493"/>
      <c r="U1849" s="493"/>
      <c r="V1849" s="493">
        <f t="shared" si="91"/>
        <v>4</v>
      </c>
      <c r="W1849" s="681" t="s">
        <v>750</v>
      </c>
      <c r="X1849" s="520" t="str">
        <f t="shared" si="89"/>
        <v>probabil 4 număr camere necunoscut &lt;span style="color: red;"&gt;(spuneți-mi sau trimiteți tabel întreținere)&lt;/span&gt;</v>
      </c>
      <c r="Y1849" s="521" t="str">
        <f t="shared" si="90"/>
        <v>probabil 4 din care probabil 4 număr camere necunoscut &lt;span style="color: red;"&gt;(spuneți-mi sau trimiteți tabel întreținere)&lt;/span&gt;</v>
      </c>
      <c r="Z1849" s="522"/>
      <c r="AA1849" s="523" t="s">
        <v>1043</v>
      </c>
      <c r="AB1849" s="738" t="s">
        <v>1299</v>
      </c>
      <c r="AC1849" s="739" t="s">
        <v>1548</v>
      </c>
      <c r="AD1849" s="494" t="s">
        <v>624</v>
      </c>
      <c r="AE1849" s="494"/>
      <c r="AF1849" s="494"/>
      <c r="AG1849" s="494" t="s">
        <v>840</v>
      </c>
      <c r="AH1849" s="494"/>
      <c r="AI1849" s="494" t="s">
        <v>2227</v>
      </c>
      <c r="AJ1849" s="495"/>
      <c r="AK1849" s="359"/>
    </row>
    <row r="1850" spans="1:37">
      <c r="A1850" s="367" t="s">
        <v>32</v>
      </c>
      <c r="B1850" s="460" t="s">
        <v>237</v>
      </c>
      <c r="C1850" s="461">
        <v>46.795900000000003</v>
      </c>
      <c r="D1850" s="462">
        <v>23.623699999999999</v>
      </c>
      <c r="E1850" s="463" t="s">
        <v>206</v>
      </c>
      <c r="F1850" s="464" t="s">
        <v>649</v>
      </c>
      <c r="G1850" s="464" t="s">
        <v>2921</v>
      </c>
      <c r="H1850" s="464" t="s">
        <v>4848</v>
      </c>
      <c r="I1850" s="474" t="s">
        <v>2100</v>
      </c>
      <c r="J1850" s="475" t="s">
        <v>825</v>
      </c>
      <c r="K1850" s="476">
        <v>3</v>
      </c>
      <c r="L1850" s="476">
        <v>9</v>
      </c>
      <c r="M1850" s="476">
        <v>9</v>
      </c>
      <c r="N1850" s="477">
        <v>180</v>
      </c>
      <c r="O1850" s="478"/>
      <c r="P1850" s="479">
        <v>180</v>
      </c>
      <c r="Q1850" s="479"/>
      <c r="R1850" s="479"/>
      <c r="S1850" s="479"/>
      <c r="T1850" s="479"/>
      <c r="U1850" s="479"/>
      <c r="V1850" s="479">
        <f t="shared" si="91"/>
        <v>0</v>
      </c>
      <c r="W1850" s="679"/>
      <c r="X1850" s="515" t="str">
        <f t="shared" si="89"/>
        <v>180 garsoniere, 0 număr camere necunoscut &lt;span style="color: red;"&gt;(spuneți-mi sau trimiteți tabel întreținere)&lt;/span&gt;</v>
      </c>
      <c r="Y1850" s="516" t="str">
        <f t="shared" si="90"/>
        <v>180 din care 180 garsoniere, 0 număr camere necunoscut &lt;span style="color: red;"&gt;(spuneți-mi sau trimiteți tabel întreținere)&lt;/span&gt;</v>
      </c>
      <c r="Z1850" s="517"/>
      <c r="AA1850" s="518" t="s">
        <v>1043</v>
      </c>
      <c r="AB1850" s="400" t="s">
        <v>1305</v>
      </c>
      <c r="AC1850" s="458" t="s">
        <v>1547</v>
      </c>
      <c r="AD1850" s="472" t="s">
        <v>2651</v>
      </c>
      <c r="AE1850" s="472"/>
      <c r="AF1850" s="472"/>
      <c r="AG1850" s="472" t="s">
        <v>840</v>
      </c>
      <c r="AH1850" s="472"/>
      <c r="AI1850" s="472" t="s">
        <v>2227</v>
      </c>
      <c r="AJ1850" s="473"/>
      <c r="AK1850" s="359"/>
    </row>
    <row r="1851" spans="1:37">
      <c r="A1851" s="367"/>
      <c r="B1851" s="445" t="s">
        <v>238</v>
      </c>
      <c r="C1851" s="402">
        <v>46.795999999999999</v>
      </c>
      <c r="D1851" s="428">
        <v>23.622399999999999</v>
      </c>
      <c r="E1851" s="449" t="s">
        <v>206</v>
      </c>
      <c r="F1851" s="450" t="s">
        <v>649</v>
      </c>
      <c r="G1851" s="450" t="s">
        <v>2921</v>
      </c>
      <c r="H1851" s="450" t="s">
        <v>4849</v>
      </c>
      <c r="I1851" s="451" t="s">
        <v>681</v>
      </c>
      <c r="J1851" s="456" t="s">
        <v>3</v>
      </c>
      <c r="K1851" s="403">
        <v>2</v>
      </c>
      <c r="L1851" s="403">
        <v>5</v>
      </c>
      <c r="M1851" s="403">
        <v>5</v>
      </c>
      <c r="N1851" s="424">
        <v>120</v>
      </c>
      <c r="O1851" s="437"/>
      <c r="P1851" s="406">
        <v>120</v>
      </c>
      <c r="Q1851" s="406"/>
      <c r="R1851" s="406"/>
      <c r="S1851" s="406"/>
      <c r="T1851" s="406"/>
      <c r="U1851" s="406"/>
      <c r="V1851" s="406">
        <f t="shared" si="91"/>
        <v>0</v>
      </c>
      <c r="W1851" s="676"/>
      <c r="X1851" s="507" t="str">
        <f t="shared" si="89"/>
        <v>120 garsoniere, 0 număr camere necunoscut &lt;span style="color: red;"&gt;(spuneți-mi sau trimiteți tabel întreținere)&lt;/span&gt;</v>
      </c>
      <c r="Y1851" s="508" t="str">
        <f t="shared" si="90"/>
        <v>120 din care 120 garsoniere, 0 număr camere necunoscut &lt;span style="color: red;"&gt;(spuneți-mi sau trimiteți tabel întreținere)&lt;/span&gt;</v>
      </c>
      <c r="Z1851" s="509"/>
      <c r="AA1851" s="510" t="s">
        <v>1043</v>
      </c>
      <c r="AB1851" s="628" t="s">
        <v>1305</v>
      </c>
      <c r="AC1851" s="431" t="s">
        <v>1547</v>
      </c>
      <c r="AD1851" s="356" t="s">
        <v>2652</v>
      </c>
      <c r="AE1851" s="356"/>
      <c r="AF1851" s="356"/>
      <c r="AG1851" s="356" t="s">
        <v>840</v>
      </c>
      <c r="AH1851" s="356"/>
      <c r="AI1851" s="623" t="s">
        <v>2573</v>
      </c>
      <c r="AJ1851" s="441"/>
      <c r="AK1851" s="359"/>
    </row>
    <row r="1852" spans="1:37">
      <c r="A1852" s="367"/>
      <c r="B1852" s="445" t="s">
        <v>413</v>
      </c>
      <c r="C1852" s="402">
        <v>46.796199999999999</v>
      </c>
      <c r="D1852" s="428">
        <v>23.636199999999999</v>
      </c>
      <c r="E1852" s="449" t="s">
        <v>206</v>
      </c>
      <c r="F1852" s="450" t="s">
        <v>649</v>
      </c>
      <c r="G1852" s="450" t="s">
        <v>2921</v>
      </c>
      <c r="H1852" s="450" t="s">
        <v>4850</v>
      </c>
      <c r="I1852" s="452" t="s">
        <v>695</v>
      </c>
      <c r="J1852" s="457" t="s">
        <v>3</v>
      </c>
      <c r="K1852" s="407">
        <v>3</v>
      </c>
      <c r="L1852" s="407">
        <v>5</v>
      </c>
      <c r="M1852" s="407">
        <v>4</v>
      </c>
      <c r="N1852" s="425">
        <v>32</v>
      </c>
      <c r="O1852" s="437"/>
      <c r="P1852" s="406"/>
      <c r="Q1852" s="406">
        <v>24</v>
      </c>
      <c r="R1852" s="406">
        <v>4</v>
      </c>
      <c r="S1852" s="406">
        <v>4</v>
      </c>
      <c r="T1852" s="406"/>
      <c r="U1852" s="406"/>
      <c r="V1852" s="406">
        <f t="shared" si="91"/>
        <v>0</v>
      </c>
      <c r="W1852" s="676"/>
      <c r="X1852" s="507" t="str">
        <f t="shared" si="89"/>
        <v>24 două camere, 4 trei camere, 4 patru camere, 0 număr camere necunoscut &lt;span style="color: red;"&gt;(spuneți-mi sau trimiteți tabel întreținere)&lt;/span&gt;</v>
      </c>
      <c r="Y1852" s="508" t="str">
        <f t="shared" si="90"/>
        <v>32 din care 24 două camere, 4 trei camere, 4 patru camere, 0 număr camere necunoscut &lt;span style="color: red;"&gt;(spuneți-mi sau trimiteți tabel întreținere)&lt;/span&gt;</v>
      </c>
      <c r="Z1852" s="397"/>
      <c r="AA1852" s="625" t="s">
        <v>1043</v>
      </c>
      <c r="AB1852" s="628" t="s">
        <v>1307</v>
      </c>
      <c r="AC1852" s="431" t="s">
        <v>1155</v>
      </c>
      <c r="AD1852" s="623" t="s">
        <v>1462</v>
      </c>
      <c r="AE1852" s="623"/>
      <c r="AF1852" s="623"/>
      <c r="AG1852" s="623" t="s">
        <v>1219</v>
      </c>
      <c r="AH1852" s="623"/>
      <c r="AI1852" s="623" t="s">
        <v>2606</v>
      </c>
      <c r="AJ1852" s="441"/>
      <c r="AK1852" s="359"/>
    </row>
    <row r="1853" spans="1:37">
      <c r="A1853" s="367"/>
      <c r="B1853" s="445" t="s">
        <v>413</v>
      </c>
      <c r="C1853" s="402">
        <v>46.796199999999999</v>
      </c>
      <c r="D1853" s="428">
        <v>23.635200000000001</v>
      </c>
      <c r="E1853" s="449" t="s">
        <v>206</v>
      </c>
      <c r="F1853" s="450" t="s">
        <v>649</v>
      </c>
      <c r="G1853" s="450" t="s">
        <v>2921</v>
      </c>
      <c r="H1853" s="450" t="s">
        <v>4851</v>
      </c>
      <c r="I1853" s="452" t="s">
        <v>695</v>
      </c>
      <c r="J1853" s="457" t="s">
        <v>3</v>
      </c>
      <c r="K1853" s="407">
        <v>3</v>
      </c>
      <c r="L1853" s="407">
        <v>5</v>
      </c>
      <c r="M1853" s="407">
        <v>4</v>
      </c>
      <c r="N1853" s="425">
        <v>32</v>
      </c>
      <c r="O1853" s="437"/>
      <c r="P1853" s="406"/>
      <c r="Q1853" s="406">
        <v>24</v>
      </c>
      <c r="R1853" s="406">
        <v>4</v>
      </c>
      <c r="S1853" s="406">
        <v>4</v>
      </c>
      <c r="T1853" s="406"/>
      <c r="U1853" s="406"/>
      <c r="V1853" s="406">
        <f t="shared" si="91"/>
        <v>0</v>
      </c>
      <c r="W1853" s="676"/>
      <c r="X1853" s="507" t="str">
        <f t="shared" si="89"/>
        <v>24 două camere, 4 trei camere, 4 patru camere, 0 număr camere necunoscut &lt;span style="color: red;"&gt;(spuneți-mi sau trimiteți tabel întreținere)&lt;/span&gt;</v>
      </c>
      <c r="Y1853" s="508" t="str">
        <f t="shared" si="90"/>
        <v>32 din care 24 două camere, 4 trei camere, 4 patru camere, 0 număr camere necunoscut &lt;span style="color: red;"&gt;(spuneți-mi sau trimiteți tabel întreținere)&lt;/span&gt;</v>
      </c>
      <c r="Z1853" s="397"/>
      <c r="AA1853" s="625" t="s">
        <v>1043</v>
      </c>
      <c r="AB1853" s="628" t="s">
        <v>1307</v>
      </c>
      <c r="AC1853" s="431" t="s">
        <v>1155</v>
      </c>
      <c r="AD1853" s="623" t="s">
        <v>1462</v>
      </c>
      <c r="AE1853" s="623"/>
      <c r="AF1853" s="623"/>
      <c r="AG1853" s="623" t="s">
        <v>1219</v>
      </c>
      <c r="AH1853" s="623"/>
      <c r="AI1853" s="623" t="s">
        <v>2606</v>
      </c>
      <c r="AJ1853" s="441"/>
      <c r="AK1853" s="359"/>
    </row>
    <row r="1854" spans="1:37">
      <c r="A1854" s="367"/>
      <c r="B1854" s="445" t="s">
        <v>414</v>
      </c>
      <c r="C1854" s="402">
        <v>46.796599999999998</v>
      </c>
      <c r="D1854" s="428">
        <v>23.619700000000002</v>
      </c>
      <c r="E1854" s="449" t="s">
        <v>206</v>
      </c>
      <c r="F1854" s="450" t="s">
        <v>649</v>
      </c>
      <c r="G1854" s="450" t="s">
        <v>2921</v>
      </c>
      <c r="H1854" s="450" t="s">
        <v>4852</v>
      </c>
      <c r="I1854" s="451" t="s">
        <v>681</v>
      </c>
      <c r="J1854" s="456" t="s">
        <v>3</v>
      </c>
      <c r="K1854" s="403">
        <v>2</v>
      </c>
      <c r="L1854" s="403">
        <v>5</v>
      </c>
      <c r="M1854" s="403">
        <v>5</v>
      </c>
      <c r="N1854" s="424">
        <v>40</v>
      </c>
      <c r="O1854" s="436"/>
      <c r="P1854" s="404">
        <v>40</v>
      </c>
      <c r="Q1854" s="404"/>
      <c r="R1854" s="404"/>
      <c r="S1854" s="404"/>
      <c r="T1854" s="404"/>
      <c r="U1854" s="404"/>
      <c r="V1854" s="404">
        <f t="shared" si="91"/>
        <v>0</v>
      </c>
      <c r="W1854" s="677"/>
      <c r="X1854" s="503" t="str">
        <f t="shared" si="89"/>
        <v>40 garsoniere, 0 număr camere necunoscut &lt;span style="color: red;"&gt;(spuneți-mi sau trimiteți tabel întreținere)&lt;/span&gt;</v>
      </c>
      <c r="Y1854" s="504" t="str">
        <f t="shared" si="90"/>
        <v>40 din care 40 garsoniere, 0 număr camere necunoscut &lt;span style="color: red;"&gt;(spuneți-mi sau trimiteți tabel întreținere)&lt;/span&gt;</v>
      </c>
      <c r="Z1854" s="505"/>
      <c r="AA1854" s="506" t="s">
        <v>1667</v>
      </c>
      <c r="AB1854" s="628" t="s">
        <v>1307</v>
      </c>
      <c r="AC1854" s="431" t="s">
        <v>1155</v>
      </c>
      <c r="AD1854" s="623" t="s">
        <v>2502</v>
      </c>
      <c r="AE1854" s="623"/>
      <c r="AF1854" s="623"/>
      <c r="AG1854" s="623" t="s">
        <v>10</v>
      </c>
      <c r="AH1854" s="623"/>
      <c r="AI1854" s="623" t="s">
        <v>2595</v>
      </c>
      <c r="AJ1854" s="496"/>
      <c r="AK1854" s="359"/>
    </row>
    <row r="1855" spans="1:37">
      <c r="A1855" s="367"/>
      <c r="B1855" s="445" t="s">
        <v>415</v>
      </c>
      <c r="C1855" s="402">
        <v>46.796500000000002</v>
      </c>
      <c r="D1855" s="428">
        <v>23.620100000000001</v>
      </c>
      <c r="E1855" s="449" t="s">
        <v>206</v>
      </c>
      <c r="F1855" s="450" t="s">
        <v>649</v>
      </c>
      <c r="G1855" s="450" t="s">
        <v>2921</v>
      </c>
      <c r="H1855" s="450" t="s">
        <v>4853</v>
      </c>
      <c r="I1855" s="451" t="s">
        <v>681</v>
      </c>
      <c r="J1855" s="456" t="s">
        <v>3</v>
      </c>
      <c r="K1855" s="403">
        <v>2</v>
      </c>
      <c r="L1855" s="403">
        <v>5</v>
      </c>
      <c r="M1855" s="403">
        <v>5</v>
      </c>
      <c r="N1855" s="424">
        <v>40</v>
      </c>
      <c r="O1855" s="436"/>
      <c r="P1855" s="404">
        <v>40</v>
      </c>
      <c r="Q1855" s="404"/>
      <c r="R1855" s="404"/>
      <c r="S1855" s="404"/>
      <c r="T1855" s="404"/>
      <c r="U1855" s="404"/>
      <c r="V1855" s="404">
        <f t="shared" si="91"/>
        <v>0</v>
      </c>
      <c r="W1855" s="677"/>
      <c r="X1855" s="503" t="str">
        <f t="shared" si="89"/>
        <v>40 garsoniere, 0 număr camere necunoscut &lt;span style="color: red;"&gt;(spuneți-mi sau trimiteți tabel întreținere)&lt;/span&gt;</v>
      </c>
      <c r="Y1855" s="504" t="str">
        <f t="shared" si="90"/>
        <v>40 din care 40 garsoniere, 0 număr camere necunoscut &lt;span style="color: red;"&gt;(spuneți-mi sau trimiteți tabel întreținere)&lt;/span&gt;</v>
      </c>
      <c r="Z1855" s="505"/>
      <c r="AA1855" s="506" t="s">
        <v>1667</v>
      </c>
      <c r="AB1855" s="628" t="s">
        <v>1307</v>
      </c>
      <c r="AC1855" s="431" t="s">
        <v>1155</v>
      </c>
      <c r="AD1855" s="623" t="s">
        <v>2502</v>
      </c>
      <c r="AE1855" s="623"/>
      <c r="AF1855" s="623"/>
      <c r="AG1855" s="623" t="s">
        <v>10</v>
      </c>
      <c r="AH1855" s="623"/>
      <c r="AI1855" s="623" t="s">
        <v>2595</v>
      </c>
      <c r="AJ1855" s="496"/>
      <c r="AK1855" s="359"/>
    </row>
    <row r="1856" spans="1:37">
      <c r="A1856" s="367"/>
      <c r="B1856" s="386" t="s">
        <v>404</v>
      </c>
      <c r="C1856" s="402">
        <v>46.796700000000001</v>
      </c>
      <c r="D1856" s="428">
        <v>23.619299999999999</v>
      </c>
      <c r="E1856" s="449" t="s">
        <v>206</v>
      </c>
      <c r="F1856" s="450" t="s">
        <v>649</v>
      </c>
      <c r="G1856" s="450" t="s">
        <v>2921</v>
      </c>
      <c r="H1856" s="450" t="s">
        <v>4854</v>
      </c>
      <c r="I1856" s="627" t="s">
        <v>681</v>
      </c>
      <c r="J1856" s="399" t="s">
        <v>3</v>
      </c>
      <c r="K1856" s="624">
        <v>1</v>
      </c>
      <c r="L1856" s="624">
        <v>5</v>
      </c>
      <c r="M1856" s="624">
        <v>5</v>
      </c>
      <c r="N1856" s="425">
        <v>60</v>
      </c>
      <c r="O1856" s="437"/>
      <c r="P1856" s="406"/>
      <c r="Q1856" s="406"/>
      <c r="R1856" s="406"/>
      <c r="S1856" s="406"/>
      <c r="T1856" s="406"/>
      <c r="U1856" s="406"/>
      <c r="V1856" s="406">
        <f t="shared" si="91"/>
        <v>60</v>
      </c>
      <c r="W1856" s="676"/>
      <c r="X1856" s="507" t="str">
        <f t="shared" si="89"/>
        <v>60 număr camere necunoscut &lt;span style="color: red;"&gt;(spuneți-mi sau trimiteți tabel întreținere)&lt;/span&gt;</v>
      </c>
      <c r="Y1856" s="508" t="str">
        <f t="shared" si="90"/>
        <v>60 din care 60 număr camere necunoscut &lt;span style="color: red;"&gt;(spuneți-mi sau trimiteți tabel întreținere)&lt;/span&gt;</v>
      </c>
      <c r="Z1856" s="509"/>
      <c r="AA1856" s="510" t="s">
        <v>1043</v>
      </c>
      <c r="AB1856" s="628" t="s">
        <v>1304</v>
      </c>
      <c r="AC1856" s="431" t="s">
        <v>1547</v>
      </c>
      <c r="AD1856" s="623" t="s">
        <v>2074</v>
      </c>
      <c r="AE1856" s="623"/>
      <c r="AF1856" s="623"/>
      <c r="AG1856" s="623" t="s">
        <v>840</v>
      </c>
      <c r="AH1856" s="623"/>
      <c r="AI1856" s="623" t="s">
        <v>2584</v>
      </c>
      <c r="AJ1856" s="441"/>
      <c r="AK1856" s="359"/>
    </row>
    <row r="1857" spans="1:37">
      <c r="A1857" s="367"/>
      <c r="B1857" s="386" t="s">
        <v>404</v>
      </c>
      <c r="C1857" s="402">
        <v>46.796399999999998</v>
      </c>
      <c r="D1857" s="428">
        <v>23.620899999999999</v>
      </c>
      <c r="E1857" s="449" t="s">
        <v>206</v>
      </c>
      <c r="F1857" s="450" t="s">
        <v>649</v>
      </c>
      <c r="G1857" s="450" t="s">
        <v>2921</v>
      </c>
      <c r="H1857" s="450" t="s">
        <v>4855</v>
      </c>
      <c r="I1857" s="627" t="s">
        <v>681</v>
      </c>
      <c r="J1857" s="399" t="s">
        <v>3</v>
      </c>
      <c r="K1857" s="624">
        <v>2</v>
      </c>
      <c r="L1857" s="624">
        <v>5</v>
      </c>
      <c r="M1857" s="624">
        <v>5</v>
      </c>
      <c r="N1857" s="425">
        <v>128</v>
      </c>
      <c r="O1857" s="437"/>
      <c r="P1857" s="406"/>
      <c r="Q1857" s="406"/>
      <c r="R1857" s="406"/>
      <c r="S1857" s="406"/>
      <c r="T1857" s="406"/>
      <c r="U1857" s="406"/>
      <c r="V1857" s="406">
        <f t="shared" si="91"/>
        <v>128</v>
      </c>
      <c r="W1857" s="676"/>
      <c r="X1857" s="507" t="str">
        <f t="shared" si="89"/>
        <v>128 număr camere necunoscut &lt;span style="color: red;"&gt;(spuneți-mi sau trimiteți tabel întreținere)&lt;/span&gt;</v>
      </c>
      <c r="Y1857" s="508" t="str">
        <f t="shared" si="90"/>
        <v>128 din care 128 număr camere necunoscut &lt;span style="color: red;"&gt;(spuneți-mi sau trimiteți tabel întreținere)&lt;/span&gt;</v>
      </c>
      <c r="Z1857" s="509"/>
      <c r="AA1857" s="510" t="s">
        <v>1043</v>
      </c>
      <c r="AB1857" s="628" t="s">
        <v>1304</v>
      </c>
      <c r="AC1857" s="431" t="s">
        <v>1547</v>
      </c>
      <c r="AD1857" s="356" t="s">
        <v>624</v>
      </c>
      <c r="AE1857" s="356"/>
      <c r="AF1857" s="356"/>
      <c r="AG1857" s="356" t="s">
        <v>840</v>
      </c>
      <c r="AH1857" s="356"/>
      <c r="AI1857" s="356" t="s">
        <v>2227</v>
      </c>
      <c r="AJ1857" s="441"/>
      <c r="AK1857" s="359"/>
    </row>
    <row r="1858" spans="1:37">
      <c r="A1858" s="367"/>
      <c r="B1858" s="386" t="s">
        <v>404</v>
      </c>
      <c r="C1858" s="402">
        <v>46.796199999999999</v>
      </c>
      <c r="D1858" s="428">
        <v>23.621300000000002</v>
      </c>
      <c r="E1858" s="449" t="s">
        <v>206</v>
      </c>
      <c r="F1858" s="450" t="s">
        <v>649</v>
      </c>
      <c r="G1858" s="450" t="s">
        <v>2921</v>
      </c>
      <c r="H1858" s="450" t="s">
        <v>4856</v>
      </c>
      <c r="I1858" s="627" t="s">
        <v>681</v>
      </c>
      <c r="J1858" s="399" t="s">
        <v>3</v>
      </c>
      <c r="K1858" s="624">
        <v>1</v>
      </c>
      <c r="L1858" s="624">
        <v>5</v>
      </c>
      <c r="M1858" s="624">
        <v>5</v>
      </c>
      <c r="N1858" s="425">
        <v>60</v>
      </c>
      <c r="O1858" s="437"/>
      <c r="P1858" s="406"/>
      <c r="Q1858" s="406"/>
      <c r="R1858" s="406"/>
      <c r="S1858" s="406"/>
      <c r="T1858" s="406"/>
      <c r="U1858" s="406"/>
      <c r="V1858" s="406">
        <f t="shared" si="91"/>
        <v>60</v>
      </c>
      <c r="W1858" s="676"/>
      <c r="X1858" s="507" t="str">
        <f t="shared" si="89"/>
        <v>60 număr camere necunoscut &lt;span style="color: red;"&gt;(spuneți-mi sau trimiteți tabel întreținere)&lt;/span&gt;</v>
      </c>
      <c r="Y1858" s="508" t="str">
        <f t="shared" si="90"/>
        <v>60 din care 60 număr camere necunoscut &lt;span style="color: red;"&gt;(spuneți-mi sau trimiteți tabel întreținere)&lt;/span&gt;</v>
      </c>
      <c r="Z1858" s="509"/>
      <c r="AA1858" s="510" t="s">
        <v>1043</v>
      </c>
      <c r="AB1858" s="628" t="s">
        <v>1304</v>
      </c>
      <c r="AC1858" s="431" t="s">
        <v>1547</v>
      </c>
      <c r="AD1858" s="356" t="s">
        <v>624</v>
      </c>
      <c r="AE1858" s="356"/>
      <c r="AF1858" s="356"/>
      <c r="AG1858" s="356" t="s">
        <v>840</v>
      </c>
      <c r="AH1858" s="356"/>
      <c r="AI1858" s="356" t="s">
        <v>2227</v>
      </c>
      <c r="AJ1858" s="441"/>
      <c r="AK1858" s="359"/>
    </row>
    <row r="1859" spans="1:37">
      <c r="A1859" s="367"/>
      <c r="B1859" s="386" t="s">
        <v>404</v>
      </c>
      <c r="C1859" s="402">
        <v>46.796100000000003</v>
      </c>
      <c r="D1859" s="428">
        <v>23.621700000000001</v>
      </c>
      <c r="E1859" s="449" t="s">
        <v>206</v>
      </c>
      <c r="F1859" s="450" t="s">
        <v>649</v>
      </c>
      <c r="G1859" s="450" t="s">
        <v>2921</v>
      </c>
      <c r="H1859" s="450" t="s">
        <v>4849</v>
      </c>
      <c r="I1859" s="627" t="s">
        <v>681</v>
      </c>
      <c r="J1859" s="399" t="s">
        <v>3</v>
      </c>
      <c r="K1859" s="624">
        <v>1</v>
      </c>
      <c r="L1859" s="624">
        <v>5</v>
      </c>
      <c r="M1859" s="624">
        <v>5</v>
      </c>
      <c r="N1859" s="425">
        <v>60</v>
      </c>
      <c r="O1859" s="437"/>
      <c r="P1859" s="406"/>
      <c r="Q1859" s="406"/>
      <c r="R1859" s="406"/>
      <c r="S1859" s="406"/>
      <c r="T1859" s="406"/>
      <c r="U1859" s="406"/>
      <c r="V1859" s="406">
        <f t="shared" si="91"/>
        <v>60</v>
      </c>
      <c r="W1859" s="676"/>
      <c r="X1859" s="507" t="str">
        <f t="shared" si="89"/>
        <v>60 număr camere necunoscut &lt;span style="color: red;"&gt;(spuneți-mi sau trimiteți tabel întreținere)&lt;/span&gt;</v>
      </c>
      <c r="Y1859" s="508" t="str">
        <f t="shared" si="90"/>
        <v>60 din care 60 număr camere necunoscut &lt;span style="color: red;"&gt;(spuneți-mi sau trimiteți tabel întreținere)&lt;/span&gt;</v>
      </c>
      <c r="Z1859" s="509"/>
      <c r="AA1859" s="510" t="s">
        <v>1043</v>
      </c>
      <c r="AB1859" s="628" t="s">
        <v>1304</v>
      </c>
      <c r="AC1859" s="431" t="s">
        <v>1547</v>
      </c>
      <c r="AD1859" s="356" t="s">
        <v>624</v>
      </c>
      <c r="AE1859" s="356"/>
      <c r="AF1859" s="356"/>
      <c r="AG1859" s="356" t="s">
        <v>840</v>
      </c>
      <c r="AH1859" s="356"/>
      <c r="AI1859" s="356" t="s">
        <v>2227</v>
      </c>
      <c r="AJ1859" s="441"/>
      <c r="AK1859" s="359"/>
    </row>
    <row r="1860" spans="1:37">
      <c r="A1860" s="367"/>
      <c r="B1860" s="445">
        <v>89</v>
      </c>
      <c r="C1860" s="402">
        <v>46.795900000000003</v>
      </c>
      <c r="D1860" s="428">
        <v>23.623000000000001</v>
      </c>
      <c r="E1860" s="449" t="s">
        <v>206</v>
      </c>
      <c r="F1860" s="450" t="s">
        <v>649</v>
      </c>
      <c r="G1860" s="450" t="s">
        <v>2921</v>
      </c>
      <c r="H1860" s="450" t="s">
        <v>4857</v>
      </c>
      <c r="I1860" s="451" t="s">
        <v>681</v>
      </c>
      <c r="J1860" s="456" t="s">
        <v>3</v>
      </c>
      <c r="K1860" s="403">
        <v>1</v>
      </c>
      <c r="L1860" s="403">
        <v>5</v>
      </c>
      <c r="M1860" s="403">
        <v>5</v>
      </c>
      <c r="N1860" s="425">
        <v>64</v>
      </c>
      <c r="O1860" s="437">
        <v>64</v>
      </c>
      <c r="P1860" s="406"/>
      <c r="Q1860" s="406"/>
      <c r="R1860" s="406"/>
      <c r="S1860" s="406"/>
      <c r="T1860" s="406"/>
      <c r="U1860" s="406"/>
      <c r="V1860" s="406">
        <f t="shared" si="91"/>
        <v>0</v>
      </c>
      <c r="W1860" s="676"/>
      <c r="X1860" s="507" t="str">
        <f t="shared" si="89"/>
        <v>64 camere cu băi și bucătării comune, 0 număr camere necunoscut &lt;span style="color: red;"&gt;(spuneți-mi sau trimiteți tabel întreținere)&lt;/span&gt;</v>
      </c>
      <c r="Y1860" s="508" t="str">
        <f t="shared" si="90"/>
        <v>64 din care 64 camere cu băi și bucătării comune, 0 număr camere necunoscut &lt;span style="color: red;"&gt;(spuneți-mi sau trimiteți tabel întreținere)&lt;/span&gt;</v>
      </c>
      <c r="Z1860" s="397"/>
      <c r="AA1860" s="625" t="s">
        <v>1043</v>
      </c>
      <c r="AB1860" s="628" t="s">
        <v>1304</v>
      </c>
      <c r="AC1860" s="431" t="s">
        <v>1547</v>
      </c>
      <c r="AD1860" s="623" t="s">
        <v>1167</v>
      </c>
      <c r="AE1860" s="623"/>
      <c r="AF1860" s="623"/>
      <c r="AG1860" s="623" t="s">
        <v>5</v>
      </c>
      <c r="AH1860" s="623"/>
      <c r="AI1860" s="623" t="s">
        <v>2571</v>
      </c>
      <c r="AJ1860" s="496"/>
      <c r="AK1860" s="359"/>
    </row>
    <row r="1861" spans="1:37">
      <c r="A1861" s="367" t="s">
        <v>32</v>
      </c>
      <c r="B1861" s="369" t="s">
        <v>404</v>
      </c>
      <c r="C1861" s="461">
        <v>46.7729</v>
      </c>
      <c r="D1861" s="462">
        <v>23.604800000000001</v>
      </c>
      <c r="E1861" s="463" t="s">
        <v>206</v>
      </c>
      <c r="F1861" s="464" t="s">
        <v>649</v>
      </c>
      <c r="G1861" s="464" t="s">
        <v>2922</v>
      </c>
      <c r="H1861" s="464" t="s">
        <v>4858</v>
      </c>
      <c r="I1861" s="474" t="s">
        <v>685</v>
      </c>
      <c r="J1861" s="475" t="s">
        <v>3</v>
      </c>
      <c r="K1861" s="476">
        <v>2</v>
      </c>
      <c r="L1861" s="476">
        <v>3</v>
      </c>
      <c r="M1861" s="476">
        <v>3</v>
      </c>
      <c r="N1861" s="477">
        <v>12</v>
      </c>
      <c r="O1861" s="478"/>
      <c r="P1861" s="479"/>
      <c r="Q1861" s="479">
        <v>12</v>
      </c>
      <c r="R1861" s="479"/>
      <c r="S1861" s="479"/>
      <c r="T1861" s="479"/>
      <c r="U1861" s="479"/>
      <c r="V1861" s="479">
        <f t="shared" si="91"/>
        <v>0</v>
      </c>
      <c r="W1861" s="679"/>
      <c r="X1861" s="515" t="str">
        <f t="shared" si="89"/>
        <v>12 două camere, 0 număr camere necunoscut &lt;span style="color: red;"&gt;(spuneți-mi sau trimiteți tabel întreținere)&lt;/span&gt;</v>
      </c>
      <c r="Y1861" s="516" t="str">
        <f t="shared" si="90"/>
        <v>12 din care 12 două camere, 0 număr camere necunoscut &lt;span style="color: red;"&gt;(spuneți-mi sau trimiteți tabel întreținere)&lt;/span&gt;</v>
      </c>
      <c r="Z1861" s="517"/>
      <c r="AA1861" s="518" t="s">
        <v>1660</v>
      </c>
      <c r="AB1861" s="400" t="s">
        <v>1299</v>
      </c>
      <c r="AC1861" s="458" t="s">
        <v>1548</v>
      </c>
      <c r="AD1861" s="472" t="s">
        <v>1485</v>
      </c>
      <c r="AE1861" s="472"/>
      <c r="AF1861" s="472"/>
      <c r="AG1861" s="394" t="s">
        <v>2549</v>
      </c>
      <c r="AH1861" s="394"/>
      <c r="AI1861" s="394" t="s">
        <v>2227</v>
      </c>
      <c r="AJ1861" s="473"/>
      <c r="AK1861" s="359"/>
    </row>
    <row r="1862" spans="1:37">
      <c r="A1862" s="367"/>
      <c r="B1862" s="386" t="s">
        <v>404</v>
      </c>
      <c r="C1862" s="402">
        <v>46.773099999999999</v>
      </c>
      <c r="D1862" s="428">
        <v>23.604399999999998</v>
      </c>
      <c r="E1862" s="449" t="s">
        <v>206</v>
      </c>
      <c r="F1862" s="450" t="s">
        <v>649</v>
      </c>
      <c r="G1862" s="450" t="s">
        <v>2922</v>
      </c>
      <c r="H1862" s="450" t="s">
        <v>4859</v>
      </c>
      <c r="I1862" s="452" t="s">
        <v>685</v>
      </c>
      <c r="J1862" s="457" t="s">
        <v>3</v>
      </c>
      <c r="K1862" s="407">
        <v>2</v>
      </c>
      <c r="L1862" s="407">
        <v>3</v>
      </c>
      <c r="M1862" s="407">
        <v>3</v>
      </c>
      <c r="N1862" s="425">
        <v>12</v>
      </c>
      <c r="O1862" s="437"/>
      <c r="P1862" s="406"/>
      <c r="Q1862" s="406">
        <v>12</v>
      </c>
      <c r="R1862" s="406"/>
      <c r="S1862" s="406"/>
      <c r="T1862" s="406"/>
      <c r="U1862" s="406"/>
      <c r="V1862" s="406">
        <f t="shared" si="91"/>
        <v>0</v>
      </c>
      <c r="W1862" s="676"/>
      <c r="X1862" s="507" t="str">
        <f t="shared" si="89"/>
        <v>12 două camere, 0 număr camere necunoscut &lt;span style="color: red;"&gt;(spuneți-mi sau trimiteți tabel întreținere)&lt;/span&gt;</v>
      </c>
      <c r="Y1862" s="508" t="str">
        <f t="shared" si="90"/>
        <v>12 din care 12 două camere, 0 număr camere necunoscut &lt;span style="color: red;"&gt;(spuneți-mi sau trimiteți tabel întreținere)&lt;/span&gt;</v>
      </c>
      <c r="Z1862" s="509"/>
      <c r="AA1862" s="510" t="s">
        <v>1660</v>
      </c>
      <c r="AB1862" s="628" t="s">
        <v>1299</v>
      </c>
      <c r="AC1862" s="431" t="s">
        <v>1548</v>
      </c>
      <c r="AD1862" s="356" t="s">
        <v>1485</v>
      </c>
      <c r="AE1862" s="356"/>
      <c r="AF1862" s="356"/>
      <c r="AG1862" s="623" t="s">
        <v>2549</v>
      </c>
      <c r="AH1862" s="623"/>
      <c r="AI1862" s="623" t="s">
        <v>2227</v>
      </c>
      <c r="AJ1862" s="441"/>
      <c r="AK1862" s="359"/>
    </row>
    <row r="1863" spans="1:37">
      <c r="A1863" s="367"/>
      <c r="B1863" s="386" t="s">
        <v>404</v>
      </c>
      <c r="C1863" s="402">
        <v>46.773400000000002</v>
      </c>
      <c r="D1863" s="428">
        <v>23.604099999999999</v>
      </c>
      <c r="E1863" s="449" t="s">
        <v>206</v>
      </c>
      <c r="F1863" s="450" t="s">
        <v>649</v>
      </c>
      <c r="G1863" s="450" t="s">
        <v>2922</v>
      </c>
      <c r="H1863" s="450" t="s">
        <v>4860</v>
      </c>
      <c r="I1863" s="452" t="s">
        <v>685</v>
      </c>
      <c r="J1863" s="457" t="s">
        <v>3</v>
      </c>
      <c r="K1863" s="407">
        <v>1</v>
      </c>
      <c r="L1863" s="407">
        <v>3</v>
      </c>
      <c r="M1863" s="407">
        <v>3</v>
      </c>
      <c r="N1863" s="425">
        <v>51</v>
      </c>
      <c r="O1863" s="437"/>
      <c r="P1863" s="406"/>
      <c r="Q1863" s="406"/>
      <c r="R1863" s="406"/>
      <c r="S1863" s="406"/>
      <c r="T1863" s="406"/>
      <c r="U1863" s="406"/>
      <c r="V1863" s="406">
        <f t="shared" si="91"/>
        <v>51</v>
      </c>
      <c r="W1863" s="676" t="s">
        <v>750</v>
      </c>
      <c r="X1863" s="507" t="str">
        <f t="shared" si="89"/>
        <v>probabil 51 număr camere necunoscut &lt;span style="color: red;"&gt;(spuneți-mi sau trimiteți tabel întreținere)&lt;/span&gt;</v>
      </c>
      <c r="Y1863" s="508" t="str">
        <f t="shared" si="90"/>
        <v>probabil 51 din care probabil 51 număr camere necunoscut &lt;span style="color: red;"&gt;(spuneți-mi sau trimiteți tabel întreținere)&lt;/span&gt;</v>
      </c>
      <c r="Z1863" s="509"/>
      <c r="AA1863" s="510" t="s">
        <v>1043</v>
      </c>
      <c r="AB1863" s="628" t="s">
        <v>1299</v>
      </c>
      <c r="AC1863" s="431" t="s">
        <v>1548</v>
      </c>
      <c r="AD1863" s="356" t="s">
        <v>1168</v>
      </c>
      <c r="AE1863" s="356"/>
      <c r="AF1863" s="356"/>
      <c r="AG1863" s="623" t="s">
        <v>2549</v>
      </c>
      <c r="AH1863" s="623"/>
      <c r="AI1863" s="623" t="s">
        <v>2227</v>
      </c>
      <c r="AJ1863" s="441"/>
      <c r="AK1863" s="359"/>
    </row>
    <row r="1864" spans="1:37">
      <c r="A1864" s="367"/>
      <c r="B1864" s="386" t="s">
        <v>404</v>
      </c>
      <c r="C1864" s="402">
        <v>46.773699999999998</v>
      </c>
      <c r="D1864" s="428">
        <v>23.604600000000001</v>
      </c>
      <c r="E1864" s="449" t="s">
        <v>206</v>
      </c>
      <c r="F1864" s="450" t="s">
        <v>649</v>
      </c>
      <c r="G1864" s="450" t="s">
        <v>2922</v>
      </c>
      <c r="H1864" s="450" t="s">
        <v>4861</v>
      </c>
      <c r="I1864" s="452" t="s">
        <v>685</v>
      </c>
      <c r="J1864" s="457" t="s">
        <v>3</v>
      </c>
      <c r="K1864" s="407">
        <v>1</v>
      </c>
      <c r="L1864" s="407">
        <v>3</v>
      </c>
      <c r="M1864" s="407">
        <v>3</v>
      </c>
      <c r="N1864" s="425">
        <v>51</v>
      </c>
      <c r="O1864" s="437"/>
      <c r="P1864" s="406"/>
      <c r="Q1864" s="406"/>
      <c r="R1864" s="406"/>
      <c r="S1864" s="406"/>
      <c r="T1864" s="406"/>
      <c r="U1864" s="406"/>
      <c r="V1864" s="406">
        <f t="shared" si="91"/>
        <v>51</v>
      </c>
      <c r="W1864" s="676" t="s">
        <v>750</v>
      </c>
      <c r="X1864" s="507" t="str">
        <f t="shared" si="89"/>
        <v>probabil 51 număr camere necunoscut &lt;span style="color: red;"&gt;(spuneți-mi sau trimiteți tabel întreținere)&lt;/span&gt;</v>
      </c>
      <c r="Y1864" s="508" t="str">
        <f t="shared" si="90"/>
        <v>probabil 51 din care probabil 51 număr camere necunoscut &lt;span style="color: red;"&gt;(spuneți-mi sau trimiteți tabel întreținere)&lt;/span&gt;</v>
      </c>
      <c r="Z1864" s="509"/>
      <c r="AA1864" s="510" t="s">
        <v>1043</v>
      </c>
      <c r="AB1864" s="628" t="s">
        <v>1299</v>
      </c>
      <c r="AC1864" s="431" t="s">
        <v>1548</v>
      </c>
      <c r="AD1864" s="356" t="s">
        <v>1168</v>
      </c>
      <c r="AE1864" s="356"/>
      <c r="AF1864" s="356"/>
      <c r="AG1864" s="623" t="s">
        <v>2549</v>
      </c>
      <c r="AH1864" s="623"/>
      <c r="AI1864" s="623" t="s">
        <v>2227</v>
      </c>
      <c r="AJ1864" s="441"/>
      <c r="AK1864" s="359"/>
    </row>
    <row r="1865" spans="1:37">
      <c r="A1865" s="367"/>
      <c r="B1865" s="386" t="s">
        <v>404</v>
      </c>
      <c r="C1865" s="402">
        <v>46.773499999999999</v>
      </c>
      <c r="D1865" s="428">
        <v>23.6051</v>
      </c>
      <c r="E1865" s="449" t="s">
        <v>206</v>
      </c>
      <c r="F1865" s="450" t="s">
        <v>649</v>
      </c>
      <c r="G1865" s="450" t="s">
        <v>2922</v>
      </c>
      <c r="H1865" s="450" t="s">
        <v>4858</v>
      </c>
      <c r="I1865" s="452" t="s">
        <v>685</v>
      </c>
      <c r="J1865" s="457" t="s">
        <v>3</v>
      </c>
      <c r="K1865" s="407">
        <v>2</v>
      </c>
      <c r="L1865" s="407">
        <v>3</v>
      </c>
      <c r="M1865" s="407">
        <v>3</v>
      </c>
      <c r="N1865" s="425">
        <v>51</v>
      </c>
      <c r="O1865" s="437"/>
      <c r="P1865" s="406"/>
      <c r="Q1865" s="406">
        <v>12</v>
      </c>
      <c r="R1865" s="406"/>
      <c r="S1865" s="406"/>
      <c r="T1865" s="406"/>
      <c r="U1865" s="406"/>
      <c r="V1865" s="406">
        <f t="shared" si="91"/>
        <v>39</v>
      </c>
      <c r="W1865" s="676"/>
      <c r="X1865" s="507" t="str">
        <f t="shared" si="89"/>
        <v>12 două camere, 39 număr camere necunoscut &lt;span style="color: red;"&gt;(spuneți-mi sau trimiteți tabel întreținere)&lt;/span&gt;</v>
      </c>
      <c r="Y1865" s="508" t="str">
        <f t="shared" si="90"/>
        <v>51 din care 12 două camere, 39 număr camere necunoscut &lt;span style="color: red;"&gt;(spuneți-mi sau trimiteți tabel întreținere)&lt;/span&gt;</v>
      </c>
      <c r="Z1865" s="509"/>
      <c r="AA1865" s="510" t="s">
        <v>1660</v>
      </c>
      <c r="AB1865" s="628" t="s">
        <v>1299</v>
      </c>
      <c r="AC1865" s="431" t="s">
        <v>1548</v>
      </c>
      <c r="AD1865" s="356" t="s">
        <v>1646</v>
      </c>
      <c r="AE1865" s="356"/>
      <c r="AF1865" s="356"/>
      <c r="AG1865" s="623" t="s">
        <v>2549</v>
      </c>
      <c r="AH1865" s="623"/>
      <c r="AI1865" s="623" t="s">
        <v>2227</v>
      </c>
      <c r="AJ1865" s="441"/>
      <c r="AK1865" s="359"/>
    </row>
    <row r="1866" spans="1:37">
      <c r="A1866" s="367"/>
      <c r="B1866" s="386" t="s">
        <v>404</v>
      </c>
      <c r="C1866" s="402">
        <v>46.773600000000002</v>
      </c>
      <c r="D1866" s="428">
        <v>23.6035</v>
      </c>
      <c r="E1866" s="449" t="s">
        <v>206</v>
      </c>
      <c r="F1866" s="450" t="s">
        <v>649</v>
      </c>
      <c r="G1866" s="450" t="s">
        <v>2922</v>
      </c>
      <c r="H1866" s="450" t="s">
        <v>3009</v>
      </c>
      <c r="I1866" s="452"/>
      <c r="J1866" s="457"/>
      <c r="K1866" s="407"/>
      <c r="L1866" s="407"/>
      <c r="M1866" s="407"/>
      <c r="N1866" s="425"/>
      <c r="O1866" s="437"/>
      <c r="P1866" s="406"/>
      <c r="Q1866" s="406"/>
      <c r="R1866" s="406"/>
      <c r="S1866" s="406"/>
      <c r="T1866" s="406"/>
      <c r="U1866" s="406"/>
      <c r="V1866" s="406">
        <f t="shared" si="91"/>
        <v>0</v>
      </c>
      <c r="W1866" s="676"/>
      <c r="X1866" s="507" t="str">
        <f t="shared" si="89"/>
        <v>0 număr camere necunoscut &lt;span style="color: red;"&gt;(spuneți-mi sau trimiteți tabel întreținere)&lt;/span&gt;</v>
      </c>
      <c r="Y1866" s="508" t="str">
        <f t="shared" si="90"/>
        <v xml:space="preserve"> din care 0 număr camere necunoscut &lt;span style="color: red;"&gt;(spuneți-mi sau trimiteți tabel întreținere)&lt;/span&gt;</v>
      </c>
      <c r="Z1866" s="509"/>
      <c r="AA1866" s="510" t="s">
        <v>1043</v>
      </c>
      <c r="AB1866" s="421" t="s">
        <v>1318</v>
      </c>
      <c r="AC1866" s="432" t="s">
        <v>624</v>
      </c>
      <c r="AD1866" s="356" t="s">
        <v>624</v>
      </c>
      <c r="AE1866" s="356"/>
      <c r="AF1866" s="356"/>
      <c r="AG1866" s="356" t="s">
        <v>840</v>
      </c>
      <c r="AH1866" s="356"/>
      <c r="AI1866" s="356" t="s">
        <v>2227</v>
      </c>
      <c r="AJ1866" s="441"/>
      <c r="AK1866" s="359"/>
    </row>
    <row r="1867" spans="1:37">
      <c r="A1867" s="367" t="s">
        <v>32</v>
      </c>
      <c r="B1867" s="369" t="s">
        <v>404</v>
      </c>
      <c r="C1867" s="461">
        <v>46.767499999999998</v>
      </c>
      <c r="D1867" s="462">
        <v>23.579000000000001</v>
      </c>
      <c r="E1867" s="463" t="s">
        <v>206</v>
      </c>
      <c r="F1867" s="464" t="s">
        <v>649</v>
      </c>
      <c r="G1867" s="464" t="s">
        <v>2923</v>
      </c>
      <c r="H1867" s="464" t="s">
        <v>4862</v>
      </c>
      <c r="I1867" s="474" t="s">
        <v>869</v>
      </c>
      <c r="J1867" s="475" t="s">
        <v>3</v>
      </c>
      <c r="K1867" s="476">
        <v>1</v>
      </c>
      <c r="L1867" s="476">
        <v>5</v>
      </c>
      <c r="M1867" s="476">
        <v>5</v>
      </c>
      <c r="N1867" s="477">
        <v>18</v>
      </c>
      <c r="O1867" s="478"/>
      <c r="P1867" s="479"/>
      <c r="Q1867" s="479"/>
      <c r="R1867" s="479"/>
      <c r="S1867" s="479"/>
      <c r="T1867" s="479"/>
      <c r="U1867" s="479"/>
      <c r="V1867" s="479">
        <f t="shared" si="91"/>
        <v>18</v>
      </c>
      <c r="W1867" s="679" t="s">
        <v>797</v>
      </c>
      <c r="X1867" s="515" t="str">
        <f t="shared" si="89"/>
        <v>16 sau 18 număr camere necunoscut &lt;span style="color: red;"&gt;(spuneți-mi sau trimiteți tabel întreținere)&lt;/span&gt;</v>
      </c>
      <c r="Y1867" s="516" t="str">
        <f t="shared" si="90"/>
        <v>16 sau 18 din care 16 sau 18 număr camere necunoscut &lt;span style="color: red;"&gt;(spuneți-mi sau trimiteți tabel întreținere)&lt;/span&gt;</v>
      </c>
      <c r="Z1867" s="517"/>
      <c r="AA1867" s="518" t="s">
        <v>1043</v>
      </c>
      <c r="AB1867" s="400" t="s">
        <v>1300</v>
      </c>
      <c r="AC1867" s="458" t="s">
        <v>1548</v>
      </c>
      <c r="AD1867" s="472" t="s">
        <v>1648</v>
      </c>
      <c r="AE1867" s="472"/>
      <c r="AF1867" s="472"/>
      <c r="AG1867" s="472" t="s">
        <v>840</v>
      </c>
      <c r="AH1867" s="472"/>
      <c r="AI1867" s="472" t="s">
        <v>2227</v>
      </c>
      <c r="AJ1867" s="473"/>
      <c r="AK1867" s="359"/>
    </row>
    <row r="1868" spans="1:37">
      <c r="A1868" s="367"/>
      <c r="B1868" s="386" t="s">
        <v>404</v>
      </c>
      <c r="C1868" s="402">
        <v>46.767699999999998</v>
      </c>
      <c r="D1868" s="428">
        <v>23.578600000000002</v>
      </c>
      <c r="E1868" s="449" t="s">
        <v>206</v>
      </c>
      <c r="F1868" s="450" t="s">
        <v>649</v>
      </c>
      <c r="G1868" s="450" t="s">
        <v>2923</v>
      </c>
      <c r="H1868" s="450" t="s">
        <v>4863</v>
      </c>
      <c r="I1868" s="452" t="s">
        <v>792</v>
      </c>
      <c r="J1868" s="457" t="s">
        <v>3</v>
      </c>
      <c r="K1868" s="407">
        <v>2</v>
      </c>
      <c r="L1868" s="407">
        <v>4</v>
      </c>
      <c r="M1868" s="407">
        <v>4</v>
      </c>
      <c r="N1868" s="425">
        <v>24</v>
      </c>
      <c r="O1868" s="437"/>
      <c r="P1868" s="406"/>
      <c r="Q1868" s="406"/>
      <c r="R1868" s="406"/>
      <c r="S1868" s="406"/>
      <c r="T1868" s="406"/>
      <c r="U1868" s="406"/>
      <c r="V1868" s="406">
        <f t="shared" si="91"/>
        <v>24</v>
      </c>
      <c r="W1868" s="676"/>
      <c r="X1868" s="507" t="str">
        <f t="shared" si="89"/>
        <v>24 număr camere necunoscut &lt;span style="color: red;"&gt;(spuneți-mi sau trimiteți tabel întreținere)&lt;/span&gt;</v>
      </c>
      <c r="Y1868" s="508" t="str">
        <f t="shared" si="90"/>
        <v>24 din care 24 număr camere necunoscut &lt;span style="color: red;"&gt;(spuneți-mi sau trimiteți tabel întreținere)&lt;/span&gt;</v>
      </c>
      <c r="Z1868" s="509"/>
      <c r="AA1868" s="510" t="s">
        <v>1043</v>
      </c>
      <c r="AB1868" s="628" t="s">
        <v>1299</v>
      </c>
      <c r="AC1868" s="431" t="s">
        <v>1548</v>
      </c>
      <c r="AD1868" s="356" t="s">
        <v>2506</v>
      </c>
      <c r="AE1868" s="356"/>
      <c r="AF1868" s="356"/>
      <c r="AG1868" s="356" t="s">
        <v>840</v>
      </c>
      <c r="AH1868" s="356"/>
      <c r="AI1868" s="356" t="s">
        <v>2227</v>
      </c>
      <c r="AJ1868" s="441"/>
      <c r="AK1868" s="359"/>
    </row>
    <row r="1869" spans="1:37">
      <c r="A1869" s="367"/>
      <c r="B1869" s="386" t="s">
        <v>404</v>
      </c>
      <c r="C1869" s="402">
        <v>46.767800000000001</v>
      </c>
      <c r="D1869" s="428">
        <v>23.578900000000001</v>
      </c>
      <c r="E1869" s="449" t="s">
        <v>206</v>
      </c>
      <c r="F1869" s="450" t="s">
        <v>649</v>
      </c>
      <c r="G1869" s="450" t="s">
        <v>2923</v>
      </c>
      <c r="H1869" s="450" t="s">
        <v>4864</v>
      </c>
      <c r="I1869" s="452" t="s">
        <v>792</v>
      </c>
      <c r="J1869" s="457" t="s">
        <v>3</v>
      </c>
      <c r="K1869" s="407">
        <v>2</v>
      </c>
      <c r="L1869" s="407">
        <v>4</v>
      </c>
      <c r="M1869" s="407">
        <v>4</v>
      </c>
      <c r="N1869" s="425">
        <v>24</v>
      </c>
      <c r="O1869" s="437"/>
      <c r="P1869" s="406"/>
      <c r="Q1869" s="406"/>
      <c r="R1869" s="406"/>
      <c r="S1869" s="406"/>
      <c r="T1869" s="406"/>
      <c r="U1869" s="406"/>
      <c r="V1869" s="406">
        <f t="shared" si="91"/>
        <v>24</v>
      </c>
      <c r="W1869" s="676"/>
      <c r="X1869" s="507" t="str">
        <f t="shared" si="89"/>
        <v>24 număr camere necunoscut &lt;span style="color: red;"&gt;(spuneți-mi sau trimiteți tabel întreținere)&lt;/span&gt;</v>
      </c>
      <c r="Y1869" s="508" t="str">
        <f t="shared" si="90"/>
        <v>24 din care 24 număr camere necunoscut &lt;span style="color: red;"&gt;(spuneți-mi sau trimiteți tabel întreținere)&lt;/span&gt;</v>
      </c>
      <c r="Z1869" s="509"/>
      <c r="AA1869" s="510" t="s">
        <v>1043</v>
      </c>
      <c r="AB1869" s="628" t="s">
        <v>1299</v>
      </c>
      <c r="AC1869" s="431" t="s">
        <v>1548</v>
      </c>
      <c r="AD1869" s="356" t="s">
        <v>624</v>
      </c>
      <c r="AE1869" s="356"/>
      <c r="AF1869" s="356"/>
      <c r="AG1869" s="356" t="s">
        <v>840</v>
      </c>
      <c r="AH1869" s="356"/>
      <c r="AI1869" s="356" t="s">
        <v>2227</v>
      </c>
      <c r="AJ1869" s="441"/>
      <c r="AK1869" s="359"/>
    </row>
    <row r="1870" spans="1:37">
      <c r="A1870" s="367"/>
      <c r="B1870" s="386" t="s">
        <v>404</v>
      </c>
      <c r="C1870" s="402">
        <v>46.767200000000003</v>
      </c>
      <c r="D1870" s="428">
        <v>23.576599999999999</v>
      </c>
      <c r="E1870" s="449" t="s">
        <v>206</v>
      </c>
      <c r="F1870" s="450" t="s">
        <v>649</v>
      </c>
      <c r="G1870" s="450" t="s">
        <v>2923</v>
      </c>
      <c r="H1870" s="450" t="s">
        <v>4865</v>
      </c>
      <c r="I1870" s="452" t="s">
        <v>678</v>
      </c>
      <c r="J1870" s="457" t="s">
        <v>3</v>
      </c>
      <c r="K1870" s="407">
        <v>1</v>
      </c>
      <c r="L1870" s="407">
        <v>5</v>
      </c>
      <c r="M1870" s="407">
        <v>5</v>
      </c>
      <c r="N1870" s="425">
        <v>18</v>
      </c>
      <c r="O1870" s="437"/>
      <c r="P1870" s="406"/>
      <c r="Q1870" s="406"/>
      <c r="R1870" s="406">
        <v>14</v>
      </c>
      <c r="S1870" s="406">
        <v>4</v>
      </c>
      <c r="T1870" s="406"/>
      <c r="U1870" s="406"/>
      <c r="V1870" s="406">
        <f t="shared" si="91"/>
        <v>0</v>
      </c>
      <c r="W1870" s="676"/>
      <c r="X1870" s="507" t="str">
        <f t="shared" si="89"/>
        <v>14 trei camere, 4 patru camere, 0 număr camere necunoscut &lt;span style="color: red;"&gt;(spuneți-mi sau trimiteți tabel întreținere)&lt;/span&gt;</v>
      </c>
      <c r="Y1870" s="508" t="str">
        <f t="shared" si="90"/>
        <v>18 din care 14 trei camere, 4 patru camere, 0 număr camere necunoscut &lt;span style="color: red;"&gt;(spuneți-mi sau trimiteți tabel întreținere)&lt;/span&gt;</v>
      </c>
      <c r="Z1870" s="509"/>
      <c r="AA1870" s="510" t="s">
        <v>1043</v>
      </c>
      <c r="AB1870" s="628" t="s">
        <v>1301</v>
      </c>
      <c r="AC1870" s="431" t="s">
        <v>1548</v>
      </c>
      <c r="AD1870" s="356" t="s">
        <v>1700</v>
      </c>
      <c r="AE1870" s="356"/>
      <c r="AF1870" s="356"/>
      <c r="AG1870" s="356" t="s">
        <v>840</v>
      </c>
      <c r="AH1870" s="356"/>
      <c r="AI1870" s="356" t="s">
        <v>2227</v>
      </c>
      <c r="AJ1870" s="441"/>
      <c r="AK1870" s="359"/>
    </row>
    <row r="1871" spans="1:37">
      <c r="A1871" s="367"/>
      <c r="B1871" s="386" t="s">
        <v>404</v>
      </c>
      <c r="C1871" s="402">
        <v>46.767299999999999</v>
      </c>
      <c r="D1871" s="428">
        <v>23.576000000000001</v>
      </c>
      <c r="E1871" s="449" t="s">
        <v>206</v>
      </c>
      <c r="F1871" s="450" t="s">
        <v>649</v>
      </c>
      <c r="G1871" s="450" t="s">
        <v>2923</v>
      </c>
      <c r="H1871" s="450" t="s">
        <v>4866</v>
      </c>
      <c r="I1871" s="452" t="s">
        <v>1009</v>
      </c>
      <c r="J1871" s="457" t="s">
        <v>3</v>
      </c>
      <c r="K1871" s="407">
        <v>1</v>
      </c>
      <c r="L1871" s="407">
        <v>5</v>
      </c>
      <c r="M1871" s="407">
        <v>5</v>
      </c>
      <c r="N1871" s="425">
        <v>22</v>
      </c>
      <c r="O1871" s="437"/>
      <c r="P1871" s="406"/>
      <c r="Q1871" s="406"/>
      <c r="R1871" s="406"/>
      <c r="S1871" s="406"/>
      <c r="T1871" s="406"/>
      <c r="U1871" s="406"/>
      <c r="V1871" s="406">
        <f t="shared" si="91"/>
        <v>22</v>
      </c>
      <c r="W1871" s="676"/>
      <c r="X1871" s="507" t="str">
        <f t="shared" si="89"/>
        <v>22 număr camere necunoscut &lt;span style="color: red;"&gt;(spuneți-mi sau trimiteți tabel întreținere)&lt;/span&gt;</v>
      </c>
      <c r="Y1871" s="508" t="str">
        <f t="shared" si="90"/>
        <v>22 din care 22 număr camere necunoscut &lt;span style="color: red;"&gt;(spuneți-mi sau trimiteți tabel întreținere)&lt;/span&gt;</v>
      </c>
      <c r="Z1871" s="509"/>
      <c r="AA1871" s="510" t="s">
        <v>1043</v>
      </c>
      <c r="AB1871" s="628" t="s">
        <v>1301</v>
      </c>
      <c r="AC1871" s="431" t="s">
        <v>1548</v>
      </c>
      <c r="AD1871" s="356" t="s">
        <v>2069</v>
      </c>
      <c r="AE1871" s="356"/>
      <c r="AF1871" s="356"/>
      <c r="AG1871" s="356" t="s">
        <v>840</v>
      </c>
      <c r="AH1871" s="356"/>
      <c r="AI1871" s="356" t="s">
        <v>2227</v>
      </c>
      <c r="AJ1871" s="441"/>
      <c r="AK1871" s="359"/>
    </row>
    <row r="1872" spans="1:37">
      <c r="A1872" s="367"/>
      <c r="B1872" s="386" t="s">
        <v>404</v>
      </c>
      <c r="C1872" s="402">
        <v>46.767099999999999</v>
      </c>
      <c r="D1872" s="428">
        <v>23.574999999999999</v>
      </c>
      <c r="E1872" s="449" t="s">
        <v>206</v>
      </c>
      <c r="F1872" s="450" t="s">
        <v>649</v>
      </c>
      <c r="G1872" s="450" t="s">
        <v>2923</v>
      </c>
      <c r="H1872" s="450" t="s">
        <v>4867</v>
      </c>
      <c r="I1872" s="452" t="s">
        <v>678</v>
      </c>
      <c r="J1872" s="457" t="s">
        <v>3</v>
      </c>
      <c r="K1872" s="407">
        <v>1</v>
      </c>
      <c r="L1872" s="407">
        <v>5</v>
      </c>
      <c r="M1872" s="407">
        <v>5</v>
      </c>
      <c r="N1872" s="425">
        <v>18</v>
      </c>
      <c r="O1872" s="437"/>
      <c r="P1872" s="406"/>
      <c r="Q1872" s="406"/>
      <c r="R1872" s="406">
        <v>14</v>
      </c>
      <c r="S1872" s="406">
        <v>4</v>
      </c>
      <c r="T1872" s="406"/>
      <c r="U1872" s="406"/>
      <c r="V1872" s="406">
        <f t="shared" si="91"/>
        <v>0</v>
      </c>
      <c r="W1872" s="676"/>
      <c r="X1872" s="507" t="str">
        <f t="shared" si="89"/>
        <v>14 trei camere, 4 patru camere, 0 număr camere necunoscut &lt;span style="color: red;"&gt;(spuneți-mi sau trimiteți tabel întreținere)&lt;/span&gt;</v>
      </c>
      <c r="Y1872" s="508" t="str">
        <f t="shared" si="90"/>
        <v>18 din care 14 trei camere, 4 patru camere, 0 număr camere necunoscut &lt;span style="color: red;"&gt;(spuneți-mi sau trimiteți tabel întreținere)&lt;/span&gt;</v>
      </c>
      <c r="Z1872" s="509"/>
      <c r="AA1872" s="510" t="s">
        <v>1043</v>
      </c>
      <c r="AB1872" s="628" t="s">
        <v>1301</v>
      </c>
      <c r="AC1872" s="431" t="s">
        <v>1548</v>
      </c>
      <c r="AD1872" s="356" t="s">
        <v>1700</v>
      </c>
      <c r="AE1872" s="356"/>
      <c r="AF1872" s="356"/>
      <c r="AG1872" s="356" t="s">
        <v>840</v>
      </c>
      <c r="AH1872" s="356"/>
      <c r="AI1872" s="356" t="s">
        <v>2227</v>
      </c>
      <c r="AJ1872" s="441"/>
      <c r="AK1872" s="359"/>
    </row>
    <row r="1873" spans="1:37">
      <c r="A1873" s="367"/>
      <c r="B1873" s="386" t="s">
        <v>404</v>
      </c>
      <c r="C1873" s="402">
        <v>46.767000000000003</v>
      </c>
      <c r="D1873" s="428">
        <v>23.5745</v>
      </c>
      <c r="E1873" s="449" t="s">
        <v>206</v>
      </c>
      <c r="F1873" s="450" t="s">
        <v>649</v>
      </c>
      <c r="G1873" s="450" t="s">
        <v>2923</v>
      </c>
      <c r="H1873" s="450" t="s">
        <v>4868</v>
      </c>
      <c r="I1873" s="452" t="s">
        <v>678</v>
      </c>
      <c r="J1873" s="457" t="s">
        <v>3</v>
      </c>
      <c r="K1873" s="407">
        <v>1</v>
      </c>
      <c r="L1873" s="407">
        <v>5</v>
      </c>
      <c r="M1873" s="407">
        <v>5</v>
      </c>
      <c r="N1873" s="425">
        <v>18</v>
      </c>
      <c r="O1873" s="437"/>
      <c r="P1873" s="406"/>
      <c r="Q1873" s="406"/>
      <c r="R1873" s="406">
        <v>14</v>
      </c>
      <c r="S1873" s="406">
        <v>4</v>
      </c>
      <c r="T1873" s="406"/>
      <c r="U1873" s="406"/>
      <c r="V1873" s="406">
        <f t="shared" si="91"/>
        <v>0</v>
      </c>
      <c r="W1873" s="676"/>
      <c r="X1873" s="507" t="str">
        <f t="shared" si="89"/>
        <v>14 trei camere, 4 patru camere, 0 număr camere necunoscut &lt;span style="color: red;"&gt;(spuneți-mi sau trimiteți tabel întreținere)&lt;/span&gt;</v>
      </c>
      <c r="Y1873" s="508" t="str">
        <f t="shared" si="90"/>
        <v>18 din care 14 trei camere, 4 patru camere, 0 număr camere necunoscut &lt;span style="color: red;"&gt;(spuneți-mi sau trimiteți tabel întreținere)&lt;/span&gt;</v>
      </c>
      <c r="Z1873" s="509"/>
      <c r="AA1873" s="510" t="s">
        <v>1043</v>
      </c>
      <c r="AB1873" s="628" t="s">
        <v>1301</v>
      </c>
      <c r="AC1873" s="431" t="s">
        <v>1548</v>
      </c>
      <c r="AD1873" s="356" t="s">
        <v>1700</v>
      </c>
      <c r="AE1873" s="356"/>
      <c r="AF1873" s="356"/>
      <c r="AG1873" s="356" t="s">
        <v>840</v>
      </c>
      <c r="AH1873" s="356"/>
      <c r="AI1873" s="356" t="s">
        <v>2227</v>
      </c>
      <c r="AJ1873" s="496"/>
      <c r="AK1873" s="359"/>
    </row>
    <row r="1874" spans="1:37">
      <c r="A1874" s="367" t="s">
        <v>32</v>
      </c>
      <c r="B1874" s="369" t="s">
        <v>404</v>
      </c>
      <c r="C1874" s="461">
        <v>46.768700000000003</v>
      </c>
      <c r="D1874" s="462">
        <v>23.5854</v>
      </c>
      <c r="E1874" s="463" t="s">
        <v>206</v>
      </c>
      <c r="F1874" s="464" t="s">
        <v>649</v>
      </c>
      <c r="G1874" s="464" t="s">
        <v>2924</v>
      </c>
      <c r="H1874" s="464" t="s">
        <v>4869</v>
      </c>
      <c r="I1874" s="474" t="s">
        <v>624</v>
      </c>
      <c r="J1874" s="475" t="s">
        <v>624</v>
      </c>
      <c r="K1874" s="476" t="s">
        <v>624</v>
      </c>
      <c r="L1874" s="476" t="s">
        <v>624</v>
      </c>
      <c r="M1874" s="476" t="s">
        <v>624</v>
      </c>
      <c r="N1874" s="477" t="s">
        <v>624</v>
      </c>
      <c r="O1874" s="478"/>
      <c r="P1874" s="479"/>
      <c r="Q1874" s="479"/>
      <c r="R1874" s="479"/>
      <c r="S1874" s="479"/>
      <c r="T1874" s="479"/>
      <c r="U1874" s="479"/>
      <c r="V1874" s="479" t="e">
        <f t="shared" si="91"/>
        <v>#VALUE!</v>
      </c>
      <c r="W1874" s="679"/>
      <c r="X1874" s="515" t="e">
        <f t="shared" si="89"/>
        <v>#VALUE!</v>
      </c>
      <c r="Y1874" s="516" t="e">
        <f t="shared" si="90"/>
        <v>#VALUE!</v>
      </c>
      <c r="Z1874" s="517"/>
      <c r="AA1874" s="518" t="s">
        <v>1043</v>
      </c>
      <c r="AB1874" s="482" t="s">
        <v>1318</v>
      </c>
      <c r="AC1874" s="483" t="s">
        <v>624</v>
      </c>
      <c r="AD1874" s="472" t="s">
        <v>624</v>
      </c>
      <c r="AE1874" s="472"/>
      <c r="AF1874" s="472"/>
      <c r="AG1874" s="472" t="s">
        <v>840</v>
      </c>
      <c r="AH1874" s="472"/>
      <c r="AI1874" s="472" t="s">
        <v>2227</v>
      </c>
      <c r="AJ1874" s="473"/>
      <c r="AK1874" s="359"/>
    </row>
    <row r="1875" spans="1:37">
      <c r="A1875" s="367"/>
      <c r="B1875" s="386" t="s">
        <v>404</v>
      </c>
      <c r="C1875" s="402">
        <v>46.768500000000003</v>
      </c>
      <c r="D1875" s="428">
        <v>23.5854</v>
      </c>
      <c r="E1875" s="449" t="s">
        <v>206</v>
      </c>
      <c r="F1875" s="450" t="s">
        <v>649</v>
      </c>
      <c r="G1875" s="450" t="s">
        <v>2924</v>
      </c>
      <c r="H1875" s="450" t="s">
        <v>4870</v>
      </c>
      <c r="I1875" s="452" t="s">
        <v>624</v>
      </c>
      <c r="J1875" s="457" t="s">
        <v>624</v>
      </c>
      <c r="K1875" s="407" t="s">
        <v>624</v>
      </c>
      <c r="L1875" s="407" t="s">
        <v>624</v>
      </c>
      <c r="M1875" s="407" t="s">
        <v>624</v>
      </c>
      <c r="N1875" s="425" t="s">
        <v>624</v>
      </c>
      <c r="O1875" s="437"/>
      <c r="P1875" s="406"/>
      <c r="Q1875" s="406"/>
      <c r="R1875" s="406"/>
      <c r="S1875" s="406"/>
      <c r="T1875" s="406"/>
      <c r="U1875" s="406"/>
      <c r="V1875" s="406" t="e">
        <f t="shared" si="91"/>
        <v>#VALUE!</v>
      </c>
      <c r="W1875" s="676"/>
      <c r="X1875" s="507" t="e">
        <f t="shared" si="89"/>
        <v>#VALUE!</v>
      </c>
      <c r="Y1875" s="508" t="e">
        <f t="shared" si="90"/>
        <v>#VALUE!</v>
      </c>
      <c r="Z1875" s="509"/>
      <c r="AA1875" s="510" t="s">
        <v>1043</v>
      </c>
      <c r="AB1875" s="421" t="s">
        <v>1318</v>
      </c>
      <c r="AC1875" s="432" t="s">
        <v>624</v>
      </c>
      <c r="AD1875" s="356" t="s">
        <v>624</v>
      </c>
      <c r="AE1875" s="356"/>
      <c r="AF1875" s="356"/>
      <c r="AG1875" s="356" t="s">
        <v>840</v>
      </c>
      <c r="AH1875" s="356"/>
      <c r="AI1875" s="356" t="s">
        <v>2227</v>
      </c>
      <c r="AJ1875" s="441"/>
      <c r="AK1875" s="359"/>
    </row>
    <row r="1876" spans="1:37">
      <c r="A1876" s="367"/>
      <c r="B1876" s="386" t="s">
        <v>404</v>
      </c>
      <c r="C1876" s="402">
        <v>46.767800000000001</v>
      </c>
      <c r="D1876" s="428">
        <v>23.585899999999999</v>
      </c>
      <c r="E1876" s="449" t="s">
        <v>206</v>
      </c>
      <c r="F1876" s="450" t="s">
        <v>649</v>
      </c>
      <c r="G1876" s="450" t="s">
        <v>2924</v>
      </c>
      <c r="H1876" s="450" t="s">
        <v>4871</v>
      </c>
      <c r="I1876" s="452" t="s">
        <v>695</v>
      </c>
      <c r="J1876" s="457" t="s">
        <v>3</v>
      </c>
      <c r="K1876" s="407">
        <v>2</v>
      </c>
      <c r="L1876" s="407">
        <v>5</v>
      </c>
      <c r="M1876" s="407">
        <v>4</v>
      </c>
      <c r="N1876" s="425">
        <v>32</v>
      </c>
      <c r="O1876" s="437"/>
      <c r="P1876" s="406"/>
      <c r="Q1876" s="406"/>
      <c r="R1876" s="406"/>
      <c r="S1876" s="406"/>
      <c r="T1876" s="406"/>
      <c r="U1876" s="406"/>
      <c r="V1876" s="406">
        <f t="shared" si="91"/>
        <v>32</v>
      </c>
      <c r="W1876" s="676"/>
      <c r="X1876" s="507" t="str">
        <f t="shared" si="89"/>
        <v>32 număr camere necunoscut &lt;span style="color: red;"&gt;(spuneți-mi sau trimiteți tabel întreținere)&lt;/span&gt;</v>
      </c>
      <c r="Y1876" s="508" t="str">
        <f t="shared" si="90"/>
        <v>32 din care 32 număr camere necunoscut &lt;span style="color: red;"&gt;(spuneți-mi sau trimiteți tabel întreținere)&lt;/span&gt;</v>
      </c>
      <c r="Z1876" s="509"/>
      <c r="AA1876" s="510" t="s">
        <v>1043</v>
      </c>
      <c r="AB1876" s="628" t="s">
        <v>1300</v>
      </c>
      <c r="AC1876" s="432" t="s">
        <v>1548</v>
      </c>
      <c r="AD1876" s="356" t="s">
        <v>908</v>
      </c>
      <c r="AE1876" s="356"/>
      <c r="AF1876" s="356"/>
      <c r="AG1876" s="356" t="s">
        <v>840</v>
      </c>
      <c r="AH1876" s="356"/>
      <c r="AI1876" s="356" t="s">
        <v>2227</v>
      </c>
      <c r="AJ1876" s="441"/>
      <c r="AK1876" s="359"/>
    </row>
    <row r="1877" spans="1:37">
      <c r="A1877" s="367"/>
      <c r="B1877" s="386" t="s">
        <v>220</v>
      </c>
      <c r="C1877" s="402">
        <v>46.768900000000002</v>
      </c>
      <c r="D1877" s="428">
        <v>23.585799999999999</v>
      </c>
      <c r="E1877" s="449" t="s">
        <v>206</v>
      </c>
      <c r="F1877" s="626" t="s">
        <v>1028</v>
      </c>
      <c r="G1877" s="450" t="s">
        <v>2924</v>
      </c>
      <c r="H1877" s="450" t="s">
        <v>4872</v>
      </c>
      <c r="I1877" s="452" t="s">
        <v>800</v>
      </c>
      <c r="J1877" s="457" t="s">
        <v>624</v>
      </c>
      <c r="K1877" s="407" t="s">
        <v>624</v>
      </c>
      <c r="L1877" s="407">
        <v>6</v>
      </c>
      <c r="M1877" s="407">
        <v>6</v>
      </c>
      <c r="N1877" s="425" t="s">
        <v>624</v>
      </c>
      <c r="O1877" s="437"/>
      <c r="P1877" s="406"/>
      <c r="Q1877" s="406"/>
      <c r="R1877" s="406"/>
      <c r="S1877" s="406"/>
      <c r="T1877" s="406"/>
      <c r="U1877" s="406"/>
      <c r="V1877" s="406" t="e">
        <f t="shared" si="91"/>
        <v>#VALUE!</v>
      </c>
      <c r="W1877" s="676"/>
      <c r="X1877" s="507" t="e">
        <f t="shared" si="89"/>
        <v>#VALUE!</v>
      </c>
      <c r="Y1877" s="508" t="e">
        <f t="shared" si="90"/>
        <v>#VALUE!</v>
      </c>
      <c r="Z1877" s="509"/>
      <c r="AA1877" s="510" t="s">
        <v>1029</v>
      </c>
      <c r="AB1877" s="421" t="s">
        <v>1298</v>
      </c>
      <c r="AC1877" s="432" t="s">
        <v>1044</v>
      </c>
      <c r="AD1877" s="356" t="s">
        <v>624</v>
      </c>
      <c r="AE1877" s="356"/>
      <c r="AF1877" s="356"/>
      <c r="AG1877" s="356" t="s">
        <v>840</v>
      </c>
      <c r="AH1877" s="356"/>
      <c r="AI1877" s="356" t="s">
        <v>2227</v>
      </c>
      <c r="AJ1877" s="441"/>
      <c r="AK1877" s="359"/>
    </row>
    <row r="1878" spans="1:37">
      <c r="A1878" s="367"/>
      <c r="B1878" s="386" t="s">
        <v>404</v>
      </c>
      <c r="C1878" s="402">
        <v>46.767499999999998</v>
      </c>
      <c r="D1878" s="428">
        <v>23.586300000000001</v>
      </c>
      <c r="E1878" s="449" t="s">
        <v>206</v>
      </c>
      <c r="F1878" s="450" t="s">
        <v>649</v>
      </c>
      <c r="G1878" s="450" t="s">
        <v>2924</v>
      </c>
      <c r="H1878" s="450" t="s">
        <v>2940</v>
      </c>
      <c r="I1878" s="452" t="s">
        <v>722</v>
      </c>
      <c r="J1878" s="457" t="s">
        <v>825</v>
      </c>
      <c r="K1878" s="407">
        <v>1</v>
      </c>
      <c r="L1878" s="407">
        <v>7</v>
      </c>
      <c r="M1878" s="407">
        <v>6</v>
      </c>
      <c r="N1878" s="425">
        <v>28</v>
      </c>
      <c r="O1878" s="437"/>
      <c r="P1878" s="406"/>
      <c r="Q1878" s="406"/>
      <c r="R1878" s="406"/>
      <c r="S1878" s="406"/>
      <c r="T1878" s="406"/>
      <c r="U1878" s="406"/>
      <c r="V1878" s="406">
        <f t="shared" si="91"/>
        <v>28</v>
      </c>
      <c r="W1878" s="676" t="s">
        <v>750</v>
      </c>
      <c r="X1878" s="507" t="str">
        <f t="shared" si="89"/>
        <v>probabil 28 număr camere necunoscut &lt;span style="color: red;"&gt;(spuneți-mi sau trimiteți tabel întreținere)&lt;/span&gt;</v>
      </c>
      <c r="Y1878" s="508" t="str">
        <f t="shared" si="90"/>
        <v>probabil 28 din care probabil 28 număr camere necunoscut &lt;span style="color: red;"&gt;(spuneți-mi sau trimiteți tabel întreținere)&lt;/span&gt;</v>
      </c>
      <c r="Z1878" s="509"/>
      <c r="AA1878" s="510" t="s">
        <v>1043</v>
      </c>
      <c r="AB1878" s="628" t="s">
        <v>1300</v>
      </c>
      <c r="AC1878" s="432" t="s">
        <v>1548</v>
      </c>
      <c r="AD1878" s="356" t="s">
        <v>1134</v>
      </c>
      <c r="AE1878" s="356"/>
      <c r="AF1878" s="356"/>
      <c r="AG1878" s="356" t="s">
        <v>840</v>
      </c>
      <c r="AH1878" s="356"/>
      <c r="AI1878" s="356" t="s">
        <v>2227</v>
      </c>
      <c r="AJ1878" s="441"/>
      <c r="AK1878" s="359"/>
    </row>
    <row r="1879" spans="1:37">
      <c r="A1879" s="367"/>
      <c r="B1879" s="386" t="s">
        <v>404</v>
      </c>
      <c r="C1879" s="402">
        <v>46.7776</v>
      </c>
      <c r="D1879" s="428">
        <v>23.593699999999998</v>
      </c>
      <c r="E1879" s="449" t="s">
        <v>206</v>
      </c>
      <c r="F1879" s="450" t="s">
        <v>649</v>
      </c>
      <c r="G1879" s="450" t="s">
        <v>2925</v>
      </c>
      <c r="H1879" s="450" t="s">
        <v>2940</v>
      </c>
      <c r="I1879" s="452" t="s">
        <v>660</v>
      </c>
      <c r="J1879" s="457" t="s">
        <v>825</v>
      </c>
      <c r="K1879" s="407">
        <v>2</v>
      </c>
      <c r="L1879" s="407">
        <v>9</v>
      </c>
      <c r="M1879" s="407">
        <v>7</v>
      </c>
      <c r="N1879" s="425">
        <v>140</v>
      </c>
      <c r="O1879" s="437"/>
      <c r="P1879" s="406">
        <v>98</v>
      </c>
      <c r="Q1879" s="406">
        <v>42</v>
      </c>
      <c r="R1879" s="406"/>
      <c r="S1879" s="406"/>
      <c r="T1879" s="406"/>
      <c r="U1879" s="406"/>
      <c r="V1879" s="406">
        <f t="shared" si="91"/>
        <v>0</v>
      </c>
      <c r="W1879" s="676" t="s">
        <v>750</v>
      </c>
      <c r="X1879" s="507" t="str">
        <f t="shared" si="89"/>
        <v>98 garsoniere, 42 două camere, probabil 0 număr camere necunoscut &lt;span style="color: red;"&gt;(spuneți-mi sau trimiteți tabel întreținere)&lt;/span&gt;</v>
      </c>
      <c r="Y1879" s="508" t="str">
        <f t="shared" si="90"/>
        <v>probabil 140 din care 98 garsoniere, 42 două camere, probabil 0 număr camere necunoscut &lt;span style="color: red;"&gt;(spuneți-mi sau trimiteți tabel întreținere)&lt;/span&gt;</v>
      </c>
      <c r="Z1879" s="509"/>
      <c r="AA1879" s="510" t="s">
        <v>1043</v>
      </c>
      <c r="AB1879" s="628" t="s">
        <v>1306</v>
      </c>
      <c r="AC1879" s="431" t="s">
        <v>1155</v>
      </c>
      <c r="AD1879" s="356" t="s">
        <v>907</v>
      </c>
      <c r="AE1879" s="356"/>
      <c r="AF1879" s="356"/>
      <c r="AG1879" s="356" t="s">
        <v>840</v>
      </c>
      <c r="AH1879" s="623" t="s">
        <v>1220</v>
      </c>
      <c r="AI1879" s="356" t="s">
        <v>2227</v>
      </c>
      <c r="AJ1879" s="441"/>
      <c r="AK1879" s="359"/>
    </row>
    <row r="1880" spans="1:37">
      <c r="A1880" s="367" t="s">
        <v>32</v>
      </c>
      <c r="B1880" s="460" t="s">
        <v>221</v>
      </c>
      <c r="C1880" s="461">
        <v>46.779499999999999</v>
      </c>
      <c r="D1880" s="462">
        <v>23.595300000000002</v>
      </c>
      <c r="E1880" s="463" t="s">
        <v>206</v>
      </c>
      <c r="F1880" s="464" t="s">
        <v>649</v>
      </c>
      <c r="G1880" s="464" t="s">
        <v>2925</v>
      </c>
      <c r="H1880" s="464" t="s">
        <v>4873</v>
      </c>
      <c r="I1880" s="474" t="s">
        <v>695</v>
      </c>
      <c r="J1880" s="475" t="s">
        <v>3</v>
      </c>
      <c r="K1880" s="476">
        <v>3</v>
      </c>
      <c r="L1880" s="476">
        <v>5</v>
      </c>
      <c r="M1880" s="476">
        <v>4</v>
      </c>
      <c r="N1880" s="477">
        <v>36</v>
      </c>
      <c r="O1880" s="478"/>
      <c r="P1880" s="479"/>
      <c r="Q1880" s="479">
        <v>12</v>
      </c>
      <c r="R1880" s="479">
        <v>24</v>
      </c>
      <c r="S1880" s="479"/>
      <c r="T1880" s="479"/>
      <c r="U1880" s="479"/>
      <c r="V1880" s="479">
        <f t="shared" si="91"/>
        <v>0</v>
      </c>
      <c r="W1880" s="679"/>
      <c r="X1880" s="515" t="str">
        <f t="shared" si="89"/>
        <v>12 două camere, 24 trei camere, 0 număr camere necunoscut &lt;span style="color: red;"&gt;(spuneți-mi sau trimiteți tabel întreținere)&lt;/span&gt;</v>
      </c>
      <c r="Y1880" s="516" t="str">
        <f t="shared" si="90"/>
        <v>36 din care 12 două camere, 24 trei camere, 0 număr camere necunoscut &lt;span style="color: red;"&gt;(spuneți-mi sau trimiteți tabel întreținere)&lt;/span&gt;</v>
      </c>
      <c r="Z1880" s="517"/>
      <c r="AA1880" s="518" t="s">
        <v>1702</v>
      </c>
      <c r="AB1880" s="400" t="s">
        <v>1301</v>
      </c>
      <c r="AC1880" s="458" t="s">
        <v>1548</v>
      </c>
      <c r="AD1880" s="394" t="s">
        <v>2346</v>
      </c>
      <c r="AE1880" s="394"/>
      <c r="AF1880" s="394"/>
      <c r="AG1880" s="394" t="s">
        <v>6</v>
      </c>
      <c r="AH1880" s="394"/>
      <c r="AI1880" s="394" t="s">
        <v>2560</v>
      </c>
      <c r="AJ1880" s="473"/>
      <c r="AK1880" s="359"/>
    </row>
    <row r="1881" spans="1:37">
      <c r="A1881" s="367"/>
      <c r="B1881" s="445" t="s">
        <v>284</v>
      </c>
      <c r="C1881" s="402">
        <v>46.779899999999998</v>
      </c>
      <c r="D1881" s="428">
        <v>23.596599999999999</v>
      </c>
      <c r="E1881" s="449" t="s">
        <v>206</v>
      </c>
      <c r="F1881" s="450" t="s">
        <v>649</v>
      </c>
      <c r="G1881" s="450" t="s">
        <v>2925</v>
      </c>
      <c r="H1881" s="450" t="s">
        <v>4874</v>
      </c>
      <c r="I1881" s="452" t="s">
        <v>681</v>
      </c>
      <c r="J1881" s="457" t="s">
        <v>3</v>
      </c>
      <c r="K1881" s="407">
        <v>4</v>
      </c>
      <c r="L1881" s="407">
        <v>5</v>
      </c>
      <c r="M1881" s="407">
        <v>4</v>
      </c>
      <c r="N1881" s="425">
        <v>60</v>
      </c>
      <c r="O1881" s="437"/>
      <c r="P1881" s="406"/>
      <c r="Q1881" s="406">
        <v>24</v>
      </c>
      <c r="R1881" s="406">
        <v>36</v>
      </c>
      <c r="S1881" s="406"/>
      <c r="T1881" s="406"/>
      <c r="U1881" s="406"/>
      <c r="V1881" s="406">
        <f t="shared" si="91"/>
        <v>0</v>
      </c>
      <c r="W1881" s="676"/>
      <c r="X1881" s="507" t="str">
        <f t="shared" si="89"/>
        <v>24 două camere, 36 trei camere, 0 număr camere necunoscut &lt;span style="color: red;"&gt;(spuneți-mi sau trimiteți tabel întreținere)&lt;/span&gt;</v>
      </c>
      <c r="Y1881" s="508" t="str">
        <f t="shared" si="90"/>
        <v>60 din care 24 două camere, 36 trei camere, 0 număr camere necunoscut &lt;span style="color: red;"&gt;(spuneți-mi sau trimiteți tabel întreținere)&lt;/span&gt;</v>
      </c>
      <c r="Z1881" s="509"/>
      <c r="AA1881" s="510" t="s">
        <v>1702</v>
      </c>
      <c r="AB1881" s="628" t="s">
        <v>1301</v>
      </c>
      <c r="AC1881" s="431" t="s">
        <v>1548</v>
      </c>
      <c r="AD1881" s="623" t="s">
        <v>2346</v>
      </c>
      <c r="AE1881" s="623"/>
      <c r="AF1881" s="623"/>
      <c r="AG1881" s="623" t="s">
        <v>6</v>
      </c>
      <c r="AH1881" s="623"/>
      <c r="AI1881" s="623" t="s">
        <v>2560</v>
      </c>
      <c r="AJ1881" s="441"/>
      <c r="AK1881" s="359"/>
    </row>
    <row r="1882" spans="1:37">
      <c r="A1882" s="367"/>
      <c r="B1882" s="445" t="s">
        <v>226</v>
      </c>
      <c r="C1882" s="402">
        <v>46.7791</v>
      </c>
      <c r="D1882" s="428">
        <v>23.596499999999999</v>
      </c>
      <c r="E1882" s="449" t="s">
        <v>206</v>
      </c>
      <c r="F1882" s="450" t="s">
        <v>649</v>
      </c>
      <c r="G1882" s="450" t="s">
        <v>2925</v>
      </c>
      <c r="H1882" s="450" t="s">
        <v>4873</v>
      </c>
      <c r="I1882" s="452" t="s">
        <v>681</v>
      </c>
      <c r="J1882" s="457" t="s">
        <v>3</v>
      </c>
      <c r="K1882" s="407">
        <v>2</v>
      </c>
      <c r="L1882" s="407">
        <v>5</v>
      </c>
      <c r="M1882" s="407">
        <v>5</v>
      </c>
      <c r="N1882" s="425">
        <v>40</v>
      </c>
      <c r="O1882" s="437"/>
      <c r="P1882" s="406"/>
      <c r="Q1882" s="406">
        <v>30</v>
      </c>
      <c r="R1882" s="406">
        <v>10</v>
      </c>
      <c r="S1882" s="406"/>
      <c r="T1882" s="406"/>
      <c r="U1882" s="406"/>
      <c r="V1882" s="406">
        <f t="shared" si="91"/>
        <v>0</v>
      </c>
      <c r="W1882" s="676"/>
      <c r="X1882" s="507" t="str">
        <f t="shared" si="89"/>
        <v>30 două camere, 10 trei camere, 0 număr camere necunoscut &lt;span style="color: red;"&gt;(spuneți-mi sau trimiteți tabel întreținere)&lt;/span&gt;</v>
      </c>
      <c r="Y1882" s="508" t="str">
        <f t="shared" si="90"/>
        <v>40 din care 30 două camere, 10 trei camere, 0 număr camere necunoscut &lt;span style="color: red;"&gt;(spuneți-mi sau trimiteți tabel întreținere)&lt;/span&gt;</v>
      </c>
      <c r="Z1882" s="509"/>
      <c r="AA1882" s="510" t="s">
        <v>1043</v>
      </c>
      <c r="AB1882" s="628" t="s">
        <v>1301</v>
      </c>
      <c r="AC1882" s="431" t="s">
        <v>1548</v>
      </c>
      <c r="AD1882" s="356" t="s">
        <v>1558</v>
      </c>
      <c r="AE1882" s="356"/>
      <c r="AF1882" s="356"/>
      <c r="AG1882" s="356" t="s">
        <v>840</v>
      </c>
      <c r="AH1882" s="356"/>
      <c r="AI1882" s="356" t="s">
        <v>2227</v>
      </c>
      <c r="AJ1882" s="441"/>
      <c r="AK1882" s="359"/>
    </row>
    <row r="1883" spans="1:37">
      <c r="A1883" s="367"/>
      <c r="B1883" s="445" t="s">
        <v>227</v>
      </c>
      <c r="C1883" s="402">
        <v>46.779000000000003</v>
      </c>
      <c r="D1883" s="428">
        <v>23.5959</v>
      </c>
      <c r="E1883" s="449" t="s">
        <v>206</v>
      </c>
      <c r="F1883" s="450" t="s">
        <v>649</v>
      </c>
      <c r="G1883" s="450" t="s">
        <v>2925</v>
      </c>
      <c r="H1883" s="450" t="s">
        <v>4873</v>
      </c>
      <c r="I1883" s="452" t="s">
        <v>681</v>
      </c>
      <c r="J1883" s="457" t="s">
        <v>3</v>
      </c>
      <c r="K1883" s="407">
        <v>2</v>
      </c>
      <c r="L1883" s="407">
        <v>5</v>
      </c>
      <c r="M1883" s="407">
        <v>5</v>
      </c>
      <c r="N1883" s="425">
        <v>40</v>
      </c>
      <c r="O1883" s="437"/>
      <c r="P1883" s="406"/>
      <c r="Q1883" s="406">
        <v>30</v>
      </c>
      <c r="R1883" s="406">
        <v>10</v>
      </c>
      <c r="S1883" s="406"/>
      <c r="T1883" s="406"/>
      <c r="U1883" s="406"/>
      <c r="V1883" s="406">
        <f t="shared" si="91"/>
        <v>0</v>
      </c>
      <c r="W1883" s="676"/>
      <c r="X1883" s="507" t="str">
        <f t="shared" si="89"/>
        <v>30 două camere, 10 trei camere, 0 număr camere necunoscut &lt;span style="color: red;"&gt;(spuneți-mi sau trimiteți tabel întreținere)&lt;/span&gt;</v>
      </c>
      <c r="Y1883" s="508" t="str">
        <f t="shared" si="90"/>
        <v>40 din care 30 două camere, 10 trei camere, 0 număr camere necunoscut &lt;span style="color: red;"&gt;(spuneți-mi sau trimiteți tabel întreținere)&lt;/span&gt;</v>
      </c>
      <c r="Z1883" s="509"/>
      <c r="AA1883" s="510" t="s">
        <v>1043</v>
      </c>
      <c r="AB1883" s="628" t="s">
        <v>1301</v>
      </c>
      <c r="AC1883" s="431" t="s">
        <v>1548</v>
      </c>
      <c r="AD1883" s="356" t="s">
        <v>1558</v>
      </c>
      <c r="AE1883" s="356"/>
      <c r="AF1883" s="356"/>
      <c r="AG1883" s="356" t="s">
        <v>840</v>
      </c>
      <c r="AH1883" s="356"/>
      <c r="AI1883" s="356" t="s">
        <v>2227</v>
      </c>
      <c r="AJ1883" s="441"/>
      <c r="AK1883" s="359"/>
    </row>
    <row r="1884" spans="1:37">
      <c r="A1884" s="367"/>
      <c r="B1884" s="445" t="s">
        <v>228</v>
      </c>
      <c r="C1884" s="402">
        <v>46.7789</v>
      </c>
      <c r="D1884" s="428">
        <v>23.595400000000001</v>
      </c>
      <c r="E1884" s="449" t="s">
        <v>206</v>
      </c>
      <c r="F1884" s="450" t="s">
        <v>649</v>
      </c>
      <c r="G1884" s="450" t="s">
        <v>2925</v>
      </c>
      <c r="H1884" s="450" t="s">
        <v>4873</v>
      </c>
      <c r="I1884" s="452" t="s">
        <v>681</v>
      </c>
      <c r="J1884" s="457" t="s">
        <v>3</v>
      </c>
      <c r="K1884" s="407">
        <v>2</v>
      </c>
      <c r="L1884" s="407">
        <v>5</v>
      </c>
      <c r="M1884" s="407">
        <v>5</v>
      </c>
      <c r="N1884" s="425">
        <v>40</v>
      </c>
      <c r="O1884" s="437"/>
      <c r="P1884" s="406"/>
      <c r="Q1884" s="406">
        <v>30</v>
      </c>
      <c r="R1884" s="406">
        <v>10</v>
      </c>
      <c r="S1884" s="406"/>
      <c r="T1884" s="406"/>
      <c r="U1884" s="406"/>
      <c r="V1884" s="406">
        <f t="shared" si="91"/>
        <v>0</v>
      </c>
      <c r="W1884" s="676"/>
      <c r="X1884" s="507" t="str">
        <f t="shared" si="89"/>
        <v>30 două camere, 10 trei camere, 0 număr camere necunoscut &lt;span style="color: red;"&gt;(spuneți-mi sau trimiteți tabel întreținere)&lt;/span&gt;</v>
      </c>
      <c r="Y1884" s="508" t="str">
        <f t="shared" si="90"/>
        <v>40 din care 30 două camere, 10 trei camere, 0 număr camere necunoscut &lt;span style="color: red;"&gt;(spuneți-mi sau trimiteți tabel întreținere)&lt;/span&gt;</v>
      </c>
      <c r="Z1884" s="509"/>
      <c r="AA1884" s="510" t="s">
        <v>1043</v>
      </c>
      <c r="AB1884" s="628" t="s">
        <v>1301</v>
      </c>
      <c r="AC1884" s="431" t="s">
        <v>1548</v>
      </c>
      <c r="AD1884" s="356" t="s">
        <v>1558</v>
      </c>
      <c r="AE1884" s="356"/>
      <c r="AF1884" s="356"/>
      <c r="AG1884" s="356" t="s">
        <v>840</v>
      </c>
      <c r="AH1884" s="356"/>
      <c r="AI1884" s="356" t="s">
        <v>2227</v>
      </c>
      <c r="AJ1884" s="496"/>
      <c r="AK1884" s="359"/>
    </row>
    <row r="1885" spans="1:37">
      <c r="A1885" s="367"/>
      <c r="B1885" s="445" t="s">
        <v>229</v>
      </c>
      <c r="C1885" s="402">
        <v>46.7789</v>
      </c>
      <c r="D1885" s="428">
        <v>23.594899999999999</v>
      </c>
      <c r="E1885" s="449" t="s">
        <v>206</v>
      </c>
      <c r="F1885" s="450" t="s">
        <v>649</v>
      </c>
      <c r="G1885" s="450" t="s">
        <v>2925</v>
      </c>
      <c r="H1885" s="450" t="s">
        <v>4873</v>
      </c>
      <c r="I1885" s="452" t="s">
        <v>681</v>
      </c>
      <c r="J1885" s="457" t="s">
        <v>3</v>
      </c>
      <c r="K1885" s="407">
        <v>2</v>
      </c>
      <c r="L1885" s="407">
        <v>5</v>
      </c>
      <c r="M1885" s="407">
        <v>5</v>
      </c>
      <c r="N1885" s="425">
        <v>40</v>
      </c>
      <c r="O1885" s="437"/>
      <c r="P1885" s="406"/>
      <c r="Q1885" s="406">
        <v>30</v>
      </c>
      <c r="R1885" s="406">
        <v>10</v>
      </c>
      <c r="S1885" s="406"/>
      <c r="T1885" s="406"/>
      <c r="U1885" s="406"/>
      <c r="V1885" s="406">
        <f t="shared" si="91"/>
        <v>0</v>
      </c>
      <c r="W1885" s="676"/>
      <c r="X1885" s="507" t="str">
        <f t="shared" si="89"/>
        <v>30 două camere, 10 trei camere, 0 număr camere necunoscut &lt;span style="color: red;"&gt;(spuneți-mi sau trimiteți tabel întreținere)&lt;/span&gt;</v>
      </c>
      <c r="Y1885" s="508" t="str">
        <f t="shared" si="90"/>
        <v>40 din care 30 două camere, 10 trei camere, 0 număr camere necunoscut &lt;span style="color: red;"&gt;(spuneți-mi sau trimiteți tabel întreținere)&lt;/span&gt;</v>
      </c>
      <c r="Z1885" s="509"/>
      <c r="AA1885" s="510" t="s">
        <v>1043</v>
      </c>
      <c r="AB1885" s="628" t="s">
        <v>1301</v>
      </c>
      <c r="AC1885" s="431" t="s">
        <v>1548</v>
      </c>
      <c r="AD1885" s="356" t="s">
        <v>1558</v>
      </c>
      <c r="AE1885" s="356"/>
      <c r="AF1885" s="356"/>
      <c r="AG1885" s="356" t="s">
        <v>840</v>
      </c>
      <c r="AH1885" s="356"/>
      <c r="AI1885" s="356" t="s">
        <v>2227</v>
      </c>
      <c r="AJ1885" s="441"/>
      <c r="AK1885" s="359"/>
    </row>
    <row r="1886" spans="1:37">
      <c r="A1886" s="367"/>
      <c r="B1886" s="386" t="s">
        <v>404</v>
      </c>
      <c r="C1886" s="402">
        <v>46.779699999999998</v>
      </c>
      <c r="D1886" s="428">
        <v>23.5959</v>
      </c>
      <c r="E1886" s="449" t="s">
        <v>206</v>
      </c>
      <c r="F1886" s="450" t="s">
        <v>649</v>
      </c>
      <c r="G1886" s="450" t="s">
        <v>2925</v>
      </c>
      <c r="H1886" s="450" t="s">
        <v>2940</v>
      </c>
      <c r="I1886" s="452" t="s">
        <v>713</v>
      </c>
      <c r="J1886" s="457" t="s">
        <v>825</v>
      </c>
      <c r="K1886" s="407">
        <v>1</v>
      </c>
      <c r="L1886" s="407">
        <v>12</v>
      </c>
      <c r="M1886" s="407">
        <v>11</v>
      </c>
      <c r="N1886" s="425">
        <v>44</v>
      </c>
      <c r="O1886" s="437"/>
      <c r="P1886" s="406"/>
      <c r="Q1886" s="406">
        <v>33</v>
      </c>
      <c r="R1886" s="406">
        <v>11</v>
      </c>
      <c r="S1886" s="406"/>
      <c r="T1886" s="406"/>
      <c r="U1886" s="406"/>
      <c r="V1886" s="406">
        <f t="shared" si="91"/>
        <v>0</v>
      </c>
      <c r="W1886" s="676"/>
      <c r="X1886" s="507" t="str">
        <f t="shared" si="89"/>
        <v>33 două camere, 11 trei camere, 0 număr camere necunoscut &lt;span style="color: red;"&gt;(spuneți-mi sau trimiteți tabel întreținere)&lt;/span&gt;</v>
      </c>
      <c r="Y1886" s="508" t="str">
        <f t="shared" si="90"/>
        <v>44 din care 33 două camere, 11 trei camere, 0 număr camere necunoscut &lt;span style="color: red;"&gt;(spuneți-mi sau trimiteți tabel întreținere)&lt;/span&gt;</v>
      </c>
      <c r="Z1886" s="509"/>
      <c r="AA1886" s="510" t="s">
        <v>1043</v>
      </c>
      <c r="AB1886" s="628" t="s">
        <v>1301</v>
      </c>
      <c r="AC1886" s="431" t="s">
        <v>1548</v>
      </c>
      <c r="AD1886" s="356" t="s">
        <v>1716</v>
      </c>
      <c r="AE1886" s="356"/>
      <c r="AF1886" s="356"/>
      <c r="AG1886" s="356" t="s">
        <v>840</v>
      </c>
      <c r="AH1886" s="356"/>
      <c r="AI1886" s="623" t="s">
        <v>2612</v>
      </c>
      <c r="AJ1886" s="441"/>
      <c r="AK1886" s="359"/>
    </row>
    <row r="1887" spans="1:37">
      <c r="A1887" s="367"/>
      <c r="B1887" s="386" t="s">
        <v>404</v>
      </c>
      <c r="C1887" s="402">
        <v>46.779400000000003</v>
      </c>
      <c r="D1887" s="428">
        <v>23.5947</v>
      </c>
      <c r="E1887" s="449" t="s">
        <v>206</v>
      </c>
      <c r="F1887" s="626" t="s">
        <v>1028</v>
      </c>
      <c r="G1887" s="450" t="s">
        <v>2925</v>
      </c>
      <c r="H1887" s="450" t="s">
        <v>2940</v>
      </c>
      <c r="I1887" s="452" t="s">
        <v>773</v>
      </c>
      <c r="J1887" s="457" t="s">
        <v>3</v>
      </c>
      <c r="K1887" s="407">
        <v>1</v>
      </c>
      <c r="L1887" s="407">
        <v>3</v>
      </c>
      <c r="M1887" s="407">
        <v>2</v>
      </c>
      <c r="N1887" s="425" t="s">
        <v>624</v>
      </c>
      <c r="O1887" s="437"/>
      <c r="P1887" s="406"/>
      <c r="Q1887" s="406"/>
      <c r="R1887" s="406"/>
      <c r="S1887" s="406"/>
      <c r="T1887" s="406"/>
      <c r="U1887" s="406"/>
      <c r="V1887" s="406" t="e">
        <f t="shared" si="91"/>
        <v>#VALUE!</v>
      </c>
      <c r="W1887" s="676"/>
      <c r="X1887" s="507" t="e">
        <f t="shared" si="89"/>
        <v>#VALUE!</v>
      </c>
      <c r="Y1887" s="508" t="e">
        <f t="shared" si="90"/>
        <v>#VALUE!</v>
      </c>
      <c r="Z1887" s="509"/>
      <c r="AA1887" s="510" t="s">
        <v>1043</v>
      </c>
      <c r="AB1887" s="421" t="s">
        <v>1298</v>
      </c>
      <c r="AC1887" s="431" t="s">
        <v>1044</v>
      </c>
      <c r="AD1887" s="356" t="s">
        <v>624</v>
      </c>
      <c r="AE1887" s="356"/>
      <c r="AF1887" s="356"/>
      <c r="AG1887" s="356" t="s">
        <v>840</v>
      </c>
      <c r="AH1887" s="356"/>
      <c r="AI1887" s="356" t="s">
        <v>2227</v>
      </c>
      <c r="AJ1887" s="441"/>
      <c r="AK1887" s="359"/>
    </row>
    <row r="1888" spans="1:37">
      <c r="A1888" s="367"/>
      <c r="B1888" s="386" t="s">
        <v>220</v>
      </c>
      <c r="C1888" s="402">
        <v>46.774700000000003</v>
      </c>
      <c r="D1888" s="428">
        <v>23.597799999999999</v>
      </c>
      <c r="E1888" s="449" t="s">
        <v>206</v>
      </c>
      <c r="F1888" s="626" t="s">
        <v>1028</v>
      </c>
      <c r="G1888" s="450" t="s">
        <v>2926</v>
      </c>
      <c r="H1888" s="450" t="s">
        <v>4875</v>
      </c>
      <c r="I1888" s="452" t="s">
        <v>779</v>
      </c>
      <c r="J1888" s="457" t="s">
        <v>840</v>
      </c>
      <c r="K1888" s="407">
        <v>1</v>
      </c>
      <c r="L1888" s="407">
        <v>5</v>
      </c>
      <c r="M1888" s="407">
        <v>5</v>
      </c>
      <c r="N1888" s="425" t="s">
        <v>624</v>
      </c>
      <c r="O1888" s="437"/>
      <c r="P1888" s="406"/>
      <c r="Q1888" s="406"/>
      <c r="R1888" s="406"/>
      <c r="S1888" s="406"/>
      <c r="T1888" s="406"/>
      <c r="U1888" s="406"/>
      <c r="V1888" s="406" t="e">
        <f t="shared" si="91"/>
        <v>#VALUE!</v>
      </c>
      <c r="W1888" s="676"/>
      <c r="X1888" s="507" t="e">
        <f t="shared" si="89"/>
        <v>#VALUE!</v>
      </c>
      <c r="Y1888" s="508" t="e">
        <f t="shared" si="90"/>
        <v>#VALUE!</v>
      </c>
      <c r="Z1888" s="509"/>
      <c r="AA1888" s="510" t="s">
        <v>1043</v>
      </c>
      <c r="AB1888" s="421" t="s">
        <v>1298</v>
      </c>
      <c r="AC1888" s="432" t="s">
        <v>1044</v>
      </c>
      <c r="AD1888" s="356" t="s">
        <v>624</v>
      </c>
      <c r="AE1888" s="356"/>
      <c r="AF1888" s="356"/>
      <c r="AG1888" s="356" t="s">
        <v>840</v>
      </c>
      <c r="AH1888" s="356"/>
      <c r="AI1888" s="356" t="s">
        <v>2227</v>
      </c>
      <c r="AJ1888" s="441"/>
      <c r="AK1888" s="359"/>
    </row>
    <row r="1889" spans="1:37">
      <c r="A1889" s="367"/>
      <c r="B1889" s="386" t="s">
        <v>220</v>
      </c>
      <c r="C1889" s="402">
        <v>46.7744</v>
      </c>
      <c r="D1889" s="428">
        <v>23.597899999999999</v>
      </c>
      <c r="E1889" s="449" t="s">
        <v>206</v>
      </c>
      <c r="F1889" s="626" t="s">
        <v>1028</v>
      </c>
      <c r="G1889" s="450" t="s">
        <v>2926</v>
      </c>
      <c r="H1889" s="450" t="s">
        <v>4876</v>
      </c>
      <c r="I1889" s="452" t="s">
        <v>779</v>
      </c>
      <c r="J1889" s="457" t="s">
        <v>840</v>
      </c>
      <c r="K1889" s="407">
        <v>1</v>
      </c>
      <c r="L1889" s="407">
        <v>5</v>
      </c>
      <c r="M1889" s="407">
        <v>5</v>
      </c>
      <c r="N1889" s="425" t="s">
        <v>624</v>
      </c>
      <c r="O1889" s="437"/>
      <c r="P1889" s="406"/>
      <c r="Q1889" s="406"/>
      <c r="R1889" s="406"/>
      <c r="S1889" s="406"/>
      <c r="T1889" s="406"/>
      <c r="U1889" s="406"/>
      <c r="V1889" s="406" t="e">
        <f t="shared" si="91"/>
        <v>#VALUE!</v>
      </c>
      <c r="W1889" s="676"/>
      <c r="X1889" s="507" t="e">
        <f t="shared" si="89"/>
        <v>#VALUE!</v>
      </c>
      <c r="Y1889" s="508" t="e">
        <f t="shared" si="90"/>
        <v>#VALUE!</v>
      </c>
      <c r="Z1889" s="509"/>
      <c r="AA1889" s="510" t="s">
        <v>1043</v>
      </c>
      <c r="AB1889" s="421" t="s">
        <v>1298</v>
      </c>
      <c r="AC1889" s="432" t="s">
        <v>1044</v>
      </c>
      <c r="AD1889" s="356" t="s">
        <v>624</v>
      </c>
      <c r="AE1889" s="356"/>
      <c r="AF1889" s="356"/>
      <c r="AG1889" s="356" t="s">
        <v>840</v>
      </c>
      <c r="AH1889" s="356"/>
      <c r="AI1889" s="356" t="s">
        <v>2227</v>
      </c>
      <c r="AJ1889" s="441"/>
      <c r="AK1889" s="359"/>
    </row>
    <row r="1890" spans="1:37">
      <c r="A1890" s="367"/>
      <c r="B1890" s="386" t="s">
        <v>404</v>
      </c>
      <c r="C1890" s="402">
        <v>46.772599999999997</v>
      </c>
      <c r="D1890" s="428">
        <v>23.5945</v>
      </c>
      <c r="E1890" s="449" t="s">
        <v>206</v>
      </c>
      <c r="F1890" s="450" t="s">
        <v>649</v>
      </c>
      <c r="G1890" s="450" t="s">
        <v>2926</v>
      </c>
      <c r="H1890" s="450" t="s">
        <v>4877</v>
      </c>
      <c r="I1890" s="452" t="s">
        <v>913</v>
      </c>
      <c r="J1890" s="457" t="s">
        <v>825</v>
      </c>
      <c r="K1890" s="407" t="s">
        <v>625</v>
      </c>
      <c r="L1890" s="407">
        <v>7</v>
      </c>
      <c r="M1890" s="407">
        <v>6</v>
      </c>
      <c r="N1890" s="425">
        <v>80</v>
      </c>
      <c r="O1890" s="437"/>
      <c r="P1890" s="406"/>
      <c r="Q1890" s="406"/>
      <c r="R1890" s="406"/>
      <c r="S1890" s="406"/>
      <c r="T1890" s="406"/>
      <c r="U1890" s="406"/>
      <c r="V1890" s="406">
        <f t="shared" si="91"/>
        <v>80</v>
      </c>
      <c r="W1890" s="676" t="s">
        <v>654</v>
      </c>
      <c r="X1890" s="507" t="str">
        <f t="shared" si="89"/>
        <v>aproximativ 80 număr camere necunoscut &lt;span style="color: red;"&gt;(spuneți-mi sau trimiteți tabel întreținere)&lt;/span&gt;</v>
      </c>
      <c r="Y1890" s="508" t="str">
        <f t="shared" si="90"/>
        <v>aproximativ 80 din care aproximativ 80 număr camere necunoscut &lt;span style="color: red;"&gt;(spuneți-mi sau trimiteți tabel întreținere)&lt;/span&gt;</v>
      </c>
      <c r="Z1890" s="509"/>
      <c r="AA1890" s="510" t="s">
        <v>1043</v>
      </c>
      <c r="AB1890" s="421" t="s">
        <v>1307</v>
      </c>
      <c r="AC1890" s="432" t="s">
        <v>1155</v>
      </c>
      <c r="AD1890" s="356" t="s">
        <v>624</v>
      </c>
      <c r="AE1890" s="356"/>
      <c r="AF1890" s="356"/>
      <c r="AG1890" s="356" t="s">
        <v>840</v>
      </c>
      <c r="AH1890" s="356"/>
      <c r="AI1890" s="356" t="s">
        <v>2227</v>
      </c>
      <c r="AJ1890" s="496"/>
      <c r="AK1890" s="359"/>
    </row>
    <row r="1891" spans="1:37">
      <c r="A1891" s="367" t="s">
        <v>32</v>
      </c>
      <c r="B1891" s="369" t="s">
        <v>220</v>
      </c>
      <c r="C1891" s="461">
        <v>46.773800000000001</v>
      </c>
      <c r="D1891" s="462">
        <v>23.587700000000002</v>
      </c>
      <c r="E1891" s="463" t="s">
        <v>206</v>
      </c>
      <c r="F1891" s="388" t="s">
        <v>1028</v>
      </c>
      <c r="G1891" s="464" t="s">
        <v>2927</v>
      </c>
      <c r="H1891" s="464" t="s">
        <v>4878</v>
      </c>
      <c r="I1891" s="474" t="s">
        <v>773</v>
      </c>
      <c r="J1891" s="475" t="s">
        <v>624</v>
      </c>
      <c r="K1891" s="476" t="s">
        <v>624</v>
      </c>
      <c r="L1891" s="476">
        <v>3</v>
      </c>
      <c r="M1891" s="476">
        <v>2</v>
      </c>
      <c r="N1891" s="477" t="s">
        <v>624</v>
      </c>
      <c r="O1891" s="478"/>
      <c r="P1891" s="479"/>
      <c r="Q1891" s="479"/>
      <c r="R1891" s="479"/>
      <c r="S1891" s="479"/>
      <c r="T1891" s="479"/>
      <c r="U1891" s="479"/>
      <c r="V1891" s="479" t="e">
        <f t="shared" si="91"/>
        <v>#VALUE!</v>
      </c>
      <c r="W1891" s="679"/>
      <c r="X1891" s="515" t="e">
        <f t="shared" si="89"/>
        <v>#VALUE!</v>
      </c>
      <c r="Y1891" s="516" t="e">
        <f t="shared" si="90"/>
        <v>#VALUE!</v>
      </c>
      <c r="Z1891" s="517"/>
      <c r="AA1891" s="518" t="s">
        <v>1043</v>
      </c>
      <c r="AB1891" s="482" t="s">
        <v>1298</v>
      </c>
      <c r="AC1891" s="483" t="s">
        <v>1044</v>
      </c>
      <c r="AD1891" s="472" t="s">
        <v>624</v>
      </c>
      <c r="AE1891" s="472"/>
      <c r="AF1891" s="472"/>
      <c r="AG1891" s="472" t="s">
        <v>840</v>
      </c>
      <c r="AH1891" s="472"/>
      <c r="AI1891" s="472" t="s">
        <v>2227</v>
      </c>
      <c r="AJ1891" s="473"/>
      <c r="AK1891" s="359"/>
    </row>
    <row r="1892" spans="1:37">
      <c r="A1892" s="367"/>
      <c r="B1892" s="386" t="s">
        <v>220</v>
      </c>
      <c r="C1892" s="402">
        <v>46.774099999999997</v>
      </c>
      <c r="D1892" s="428">
        <v>23.588200000000001</v>
      </c>
      <c r="E1892" s="449" t="s">
        <v>206</v>
      </c>
      <c r="F1892" s="626" t="s">
        <v>1028</v>
      </c>
      <c r="G1892" s="450" t="s">
        <v>2927</v>
      </c>
      <c r="H1892" s="450" t="s">
        <v>4879</v>
      </c>
      <c r="I1892" s="452" t="s">
        <v>773</v>
      </c>
      <c r="J1892" s="457" t="s">
        <v>624</v>
      </c>
      <c r="K1892" s="407" t="s">
        <v>624</v>
      </c>
      <c r="L1892" s="407">
        <v>3</v>
      </c>
      <c r="M1892" s="407">
        <v>2</v>
      </c>
      <c r="N1892" s="425" t="s">
        <v>624</v>
      </c>
      <c r="O1892" s="437"/>
      <c r="P1892" s="406"/>
      <c r="Q1892" s="406"/>
      <c r="R1892" s="406"/>
      <c r="S1892" s="406"/>
      <c r="T1892" s="406"/>
      <c r="U1892" s="406"/>
      <c r="V1892" s="406" t="e">
        <f t="shared" si="91"/>
        <v>#VALUE!</v>
      </c>
      <c r="W1892" s="676"/>
      <c r="X1892" s="507" t="e">
        <f t="shared" si="89"/>
        <v>#VALUE!</v>
      </c>
      <c r="Y1892" s="508" t="e">
        <f t="shared" si="90"/>
        <v>#VALUE!</v>
      </c>
      <c r="Z1892" s="509"/>
      <c r="AA1892" s="510" t="s">
        <v>1043</v>
      </c>
      <c r="AB1892" s="421" t="s">
        <v>1298</v>
      </c>
      <c r="AC1892" s="432" t="s">
        <v>1044</v>
      </c>
      <c r="AD1892" s="356" t="s">
        <v>624</v>
      </c>
      <c r="AE1892" s="356"/>
      <c r="AF1892" s="356"/>
      <c r="AG1892" s="356" t="s">
        <v>840</v>
      </c>
      <c r="AH1892" s="356"/>
      <c r="AI1892" s="356" t="s">
        <v>2227</v>
      </c>
      <c r="AJ1892" s="441"/>
      <c r="AK1892" s="359"/>
    </row>
    <row r="1893" spans="1:37">
      <c r="A1893" s="367"/>
      <c r="B1893" s="386" t="s">
        <v>220</v>
      </c>
      <c r="C1893" s="402">
        <v>46.774799999999999</v>
      </c>
      <c r="D1893" s="428">
        <v>23.589300000000001</v>
      </c>
      <c r="E1893" s="449" t="s">
        <v>206</v>
      </c>
      <c r="F1893" s="450" t="s">
        <v>649</v>
      </c>
      <c r="G1893" s="450" t="s">
        <v>2927</v>
      </c>
      <c r="H1893" s="450" t="s">
        <v>4880</v>
      </c>
      <c r="I1893" s="452" t="s">
        <v>707</v>
      </c>
      <c r="J1893" s="457" t="s">
        <v>624</v>
      </c>
      <c r="K1893" s="407">
        <v>2</v>
      </c>
      <c r="L1893" s="407">
        <v>4</v>
      </c>
      <c r="M1893" s="407">
        <v>4</v>
      </c>
      <c r="N1893" s="425">
        <v>18</v>
      </c>
      <c r="O1893" s="437"/>
      <c r="P1893" s="406"/>
      <c r="Q1893" s="406"/>
      <c r="R1893" s="406"/>
      <c r="S1893" s="406"/>
      <c r="T1893" s="406"/>
      <c r="U1893" s="406"/>
      <c r="V1893" s="406">
        <f t="shared" si="91"/>
        <v>18</v>
      </c>
      <c r="W1893" s="676" t="s">
        <v>750</v>
      </c>
      <c r="X1893" s="507" t="str">
        <f t="shared" si="89"/>
        <v>probabil 18 număr camere necunoscut &lt;span style="color: red;"&gt;(spuneți-mi sau trimiteți tabel întreținere)&lt;/span&gt;</v>
      </c>
      <c r="Y1893" s="508" t="str">
        <f t="shared" si="90"/>
        <v>probabil 18 din care probabil 18 număr camere necunoscut &lt;span style="color: red;"&gt;(spuneți-mi sau trimiteți tabel întreținere)&lt;/span&gt;</v>
      </c>
      <c r="Z1893" s="509"/>
      <c r="AA1893" s="510" t="s">
        <v>1043</v>
      </c>
      <c r="AB1893" s="628" t="s">
        <v>1300</v>
      </c>
      <c r="AC1893" s="432" t="s">
        <v>1548</v>
      </c>
      <c r="AD1893" s="356" t="s">
        <v>624</v>
      </c>
      <c r="AE1893" s="356"/>
      <c r="AF1893" s="356"/>
      <c r="AG1893" s="356" t="s">
        <v>840</v>
      </c>
      <c r="AH1893" s="356"/>
      <c r="AI1893" s="356" t="s">
        <v>2227</v>
      </c>
      <c r="AJ1893" s="441"/>
      <c r="AK1893" s="359"/>
    </row>
    <row r="1894" spans="1:37">
      <c r="A1894" s="367"/>
      <c r="B1894" s="445" t="s">
        <v>221</v>
      </c>
      <c r="C1894" s="402">
        <v>46.774700000000003</v>
      </c>
      <c r="D1894" s="428">
        <v>23.590199999999999</v>
      </c>
      <c r="E1894" s="449" t="s">
        <v>206</v>
      </c>
      <c r="F1894" s="450" t="s">
        <v>649</v>
      </c>
      <c r="G1894" s="450" t="s">
        <v>2927</v>
      </c>
      <c r="H1894" s="450" t="s">
        <v>4881</v>
      </c>
      <c r="I1894" s="452" t="s">
        <v>656</v>
      </c>
      <c r="J1894" s="457" t="s">
        <v>825</v>
      </c>
      <c r="K1894" s="407">
        <v>2</v>
      </c>
      <c r="L1894" s="407">
        <v>9</v>
      </c>
      <c r="M1894" s="407">
        <v>8</v>
      </c>
      <c r="N1894" s="425">
        <v>80</v>
      </c>
      <c r="O1894" s="437"/>
      <c r="P1894" s="406"/>
      <c r="Q1894" s="406"/>
      <c r="R1894" s="406"/>
      <c r="S1894" s="406"/>
      <c r="T1894" s="406"/>
      <c r="U1894" s="406"/>
      <c r="V1894" s="406">
        <f t="shared" si="91"/>
        <v>80</v>
      </c>
      <c r="W1894" s="676" t="s">
        <v>1152</v>
      </c>
      <c r="X1894" s="507" t="str">
        <f t="shared" si="89"/>
        <v>cel putin 80 număr camere necunoscut &lt;span style="color: red;"&gt;(spuneți-mi sau trimiteți tabel întreținere)&lt;/span&gt;</v>
      </c>
      <c r="Y1894" s="508" t="str">
        <f t="shared" si="90"/>
        <v>cel putin 80 din care cel putin 80 număr camere necunoscut &lt;span style="color: red;"&gt;(spuneți-mi sau trimiteți tabel întreținere)&lt;/span&gt;</v>
      </c>
      <c r="Z1894" s="509"/>
      <c r="AA1894" s="510" t="s">
        <v>1043</v>
      </c>
      <c r="AB1894" s="628" t="s">
        <v>1300</v>
      </c>
      <c r="AC1894" s="431" t="s">
        <v>1548</v>
      </c>
      <c r="AD1894" s="356" t="s">
        <v>1559</v>
      </c>
      <c r="AE1894" s="356"/>
      <c r="AF1894" s="356"/>
      <c r="AG1894" s="356" t="s">
        <v>840</v>
      </c>
      <c r="AH1894" s="356"/>
      <c r="AI1894" s="356" t="s">
        <v>2227</v>
      </c>
      <c r="AJ1894" s="441"/>
      <c r="AK1894" s="359"/>
    </row>
    <row r="1895" spans="1:37">
      <c r="A1895" s="367"/>
      <c r="B1895" s="445" t="s">
        <v>65</v>
      </c>
      <c r="C1895" s="402">
        <v>46.774500000000003</v>
      </c>
      <c r="D1895" s="428">
        <v>23.5916</v>
      </c>
      <c r="E1895" s="449" t="s">
        <v>206</v>
      </c>
      <c r="F1895" s="450" t="s">
        <v>649</v>
      </c>
      <c r="G1895" s="450" t="s">
        <v>2927</v>
      </c>
      <c r="H1895" s="450" t="s">
        <v>4882</v>
      </c>
      <c r="I1895" s="452" t="s">
        <v>695</v>
      </c>
      <c r="J1895" s="457" t="s">
        <v>3</v>
      </c>
      <c r="K1895" s="407" t="s">
        <v>624</v>
      </c>
      <c r="L1895" s="407">
        <v>5</v>
      </c>
      <c r="M1895" s="407">
        <v>4</v>
      </c>
      <c r="N1895" s="425" t="s">
        <v>624</v>
      </c>
      <c r="O1895" s="437"/>
      <c r="P1895" s="406"/>
      <c r="Q1895" s="406"/>
      <c r="R1895" s="406"/>
      <c r="S1895" s="406"/>
      <c r="T1895" s="406"/>
      <c r="U1895" s="406"/>
      <c r="V1895" s="406" t="e">
        <f t="shared" si="91"/>
        <v>#VALUE!</v>
      </c>
      <c r="W1895" s="676"/>
      <c r="X1895" s="507" t="e">
        <f t="shared" si="89"/>
        <v>#VALUE!</v>
      </c>
      <c r="Y1895" s="508" t="e">
        <f t="shared" si="90"/>
        <v>#VALUE!</v>
      </c>
      <c r="Z1895" s="509"/>
      <c r="AA1895" s="510" t="s">
        <v>1043</v>
      </c>
      <c r="AB1895" s="628" t="s">
        <v>1318</v>
      </c>
      <c r="AC1895" s="431" t="s">
        <v>1548</v>
      </c>
      <c r="AD1895" s="356" t="s">
        <v>624</v>
      </c>
      <c r="AE1895" s="356"/>
      <c r="AF1895" s="356"/>
      <c r="AG1895" s="356" t="s">
        <v>840</v>
      </c>
      <c r="AH1895" s="356"/>
      <c r="AI1895" s="356" t="s">
        <v>2227</v>
      </c>
      <c r="AJ1895" s="441"/>
      <c r="AK1895" s="359"/>
    </row>
    <row r="1896" spans="1:37">
      <c r="A1896" s="367"/>
      <c r="B1896" s="445" t="s">
        <v>223</v>
      </c>
      <c r="C1896" s="402">
        <v>46.7744</v>
      </c>
      <c r="D1896" s="428">
        <v>23.591100000000001</v>
      </c>
      <c r="E1896" s="449" t="s">
        <v>206</v>
      </c>
      <c r="F1896" s="450" t="s">
        <v>649</v>
      </c>
      <c r="G1896" s="450" t="s">
        <v>2927</v>
      </c>
      <c r="H1896" s="450" t="s">
        <v>4883</v>
      </c>
      <c r="I1896" s="452" t="s">
        <v>695</v>
      </c>
      <c r="J1896" s="457" t="s">
        <v>3</v>
      </c>
      <c r="K1896" s="407">
        <v>4</v>
      </c>
      <c r="L1896" s="407">
        <v>5</v>
      </c>
      <c r="M1896" s="407">
        <v>4</v>
      </c>
      <c r="N1896" s="425">
        <v>48</v>
      </c>
      <c r="O1896" s="437"/>
      <c r="P1896" s="406"/>
      <c r="Q1896" s="406"/>
      <c r="R1896" s="406"/>
      <c r="S1896" s="406"/>
      <c r="T1896" s="406"/>
      <c r="U1896" s="406"/>
      <c r="V1896" s="406">
        <f t="shared" si="91"/>
        <v>48</v>
      </c>
      <c r="W1896" s="676" t="s">
        <v>750</v>
      </c>
      <c r="X1896" s="507" t="str">
        <f t="shared" si="89"/>
        <v>probabil 48 număr camere necunoscut &lt;span style="color: red;"&gt;(spuneți-mi sau trimiteți tabel întreținere)&lt;/span&gt;</v>
      </c>
      <c r="Y1896" s="508" t="str">
        <f t="shared" si="90"/>
        <v>probabil 48 din care probabil 48 număr camere necunoscut &lt;span style="color: red;"&gt;(spuneți-mi sau trimiteți tabel întreținere)&lt;/span&gt;</v>
      </c>
      <c r="Z1896" s="509"/>
      <c r="AA1896" s="510" t="s">
        <v>1043</v>
      </c>
      <c r="AB1896" s="628" t="s">
        <v>1300</v>
      </c>
      <c r="AC1896" s="431" t="s">
        <v>1548</v>
      </c>
      <c r="AD1896" s="356" t="s">
        <v>624</v>
      </c>
      <c r="AE1896" s="356"/>
      <c r="AF1896" s="356"/>
      <c r="AG1896" s="356" t="s">
        <v>840</v>
      </c>
      <c r="AH1896" s="356"/>
      <c r="AI1896" s="356" t="s">
        <v>2227</v>
      </c>
      <c r="AJ1896" s="441"/>
      <c r="AK1896" s="359"/>
    </row>
    <row r="1897" spans="1:37">
      <c r="A1897" s="367"/>
      <c r="B1897" s="386" t="s">
        <v>404</v>
      </c>
      <c r="C1897" s="402">
        <v>46.773899999999998</v>
      </c>
      <c r="D1897" s="428">
        <v>23.589700000000001</v>
      </c>
      <c r="E1897" s="449" t="s">
        <v>206</v>
      </c>
      <c r="F1897" s="450" t="s">
        <v>649</v>
      </c>
      <c r="G1897" s="450" t="s">
        <v>2927</v>
      </c>
      <c r="H1897" s="450" t="s">
        <v>4884</v>
      </c>
      <c r="I1897" s="452" t="s">
        <v>719</v>
      </c>
      <c r="J1897" s="457" t="s">
        <v>3</v>
      </c>
      <c r="K1897" s="407">
        <v>1</v>
      </c>
      <c r="L1897" s="407">
        <v>4</v>
      </c>
      <c r="M1897" s="407">
        <v>3</v>
      </c>
      <c r="N1897" s="425">
        <v>6</v>
      </c>
      <c r="O1897" s="437"/>
      <c r="P1897" s="406"/>
      <c r="Q1897" s="406"/>
      <c r="R1897" s="406"/>
      <c r="S1897" s="406"/>
      <c r="T1897" s="406"/>
      <c r="U1897" s="406"/>
      <c r="V1897" s="406">
        <f t="shared" si="91"/>
        <v>6</v>
      </c>
      <c r="W1897" s="676" t="s">
        <v>750</v>
      </c>
      <c r="X1897" s="507" t="str">
        <f t="shared" ref="X1897:X1960" si="92">CONCATENATE(IF(ISBLANK(O1897),"",CONCATENATE(O1897,O$2,", ")),IF(ISBLANK(P1897),"",CONCATENATE(P1897,P$2,", ")),IF(ISBLANK(Q1897),"",CONCATENATE(Q1897,Q$2,", ")),IF(ISBLANK(R1897),"",CONCATENATE(R1897,R$2,", ")),IF(ISBLANK(S1897),"",CONCATENATE(S1897,S$2,", ")),IF(ISBLANK(T1897),"",CONCATENATE(T1897,T$2,", ")),IF(ISBLANK(U1897),"",CONCATENATE(U1897,U$2,", ")),IF(ISBLANK(V1897),"",CONCATENATE(W1897,V1897,V$2)))</f>
        <v>probabil 6 număr camere necunoscut &lt;span style="color: red;"&gt;(spuneți-mi sau trimiteți tabel întreținere)&lt;/span&gt;</v>
      </c>
      <c r="Y1897" s="508" t="str">
        <f t="shared" ref="Y1897:Y1960" si="93">W1897&amp;N1897&amp;" din care "&amp;X1897</f>
        <v>probabil 6 din care probabil 6 număr camere necunoscut &lt;span style="color: red;"&gt;(spuneți-mi sau trimiteți tabel întreținere)&lt;/span&gt;</v>
      </c>
      <c r="Z1897" s="509"/>
      <c r="AA1897" s="510" t="s">
        <v>1043</v>
      </c>
      <c r="AB1897" s="628" t="s">
        <v>1300</v>
      </c>
      <c r="AC1897" s="431" t="s">
        <v>1548</v>
      </c>
      <c r="AD1897" s="356" t="s">
        <v>624</v>
      </c>
      <c r="AE1897" s="356"/>
      <c r="AF1897" s="356"/>
      <c r="AG1897" s="356" t="s">
        <v>840</v>
      </c>
      <c r="AH1897" s="356"/>
      <c r="AI1897" s="356" t="s">
        <v>2227</v>
      </c>
      <c r="AJ1897" s="441"/>
      <c r="AK1897" s="359"/>
    </row>
    <row r="1898" spans="1:37">
      <c r="A1898" s="367"/>
      <c r="B1898" s="386" t="s">
        <v>404</v>
      </c>
      <c r="C1898" s="402">
        <v>46.773899999999998</v>
      </c>
      <c r="D1898" s="428">
        <v>23.589400000000001</v>
      </c>
      <c r="E1898" s="449" t="s">
        <v>206</v>
      </c>
      <c r="F1898" s="450" t="s">
        <v>649</v>
      </c>
      <c r="G1898" s="450" t="s">
        <v>2927</v>
      </c>
      <c r="H1898" s="450" t="s">
        <v>4885</v>
      </c>
      <c r="I1898" s="452" t="s">
        <v>695</v>
      </c>
      <c r="J1898" s="457" t="s">
        <v>3</v>
      </c>
      <c r="K1898" s="407">
        <v>1</v>
      </c>
      <c r="L1898" s="407">
        <v>5</v>
      </c>
      <c r="M1898" s="407">
        <v>4</v>
      </c>
      <c r="N1898" s="425">
        <v>16</v>
      </c>
      <c r="O1898" s="437"/>
      <c r="P1898" s="406"/>
      <c r="Q1898" s="406"/>
      <c r="R1898" s="406"/>
      <c r="S1898" s="406"/>
      <c r="T1898" s="406"/>
      <c r="U1898" s="406"/>
      <c r="V1898" s="406">
        <f t="shared" ref="V1898:V1961" si="94">N1898-SUM(O1898:U1898)</f>
        <v>16</v>
      </c>
      <c r="W1898" s="676"/>
      <c r="X1898" s="507" t="str">
        <f t="shared" si="92"/>
        <v>16 număr camere necunoscut &lt;span style="color: red;"&gt;(spuneți-mi sau trimiteți tabel întreținere)&lt;/span&gt;</v>
      </c>
      <c r="Y1898" s="508" t="str">
        <f t="shared" si="93"/>
        <v>16 din care 16 număr camere necunoscut &lt;span style="color: red;"&gt;(spuneți-mi sau trimiteți tabel întreținere)&lt;/span&gt;</v>
      </c>
      <c r="Z1898" s="509"/>
      <c r="AA1898" s="510" t="s">
        <v>1043</v>
      </c>
      <c r="AB1898" s="628" t="s">
        <v>1300</v>
      </c>
      <c r="AC1898" s="431" t="s">
        <v>1548</v>
      </c>
      <c r="AD1898" s="356" t="s">
        <v>624</v>
      </c>
      <c r="AE1898" s="356"/>
      <c r="AF1898" s="356"/>
      <c r="AG1898" s="356" t="s">
        <v>840</v>
      </c>
      <c r="AH1898" s="356"/>
      <c r="AI1898" s="356" t="s">
        <v>2227</v>
      </c>
      <c r="AJ1898" s="441"/>
      <c r="AK1898" s="359"/>
    </row>
    <row r="1899" spans="1:37">
      <c r="A1899" s="367"/>
      <c r="B1899" s="386" t="s">
        <v>404</v>
      </c>
      <c r="C1899" s="402">
        <v>46.773699999999998</v>
      </c>
      <c r="D1899" s="428">
        <v>23.5931</v>
      </c>
      <c r="E1899" s="449" t="s">
        <v>206</v>
      </c>
      <c r="F1899" s="450" t="s">
        <v>649</v>
      </c>
      <c r="G1899" s="450" t="s">
        <v>2927</v>
      </c>
      <c r="H1899" s="450" t="s">
        <v>2940</v>
      </c>
      <c r="I1899" s="452" t="s">
        <v>713</v>
      </c>
      <c r="J1899" s="457" t="s">
        <v>825</v>
      </c>
      <c r="K1899" s="407">
        <v>1</v>
      </c>
      <c r="L1899" s="407">
        <v>12</v>
      </c>
      <c r="M1899" s="407">
        <v>11</v>
      </c>
      <c r="N1899" s="425">
        <v>44</v>
      </c>
      <c r="O1899" s="437"/>
      <c r="P1899" s="406"/>
      <c r="Q1899" s="406">
        <v>33</v>
      </c>
      <c r="R1899" s="406">
        <v>11</v>
      </c>
      <c r="S1899" s="406"/>
      <c r="T1899" s="406"/>
      <c r="U1899" s="406"/>
      <c r="V1899" s="406">
        <f t="shared" si="94"/>
        <v>0</v>
      </c>
      <c r="W1899" s="676"/>
      <c r="X1899" s="507" t="str">
        <f t="shared" si="92"/>
        <v>33 două camere, 11 trei camere, 0 număr camere necunoscut &lt;span style="color: red;"&gt;(spuneți-mi sau trimiteți tabel întreținere)&lt;/span&gt;</v>
      </c>
      <c r="Y1899" s="508" t="str">
        <f t="shared" si="93"/>
        <v>44 din care 33 două camere, 11 trei camere, 0 număr camere necunoscut &lt;span style="color: red;"&gt;(spuneți-mi sau trimiteți tabel întreținere)&lt;/span&gt;</v>
      </c>
      <c r="Z1899" s="509"/>
      <c r="AA1899" s="510" t="s">
        <v>1043</v>
      </c>
      <c r="AB1899" s="628" t="s">
        <v>1301</v>
      </c>
      <c r="AC1899" s="431" t="s">
        <v>1548</v>
      </c>
      <c r="AD1899" s="356" t="s">
        <v>1716</v>
      </c>
      <c r="AE1899" s="356"/>
      <c r="AF1899" s="356"/>
      <c r="AG1899" s="356" t="s">
        <v>840</v>
      </c>
      <c r="AH1899" s="356"/>
      <c r="AI1899" s="623" t="s">
        <v>2612</v>
      </c>
      <c r="AJ1899" s="441"/>
      <c r="AK1899" s="359"/>
    </row>
    <row r="1900" spans="1:37">
      <c r="A1900" s="367"/>
      <c r="B1900" s="386" t="s">
        <v>404</v>
      </c>
      <c r="C1900" s="402">
        <v>46.773499999999999</v>
      </c>
      <c r="D1900" s="428">
        <v>23.592300000000002</v>
      </c>
      <c r="E1900" s="449" t="s">
        <v>206</v>
      </c>
      <c r="F1900" s="450" t="s">
        <v>649</v>
      </c>
      <c r="G1900" s="450" t="s">
        <v>2927</v>
      </c>
      <c r="H1900" s="450" t="s">
        <v>2940</v>
      </c>
      <c r="I1900" s="452" t="s">
        <v>2107</v>
      </c>
      <c r="J1900" s="457" t="s">
        <v>825</v>
      </c>
      <c r="K1900" s="407" t="s">
        <v>624</v>
      </c>
      <c r="L1900" s="407">
        <v>7</v>
      </c>
      <c r="M1900" s="407">
        <v>7</v>
      </c>
      <c r="N1900" s="425">
        <v>60</v>
      </c>
      <c r="O1900" s="437"/>
      <c r="P1900" s="406"/>
      <c r="Q1900" s="406"/>
      <c r="R1900" s="406"/>
      <c r="S1900" s="406"/>
      <c r="T1900" s="406"/>
      <c r="U1900" s="406"/>
      <c r="V1900" s="406">
        <f t="shared" si="94"/>
        <v>60</v>
      </c>
      <c r="W1900" s="676" t="s">
        <v>654</v>
      </c>
      <c r="X1900" s="507" t="str">
        <f t="shared" si="92"/>
        <v>aproximativ 60 număr camere necunoscut &lt;span style="color: red;"&gt;(spuneți-mi sau trimiteți tabel întreținere)&lt;/span&gt;</v>
      </c>
      <c r="Y1900" s="508" t="str">
        <f t="shared" si="93"/>
        <v>aproximativ 60 din care aproximativ 60 număr camere necunoscut &lt;span style="color: red;"&gt;(spuneți-mi sau trimiteți tabel întreținere)&lt;/span&gt;</v>
      </c>
      <c r="Z1900" s="509"/>
      <c r="AA1900" s="510" t="s">
        <v>1043</v>
      </c>
      <c r="AB1900" s="628" t="s">
        <v>1300</v>
      </c>
      <c r="AC1900" s="432" t="s">
        <v>1548</v>
      </c>
      <c r="AD1900" s="356" t="s">
        <v>624</v>
      </c>
      <c r="AE1900" s="356"/>
      <c r="AF1900" s="356"/>
      <c r="AG1900" s="356" t="s">
        <v>840</v>
      </c>
      <c r="AH1900" s="356"/>
      <c r="AI1900" s="356" t="s">
        <v>2227</v>
      </c>
      <c r="AJ1900" s="441"/>
      <c r="AK1900" s="359"/>
    </row>
    <row r="1901" spans="1:37">
      <c r="A1901" s="367"/>
      <c r="B1901" s="386" t="s">
        <v>404</v>
      </c>
      <c r="C1901" s="402">
        <v>46.776400000000002</v>
      </c>
      <c r="D1901" s="428">
        <v>23.5901</v>
      </c>
      <c r="E1901" s="449" t="s">
        <v>206</v>
      </c>
      <c r="F1901" s="450" t="s">
        <v>649</v>
      </c>
      <c r="G1901" s="450" t="s">
        <v>2927</v>
      </c>
      <c r="H1901" s="450" t="s">
        <v>2940</v>
      </c>
      <c r="I1901" s="452" t="s">
        <v>744</v>
      </c>
      <c r="J1901" s="457" t="s">
        <v>3</v>
      </c>
      <c r="K1901" s="407">
        <v>1</v>
      </c>
      <c r="L1901" s="407">
        <v>5</v>
      </c>
      <c r="M1901" s="407">
        <v>5</v>
      </c>
      <c r="N1901" s="425">
        <v>30</v>
      </c>
      <c r="O1901" s="437"/>
      <c r="P1901" s="406"/>
      <c r="Q1901" s="406"/>
      <c r="R1901" s="406"/>
      <c r="S1901" s="406"/>
      <c r="T1901" s="406"/>
      <c r="U1901" s="406"/>
      <c r="V1901" s="406">
        <f t="shared" si="94"/>
        <v>30</v>
      </c>
      <c r="W1901" s="676" t="s">
        <v>654</v>
      </c>
      <c r="X1901" s="507" t="str">
        <f t="shared" si="92"/>
        <v>aproximativ 30 număr camere necunoscut &lt;span style="color: red;"&gt;(spuneți-mi sau trimiteți tabel întreținere)&lt;/span&gt;</v>
      </c>
      <c r="Y1901" s="508" t="str">
        <f t="shared" si="93"/>
        <v>aproximativ 30 din care aproximativ 30 număr camere necunoscut &lt;span style="color: red;"&gt;(spuneți-mi sau trimiteți tabel întreținere)&lt;/span&gt;</v>
      </c>
      <c r="Z1901" s="509"/>
      <c r="AA1901" s="510" t="s">
        <v>1043</v>
      </c>
      <c r="AB1901" s="628" t="s">
        <v>1300</v>
      </c>
      <c r="AC1901" s="431" t="s">
        <v>1548</v>
      </c>
      <c r="AD1901" s="356" t="s">
        <v>1134</v>
      </c>
      <c r="AE1901" s="356"/>
      <c r="AF1901" s="356"/>
      <c r="AG1901" s="356" t="s">
        <v>840</v>
      </c>
      <c r="AH1901" s="356"/>
      <c r="AI1901" s="356" t="s">
        <v>2227</v>
      </c>
      <c r="AJ1901" s="441"/>
      <c r="AK1901" s="359"/>
    </row>
    <row r="1902" spans="1:37">
      <c r="A1902" s="367"/>
      <c r="B1902" s="386" t="s">
        <v>404</v>
      </c>
      <c r="C1902" s="402">
        <v>46.773499999999999</v>
      </c>
      <c r="D1902" s="428">
        <v>23.59</v>
      </c>
      <c r="E1902" s="449" t="s">
        <v>206</v>
      </c>
      <c r="F1902" s="450" t="s">
        <v>649</v>
      </c>
      <c r="G1902" s="450" t="s">
        <v>2927</v>
      </c>
      <c r="H1902" s="450" t="s">
        <v>2940</v>
      </c>
      <c r="I1902" s="452" t="s">
        <v>681</v>
      </c>
      <c r="J1902" s="457" t="s">
        <v>3</v>
      </c>
      <c r="K1902" s="407">
        <v>1</v>
      </c>
      <c r="L1902" s="407">
        <v>5</v>
      </c>
      <c r="M1902" s="407">
        <v>5</v>
      </c>
      <c r="N1902" s="425">
        <v>20</v>
      </c>
      <c r="O1902" s="437"/>
      <c r="P1902" s="406"/>
      <c r="Q1902" s="406"/>
      <c r="R1902" s="406"/>
      <c r="S1902" s="406"/>
      <c r="T1902" s="406"/>
      <c r="U1902" s="406"/>
      <c r="V1902" s="406">
        <f t="shared" si="94"/>
        <v>20</v>
      </c>
      <c r="W1902" s="676"/>
      <c r="X1902" s="507" t="str">
        <f t="shared" si="92"/>
        <v>20 număr camere necunoscut &lt;span style="color: red;"&gt;(spuneți-mi sau trimiteți tabel întreținere)&lt;/span&gt;</v>
      </c>
      <c r="Y1902" s="508" t="str">
        <f t="shared" si="93"/>
        <v>20 din care 20 număr camere necunoscut &lt;span style="color: red;"&gt;(spuneți-mi sau trimiteți tabel întreținere)&lt;/span&gt;</v>
      </c>
      <c r="Z1902" s="509"/>
      <c r="AA1902" s="510" t="s">
        <v>1043</v>
      </c>
      <c r="AB1902" s="628" t="s">
        <v>1300</v>
      </c>
      <c r="AC1902" s="431" t="s">
        <v>1548</v>
      </c>
      <c r="AD1902" s="356" t="s">
        <v>1134</v>
      </c>
      <c r="AE1902" s="356"/>
      <c r="AF1902" s="356"/>
      <c r="AG1902" s="356" t="s">
        <v>840</v>
      </c>
      <c r="AH1902" s="356"/>
      <c r="AI1902" s="356" t="s">
        <v>2227</v>
      </c>
      <c r="AJ1902" s="441"/>
      <c r="AK1902" s="359"/>
    </row>
    <row r="1903" spans="1:37">
      <c r="A1903" s="367"/>
      <c r="B1903" s="386" t="s">
        <v>404</v>
      </c>
      <c r="C1903" s="402">
        <v>46.773699999999998</v>
      </c>
      <c r="D1903" s="428">
        <v>23.5898</v>
      </c>
      <c r="E1903" s="449" t="s">
        <v>206</v>
      </c>
      <c r="F1903" s="450" t="s">
        <v>649</v>
      </c>
      <c r="G1903" s="450" t="s">
        <v>2927</v>
      </c>
      <c r="H1903" s="450" t="s">
        <v>3196</v>
      </c>
      <c r="I1903" s="452" t="s">
        <v>681</v>
      </c>
      <c r="J1903" s="457" t="s">
        <v>3</v>
      </c>
      <c r="K1903" s="407">
        <v>1</v>
      </c>
      <c r="L1903" s="407">
        <v>5</v>
      </c>
      <c r="M1903" s="407">
        <v>5</v>
      </c>
      <c r="N1903" s="425">
        <v>10</v>
      </c>
      <c r="O1903" s="437"/>
      <c r="P1903" s="406"/>
      <c r="Q1903" s="406"/>
      <c r="R1903" s="406"/>
      <c r="S1903" s="406"/>
      <c r="T1903" s="406"/>
      <c r="U1903" s="406"/>
      <c r="V1903" s="406">
        <f t="shared" si="94"/>
        <v>10</v>
      </c>
      <c r="W1903" s="676"/>
      <c r="X1903" s="507" t="str">
        <f t="shared" si="92"/>
        <v>10 număr camere necunoscut &lt;span style="color: red;"&gt;(spuneți-mi sau trimiteți tabel întreținere)&lt;/span&gt;</v>
      </c>
      <c r="Y1903" s="508" t="str">
        <f t="shared" si="93"/>
        <v>10 din care 10 număr camere necunoscut &lt;span style="color: red;"&gt;(spuneți-mi sau trimiteți tabel întreținere)&lt;/span&gt;</v>
      </c>
      <c r="Z1903" s="509"/>
      <c r="AA1903" s="510" t="s">
        <v>1043</v>
      </c>
      <c r="AB1903" s="628" t="s">
        <v>1300</v>
      </c>
      <c r="AC1903" s="431" t="s">
        <v>1548</v>
      </c>
      <c r="AD1903" s="356" t="s">
        <v>908</v>
      </c>
      <c r="AE1903" s="356"/>
      <c r="AF1903" s="356"/>
      <c r="AG1903" s="356" t="s">
        <v>840</v>
      </c>
      <c r="AH1903" s="356"/>
      <c r="AI1903" s="356" t="s">
        <v>2227</v>
      </c>
      <c r="AJ1903" s="496"/>
      <c r="AK1903" s="359"/>
    </row>
    <row r="1904" spans="1:37">
      <c r="A1904" s="367"/>
      <c r="B1904" s="386" t="s">
        <v>220</v>
      </c>
      <c r="C1904" s="402">
        <v>46.773519999999998</v>
      </c>
      <c r="D1904" s="428">
        <v>23.59</v>
      </c>
      <c r="E1904" s="449" t="s">
        <v>206</v>
      </c>
      <c r="F1904" s="450" t="s">
        <v>649</v>
      </c>
      <c r="G1904" s="450" t="s">
        <v>2927</v>
      </c>
      <c r="H1904" s="450" t="s">
        <v>4886</v>
      </c>
      <c r="I1904" s="452" t="s">
        <v>681</v>
      </c>
      <c r="J1904" s="457" t="s">
        <v>3</v>
      </c>
      <c r="K1904" s="407">
        <v>1</v>
      </c>
      <c r="L1904" s="407">
        <v>5</v>
      </c>
      <c r="M1904" s="407">
        <v>5</v>
      </c>
      <c r="N1904" s="425">
        <v>20</v>
      </c>
      <c r="O1904" s="437"/>
      <c r="P1904" s="406"/>
      <c r="Q1904" s="406"/>
      <c r="R1904" s="406"/>
      <c r="S1904" s="406"/>
      <c r="T1904" s="406"/>
      <c r="U1904" s="406"/>
      <c r="V1904" s="406">
        <f t="shared" si="94"/>
        <v>20</v>
      </c>
      <c r="W1904" s="676"/>
      <c r="X1904" s="507" t="str">
        <f t="shared" si="92"/>
        <v>20 număr camere necunoscut &lt;span style="color: red;"&gt;(spuneți-mi sau trimiteți tabel întreținere)&lt;/span&gt;</v>
      </c>
      <c r="Y1904" s="508" t="str">
        <f t="shared" si="93"/>
        <v>20 din care 20 număr camere necunoscut &lt;span style="color: red;"&gt;(spuneți-mi sau trimiteți tabel întreținere)&lt;/span&gt;</v>
      </c>
      <c r="Z1904" s="509"/>
      <c r="AA1904" s="510" t="s">
        <v>1043</v>
      </c>
      <c r="AB1904" s="628" t="s">
        <v>1300</v>
      </c>
      <c r="AC1904" s="432" t="s">
        <v>1548</v>
      </c>
      <c r="AD1904" s="356" t="s">
        <v>1134</v>
      </c>
      <c r="AE1904" s="356"/>
      <c r="AF1904" s="356"/>
      <c r="AG1904" s="356" t="s">
        <v>840</v>
      </c>
      <c r="AH1904" s="356"/>
      <c r="AI1904" s="356" t="s">
        <v>2227</v>
      </c>
      <c r="AJ1904" s="441"/>
      <c r="AK1904" s="359"/>
    </row>
    <row r="1905" spans="1:37">
      <c r="A1905" s="367"/>
      <c r="B1905" s="386" t="s">
        <v>404</v>
      </c>
      <c r="C1905" s="402">
        <v>46.773800000000001</v>
      </c>
      <c r="D1905" s="428">
        <v>23.590299999999999</v>
      </c>
      <c r="E1905" s="449" t="s">
        <v>206</v>
      </c>
      <c r="F1905" s="450" t="s">
        <v>649</v>
      </c>
      <c r="G1905" s="450" t="s">
        <v>2927</v>
      </c>
      <c r="H1905" s="450" t="s">
        <v>4887</v>
      </c>
      <c r="I1905" s="452" t="s">
        <v>2090</v>
      </c>
      <c r="J1905" s="457" t="s">
        <v>3</v>
      </c>
      <c r="K1905" s="407">
        <v>1</v>
      </c>
      <c r="L1905" s="407">
        <v>5</v>
      </c>
      <c r="M1905" s="407">
        <v>5</v>
      </c>
      <c r="N1905" s="425">
        <v>50</v>
      </c>
      <c r="O1905" s="437"/>
      <c r="P1905" s="406"/>
      <c r="Q1905" s="406"/>
      <c r="R1905" s="406"/>
      <c r="S1905" s="406"/>
      <c r="T1905" s="406"/>
      <c r="U1905" s="406"/>
      <c r="V1905" s="406">
        <f t="shared" si="94"/>
        <v>50</v>
      </c>
      <c r="W1905" s="676" t="s">
        <v>654</v>
      </c>
      <c r="X1905" s="507" t="str">
        <f t="shared" si="92"/>
        <v>aproximativ 50 număr camere necunoscut &lt;span style="color: red;"&gt;(spuneți-mi sau trimiteți tabel întreținere)&lt;/span&gt;</v>
      </c>
      <c r="Y1905" s="508" t="str">
        <f t="shared" si="93"/>
        <v>aproximativ 50 din care aproximativ 50 număr camere necunoscut &lt;span style="color: red;"&gt;(spuneți-mi sau trimiteți tabel întreținere)&lt;/span&gt;</v>
      </c>
      <c r="Z1905" s="509"/>
      <c r="AA1905" s="510" t="s">
        <v>1043</v>
      </c>
      <c r="AB1905" s="628" t="s">
        <v>1300</v>
      </c>
      <c r="AC1905" s="432" t="s">
        <v>1548</v>
      </c>
      <c r="AD1905" s="356" t="s">
        <v>1134</v>
      </c>
      <c r="AE1905" s="356"/>
      <c r="AF1905" s="356"/>
      <c r="AG1905" s="356" t="s">
        <v>840</v>
      </c>
      <c r="AH1905" s="356"/>
      <c r="AI1905" s="356" t="s">
        <v>2227</v>
      </c>
      <c r="AJ1905" s="441"/>
      <c r="AK1905" s="359"/>
    </row>
    <row r="1906" spans="1:37">
      <c r="A1906" s="367"/>
      <c r="B1906" s="386" t="s">
        <v>220</v>
      </c>
      <c r="C1906" s="402">
        <v>46.773499999999999</v>
      </c>
      <c r="D1906" s="428">
        <v>23.590299999999999</v>
      </c>
      <c r="E1906" s="449" t="s">
        <v>206</v>
      </c>
      <c r="F1906" s="626" t="s">
        <v>1028</v>
      </c>
      <c r="G1906" s="450" t="s">
        <v>2927</v>
      </c>
      <c r="H1906" s="450" t="s">
        <v>4887</v>
      </c>
      <c r="I1906" s="452" t="s">
        <v>773</v>
      </c>
      <c r="J1906" s="457" t="s">
        <v>624</v>
      </c>
      <c r="K1906" s="407" t="s">
        <v>624</v>
      </c>
      <c r="L1906" s="407">
        <v>3</v>
      </c>
      <c r="M1906" s="407">
        <v>2</v>
      </c>
      <c r="N1906" s="425" t="s">
        <v>624</v>
      </c>
      <c r="O1906" s="437"/>
      <c r="P1906" s="406"/>
      <c r="Q1906" s="406"/>
      <c r="R1906" s="406"/>
      <c r="S1906" s="406"/>
      <c r="T1906" s="406"/>
      <c r="U1906" s="406"/>
      <c r="V1906" s="406" t="e">
        <f t="shared" si="94"/>
        <v>#VALUE!</v>
      </c>
      <c r="W1906" s="676"/>
      <c r="X1906" s="507" t="e">
        <f t="shared" si="92"/>
        <v>#VALUE!</v>
      </c>
      <c r="Y1906" s="508" t="e">
        <f t="shared" si="93"/>
        <v>#VALUE!</v>
      </c>
      <c r="Z1906" s="509"/>
      <c r="AA1906" s="510" t="s">
        <v>1029</v>
      </c>
      <c r="AB1906" s="421" t="s">
        <v>1298</v>
      </c>
      <c r="AC1906" s="432" t="s">
        <v>1044</v>
      </c>
      <c r="AD1906" s="356" t="s">
        <v>624</v>
      </c>
      <c r="AE1906" s="356"/>
      <c r="AF1906" s="356"/>
      <c r="AG1906" s="356" t="s">
        <v>840</v>
      </c>
      <c r="AH1906" s="356"/>
      <c r="AI1906" s="356" t="s">
        <v>2227</v>
      </c>
      <c r="AJ1906" s="441"/>
      <c r="AK1906" s="359"/>
    </row>
    <row r="1907" spans="1:37">
      <c r="A1907" s="367"/>
      <c r="B1907" s="386" t="s">
        <v>404</v>
      </c>
      <c r="C1907" s="402">
        <v>46.775799999999997</v>
      </c>
      <c r="D1907" s="428">
        <v>23.589099999999998</v>
      </c>
      <c r="E1907" s="449" t="s">
        <v>206</v>
      </c>
      <c r="F1907" s="450" t="s">
        <v>649</v>
      </c>
      <c r="G1907" s="450" t="s">
        <v>2927</v>
      </c>
      <c r="H1907" s="450" t="s">
        <v>3286</v>
      </c>
      <c r="I1907" s="452" t="s">
        <v>681</v>
      </c>
      <c r="J1907" s="457" t="s">
        <v>3</v>
      </c>
      <c r="K1907" s="407">
        <v>3</v>
      </c>
      <c r="L1907" s="407">
        <v>5</v>
      </c>
      <c r="M1907" s="407">
        <v>5</v>
      </c>
      <c r="N1907" s="425">
        <v>45</v>
      </c>
      <c r="O1907" s="437"/>
      <c r="P1907" s="406"/>
      <c r="Q1907" s="406">
        <v>45</v>
      </c>
      <c r="R1907" s="406"/>
      <c r="S1907" s="406"/>
      <c r="T1907" s="406"/>
      <c r="U1907" s="406"/>
      <c r="V1907" s="406">
        <f t="shared" si="94"/>
        <v>0</v>
      </c>
      <c r="W1907" s="676"/>
      <c r="X1907" s="507" t="str">
        <f t="shared" si="92"/>
        <v>45 două camere, 0 număr camere necunoscut &lt;span style="color: red;"&gt;(spuneți-mi sau trimiteți tabel întreținere)&lt;/span&gt;</v>
      </c>
      <c r="Y1907" s="508" t="str">
        <f t="shared" si="93"/>
        <v>45 din care 45 două camere, 0 număr camere necunoscut &lt;span style="color: red;"&gt;(spuneți-mi sau trimiteți tabel întreținere)&lt;/span&gt;</v>
      </c>
      <c r="Z1907" s="509"/>
      <c r="AA1907" s="510" t="s">
        <v>1043</v>
      </c>
      <c r="AB1907" s="628" t="s">
        <v>1300</v>
      </c>
      <c r="AC1907" s="431" t="s">
        <v>1548</v>
      </c>
      <c r="AD1907" s="356" t="s">
        <v>1521</v>
      </c>
      <c r="AE1907" s="356"/>
      <c r="AF1907" s="356"/>
      <c r="AG1907" s="623" t="s">
        <v>2549</v>
      </c>
      <c r="AH1907" s="356"/>
      <c r="AI1907" s="623" t="s">
        <v>2601</v>
      </c>
      <c r="AJ1907" s="441"/>
      <c r="AK1907" s="359"/>
    </row>
    <row r="1908" spans="1:37">
      <c r="A1908" s="367"/>
      <c r="B1908" s="386" t="s">
        <v>220</v>
      </c>
      <c r="C1908" s="402">
        <v>46.775399999999998</v>
      </c>
      <c r="D1908" s="428">
        <v>23.588699999999999</v>
      </c>
      <c r="E1908" s="449" t="s">
        <v>206</v>
      </c>
      <c r="F1908" s="626" t="s">
        <v>1028</v>
      </c>
      <c r="G1908" s="450" t="s">
        <v>2927</v>
      </c>
      <c r="H1908" s="450" t="s">
        <v>4888</v>
      </c>
      <c r="I1908" s="452" t="s">
        <v>720</v>
      </c>
      <c r="J1908" s="457" t="s">
        <v>624</v>
      </c>
      <c r="K1908" s="407">
        <v>1</v>
      </c>
      <c r="L1908" s="407">
        <v>4</v>
      </c>
      <c r="M1908" s="407">
        <v>4</v>
      </c>
      <c r="N1908" s="425" t="s">
        <v>624</v>
      </c>
      <c r="O1908" s="437"/>
      <c r="P1908" s="406"/>
      <c r="Q1908" s="406"/>
      <c r="R1908" s="406"/>
      <c r="S1908" s="406"/>
      <c r="T1908" s="406"/>
      <c r="U1908" s="406"/>
      <c r="V1908" s="406" t="e">
        <f t="shared" si="94"/>
        <v>#VALUE!</v>
      </c>
      <c r="W1908" s="676"/>
      <c r="X1908" s="507" t="e">
        <f t="shared" si="92"/>
        <v>#VALUE!</v>
      </c>
      <c r="Y1908" s="508" t="e">
        <f t="shared" si="93"/>
        <v>#VALUE!</v>
      </c>
      <c r="Z1908" s="509"/>
      <c r="AA1908" s="510" t="s">
        <v>1029</v>
      </c>
      <c r="AB1908" s="421" t="s">
        <v>1298</v>
      </c>
      <c r="AC1908" s="432" t="s">
        <v>1044</v>
      </c>
      <c r="AD1908" s="356" t="s">
        <v>624</v>
      </c>
      <c r="AE1908" s="356"/>
      <c r="AF1908" s="356"/>
      <c r="AG1908" s="356" t="s">
        <v>840</v>
      </c>
      <c r="AH1908" s="356"/>
      <c r="AI1908" s="356" t="s">
        <v>2227</v>
      </c>
      <c r="AJ1908" s="441"/>
      <c r="AK1908" s="359"/>
    </row>
    <row r="1909" spans="1:37">
      <c r="A1909" s="367"/>
      <c r="B1909" s="386" t="s">
        <v>404</v>
      </c>
      <c r="C1909" s="402">
        <v>46.773800000000001</v>
      </c>
      <c r="D1909" s="428">
        <v>23.590699999999998</v>
      </c>
      <c r="E1909" s="449" t="s">
        <v>206</v>
      </c>
      <c r="F1909" s="450" t="s">
        <v>649</v>
      </c>
      <c r="G1909" s="450" t="s">
        <v>2927</v>
      </c>
      <c r="H1909" s="450" t="s">
        <v>4889</v>
      </c>
      <c r="I1909" s="452" t="s">
        <v>2090</v>
      </c>
      <c r="J1909" s="457" t="s">
        <v>3</v>
      </c>
      <c r="K1909" s="407">
        <v>1</v>
      </c>
      <c r="L1909" s="407">
        <v>5</v>
      </c>
      <c r="M1909" s="407">
        <v>5</v>
      </c>
      <c r="N1909" s="425">
        <v>40</v>
      </c>
      <c r="O1909" s="437"/>
      <c r="P1909" s="406"/>
      <c r="Q1909" s="406"/>
      <c r="R1909" s="406"/>
      <c r="S1909" s="406"/>
      <c r="T1909" s="406"/>
      <c r="U1909" s="406"/>
      <c r="V1909" s="406">
        <f t="shared" si="94"/>
        <v>40</v>
      </c>
      <c r="W1909" s="676" t="s">
        <v>654</v>
      </c>
      <c r="X1909" s="507" t="str">
        <f t="shared" si="92"/>
        <v>aproximativ 40 număr camere necunoscut &lt;span style="color: red;"&gt;(spuneți-mi sau trimiteți tabel întreținere)&lt;/span&gt;</v>
      </c>
      <c r="Y1909" s="508" t="str">
        <f t="shared" si="93"/>
        <v>aproximativ 40 din care aproximativ 40 număr camere necunoscut &lt;span style="color: red;"&gt;(spuneți-mi sau trimiteți tabel întreținere)&lt;/span&gt;</v>
      </c>
      <c r="Z1909" s="509"/>
      <c r="AA1909" s="510" t="s">
        <v>1043</v>
      </c>
      <c r="AB1909" s="628" t="s">
        <v>1300</v>
      </c>
      <c r="AC1909" s="432" t="s">
        <v>1548</v>
      </c>
      <c r="AD1909" s="356" t="s">
        <v>1134</v>
      </c>
      <c r="AE1909" s="356"/>
      <c r="AF1909" s="356"/>
      <c r="AG1909" s="356" t="s">
        <v>840</v>
      </c>
      <c r="AH1909" s="356"/>
      <c r="AI1909" s="356" t="s">
        <v>2227</v>
      </c>
      <c r="AJ1909" s="441"/>
      <c r="AK1909" s="359"/>
    </row>
    <row r="1910" spans="1:37">
      <c r="A1910" s="367"/>
      <c r="B1910" s="386" t="s">
        <v>220</v>
      </c>
      <c r="C1910" s="402">
        <v>46.773499999999999</v>
      </c>
      <c r="D1910" s="428">
        <v>23.590499999999999</v>
      </c>
      <c r="E1910" s="449" t="s">
        <v>206</v>
      </c>
      <c r="F1910" s="626" t="s">
        <v>1028</v>
      </c>
      <c r="G1910" s="450" t="s">
        <v>2927</v>
      </c>
      <c r="H1910" s="450" t="s">
        <v>4890</v>
      </c>
      <c r="I1910" s="452" t="s">
        <v>773</v>
      </c>
      <c r="J1910" s="457" t="s">
        <v>624</v>
      </c>
      <c r="K1910" s="407" t="s">
        <v>624</v>
      </c>
      <c r="L1910" s="407">
        <v>3</v>
      </c>
      <c r="M1910" s="407">
        <v>2</v>
      </c>
      <c r="N1910" s="425" t="s">
        <v>624</v>
      </c>
      <c r="O1910" s="437"/>
      <c r="P1910" s="406"/>
      <c r="Q1910" s="406"/>
      <c r="R1910" s="406"/>
      <c r="S1910" s="406"/>
      <c r="T1910" s="406"/>
      <c r="U1910" s="406"/>
      <c r="V1910" s="406" t="e">
        <f t="shared" si="94"/>
        <v>#VALUE!</v>
      </c>
      <c r="W1910" s="676"/>
      <c r="X1910" s="507" t="e">
        <f t="shared" si="92"/>
        <v>#VALUE!</v>
      </c>
      <c r="Y1910" s="508" t="e">
        <f t="shared" si="93"/>
        <v>#VALUE!</v>
      </c>
      <c r="Z1910" s="509"/>
      <c r="AA1910" s="510" t="s">
        <v>1029</v>
      </c>
      <c r="AB1910" s="421" t="s">
        <v>1298</v>
      </c>
      <c r="AC1910" s="432" t="s">
        <v>1044</v>
      </c>
      <c r="AD1910" s="356" t="s">
        <v>624</v>
      </c>
      <c r="AE1910" s="356"/>
      <c r="AF1910" s="356"/>
      <c r="AG1910" s="356" t="s">
        <v>840</v>
      </c>
      <c r="AH1910" s="356"/>
      <c r="AI1910" s="356" t="s">
        <v>2227</v>
      </c>
      <c r="AJ1910" s="441"/>
      <c r="AK1910" s="359"/>
    </row>
    <row r="1911" spans="1:37">
      <c r="A1911" s="367"/>
      <c r="B1911" s="445" t="s">
        <v>183</v>
      </c>
      <c r="C1911" s="402">
        <v>46.775700000000001</v>
      </c>
      <c r="D1911" s="428">
        <v>23.5913</v>
      </c>
      <c r="E1911" s="449" t="s">
        <v>206</v>
      </c>
      <c r="F1911" s="450" t="s">
        <v>649</v>
      </c>
      <c r="G1911" s="450" t="s">
        <v>2927</v>
      </c>
      <c r="H1911" s="450" t="s">
        <v>4891</v>
      </c>
      <c r="I1911" s="452" t="s">
        <v>695</v>
      </c>
      <c r="J1911" s="457" t="s">
        <v>3</v>
      </c>
      <c r="K1911" s="407">
        <v>3</v>
      </c>
      <c r="L1911" s="407">
        <v>5</v>
      </c>
      <c r="M1911" s="407">
        <v>4</v>
      </c>
      <c r="N1911" s="425">
        <v>36</v>
      </c>
      <c r="O1911" s="437"/>
      <c r="P1911" s="406"/>
      <c r="Q1911" s="406"/>
      <c r="R1911" s="406"/>
      <c r="S1911" s="406"/>
      <c r="T1911" s="406"/>
      <c r="U1911" s="406"/>
      <c r="V1911" s="406">
        <f t="shared" si="94"/>
        <v>36</v>
      </c>
      <c r="W1911" s="676" t="s">
        <v>750</v>
      </c>
      <c r="X1911" s="507" t="str">
        <f t="shared" si="92"/>
        <v>probabil 36 număr camere necunoscut &lt;span style="color: red;"&gt;(spuneți-mi sau trimiteți tabel întreținere)&lt;/span&gt;</v>
      </c>
      <c r="Y1911" s="508" t="str">
        <f t="shared" si="93"/>
        <v>probabil 36 din care probabil 36 număr camere necunoscut &lt;span style="color: red;"&gt;(spuneți-mi sau trimiteți tabel întreținere)&lt;/span&gt;</v>
      </c>
      <c r="Z1911" s="509"/>
      <c r="AA1911" s="510" t="s">
        <v>1043</v>
      </c>
      <c r="AB1911" s="628" t="s">
        <v>1300</v>
      </c>
      <c r="AC1911" s="431" t="s">
        <v>1548</v>
      </c>
      <c r="AD1911" s="356" t="s">
        <v>624</v>
      </c>
      <c r="AE1911" s="356"/>
      <c r="AF1911" s="356"/>
      <c r="AG1911" s="356" t="s">
        <v>840</v>
      </c>
      <c r="AH1911" s="356"/>
      <c r="AI1911" s="356" t="s">
        <v>2227</v>
      </c>
      <c r="AJ1911" s="441"/>
      <c r="AK1911" s="359"/>
    </row>
    <row r="1912" spans="1:37">
      <c r="A1912" s="367"/>
      <c r="B1912" s="445" t="s">
        <v>36</v>
      </c>
      <c r="C1912" s="402">
        <v>46.775300000000001</v>
      </c>
      <c r="D1912" s="428">
        <v>23.590699999999998</v>
      </c>
      <c r="E1912" s="449" t="s">
        <v>206</v>
      </c>
      <c r="F1912" s="450" t="s">
        <v>649</v>
      </c>
      <c r="G1912" s="450" t="s">
        <v>2927</v>
      </c>
      <c r="H1912" s="450" t="s">
        <v>4892</v>
      </c>
      <c r="I1912" s="452" t="s">
        <v>624</v>
      </c>
      <c r="J1912" s="457" t="s">
        <v>624</v>
      </c>
      <c r="K1912" s="407" t="s">
        <v>624</v>
      </c>
      <c r="L1912" s="407" t="s">
        <v>624</v>
      </c>
      <c r="M1912" s="407" t="s">
        <v>624</v>
      </c>
      <c r="N1912" s="425" t="s">
        <v>624</v>
      </c>
      <c r="O1912" s="437"/>
      <c r="P1912" s="406"/>
      <c r="Q1912" s="406"/>
      <c r="R1912" s="406"/>
      <c r="S1912" s="406"/>
      <c r="T1912" s="406"/>
      <c r="U1912" s="406"/>
      <c r="V1912" s="406" t="e">
        <f t="shared" si="94"/>
        <v>#VALUE!</v>
      </c>
      <c r="W1912" s="676"/>
      <c r="X1912" s="507" t="e">
        <f t="shared" si="92"/>
        <v>#VALUE!</v>
      </c>
      <c r="Y1912" s="508" t="e">
        <f t="shared" si="93"/>
        <v>#VALUE!</v>
      </c>
      <c r="Z1912" s="509"/>
      <c r="AA1912" s="510" t="s">
        <v>1043</v>
      </c>
      <c r="AB1912" s="628" t="s">
        <v>1318</v>
      </c>
      <c r="AC1912" s="431" t="s">
        <v>1548</v>
      </c>
      <c r="AD1912" s="356" t="s">
        <v>624</v>
      </c>
      <c r="AE1912" s="356"/>
      <c r="AF1912" s="356"/>
      <c r="AG1912" s="356" t="s">
        <v>840</v>
      </c>
      <c r="AH1912" s="356"/>
      <c r="AI1912" s="356" t="s">
        <v>2227</v>
      </c>
      <c r="AJ1912" s="441"/>
      <c r="AK1912" s="359"/>
    </row>
    <row r="1913" spans="1:37">
      <c r="A1913" s="367"/>
      <c r="B1913" s="445" t="s">
        <v>222</v>
      </c>
      <c r="C1913" s="402">
        <v>46.775199999999998</v>
      </c>
      <c r="D1913" s="428">
        <v>23.590599999999998</v>
      </c>
      <c r="E1913" s="449" t="s">
        <v>206</v>
      </c>
      <c r="F1913" s="450" t="s">
        <v>649</v>
      </c>
      <c r="G1913" s="450" t="s">
        <v>2927</v>
      </c>
      <c r="H1913" s="450" t="s">
        <v>4893</v>
      </c>
      <c r="I1913" s="452" t="s">
        <v>695</v>
      </c>
      <c r="J1913" s="457" t="s">
        <v>3</v>
      </c>
      <c r="K1913" s="407">
        <v>3</v>
      </c>
      <c r="L1913" s="407">
        <v>5</v>
      </c>
      <c r="M1913" s="407">
        <v>4</v>
      </c>
      <c r="N1913" s="425">
        <v>36</v>
      </c>
      <c r="O1913" s="437"/>
      <c r="P1913" s="406"/>
      <c r="Q1913" s="406"/>
      <c r="R1913" s="406"/>
      <c r="S1913" s="406"/>
      <c r="T1913" s="406"/>
      <c r="U1913" s="406"/>
      <c r="V1913" s="406">
        <f t="shared" si="94"/>
        <v>36</v>
      </c>
      <c r="W1913" s="676"/>
      <c r="X1913" s="507" t="str">
        <f t="shared" si="92"/>
        <v>36 număr camere necunoscut &lt;span style="color: red;"&gt;(spuneți-mi sau trimiteți tabel întreținere)&lt;/span&gt;</v>
      </c>
      <c r="Y1913" s="508" t="str">
        <f t="shared" si="93"/>
        <v>36 din care 36 număr camere necunoscut &lt;span style="color: red;"&gt;(spuneți-mi sau trimiteți tabel întreținere)&lt;/span&gt;</v>
      </c>
      <c r="Z1913" s="509"/>
      <c r="AA1913" s="510" t="s">
        <v>1043</v>
      </c>
      <c r="AB1913" s="628" t="s">
        <v>1300</v>
      </c>
      <c r="AC1913" s="431" t="s">
        <v>1548</v>
      </c>
      <c r="AD1913" s="356" t="s">
        <v>624</v>
      </c>
      <c r="AE1913" s="356"/>
      <c r="AF1913" s="356"/>
      <c r="AG1913" s="356" t="s">
        <v>840</v>
      </c>
      <c r="AH1913" s="356"/>
      <c r="AI1913" s="356" t="s">
        <v>2227</v>
      </c>
      <c r="AJ1913" s="441"/>
      <c r="AK1913" s="359"/>
    </row>
    <row r="1914" spans="1:37">
      <c r="A1914" s="367"/>
      <c r="B1914" s="445" t="s">
        <v>0</v>
      </c>
      <c r="C1914" s="402">
        <v>46.775100000000002</v>
      </c>
      <c r="D1914" s="428">
        <v>23.591000000000001</v>
      </c>
      <c r="E1914" s="449" t="s">
        <v>206</v>
      </c>
      <c r="F1914" s="450" t="s">
        <v>649</v>
      </c>
      <c r="G1914" s="450" t="s">
        <v>2927</v>
      </c>
      <c r="H1914" s="450" t="s">
        <v>4894</v>
      </c>
      <c r="I1914" s="452" t="s">
        <v>735</v>
      </c>
      <c r="J1914" s="457" t="s">
        <v>3</v>
      </c>
      <c r="K1914" s="407">
        <v>4</v>
      </c>
      <c r="L1914" s="407">
        <v>5</v>
      </c>
      <c r="M1914" s="407">
        <v>5</v>
      </c>
      <c r="N1914" s="425">
        <v>80</v>
      </c>
      <c r="O1914" s="437"/>
      <c r="P1914" s="406"/>
      <c r="Q1914" s="406">
        <v>64</v>
      </c>
      <c r="R1914" s="406">
        <v>16</v>
      </c>
      <c r="S1914" s="406"/>
      <c r="T1914" s="406"/>
      <c r="U1914" s="406"/>
      <c r="V1914" s="406">
        <f t="shared" si="94"/>
        <v>0</v>
      </c>
      <c r="W1914" s="676" t="s">
        <v>750</v>
      </c>
      <c r="X1914" s="507" t="str">
        <f t="shared" si="92"/>
        <v>64 două camere, 16 trei camere, probabil 0 număr camere necunoscut &lt;span style="color: red;"&gt;(spuneți-mi sau trimiteți tabel întreținere)&lt;/span&gt;</v>
      </c>
      <c r="Y1914" s="508" t="str">
        <f t="shared" si="93"/>
        <v>probabil 80 din care 64 două camere, 16 trei camere, probabil 0 număr camere necunoscut &lt;span style="color: red;"&gt;(spuneți-mi sau trimiteți tabel întreținere)&lt;/span&gt;</v>
      </c>
      <c r="Z1914" s="509"/>
      <c r="AA1914" s="510" t="s">
        <v>1043</v>
      </c>
      <c r="AB1914" s="628" t="s">
        <v>1300</v>
      </c>
      <c r="AC1914" s="431" t="s">
        <v>1548</v>
      </c>
      <c r="AD1914" s="356" t="s">
        <v>624</v>
      </c>
      <c r="AE1914" s="356"/>
      <c r="AF1914" s="356"/>
      <c r="AG1914" s="356" t="s">
        <v>840</v>
      </c>
      <c r="AH1914" s="356"/>
      <c r="AI1914" s="356" t="s">
        <v>2227</v>
      </c>
      <c r="AJ1914" s="496"/>
      <c r="AK1914" s="359"/>
    </row>
    <row r="1915" spans="1:37">
      <c r="A1915" s="367"/>
      <c r="B1915" s="445" t="s">
        <v>160</v>
      </c>
      <c r="C1915" s="402">
        <v>46.775100000000002</v>
      </c>
      <c r="D1915" s="428">
        <v>23.5916</v>
      </c>
      <c r="E1915" s="449" t="s">
        <v>206</v>
      </c>
      <c r="F1915" s="450" t="s">
        <v>649</v>
      </c>
      <c r="G1915" s="450" t="s">
        <v>2927</v>
      </c>
      <c r="H1915" s="450" t="s">
        <v>4895</v>
      </c>
      <c r="I1915" s="452" t="s">
        <v>748</v>
      </c>
      <c r="J1915" s="457" t="s">
        <v>3</v>
      </c>
      <c r="K1915" s="407">
        <v>3</v>
      </c>
      <c r="L1915" s="407">
        <v>6</v>
      </c>
      <c r="M1915" s="407">
        <v>6</v>
      </c>
      <c r="N1915" s="425">
        <v>70</v>
      </c>
      <c r="O1915" s="437"/>
      <c r="P1915" s="406"/>
      <c r="Q1915" s="406">
        <v>48</v>
      </c>
      <c r="R1915" s="406">
        <v>12</v>
      </c>
      <c r="S1915" s="406"/>
      <c r="T1915" s="406"/>
      <c r="U1915" s="406"/>
      <c r="V1915" s="406">
        <f t="shared" si="94"/>
        <v>10</v>
      </c>
      <c r="W1915" s="676"/>
      <c r="X1915" s="507" t="str">
        <f t="shared" si="92"/>
        <v>48 două camere, 12 trei camere, 10 număr camere necunoscut &lt;span style="color: red;"&gt;(spuneți-mi sau trimiteți tabel întreținere)&lt;/span&gt;</v>
      </c>
      <c r="Y1915" s="508" t="str">
        <f t="shared" si="93"/>
        <v>70 din care 48 două camere, 12 trei camere, 10 număr camere necunoscut &lt;span style="color: red;"&gt;(spuneți-mi sau trimiteți tabel întreținere)&lt;/span&gt;</v>
      </c>
      <c r="Z1915" s="509"/>
      <c r="AA1915" s="510" t="s">
        <v>1043</v>
      </c>
      <c r="AB1915" s="628" t="s">
        <v>1300</v>
      </c>
      <c r="AC1915" s="431" t="s">
        <v>1548</v>
      </c>
      <c r="AD1915" s="356" t="s">
        <v>624</v>
      </c>
      <c r="AE1915" s="356"/>
      <c r="AF1915" s="356"/>
      <c r="AG1915" s="356" t="s">
        <v>840</v>
      </c>
      <c r="AH1915" s="356" t="s">
        <v>2106</v>
      </c>
      <c r="AI1915" s="356" t="s">
        <v>2227</v>
      </c>
      <c r="AJ1915" s="441"/>
      <c r="AK1915" s="359"/>
    </row>
    <row r="1916" spans="1:37">
      <c r="A1916" s="367"/>
      <c r="B1916" s="386" t="s">
        <v>404</v>
      </c>
      <c r="C1916" s="402">
        <v>46.768799999999999</v>
      </c>
      <c r="D1916" s="428">
        <v>23.6</v>
      </c>
      <c r="E1916" s="449" t="s">
        <v>206</v>
      </c>
      <c r="F1916" s="450" t="s">
        <v>649</v>
      </c>
      <c r="G1916" s="450" t="s">
        <v>2928</v>
      </c>
      <c r="H1916" s="450" t="s">
        <v>4896</v>
      </c>
      <c r="I1916" s="452" t="s">
        <v>746</v>
      </c>
      <c r="J1916" s="457" t="s">
        <v>3</v>
      </c>
      <c r="K1916" s="407">
        <v>2</v>
      </c>
      <c r="L1916" s="407">
        <v>4</v>
      </c>
      <c r="M1916" s="407">
        <v>4</v>
      </c>
      <c r="N1916" s="425">
        <v>32</v>
      </c>
      <c r="O1916" s="437"/>
      <c r="P1916" s="406"/>
      <c r="Q1916" s="406">
        <v>32</v>
      </c>
      <c r="R1916" s="406"/>
      <c r="S1916" s="406"/>
      <c r="T1916" s="406"/>
      <c r="U1916" s="406"/>
      <c r="V1916" s="406">
        <f t="shared" si="94"/>
        <v>0</v>
      </c>
      <c r="W1916" s="676"/>
      <c r="X1916" s="507" t="str">
        <f t="shared" si="92"/>
        <v>32 două camere, 0 număr camere necunoscut &lt;span style="color: red;"&gt;(spuneți-mi sau trimiteți tabel întreținere)&lt;/span&gt;</v>
      </c>
      <c r="Y1916" s="508" t="str">
        <f t="shared" si="93"/>
        <v>32 din care 32 două camere, 0 număr camere necunoscut &lt;span style="color: red;"&gt;(spuneți-mi sau trimiteți tabel întreținere)&lt;/span&gt;</v>
      </c>
      <c r="Z1916" s="509"/>
      <c r="AA1916" s="510" t="s">
        <v>1043</v>
      </c>
      <c r="AB1916" s="628" t="s">
        <v>1300</v>
      </c>
      <c r="AC1916" s="432" t="s">
        <v>1548</v>
      </c>
      <c r="AD1916" s="356" t="s">
        <v>624</v>
      </c>
      <c r="AE1916" s="356"/>
      <c r="AF1916" s="356"/>
      <c r="AG1916" s="356" t="s">
        <v>840</v>
      </c>
      <c r="AH1916" s="356"/>
      <c r="AI1916" s="356" t="s">
        <v>2227</v>
      </c>
      <c r="AJ1916" s="441"/>
      <c r="AK1916" s="359"/>
    </row>
    <row r="1917" spans="1:37">
      <c r="A1917" s="367"/>
      <c r="B1917" s="386" t="s">
        <v>404</v>
      </c>
      <c r="C1917" s="402">
        <v>46.768599999999999</v>
      </c>
      <c r="D1917" s="428">
        <v>23.600100000000001</v>
      </c>
      <c r="E1917" s="449" t="s">
        <v>206</v>
      </c>
      <c r="F1917" s="450" t="s">
        <v>649</v>
      </c>
      <c r="G1917" s="450" t="s">
        <v>2928</v>
      </c>
      <c r="H1917" s="450" t="s">
        <v>4897</v>
      </c>
      <c r="I1917" s="452" t="s">
        <v>746</v>
      </c>
      <c r="J1917" s="457" t="s">
        <v>3</v>
      </c>
      <c r="K1917" s="407">
        <v>2</v>
      </c>
      <c r="L1917" s="407">
        <v>4</v>
      </c>
      <c r="M1917" s="407">
        <v>4</v>
      </c>
      <c r="N1917" s="425">
        <v>32</v>
      </c>
      <c r="O1917" s="437"/>
      <c r="P1917" s="406"/>
      <c r="Q1917" s="406">
        <v>32</v>
      </c>
      <c r="R1917" s="406"/>
      <c r="S1917" s="406"/>
      <c r="T1917" s="406"/>
      <c r="U1917" s="406"/>
      <c r="V1917" s="406">
        <f t="shared" si="94"/>
        <v>0</v>
      </c>
      <c r="W1917" s="676"/>
      <c r="X1917" s="507" t="str">
        <f t="shared" si="92"/>
        <v>32 două camere, 0 număr camere necunoscut &lt;span style="color: red;"&gt;(spuneți-mi sau trimiteți tabel întreținere)&lt;/span&gt;</v>
      </c>
      <c r="Y1917" s="508" t="str">
        <f t="shared" si="93"/>
        <v>32 din care 32 două camere, 0 număr camere necunoscut &lt;span style="color: red;"&gt;(spuneți-mi sau trimiteți tabel întreținere)&lt;/span&gt;</v>
      </c>
      <c r="Z1917" s="509"/>
      <c r="AA1917" s="510" t="s">
        <v>1043</v>
      </c>
      <c r="AB1917" s="628" t="s">
        <v>1300</v>
      </c>
      <c r="AC1917" s="432" t="s">
        <v>1548</v>
      </c>
      <c r="AD1917" s="356" t="s">
        <v>624</v>
      </c>
      <c r="AE1917" s="356"/>
      <c r="AF1917" s="356"/>
      <c r="AG1917" s="356" t="s">
        <v>840</v>
      </c>
      <c r="AH1917" s="356"/>
      <c r="AI1917" s="356" t="s">
        <v>2227</v>
      </c>
      <c r="AJ1917" s="441"/>
      <c r="AK1917" s="359"/>
    </row>
    <row r="1918" spans="1:37">
      <c r="A1918" s="367"/>
      <c r="B1918" s="386" t="s">
        <v>404</v>
      </c>
      <c r="C1918" s="402">
        <v>46.775199999999998</v>
      </c>
      <c r="D1918" s="428">
        <v>23.593399999999999</v>
      </c>
      <c r="E1918" s="449" t="s">
        <v>206</v>
      </c>
      <c r="F1918" s="450" t="s">
        <v>649</v>
      </c>
      <c r="G1918" s="450" t="s">
        <v>2928</v>
      </c>
      <c r="H1918" s="450" t="s">
        <v>4898</v>
      </c>
      <c r="I1918" s="451" t="s">
        <v>681</v>
      </c>
      <c r="J1918" s="456" t="s">
        <v>3</v>
      </c>
      <c r="K1918" s="403">
        <v>1</v>
      </c>
      <c r="L1918" s="403">
        <v>5</v>
      </c>
      <c r="M1918" s="403">
        <v>5</v>
      </c>
      <c r="N1918" s="424">
        <v>60</v>
      </c>
      <c r="O1918" s="436"/>
      <c r="P1918" s="404">
        <v>60</v>
      </c>
      <c r="Q1918" s="406"/>
      <c r="R1918" s="406"/>
      <c r="S1918" s="406"/>
      <c r="T1918" s="406"/>
      <c r="U1918" s="406"/>
      <c r="V1918" s="406">
        <f t="shared" si="94"/>
        <v>0</v>
      </c>
      <c r="W1918" s="676"/>
      <c r="X1918" s="507" t="str">
        <f t="shared" si="92"/>
        <v>60 garsoniere, 0 număr camere necunoscut &lt;span style="color: red;"&gt;(spuneți-mi sau trimiteți tabel întreținere)&lt;/span&gt;</v>
      </c>
      <c r="Y1918" s="508" t="str">
        <f t="shared" si="93"/>
        <v>60 din care 60 garsoniere, 0 număr camere necunoscut &lt;span style="color: red;"&gt;(spuneți-mi sau trimiteți tabel întreținere)&lt;/span&gt;</v>
      </c>
      <c r="Z1918" s="509"/>
      <c r="AA1918" s="510" t="s">
        <v>1043</v>
      </c>
      <c r="AB1918" s="628" t="s">
        <v>1307</v>
      </c>
      <c r="AC1918" s="431" t="s">
        <v>1155</v>
      </c>
      <c r="AD1918" s="623" t="s">
        <v>2484</v>
      </c>
      <c r="AE1918" s="623"/>
      <c r="AF1918" s="623"/>
      <c r="AG1918" s="623" t="s">
        <v>840</v>
      </c>
      <c r="AH1918" s="623"/>
      <c r="AI1918" s="623" t="s">
        <v>2579</v>
      </c>
      <c r="AJ1918" s="441"/>
      <c r="AK1918" s="359"/>
    </row>
    <row r="1919" spans="1:37">
      <c r="A1919" s="367"/>
      <c r="B1919" s="386" t="s">
        <v>404</v>
      </c>
      <c r="C1919" s="402">
        <v>46.768999999999998</v>
      </c>
      <c r="D1919" s="428">
        <v>23.597200000000001</v>
      </c>
      <c r="E1919" s="449" t="s">
        <v>206</v>
      </c>
      <c r="F1919" s="450" t="s">
        <v>649</v>
      </c>
      <c r="G1919" s="450" t="s">
        <v>2928</v>
      </c>
      <c r="H1919" s="450" t="s">
        <v>2940</v>
      </c>
      <c r="I1919" s="452" t="s">
        <v>697</v>
      </c>
      <c r="J1919" s="457" t="s">
        <v>3</v>
      </c>
      <c r="K1919" s="407" t="s">
        <v>624</v>
      </c>
      <c r="L1919" s="407">
        <v>5</v>
      </c>
      <c r="M1919" s="407">
        <v>4</v>
      </c>
      <c r="N1919" s="425" t="s">
        <v>624</v>
      </c>
      <c r="O1919" s="437"/>
      <c r="P1919" s="406"/>
      <c r="Q1919" s="406"/>
      <c r="R1919" s="406"/>
      <c r="S1919" s="406"/>
      <c r="T1919" s="406"/>
      <c r="U1919" s="406"/>
      <c r="V1919" s="406" t="e">
        <f t="shared" si="94"/>
        <v>#VALUE!</v>
      </c>
      <c r="W1919" s="676"/>
      <c r="X1919" s="507" t="e">
        <f t="shared" si="92"/>
        <v>#VALUE!</v>
      </c>
      <c r="Y1919" s="508" t="e">
        <f t="shared" si="93"/>
        <v>#VALUE!</v>
      </c>
      <c r="Z1919" s="509"/>
      <c r="AA1919" s="510" t="s">
        <v>1043</v>
      </c>
      <c r="AB1919" s="421" t="s">
        <v>1307</v>
      </c>
      <c r="AC1919" s="432" t="s">
        <v>1155</v>
      </c>
      <c r="AD1919" s="356" t="s">
        <v>624</v>
      </c>
      <c r="AE1919" s="356"/>
      <c r="AF1919" s="356"/>
      <c r="AG1919" s="356" t="s">
        <v>840</v>
      </c>
      <c r="AH1919" s="356"/>
      <c r="AI1919" s="356" t="s">
        <v>2227</v>
      </c>
      <c r="AJ1919" s="441"/>
      <c r="AK1919" s="359"/>
    </row>
    <row r="1920" spans="1:37">
      <c r="A1920" s="367"/>
      <c r="B1920" s="386" t="s">
        <v>404</v>
      </c>
      <c r="C1920" s="402">
        <v>46.769300000000001</v>
      </c>
      <c r="D1920" s="428">
        <v>23.596499999999999</v>
      </c>
      <c r="E1920" s="449" t="s">
        <v>206</v>
      </c>
      <c r="F1920" s="450" t="s">
        <v>649</v>
      </c>
      <c r="G1920" s="450" t="s">
        <v>2928</v>
      </c>
      <c r="H1920" s="450" t="s">
        <v>2940</v>
      </c>
      <c r="I1920" s="452" t="s">
        <v>743</v>
      </c>
      <c r="J1920" s="457" t="s">
        <v>3</v>
      </c>
      <c r="K1920" s="407">
        <v>1</v>
      </c>
      <c r="L1920" s="407">
        <v>3</v>
      </c>
      <c r="M1920" s="407">
        <v>3</v>
      </c>
      <c r="N1920" s="425">
        <v>6</v>
      </c>
      <c r="O1920" s="437"/>
      <c r="P1920" s="406"/>
      <c r="Q1920" s="406"/>
      <c r="R1920" s="406"/>
      <c r="S1920" s="406"/>
      <c r="T1920" s="406"/>
      <c r="U1920" s="406"/>
      <c r="V1920" s="406">
        <f t="shared" si="94"/>
        <v>6</v>
      </c>
      <c r="W1920" s="676" t="s">
        <v>750</v>
      </c>
      <c r="X1920" s="507" t="str">
        <f t="shared" si="92"/>
        <v>probabil 6 număr camere necunoscut &lt;span style="color: red;"&gt;(spuneți-mi sau trimiteți tabel întreținere)&lt;/span&gt;</v>
      </c>
      <c r="Y1920" s="508" t="str">
        <f t="shared" si="93"/>
        <v>probabil 6 din care probabil 6 număr camere necunoscut &lt;span style="color: red;"&gt;(spuneți-mi sau trimiteți tabel întreținere)&lt;/span&gt;</v>
      </c>
      <c r="Z1920" s="509"/>
      <c r="AA1920" s="510" t="s">
        <v>1043</v>
      </c>
      <c r="AB1920" s="421" t="s">
        <v>1301</v>
      </c>
      <c r="AC1920" s="432" t="s">
        <v>1548</v>
      </c>
      <c r="AD1920" s="356" t="s">
        <v>907</v>
      </c>
      <c r="AE1920" s="356"/>
      <c r="AF1920" s="356"/>
      <c r="AG1920" s="356" t="s">
        <v>840</v>
      </c>
      <c r="AH1920" s="356"/>
      <c r="AI1920" s="356" t="s">
        <v>2227</v>
      </c>
      <c r="AJ1920" s="441"/>
      <c r="AK1920" s="359"/>
    </row>
    <row r="1921" spans="1:37">
      <c r="A1921" s="367"/>
      <c r="B1921" s="386" t="s">
        <v>404</v>
      </c>
      <c r="C1921" s="402">
        <v>46.770200000000003</v>
      </c>
      <c r="D1921" s="428">
        <v>23.5959</v>
      </c>
      <c r="E1921" s="449" t="s">
        <v>206</v>
      </c>
      <c r="F1921" s="626" t="s">
        <v>1028</v>
      </c>
      <c r="G1921" s="450" t="s">
        <v>2928</v>
      </c>
      <c r="H1921" s="450" t="s">
        <v>2940</v>
      </c>
      <c r="I1921" s="452" t="s">
        <v>718</v>
      </c>
      <c r="J1921" s="457" t="s">
        <v>840</v>
      </c>
      <c r="K1921" s="407">
        <v>1</v>
      </c>
      <c r="L1921" s="407">
        <v>5</v>
      </c>
      <c r="M1921" s="407">
        <v>4</v>
      </c>
      <c r="N1921" s="425" t="s">
        <v>624</v>
      </c>
      <c r="O1921" s="437"/>
      <c r="P1921" s="406"/>
      <c r="Q1921" s="406"/>
      <c r="R1921" s="406"/>
      <c r="S1921" s="406"/>
      <c r="T1921" s="406"/>
      <c r="U1921" s="406"/>
      <c r="V1921" s="406" t="e">
        <f t="shared" si="94"/>
        <v>#VALUE!</v>
      </c>
      <c r="W1921" s="676"/>
      <c r="X1921" s="507" t="e">
        <f t="shared" si="92"/>
        <v>#VALUE!</v>
      </c>
      <c r="Y1921" s="508" t="e">
        <f t="shared" si="93"/>
        <v>#VALUE!</v>
      </c>
      <c r="Z1921" s="509"/>
      <c r="AA1921" s="510" t="s">
        <v>1043</v>
      </c>
      <c r="AB1921" s="421" t="s">
        <v>1298</v>
      </c>
      <c r="AC1921" s="432" t="s">
        <v>1044</v>
      </c>
      <c r="AD1921" s="356" t="s">
        <v>624</v>
      </c>
      <c r="AE1921" s="356"/>
      <c r="AF1921" s="356"/>
      <c r="AG1921" s="356" t="s">
        <v>840</v>
      </c>
      <c r="AH1921" s="356"/>
      <c r="AI1921" s="356" t="s">
        <v>2227</v>
      </c>
      <c r="AJ1921" s="441"/>
      <c r="AK1921" s="359"/>
    </row>
    <row r="1922" spans="1:37">
      <c r="A1922" s="367" t="s">
        <v>32</v>
      </c>
      <c r="B1922" s="369" t="s">
        <v>220</v>
      </c>
      <c r="C1922" s="461">
        <v>46.771599999999999</v>
      </c>
      <c r="D1922" s="462">
        <v>23.591100000000001</v>
      </c>
      <c r="E1922" s="463" t="s">
        <v>206</v>
      </c>
      <c r="F1922" s="388" t="s">
        <v>1028</v>
      </c>
      <c r="G1922" s="464" t="s">
        <v>2929</v>
      </c>
      <c r="H1922" s="464" t="s">
        <v>4899</v>
      </c>
      <c r="I1922" s="474" t="s">
        <v>793</v>
      </c>
      <c r="J1922" s="475" t="s">
        <v>624</v>
      </c>
      <c r="K1922" s="476" t="s">
        <v>624</v>
      </c>
      <c r="L1922" s="476">
        <v>6</v>
      </c>
      <c r="M1922" s="476">
        <v>6</v>
      </c>
      <c r="N1922" s="477" t="s">
        <v>624</v>
      </c>
      <c r="O1922" s="478"/>
      <c r="P1922" s="479"/>
      <c r="Q1922" s="479"/>
      <c r="R1922" s="479"/>
      <c r="S1922" s="479"/>
      <c r="T1922" s="479"/>
      <c r="U1922" s="479"/>
      <c r="V1922" s="479" t="e">
        <f t="shared" si="94"/>
        <v>#VALUE!</v>
      </c>
      <c r="W1922" s="679"/>
      <c r="X1922" s="515" t="e">
        <f t="shared" si="92"/>
        <v>#VALUE!</v>
      </c>
      <c r="Y1922" s="516" t="e">
        <f t="shared" si="93"/>
        <v>#VALUE!</v>
      </c>
      <c r="Z1922" s="517"/>
      <c r="AA1922" s="518" t="s">
        <v>1043</v>
      </c>
      <c r="AB1922" s="482" t="s">
        <v>1298</v>
      </c>
      <c r="AC1922" s="483" t="s">
        <v>1044</v>
      </c>
      <c r="AD1922" s="472" t="s">
        <v>624</v>
      </c>
      <c r="AE1922" s="472"/>
      <c r="AF1922" s="472"/>
      <c r="AG1922" s="472" t="s">
        <v>840</v>
      </c>
      <c r="AH1922" s="472"/>
      <c r="AI1922" s="472" t="s">
        <v>2227</v>
      </c>
      <c r="AJ1922" s="473"/>
      <c r="AK1922" s="359"/>
    </row>
    <row r="1923" spans="1:37">
      <c r="A1923" s="367"/>
      <c r="B1923" s="386" t="s">
        <v>220</v>
      </c>
      <c r="C1923" s="402">
        <v>46.769500000000001</v>
      </c>
      <c r="D1923" s="428">
        <v>23.591100000000001</v>
      </c>
      <c r="E1923" s="449" t="s">
        <v>206</v>
      </c>
      <c r="F1923" s="626" t="s">
        <v>1028</v>
      </c>
      <c r="G1923" s="450" t="s">
        <v>2929</v>
      </c>
      <c r="H1923" s="450" t="s">
        <v>4900</v>
      </c>
      <c r="I1923" s="452" t="s">
        <v>684</v>
      </c>
      <c r="J1923" s="457" t="s">
        <v>624</v>
      </c>
      <c r="K1923" s="407" t="s">
        <v>624</v>
      </c>
      <c r="L1923" s="407">
        <v>4</v>
      </c>
      <c r="M1923" s="407">
        <v>4</v>
      </c>
      <c r="N1923" s="425" t="s">
        <v>624</v>
      </c>
      <c r="O1923" s="437"/>
      <c r="P1923" s="406"/>
      <c r="Q1923" s="406"/>
      <c r="R1923" s="406"/>
      <c r="S1923" s="406"/>
      <c r="T1923" s="406"/>
      <c r="U1923" s="406"/>
      <c r="V1923" s="406" t="e">
        <f t="shared" si="94"/>
        <v>#VALUE!</v>
      </c>
      <c r="W1923" s="676"/>
      <c r="X1923" s="507" t="e">
        <f t="shared" si="92"/>
        <v>#VALUE!</v>
      </c>
      <c r="Y1923" s="508" t="e">
        <f t="shared" si="93"/>
        <v>#VALUE!</v>
      </c>
      <c r="Z1923" s="509"/>
      <c r="AA1923" s="510" t="s">
        <v>1043</v>
      </c>
      <c r="AB1923" s="421" t="s">
        <v>1298</v>
      </c>
      <c r="AC1923" s="432" t="s">
        <v>1044</v>
      </c>
      <c r="AD1923" s="356" t="s">
        <v>624</v>
      </c>
      <c r="AE1923" s="356"/>
      <c r="AF1923" s="356"/>
      <c r="AG1923" s="356" t="s">
        <v>840</v>
      </c>
      <c r="AH1923" s="356"/>
      <c r="AI1923" s="356" t="s">
        <v>2227</v>
      </c>
      <c r="AJ1923" s="441"/>
      <c r="AK1923" s="359"/>
    </row>
    <row r="1924" spans="1:37">
      <c r="A1924" s="367"/>
      <c r="B1924" s="386" t="s">
        <v>220</v>
      </c>
      <c r="C1924" s="402">
        <v>46.771999999999998</v>
      </c>
      <c r="D1924" s="428">
        <v>23.589700000000001</v>
      </c>
      <c r="E1924" s="449" t="s">
        <v>206</v>
      </c>
      <c r="F1924" s="626" t="s">
        <v>1028</v>
      </c>
      <c r="G1924" s="450" t="s">
        <v>2929</v>
      </c>
      <c r="H1924" s="450" t="s">
        <v>4901</v>
      </c>
      <c r="I1924" s="452" t="s">
        <v>686</v>
      </c>
      <c r="J1924" s="457" t="s">
        <v>624</v>
      </c>
      <c r="K1924" s="407" t="s">
        <v>624</v>
      </c>
      <c r="L1924" s="407">
        <v>5</v>
      </c>
      <c r="M1924" s="407">
        <v>5</v>
      </c>
      <c r="N1924" s="425" t="s">
        <v>624</v>
      </c>
      <c r="O1924" s="437"/>
      <c r="P1924" s="406"/>
      <c r="Q1924" s="406"/>
      <c r="R1924" s="406"/>
      <c r="S1924" s="406"/>
      <c r="T1924" s="406"/>
      <c r="U1924" s="406"/>
      <c r="V1924" s="406" t="e">
        <f t="shared" si="94"/>
        <v>#VALUE!</v>
      </c>
      <c r="W1924" s="676"/>
      <c r="X1924" s="507" t="e">
        <f t="shared" si="92"/>
        <v>#VALUE!</v>
      </c>
      <c r="Y1924" s="508" t="e">
        <f t="shared" si="93"/>
        <v>#VALUE!</v>
      </c>
      <c r="Z1924" s="509"/>
      <c r="AA1924" s="510" t="s">
        <v>1043</v>
      </c>
      <c r="AB1924" s="421" t="s">
        <v>1298</v>
      </c>
      <c r="AC1924" s="432" t="s">
        <v>1044</v>
      </c>
      <c r="AD1924" s="356" t="s">
        <v>624</v>
      </c>
      <c r="AE1924" s="356"/>
      <c r="AF1924" s="356"/>
      <c r="AG1924" s="356" t="s">
        <v>840</v>
      </c>
      <c r="AH1924" s="356"/>
      <c r="AI1924" s="356" t="s">
        <v>2227</v>
      </c>
      <c r="AJ1924" s="496"/>
      <c r="AK1924" s="359"/>
    </row>
    <row r="1925" spans="1:37">
      <c r="A1925" s="367"/>
      <c r="B1925" s="386" t="s">
        <v>220</v>
      </c>
      <c r="C1925" s="402">
        <v>46.771999999999998</v>
      </c>
      <c r="D1925" s="428">
        <v>23.589200000000002</v>
      </c>
      <c r="E1925" s="449" t="s">
        <v>206</v>
      </c>
      <c r="F1925" s="626" t="s">
        <v>1028</v>
      </c>
      <c r="G1925" s="450" t="s">
        <v>2929</v>
      </c>
      <c r="H1925" s="450" t="s">
        <v>4902</v>
      </c>
      <c r="I1925" s="452" t="s">
        <v>793</v>
      </c>
      <c r="J1925" s="457" t="s">
        <v>624</v>
      </c>
      <c r="K1925" s="407" t="s">
        <v>624</v>
      </c>
      <c r="L1925" s="407">
        <v>6</v>
      </c>
      <c r="M1925" s="407">
        <v>6</v>
      </c>
      <c r="N1925" s="425" t="s">
        <v>624</v>
      </c>
      <c r="O1925" s="437"/>
      <c r="P1925" s="406"/>
      <c r="Q1925" s="406"/>
      <c r="R1925" s="406"/>
      <c r="S1925" s="406"/>
      <c r="T1925" s="406"/>
      <c r="U1925" s="406"/>
      <c r="V1925" s="406" t="e">
        <f t="shared" si="94"/>
        <v>#VALUE!</v>
      </c>
      <c r="W1925" s="676"/>
      <c r="X1925" s="507" t="e">
        <f t="shared" si="92"/>
        <v>#VALUE!</v>
      </c>
      <c r="Y1925" s="508" t="e">
        <f t="shared" si="93"/>
        <v>#VALUE!</v>
      </c>
      <c r="Z1925" s="509"/>
      <c r="AA1925" s="510" t="s">
        <v>1043</v>
      </c>
      <c r="AB1925" s="421" t="s">
        <v>1298</v>
      </c>
      <c r="AC1925" s="432" t="s">
        <v>1044</v>
      </c>
      <c r="AD1925" s="356" t="s">
        <v>624</v>
      </c>
      <c r="AE1925" s="356"/>
      <c r="AF1925" s="356"/>
      <c r="AG1925" s="356" t="s">
        <v>840</v>
      </c>
      <c r="AH1925" s="356"/>
      <c r="AI1925" s="356" t="s">
        <v>2227</v>
      </c>
      <c r="AJ1925" s="441"/>
      <c r="AK1925" s="359"/>
    </row>
    <row r="1926" spans="1:37">
      <c r="A1926" s="367"/>
      <c r="B1926" s="386" t="s">
        <v>220</v>
      </c>
      <c r="C1926" s="402">
        <v>46.768799999999999</v>
      </c>
      <c r="D1926" s="428">
        <v>23.590399999999999</v>
      </c>
      <c r="E1926" s="449" t="s">
        <v>206</v>
      </c>
      <c r="F1926" s="626" t="s">
        <v>1028</v>
      </c>
      <c r="G1926" s="450" t="s">
        <v>2929</v>
      </c>
      <c r="H1926" s="450" t="s">
        <v>4903</v>
      </c>
      <c r="I1926" s="452" t="s">
        <v>697</v>
      </c>
      <c r="J1926" s="457" t="s">
        <v>624</v>
      </c>
      <c r="K1926" s="407" t="s">
        <v>624</v>
      </c>
      <c r="L1926" s="407">
        <v>5</v>
      </c>
      <c r="M1926" s="407">
        <v>5</v>
      </c>
      <c r="N1926" s="425" t="s">
        <v>624</v>
      </c>
      <c r="O1926" s="437"/>
      <c r="P1926" s="406"/>
      <c r="Q1926" s="406"/>
      <c r="R1926" s="406"/>
      <c r="S1926" s="406"/>
      <c r="T1926" s="406"/>
      <c r="U1926" s="406"/>
      <c r="V1926" s="406" t="e">
        <f t="shared" si="94"/>
        <v>#VALUE!</v>
      </c>
      <c r="W1926" s="676"/>
      <c r="X1926" s="507" t="e">
        <f t="shared" si="92"/>
        <v>#VALUE!</v>
      </c>
      <c r="Y1926" s="508" t="e">
        <f t="shared" si="93"/>
        <v>#VALUE!</v>
      </c>
      <c r="Z1926" s="509"/>
      <c r="AA1926" s="510" t="s">
        <v>1043</v>
      </c>
      <c r="AB1926" s="421" t="s">
        <v>1298</v>
      </c>
      <c r="AC1926" s="432" t="s">
        <v>1044</v>
      </c>
      <c r="AD1926" s="356" t="s">
        <v>624</v>
      </c>
      <c r="AE1926" s="356"/>
      <c r="AF1926" s="356"/>
      <c r="AG1926" s="356" t="s">
        <v>840</v>
      </c>
      <c r="AH1926" s="356"/>
      <c r="AI1926" s="356" t="s">
        <v>2227</v>
      </c>
      <c r="AJ1926" s="441"/>
      <c r="AK1926" s="359"/>
    </row>
    <row r="1927" spans="1:37">
      <c r="A1927" s="367"/>
      <c r="B1927" s="386" t="s">
        <v>220</v>
      </c>
      <c r="C1927" s="402">
        <v>46.768700000000003</v>
      </c>
      <c r="D1927" s="428">
        <v>23.5901</v>
      </c>
      <c r="E1927" s="449" t="s">
        <v>206</v>
      </c>
      <c r="F1927" s="626" t="s">
        <v>1028</v>
      </c>
      <c r="G1927" s="450" t="s">
        <v>2929</v>
      </c>
      <c r="H1927" s="450" t="s">
        <v>4904</v>
      </c>
      <c r="I1927" s="452" t="s">
        <v>697</v>
      </c>
      <c r="J1927" s="457" t="s">
        <v>624</v>
      </c>
      <c r="K1927" s="407" t="s">
        <v>624</v>
      </c>
      <c r="L1927" s="407">
        <v>5</v>
      </c>
      <c r="M1927" s="407">
        <v>5</v>
      </c>
      <c r="N1927" s="425" t="s">
        <v>624</v>
      </c>
      <c r="O1927" s="437"/>
      <c r="P1927" s="406"/>
      <c r="Q1927" s="406"/>
      <c r="R1927" s="406"/>
      <c r="S1927" s="406"/>
      <c r="T1927" s="406"/>
      <c r="U1927" s="406"/>
      <c r="V1927" s="406" t="e">
        <f t="shared" si="94"/>
        <v>#VALUE!</v>
      </c>
      <c r="W1927" s="676"/>
      <c r="X1927" s="507" t="e">
        <f t="shared" si="92"/>
        <v>#VALUE!</v>
      </c>
      <c r="Y1927" s="508" t="e">
        <f t="shared" si="93"/>
        <v>#VALUE!</v>
      </c>
      <c r="Z1927" s="509"/>
      <c r="AA1927" s="510" t="s">
        <v>1043</v>
      </c>
      <c r="AB1927" s="421" t="s">
        <v>1298</v>
      </c>
      <c r="AC1927" s="432" t="s">
        <v>1044</v>
      </c>
      <c r="AD1927" s="356" t="s">
        <v>624</v>
      </c>
      <c r="AE1927" s="356"/>
      <c r="AF1927" s="356"/>
      <c r="AG1927" s="356" t="s">
        <v>840</v>
      </c>
      <c r="AH1927" s="356"/>
      <c r="AI1927" s="356" t="s">
        <v>2227</v>
      </c>
      <c r="AJ1927" s="441"/>
      <c r="AK1927" s="359"/>
    </row>
    <row r="1928" spans="1:37">
      <c r="A1928" s="367"/>
      <c r="B1928" s="386" t="s">
        <v>220</v>
      </c>
      <c r="C1928" s="402">
        <v>46.772199999999998</v>
      </c>
      <c r="D1928" s="428">
        <v>23.5916</v>
      </c>
      <c r="E1928" s="449" t="s">
        <v>206</v>
      </c>
      <c r="F1928" s="626" t="s">
        <v>1028</v>
      </c>
      <c r="G1928" s="450" t="s">
        <v>2929</v>
      </c>
      <c r="H1928" s="450" t="s">
        <v>4905</v>
      </c>
      <c r="I1928" s="452" t="s">
        <v>720</v>
      </c>
      <c r="J1928" s="457" t="s">
        <v>624</v>
      </c>
      <c r="K1928" s="407">
        <v>1</v>
      </c>
      <c r="L1928" s="407">
        <v>4</v>
      </c>
      <c r="M1928" s="407">
        <v>4</v>
      </c>
      <c r="N1928" s="425" t="s">
        <v>624</v>
      </c>
      <c r="O1928" s="437"/>
      <c r="P1928" s="406"/>
      <c r="Q1928" s="406"/>
      <c r="R1928" s="406"/>
      <c r="S1928" s="406"/>
      <c r="T1928" s="406"/>
      <c r="U1928" s="406"/>
      <c r="V1928" s="406" t="e">
        <f t="shared" si="94"/>
        <v>#VALUE!</v>
      </c>
      <c r="W1928" s="676"/>
      <c r="X1928" s="507" t="e">
        <f t="shared" si="92"/>
        <v>#VALUE!</v>
      </c>
      <c r="Y1928" s="508" t="e">
        <f t="shared" si="93"/>
        <v>#VALUE!</v>
      </c>
      <c r="Z1928" s="509"/>
      <c r="AA1928" s="510" t="s">
        <v>1029</v>
      </c>
      <c r="AB1928" s="421" t="s">
        <v>1298</v>
      </c>
      <c r="AC1928" s="432" t="s">
        <v>1044</v>
      </c>
      <c r="AD1928" s="356" t="s">
        <v>624</v>
      </c>
      <c r="AE1928" s="356"/>
      <c r="AF1928" s="356"/>
      <c r="AG1928" s="356" t="s">
        <v>840</v>
      </c>
      <c r="AH1928" s="356"/>
      <c r="AI1928" s="356" t="s">
        <v>2227</v>
      </c>
      <c r="AJ1928" s="441"/>
      <c r="AK1928" s="359"/>
    </row>
    <row r="1929" spans="1:37">
      <c r="A1929" s="367"/>
      <c r="B1929" s="386" t="s">
        <v>220</v>
      </c>
      <c r="C1929" s="402">
        <v>46.770899999999997</v>
      </c>
      <c r="D1929" s="428">
        <v>23.5914</v>
      </c>
      <c r="E1929" s="449" t="s">
        <v>206</v>
      </c>
      <c r="F1929" s="626" t="s">
        <v>1028</v>
      </c>
      <c r="G1929" s="450" t="s">
        <v>2929</v>
      </c>
      <c r="H1929" s="450" t="s">
        <v>4906</v>
      </c>
      <c r="I1929" s="452" t="s">
        <v>684</v>
      </c>
      <c r="J1929" s="457" t="s">
        <v>624</v>
      </c>
      <c r="K1929" s="407" t="s">
        <v>624</v>
      </c>
      <c r="L1929" s="407">
        <v>4</v>
      </c>
      <c r="M1929" s="407">
        <v>4</v>
      </c>
      <c r="N1929" s="425" t="s">
        <v>624</v>
      </c>
      <c r="O1929" s="437"/>
      <c r="P1929" s="406"/>
      <c r="Q1929" s="406"/>
      <c r="R1929" s="406"/>
      <c r="S1929" s="406"/>
      <c r="T1929" s="406"/>
      <c r="U1929" s="406"/>
      <c r="V1929" s="406" t="e">
        <f t="shared" si="94"/>
        <v>#VALUE!</v>
      </c>
      <c r="W1929" s="676"/>
      <c r="X1929" s="507" t="e">
        <f t="shared" si="92"/>
        <v>#VALUE!</v>
      </c>
      <c r="Y1929" s="508" t="e">
        <f t="shared" si="93"/>
        <v>#VALUE!</v>
      </c>
      <c r="Z1929" s="509"/>
      <c r="AA1929" s="510" t="s">
        <v>1043</v>
      </c>
      <c r="AB1929" s="421" t="s">
        <v>1298</v>
      </c>
      <c r="AC1929" s="432" t="s">
        <v>1044</v>
      </c>
      <c r="AD1929" s="356" t="s">
        <v>624</v>
      </c>
      <c r="AE1929" s="356"/>
      <c r="AF1929" s="356"/>
      <c r="AG1929" s="356" t="s">
        <v>840</v>
      </c>
      <c r="AH1929" s="356"/>
      <c r="AI1929" s="356" t="s">
        <v>2227</v>
      </c>
      <c r="AJ1929" s="441"/>
      <c r="AK1929" s="359"/>
    </row>
    <row r="1930" spans="1:37">
      <c r="A1930" s="367"/>
      <c r="B1930" s="386" t="s">
        <v>404</v>
      </c>
      <c r="C1930" s="402">
        <v>46.768999999999998</v>
      </c>
      <c r="D1930" s="428">
        <v>23.5929</v>
      </c>
      <c r="E1930" s="449" t="s">
        <v>206</v>
      </c>
      <c r="F1930" s="626" t="s">
        <v>1028</v>
      </c>
      <c r="G1930" s="450" t="s">
        <v>2929</v>
      </c>
      <c r="H1930" s="450" t="s">
        <v>4907</v>
      </c>
      <c r="I1930" s="452" t="s">
        <v>719</v>
      </c>
      <c r="J1930" s="457" t="s">
        <v>840</v>
      </c>
      <c r="K1930" s="407">
        <v>1</v>
      </c>
      <c r="L1930" s="407">
        <v>4</v>
      </c>
      <c r="M1930" s="407">
        <v>3</v>
      </c>
      <c r="N1930" s="425" t="s">
        <v>624</v>
      </c>
      <c r="O1930" s="437"/>
      <c r="P1930" s="406"/>
      <c r="Q1930" s="406"/>
      <c r="R1930" s="406"/>
      <c r="S1930" s="406"/>
      <c r="T1930" s="406"/>
      <c r="U1930" s="406"/>
      <c r="V1930" s="406" t="e">
        <f t="shared" si="94"/>
        <v>#VALUE!</v>
      </c>
      <c r="W1930" s="676"/>
      <c r="X1930" s="507" t="e">
        <f t="shared" si="92"/>
        <v>#VALUE!</v>
      </c>
      <c r="Y1930" s="508" t="e">
        <f t="shared" si="93"/>
        <v>#VALUE!</v>
      </c>
      <c r="Z1930" s="509"/>
      <c r="AA1930" s="510" t="s">
        <v>1043</v>
      </c>
      <c r="AB1930" s="421" t="s">
        <v>1298</v>
      </c>
      <c r="AC1930" s="431" t="s">
        <v>1044</v>
      </c>
      <c r="AD1930" s="356" t="s">
        <v>624</v>
      </c>
      <c r="AE1930" s="356"/>
      <c r="AF1930" s="356"/>
      <c r="AG1930" s="356" t="s">
        <v>840</v>
      </c>
      <c r="AH1930" s="356"/>
      <c r="AI1930" s="356" t="s">
        <v>2227</v>
      </c>
      <c r="AJ1930" s="441"/>
      <c r="AK1930" s="359"/>
    </row>
    <row r="1931" spans="1:37">
      <c r="A1931" s="367" t="s">
        <v>32</v>
      </c>
      <c r="B1931" s="369" t="s">
        <v>404</v>
      </c>
      <c r="C1931" s="461">
        <v>46.791800000000002</v>
      </c>
      <c r="D1931" s="462">
        <v>23.599799999999998</v>
      </c>
      <c r="E1931" s="463" t="s">
        <v>206</v>
      </c>
      <c r="F1931" s="464" t="s">
        <v>649</v>
      </c>
      <c r="G1931" s="464" t="s">
        <v>2930</v>
      </c>
      <c r="H1931" s="464" t="s">
        <v>2940</v>
      </c>
      <c r="I1931" s="474" t="s">
        <v>719</v>
      </c>
      <c r="J1931" s="475" t="s">
        <v>3</v>
      </c>
      <c r="K1931" s="476">
        <v>2</v>
      </c>
      <c r="L1931" s="476">
        <v>4</v>
      </c>
      <c r="M1931" s="476">
        <v>3</v>
      </c>
      <c r="N1931" s="477">
        <v>18</v>
      </c>
      <c r="O1931" s="478"/>
      <c r="P1931" s="479"/>
      <c r="Q1931" s="479"/>
      <c r="R1931" s="479"/>
      <c r="S1931" s="479"/>
      <c r="T1931" s="479"/>
      <c r="U1931" s="479"/>
      <c r="V1931" s="479">
        <f t="shared" si="94"/>
        <v>18</v>
      </c>
      <c r="W1931" s="679" t="s">
        <v>750</v>
      </c>
      <c r="X1931" s="515" t="str">
        <f t="shared" si="92"/>
        <v>probabil 18 număr camere necunoscut &lt;span style="color: red;"&gt;(spuneți-mi sau trimiteți tabel întreținere)&lt;/span&gt;</v>
      </c>
      <c r="Y1931" s="516" t="str">
        <f t="shared" si="93"/>
        <v>probabil 18 din care probabil 18 număr camere necunoscut &lt;span style="color: red;"&gt;(spuneți-mi sau trimiteți tabel întreținere)&lt;/span&gt;</v>
      </c>
      <c r="Z1931" s="517"/>
      <c r="AA1931" s="518" t="s">
        <v>1043</v>
      </c>
      <c r="AB1931" s="400" t="s">
        <v>1300</v>
      </c>
      <c r="AC1931" s="458" t="s">
        <v>1548</v>
      </c>
      <c r="AD1931" s="472" t="s">
        <v>624</v>
      </c>
      <c r="AE1931" s="472"/>
      <c r="AF1931" s="472"/>
      <c r="AG1931" s="472" t="s">
        <v>840</v>
      </c>
      <c r="AH1931" s="472"/>
      <c r="AI1931" s="472" t="s">
        <v>2227</v>
      </c>
      <c r="AJ1931" s="473"/>
      <c r="AK1931" s="359"/>
    </row>
    <row r="1932" spans="1:37">
      <c r="A1932" s="367"/>
      <c r="B1932" s="386" t="s">
        <v>404</v>
      </c>
      <c r="C1932" s="402">
        <v>46.792499999999997</v>
      </c>
      <c r="D1932" s="428">
        <v>23.596499999999999</v>
      </c>
      <c r="E1932" s="449" t="s">
        <v>206</v>
      </c>
      <c r="F1932" s="450" t="s">
        <v>649</v>
      </c>
      <c r="G1932" s="450" t="s">
        <v>2930</v>
      </c>
      <c r="H1932" s="450" t="s">
        <v>3146</v>
      </c>
      <c r="I1932" s="452" t="s">
        <v>708</v>
      </c>
      <c r="J1932" s="457" t="s">
        <v>3</v>
      </c>
      <c r="K1932" s="407">
        <v>1</v>
      </c>
      <c r="L1932" s="407">
        <v>2</v>
      </c>
      <c r="M1932" s="407">
        <v>2</v>
      </c>
      <c r="N1932" s="425">
        <v>8</v>
      </c>
      <c r="O1932" s="437"/>
      <c r="P1932" s="406"/>
      <c r="Q1932" s="406"/>
      <c r="R1932" s="406"/>
      <c r="S1932" s="406"/>
      <c r="T1932" s="406"/>
      <c r="U1932" s="406"/>
      <c r="V1932" s="406">
        <f t="shared" si="94"/>
        <v>8</v>
      </c>
      <c r="W1932" s="676"/>
      <c r="X1932" s="507" t="str">
        <f t="shared" si="92"/>
        <v>8 număr camere necunoscut &lt;span style="color: red;"&gt;(spuneți-mi sau trimiteți tabel întreținere)&lt;/span&gt;</v>
      </c>
      <c r="Y1932" s="508" t="str">
        <f t="shared" si="93"/>
        <v>8 din care 8 număr camere necunoscut &lt;span style="color: red;"&gt;(spuneți-mi sau trimiteți tabel întreținere)&lt;/span&gt;</v>
      </c>
      <c r="Z1932" s="509"/>
      <c r="AA1932" s="510" t="s">
        <v>1043</v>
      </c>
      <c r="AB1932" s="628" t="s">
        <v>1299</v>
      </c>
      <c r="AC1932" s="431" t="s">
        <v>1548</v>
      </c>
      <c r="AD1932" s="356" t="s">
        <v>624</v>
      </c>
      <c r="AE1932" s="356"/>
      <c r="AF1932" s="356"/>
      <c r="AG1932" s="356" t="s">
        <v>840</v>
      </c>
      <c r="AH1932" s="356"/>
      <c r="AI1932" s="356" t="s">
        <v>2227</v>
      </c>
      <c r="AJ1932" s="441"/>
      <c r="AK1932" s="359"/>
    </row>
    <row r="1933" spans="1:37">
      <c r="A1933" s="367"/>
      <c r="B1933" s="386" t="s">
        <v>404</v>
      </c>
      <c r="C1933" s="402">
        <v>46.7926</v>
      </c>
      <c r="D1933" s="428">
        <v>23.596</v>
      </c>
      <c r="E1933" s="449" t="s">
        <v>206</v>
      </c>
      <c r="F1933" s="450" t="s">
        <v>649</v>
      </c>
      <c r="G1933" s="450" t="s">
        <v>2930</v>
      </c>
      <c r="H1933" s="450" t="s">
        <v>4908</v>
      </c>
      <c r="I1933" s="452" t="s">
        <v>708</v>
      </c>
      <c r="J1933" s="457" t="s">
        <v>3</v>
      </c>
      <c r="K1933" s="407">
        <v>1</v>
      </c>
      <c r="L1933" s="407">
        <v>2</v>
      </c>
      <c r="M1933" s="407">
        <v>2</v>
      </c>
      <c r="N1933" s="425">
        <v>8</v>
      </c>
      <c r="O1933" s="437"/>
      <c r="P1933" s="406"/>
      <c r="Q1933" s="406"/>
      <c r="R1933" s="406"/>
      <c r="S1933" s="406"/>
      <c r="T1933" s="406"/>
      <c r="U1933" s="406"/>
      <c r="V1933" s="406">
        <f t="shared" si="94"/>
        <v>8</v>
      </c>
      <c r="W1933" s="676"/>
      <c r="X1933" s="507" t="str">
        <f t="shared" si="92"/>
        <v>8 număr camere necunoscut &lt;span style="color: red;"&gt;(spuneți-mi sau trimiteți tabel întreținere)&lt;/span&gt;</v>
      </c>
      <c r="Y1933" s="508" t="str">
        <f t="shared" si="93"/>
        <v>8 din care 8 număr camere necunoscut &lt;span style="color: red;"&gt;(spuneți-mi sau trimiteți tabel întreținere)&lt;/span&gt;</v>
      </c>
      <c r="Z1933" s="509"/>
      <c r="AA1933" s="510" t="s">
        <v>1043</v>
      </c>
      <c r="AB1933" s="628" t="s">
        <v>1299</v>
      </c>
      <c r="AC1933" s="431" t="s">
        <v>1548</v>
      </c>
      <c r="AD1933" s="356" t="s">
        <v>624</v>
      </c>
      <c r="AE1933" s="356"/>
      <c r="AF1933" s="356"/>
      <c r="AG1933" s="356" t="s">
        <v>840</v>
      </c>
      <c r="AH1933" s="356"/>
      <c r="AI1933" s="356" t="s">
        <v>2227</v>
      </c>
      <c r="AJ1933" s="441"/>
      <c r="AK1933" s="359"/>
    </row>
    <row r="1934" spans="1:37">
      <c r="A1934" s="367"/>
      <c r="B1934" s="386" t="s">
        <v>404</v>
      </c>
      <c r="C1934" s="402">
        <v>46.7928</v>
      </c>
      <c r="D1934" s="428">
        <v>23.596499999999999</v>
      </c>
      <c r="E1934" s="449" t="s">
        <v>206</v>
      </c>
      <c r="F1934" s="450" t="s">
        <v>649</v>
      </c>
      <c r="G1934" s="450" t="s">
        <v>2930</v>
      </c>
      <c r="H1934" s="450" t="s">
        <v>4909</v>
      </c>
      <c r="I1934" s="452" t="s">
        <v>708</v>
      </c>
      <c r="J1934" s="457" t="s">
        <v>3</v>
      </c>
      <c r="K1934" s="407">
        <v>1</v>
      </c>
      <c r="L1934" s="407">
        <v>2</v>
      </c>
      <c r="M1934" s="407">
        <v>2</v>
      </c>
      <c r="N1934" s="425">
        <v>8</v>
      </c>
      <c r="O1934" s="437"/>
      <c r="P1934" s="406"/>
      <c r="Q1934" s="406"/>
      <c r="R1934" s="406"/>
      <c r="S1934" s="406"/>
      <c r="T1934" s="406"/>
      <c r="U1934" s="406"/>
      <c r="V1934" s="406">
        <f t="shared" si="94"/>
        <v>8</v>
      </c>
      <c r="W1934" s="676"/>
      <c r="X1934" s="507" t="str">
        <f t="shared" si="92"/>
        <v>8 număr camere necunoscut &lt;span style="color: red;"&gt;(spuneți-mi sau trimiteți tabel întreținere)&lt;/span&gt;</v>
      </c>
      <c r="Y1934" s="508" t="str">
        <f t="shared" si="93"/>
        <v>8 din care 8 număr camere necunoscut &lt;span style="color: red;"&gt;(spuneți-mi sau trimiteți tabel întreținere)&lt;/span&gt;</v>
      </c>
      <c r="Z1934" s="509"/>
      <c r="AA1934" s="510" t="s">
        <v>1043</v>
      </c>
      <c r="AB1934" s="628" t="s">
        <v>1299</v>
      </c>
      <c r="AC1934" s="431" t="s">
        <v>1548</v>
      </c>
      <c r="AD1934" s="356" t="s">
        <v>624</v>
      </c>
      <c r="AE1934" s="356"/>
      <c r="AF1934" s="356"/>
      <c r="AG1934" s="356" t="s">
        <v>840</v>
      </c>
      <c r="AH1934" s="356"/>
      <c r="AI1934" s="356" t="s">
        <v>2227</v>
      </c>
      <c r="AJ1934" s="441"/>
      <c r="AK1934" s="359"/>
    </row>
    <row r="1935" spans="1:37">
      <c r="A1935" s="367"/>
      <c r="B1935" s="386" t="s">
        <v>404</v>
      </c>
      <c r="C1935" s="402">
        <v>46.792900000000003</v>
      </c>
      <c r="D1935" s="428">
        <v>23.596900000000002</v>
      </c>
      <c r="E1935" s="449" t="s">
        <v>206</v>
      </c>
      <c r="F1935" s="450" t="s">
        <v>649</v>
      </c>
      <c r="G1935" s="450" t="s">
        <v>2930</v>
      </c>
      <c r="H1935" s="450" t="s">
        <v>4910</v>
      </c>
      <c r="I1935" s="452" t="s">
        <v>708</v>
      </c>
      <c r="J1935" s="457" t="s">
        <v>3</v>
      </c>
      <c r="K1935" s="407">
        <v>1</v>
      </c>
      <c r="L1935" s="407">
        <v>2</v>
      </c>
      <c r="M1935" s="407">
        <v>2</v>
      </c>
      <c r="N1935" s="425">
        <v>8</v>
      </c>
      <c r="O1935" s="437"/>
      <c r="P1935" s="406"/>
      <c r="Q1935" s="406"/>
      <c r="R1935" s="406"/>
      <c r="S1935" s="406"/>
      <c r="T1935" s="406"/>
      <c r="U1935" s="406"/>
      <c r="V1935" s="406">
        <f t="shared" si="94"/>
        <v>8</v>
      </c>
      <c r="W1935" s="676"/>
      <c r="X1935" s="507" t="str">
        <f t="shared" si="92"/>
        <v>8 număr camere necunoscut &lt;span style="color: red;"&gt;(spuneți-mi sau trimiteți tabel întreținere)&lt;/span&gt;</v>
      </c>
      <c r="Y1935" s="508" t="str">
        <f t="shared" si="93"/>
        <v>8 din care 8 număr camere necunoscut &lt;span style="color: red;"&gt;(spuneți-mi sau trimiteți tabel întreținere)&lt;/span&gt;</v>
      </c>
      <c r="Z1935" s="509"/>
      <c r="AA1935" s="510" t="s">
        <v>1043</v>
      </c>
      <c r="AB1935" s="628" t="s">
        <v>1299</v>
      </c>
      <c r="AC1935" s="431" t="s">
        <v>1548</v>
      </c>
      <c r="AD1935" s="356" t="s">
        <v>624</v>
      </c>
      <c r="AE1935" s="356"/>
      <c r="AF1935" s="356"/>
      <c r="AG1935" s="356" t="s">
        <v>840</v>
      </c>
      <c r="AH1935" s="356"/>
      <c r="AI1935" s="356" t="s">
        <v>2227</v>
      </c>
      <c r="AJ1935" s="441"/>
      <c r="AK1935" s="359"/>
    </row>
    <row r="1936" spans="1:37">
      <c r="A1936" s="367"/>
      <c r="B1936" s="386" t="s">
        <v>404</v>
      </c>
      <c r="C1936" s="402">
        <v>46.793100000000003</v>
      </c>
      <c r="D1936" s="428">
        <v>23.597300000000001</v>
      </c>
      <c r="E1936" s="449" t="s">
        <v>206</v>
      </c>
      <c r="F1936" s="450" t="s">
        <v>649</v>
      </c>
      <c r="G1936" s="450" t="s">
        <v>2930</v>
      </c>
      <c r="H1936" s="450" t="s">
        <v>4911</v>
      </c>
      <c r="I1936" s="452" t="s">
        <v>708</v>
      </c>
      <c r="J1936" s="457" t="s">
        <v>3</v>
      </c>
      <c r="K1936" s="407">
        <v>1</v>
      </c>
      <c r="L1936" s="407">
        <v>2</v>
      </c>
      <c r="M1936" s="407">
        <v>2</v>
      </c>
      <c r="N1936" s="425">
        <v>8</v>
      </c>
      <c r="O1936" s="437"/>
      <c r="P1936" s="406"/>
      <c r="Q1936" s="406"/>
      <c r="R1936" s="406"/>
      <c r="S1936" s="406"/>
      <c r="T1936" s="406"/>
      <c r="U1936" s="406"/>
      <c r="V1936" s="406">
        <f t="shared" si="94"/>
        <v>8</v>
      </c>
      <c r="W1936" s="676"/>
      <c r="X1936" s="507" t="str">
        <f t="shared" si="92"/>
        <v>8 număr camere necunoscut &lt;span style="color: red;"&gt;(spuneți-mi sau trimiteți tabel întreținere)&lt;/span&gt;</v>
      </c>
      <c r="Y1936" s="508" t="str">
        <f t="shared" si="93"/>
        <v>8 din care 8 număr camere necunoscut &lt;span style="color: red;"&gt;(spuneți-mi sau trimiteți tabel întreținere)&lt;/span&gt;</v>
      </c>
      <c r="Z1936" s="509"/>
      <c r="AA1936" s="510" t="s">
        <v>1043</v>
      </c>
      <c r="AB1936" s="628" t="s">
        <v>1299</v>
      </c>
      <c r="AC1936" s="431" t="s">
        <v>1548</v>
      </c>
      <c r="AD1936" s="356" t="s">
        <v>624</v>
      </c>
      <c r="AE1936" s="356"/>
      <c r="AF1936" s="356"/>
      <c r="AG1936" s="356" t="s">
        <v>840</v>
      </c>
      <c r="AH1936" s="356"/>
      <c r="AI1936" s="356" t="s">
        <v>2227</v>
      </c>
      <c r="AJ1936" s="441"/>
      <c r="AK1936" s="359"/>
    </row>
    <row r="1937" spans="1:37">
      <c r="A1937" s="367"/>
      <c r="B1937" s="386" t="s">
        <v>404</v>
      </c>
      <c r="C1937" s="402">
        <v>46.793300000000002</v>
      </c>
      <c r="D1937" s="428">
        <v>23.597899999999999</v>
      </c>
      <c r="E1937" s="449" t="s">
        <v>206</v>
      </c>
      <c r="F1937" s="450" t="s">
        <v>649</v>
      </c>
      <c r="G1937" s="450" t="s">
        <v>2930</v>
      </c>
      <c r="H1937" s="450" t="s">
        <v>4912</v>
      </c>
      <c r="I1937" s="452" t="s">
        <v>708</v>
      </c>
      <c r="J1937" s="457" t="s">
        <v>3</v>
      </c>
      <c r="K1937" s="407">
        <v>1</v>
      </c>
      <c r="L1937" s="407">
        <v>2</v>
      </c>
      <c r="M1937" s="407">
        <v>2</v>
      </c>
      <c r="N1937" s="425">
        <v>8</v>
      </c>
      <c r="O1937" s="437"/>
      <c r="P1937" s="406"/>
      <c r="Q1937" s="406"/>
      <c r="R1937" s="406"/>
      <c r="S1937" s="406"/>
      <c r="T1937" s="406"/>
      <c r="U1937" s="406"/>
      <c r="V1937" s="406">
        <f t="shared" si="94"/>
        <v>8</v>
      </c>
      <c r="W1937" s="676"/>
      <c r="X1937" s="507" t="str">
        <f t="shared" si="92"/>
        <v>8 număr camere necunoscut &lt;span style="color: red;"&gt;(spuneți-mi sau trimiteți tabel întreținere)&lt;/span&gt;</v>
      </c>
      <c r="Y1937" s="508" t="str">
        <f t="shared" si="93"/>
        <v>8 din care 8 număr camere necunoscut &lt;span style="color: red;"&gt;(spuneți-mi sau trimiteți tabel întreținere)&lt;/span&gt;</v>
      </c>
      <c r="Z1937" s="509"/>
      <c r="AA1937" s="510" t="s">
        <v>1043</v>
      </c>
      <c r="AB1937" s="628" t="s">
        <v>1299</v>
      </c>
      <c r="AC1937" s="431" t="s">
        <v>1548</v>
      </c>
      <c r="AD1937" s="356" t="s">
        <v>624</v>
      </c>
      <c r="AE1937" s="356"/>
      <c r="AF1937" s="356"/>
      <c r="AG1937" s="356" t="s">
        <v>840</v>
      </c>
      <c r="AH1937" s="356"/>
      <c r="AI1937" s="356" t="s">
        <v>2227</v>
      </c>
      <c r="AJ1937" s="441"/>
      <c r="AK1937" s="359"/>
    </row>
    <row r="1938" spans="1:37">
      <c r="A1938" s="367"/>
      <c r="B1938" s="386" t="s">
        <v>404</v>
      </c>
      <c r="C1938" s="402">
        <v>46.7926</v>
      </c>
      <c r="D1938" s="428">
        <v>23.597799999999999</v>
      </c>
      <c r="E1938" s="449" t="s">
        <v>206</v>
      </c>
      <c r="F1938" s="450" t="s">
        <v>649</v>
      </c>
      <c r="G1938" s="450" t="s">
        <v>2930</v>
      </c>
      <c r="H1938" s="450" t="s">
        <v>4913</v>
      </c>
      <c r="I1938" s="452" t="s">
        <v>708</v>
      </c>
      <c r="J1938" s="457" t="s">
        <v>3</v>
      </c>
      <c r="K1938" s="407">
        <v>1</v>
      </c>
      <c r="L1938" s="407">
        <v>2</v>
      </c>
      <c r="M1938" s="407">
        <v>2</v>
      </c>
      <c r="N1938" s="425">
        <v>8</v>
      </c>
      <c r="O1938" s="437"/>
      <c r="P1938" s="406"/>
      <c r="Q1938" s="406"/>
      <c r="R1938" s="406"/>
      <c r="S1938" s="406"/>
      <c r="T1938" s="406"/>
      <c r="U1938" s="406"/>
      <c r="V1938" s="406">
        <f t="shared" si="94"/>
        <v>8</v>
      </c>
      <c r="W1938" s="676"/>
      <c r="X1938" s="507" t="str">
        <f t="shared" si="92"/>
        <v>8 număr camere necunoscut &lt;span style="color: red;"&gt;(spuneți-mi sau trimiteți tabel întreținere)&lt;/span&gt;</v>
      </c>
      <c r="Y1938" s="508" t="str">
        <f t="shared" si="93"/>
        <v>8 din care 8 număr camere necunoscut &lt;span style="color: red;"&gt;(spuneți-mi sau trimiteți tabel întreținere)&lt;/span&gt;</v>
      </c>
      <c r="Z1938" s="509"/>
      <c r="AA1938" s="510" t="s">
        <v>1043</v>
      </c>
      <c r="AB1938" s="628" t="s">
        <v>1299</v>
      </c>
      <c r="AC1938" s="431" t="s">
        <v>1548</v>
      </c>
      <c r="AD1938" s="356" t="s">
        <v>624</v>
      </c>
      <c r="AE1938" s="356"/>
      <c r="AF1938" s="356"/>
      <c r="AG1938" s="356" t="s">
        <v>840</v>
      </c>
      <c r="AH1938" s="356"/>
      <c r="AI1938" s="356" t="s">
        <v>2227</v>
      </c>
      <c r="AJ1938" s="441"/>
      <c r="AK1938" s="359"/>
    </row>
    <row r="1939" spans="1:37">
      <c r="A1939" s="367"/>
      <c r="B1939" s="386" t="s">
        <v>404</v>
      </c>
      <c r="C1939" s="402">
        <v>46.792900000000003</v>
      </c>
      <c r="D1939" s="428">
        <v>23.5976</v>
      </c>
      <c r="E1939" s="449" t="s">
        <v>206</v>
      </c>
      <c r="F1939" s="450" t="s">
        <v>649</v>
      </c>
      <c r="G1939" s="450" t="s">
        <v>2930</v>
      </c>
      <c r="H1939" s="450" t="s">
        <v>4914</v>
      </c>
      <c r="I1939" s="452" t="s">
        <v>708</v>
      </c>
      <c r="J1939" s="457" t="s">
        <v>3</v>
      </c>
      <c r="K1939" s="407">
        <v>1</v>
      </c>
      <c r="L1939" s="407">
        <v>2</v>
      </c>
      <c r="M1939" s="407">
        <v>2</v>
      </c>
      <c r="N1939" s="425">
        <v>8</v>
      </c>
      <c r="O1939" s="437"/>
      <c r="P1939" s="406"/>
      <c r="Q1939" s="406"/>
      <c r="R1939" s="406"/>
      <c r="S1939" s="406"/>
      <c r="T1939" s="406"/>
      <c r="U1939" s="406"/>
      <c r="V1939" s="406">
        <f t="shared" si="94"/>
        <v>8</v>
      </c>
      <c r="W1939" s="676"/>
      <c r="X1939" s="507" t="str">
        <f t="shared" si="92"/>
        <v>8 număr camere necunoscut &lt;span style="color: red;"&gt;(spuneți-mi sau trimiteți tabel întreținere)&lt;/span&gt;</v>
      </c>
      <c r="Y1939" s="508" t="str">
        <f t="shared" si="93"/>
        <v>8 din care 8 număr camere necunoscut &lt;span style="color: red;"&gt;(spuneți-mi sau trimiteți tabel întreținere)&lt;/span&gt;</v>
      </c>
      <c r="Z1939" s="509"/>
      <c r="AA1939" s="510" t="s">
        <v>1043</v>
      </c>
      <c r="AB1939" s="628" t="s">
        <v>1299</v>
      </c>
      <c r="AC1939" s="431" t="s">
        <v>1548</v>
      </c>
      <c r="AD1939" s="356" t="s">
        <v>624</v>
      </c>
      <c r="AE1939" s="356"/>
      <c r="AF1939" s="356"/>
      <c r="AG1939" s="356" t="s">
        <v>840</v>
      </c>
      <c r="AH1939" s="356"/>
      <c r="AI1939" s="356" t="s">
        <v>2227</v>
      </c>
      <c r="AJ1939" s="441"/>
      <c r="AK1939" s="359"/>
    </row>
    <row r="1940" spans="1:37">
      <c r="A1940" s="367"/>
      <c r="B1940" s="386" t="s">
        <v>404</v>
      </c>
      <c r="C1940" s="402">
        <v>46.7928</v>
      </c>
      <c r="D1940" s="428">
        <v>23.598199999999999</v>
      </c>
      <c r="E1940" s="449" t="s">
        <v>206</v>
      </c>
      <c r="F1940" s="450" t="s">
        <v>649</v>
      </c>
      <c r="G1940" s="450" t="s">
        <v>2930</v>
      </c>
      <c r="H1940" s="450" t="s">
        <v>4915</v>
      </c>
      <c r="I1940" s="452" t="s">
        <v>708</v>
      </c>
      <c r="J1940" s="457" t="s">
        <v>3</v>
      </c>
      <c r="K1940" s="407">
        <v>1</v>
      </c>
      <c r="L1940" s="407">
        <v>2</v>
      </c>
      <c r="M1940" s="407">
        <v>2</v>
      </c>
      <c r="N1940" s="425">
        <v>8</v>
      </c>
      <c r="O1940" s="437"/>
      <c r="P1940" s="406"/>
      <c r="Q1940" s="406"/>
      <c r="R1940" s="406"/>
      <c r="S1940" s="406"/>
      <c r="T1940" s="406"/>
      <c r="U1940" s="406"/>
      <c r="V1940" s="406">
        <f t="shared" si="94"/>
        <v>8</v>
      </c>
      <c r="W1940" s="676"/>
      <c r="X1940" s="507" t="str">
        <f t="shared" si="92"/>
        <v>8 număr camere necunoscut &lt;span style="color: red;"&gt;(spuneți-mi sau trimiteți tabel întreținere)&lt;/span&gt;</v>
      </c>
      <c r="Y1940" s="508" t="str">
        <f t="shared" si="93"/>
        <v>8 din care 8 număr camere necunoscut &lt;span style="color: red;"&gt;(spuneți-mi sau trimiteți tabel întreținere)&lt;/span&gt;</v>
      </c>
      <c r="Z1940" s="509"/>
      <c r="AA1940" s="510" t="s">
        <v>1043</v>
      </c>
      <c r="AB1940" s="628" t="s">
        <v>1299</v>
      </c>
      <c r="AC1940" s="431" t="s">
        <v>1548</v>
      </c>
      <c r="AD1940" s="356" t="s">
        <v>624</v>
      </c>
      <c r="AE1940" s="356"/>
      <c r="AF1940" s="356"/>
      <c r="AG1940" s="356" t="s">
        <v>840</v>
      </c>
      <c r="AH1940" s="356"/>
      <c r="AI1940" s="356" t="s">
        <v>2227</v>
      </c>
      <c r="AJ1940" s="441"/>
      <c r="AK1940" s="359"/>
    </row>
    <row r="1941" spans="1:37">
      <c r="A1941" s="367"/>
      <c r="B1941" s="386" t="s">
        <v>404</v>
      </c>
      <c r="C1941" s="402">
        <v>46.792999999999999</v>
      </c>
      <c r="D1941" s="428">
        <v>23.598050000000001</v>
      </c>
      <c r="E1941" s="449" t="s">
        <v>206</v>
      </c>
      <c r="F1941" s="450" t="s">
        <v>649</v>
      </c>
      <c r="G1941" s="450" t="s">
        <v>2930</v>
      </c>
      <c r="H1941" s="450" t="s">
        <v>4916</v>
      </c>
      <c r="I1941" s="452" t="s">
        <v>708</v>
      </c>
      <c r="J1941" s="457" t="s">
        <v>3</v>
      </c>
      <c r="K1941" s="407">
        <v>1</v>
      </c>
      <c r="L1941" s="407">
        <v>2</v>
      </c>
      <c r="M1941" s="407">
        <v>2</v>
      </c>
      <c r="N1941" s="425">
        <v>8</v>
      </c>
      <c r="O1941" s="437"/>
      <c r="P1941" s="406"/>
      <c r="Q1941" s="406"/>
      <c r="R1941" s="406"/>
      <c r="S1941" s="406"/>
      <c r="T1941" s="406"/>
      <c r="U1941" s="406"/>
      <c r="V1941" s="406">
        <f t="shared" si="94"/>
        <v>8</v>
      </c>
      <c r="W1941" s="676"/>
      <c r="X1941" s="507" t="str">
        <f t="shared" si="92"/>
        <v>8 număr camere necunoscut &lt;span style="color: red;"&gt;(spuneți-mi sau trimiteți tabel întreținere)&lt;/span&gt;</v>
      </c>
      <c r="Y1941" s="508" t="str">
        <f t="shared" si="93"/>
        <v>8 din care 8 număr camere necunoscut &lt;span style="color: red;"&gt;(spuneți-mi sau trimiteți tabel întreținere)&lt;/span&gt;</v>
      </c>
      <c r="Z1941" s="509"/>
      <c r="AA1941" s="510" t="s">
        <v>1043</v>
      </c>
      <c r="AB1941" s="628" t="s">
        <v>1299</v>
      </c>
      <c r="AC1941" s="431" t="s">
        <v>1548</v>
      </c>
      <c r="AD1941" s="356" t="s">
        <v>624</v>
      </c>
      <c r="AE1941" s="356"/>
      <c r="AF1941" s="356"/>
      <c r="AG1941" s="356" t="s">
        <v>840</v>
      </c>
      <c r="AH1941" s="356"/>
      <c r="AI1941" s="356" t="s">
        <v>2227</v>
      </c>
      <c r="AJ1941" s="441"/>
      <c r="AK1941" s="359"/>
    </row>
    <row r="1942" spans="1:37">
      <c r="A1942" s="367" t="s">
        <v>32</v>
      </c>
      <c r="B1942" s="369" t="s">
        <v>220</v>
      </c>
      <c r="C1942" s="461">
        <v>46.766500000000001</v>
      </c>
      <c r="D1942" s="462">
        <v>23.587800000000001</v>
      </c>
      <c r="E1942" s="463" t="s">
        <v>206</v>
      </c>
      <c r="F1942" s="388" t="s">
        <v>1028</v>
      </c>
      <c r="G1942" s="464" t="s">
        <v>2931</v>
      </c>
      <c r="H1942" s="464" t="s">
        <v>3239</v>
      </c>
      <c r="I1942" s="474" t="s">
        <v>721</v>
      </c>
      <c r="J1942" s="475" t="s">
        <v>624</v>
      </c>
      <c r="K1942" s="476">
        <v>1</v>
      </c>
      <c r="L1942" s="476">
        <v>5</v>
      </c>
      <c r="M1942" s="476">
        <v>5</v>
      </c>
      <c r="N1942" s="477" t="s">
        <v>624</v>
      </c>
      <c r="O1942" s="478"/>
      <c r="P1942" s="479"/>
      <c r="Q1942" s="479"/>
      <c r="R1942" s="479"/>
      <c r="S1942" s="479"/>
      <c r="T1942" s="479"/>
      <c r="U1942" s="479"/>
      <c r="V1942" s="479" t="e">
        <f t="shared" si="94"/>
        <v>#VALUE!</v>
      </c>
      <c r="W1942" s="679"/>
      <c r="X1942" s="515" t="e">
        <f t="shared" si="92"/>
        <v>#VALUE!</v>
      </c>
      <c r="Y1942" s="516" t="e">
        <f t="shared" si="93"/>
        <v>#VALUE!</v>
      </c>
      <c r="Z1942" s="517"/>
      <c r="AA1942" s="518" t="s">
        <v>1029</v>
      </c>
      <c r="AB1942" s="482" t="s">
        <v>1298</v>
      </c>
      <c r="AC1942" s="483" t="s">
        <v>1044</v>
      </c>
      <c r="AD1942" s="472" t="s">
        <v>624</v>
      </c>
      <c r="AE1942" s="472"/>
      <c r="AF1942" s="472"/>
      <c r="AG1942" s="472" t="s">
        <v>840</v>
      </c>
      <c r="AH1942" s="472"/>
      <c r="AI1942" s="472" t="s">
        <v>2227</v>
      </c>
      <c r="AJ1942" s="473"/>
      <c r="AK1942" s="359"/>
    </row>
    <row r="1943" spans="1:37">
      <c r="A1943" s="367"/>
      <c r="B1943" s="386" t="s">
        <v>404</v>
      </c>
      <c r="C1943" s="402">
        <v>46.764600000000002</v>
      </c>
      <c r="D1943" s="428">
        <v>23.59</v>
      </c>
      <c r="E1943" s="449" t="s">
        <v>206</v>
      </c>
      <c r="F1943" s="450" t="s">
        <v>649</v>
      </c>
      <c r="G1943" s="450" t="s">
        <v>2931</v>
      </c>
      <c r="H1943" s="450" t="s">
        <v>4917</v>
      </c>
      <c r="I1943" s="452" t="s">
        <v>743</v>
      </c>
      <c r="J1943" s="457" t="s">
        <v>3</v>
      </c>
      <c r="K1943" s="407">
        <v>1</v>
      </c>
      <c r="L1943" s="407">
        <v>3</v>
      </c>
      <c r="M1943" s="407">
        <v>3</v>
      </c>
      <c r="N1943" s="425">
        <v>6</v>
      </c>
      <c r="O1943" s="437"/>
      <c r="P1943" s="406"/>
      <c r="Q1943" s="406"/>
      <c r="R1943" s="406"/>
      <c r="S1943" s="406"/>
      <c r="T1943" s="406"/>
      <c r="U1943" s="406"/>
      <c r="V1943" s="406">
        <f t="shared" si="94"/>
        <v>6</v>
      </c>
      <c r="W1943" s="676" t="s">
        <v>750</v>
      </c>
      <c r="X1943" s="507" t="str">
        <f t="shared" si="92"/>
        <v>probabil 6 număr camere necunoscut &lt;span style="color: red;"&gt;(spuneți-mi sau trimiteți tabel întreținere)&lt;/span&gt;</v>
      </c>
      <c r="Y1943" s="508" t="str">
        <f t="shared" si="93"/>
        <v>probabil 6 din care probabil 6 număr camere necunoscut &lt;span style="color: red;"&gt;(spuneți-mi sau trimiteți tabel întreținere)&lt;/span&gt;</v>
      </c>
      <c r="Z1943" s="509"/>
      <c r="AA1943" s="510" t="s">
        <v>1043</v>
      </c>
      <c r="AB1943" s="421" t="s">
        <v>1303</v>
      </c>
      <c r="AC1943" s="431" t="s">
        <v>1547</v>
      </c>
      <c r="AD1943" s="356" t="s">
        <v>624</v>
      </c>
      <c r="AE1943" s="356"/>
      <c r="AF1943" s="356"/>
      <c r="AG1943" s="356" t="s">
        <v>840</v>
      </c>
      <c r="AH1943" s="356"/>
      <c r="AI1943" s="356" t="s">
        <v>2227</v>
      </c>
      <c r="AJ1943" s="441"/>
      <c r="AK1943" s="359"/>
    </row>
    <row r="1944" spans="1:37">
      <c r="A1944" s="367"/>
      <c r="B1944" s="386" t="s">
        <v>404</v>
      </c>
      <c r="C1944" s="402">
        <v>46.7639</v>
      </c>
      <c r="D1944" s="428">
        <v>23.590800000000002</v>
      </c>
      <c r="E1944" s="449" t="s">
        <v>206</v>
      </c>
      <c r="F1944" s="450" t="s">
        <v>649</v>
      </c>
      <c r="G1944" s="450" t="s">
        <v>2931</v>
      </c>
      <c r="H1944" s="450" t="s">
        <v>4918</v>
      </c>
      <c r="I1944" s="452" t="s">
        <v>746</v>
      </c>
      <c r="J1944" s="457" t="s">
        <v>3</v>
      </c>
      <c r="K1944" s="407">
        <v>1</v>
      </c>
      <c r="L1944" s="407">
        <v>4</v>
      </c>
      <c r="M1944" s="407">
        <v>4</v>
      </c>
      <c r="N1944" s="425">
        <v>8</v>
      </c>
      <c r="O1944" s="437"/>
      <c r="P1944" s="406"/>
      <c r="Q1944" s="406"/>
      <c r="R1944" s="406"/>
      <c r="S1944" s="406"/>
      <c r="T1944" s="406"/>
      <c r="U1944" s="406"/>
      <c r="V1944" s="406">
        <f t="shared" si="94"/>
        <v>8</v>
      </c>
      <c r="W1944" s="676"/>
      <c r="X1944" s="507" t="str">
        <f t="shared" si="92"/>
        <v>8 număr camere necunoscut &lt;span style="color: red;"&gt;(spuneți-mi sau trimiteți tabel întreținere)&lt;/span&gt;</v>
      </c>
      <c r="Y1944" s="508" t="str">
        <f t="shared" si="93"/>
        <v>8 din care 8 număr camere necunoscut &lt;span style="color: red;"&gt;(spuneți-mi sau trimiteți tabel întreținere)&lt;/span&gt;</v>
      </c>
      <c r="Z1944" s="509"/>
      <c r="AA1944" s="510" t="s">
        <v>1043</v>
      </c>
      <c r="AB1944" s="421" t="s">
        <v>1303</v>
      </c>
      <c r="AC1944" s="431" t="s">
        <v>1547</v>
      </c>
      <c r="AD1944" s="356" t="s">
        <v>624</v>
      </c>
      <c r="AE1944" s="356"/>
      <c r="AF1944" s="356"/>
      <c r="AG1944" s="356" t="s">
        <v>840</v>
      </c>
      <c r="AH1944" s="356"/>
      <c r="AI1944" s="356" t="s">
        <v>2227</v>
      </c>
      <c r="AJ1944" s="441"/>
      <c r="AK1944" s="359"/>
    </row>
    <row r="1945" spans="1:37">
      <c r="A1945" s="367"/>
      <c r="B1945" s="386" t="s">
        <v>404</v>
      </c>
      <c r="C1945" s="402">
        <v>46.764099999999999</v>
      </c>
      <c r="D1945" s="428">
        <v>23.589300000000001</v>
      </c>
      <c r="E1945" s="449" t="s">
        <v>206</v>
      </c>
      <c r="F1945" s="450" t="s">
        <v>649</v>
      </c>
      <c r="G1945" s="450" t="s">
        <v>2931</v>
      </c>
      <c r="H1945" s="450" t="s">
        <v>2983</v>
      </c>
      <c r="I1945" s="452" t="s">
        <v>743</v>
      </c>
      <c r="J1945" s="457" t="s">
        <v>3</v>
      </c>
      <c r="K1945" s="407">
        <v>1</v>
      </c>
      <c r="L1945" s="407">
        <v>3</v>
      </c>
      <c r="M1945" s="407">
        <v>3</v>
      </c>
      <c r="N1945" s="425">
        <v>6</v>
      </c>
      <c r="O1945" s="437"/>
      <c r="P1945" s="406"/>
      <c r="Q1945" s="406"/>
      <c r="R1945" s="406"/>
      <c r="S1945" s="406"/>
      <c r="T1945" s="406"/>
      <c r="U1945" s="406"/>
      <c r="V1945" s="406">
        <f t="shared" si="94"/>
        <v>6</v>
      </c>
      <c r="W1945" s="676" t="s">
        <v>750</v>
      </c>
      <c r="X1945" s="507" t="str">
        <f t="shared" si="92"/>
        <v>probabil 6 număr camere necunoscut &lt;span style="color: red;"&gt;(spuneți-mi sau trimiteți tabel întreținere)&lt;/span&gt;</v>
      </c>
      <c r="Y1945" s="508" t="str">
        <f t="shared" si="93"/>
        <v>probabil 6 din care probabil 6 număr camere necunoscut &lt;span style="color: red;"&gt;(spuneți-mi sau trimiteți tabel întreținere)&lt;/span&gt;</v>
      </c>
      <c r="Z1945" s="509"/>
      <c r="AA1945" s="510" t="s">
        <v>1043</v>
      </c>
      <c r="AB1945" s="421" t="s">
        <v>1303</v>
      </c>
      <c r="AC1945" s="431" t="s">
        <v>1547</v>
      </c>
      <c r="AD1945" s="356" t="s">
        <v>624</v>
      </c>
      <c r="AE1945" s="356"/>
      <c r="AF1945" s="356"/>
      <c r="AG1945" s="356" t="s">
        <v>840</v>
      </c>
      <c r="AH1945" s="356"/>
      <c r="AI1945" s="356" t="s">
        <v>2227</v>
      </c>
      <c r="AJ1945" s="441"/>
      <c r="AK1945" s="359"/>
    </row>
    <row r="1946" spans="1:37">
      <c r="A1946" s="367"/>
      <c r="B1946" s="386" t="s">
        <v>220</v>
      </c>
      <c r="C1946" s="402">
        <v>46.766399999999997</v>
      </c>
      <c r="D1946" s="428">
        <v>23.5871</v>
      </c>
      <c r="E1946" s="449" t="s">
        <v>206</v>
      </c>
      <c r="F1946" s="626" t="s">
        <v>1028</v>
      </c>
      <c r="G1946" s="450" t="s">
        <v>2931</v>
      </c>
      <c r="H1946" s="450" t="s">
        <v>4919</v>
      </c>
      <c r="I1946" s="452" t="s">
        <v>681</v>
      </c>
      <c r="J1946" s="457" t="s">
        <v>624</v>
      </c>
      <c r="K1946" s="407">
        <v>1</v>
      </c>
      <c r="L1946" s="407">
        <v>5</v>
      </c>
      <c r="M1946" s="407">
        <v>5</v>
      </c>
      <c r="N1946" s="425" t="s">
        <v>624</v>
      </c>
      <c r="O1946" s="437"/>
      <c r="P1946" s="406"/>
      <c r="Q1946" s="406"/>
      <c r="R1946" s="406"/>
      <c r="S1946" s="406"/>
      <c r="T1946" s="406"/>
      <c r="U1946" s="406"/>
      <c r="V1946" s="406" t="e">
        <f t="shared" si="94"/>
        <v>#VALUE!</v>
      </c>
      <c r="W1946" s="676"/>
      <c r="X1946" s="507" t="e">
        <f t="shared" si="92"/>
        <v>#VALUE!</v>
      </c>
      <c r="Y1946" s="508" t="e">
        <f t="shared" si="93"/>
        <v>#VALUE!</v>
      </c>
      <c r="Z1946" s="509"/>
      <c r="AA1946" s="510" t="s">
        <v>1029</v>
      </c>
      <c r="AB1946" s="421" t="s">
        <v>1298</v>
      </c>
      <c r="AC1946" s="432" t="s">
        <v>1044</v>
      </c>
      <c r="AD1946" s="356" t="s">
        <v>624</v>
      </c>
      <c r="AE1946" s="356"/>
      <c r="AF1946" s="356"/>
      <c r="AG1946" s="356" t="s">
        <v>840</v>
      </c>
      <c r="AH1946" s="356"/>
      <c r="AI1946" s="356" t="s">
        <v>2227</v>
      </c>
      <c r="AJ1946" s="441"/>
      <c r="AK1946" s="359"/>
    </row>
    <row r="1947" spans="1:37">
      <c r="A1947" s="367"/>
      <c r="B1947" s="386" t="s">
        <v>220</v>
      </c>
      <c r="C1947" s="402">
        <v>46.765700000000002</v>
      </c>
      <c r="D1947" s="428">
        <v>23.588200000000001</v>
      </c>
      <c r="E1947" s="449" t="s">
        <v>206</v>
      </c>
      <c r="F1947" s="450" t="s">
        <v>649</v>
      </c>
      <c r="G1947" s="450" t="s">
        <v>2931</v>
      </c>
      <c r="H1947" s="450" t="s">
        <v>4920</v>
      </c>
      <c r="I1947" s="452" t="s">
        <v>684</v>
      </c>
      <c r="J1947" s="457" t="s">
        <v>3</v>
      </c>
      <c r="K1947" s="407">
        <v>1</v>
      </c>
      <c r="L1947" s="407">
        <v>4</v>
      </c>
      <c r="M1947" s="407">
        <v>4</v>
      </c>
      <c r="N1947" s="425">
        <v>8</v>
      </c>
      <c r="O1947" s="437"/>
      <c r="P1947" s="406"/>
      <c r="Q1947" s="406"/>
      <c r="R1947" s="406"/>
      <c r="S1947" s="406"/>
      <c r="T1947" s="406"/>
      <c r="U1947" s="406"/>
      <c r="V1947" s="406">
        <f t="shared" si="94"/>
        <v>8</v>
      </c>
      <c r="W1947" s="676"/>
      <c r="X1947" s="507" t="str">
        <f t="shared" si="92"/>
        <v>8 număr camere necunoscut &lt;span style="color: red;"&gt;(spuneți-mi sau trimiteți tabel întreținere)&lt;/span&gt;</v>
      </c>
      <c r="Y1947" s="508" t="str">
        <f t="shared" si="93"/>
        <v>8 din care 8 număr camere necunoscut &lt;span style="color: red;"&gt;(spuneți-mi sau trimiteți tabel întreținere)&lt;/span&gt;</v>
      </c>
      <c r="Z1947" s="509"/>
      <c r="AA1947" s="510" t="s">
        <v>1043</v>
      </c>
      <c r="AB1947" s="628" t="s">
        <v>1300</v>
      </c>
      <c r="AC1947" s="432" t="s">
        <v>1548</v>
      </c>
      <c r="AD1947" s="356" t="s">
        <v>624</v>
      </c>
      <c r="AE1947" s="356"/>
      <c r="AF1947" s="356"/>
      <c r="AG1947" s="356" t="s">
        <v>840</v>
      </c>
      <c r="AH1947" s="356"/>
      <c r="AI1947" s="356" t="s">
        <v>2227</v>
      </c>
      <c r="AJ1947" s="496"/>
      <c r="AK1947" s="359"/>
    </row>
    <row r="1948" spans="1:37">
      <c r="A1948" s="367"/>
      <c r="B1948" s="386" t="s">
        <v>404</v>
      </c>
      <c r="C1948" s="402">
        <v>46.764499999999998</v>
      </c>
      <c r="D1948" s="428">
        <v>23.587</v>
      </c>
      <c r="E1948" s="449" t="s">
        <v>206</v>
      </c>
      <c r="F1948" s="450" t="s">
        <v>649</v>
      </c>
      <c r="G1948" s="450" t="s">
        <v>2931</v>
      </c>
      <c r="H1948" s="450" t="s">
        <v>2940</v>
      </c>
      <c r="I1948" s="452" t="s">
        <v>708</v>
      </c>
      <c r="J1948" s="457" t="s">
        <v>3</v>
      </c>
      <c r="K1948" s="407">
        <v>1</v>
      </c>
      <c r="L1948" s="407">
        <v>2</v>
      </c>
      <c r="M1948" s="407">
        <v>2</v>
      </c>
      <c r="N1948" s="425">
        <v>4</v>
      </c>
      <c r="O1948" s="437"/>
      <c r="P1948" s="406"/>
      <c r="Q1948" s="406"/>
      <c r="R1948" s="406"/>
      <c r="S1948" s="406"/>
      <c r="T1948" s="406"/>
      <c r="U1948" s="406"/>
      <c r="V1948" s="406">
        <f t="shared" si="94"/>
        <v>4</v>
      </c>
      <c r="W1948" s="676"/>
      <c r="X1948" s="507" t="str">
        <f t="shared" si="92"/>
        <v>4 număr camere necunoscut &lt;span style="color: red;"&gt;(spuneți-mi sau trimiteți tabel întreținere)&lt;/span&gt;</v>
      </c>
      <c r="Y1948" s="508" t="str">
        <f t="shared" si="93"/>
        <v>4 din care 4 număr camere necunoscut &lt;span style="color: red;"&gt;(spuneți-mi sau trimiteți tabel întreținere)&lt;/span&gt;</v>
      </c>
      <c r="Z1948" s="509"/>
      <c r="AA1948" s="510" t="s">
        <v>1043</v>
      </c>
      <c r="AB1948" s="421" t="s">
        <v>1300</v>
      </c>
      <c r="AC1948" s="432" t="s">
        <v>1548</v>
      </c>
      <c r="AD1948" s="356" t="s">
        <v>624</v>
      </c>
      <c r="AE1948" s="356"/>
      <c r="AF1948" s="356"/>
      <c r="AG1948" s="356" t="s">
        <v>840</v>
      </c>
      <c r="AH1948" s="356"/>
      <c r="AI1948" s="356" t="s">
        <v>2227</v>
      </c>
      <c r="AJ1948" s="441"/>
      <c r="AK1948" s="359"/>
    </row>
    <row r="1949" spans="1:37">
      <c r="A1949" s="367"/>
      <c r="B1949" s="386" t="s">
        <v>404</v>
      </c>
      <c r="C1949" s="402">
        <v>46.764800000000001</v>
      </c>
      <c r="D1949" s="428">
        <v>23.5868</v>
      </c>
      <c r="E1949" s="449" t="s">
        <v>206</v>
      </c>
      <c r="F1949" s="450" t="s">
        <v>649</v>
      </c>
      <c r="G1949" s="450" t="s">
        <v>2931</v>
      </c>
      <c r="H1949" s="450" t="s">
        <v>2940</v>
      </c>
      <c r="I1949" s="452" t="s">
        <v>704</v>
      </c>
      <c r="J1949" s="457" t="s">
        <v>3</v>
      </c>
      <c r="K1949" s="407">
        <v>1</v>
      </c>
      <c r="L1949" s="407">
        <v>5</v>
      </c>
      <c r="M1949" s="407">
        <v>5</v>
      </c>
      <c r="N1949" s="425">
        <v>20</v>
      </c>
      <c r="O1949" s="437"/>
      <c r="P1949" s="406"/>
      <c r="Q1949" s="406"/>
      <c r="R1949" s="406"/>
      <c r="S1949" s="406"/>
      <c r="T1949" s="406"/>
      <c r="U1949" s="406"/>
      <c r="V1949" s="406">
        <f t="shared" si="94"/>
        <v>20</v>
      </c>
      <c r="W1949" s="676"/>
      <c r="X1949" s="507" t="str">
        <f t="shared" si="92"/>
        <v>20 număr camere necunoscut &lt;span style="color: red;"&gt;(spuneți-mi sau trimiteți tabel întreținere)&lt;/span&gt;</v>
      </c>
      <c r="Y1949" s="508" t="str">
        <f t="shared" si="93"/>
        <v>20 din care 20 număr camere necunoscut &lt;span style="color: red;"&gt;(spuneți-mi sau trimiteți tabel întreținere)&lt;/span&gt;</v>
      </c>
      <c r="Z1949" s="509"/>
      <c r="AA1949" s="510" t="s">
        <v>1043</v>
      </c>
      <c r="AB1949" s="628" t="s">
        <v>1301</v>
      </c>
      <c r="AC1949" s="431" t="s">
        <v>1548</v>
      </c>
      <c r="AD1949" s="356" t="s">
        <v>2069</v>
      </c>
      <c r="AE1949" s="356"/>
      <c r="AF1949" s="356"/>
      <c r="AG1949" s="356" t="s">
        <v>840</v>
      </c>
      <c r="AH1949" s="356"/>
      <c r="AI1949" s="356" t="s">
        <v>2227</v>
      </c>
      <c r="AJ1949" s="441"/>
      <c r="AK1949" s="359"/>
    </row>
    <row r="1950" spans="1:37">
      <c r="A1950" s="367"/>
      <c r="B1950" s="386" t="s">
        <v>404</v>
      </c>
      <c r="C1950" s="402">
        <v>46.765099999999997</v>
      </c>
      <c r="D1950" s="428">
        <v>23.5867</v>
      </c>
      <c r="E1950" s="449" t="s">
        <v>206</v>
      </c>
      <c r="F1950" s="450" t="s">
        <v>649</v>
      </c>
      <c r="G1950" s="450" t="s">
        <v>2931</v>
      </c>
      <c r="H1950" s="450" t="s">
        <v>2940</v>
      </c>
      <c r="I1950" s="452" t="s">
        <v>685</v>
      </c>
      <c r="J1950" s="457" t="s">
        <v>3</v>
      </c>
      <c r="K1950" s="407">
        <v>1</v>
      </c>
      <c r="L1950" s="407">
        <v>3</v>
      </c>
      <c r="M1950" s="407">
        <v>3</v>
      </c>
      <c r="N1950" s="425">
        <v>6</v>
      </c>
      <c r="O1950" s="437"/>
      <c r="P1950" s="406"/>
      <c r="Q1950" s="406"/>
      <c r="R1950" s="406"/>
      <c r="S1950" s="406"/>
      <c r="T1950" s="406"/>
      <c r="U1950" s="406"/>
      <c r="V1950" s="406">
        <f t="shared" si="94"/>
        <v>6</v>
      </c>
      <c r="W1950" s="676"/>
      <c r="X1950" s="507" t="str">
        <f t="shared" si="92"/>
        <v>6 număr camere necunoscut &lt;span style="color: red;"&gt;(spuneți-mi sau trimiteți tabel întreținere)&lt;/span&gt;</v>
      </c>
      <c r="Y1950" s="508" t="str">
        <f t="shared" si="93"/>
        <v>6 din care 6 număr camere necunoscut &lt;span style="color: red;"&gt;(spuneți-mi sau trimiteți tabel întreținere)&lt;/span&gt;</v>
      </c>
      <c r="Z1950" s="509"/>
      <c r="AA1950" s="510" t="s">
        <v>1043</v>
      </c>
      <c r="AB1950" s="421" t="s">
        <v>1300</v>
      </c>
      <c r="AC1950" s="432" t="s">
        <v>1548</v>
      </c>
      <c r="AD1950" s="356" t="s">
        <v>624</v>
      </c>
      <c r="AE1950" s="356"/>
      <c r="AF1950" s="356"/>
      <c r="AG1950" s="356" t="s">
        <v>840</v>
      </c>
      <c r="AH1950" s="356"/>
      <c r="AI1950" s="356" t="s">
        <v>2227</v>
      </c>
      <c r="AJ1950" s="441"/>
      <c r="AK1950" s="359"/>
    </row>
    <row r="1951" spans="1:37">
      <c r="A1951" s="367"/>
      <c r="B1951" s="386" t="s">
        <v>404</v>
      </c>
      <c r="C1951" s="402">
        <v>46.7605</v>
      </c>
      <c r="D1951" s="428">
        <v>23.590599999999998</v>
      </c>
      <c r="E1951" s="449" t="s">
        <v>206</v>
      </c>
      <c r="F1951" s="450" t="s">
        <v>649</v>
      </c>
      <c r="G1951" s="450" t="s">
        <v>2931</v>
      </c>
      <c r="H1951" s="450" t="s">
        <v>2940</v>
      </c>
      <c r="I1951" s="452" t="s">
        <v>869</v>
      </c>
      <c r="J1951" s="457" t="s">
        <v>3</v>
      </c>
      <c r="K1951" s="407">
        <v>1</v>
      </c>
      <c r="L1951" s="407">
        <v>4</v>
      </c>
      <c r="M1951" s="407">
        <v>4</v>
      </c>
      <c r="N1951" s="425">
        <v>16</v>
      </c>
      <c r="O1951" s="437"/>
      <c r="P1951" s="406"/>
      <c r="Q1951" s="406"/>
      <c r="R1951" s="406"/>
      <c r="S1951" s="406"/>
      <c r="T1951" s="406"/>
      <c r="U1951" s="406"/>
      <c r="V1951" s="406">
        <f t="shared" si="94"/>
        <v>16</v>
      </c>
      <c r="W1951" s="676"/>
      <c r="X1951" s="507" t="str">
        <f t="shared" si="92"/>
        <v>16 număr camere necunoscut &lt;span style="color: red;"&gt;(spuneți-mi sau trimiteți tabel întreținere)&lt;/span&gt;</v>
      </c>
      <c r="Y1951" s="508" t="str">
        <f t="shared" si="93"/>
        <v>16 din care 16 număr camere necunoscut &lt;span style="color: red;"&gt;(spuneți-mi sau trimiteți tabel întreținere)&lt;/span&gt;</v>
      </c>
      <c r="Z1951" s="509"/>
      <c r="AA1951" s="510" t="s">
        <v>1043</v>
      </c>
      <c r="AB1951" s="628" t="s">
        <v>1301</v>
      </c>
      <c r="AC1951" s="431" t="s">
        <v>1548</v>
      </c>
      <c r="AD1951" s="356" t="s">
        <v>2069</v>
      </c>
      <c r="AE1951" s="356"/>
      <c r="AF1951" s="356"/>
      <c r="AG1951" s="356" t="s">
        <v>840</v>
      </c>
      <c r="AH1951" s="356"/>
      <c r="AI1951" s="356" t="s">
        <v>2227</v>
      </c>
      <c r="AJ1951" s="441"/>
      <c r="AK1951" s="359"/>
    </row>
    <row r="1952" spans="1:37">
      <c r="A1952" s="367"/>
      <c r="B1952" s="386" t="s">
        <v>404</v>
      </c>
      <c r="C1952" s="402">
        <v>46.7607</v>
      </c>
      <c r="D1952" s="428">
        <v>23.5914</v>
      </c>
      <c r="E1952" s="449" t="s">
        <v>206</v>
      </c>
      <c r="F1952" s="450" t="s">
        <v>649</v>
      </c>
      <c r="G1952" s="450" t="s">
        <v>2931</v>
      </c>
      <c r="H1952" s="450" t="s">
        <v>2940</v>
      </c>
      <c r="I1952" s="452" t="s">
        <v>869</v>
      </c>
      <c r="J1952" s="457" t="s">
        <v>3</v>
      </c>
      <c r="K1952" s="407">
        <v>1</v>
      </c>
      <c r="L1952" s="407">
        <v>4</v>
      </c>
      <c r="M1952" s="407">
        <v>4</v>
      </c>
      <c r="N1952" s="425">
        <v>16</v>
      </c>
      <c r="O1952" s="437"/>
      <c r="P1952" s="406"/>
      <c r="Q1952" s="406"/>
      <c r="R1952" s="406"/>
      <c r="S1952" s="406"/>
      <c r="T1952" s="406"/>
      <c r="U1952" s="406"/>
      <c r="V1952" s="406">
        <f t="shared" si="94"/>
        <v>16</v>
      </c>
      <c r="W1952" s="676"/>
      <c r="X1952" s="507" t="str">
        <f t="shared" si="92"/>
        <v>16 număr camere necunoscut &lt;span style="color: red;"&gt;(spuneți-mi sau trimiteți tabel întreținere)&lt;/span&gt;</v>
      </c>
      <c r="Y1952" s="508" t="str">
        <f t="shared" si="93"/>
        <v>16 din care 16 număr camere necunoscut &lt;span style="color: red;"&gt;(spuneți-mi sau trimiteți tabel întreținere)&lt;/span&gt;</v>
      </c>
      <c r="Z1952" s="509"/>
      <c r="AA1952" s="510" t="s">
        <v>1043</v>
      </c>
      <c r="AB1952" s="628" t="s">
        <v>1301</v>
      </c>
      <c r="AC1952" s="431" t="s">
        <v>1548</v>
      </c>
      <c r="AD1952" s="356" t="s">
        <v>2069</v>
      </c>
      <c r="AE1952" s="356"/>
      <c r="AF1952" s="356"/>
      <c r="AG1952" s="356" t="s">
        <v>840</v>
      </c>
      <c r="AH1952" s="356"/>
      <c r="AI1952" s="356" t="s">
        <v>2227</v>
      </c>
      <c r="AJ1952" s="441"/>
      <c r="AK1952" s="359"/>
    </row>
    <row r="1953" spans="1:37">
      <c r="A1953" s="367"/>
      <c r="B1953" s="386" t="s">
        <v>404</v>
      </c>
      <c r="C1953" s="402">
        <v>46.761299999999999</v>
      </c>
      <c r="D1953" s="428">
        <v>23.591000000000001</v>
      </c>
      <c r="E1953" s="449" t="s">
        <v>206</v>
      </c>
      <c r="F1953" s="450" t="s">
        <v>649</v>
      </c>
      <c r="G1953" s="450" t="s">
        <v>2931</v>
      </c>
      <c r="H1953" s="450" t="s">
        <v>2940</v>
      </c>
      <c r="I1953" s="452" t="s">
        <v>869</v>
      </c>
      <c r="J1953" s="457" t="s">
        <v>3</v>
      </c>
      <c r="K1953" s="407">
        <v>1</v>
      </c>
      <c r="L1953" s="407">
        <v>4</v>
      </c>
      <c r="M1953" s="407">
        <v>4</v>
      </c>
      <c r="N1953" s="425">
        <v>16</v>
      </c>
      <c r="O1953" s="437"/>
      <c r="P1953" s="406"/>
      <c r="Q1953" s="406"/>
      <c r="R1953" s="406"/>
      <c r="S1953" s="406"/>
      <c r="T1953" s="406"/>
      <c r="U1953" s="406"/>
      <c r="V1953" s="406">
        <f t="shared" si="94"/>
        <v>16</v>
      </c>
      <c r="W1953" s="676"/>
      <c r="X1953" s="507" t="str">
        <f t="shared" si="92"/>
        <v>16 număr camere necunoscut &lt;span style="color: red;"&gt;(spuneți-mi sau trimiteți tabel întreținere)&lt;/span&gt;</v>
      </c>
      <c r="Y1953" s="508" t="str">
        <f t="shared" si="93"/>
        <v>16 din care 16 număr camere necunoscut &lt;span style="color: red;"&gt;(spuneți-mi sau trimiteți tabel întreținere)&lt;/span&gt;</v>
      </c>
      <c r="Z1953" s="509"/>
      <c r="AA1953" s="510" t="s">
        <v>1043</v>
      </c>
      <c r="AB1953" s="628" t="s">
        <v>1301</v>
      </c>
      <c r="AC1953" s="431" t="s">
        <v>1548</v>
      </c>
      <c r="AD1953" s="356" t="s">
        <v>2069</v>
      </c>
      <c r="AE1953" s="356"/>
      <c r="AF1953" s="356"/>
      <c r="AG1953" s="356" t="s">
        <v>840</v>
      </c>
      <c r="AH1953" s="356"/>
      <c r="AI1953" s="356" t="s">
        <v>2227</v>
      </c>
      <c r="AJ1953" s="441"/>
      <c r="AK1953" s="359"/>
    </row>
    <row r="1954" spans="1:37">
      <c r="A1954" s="367"/>
      <c r="B1954" s="386" t="s">
        <v>404</v>
      </c>
      <c r="C1954" s="402">
        <v>46.762700000000002</v>
      </c>
      <c r="D1954" s="428">
        <v>23.5899</v>
      </c>
      <c r="E1954" s="449" t="s">
        <v>206</v>
      </c>
      <c r="F1954" s="450" t="s">
        <v>649</v>
      </c>
      <c r="G1954" s="450" t="s">
        <v>2931</v>
      </c>
      <c r="H1954" s="450" t="s">
        <v>2940</v>
      </c>
      <c r="I1954" s="452" t="s">
        <v>685</v>
      </c>
      <c r="J1954" s="457" t="s">
        <v>3</v>
      </c>
      <c r="K1954" s="407">
        <v>1</v>
      </c>
      <c r="L1954" s="407">
        <v>3</v>
      </c>
      <c r="M1954" s="407">
        <v>3</v>
      </c>
      <c r="N1954" s="425">
        <v>6</v>
      </c>
      <c r="O1954" s="437"/>
      <c r="P1954" s="406"/>
      <c r="Q1954" s="406"/>
      <c r="R1954" s="406"/>
      <c r="S1954" s="406"/>
      <c r="T1954" s="406"/>
      <c r="U1954" s="406"/>
      <c r="V1954" s="406">
        <f t="shared" si="94"/>
        <v>6</v>
      </c>
      <c r="W1954" s="676"/>
      <c r="X1954" s="507" t="str">
        <f t="shared" si="92"/>
        <v>6 număr camere necunoscut &lt;span style="color: red;"&gt;(spuneți-mi sau trimiteți tabel întreținere)&lt;/span&gt;</v>
      </c>
      <c r="Y1954" s="508" t="str">
        <f t="shared" si="93"/>
        <v>6 din care 6 număr camere necunoscut &lt;span style="color: red;"&gt;(spuneți-mi sau trimiteți tabel întreținere)&lt;/span&gt;</v>
      </c>
      <c r="Z1954" s="509"/>
      <c r="AA1954" s="510" t="s">
        <v>1043</v>
      </c>
      <c r="AB1954" s="421" t="s">
        <v>1300</v>
      </c>
      <c r="AC1954" s="432" t="s">
        <v>1548</v>
      </c>
      <c r="AD1954" s="356" t="s">
        <v>624</v>
      </c>
      <c r="AE1954" s="356"/>
      <c r="AF1954" s="356"/>
      <c r="AG1954" s="356" t="s">
        <v>840</v>
      </c>
      <c r="AH1954" s="356"/>
      <c r="AI1954" s="356" t="s">
        <v>2227</v>
      </c>
      <c r="AJ1954" s="441"/>
      <c r="AK1954" s="359"/>
    </row>
    <row r="1955" spans="1:37">
      <c r="A1955" s="367"/>
      <c r="B1955" s="386" t="s">
        <v>404</v>
      </c>
      <c r="C1955" s="402">
        <v>46.7637</v>
      </c>
      <c r="D1955" s="428">
        <v>23.589300000000001</v>
      </c>
      <c r="E1955" s="449" t="s">
        <v>206</v>
      </c>
      <c r="F1955" s="450" t="s">
        <v>649</v>
      </c>
      <c r="G1955" s="450" t="s">
        <v>2931</v>
      </c>
      <c r="H1955" s="450" t="s">
        <v>2940</v>
      </c>
      <c r="I1955" s="452" t="s">
        <v>685</v>
      </c>
      <c r="J1955" s="457" t="s">
        <v>3</v>
      </c>
      <c r="K1955" s="407">
        <v>1</v>
      </c>
      <c r="L1955" s="407">
        <v>3</v>
      </c>
      <c r="M1955" s="407">
        <v>3</v>
      </c>
      <c r="N1955" s="425">
        <v>6</v>
      </c>
      <c r="O1955" s="437"/>
      <c r="P1955" s="406"/>
      <c r="Q1955" s="406"/>
      <c r="R1955" s="406"/>
      <c r="S1955" s="406"/>
      <c r="T1955" s="406"/>
      <c r="U1955" s="406"/>
      <c r="V1955" s="406">
        <f t="shared" si="94"/>
        <v>6</v>
      </c>
      <c r="W1955" s="676"/>
      <c r="X1955" s="507" t="str">
        <f t="shared" si="92"/>
        <v>6 număr camere necunoscut &lt;span style="color: red;"&gt;(spuneți-mi sau trimiteți tabel întreținere)&lt;/span&gt;</v>
      </c>
      <c r="Y1955" s="508" t="str">
        <f t="shared" si="93"/>
        <v>6 din care 6 număr camere necunoscut &lt;span style="color: red;"&gt;(spuneți-mi sau trimiteți tabel întreținere)&lt;/span&gt;</v>
      </c>
      <c r="Z1955" s="509"/>
      <c r="AA1955" s="510" t="s">
        <v>1043</v>
      </c>
      <c r="AB1955" s="421" t="s">
        <v>1300</v>
      </c>
      <c r="AC1955" s="432" t="s">
        <v>1548</v>
      </c>
      <c r="AD1955" s="356" t="s">
        <v>624</v>
      </c>
      <c r="AE1955" s="356"/>
      <c r="AF1955" s="356"/>
      <c r="AG1955" s="356" t="s">
        <v>840</v>
      </c>
      <c r="AH1955" s="356"/>
      <c r="AI1955" s="356" t="s">
        <v>2227</v>
      </c>
      <c r="AJ1955" s="441"/>
      <c r="AK1955" s="359"/>
    </row>
    <row r="1956" spans="1:37">
      <c r="A1956" s="367"/>
      <c r="B1956" s="386" t="s">
        <v>404</v>
      </c>
      <c r="C1956" s="402">
        <v>46.765900000000002</v>
      </c>
      <c r="D1956" s="428">
        <v>23.587700000000002</v>
      </c>
      <c r="E1956" s="449" t="s">
        <v>206</v>
      </c>
      <c r="F1956" s="450" t="s">
        <v>649</v>
      </c>
      <c r="G1956" s="450" t="s">
        <v>2931</v>
      </c>
      <c r="H1956" s="450" t="s">
        <v>2940</v>
      </c>
      <c r="I1956" s="452" t="s">
        <v>684</v>
      </c>
      <c r="J1956" s="457" t="s">
        <v>3</v>
      </c>
      <c r="K1956" s="407">
        <v>1</v>
      </c>
      <c r="L1956" s="407">
        <v>4</v>
      </c>
      <c r="M1956" s="407">
        <v>4</v>
      </c>
      <c r="N1956" s="425">
        <v>8</v>
      </c>
      <c r="O1956" s="437"/>
      <c r="P1956" s="406"/>
      <c r="Q1956" s="406"/>
      <c r="R1956" s="406"/>
      <c r="S1956" s="406"/>
      <c r="T1956" s="406"/>
      <c r="U1956" s="406"/>
      <c r="V1956" s="406">
        <f t="shared" si="94"/>
        <v>8</v>
      </c>
      <c r="W1956" s="676"/>
      <c r="X1956" s="507" t="str">
        <f t="shared" si="92"/>
        <v>8 număr camere necunoscut &lt;span style="color: red;"&gt;(spuneți-mi sau trimiteți tabel întreținere)&lt;/span&gt;</v>
      </c>
      <c r="Y1956" s="508" t="str">
        <f t="shared" si="93"/>
        <v>8 din care 8 număr camere necunoscut &lt;span style="color: red;"&gt;(spuneți-mi sau trimiteți tabel întreținere)&lt;/span&gt;</v>
      </c>
      <c r="Z1956" s="509"/>
      <c r="AA1956" s="510" t="s">
        <v>1043</v>
      </c>
      <c r="AB1956" s="421" t="s">
        <v>1300</v>
      </c>
      <c r="AC1956" s="432" t="s">
        <v>1548</v>
      </c>
      <c r="AD1956" s="356" t="s">
        <v>624</v>
      </c>
      <c r="AE1956" s="356"/>
      <c r="AF1956" s="356"/>
      <c r="AG1956" s="356" t="s">
        <v>840</v>
      </c>
      <c r="AH1956" s="356"/>
      <c r="AI1956" s="356" t="s">
        <v>2227</v>
      </c>
      <c r="AJ1956" s="441"/>
      <c r="AK1956" s="359"/>
    </row>
    <row r="1957" spans="1:37">
      <c r="A1957" s="367"/>
      <c r="B1957" s="386" t="s">
        <v>404</v>
      </c>
      <c r="C1957" s="402">
        <v>46.765900000000002</v>
      </c>
      <c r="D1957" s="428">
        <v>23.588100000000001</v>
      </c>
      <c r="E1957" s="449" t="s">
        <v>206</v>
      </c>
      <c r="F1957" s="450" t="s">
        <v>649</v>
      </c>
      <c r="G1957" s="450" t="s">
        <v>2931</v>
      </c>
      <c r="H1957" s="450" t="s">
        <v>2940</v>
      </c>
      <c r="I1957" s="452" t="s">
        <v>738</v>
      </c>
      <c r="J1957" s="457" t="s">
        <v>3</v>
      </c>
      <c r="K1957" s="407">
        <v>1</v>
      </c>
      <c r="L1957" s="407">
        <v>4</v>
      </c>
      <c r="M1957" s="407">
        <v>4</v>
      </c>
      <c r="N1957" s="425">
        <v>8</v>
      </c>
      <c r="O1957" s="437"/>
      <c r="P1957" s="406"/>
      <c r="Q1957" s="406"/>
      <c r="R1957" s="406"/>
      <c r="S1957" s="406"/>
      <c r="T1957" s="406"/>
      <c r="U1957" s="406"/>
      <c r="V1957" s="406">
        <f t="shared" si="94"/>
        <v>8</v>
      </c>
      <c r="W1957" s="676"/>
      <c r="X1957" s="507" t="str">
        <f t="shared" si="92"/>
        <v>8 număr camere necunoscut &lt;span style="color: red;"&gt;(spuneți-mi sau trimiteți tabel întreținere)&lt;/span&gt;</v>
      </c>
      <c r="Y1957" s="508" t="str">
        <f t="shared" si="93"/>
        <v>8 din care 8 număr camere necunoscut &lt;span style="color: red;"&gt;(spuneți-mi sau trimiteți tabel întreținere)&lt;/span&gt;</v>
      </c>
      <c r="Z1957" s="509"/>
      <c r="AA1957" s="510" t="s">
        <v>1043</v>
      </c>
      <c r="AB1957" s="421" t="s">
        <v>1300</v>
      </c>
      <c r="AC1957" s="432" t="s">
        <v>1548</v>
      </c>
      <c r="AD1957" s="356" t="s">
        <v>624</v>
      </c>
      <c r="AE1957" s="356"/>
      <c r="AF1957" s="356"/>
      <c r="AG1957" s="356" t="s">
        <v>840</v>
      </c>
      <c r="AH1957" s="356"/>
      <c r="AI1957" s="356" t="s">
        <v>2227</v>
      </c>
      <c r="AJ1957" s="441"/>
      <c r="AK1957" s="359"/>
    </row>
    <row r="1958" spans="1:37">
      <c r="A1958" s="367"/>
      <c r="B1958" s="386" t="s">
        <v>404</v>
      </c>
      <c r="C1958" s="402">
        <v>46.765500000000003</v>
      </c>
      <c r="D1958" s="428">
        <v>23.5901</v>
      </c>
      <c r="E1958" s="449" t="s">
        <v>206</v>
      </c>
      <c r="F1958" s="450" t="s">
        <v>649</v>
      </c>
      <c r="G1958" s="450" t="s">
        <v>2931</v>
      </c>
      <c r="H1958" s="450" t="s">
        <v>2940</v>
      </c>
      <c r="I1958" s="452" t="s">
        <v>685</v>
      </c>
      <c r="J1958" s="457" t="s">
        <v>3</v>
      </c>
      <c r="K1958" s="407">
        <v>1</v>
      </c>
      <c r="L1958" s="407">
        <v>3</v>
      </c>
      <c r="M1958" s="407">
        <v>3</v>
      </c>
      <c r="N1958" s="425">
        <v>6</v>
      </c>
      <c r="O1958" s="437"/>
      <c r="P1958" s="406"/>
      <c r="Q1958" s="406"/>
      <c r="R1958" s="406"/>
      <c r="S1958" s="406"/>
      <c r="T1958" s="406"/>
      <c r="U1958" s="406"/>
      <c r="V1958" s="406">
        <f t="shared" si="94"/>
        <v>6</v>
      </c>
      <c r="W1958" s="676"/>
      <c r="X1958" s="507" t="str">
        <f t="shared" si="92"/>
        <v>6 număr camere necunoscut &lt;span style="color: red;"&gt;(spuneți-mi sau trimiteți tabel întreținere)&lt;/span&gt;</v>
      </c>
      <c r="Y1958" s="508" t="str">
        <f t="shared" si="93"/>
        <v>6 din care 6 număr camere necunoscut &lt;span style="color: red;"&gt;(spuneți-mi sau trimiteți tabel întreținere)&lt;/span&gt;</v>
      </c>
      <c r="Z1958" s="509"/>
      <c r="AA1958" s="510" t="s">
        <v>1043</v>
      </c>
      <c r="AB1958" s="421" t="s">
        <v>1300</v>
      </c>
      <c r="AC1958" s="432" t="s">
        <v>1548</v>
      </c>
      <c r="AD1958" s="356" t="s">
        <v>624</v>
      </c>
      <c r="AE1958" s="356"/>
      <c r="AF1958" s="356"/>
      <c r="AG1958" s="356" t="s">
        <v>840</v>
      </c>
      <c r="AH1958" s="356"/>
      <c r="AI1958" s="356" t="s">
        <v>2227</v>
      </c>
      <c r="AJ1958" s="441"/>
      <c r="AK1958" s="359"/>
    </row>
    <row r="1959" spans="1:37">
      <c r="A1959" s="367" t="s">
        <v>32</v>
      </c>
      <c r="B1959" s="369" t="s">
        <v>404</v>
      </c>
      <c r="C1959" s="461">
        <v>46.767000000000003</v>
      </c>
      <c r="D1959" s="462">
        <v>23.568999999999999</v>
      </c>
      <c r="E1959" s="463" t="s">
        <v>206</v>
      </c>
      <c r="F1959" s="464" t="s">
        <v>649</v>
      </c>
      <c r="G1959" s="464" t="s">
        <v>2932</v>
      </c>
      <c r="H1959" s="464" t="s">
        <v>4921</v>
      </c>
      <c r="I1959" s="474" t="s">
        <v>678</v>
      </c>
      <c r="J1959" s="475" t="s">
        <v>3</v>
      </c>
      <c r="K1959" s="476">
        <v>1</v>
      </c>
      <c r="L1959" s="476">
        <v>5</v>
      </c>
      <c r="M1959" s="476">
        <v>5</v>
      </c>
      <c r="N1959" s="477">
        <v>18</v>
      </c>
      <c r="O1959" s="478"/>
      <c r="P1959" s="479"/>
      <c r="Q1959" s="479"/>
      <c r="R1959" s="479">
        <v>14</v>
      </c>
      <c r="S1959" s="479">
        <v>4</v>
      </c>
      <c r="T1959" s="479"/>
      <c r="U1959" s="479"/>
      <c r="V1959" s="479">
        <f t="shared" si="94"/>
        <v>0</v>
      </c>
      <c r="W1959" s="679"/>
      <c r="X1959" s="515" t="str">
        <f t="shared" si="92"/>
        <v>14 trei camere, 4 patru camere, 0 număr camere necunoscut &lt;span style="color: red;"&gt;(spuneți-mi sau trimiteți tabel întreținere)&lt;/span&gt;</v>
      </c>
      <c r="Y1959" s="516" t="str">
        <f t="shared" si="93"/>
        <v>18 din care 14 trei camere, 4 patru camere, 0 număr camere necunoscut &lt;span style="color: red;"&gt;(spuneți-mi sau trimiteți tabel întreținere)&lt;/span&gt;</v>
      </c>
      <c r="Z1959" s="517"/>
      <c r="AA1959" s="518" t="s">
        <v>1043</v>
      </c>
      <c r="AB1959" s="400" t="s">
        <v>1301</v>
      </c>
      <c r="AC1959" s="458" t="s">
        <v>1548</v>
      </c>
      <c r="AD1959" s="472" t="s">
        <v>1700</v>
      </c>
      <c r="AE1959" s="472"/>
      <c r="AF1959" s="472"/>
      <c r="AG1959" s="472" t="s">
        <v>840</v>
      </c>
      <c r="AH1959" s="472"/>
      <c r="AI1959" s="472" t="s">
        <v>2227</v>
      </c>
      <c r="AJ1959" s="473"/>
      <c r="AK1959" s="359"/>
    </row>
    <row r="1960" spans="1:37">
      <c r="A1960" s="367"/>
      <c r="B1960" s="386" t="s">
        <v>404</v>
      </c>
      <c r="C1960" s="402">
        <v>46.7669</v>
      </c>
      <c r="D1960" s="428">
        <v>23.568300000000001</v>
      </c>
      <c r="E1960" s="449" t="s">
        <v>206</v>
      </c>
      <c r="F1960" s="450" t="s">
        <v>649</v>
      </c>
      <c r="G1960" s="450" t="s">
        <v>2932</v>
      </c>
      <c r="H1960" s="450" t="s">
        <v>4922</v>
      </c>
      <c r="I1960" s="452" t="s">
        <v>678</v>
      </c>
      <c r="J1960" s="457" t="s">
        <v>3</v>
      </c>
      <c r="K1960" s="407">
        <v>1</v>
      </c>
      <c r="L1960" s="407">
        <v>5</v>
      </c>
      <c r="M1960" s="407">
        <v>5</v>
      </c>
      <c r="N1960" s="425">
        <v>18</v>
      </c>
      <c r="O1960" s="437"/>
      <c r="P1960" s="406"/>
      <c r="Q1960" s="406"/>
      <c r="R1960" s="406">
        <v>14</v>
      </c>
      <c r="S1960" s="406">
        <v>4</v>
      </c>
      <c r="T1960" s="406"/>
      <c r="U1960" s="406"/>
      <c r="V1960" s="406">
        <f t="shared" si="94"/>
        <v>0</v>
      </c>
      <c r="W1960" s="676"/>
      <c r="X1960" s="507" t="str">
        <f t="shared" si="92"/>
        <v>14 trei camere, 4 patru camere, 0 număr camere necunoscut &lt;span style="color: red;"&gt;(spuneți-mi sau trimiteți tabel întreținere)&lt;/span&gt;</v>
      </c>
      <c r="Y1960" s="508" t="str">
        <f t="shared" si="93"/>
        <v>18 din care 14 trei camere, 4 patru camere, 0 număr camere necunoscut &lt;span style="color: red;"&gt;(spuneți-mi sau trimiteți tabel întreținere)&lt;/span&gt;</v>
      </c>
      <c r="Z1960" s="509"/>
      <c r="AA1960" s="510" t="s">
        <v>1043</v>
      </c>
      <c r="AB1960" s="628" t="s">
        <v>1301</v>
      </c>
      <c r="AC1960" s="431" t="s">
        <v>1548</v>
      </c>
      <c r="AD1960" s="356" t="s">
        <v>1700</v>
      </c>
      <c r="AE1960" s="356"/>
      <c r="AF1960" s="356"/>
      <c r="AG1960" s="356" t="s">
        <v>840</v>
      </c>
      <c r="AH1960" s="356"/>
      <c r="AI1960" s="356" t="s">
        <v>2227</v>
      </c>
      <c r="AJ1960" s="441"/>
      <c r="AK1960" s="359"/>
    </row>
    <row r="1961" spans="1:37">
      <c r="A1961" s="367"/>
      <c r="B1961" s="386" t="s">
        <v>404</v>
      </c>
      <c r="C1961" s="402">
        <v>46.7667</v>
      </c>
      <c r="D1961" s="428">
        <v>23.567699999999999</v>
      </c>
      <c r="E1961" s="449" t="s">
        <v>206</v>
      </c>
      <c r="F1961" s="450" t="s">
        <v>649</v>
      </c>
      <c r="G1961" s="450" t="s">
        <v>2932</v>
      </c>
      <c r="H1961" s="450" t="s">
        <v>4923</v>
      </c>
      <c r="I1961" s="452" t="s">
        <v>678</v>
      </c>
      <c r="J1961" s="457" t="s">
        <v>3</v>
      </c>
      <c r="K1961" s="407">
        <v>1</v>
      </c>
      <c r="L1961" s="407">
        <v>5</v>
      </c>
      <c r="M1961" s="407">
        <v>5</v>
      </c>
      <c r="N1961" s="425">
        <v>18</v>
      </c>
      <c r="O1961" s="437"/>
      <c r="P1961" s="406"/>
      <c r="Q1961" s="406"/>
      <c r="R1961" s="406">
        <v>14</v>
      </c>
      <c r="S1961" s="406">
        <v>4</v>
      </c>
      <c r="T1961" s="406"/>
      <c r="U1961" s="406"/>
      <c r="V1961" s="406">
        <f t="shared" si="94"/>
        <v>0</v>
      </c>
      <c r="W1961" s="676"/>
      <c r="X1961" s="507" t="str">
        <f t="shared" ref="X1961:X2024" si="95">CONCATENATE(IF(ISBLANK(O1961),"",CONCATENATE(O1961,O$2,", ")),IF(ISBLANK(P1961),"",CONCATENATE(P1961,P$2,", ")),IF(ISBLANK(Q1961),"",CONCATENATE(Q1961,Q$2,", ")),IF(ISBLANK(R1961),"",CONCATENATE(R1961,R$2,", ")),IF(ISBLANK(S1961),"",CONCATENATE(S1961,S$2,", ")),IF(ISBLANK(T1961),"",CONCATENATE(T1961,T$2,", ")),IF(ISBLANK(U1961),"",CONCATENATE(U1961,U$2,", ")),IF(ISBLANK(V1961),"",CONCATENATE(W1961,V1961,V$2)))</f>
        <v>14 trei camere, 4 patru camere, 0 număr camere necunoscut &lt;span style="color: red;"&gt;(spuneți-mi sau trimiteți tabel întreținere)&lt;/span&gt;</v>
      </c>
      <c r="Y1961" s="508" t="str">
        <f t="shared" ref="Y1961:Y2024" si="96">W1961&amp;N1961&amp;" din care "&amp;X1961</f>
        <v>18 din care 14 trei camere, 4 patru camere, 0 număr camere necunoscut &lt;span style="color: red;"&gt;(spuneți-mi sau trimiteți tabel întreținere)&lt;/span&gt;</v>
      </c>
      <c r="Z1961" s="509"/>
      <c r="AA1961" s="510" t="s">
        <v>1043</v>
      </c>
      <c r="AB1961" s="628" t="s">
        <v>1301</v>
      </c>
      <c r="AC1961" s="431" t="s">
        <v>1548</v>
      </c>
      <c r="AD1961" s="356" t="s">
        <v>1700</v>
      </c>
      <c r="AE1961" s="356"/>
      <c r="AF1961" s="356"/>
      <c r="AG1961" s="356" t="s">
        <v>840</v>
      </c>
      <c r="AH1961" s="356"/>
      <c r="AI1961" s="356" t="s">
        <v>2227</v>
      </c>
      <c r="AJ1961" s="441"/>
      <c r="AK1961" s="359"/>
    </row>
    <row r="1962" spans="1:37">
      <c r="A1962" s="367"/>
      <c r="B1962" s="386" t="s">
        <v>404</v>
      </c>
      <c r="C1962" s="402">
        <v>46.766500000000001</v>
      </c>
      <c r="D1962" s="428">
        <v>23.567</v>
      </c>
      <c r="E1962" s="449" t="s">
        <v>206</v>
      </c>
      <c r="F1962" s="450" t="s">
        <v>649</v>
      </c>
      <c r="G1962" s="450" t="s">
        <v>2932</v>
      </c>
      <c r="H1962" s="450" t="s">
        <v>4924</v>
      </c>
      <c r="I1962" s="452" t="s">
        <v>678</v>
      </c>
      <c r="J1962" s="457" t="s">
        <v>3</v>
      </c>
      <c r="K1962" s="407">
        <v>1</v>
      </c>
      <c r="L1962" s="407">
        <v>5</v>
      </c>
      <c r="M1962" s="407">
        <v>5</v>
      </c>
      <c r="N1962" s="425">
        <v>18</v>
      </c>
      <c r="O1962" s="437"/>
      <c r="P1962" s="406"/>
      <c r="Q1962" s="406"/>
      <c r="R1962" s="406">
        <v>14</v>
      </c>
      <c r="S1962" s="406">
        <v>4</v>
      </c>
      <c r="T1962" s="406"/>
      <c r="U1962" s="406"/>
      <c r="V1962" s="406">
        <f t="shared" ref="V1962:V2025" si="97">N1962-SUM(O1962:U1962)</f>
        <v>0</v>
      </c>
      <c r="W1962" s="676"/>
      <c r="X1962" s="507" t="str">
        <f t="shared" si="95"/>
        <v>14 trei camere, 4 patru camere, 0 număr camere necunoscut &lt;span style="color: red;"&gt;(spuneți-mi sau trimiteți tabel întreținere)&lt;/span&gt;</v>
      </c>
      <c r="Y1962" s="508" t="str">
        <f t="shared" si="96"/>
        <v>18 din care 14 trei camere, 4 patru camere, 0 număr camere necunoscut &lt;span style="color: red;"&gt;(spuneți-mi sau trimiteți tabel întreținere)&lt;/span&gt;</v>
      </c>
      <c r="Z1962" s="509"/>
      <c r="AA1962" s="510" t="s">
        <v>1043</v>
      </c>
      <c r="AB1962" s="628" t="s">
        <v>1301</v>
      </c>
      <c r="AC1962" s="431" t="s">
        <v>1548</v>
      </c>
      <c r="AD1962" s="356" t="s">
        <v>1700</v>
      </c>
      <c r="AE1962" s="356"/>
      <c r="AF1962" s="356"/>
      <c r="AG1962" s="356" t="s">
        <v>840</v>
      </c>
      <c r="AH1962" s="356"/>
      <c r="AI1962" s="356" t="s">
        <v>2227</v>
      </c>
      <c r="AJ1962" s="441"/>
      <c r="AK1962" s="359"/>
    </row>
    <row r="1963" spans="1:37">
      <c r="A1963" s="367"/>
      <c r="B1963" s="386" t="s">
        <v>404</v>
      </c>
      <c r="C1963" s="402">
        <v>46.765999999999998</v>
      </c>
      <c r="D1963" s="428">
        <v>23.567</v>
      </c>
      <c r="E1963" s="449" t="s">
        <v>206</v>
      </c>
      <c r="F1963" s="450" t="s">
        <v>649</v>
      </c>
      <c r="G1963" s="450" t="s">
        <v>2932</v>
      </c>
      <c r="H1963" s="450" t="s">
        <v>4925</v>
      </c>
      <c r="I1963" s="452" t="s">
        <v>901</v>
      </c>
      <c r="J1963" s="457" t="s">
        <v>3</v>
      </c>
      <c r="K1963" s="407">
        <v>1</v>
      </c>
      <c r="L1963" s="407">
        <v>5</v>
      </c>
      <c r="M1963" s="407">
        <v>5</v>
      </c>
      <c r="N1963" s="425">
        <v>22</v>
      </c>
      <c r="O1963" s="437"/>
      <c r="P1963" s="406"/>
      <c r="Q1963" s="406"/>
      <c r="R1963" s="406"/>
      <c r="S1963" s="406"/>
      <c r="T1963" s="406"/>
      <c r="U1963" s="406"/>
      <c r="V1963" s="406">
        <f t="shared" si="97"/>
        <v>22</v>
      </c>
      <c r="W1963" s="676"/>
      <c r="X1963" s="507" t="str">
        <f t="shared" si="95"/>
        <v>22 număr camere necunoscut &lt;span style="color: red;"&gt;(spuneți-mi sau trimiteți tabel întreținere)&lt;/span&gt;</v>
      </c>
      <c r="Y1963" s="508" t="str">
        <f t="shared" si="96"/>
        <v>22 din care 22 număr camere necunoscut &lt;span style="color: red;"&gt;(spuneți-mi sau trimiteți tabel întreținere)&lt;/span&gt;</v>
      </c>
      <c r="Z1963" s="509"/>
      <c r="AA1963" s="510" t="s">
        <v>1043</v>
      </c>
      <c r="AB1963" s="628" t="s">
        <v>1301</v>
      </c>
      <c r="AC1963" s="431" t="s">
        <v>1548</v>
      </c>
      <c r="AD1963" s="356" t="s">
        <v>2069</v>
      </c>
      <c r="AE1963" s="356"/>
      <c r="AF1963" s="356"/>
      <c r="AG1963" s="356" t="s">
        <v>840</v>
      </c>
      <c r="AH1963" s="356"/>
      <c r="AI1963" s="356" t="s">
        <v>2227</v>
      </c>
      <c r="AJ1963" s="441"/>
      <c r="AK1963" s="359"/>
    </row>
    <row r="1964" spans="1:37">
      <c r="A1964" s="367"/>
      <c r="B1964" s="386" t="s">
        <v>404</v>
      </c>
      <c r="C1964" s="402">
        <v>46.766399999999997</v>
      </c>
      <c r="D1964" s="428">
        <v>23.569500000000001</v>
      </c>
      <c r="E1964" s="449" t="s">
        <v>206</v>
      </c>
      <c r="F1964" s="450" t="s">
        <v>649</v>
      </c>
      <c r="G1964" s="450" t="s">
        <v>2932</v>
      </c>
      <c r="H1964" s="450" t="s">
        <v>4926</v>
      </c>
      <c r="I1964" s="452" t="s">
        <v>901</v>
      </c>
      <c r="J1964" s="457" t="s">
        <v>3</v>
      </c>
      <c r="K1964" s="407">
        <v>1</v>
      </c>
      <c r="L1964" s="407">
        <v>5</v>
      </c>
      <c r="M1964" s="407">
        <v>5</v>
      </c>
      <c r="N1964" s="425">
        <v>22</v>
      </c>
      <c r="O1964" s="437"/>
      <c r="P1964" s="406"/>
      <c r="Q1964" s="406"/>
      <c r="R1964" s="406"/>
      <c r="S1964" s="406"/>
      <c r="T1964" s="406"/>
      <c r="U1964" s="406"/>
      <c r="V1964" s="406">
        <f t="shared" si="97"/>
        <v>22</v>
      </c>
      <c r="W1964" s="676"/>
      <c r="X1964" s="507" t="str">
        <f t="shared" si="95"/>
        <v>22 număr camere necunoscut &lt;span style="color: red;"&gt;(spuneți-mi sau trimiteți tabel întreținere)&lt;/span&gt;</v>
      </c>
      <c r="Y1964" s="508" t="str">
        <f t="shared" si="96"/>
        <v>22 din care 22 număr camere necunoscut &lt;span style="color: red;"&gt;(spuneți-mi sau trimiteți tabel întreținere)&lt;/span&gt;</v>
      </c>
      <c r="Z1964" s="509"/>
      <c r="AA1964" s="510" t="s">
        <v>1043</v>
      </c>
      <c r="AB1964" s="628" t="s">
        <v>1301</v>
      </c>
      <c r="AC1964" s="431" t="s">
        <v>1548</v>
      </c>
      <c r="AD1964" s="356" t="s">
        <v>2069</v>
      </c>
      <c r="AE1964" s="356"/>
      <c r="AF1964" s="356"/>
      <c r="AG1964" s="356" t="s">
        <v>840</v>
      </c>
      <c r="AH1964" s="356"/>
      <c r="AI1964" s="356" t="s">
        <v>2227</v>
      </c>
      <c r="AJ1964" s="441"/>
      <c r="AK1964" s="359"/>
    </row>
    <row r="1965" spans="1:37">
      <c r="A1965" s="367"/>
      <c r="B1965" s="386" t="s">
        <v>404</v>
      </c>
      <c r="C1965" s="402">
        <v>46.7667</v>
      </c>
      <c r="D1965" s="428">
        <v>23.569199999999999</v>
      </c>
      <c r="E1965" s="449" t="s">
        <v>206</v>
      </c>
      <c r="F1965" s="450" t="s">
        <v>649</v>
      </c>
      <c r="G1965" s="450" t="s">
        <v>2932</v>
      </c>
      <c r="H1965" s="450" t="s">
        <v>4927</v>
      </c>
      <c r="I1965" s="452" t="s">
        <v>901</v>
      </c>
      <c r="J1965" s="457" t="s">
        <v>3</v>
      </c>
      <c r="K1965" s="407">
        <v>1</v>
      </c>
      <c r="L1965" s="407">
        <v>5</v>
      </c>
      <c r="M1965" s="407">
        <v>5</v>
      </c>
      <c r="N1965" s="425">
        <v>22</v>
      </c>
      <c r="O1965" s="437"/>
      <c r="P1965" s="406"/>
      <c r="Q1965" s="406"/>
      <c r="R1965" s="406"/>
      <c r="S1965" s="406"/>
      <c r="T1965" s="406"/>
      <c r="U1965" s="406"/>
      <c r="V1965" s="406">
        <f t="shared" si="97"/>
        <v>22</v>
      </c>
      <c r="W1965" s="676"/>
      <c r="X1965" s="507" t="str">
        <f t="shared" si="95"/>
        <v>22 număr camere necunoscut &lt;span style="color: red;"&gt;(spuneți-mi sau trimiteți tabel întreținere)&lt;/span&gt;</v>
      </c>
      <c r="Y1965" s="508" t="str">
        <f t="shared" si="96"/>
        <v>22 din care 22 număr camere necunoscut &lt;span style="color: red;"&gt;(spuneți-mi sau trimiteți tabel întreținere)&lt;/span&gt;</v>
      </c>
      <c r="Z1965" s="509"/>
      <c r="AA1965" s="510" t="s">
        <v>1043</v>
      </c>
      <c r="AB1965" s="628" t="s">
        <v>1301</v>
      </c>
      <c r="AC1965" s="431" t="s">
        <v>1548</v>
      </c>
      <c r="AD1965" s="356" t="s">
        <v>2069</v>
      </c>
      <c r="AE1965" s="356"/>
      <c r="AF1965" s="356"/>
      <c r="AG1965" s="356" t="s">
        <v>840</v>
      </c>
      <c r="AH1965" s="356"/>
      <c r="AI1965" s="356" t="s">
        <v>2227</v>
      </c>
      <c r="AJ1965" s="441"/>
      <c r="AK1965" s="359"/>
    </row>
    <row r="1966" spans="1:37">
      <c r="A1966" s="367"/>
      <c r="B1966" s="386" t="s">
        <v>221</v>
      </c>
      <c r="C1966" s="402">
        <v>46.778700000000001</v>
      </c>
      <c r="D1966" s="428">
        <v>23.6051</v>
      </c>
      <c r="E1966" s="449" t="s">
        <v>206</v>
      </c>
      <c r="F1966" s="450" t="s">
        <v>649</v>
      </c>
      <c r="G1966" s="450" t="s">
        <v>2933</v>
      </c>
      <c r="H1966" s="450" t="s">
        <v>4928</v>
      </c>
      <c r="I1966" s="452" t="s">
        <v>685</v>
      </c>
      <c r="J1966" s="457" t="s">
        <v>3</v>
      </c>
      <c r="K1966" s="407">
        <v>2</v>
      </c>
      <c r="L1966" s="407">
        <v>3</v>
      </c>
      <c r="M1966" s="407">
        <v>3</v>
      </c>
      <c r="N1966" s="425">
        <v>12</v>
      </c>
      <c r="O1966" s="437"/>
      <c r="P1966" s="406"/>
      <c r="Q1966" s="406"/>
      <c r="R1966" s="406"/>
      <c r="S1966" s="406"/>
      <c r="T1966" s="406"/>
      <c r="U1966" s="406"/>
      <c r="V1966" s="406">
        <f t="shared" si="97"/>
        <v>12</v>
      </c>
      <c r="W1966" s="676"/>
      <c r="X1966" s="507" t="str">
        <f t="shared" si="95"/>
        <v>12 număr camere necunoscut &lt;span style="color: red;"&gt;(spuneți-mi sau trimiteți tabel întreținere)&lt;/span&gt;</v>
      </c>
      <c r="Y1966" s="508" t="str">
        <f t="shared" si="96"/>
        <v>12 din care 12 număr camere necunoscut &lt;span style="color: red;"&gt;(spuneți-mi sau trimiteți tabel întreținere)&lt;/span&gt;</v>
      </c>
      <c r="Z1966" s="509"/>
      <c r="AA1966" s="510" t="s">
        <v>1043</v>
      </c>
      <c r="AB1966" s="421" t="s">
        <v>1299</v>
      </c>
      <c r="AC1966" s="432" t="s">
        <v>1548</v>
      </c>
      <c r="AD1966" s="356" t="s">
        <v>624</v>
      </c>
      <c r="AE1966" s="356"/>
      <c r="AF1966" s="356"/>
      <c r="AG1966" s="356" t="s">
        <v>840</v>
      </c>
      <c r="AH1966" s="356"/>
      <c r="AI1966" s="356" t="s">
        <v>2227</v>
      </c>
      <c r="AJ1966" s="441"/>
      <c r="AK1966" s="359"/>
    </row>
    <row r="1967" spans="1:37">
      <c r="A1967" s="367"/>
      <c r="B1967" s="386" t="s">
        <v>284</v>
      </c>
      <c r="C1967" s="402">
        <v>46.778199999999998</v>
      </c>
      <c r="D1967" s="428">
        <v>23.604800000000001</v>
      </c>
      <c r="E1967" s="449" t="s">
        <v>206</v>
      </c>
      <c r="F1967" s="450" t="s">
        <v>649</v>
      </c>
      <c r="G1967" s="450" t="s">
        <v>2933</v>
      </c>
      <c r="H1967" s="450" t="s">
        <v>4928</v>
      </c>
      <c r="I1967" s="452" t="s">
        <v>685</v>
      </c>
      <c r="J1967" s="457" t="s">
        <v>840</v>
      </c>
      <c r="K1967" s="407">
        <v>2</v>
      </c>
      <c r="L1967" s="407">
        <v>3</v>
      </c>
      <c r="M1967" s="407">
        <v>3</v>
      </c>
      <c r="N1967" s="425">
        <v>12</v>
      </c>
      <c r="O1967" s="437"/>
      <c r="P1967" s="406"/>
      <c r="Q1967" s="406"/>
      <c r="R1967" s="406"/>
      <c r="S1967" s="406"/>
      <c r="T1967" s="406"/>
      <c r="U1967" s="406"/>
      <c r="V1967" s="406">
        <f t="shared" si="97"/>
        <v>12</v>
      </c>
      <c r="W1967" s="676"/>
      <c r="X1967" s="507" t="str">
        <f t="shared" si="95"/>
        <v>12 număr camere necunoscut &lt;span style="color: red;"&gt;(spuneți-mi sau trimiteți tabel întreținere)&lt;/span&gt;</v>
      </c>
      <c r="Y1967" s="508" t="str">
        <f t="shared" si="96"/>
        <v>12 din care 12 număr camere necunoscut &lt;span style="color: red;"&gt;(spuneți-mi sau trimiteți tabel întreținere)&lt;/span&gt;</v>
      </c>
      <c r="Z1967" s="509"/>
      <c r="AA1967" s="510" t="s">
        <v>1043</v>
      </c>
      <c r="AB1967" s="421" t="s">
        <v>1299</v>
      </c>
      <c r="AC1967" s="432" t="s">
        <v>1548</v>
      </c>
      <c r="AD1967" s="356" t="s">
        <v>624</v>
      </c>
      <c r="AE1967" s="356"/>
      <c r="AF1967" s="356"/>
      <c r="AG1967" s="356" t="s">
        <v>840</v>
      </c>
      <c r="AH1967" s="356"/>
      <c r="AI1967" s="356" t="s">
        <v>2227</v>
      </c>
      <c r="AJ1967" s="441"/>
      <c r="AK1967" s="359"/>
    </row>
    <row r="1968" spans="1:37">
      <c r="A1968" s="367" t="s">
        <v>32</v>
      </c>
      <c r="B1968" s="369" t="s">
        <v>404</v>
      </c>
      <c r="C1968" s="461">
        <v>46.788400000000003</v>
      </c>
      <c r="D1968" s="462">
        <v>23.6065</v>
      </c>
      <c r="E1968" s="463" t="s">
        <v>206</v>
      </c>
      <c r="F1968" s="464" t="s">
        <v>649</v>
      </c>
      <c r="G1968" s="464" t="s">
        <v>2934</v>
      </c>
      <c r="H1968" s="464" t="s">
        <v>4929</v>
      </c>
      <c r="I1968" s="474" t="s">
        <v>708</v>
      </c>
      <c r="J1968" s="475" t="s">
        <v>3</v>
      </c>
      <c r="K1968" s="476" t="s">
        <v>624</v>
      </c>
      <c r="L1968" s="476">
        <v>2</v>
      </c>
      <c r="M1968" s="476">
        <v>2</v>
      </c>
      <c r="N1968" s="477" t="s">
        <v>624</v>
      </c>
      <c r="O1968" s="478"/>
      <c r="P1968" s="479"/>
      <c r="Q1968" s="479"/>
      <c r="R1968" s="479"/>
      <c r="S1968" s="479"/>
      <c r="T1968" s="479"/>
      <c r="U1968" s="479"/>
      <c r="V1968" s="479" t="e">
        <f t="shared" si="97"/>
        <v>#VALUE!</v>
      </c>
      <c r="W1968" s="679"/>
      <c r="X1968" s="515" t="e">
        <f t="shared" si="95"/>
        <v>#VALUE!</v>
      </c>
      <c r="Y1968" s="516" t="e">
        <f t="shared" si="96"/>
        <v>#VALUE!</v>
      </c>
      <c r="Z1968" s="517"/>
      <c r="AA1968" s="518" t="s">
        <v>1043</v>
      </c>
      <c r="AB1968" s="400" t="s">
        <v>1299</v>
      </c>
      <c r="AC1968" s="458" t="s">
        <v>1548</v>
      </c>
      <c r="AD1968" s="472" t="s">
        <v>624</v>
      </c>
      <c r="AE1968" s="472"/>
      <c r="AF1968" s="472"/>
      <c r="AG1968" s="472" t="s">
        <v>840</v>
      </c>
      <c r="AH1968" s="472"/>
      <c r="AI1968" s="472" t="s">
        <v>2227</v>
      </c>
      <c r="AJ1968" s="473"/>
      <c r="AK1968" s="359"/>
    </row>
    <row r="1969" spans="1:37">
      <c r="A1969" s="367"/>
      <c r="B1969" s="386" t="s">
        <v>404</v>
      </c>
      <c r="C1969" s="402">
        <v>46.788800000000002</v>
      </c>
      <c r="D1969" s="428">
        <v>23.606100000000001</v>
      </c>
      <c r="E1969" s="449" t="s">
        <v>206</v>
      </c>
      <c r="F1969" s="626" t="s">
        <v>1028</v>
      </c>
      <c r="G1969" s="450" t="s">
        <v>2934</v>
      </c>
      <c r="H1969" s="450" t="s">
        <v>4930</v>
      </c>
      <c r="I1969" s="452" t="s">
        <v>709</v>
      </c>
      <c r="J1969" s="457" t="s">
        <v>3</v>
      </c>
      <c r="K1969" s="407" t="s">
        <v>9</v>
      </c>
      <c r="L1969" s="407">
        <v>1</v>
      </c>
      <c r="M1969" s="407">
        <v>1</v>
      </c>
      <c r="N1969" s="425">
        <v>4</v>
      </c>
      <c r="O1969" s="437"/>
      <c r="P1969" s="406"/>
      <c r="Q1969" s="406"/>
      <c r="R1969" s="406"/>
      <c r="S1969" s="406"/>
      <c r="T1969" s="406"/>
      <c r="U1969" s="406"/>
      <c r="V1969" s="406">
        <f t="shared" si="97"/>
        <v>4</v>
      </c>
      <c r="W1969" s="676"/>
      <c r="X1969" s="507" t="str">
        <f t="shared" si="95"/>
        <v>4 număr camere necunoscut &lt;span style="color: red;"&gt;(spuneți-mi sau trimiteți tabel întreținere)&lt;/span&gt;</v>
      </c>
      <c r="Y1969" s="508" t="str">
        <f t="shared" si="96"/>
        <v>4 din care 4 număr camere necunoscut &lt;span style="color: red;"&gt;(spuneți-mi sau trimiteți tabel întreținere)&lt;/span&gt;</v>
      </c>
      <c r="Z1969" s="509"/>
      <c r="AA1969" s="510" t="s">
        <v>1043</v>
      </c>
      <c r="AB1969" s="421" t="s">
        <v>1298</v>
      </c>
      <c r="AC1969" s="431" t="s">
        <v>1044</v>
      </c>
      <c r="AD1969" s="356" t="s">
        <v>624</v>
      </c>
      <c r="AE1969" s="356"/>
      <c r="AF1969" s="356"/>
      <c r="AG1969" s="356" t="s">
        <v>840</v>
      </c>
      <c r="AH1969" s="356"/>
      <c r="AI1969" s="356" t="s">
        <v>2227</v>
      </c>
      <c r="AJ1969" s="441"/>
      <c r="AK1969" s="359"/>
    </row>
    <row r="1970" spans="1:37">
      <c r="A1970" s="367"/>
      <c r="B1970" s="386" t="s">
        <v>404</v>
      </c>
      <c r="C1970" s="402">
        <v>46.788499999999999</v>
      </c>
      <c r="D1970" s="428">
        <v>23.606999999999999</v>
      </c>
      <c r="E1970" s="449" t="s">
        <v>206</v>
      </c>
      <c r="F1970" s="450" t="s">
        <v>649</v>
      </c>
      <c r="G1970" s="450" t="s">
        <v>2934</v>
      </c>
      <c r="H1970" s="450" t="s">
        <v>4931</v>
      </c>
      <c r="I1970" s="452" t="s">
        <v>708</v>
      </c>
      <c r="J1970" s="457" t="s">
        <v>3</v>
      </c>
      <c r="K1970" s="407">
        <v>2</v>
      </c>
      <c r="L1970" s="407">
        <v>2</v>
      </c>
      <c r="M1970" s="407">
        <v>2</v>
      </c>
      <c r="N1970" s="425">
        <v>8</v>
      </c>
      <c r="O1970" s="437"/>
      <c r="P1970" s="406"/>
      <c r="Q1970" s="406"/>
      <c r="R1970" s="406"/>
      <c r="S1970" s="406"/>
      <c r="T1970" s="406"/>
      <c r="U1970" s="406"/>
      <c r="V1970" s="406">
        <f t="shared" si="97"/>
        <v>8</v>
      </c>
      <c r="W1970" s="676"/>
      <c r="X1970" s="507" t="str">
        <f t="shared" si="95"/>
        <v>8 număr camere necunoscut &lt;span style="color: red;"&gt;(spuneți-mi sau trimiteți tabel întreținere)&lt;/span&gt;</v>
      </c>
      <c r="Y1970" s="508" t="str">
        <f t="shared" si="96"/>
        <v>8 din care 8 număr camere necunoscut &lt;span style="color: red;"&gt;(spuneți-mi sau trimiteți tabel întreținere)&lt;/span&gt;</v>
      </c>
      <c r="Z1970" s="509"/>
      <c r="AA1970" s="510" t="s">
        <v>1043</v>
      </c>
      <c r="AB1970" s="628" t="s">
        <v>1299</v>
      </c>
      <c r="AC1970" s="431" t="s">
        <v>1548</v>
      </c>
      <c r="AD1970" s="356" t="s">
        <v>624</v>
      </c>
      <c r="AE1970" s="356"/>
      <c r="AF1970" s="356"/>
      <c r="AG1970" s="356" t="s">
        <v>840</v>
      </c>
      <c r="AH1970" s="356"/>
      <c r="AI1970" s="356" t="s">
        <v>2227</v>
      </c>
      <c r="AJ1970" s="441"/>
      <c r="AK1970" s="359"/>
    </row>
    <row r="1971" spans="1:37">
      <c r="A1971" s="367"/>
      <c r="B1971" s="386" t="s">
        <v>404</v>
      </c>
      <c r="C1971" s="402">
        <v>46.788699999999999</v>
      </c>
      <c r="D1971" s="428">
        <v>23.607199999999999</v>
      </c>
      <c r="E1971" s="449" t="s">
        <v>206</v>
      </c>
      <c r="F1971" s="450" t="s">
        <v>649</v>
      </c>
      <c r="G1971" s="450" t="s">
        <v>2934</v>
      </c>
      <c r="H1971" s="450" t="s">
        <v>4932</v>
      </c>
      <c r="I1971" s="452" t="s">
        <v>708</v>
      </c>
      <c r="J1971" s="457" t="s">
        <v>3</v>
      </c>
      <c r="K1971" s="407">
        <v>2</v>
      </c>
      <c r="L1971" s="407">
        <v>2</v>
      </c>
      <c r="M1971" s="407">
        <v>2</v>
      </c>
      <c r="N1971" s="425">
        <v>8</v>
      </c>
      <c r="O1971" s="437"/>
      <c r="P1971" s="406"/>
      <c r="Q1971" s="406"/>
      <c r="R1971" s="406"/>
      <c r="S1971" s="406"/>
      <c r="T1971" s="406"/>
      <c r="U1971" s="406"/>
      <c r="V1971" s="406">
        <f t="shared" si="97"/>
        <v>8</v>
      </c>
      <c r="W1971" s="676"/>
      <c r="X1971" s="507" t="str">
        <f t="shared" si="95"/>
        <v>8 număr camere necunoscut &lt;span style="color: red;"&gt;(spuneți-mi sau trimiteți tabel întreținere)&lt;/span&gt;</v>
      </c>
      <c r="Y1971" s="508" t="str">
        <f t="shared" si="96"/>
        <v>8 din care 8 număr camere necunoscut &lt;span style="color: red;"&gt;(spuneți-mi sau trimiteți tabel întreținere)&lt;/span&gt;</v>
      </c>
      <c r="Z1971" s="509"/>
      <c r="AA1971" s="510" t="s">
        <v>1043</v>
      </c>
      <c r="AB1971" s="628" t="s">
        <v>1299</v>
      </c>
      <c r="AC1971" s="431" t="s">
        <v>1548</v>
      </c>
      <c r="AD1971" s="356" t="s">
        <v>624</v>
      </c>
      <c r="AE1971" s="356"/>
      <c r="AF1971" s="356"/>
      <c r="AG1971" s="356" t="s">
        <v>840</v>
      </c>
      <c r="AH1971" s="356"/>
      <c r="AI1971" s="356" t="s">
        <v>2227</v>
      </c>
      <c r="AJ1971" s="441"/>
      <c r="AK1971" s="359"/>
    </row>
    <row r="1972" spans="1:37">
      <c r="A1972" s="367"/>
      <c r="B1972" s="386" t="s">
        <v>404</v>
      </c>
      <c r="C1972" s="402">
        <v>46.7898</v>
      </c>
      <c r="D1972" s="428">
        <v>23.607900000000001</v>
      </c>
      <c r="E1972" s="449" t="s">
        <v>206</v>
      </c>
      <c r="F1972" s="626" t="s">
        <v>1028</v>
      </c>
      <c r="G1972" s="450" t="s">
        <v>2934</v>
      </c>
      <c r="H1972" s="450" t="s">
        <v>4933</v>
      </c>
      <c r="I1972" s="452" t="s">
        <v>709</v>
      </c>
      <c r="J1972" s="457" t="s">
        <v>3</v>
      </c>
      <c r="K1972" s="407" t="s">
        <v>9</v>
      </c>
      <c r="L1972" s="407">
        <v>1</v>
      </c>
      <c r="M1972" s="407">
        <v>1</v>
      </c>
      <c r="N1972" s="425">
        <v>4</v>
      </c>
      <c r="O1972" s="437"/>
      <c r="P1972" s="406"/>
      <c r="Q1972" s="406"/>
      <c r="R1972" s="406"/>
      <c r="S1972" s="406"/>
      <c r="T1972" s="406"/>
      <c r="U1972" s="406"/>
      <c r="V1972" s="406">
        <f t="shared" si="97"/>
        <v>4</v>
      </c>
      <c r="W1972" s="676"/>
      <c r="X1972" s="507" t="str">
        <f t="shared" si="95"/>
        <v>4 număr camere necunoscut &lt;span style="color: red;"&gt;(spuneți-mi sau trimiteți tabel întreținere)&lt;/span&gt;</v>
      </c>
      <c r="Y1972" s="508" t="str">
        <f t="shared" si="96"/>
        <v>4 din care 4 număr camere necunoscut &lt;span style="color: red;"&gt;(spuneți-mi sau trimiteți tabel întreținere)&lt;/span&gt;</v>
      </c>
      <c r="Z1972" s="509"/>
      <c r="AA1972" s="510" t="s">
        <v>1043</v>
      </c>
      <c r="AB1972" s="421" t="s">
        <v>1298</v>
      </c>
      <c r="AC1972" s="431" t="s">
        <v>1044</v>
      </c>
      <c r="AD1972" s="356" t="s">
        <v>624</v>
      </c>
      <c r="AE1972" s="356"/>
      <c r="AF1972" s="356"/>
      <c r="AG1972" s="356" t="s">
        <v>840</v>
      </c>
      <c r="AH1972" s="356"/>
      <c r="AI1972" s="356" t="s">
        <v>2227</v>
      </c>
      <c r="AJ1972" s="441"/>
      <c r="AK1972" s="359"/>
    </row>
    <row r="1973" spans="1:37">
      <c r="A1973" s="367" t="s">
        <v>32</v>
      </c>
      <c r="B1973" s="369" t="s">
        <v>404</v>
      </c>
      <c r="C1973" s="461">
        <v>46.787999999999997</v>
      </c>
      <c r="D1973" s="462">
        <v>23.607099999999999</v>
      </c>
      <c r="E1973" s="463" t="s">
        <v>206</v>
      </c>
      <c r="F1973" s="388" t="s">
        <v>1028</v>
      </c>
      <c r="G1973" s="464" t="s">
        <v>2934</v>
      </c>
      <c r="H1973" s="464" t="s">
        <v>4934</v>
      </c>
      <c r="I1973" s="474" t="s">
        <v>709</v>
      </c>
      <c r="J1973" s="475" t="s">
        <v>3</v>
      </c>
      <c r="K1973" s="476" t="s">
        <v>9</v>
      </c>
      <c r="L1973" s="476">
        <v>1</v>
      </c>
      <c r="M1973" s="476">
        <v>1</v>
      </c>
      <c r="N1973" s="477">
        <v>4</v>
      </c>
      <c r="O1973" s="478"/>
      <c r="P1973" s="479"/>
      <c r="Q1973" s="479"/>
      <c r="R1973" s="479"/>
      <c r="S1973" s="479"/>
      <c r="T1973" s="479"/>
      <c r="U1973" s="479"/>
      <c r="V1973" s="479">
        <f t="shared" si="97"/>
        <v>4</v>
      </c>
      <c r="W1973" s="679"/>
      <c r="X1973" s="515" t="str">
        <f t="shared" si="95"/>
        <v>4 număr camere necunoscut &lt;span style="color: red;"&gt;(spuneți-mi sau trimiteți tabel întreținere)&lt;/span&gt;</v>
      </c>
      <c r="Y1973" s="516" t="str">
        <f t="shared" si="96"/>
        <v>4 din care 4 număr camere necunoscut &lt;span style="color: red;"&gt;(spuneți-mi sau trimiteți tabel întreținere)&lt;/span&gt;</v>
      </c>
      <c r="Z1973" s="517"/>
      <c r="AA1973" s="518" t="s">
        <v>1043</v>
      </c>
      <c r="AB1973" s="482" t="s">
        <v>1298</v>
      </c>
      <c r="AC1973" s="458" t="s">
        <v>1044</v>
      </c>
      <c r="AD1973" s="472" t="s">
        <v>624</v>
      </c>
      <c r="AE1973" s="472"/>
      <c r="AF1973" s="472"/>
      <c r="AG1973" s="472" t="s">
        <v>840</v>
      </c>
      <c r="AH1973" s="472"/>
      <c r="AI1973" s="472" t="s">
        <v>2227</v>
      </c>
      <c r="AJ1973" s="473"/>
      <c r="AK1973" s="359"/>
    </row>
    <row r="1974" spans="1:37">
      <c r="A1974" s="367"/>
      <c r="B1974" s="386" t="s">
        <v>404</v>
      </c>
      <c r="C1974" s="402">
        <v>46.7881</v>
      </c>
      <c r="D1974" s="428">
        <v>23.607399999999998</v>
      </c>
      <c r="E1974" s="449" t="s">
        <v>206</v>
      </c>
      <c r="F1974" s="626" t="s">
        <v>1028</v>
      </c>
      <c r="G1974" s="450" t="s">
        <v>2934</v>
      </c>
      <c r="H1974" s="450" t="s">
        <v>4935</v>
      </c>
      <c r="I1974" s="452" t="s">
        <v>709</v>
      </c>
      <c r="J1974" s="457" t="s">
        <v>3</v>
      </c>
      <c r="K1974" s="407" t="s">
        <v>9</v>
      </c>
      <c r="L1974" s="407">
        <v>1</v>
      </c>
      <c r="M1974" s="407">
        <v>1</v>
      </c>
      <c r="N1974" s="425">
        <v>4</v>
      </c>
      <c r="O1974" s="437"/>
      <c r="P1974" s="406"/>
      <c r="Q1974" s="406"/>
      <c r="R1974" s="406"/>
      <c r="S1974" s="406"/>
      <c r="T1974" s="406"/>
      <c r="U1974" s="406"/>
      <c r="V1974" s="406">
        <f t="shared" si="97"/>
        <v>4</v>
      </c>
      <c r="W1974" s="676"/>
      <c r="X1974" s="507" t="str">
        <f t="shared" si="95"/>
        <v>4 număr camere necunoscut &lt;span style="color: red;"&gt;(spuneți-mi sau trimiteți tabel întreținere)&lt;/span&gt;</v>
      </c>
      <c r="Y1974" s="508" t="str">
        <f t="shared" si="96"/>
        <v>4 din care 4 număr camere necunoscut &lt;span style="color: red;"&gt;(spuneți-mi sau trimiteți tabel întreținere)&lt;/span&gt;</v>
      </c>
      <c r="Z1974" s="509"/>
      <c r="AA1974" s="510" t="s">
        <v>1043</v>
      </c>
      <c r="AB1974" s="421" t="s">
        <v>1298</v>
      </c>
      <c r="AC1974" s="431" t="s">
        <v>1044</v>
      </c>
      <c r="AD1974" s="356" t="s">
        <v>624</v>
      </c>
      <c r="AE1974" s="356"/>
      <c r="AF1974" s="356"/>
      <c r="AG1974" s="356" t="s">
        <v>840</v>
      </c>
      <c r="AH1974" s="356"/>
      <c r="AI1974" s="356" t="s">
        <v>2227</v>
      </c>
      <c r="AJ1974" s="441"/>
      <c r="AK1974" s="359"/>
    </row>
    <row r="1975" spans="1:37">
      <c r="A1975" s="367"/>
      <c r="B1975" s="386" t="s">
        <v>404</v>
      </c>
      <c r="C1975" s="402">
        <v>46.788499999999999</v>
      </c>
      <c r="D1975" s="428">
        <v>23.6081</v>
      </c>
      <c r="E1975" s="449" t="s">
        <v>206</v>
      </c>
      <c r="F1975" s="626" t="s">
        <v>1028</v>
      </c>
      <c r="G1975" s="450" t="s">
        <v>2934</v>
      </c>
      <c r="H1975" s="450" t="s">
        <v>4936</v>
      </c>
      <c r="I1975" s="452" t="s">
        <v>709</v>
      </c>
      <c r="J1975" s="457" t="s">
        <v>3</v>
      </c>
      <c r="K1975" s="407" t="s">
        <v>9</v>
      </c>
      <c r="L1975" s="407">
        <v>1</v>
      </c>
      <c r="M1975" s="407">
        <v>1</v>
      </c>
      <c r="N1975" s="425">
        <v>4</v>
      </c>
      <c r="O1975" s="437"/>
      <c r="P1975" s="406"/>
      <c r="Q1975" s="406"/>
      <c r="R1975" s="406"/>
      <c r="S1975" s="406"/>
      <c r="T1975" s="406"/>
      <c r="U1975" s="406"/>
      <c r="V1975" s="406">
        <f t="shared" si="97"/>
        <v>4</v>
      </c>
      <c r="W1975" s="676"/>
      <c r="X1975" s="507" t="str">
        <f t="shared" si="95"/>
        <v>4 număr camere necunoscut &lt;span style="color: red;"&gt;(spuneți-mi sau trimiteți tabel întreținere)&lt;/span&gt;</v>
      </c>
      <c r="Y1975" s="508" t="str">
        <f t="shared" si="96"/>
        <v>4 din care 4 număr camere necunoscut &lt;span style="color: red;"&gt;(spuneți-mi sau trimiteți tabel întreținere)&lt;/span&gt;</v>
      </c>
      <c r="Z1975" s="509"/>
      <c r="AA1975" s="510" t="s">
        <v>1043</v>
      </c>
      <c r="AB1975" s="421" t="s">
        <v>1298</v>
      </c>
      <c r="AC1975" s="431" t="s">
        <v>1044</v>
      </c>
      <c r="AD1975" s="356" t="s">
        <v>624</v>
      </c>
      <c r="AE1975" s="356"/>
      <c r="AF1975" s="356"/>
      <c r="AG1975" s="356" t="s">
        <v>840</v>
      </c>
      <c r="AH1975" s="356"/>
      <c r="AI1975" s="356" t="s">
        <v>2227</v>
      </c>
      <c r="AJ1975" s="441"/>
      <c r="AK1975" s="359"/>
    </row>
    <row r="1976" spans="1:37">
      <c r="A1976" s="367"/>
      <c r="B1976" s="386" t="s">
        <v>404</v>
      </c>
      <c r="C1976" s="402">
        <v>46.788699999999999</v>
      </c>
      <c r="D1976" s="428">
        <v>23.6084</v>
      </c>
      <c r="E1976" s="449" t="s">
        <v>206</v>
      </c>
      <c r="F1976" s="626" t="s">
        <v>1028</v>
      </c>
      <c r="G1976" s="450" t="s">
        <v>2934</v>
      </c>
      <c r="H1976" s="450" t="s">
        <v>4937</v>
      </c>
      <c r="I1976" s="452" t="s">
        <v>709</v>
      </c>
      <c r="J1976" s="457" t="s">
        <v>3</v>
      </c>
      <c r="K1976" s="407" t="s">
        <v>9</v>
      </c>
      <c r="L1976" s="407">
        <v>1</v>
      </c>
      <c r="M1976" s="407">
        <v>1</v>
      </c>
      <c r="N1976" s="425">
        <v>4</v>
      </c>
      <c r="O1976" s="437"/>
      <c r="P1976" s="406"/>
      <c r="Q1976" s="406"/>
      <c r="R1976" s="406"/>
      <c r="S1976" s="406"/>
      <c r="T1976" s="406"/>
      <c r="U1976" s="406"/>
      <c r="V1976" s="406">
        <f t="shared" si="97"/>
        <v>4</v>
      </c>
      <c r="W1976" s="676"/>
      <c r="X1976" s="507" t="str">
        <f t="shared" si="95"/>
        <v>4 număr camere necunoscut &lt;span style="color: red;"&gt;(spuneți-mi sau trimiteți tabel întreținere)&lt;/span&gt;</v>
      </c>
      <c r="Y1976" s="508" t="str">
        <f t="shared" si="96"/>
        <v>4 din care 4 număr camere necunoscut &lt;span style="color: red;"&gt;(spuneți-mi sau trimiteți tabel întreținere)&lt;/span&gt;</v>
      </c>
      <c r="Z1976" s="509"/>
      <c r="AA1976" s="510" t="s">
        <v>1043</v>
      </c>
      <c r="AB1976" s="421" t="s">
        <v>1298</v>
      </c>
      <c r="AC1976" s="431" t="s">
        <v>1044</v>
      </c>
      <c r="AD1976" s="356" t="s">
        <v>624</v>
      </c>
      <c r="AE1976" s="356"/>
      <c r="AF1976" s="356"/>
      <c r="AG1976" s="356" t="s">
        <v>840</v>
      </c>
      <c r="AH1976" s="356"/>
      <c r="AI1976" s="356" t="s">
        <v>2227</v>
      </c>
      <c r="AJ1976" s="441"/>
      <c r="AK1976" s="359"/>
    </row>
    <row r="1977" spans="1:37">
      <c r="A1977" s="367"/>
      <c r="B1977" s="386" t="s">
        <v>404</v>
      </c>
      <c r="C1977" s="402">
        <v>46.789000000000001</v>
      </c>
      <c r="D1977" s="428">
        <v>23.608499999999999</v>
      </c>
      <c r="E1977" s="449" t="s">
        <v>206</v>
      </c>
      <c r="F1977" s="626" t="s">
        <v>1028</v>
      </c>
      <c r="G1977" s="450" t="s">
        <v>2934</v>
      </c>
      <c r="H1977" s="450" t="s">
        <v>4938</v>
      </c>
      <c r="I1977" s="452" t="s">
        <v>709</v>
      </c>
      <c r="J1977" s="457" t="s">
        <v>3</v>
      </c>
      <c r="K1977" s="407" t="s">
        <v>9</v>
      </c>
      <c r="L1977" s="407">
        <v>1</v>
      </c>
      <c r="M1977" s="407">
        <v>1</v>
      </c>
      <c r="N1977" s="425">
        <v>4</v>
      </c>
      <c r="O1977" s="437"/>
      <c r="P1977" s="406"/>
      <c r="Q1977" s="406"/>
      <c r="R1977" s="406"/>
      <c r="S1977" s="406"/>
      <c r="T1977" s="406"/>
      <c r="U1977" s="406"/>
      <c r="V1977" s="406">
        <f t="shared" si="97"/>
        <v>4</v>
      </c>
      <c r="W1977" s="676"/>
      <c r="X1977" s="507" t="str">
        <f t="shared" si="95"/>
        <v>4 număr camere necunoscut &lt;span style="color: red;"&gt;(spuneți-mi sau trimiteți tabel întreținere)&lt;/span&gt;</v>
      </c>
      <c r="Y1977" s="508" t="str">
        <f t="shared" si="96"/>
        <v>4 din care 4 număr camere necunoscut &lt;span style="color: red;"&gt;(spuneți-mi sau trimiteți tabel întreținere)&lt;/span&gt;</v>
      </c>
      <c r="Z1977" s="509"/>
      <c r="AA1977" s="510" t="s">
        <v>1043</v>
      </c>
      <c r="AB1977" s="421" t="s">
        <v>1298</v>
      </c>
      <c r="AC1977" s="431" t="s">
        <v>1044</v>
      </c>
      <c r="AD1977" s="356" t="s">
        <v>624</v>
      </c>
      <c r="AE1977" s="356"/>
      <c r="AF1977" s="356"/>
      <c r="AG1977" s="356" t="s">
        <v>840</v>
      </c>
      <c r="AH1977" s="356"/>
      <c r="AI1977" s="356" t="s">
        <v>2227</v>
      </c>
      <c r="AJ1977" s="441"/>
      <c r="AK1977" s="359"/>
    </row>
    <row r="1978" spans="1:37">
      <c r="A1978" s="367"/>
      <c r="B1978" s="386" t="s">
        <v>404</v>
      </c>
      <c r="C1978" s="402">
        <v>46.789299999999997</v>
      </c>
      <c r="D1978" s="428">
        <v>23.608499999999999</v>
      </c>
      <c r="E1978" s="449" t="s">
        <v>206</v>
      </c>
      <c r="F1978" s="626" t="s">
        <v>1028</v>
      </c>
      <c r="G1978" s="450" t="s">
        <v>2934</v>
      </c>
      <c r="H1978" s="450" t="s">
        <v>4939</v>
      </c>
      <c r="I1978" s="452" t="s">
        <v>709</v>
      </c>
      <c r="J1978" s="457" t="s">
        <v>3</v>
      </c>
      <c r="K1978" s="407" t="s">
        <v>9</v>
      </c>
      <c r="L1978" s="407">
        <v>1</v>
      </c>
      <c r="M1978" s="407">
        <v>1</v>
      </c>
      <c r="N1978" s="425">
        <v>4</v>
      </c>
      <c r="O1978" s="437"/>
      <c r="P1978" s="406"/>
      <c r="Q1978" s="406"/>
      <c r="R1978" s="406"/>
      <c r="S1978" s="406"/>
      <c r="T1978" s="406"/>
      <c r="U1978" s="406"/>
      <c r="V1978" s="406">
        <f t="shared" si="97"/>
        <v>4</v>
      </c>
      <c r="W1978" s="676"/>
      <c r="X1978" s="507" t="str">
        <f t="shared" si="95"/>
        <v>4 număr camere necunoscut &lt;span style="color: red;"&gt;(spuneți-mi sau trimiteți tabel întreținere)&lt;/span&gt;</v>
      </c>
      <c r="Y1978" s="508" t="str">
        <f t="shared" si="96"/>
        <v>4 din care 4 număr camere necunoscut &lt;span style="color: red;"&gt;(spuneți-mi sau trimiteți tabel întreținere)&lt;/span&gt;</v>
      </c>
      <c r="Z1978" s="509"/>
      <c r="AA1978" s="510" t="s">
        <v>1043</v>
      </c>
      <c r="AB1978" s="421" t="s">
        <v>1298</v>
      </c>
      <c r="AC1978" s="431" t="s">
        <v>1044</v>
      </c>
      <c r="AD1978" s="356" t="s">
        <v>624</v>
      </c>
      <c r="AE1978" s="356"/>
      <c r="AF1978" s="356"/>
      <c r="AG1978" s="356" t="s">
        <v>840</v>
      </c>
      <c r="AH1978" s="356"/>
      <c r="AI1978" s="356" t="s">
        <v>2227</v>
      </c>
      <c r="AJ1978" s="441"/>
      <c r="AK1978" s="359"/>
    </row>
    <row r="1979" spans="1:37">
      <c r="A1979" s="367" t="s">
        <v>32</v>
      </c>
      <c r="B1979" s="369" t="s">
        <v>404</v>
      </c>
      <c r="C1979" s="461">
        <v>46.7851</v>
      </c>
      <c r="D1979" s="462">
        <v>23.595199999999998</v>
      </c>
      <c r="E1979" s="463" t="s">
        <v>206</v>
      </c>
      <c r="F1979" s="464" t="s">
        <v>649</v>
      </c>
      <c r="G1979" s="464" t="s">
        <v>2935</v>
      </c>
      <c r="H1979" s="464" t="s">
        <v>2940</v>
      </c>
      <c r="I1979" s="474" t="s">
        <v>685</v>
      </c>
      <c r="J1979" s="475" t="s">
        <v>3</v>
      </c>
      <c r="K1979" s="476">
        <v>2</v>
      </c>
      <c r="L1979" s="476">
        <v>3</v>
      </c>
      <c r="M1979" s="476">
        <v>3</v>
      </c>
      <c r="N1979" s="477">
        <v>12</v>
      </c>
      <c r="O1979" s="478"/>
      <c r="P1979" s="479"/>
      <c r="Q1979" s="479"/>
      <c r="R1979" s="479"/>
      <c r="S1979" s="479"/>
      <c r="T1979" s="479"/>
      <c r="U1979" s="479"/>
      <c r="V1979" s="479">
        <f t="shared" si="97"/>
        <v>12</v>
      </c>
      <c r="W1979" s="679"/>
      <c r="X1979" s="515" t="str">
        <f t="shared" si="95"/>
        <v>12 număr camere necunoscut &lt;span style="color: red;"&gt;(spuneți-mi sau trimiteți tabel întreținere)&lt;/span&gt;</v>
      </c>
      <c r="Y1979" s="516" t="str">
        <f t="shared" si="96"/>
        <v>12 din care 12 număr camere necunoscut &lt;span style="color: red;"&gt;(spuneți-mi sau trimiteți tabel întreținere)&lt;/span&gt;</v>
      </c>
      <c r="Z1979" s="517"/>
      <c r="AA1979" s="518" t="s">
        <v>1043</v>
      </c>
      <c r="AB1979" s="482" t="s">
        <v>1300</v>
      </c>
      <c r="AC1979" s="483" t="s">
        <v>1548</v>
      </c>
      <c r="AD1979" s="472" t="s">
        <v>624</v>
      </c>
      <c r="AE1979" s="472"/>
      <c r="AF1979" s="472"/>
      <c r="AG1979" s="472" t="s">
        <v>840</v>
      </c>
      <c r="AH1979" s="472"/>
      <c r="AI1979" s="472" t="s">
        <v>2227</v>
      </c>
      <c r="AJ1979" s="473"/>
      <c r="AK1979" s="359"/>
    </row>
    <row r="1980" spans="1:37">
      <c r="A1980" s="367"/>
      <c r="B1980" s="386" t="s">
        <v>404</v>
      </c>
      <c r="C1980" s="402">
        <v>46.782800000000002</v>
      </c>
      <c r="D1980" s="428">
        <v>23.592500000000001</v>
      </c>
      <c r="E1980" s="449" t="s">
        <v>206</v>
      </c>
      <c r="F1980" s="450" t="s">
        <v>649</v>
      </c>
      <c r="G1980" s="450" t="s">
        <v>2935</v>
      </c>
      <c r="H1980" s="450" t="s">
        <v>2992</v>
      </c>
      <c r="I1980" s="452" t="s">
        <v>747</v>
      </c>
      <c r="J1980" s="457" t="s">
        <v>3</v>
      </c>
      <c r="K1980" s="407">
        <v>1</v>
      </c>
      <c r="L1980" s="407">
        <v>3</v>
      </c>
      <c r="M1980" s="407">
        <v>3</v>
      </c>
      <c r="N1980" s="425">
        <v>12</v>
      </c>
      <c r="O1980" s="437"/>
      <c r="P1980" s="406"/>
      <c r="Q1980" s="406"/>
      <c r="R1980" s="406"/>
      <c r="S1980" s="406"/>
      <c r="T1980" s="406"/>
      <c r="U1980" s="406"/>
      <c r="V1980" s="406">
        <f t="shared" si="97"/>
        <v>12</v>
      </c>
      <c r="W1980" s="676" t="s">
        <v>750</v>
      </c>
      <c r="X1980" s="507" t="str">
        <f t="shared" si="95"/>
        <v>probabil 12 număr camere necunoscut &lt;span style="color: red;"&gt;(spuneți-mi sau trimiteți tabel întreținere)&lt;/span&gt;</v>
      </c>
      <c r="Y1980" s="508" t="str">
        <f t="shared" si="96"/>
        <v>probabil 12 din care probabil 12 număr camere necunoscut &lt;span style="color: red;"&gt;(spuneți-mi sau trimiteți tabel întreținere)&lt;/span&gt;</v>
      </c>
      <c r="Z1980" s="509"/>
      <c r="AA1980" s="510" t="s">
        <v>1043</v>
      </c>
      <c r="AB1980" s="628" t="s">
        <v>1300</v>
      </c>
      <c r="AC1980" s="431" t="s">
        <v>1548</v>
      </c>
      <c r="AD1980" s="356" t="s">
        <v>624</v>
      </c>
      <c r="AE1980" s="356"/>
      <c r="AF1980" s="356"/>
      <c r="AG1980" s="356" t="s">
        <v>840</v>
      </c>
      <c r="AH1980" s="356"/>
      <c r="AI1980" s="356" t="s">
        <v>2227</v>
      </c>
      <c r="AJ1980" s="441"/>
      <c r="AK1980" s="359"/>
    </row>
    <row r="1981" spans="1:37">
      <c r="A1981" s="367"/>
      <c r="B1981" s="386" t="s">
        <v>404</v>
      </c>
      <c r="C1981" s="402">
        <v>46.783099999999997</v>
      </c>
      <c r="D1981" s="428">
        <v>23.5928</v>
      </c>
      <c r="E1981" s="449" t="s">
        <v>206</v>
      </c>
      <c r="F1981" s="450" t="s">
        <v>649</v>
      </c>
      <c r="G1981" s="450" t="s">
        <v>2935</v>
      </c>
      <c r="H1981" s="450" t="s">
        <v>4940</v>
      </c>
      <c r="I1981" s="452" t="s">
        <v>747</v>
      </c>
      <c r="J1981" s="457" t="s">
        <v>3</v>
      </c>
      <c r="K1981" s="407">
        <v>2</v>
      </c>
      <c r="L1981" s="407">
        <v>3</v>
      </c>
      <c r="M1981" s="407">
        <v>3</v>
      </c>
      <c r="N1981" s="425">
        <v>12</v>
      </c>
      <c r="O1981" s="437"/>
      <c r="P1981" s="406"/>
      <c r="Q1981" s="406"/>
      <c r="R1981" s="406"/>
      <c r="S1981" s="406"/>
      <c r="T1981" s="406"/>
      <c r="U1981" s="406"/>
      <c r="V1981" s="406">
        <f t="shared" si="97"/>
        <v>12</v>
      </c>
      <c r="W1981" s="676" t="s">
        <v>750</v>
      </c>
      <c r="X1981" s="507" t="str">
        <f t="shared" si="95"/>
        <v>probabil 12 număr camere necunoscut &lt;span style="color: red;"&gt;(spuneți-mi sau trimiteți tabel întreținere)&lt;/span&gt;</v>
      </c>
      <c r="Y1981" s="508" t="str">
        <f t="shared" si="96"/>
        <v>probabil 12 din care probabil 12 număr camere necunoscut &lt;span style="color: red;"&gt;(spuneți-mi sau trimiteți tabel întreținere)&lt;/span&gt;</v>
      </c>
      <c r="Z1981" s="509"/>
      <c r="AA1981" s="510" t="s">
        <v>1043</v>
      </c>
      <c r="AB1981" s="628" t="s">
        <v>1300</v>
      </c>
      <c r="AC1981" s="431" t="s">
        <v>1548</v>
      </c>
      <c r="AD1981" s="356" t="s">
        <v>624</v>
      </c>
      <c r="AE1981" s="356"/>
      <c r="AF1981" s="356"/>
      <c r="AG1981" s="356" t="s">
        <v>840</v>
      </c>
      <c r="AH1981" s="356"/>
      <c r="AI1981" s="356" t="s">
        <v>2227</v>
      </c>
      <c r="AJ1981" s="441"/>
      <c r="AK1981" s="359"/>
    </row>
    <row r="1982" spans="1:37">
      <c r="A1982" s="367"/>
      <c r="B1982" s="386" t="s">
        <v>404</v>
      </c>
      <c r="C1982" s="402">
        <v>46.7834</v>
      </c>
      <c r="D1982" s="428">
        <v>23.5931</v>
      </c>
      <c r="E1982" s="449" t="s">
        <v>206</v>
      </c>
      <c r="F1982" s="450" t="s">
        <v>649</v>
      </c>
      <c r="G1982" s="450" t="s">
        <v>2935</v>
      </c>
      <c r="H1982" s="450" t="s">
        <v>4941</v>
      </c>
      <c r="I1982" s="452" t="s">
        <v>747</v>
      </c>
      <c r="J1982" s="457" t="s">
        <v>3</v>
      </c>
      <c r="K1982" s="407">
        <v>1</v>
      </c>
      <c r="L1982" s="407">
        <v>3</v>
      </c>
      <c r="M1982" s="407">
        <v>3</v>
      </c>
      <c r="N1982" s="425">
        <v>12</v>
      </c>
      <c r="O1982" s="437"/>
      <c r="P1982" s="406"/>
      <c r="Q1982" s="406"/>
      <c r="R1982" s="406"/>
      <c r="S1982" s="406"/>
      <c r="T1982" s="406"/>
      <c r="U1982" s="406"/>
      <c r="V1982" s="406">
        <f t="shared" si="97"/>
        <v>12</v>
      </c>
      <c r="W1982" s="676" t="s">
        <v>750</v>
      </c>
      <c r="X1982" s="507" t="str">
        <f t="shared" si="95"/>
        <v>probabil 12 număr camere necunoscut &lt;span style="color: red;"&gt;(spuneți-mi sau trimiteți tabel întreținere)&lt;/span&gt;</v>
      </c>
      <c r="Y1982" s="508" t="str">
        <f t="shared" si="96"/>
        <v>probabil 12 din care probabil 12 număr camere necunoscut &lt;span style="color: red;"&gt;(spuneți-mi sau trimiteți tabel întreținere)&lt;/span&gt;</v>
      </c>
      <c r="Z1982" s="509"/>
      <c r="AA1982" s="510" t="s">
        <v>1043</v>
      </c>
      <c r="AB1982" s="628" t="s">
        <v>1300</v>
      </c>
      <c r="AC1982" s="431" t="s">
        <v>1548</v>
      </c>
      <c r="AD1982" s="356" t="s">
        <v>624</v>
      </c>
      <c r="AE1982" s="356"/>
      <c r="AF1982" s="356"/>
      <c r="AG1982" s="356" t="s">
        <v>840</v>
      </c>
      <c r="AH1982" s="356"/>
      <c r="AI1982" s="356" t="s">
        <v>2227</v>
      </c>
      <c r="AJ1982" s="441"/>
      <c r="AK1982" s="359"/>
    </row>
    <row r="1983" spans="1:37">
      <c r="A1983" s="367"/>
      <c r="B1983" s="386" t="s">
        <v>404</v>
      </c>
      <c r="C1983" s="402">
        <v>46.783700000000003</v>
      </c>
      <c r="D1983" s="428">
        <v>23.593299999999999</v>
      </c>
      <c r="E1983" s="449" t="s">
        <v>206</v>
      </c>
      <c r="F1983" s="450" t="s">
        <v>649</v>
      </c>
      <c r="G1983" s="450" t="s">
        <v>2935</v>
      </c>
      <c r="H1983" s="450" t="s">
        <v>4942</v>
      </c>
      <c r="I1983" s="452" t="s">
        <v>747</v>
      </c>
      <c r="J1983" s="457" t="s">
        <v>3</v>
      </c>
      <c r="K1983" s="407">
        <v>2</v>
      </c>
      <c r="L1983" s="407">
        <v>3</v>
      </c>
      <c r="M1983" s="407">
        <v>3</v>
      </c>
      <c r="N1983" s="425">
        <v>12</v>
      </c>
      <c r="O1983" s="437"/>
      <c r="P1983" s="406"/>
      <c r="Q1983" s="406"/>
      <c r="R1983" s="406"/>
      <c r="S1983" s="406"/>
      <c r="T1983" s="406"/>
      <c r="U1983" s="406"/>
      <c r="V1983" s="406">
        <f t="shared" si="97"/>
        <v>12</v>
      </c>
      <c r="W1983" s="676" t="s">
        <v>750</v>
      </c>
      <c r="X1983" s="507" t="str">
        <f t="shared" si="95"/>
        <v>probabil 12 număr camere necunoscut &lt;span style="color: red;"&gt;(spuneți-mi sau trimiteți tabel întreținere)&lt;/span&gt;</v>
      </c>
      <c r="Y1983" s="508" t="str">
        <f t="shared" si="96"/>
        <v>probabil 12 din care probabil 12 număr camere necunoscut &lt;span style="color: red;"&gt;(spuneți-mi sau trimiteți tabel întreținere)&lt;/span&gt;</v>
      </c>
      <c r="Z1983" s="509"/>
      <c r="AA1983" s="510" t="s">
        <v>1043</v>
      </c>
      <c r="AB1983" s="628" t="s">
        <v>1300</v>
      </c>
      <c r="AC1983" s="431" t="s">
        <v>1548</v>
      </c>
      <c r="AD1983" s="356" t="s">
        <v>624</v>
      </c>
      <c r="AE1983" s="356"/>
      <c r="AF1983" s="356"/>
      <c r="AG1983" s="356" t="s">
        <v>840</v>
      </c>
      <c r="AH1983" s="356"/>
      <c r="AI1983" s="356" t="s">
        <v>2227</v>
      </c>
      <c r="AJ1983" s="441"/>
      <c r="AK1983" s="359"/>
    </row>
    <row r="1984" spans="1:37">
      <c r="A1984" s="367" t="s">
        <v>32</v>
      </c>
      <c r="B1984" s="369" t="s">
        <v>404</v>
      </c>
      <c r="C1984" s="461">
        <v>46.781700000000001</v>
      </c>
      <c r="D1984" s="462">
        <v>23.641300000000001</v>
      </c>
      <c r="E1984" s="463" t="s">
        <v>206</v>
      </c>
      <c r="F1984" s="464" t="s">
        <v>649</v>
      </c>
      <c r="G1984" s="464" t="s">
        <v>2936</v>
      </c>
      <c r="H1984" s="464" t="s">
        <v>2940</v>
      </c>
      <c r="I1984" s="474" t="s">
        <v>673</v>
      </c>
      <c r="J1984" s="475" t="s">
        <v>3</v>
      </c>
      <c r="K1984" s="476">
        <v>1</v>
      </c>
      <c r="L1984" s="476">
        <v>4</v>
      </c>
      <c r="M1984" s="476">
        <v>4</v>
      </c>
      <c r="N1984" s="477">
        <v>48</v>
      </c>
      <c r="O1984" s="478"/>
      <c r="P1984" s="479"/>
      <c r="Q1984" s="479"/>
      <c r="R1984" s="479"/>
      <c r="S1984" s="479"/>
      <c r="T1984" s="479"/>
      <c r="U1984" s="479"/>
      <c r="V1984" s="479">
        <f t="shared" si="97"/>
        <v>48</v>
      </c>
      <c r="W1984" s="679"/>
      <c r="X1984" s="515" t="str">
        <f t="shared" si="95"/>
        <v>48 număr camere necunoscut &lt;span style="color: red;"&gt;(spuneți-mi sau trimiteți tabel întreținere)&lt;/span&gt;</v>
      </c>
      <c r="Y1984" s="516" t="str">
        <f t="shared" si="96"/>
        <v>48 din care 48 număr camere necunoscut &lt;span style="color: red;"&gt;(spuneți-mi sau trimiteți tabel întreținere)&lt;/span&gt;</v>
      </c>
      <c r="Z1984" s="517"/>
      <c r="AA1984" s="518" t="s">
        <v>1043</v>
      </c>
      <c r="AB1984" s="482" t="s">
        <v>1308</v>
      </c>
      <c r="AC1984" s="483" t="s">
        <v>1155</v>
      </c>
      <c r="AD1984" s="472" t="s">
        <v>2653</v>
      </c>
      <c r="AE1984" s="472"/>
      <c r="AF1984" s="472"/>
      <c r="AG1984" s="472" t="s">
        <v>840</v>
      </c>
      <c r="AH1984" s="472"/>
      <c r="AI1984" s="472" t="s">
        <v>2227</v>
      </c>
      <c r="AJ1984" s="473"/>
      <c r="AK1984" s="359"/>
    </row>
    <row r="1985" spans="1:37">
      <c r="A1985" s="367"/>
      <c r="B1985" s="386" t="s">
        <v>404</v>
      </c>
      <c r="C1985" s="402">
        <v>46.788800000000002</v>
      </c>
      <c r="D1985" s="428">
        <v>23.6402</v>
      </c>
      <c r="E1985" s="449" t="s">
        <v>206</v>
      </c>
      <c r="F1985" s="450" t="s">
        <v>649</v>
      </c>
      <c r="G1985" s="450" t="s">
        <v>2936</v>
      </c>
      <c r="H1985" s="450" t="s">
        <v>2940</v>
      </c>
      <c r="I1985" s="627" t="s">
        <v>681</v>
      </c>
      <c r="J1985" s="399" t="s">
        <v>3</v>
      </c>
      <c r="K1985" s="624">
        <v>2</v>
      </c>
      <c r="L1985" s="624">
        <v>5</v>
      </c>
      <c r="M1985" s="624">
        <v>5</v>
      </c>
      <c r="N1985" s="398">
        <v>128</v>
      </c>
      <c r="O1985" s="395">
        <v>128</v>
      </c>
      <c r="P1985" s="526"/>
      <c r="Q1985" s="526"/>
      <c r="R1985" s="526"/>
      <c r="S1985" s="526"/>
      <c r="T1985" s="526"/>
      <c r="U1985" s="526"/>
      <c r="V1985" s="526">
        <f t="shared" si="97"/>
        <v>0</v>
      </c>
      <c r="W1985" s="672"/>
      <c r="X1985" s="396" t="str">
        <f t="shared" si="95"/>
        <v>128 camere cu băi și bucătării comune, 0 număr camere necunoscut &lt;span style="color: red;"&gt;(spuneți-mi sau trimiteți tabel întreținere)&lt;/span&gt;</v>
      </c>
      <c r="Y1985" s="622" t="str">
        <f t="shared" si="96"/>
        <v>128 din care 128 camere cu băi și bucătării comune, 0 număr camere necunoscut &lt;span style="color: red;"&gt;(spuneți-mi sau trimiteți tabel întreținere)&lt;/span&gt;</v>
      </c>
      <c r="Z1985" s="397"/>
      <c r="AA1985" s="625" t="s">
        <v>1043</v>
      </c>
      <c r="AB1985" s="628" t="s">
        <v>1304</v>
      </c>
      <c r="AC1985" s="431" t="s">
        <v>1547</v>
      </c>
      <c r="AD1985" s="623" t="s">
        <v>1167</v>
      </c>
      <c r="AE1985" s="623"/>
      <c r="AF1985" s="623"/>
      <c r="AG1985" s="623" t="s">
        <v>10</v>
      </c>
      <c r="AH1985" s="623"/>
      <c r="AI1985" s="623" t="s">
        <v>2571</v>
      </c>
      <c r="AJ1985" s="441"/>
      <c r="AK1985" s="359"/>
    </row>
    <row r="1986" spans="1:37">
      <c r="A1986" s="367"/>
      <c r="B1986" s="386" t="s">
        <v>404</v>
      </c>
      <c r="C1986" s="402"/>
      <c r="D1986" s="428"/>
      <c r="E1986" s="449" t="s">
        <v>206</v>
      </c>
      <c r="F1986" s="450" t="s">
        <v>649</v>
      </c>
      <c r="G1986" s="450" t="s">
        <v>2684</v>
      </c>
      <c r="H1986" s="450" t="s">
        <v>2940</v>
      </c>
      <c r="I1986" s="452"/>
      <c r="J1986" s="457"/>
      <c r="K1986" s="407"/>
      <c r="L1986" s="407"/>
      <c r="M1986" s="407"/>
      <c r="N1986" s="425"/>
      <c r="O1986" s="437"/>
      <c r="P1986" s="406"/>
      <c r="Q1986" s="406"/>
      <c r="R1986" s="406"/>
      <c r="S1986" s="406"/>
      <c r="T1986" s="406"/>
      <c r="U1986" s="406"/>
      <c r="V1986" s="406">
        <f t="shared" si="97"/>
        <v>0</v>
      </c>
      <c r="W1986" s="676"/>
      <c r="X1986" s="507" t="str">
        <f t="shared" si="95"/>
        <v>0 număr camere necunoscut &lt;span style="color: red;"&gt;(spuneți-mi sau trimiteți tabel întreținere)&lt;/span&gt;</v>
      </c>
      <c r="Y1986" s="508" t="str">
        <f t="shared" si="96"/>
        <v xml:space="preserve"> din care 0 număr camere necunoscut &lt;span style="color: red;"&gt;(spuneți-mi sau trimiteți tabel întreținere)&lt;/span&gt;</v>
      </c>
      <c r="Z1986" s="509"/>
      <c r="AA1986" s="510" t="s">
        <v>1043</v>
      </c>
      <c r="AB1986" s="421" t="s">
        <v>1318</v>
      </c>
      <c r="AC1986" s="432" t="s">
        <v>624</v>
      </c>
      <c r="AD1986" s="356" t="s">
        <v>624</v>
      </c>
      <c r="AE1986" s="356"/>
      <c r="AF1986" s="356"/>
      <c r="AG1986" s="356" t="s">
        <v>840</v>
      </c>
      <c r="AH1986" s="356"/>
      <c r="AI1986" s="356" t="s">
        <v>2227</v>
      </c>
      <c r="AJ1986" s="441"/>
      <c r="AK1986" s="359"/>
    </row>
    <row r="1987" spans="1:37">
      <c r="A1987" s="367"/>
      <c r="B1987" s="386" t="s">
        <v>404</v>
      </c>
      <c r="C1987" s="402"/>
      <c r="D1987" s="428"/>
      <c r="E1987" s="449" t="s">
        <v>206</v>
      </c>
      <c r="F1987" s="450" t="s">
        <v>649</v>
      </c>
      <c r="G1987" s="450" t="s">
        <v>2684</v>
      </c>
      <c r="H1987" s="450" t="s">
        <v>2940</v>
      </c>
      <c r="I1987" s="452"/>
      <c r="J1987" s="457"/>
      <c r="K1987" s="407"/>
      <c r="L1987" s="407"/>
      <c r="M1987" s="407"/>
      <c r="N1987" s="425"/>
      <c r="O1987" s="437"/>
      <c r="P1987" s="406"/>
      <c r="Q1987" s="406"/>
      <c r="R1987" s="406"/>
      <c r="S1987" s="406"/>
      <c r="T1987" s="406"/>
      <c r="U1987" s="406"/>
      <c r="V1987" s="406">
        <f t="shared" si="97"/>
        <v>0</v>
      </c>
      <c r="W1987" s="676"/>
      <c r="X1987" s="507" t="str">
        <f t="shared" si="95"/>
        <v>0 număr camere necunoscut &lt;span style="color: red;"&gt;(spuneți-mi sau trimiteți tabel întreținere)&lt;/span&gt;</v>
      </c>
      <c r="Y1987" s="508" t="str">
        <f t="shared" si="96"/>
        <v xml:space="preserve"> din care 0 număr camere necunoscut &lt;span style="color: red;"&gt;(spuneți-mi sau trimiteți tabel întreținere)&lt;/span&gt;</v>
      </c>
      <c r="Z1987" s="509"/>
      <c r="AA1987" s="510" t="s">
        <v>1043</v>
      </c>
      <c r="AB1987" s="421" t="s">
        <v>1318</v>
      </c>
      <c r="AC1987" s="432" t="s">
        <v>624</v>
      </c>
      <c r="AD1987" s="356" t="s">
        <v>624</v>
      </c>
      <c r="AE1987" s="356"/>
      <c r="AF1987" s="356"/>
      <c r="AG1987" s="356" t="s">
        <v>840</v>
      </c>
      <c r="AH1987" s="356"/>
      <c r="AI1987" s="356" t="s">
        <v>2227</v>
      </c>
      <c r="AJ1987" s="441"/>
      <c r="AK1987" s="359"/>
    </row>
    <row r="1988" spans="1:37">
      <c r="A1988" s="367"/>
      <c r="B1988" s="386" t="s">
        <v>404</v>
      </c>
      <c r="C1988" s="402"/>
      <c r="D1988" s="428"/>
      <c r="E1988" s="449" t="s">
        <v>206</v>
      </c>
      <c r="F1988" s="450" t="s">
        <v>649</v>
      </c>
      <c r="G1988" s="450" t="s">
        <v>2684</v>
      </c>
      <c r="H1988" s="450" t="s">
        <v>2940</v>
      </c>
      <c r="I1988" s="452"/>
      <c r="J1988" s="457"/>
      <c r="K1988" s="407"/>
      <c r="L1988" s="407"/>
      <c r="M1988" s="407"/>
      <c r="N1988" s="425"/>
      <c r="O1988" s="437"/>
      <c r="P1988" s="406"/>
      <c r="Q1988" s="406"/>
      <c r="R1988" s="406"/>
      <c r="S1988" s="406"/>
      <c r="T1988" s="406"/>
      <c r="U1988" s="406"/>
      <c r="V1988" s="406">
        <f t="shared" si="97"/>
        <v>0</v>
      </c>
      <c r="W1988" s="676"/>
      <c r="X1988" s="507" t="str">
        <f t="shared" si="95"/>
        <v>0 număr camere necunoscut &lt;span style="color: red;"&gt;(spuneți-mi sau trimiteți tabel întreținere)&lt;/span&gt;</v>
      </c>
      <c r="Y1988" s="508" t="str">
        <f t="shared" si="96"/>
        <v xml:space="preserve"> din care 0 număr camere necunoscut &lt;span style="color: red;"&gt;(spuneți-mi sau trimiteți tabel întreținere)&lt;/span&gt;</v>
      </c>
      <c r="Z1988" s="509"/>
      <c r="AA1988" s="510" t="s">
        <v>1043</v>
      </c>
      <c r="AB1988" s="421" t="s">
        <v>1318</v>
      </c>
      <c r="AC1988" s="432" t="s">
        <v>624</v>
      </c>
      <c r="AD1988" s="356" t="s">
        <v>624</v>
      </c>
      <c r="AE1988" s="356"/>
      <c r="AF1988" s="356"/>
      <c r="AG1988" s="356" t="s">
        <v>840</v>
      </c>
      <c r="AH1988" s="356"/>
      <c r="AI1988" s="356" t="s">
        <v>2227</v>
      </c>
      <c r="AJ1988" s="441"/>
      <c r="AK1988" s="359"/>
    </row>
    <row r="1989" spans="1:37">
      <c r="A1989" s="367"/>
      <c r="B1989" s="386" t="s">
        <v>404</v>
      </c>
      <c r="C1989" s="402"/>
      <c r="D1989" s="428"/>
      <c r="E1989" s="449" t="s">
        <v>206</v>
      </c>
      <c r="F1989" s="450" t="s">
        <v>649</v>
      </c>
      <c r="G1989" s="450" t="s">
        <v>2684</v>
      </c>
      <c r="H1989" s="450" t="s">
        <v>2940</v>
      </c>
      <c r="I1989" s="452"/>
      <c r="J1989" s="457"/>
      <c r="K1989" s="407"/>
      <c r="L1989" s="407"/>
      <c r="M1989" s="407"/>
      <c r="N1989" s="425"/>
      <c r="O1989" s="437"/>
      <c r="P1989" s="406"/>
      <c r="Q1989" s="406"/>
      <c r="R1989" s="406"/>
      <c r="S1989" s="406"/>
      <c r="T1989" s="406"/>
      <c r="U1989" s="406"/>
      <c r="V1989" s="406">
        <f t="shared" si="97"/>
        <v>0</v>
      </c>
      <c r="W1989" s="676"/>
      <c r="X1989" s="507" t="str">
        <f t="shared" si="95"/>
        <v>0 număr camere necunoscut &lt;span style="color: red;"&gt;(spuneți-mi sau trimiteți tabel întreținere)&lt;/span&gt;</v>
      </c>
      <c r="Y1989" s="508" t="str">
        <f t="shared" si="96"/>
        <v xml:space="preserve"> din care 0 număr camere necunoscut &lt;span style="color: red;"&gt;(spuneți-mi sau trimiteți tabel întreținere)&lt;/span&gt;</v>
      </c>
      <c r="Z1989" s="509"/>
      <c r="AA1989" s="510" t="s">
        <v>1043</v>
      </c>
      <c r="AB1989" s="421" t="s">
        <v>1318</v>
      </c>
      <c r="AC1989" s="432" t="s">
        <v>624</v>
      </c>
      <c r="AD1989" s="356" t="s">
        <v>624</v>
      </c>
      <c r="AE1989" s="356"/>
      <c r="AF1989" s="356"/>
      <c r="AG1989" s="356" t="s">
        <v>840</v>
      </c>
      <c r="AH1989" s="356"/>
      <c r="AI1989" s="356" t="s">
        <v>2227</v>
      </c>
      <c r="AJ1989" s="441"/>
      <c r="AK1989" s="359"/>
    </row>
    <row r="1990" spans="1:37">
      <c r="A1990" s="367"/>
      <c r="B1990" s="386" t="s">
        <v>404</v>
      </c>
      <c r="C1990" s="402"/>
      <c r="D1990" s="428"/>
      <c r="E1990" s="449" t="s">
        <v>206</v>
      </c>
      <c r="F1990" s="450" t="s">
        <v>649</v>
      </c>
      <c r="G1990" s="450" t="s">
        <v>2684</v>
      </c>
      <c r="H1990" s="450" t="s">
        <v>2940</v>
      </c>
      <c r="I1990" s="452"/>
      <c r="J1990" s="457"/>
      <c r="K1990" s="407"/>
      <c r="L1990" s="407"/>
      <c r="M1990" s="407"/>
      <c r="N1990" s="425"/>
      <c r="O1990" s="437"/>
      <c r="P1990" s="406"/>
      <c r="Q1990" s="406"/>
      <c r="R1990" s="406"/>
      <c r="S1990" s="406"/>
      <c r="T1990" s="406"/>
      <c r="U1990" s="406"/>
      <c r="V1990" s="406">
        <f t="shared" si="97"/>
        <v>0</v>
      </c>
      <c r="W1990" s="676"/>
      <c r="X1990" s="507" t="str">
        <f t="shared" si="95"/>
        <v>0 număr camere necunoscut &lt;span style="color: red;"&gt;(spuneți-mi sau trimiteți tabel întreținere)&lt;/span&gt;</v>
      </c>
      <c r="Y1990" s="508" t="str">
        <f t="shared" si="96"/>
        <v xml:space="preserve"> din care 0 număr camere necunoscut &lt;span style="color: red;"&gt;(spuneți-mi sau trimiteți tabel întreținere)&lt;/span&gt;</v>
      </c>
      <c r="Z1990" s="509"/>
      <c r="AA1990" s="510" t="s">
        <v>1043</v>
      </c>
      <c r="AB1990" s="421" t="s">
        <v>1318</v>
      </c>
      <c r="AC1990" s="432" t="s">
        <v>624</v>
      </c>
      <c r="AD1990" s="356" t="s">
        <v>624</v>
      </c>
      <c r="AE1990" s="356"/>
      <c r="AF1990" s="356"/>
      <c r="AG1990" s="356" t="s">
        <v>840</v>
      </c>
      <c r="AH1990" s="356"/>
      <c r="AI1990" s="356" t="s">
        <v>2227</v>
      </c>
      <c r="AJ1990" s="441"/>
      <c r="AK1990" s="359"/>
    </row>
    <row r="1991" spans="1:37">
      <c r="A1991" s="367"/>
      <c r="B1991" s="386" t="s">
        <v>404</v>
      </c>
      <c r="C1991" s="402"/>
      <c r="D1991" s="428"/>
      <c r="E1991" s="449" t="s">
        <v>206</v>
      </c>
      <c r="F1991" s="450" t="s">
        <v>649</v>
      </c>
      <c r="G1991" s="450" t="s">
        <v>2684</v>
      </c>
      <c r="H1991" s="450" t="s">
        <v>2940</v>
      </c>
      <c r="I1991" s="452"/>
      <c r="J1991" s="457"/>
      <c r="K1991" s="407"/>
      <c r="L1991" s="407"/>
      <c r="M1991" s="407"/>
      <c r="N1991" s="425"/>
      <c r="O1991" s="437"/>
      <c r="P1991" s="406"/>
      <c r="Q1991" s="406"/>
      <c r="R1991" s="406"/>
      <c r="S1991" s="406"/>
      <c r="T1991" s="406"/>
      <c r="U1991" s="406"/>
      <c r="V1991" s="406">
        <f t="shared" si="97"/>
        <v>0</v>
      </c>
      <c r="W1991" s="676"/>
      <c r="X1991" s="507" t="str">
        <f t="shared" si="95"/>
        <v>0 număr camere necunoscut &lt;span style="color: red;"&gt;(spuneți-mi sau trimiteți tabel întreținere)&lt;/span&gt;</v>
      </c>
      <c r="Y1991" s="508" t="str">
        <f t="shared" si="96"/>
        <v xml:space="preserve"> din care 0 număr camere necunoscut &lt;span style="color: red;"&gt;(spuneți-mi sau trimiteți tabel întreținere)&lt;/span&gt;</v>
      </c>
      <c r="Z1991" s="509"/>
      <c r="AA1991" s="510" t="s">
        <v>1043</v>
      </c>
      <c r="AB1991" s="421" t="s">
        <v>1318</v>
      </c>
      <c r="AC1991" s="432" t="s">
        <v>624</v>
      </c>
      <c r="AD1991" s="356" t="s">
        <v>624</v>
      </c>
      <c r="AE1991" s="356"/>
      <c r="AF1991" s="356"/>
      <c r="AG1991" s="356" t="s">
        <v>840</v>
      </c>
      <c r="AH1991" s="356"/>
      <c r="AI1991" s="356" t="s">
        <v>2227</v>
      </c>
      <c r="AJ1991" s="441"/>
      <c r="AK1991" s="359"/>
    </row>
    <row r="1992" spans="1:37">
      <c r="A1992" s="367"/>
      <c r="B1992" s="386" t="s">
        <v>404</v>
      </c>
      <c r="C1992" s="402"/>
      <c r="D1992" s="428"/>
      <c r="E1992" s="449" t="s">
        <v>206</v>
      </c>
      <c r="F1992" s="450" t="s">
        <v>649</v>
      </c>
      <c r="G1992" s="450" t="s">
        <v>2684</v>
      </c>
      <c r="H1992" s="450" t="s">
        <v>2940</v>
      </c>
      <c r="I1992" s="452"/>
      <c r="J1992" s="457"/>
      <c r="K1992" s="407"/>
      <c r="L1992" s="407"/>
      <c r="M1992" s="407"/>
      <c r="N1992" s="425"/>
      <c r="O1992" s="437"/>
      <c r="P1992" s="406"/>
      <c r="Q1992" s="406"/>
      <c r="R1992" s="406"/>
      <c r="S1992" s="406"/>
      <c r="T1992" s="406"/>
      <c r="U1992" s="406"/>
      <c r="V1992" s="406">
        <f t="shared" si="97"/>
        <v>0</v>
      </c>
      <c r="W1992" s="676"/>
      <c r="X1992" s="507" t="str">
        <f t="shared" si="95"/>
        <v>0 număr camere necunoscut &lt;span style="color: red;"&gt;(spuneți-mi sau trimiteți tabel întreținere)&lt;/span&gt;</v>
      </c>
      <c r="Y1992" s="508" t="str">
        <f t="shared" si="96"/>
        <v xml:space="preserve"> din care 0 număr camere necunoscut &lt;span style="color: red;"&gt;(spuneți-mi sau trimiteți tabel întreținere)&lt;/span&gt;</v>
      </c>
      <c r="Z1992" s="509"/>
      <c r="AA1992" s="510" t="s">
        <v>1043</v>
      </c>
      <c r="AB1992" s="421" t="s">
        <v>1318</v>
      </c>
      <c r="AC1992" s="432" t="s">
        <v>624</v>
      </c>
      <c r="AD1992" s="356" t="s">
        <v>624</v>
      </c>
      <c r="AE1992" s="356"/>
      <c r="AF1992" s="356"/>
      <c r="AG1992" s="356" t="s">
        <v>840</v>
      </c>
      <c r="AH1992" s="356"/>
      <c r="AI1992" s="356" t="s">
        <v>2227</v>
      </c>
      <c r="AJ1992" s="441"/>
      <c r="AK1992" s="359"/>
    </row>
    <row r="1993" spans="1:37">
      <c r="A1993" s="367"/>
      <c r="B1993" s="386" t="s">
        <v>404</v>
      </c>
      <c r="C1993" s="402"/>
      <c r="D1993" s="428"/>
      <c r="E1993" s="449" t="s">
        <v>206</v>
      </c>
      <c r="F1993" s="450" t="s">
        <v>649</v>
      </c>
      <c r="G1993" s="450" t="s">
        <v>2684</v>
      </c>
      <c r="H1993" s="450" t="s">
        <v>2940</v>
      </c>
      <c r="I1993" s="452"/>
      <c r="J1993" s="457"/>
      <c r="K1993" s="407"/>
      <c r="L1993" s="407"/>
      <c r="M1993" s="407"/>
      <c r="N1993" s="425"/>
      <c r="O1993" s="437"/>
      <c r="P1993" s="406"/>
      <c r="Q1993" s="406"/>
      <c r="R1993" s="406"/>
      <c r="S1993" s="406"/>
      <c r="T1993" s="406"/>
      <c r="U1993" s="406"/>
      <c r="V1993" s="406">
        <f t="shared" si="97"/>
        <v>0</v>
      </c>
      <c r="W1993" s="676"/>
      <c r="X1993" s="507" t="str">
        <f t="shared" si="95"/>
        <v>0 număr camere necunoscut &lt;span style="color: red;"&gt;(spuneți-mi sau trimiteți tabel întreținere)&lt;/span&gt;</v>
      </c>
      <c r="Y1993" s="508" t="str">
        <f t="shared" si="96"/>
        <v xml:space="preserve"> din care 0 număr camere necunoscut &lt;span style="color: red;"&gt;(spuneți-mi sau trimiteți tabel întreținere)&lt;/span&gt;</v>
      </c>
      <c r="Z1993" s="509"/>
      <c r="AA1993" s="510" t="s">
        <v>1043</v>
      </c>
      <c r="AB1993" s="421" t="s">
        <v>1318</v>
      </c>
      <c r="AC1993" s="432" t="s">
        <v>624</v>
      </c>
      <c r="AD1993" s="356" t="s">
        <v>624</v>
      </c>
      <c r="AE1993" s="356"/>
      <c r="AF1993" s="356"/>
      <c r="AG1993" s="356" t="s">
        <v>840</v>
      </c>
      <c r="AH1993" s="356"/>
      <c r="AI1993" s="356" t="s">
        <v>2227</v>
      </c>
      <c r="AJ1993" s="441"/>
      <c r="AK1993" s="359"/>
    </row>
    <row r="1994" spans="1:37">
      <c r="A1994" s="367"/>
      <c r="B1994" s="386" t="s">
        <v>404</v>
      </c>
      <c r="C1994" s="402"/>
      <c r="D1994" s="428"/>
      <c r="E1994" s="449" t="s">
        <v>206</v>
      </c>
      <c r="F1994" s="450" t="s">
        <v>649</v>
      </c>
      <c r="G1994" s="450" t="s">
        <v>2684</v>
      </c>
      <c r="H1994" s="450" t="s">
        <v>2940</v>
      </c>
      <c r="I1994" s="452"/>
      <c r="J1994" s="457"/>
      <c r="K1994" s="407"/>
      <c r="L1994" s="407"/>
      <c r="M1994" s="407"/>
      <c r="N1994" s="425"/>
      <c r="O1994" s="437"/>
      <c r="P1994" s="406"/>
      <c r="Q1994" s="406"/>
      <c r="R1994" s="406"/>
      <c r="S1994" s="406"/>
      <c r="T1994" s="406"/>
      <c r="U1994" s="406"/>
      <c r="V1994" s="406">
        <f t="shared" si="97"/>
        <v>0</v>
      </c>
      <c r="W1994" s="676"/>
      <c r="X1994" s="507" t="str">
        <f t="shared" si="95"/>
        <v>0 număr camere necunoscut &lt;span style="color: red;"&gt;(spuneți-mi sau trimiteți tabel întreținere)&lt;/span&gt;</v>
      </c>
      <c r="Y1994" s="508" t="str">
        <f t="shared" si="96"/>
        <v xml:space="preserve"> din care 0 număr camere necunoscut &lt;span style="color: red;"&gt;(spuneți-mi sau trimiteți tabel întreținere)&lt;/span&gt;</v>
      </c>
      <c r="Z1994" s="509"/>
      <c r="AA1994" s="510" t="s">
        <v>1043</v>
      </c>
      <c r="AB1994" s="421" t="s">
        <v>1318</v>
      </c>
      <c r="AC1994" s="432" t="s">
        <v>624</v>
      </c>
      <c r="AD1994" s="356" t="s">
        <v>624</v>
      </c>
      <c r="AE1994" s="356"/>
      <c r="AF1994" s="356"/>
      <c r="AG1994" s="356" t="s">
        <v>840</v>
      </c>
      <c r="AH1994" s="356"/>
      <c r="AI1994" s="356" t="s">
        <v>2227</v>
      </c>
      <c r="AJ1994" s="441"/>
      <c r="AK1994" s="359"/>
    </row>
    <row r="1995" spans="1:37">
      <c r="A1995" s="367"/>
      <c r="B1995" s="386" t="s">
        <v>404</v>
      </c>
      <c r="C1995" s="402"/>
      <c r="D1995" s="428"/>
      <c r="E1995" s="449" t="s">
        <v>206</v>
      </c>
      <c r="F1995" s="450" t="s">
        <v>649</v>
      </c>
      <c r="G1995" s="450" t="s">
        <v>2684</v>
      </c>
      <c r="H1995" s="450" t="s">
        <v>2940</v>
      </c>
      <c r="I1995" s="452"/>
      <c r="J1995" s="457"/>
      <c r="K1995" s="407"/>
      <c r="L1995" s="407"/>
      <c r="M1995" s="407"/>
      <c r="N1995" s="425"/>
      <c r="O1995" s="437"/>
      <c r="P1995" s="406"/>
      <c r="Q1995" s="406"/>
      <c r="R1995" s="406"/>
      <c r="S1995" s="406"/>
      <c r="T1995" s="406"/>
      <c r="U1995" s="406"/>
      <c r="V1995" s="406">
        <f t="shared" si="97"/>
        <v>0</v>
      </c>
      <c r="W1995" s="676"/>
      <c r="X1995" s="507" t="str">
        <f t="shared" si="95"/>
        <v>0 număr camere necunoscut &lt;span style="color: red;"&gt;(spuneți-mi sau trimiteți tabel întreținere)&lt;/span&gt;</v>
      </c>
      <c r="Y1995" s="508" t="str">
        <f t="shared" si="96"/>
        <v xml:space="preserve"> din care 0 număr camere necunoscut &lt;span style="color: red;"&gt;(spuneți-mi sau trimiteți tabel întreținere)&lt;/span&gt;</v>
      </c>
      <c r="Z1995" s="509"/>
      <c r="AA1995" s="510" t="s">
        <v>1043</v>
      </c>
      <c r="AB1995" s="421" t="s">
        <v>1318</v>
      </c>
      <c r="AC1995" s="432" t="s">
        <v>624</v>
      </c>
      <c r="AD1995" s="356" t="s">
        <v>624</v>
      </c>
      <c r="AE1995" s="356"/>
      <c r="AF1995" s="356"/>
      <c r="AG1995" s="356" t="s">
        <v>840</v>
      </c>
      <c r="AH1995" s="356"/>
      <c r="AI1995" s="356" t="s">
        <v>2227</v>
      </c>
      <c r="AJ1995" s="441"/>
      <c r="AK1995" s="359"/>
    </row>
    <row r="1996" spans="1:37">
      <c r="A1996" s="367"/>
      <c r="B1996" s="386" t="s">
        <v>404</v>
      </c>
      <c r="C1996" s="402"/>
      <c r="D1996" s="428"/>
      <c r="E1996" s="449" t="s">
        <v>206</v>
      </c>
      <c r="F1996" s="450" t="s">
        <v>649</v>
      </c>
      <c r="G1996" s="450" t="s">
        <v>2684</v>
      </c>
      <c r="H1996" s="450" t="s">
        <v>2940</v>
      </c>
      <c r="I1996" s="452"/>
      <c r="J1996" s="457"/>
      <c r="K1996" s="407"/>
      <c r="L1996" s="407"/>
      <c r="M1996" s="407"/>
      <c r="N1996" s="425"/>
      <c r="O1996" s="437"/>
      <c r="P1996" s="406"/>
      <c r="Q1996" s="406"/>
      <c r="R1996" s="406"/>
      <c r="S1996" s="406"/>
      <c r="T1996" s="406"/>
      <c r="U1996" s="406"/>
      <c r="V1996" s="406">
        <f t="shared" si="97"/>
        <v>0</v>
      </c>
      <c r="W1996" s="676"/>
      <c r="X1996" s="507" t="str">
        <f t="shared" si="95"/>
        <v>0 număr camere necunoscut &lt;span style="color: red;"&gt;(spuneți-mi sau trimiteți tabel întreținere)&lt;/span&gt;</v>
      </c>
      <c r="Y1996" s="508" t="str">
        <f t="shared" si="96"/>
        <v xml:space="preserve"> din care 0 număr camere necunoscut &lt;span style="color: red;"&gt;(spuneți-mi sau trimiteți tabel întreținere)&lt;/span&gt;</v>
      </c>
      <c r="Z1996" s="509"/>
      <c r="AA1996" s="510" t="s">
        <v>1043</v>
      </c>
      <c r="AB1996" s="421" t="s">
        <v>1318</v>
      </c>
      <c r="AC1996" s="432" t="s">
        <v>624</v>
      </c>
      <c r="AD1996" s="356" t="s">
        <v>624</v>
      </c>
      <c r="AE1996" s="356"/>
      <c r="AF1996" s="356"/>
      <c r="AG1996" s="356" t="s">
        <v>840</v>
      </c>
      <c r="AH1996" s="356"/>
      <c r="AI1996" s="356" t="s">
        <v>2227</v>
      </c>
      <c r="AJ1996" s="441"/>
      <c r="AK1996" s="359"/>
    </row>
    <row r="1997" spans="1:37">
      <c r="A1997" s="367"/>
      <c r="B1997" s="386" t="s">
        <v>404</v>
      </c>
      <c r="C1997" s="402"/>
      <c r="D1997" s="428"/>
      <c r="E1997" s="449" t="s">
        <v>206</v>
      </c>
      <c r="F1997" s="450" t="s">
        <v>649</v>
      </c>
      <c r="G1997" s="450" t="s">
        <v>2684</v>
      </c>
      <c r="H1997" s="450" t="s">
        <v>2940</v>
      </c>
      <c r="I1997" s="452"/>
      <c r="J1997" s="457"/>
      <c r="K1997" s="407"/>
      <c r="L1997" s="407"/>
      <c r="M1997" s="407"/>
      <c r="N1997" s="425"/>
      <c r="O1997" s="437"/>
      <c r="P1997" s="406"/>
      <c r="Q1997" s="406"/>
      <c r="R1997" s="406"/>
      <c r="S1997" s="406"/>
      <c r="T1997" s="406"/>
      <c r="U1997" s="406"/>
      <c r="V1997" s="406">
        <f t="shared" si="97"/>
        <v>0</v>
      </c>
      <c r="W1997" s="676"/>
      <c r="X1997" s="507" t="str">
        <f t="shared" si="95"/>
        <v>0 număr camere necunoscut &lt;span style="color: red;"&gt;(spuneți-mi sau trimiteți tabel întreținere)&lt;/span&gt;</v>
      </c>
      <c r="Y1997" s="508" t="str">
        <f t="shared" si="96"/>
        <v xml:space="preserve"> din care 0 număr camere necunoscut &lt;span style="color: red;"&gt;(spuneți-mi sau trimiteți tabel întreținere)&lt;/span&gt;</v>
      </c>
      <c r="Z1997" s="509"/>
      <c r="AA1997" s="510" t="s">
        <v>1043</v>
      </c>
      <c r="AB1997" s="421" t="s">
        <v>1318</v>
      </c>
      <c r="AC1997" s="432" t="s">
        <v>624</v>
      </c>
      <c r="AD1997" s="356" t="s">
        <v>624</v>
      </c>
      <c r="AE1997" s="356"/>
      <c r="AF1997" s="356"/>
      <c r="AG1997" s="356" t="s">
        <v>840</v>
      </c>
      <c r="AH1997" s="356"/>
      <c r="AI1997" s="356" t="s">
        <v>2227</v>
      </c>
      <c r="AJ1997" s="441"/>
      <c r="AK1997" s="359"/>
    </row>
    <row r="1998" spans="1:37">
      <c r="A1998" s="367"/>
      <c r="B1998" s="386" t="s">
        <v>404</v>
      </c>
      <c r="C1998" s="402"/>
      <c r="D1998" s="428"/>
      <c r="E1998" s="449" t="s">
        <v>206</v>
      </c>
      <c r="F1998" s="450" t="s">
        <v>649</v>
      </c>
      <c r="G1998" s="450" t="s">
        <v>2684</v>
      </c>
      <c r="H1998" s="450" t="s">
        <v>2940</v>
      </c>
      <c r="I1998" s="452"/>
      <c r="J1998" s="457"/>
      <c r="K1998" s="407"/>
      <c r="L1998" s="407"/>
      <c r="M1998" s="407"/>
      <c r="N1998" s="425"/>
      <c r="O1998" s="437"/>
      <c r="P1998" s="406"/>
      <c r="Q1998" s="406"/>
      <c r="R1998" s="406"/>
      <c r="S1998" s="406"/>
      <c r="T1998" s="406"/>
      <c r="U1998" s="406"/>
      <c r="V1998" s="406">
        <f t="shared" si="97"/>
        <v>0</v>
      </c>
      <c r="W1998" s="676"/>
      <c r="X1998" s="507" t="str">
        <f t="shared" si="95"/>
        <v>0 număr camere necunoscut &lt;span style="color: red;"&gt;(spuneți-mi sau trimiteți tabel întreținere)&lt;/span&gt;</v>
      </c>
      <c r="Y1998" s="508" t="str">
        <f t="shared" si="96"/>
        <v xml:space="preserve"> din care 0 număr camere necunoscut &lt;span style="color: red;"&gt;(spuneți-mi sau trimiteți tabel întreținere)&lt;/span&gt;</v>
      </c>
      <c r="Z1998" s="509"/>
      <c r="AA1998" s="510" t="s">
        <v>1043</v>
      </c>
      <c r="AB1998" s="421" t="s">
        <v>1318</v>
      </c>
      <c r="AC1998" s="432" t="s">
        <v>624</v>
      </c>
      <c r="AD1998" s="356" t="s">
        <v>624</v>
      </c>
      <c r="AE1998" s="356"/>
      <c r="AF1998" s="356"/>
      <c r="AG1998" s="356" t="s">
        <v>840</v>
      </c>
      <c r="AH1998" s="356"/>
      <c r="AI1998" s="356" t="s">
        <v>2227</v>
      </c>
      <c r="AJ1998" s="441"/>
      <c r="AK1998" s="359"/>
    </row>
    <row r="1999" spans="1:37">
      <c r="A1999" s="367"/>
      <c r="B1999" s="386" t="s">
        <v>404</v>
      </c>
      <c r="C1999" s="402"/>
      <c r="D1999" s="428"/>
      <c r="E1999" s="449" t="s">
        <v>206</v>
      </c>
      <c r="F1999" s="450" t="s">
        <v>649</v>
      </c>
      <c r="G1999" s="450" t="s">
        <v>2684</v>
      </c>
      <c r="H1999" s="450" t="s">
        <v>2940</v>
      </c>
      <c r="I1999" s="452"/>
      <c r="J1999" s="457"/>
      <c r="K1999" s="407"/>
      <c r="L1999" s="407"/>
      <c r="M1999" s="407"/>
      <c r="N1999" s="425"/>
      <c r="O1999" s="437"/>
      <c r="P1999" s="406"/>
      <c r="Q1999" s="406"/>
      <c r="R1999" s="406"/>
      <c r="S1999" s="406"/>
      <c r="T1999" s="406"/>
      <c r="U1999" s="406"/>
      <c r="V1999" s="406">
        <f t="shared" si="97"/>
        <v>0</v>
      </c>
      <c r="W1999" s="676"/>
      <c r="X1999" s="507" t="str">
        <f t="shared" si="95"/>
        <v>0 număr camere necunoscut &lt;span style="color: red;"&gt;(spuneți-mi sau trimiteți tabel întreținere)&lt;/span&gt;</v>
      </c>
      <c r="Y1999" s="508" t="str">
        <f t="shared" si="96"/>
        <v xml:space="preserve"> din care 0 număr camere necunoscut &lt;span style="color: red;"&gt;(spuneți-mi sau trimiteți tabel întreținere)&lt;/span&gt;</v>
      </c>
      <c r="Z1999" s="509"/>
      <c r="AA1999" s="510" t="s">
        <v>1043</v>
      </c>
      <c r="AB1999" s="421" t="s">
        <v>1318</v>
      </c>
      <c r="AC1999" s="432" t="s">
        <v>624</v>
      </c>
      <c r="AD1999" s="356" t="s">
        <v>624</v>
      </c>
      <c r="AE1999" s="356"/>
      <c r="AF1999" s="356"/>
      <c r="AG1999" s="356" t="s">
        <v>840</v>
      </c>
      <c r="AH1999" s="356"/>
      <c r="AI1999" s="356" t="s">
        <v>2227</v>
      </c>
      <c r="AJ1999" s="441"/>
      <c r="AK1999" s="359"/>
    </row>
    <row r="2000" spans="1:37" ht="13.5" thickBot="1">
      <c r="A2000" s="367"/>
      <c r="B2000" s="386" t="s">
        <v>404</v>
      </c>
      <c r="C2000" s="402"/>
      <c r="D2000" s="428"/>
      <c r="E2000" s="449" t="s">
        <v>206</v>
      </c>
      <c r="F2000" s="450" t="s">
        <v>649</v>
      </c>
      <c r="G2000" s="450" t="s">
        <v>2684</v>
      </c>
      <c r="H2000" s="450" t="s">
        <v>2940</v>
      </c>
      <c r="I2000" s="452"/>
      <c r="J2000" s="457"/>
      <c r="K2000" s="407"/>
      <c r="L2000" s="407"/>
      <c r="M2000" s="407"/>
      <c r="N2000" s="425"/>
      <c r="O2000" s="437"/>
      <c r="P2000" s="406"/>
      <c r="Q2000" s="406"/>
      <c r="R2000" s="406"/>
      <c r="S2000" s="406"/>
      <c r="T2000" s="406"/>
      <c r="U2000" s="406"/>
      <c r="V2000" s="406">
        <f t="shared" si="97"/>
        <v>0</v>
      </c>
      <c r="W2000" s="676"/>
      <c r="X2000" s="507" t="str">
        <f t="shared" si="95"/>
        <v>0 număr camere necunoscut &lt;span style="color: red;"&gt;(spuneți-mi sau trimiteți tabel întreținere)&lt;/span&gt;</v>
      </c>
      <c r="Y2000" s="508" t="str">
        <f t="shared" si="96"/>
        <v xml:space="preserve"> din care 0 număr camere necunoscut &lt;span style="color: red;"&gt;(spuneți-mi sau trimiteți tabel întreținere)&lt;/span&gt;</v>
      </c>
      <c r="Z2000" s="509"/>
      <c r="AA2000" s="510" t="s">
        <v>1043</v>
      </c>
      <c r="AB2000" s="421" t="s">
        <v>1318</v>
      </c>
      <c r="AC2000" s="432" t="s">
        <v>624</v>
      </c>
      <c r="AD2000" s="356" t="s">
        <v>624</v>
      </c>
      <c r="AE2000" s="356"/>
      <c r="AF2000" s="356"/>
      <c r="AG2000" s="356" t="s">
        <v>840</v>
      </c>
      <c r="AH2000" s="356"/>
      <c r="AI2000" s="356" t="s">
        <v>2227</v>
      </c>
      <c r="AJ2000" s="441"/>
      <c r="AK2000" s="359"/>
    </row>
    <row r="2001" spans="1:37" ht="18.75" thickBot="1">
      <c r="A2001" s="358" t="s">
        <v>1007</v>
      </c>
      <c r="B2001" s="630"/>
      <c r="C2001" s="121"/>
      <c r="D2001" s="293"/>
      <c r="E2001" s="610"/>
      <c r="F2001" s="611" t="str">
        <f t="shared" ref="F2001" si="98">F2002</f>
        <v>Câmpia Turzii</v>
      </c>
      <c r="G2001" s="613"/>
      <c r="H2001" s="613" t="s">
        <v>2075</v>
      </c>
      <c r="I2001" s="638"/>
      <c r="J2001" s="639"/>
      <c r="K2001" s="295"/>
      <c r="L2001" s="295"/>
      <c r="M2001" s="295"/>
      <c r="N2001" s="612"/>
      <c r="O2001" s="296"/>
      <c r="P2001" s="297"/>
      <c r="Q2001" s="297"/>
      <c r="R2001" s="297"/>
      <c r="S2001" s="297"/>
      <c r="T2001" s="297"/>
      <c r="U2001" s="297"/>
      <c r="V2001" s="297">
        <f t="shared" si="97"/>
        <v>0</v>
      </c>
      <c r="W2001" s="674"/>
      <c r="X2001" s="651" t="str">
        <f t="shared" si="95"/>
        <v>0 număr camere necunoscut &lt;span style="color: red;"&gt;(spuneți-mi sau trimiteți tabel întreținere)&lt;/span&gt;</v>
      </c>
      <c r="Y2001" s="648" t="str">
        <f t="shared" si="96"/>
        <v xml:space="preserve"> din care 0 număr camere necunoscut &lt;span style="color: red;"&gt;(spuneți-mi sau trimiteți tabel întreținere)&lt;/span&gt;</v>
      </c>
      <c r="Z2001" s="655"/>
      <c r="AA2001" s="656"/>
      <c r="AB2001" s="660"/>
      <c r="AC2001" s="665"/>
      <c r="AD2001" s="666"/>
      <c r="AE2001" s="666"/>
      <c r="AF2001" s="666"/>
      <c r="AG2001" s="666"/>
      <c r="AH2001" s="666"/>
      <c r="AI2001" s="666"/>
      <c r="AJ2001" s="667"/>
      <c r="AK2001" s="359"/>
    </row>
    <row r="2002" spans="1:37">
      <c r="A2002" s="367"/>
      <c r="B2002" s="445" t="s">
        <v>9</v>
      </c>
      <c r="C2002" s="402"/>
      <c r="D2002" s="428"/>
      <c r="E2002" s="449" t="s">
        <v>206</v>
      </c>
      <c r="F2002" s="450" t="s">
        <v>997</v>
      </c>
      <c r="G2002" s="450"/>
      <c r="H2002" s="450" t="s">
        <v>2075</v>
      </c>
      <c r="I2002" s="452" t="s">
        <v>624</v>
      </c>
      <c r="J2002" s="457"/>
      <c r="K2002" s="407"/>
      <c r="L2002" s="407"/>
      <c r="M2002" s="407"/>
      <c r="N2002" s="425" t="s">
        <v>624</v>
      </c>
      <c r="O2002" s="437"/>
      <c r="P2002" s="406"/>
      <c r="Q2002" s="406"/>
      <c r="R2002" s="406"/>
      <c r="S2002" s="406"/>
      <c r="T2002" s="406"/>
      <c r="U2002" s="406"/>
      <c r="V2002" s="406" t="e">
        <f t="shared" si="97"/>
        <v>#VALUE!</v>
      </c>
      <c r="W2002" s="676"/>
      <c r="X2002" s="507" t="e">
        <f t="shared" si="95"/>
        <v>#VALUE!</v>
      </c>
      <c r="Y2002" s="508" t="e">
        <f t="shared" si="96"/>
        <v>#VALUE!</v>
      </c>
      <c r="Z2002" s="509"/>
      <c r="AA2002" s="510" t="s">
        <v>1043</v>
      </c>
      <c r="AB2002" s="421" t="s">
        <v>1318</v>
      </c>
      <c r="AC2002" s="432" t="s">
        <v>624</v>
      </c>
      <c r="AD2002" s="356" t="s">
        <v>624</v>
      </c>
      <c r="AE2002" s="356"/>
      <c r="AF2002" s="356"/>
      <c r="AG2002" s="356" t="s">
        <v>840</v>
      </c>
      <c r="AH2002" s="356"/>
      <c r="AI2002" s="356" t="s">
        <v>2227</v>
      </c>
      <c r="AJ2002" s="441"/>
      <c r="AK2002" s="359"/>
    </row>
    <row r="2003" spans="1:37">
      <c r="A2003" s="367"/>
      <c r="B2003" s="445" t="s">
        <v>9</v>
      </c>
      <c r="C2003" s="402"/>
      <c r="D2003" s="428"/>
      <c r="E2003" s="449" t="s">
        <v>206</v>
      </c>
      <c r="F2003" s="450" t="s">
        <v>997</v>
      </c>
      <c r="G2003" s="450"/>
      <c r="H2003" s="450" t="s">
        <v>2075</v>
      </c>
      <c r="I2003" s="452" t="s">
        <v>624</v>
      </c>
      <c r="J2003" s="457"/>
      <c r="K2003" s="407"/>
      <c r="L2003" s="407"/>
      <c r="M2003" s="407"/>
      <c r="N2003" s="425" t="s">
        <v>624</v>
      </c>
      <c r="O2003" s="437"/>
      <c r="P2003" s="406"/>
      <c r="Q2003" s="406"/>
      <c r="R2003" s="406"/>
      <c r="S2003" s="406"/>
      <c r="T2003" s="406"/>
      <c r="U2003" s="406"/>
      <c r="V2003" s="406" t="e">
        <f t="shared" si="97"/>
        <v>#VALUE!</v>
      </c>
      <c r="W2003" s="676"/>
      <c r="X2003" s="507" t="e">
        <f t="shared" si="95"/>
        <v>#VALUE!</v>
      </c>
      <c r="Y2003" s="508" t="e">
        <f t="shared" si="96"/>
        <v>#VALUE!</v>
      </c>
      <c r="Z2003" s="509"/>
      <c r="AA2003" s="510" t="s">
        <v>1043</v>
      </c>
      <c r="AB2003" s="421" t="s">
        <v>1318</v>
      </c>
      <c r="AC2003" s="432" t="s">
        <v>624</v>
      </c>
      <c r="AD2003" s="356" t="s">
        <v>624</v>
      </c>
      <c r="AE2003" s="356"/>
      <c r="AF2003" s="356"/>
      <c r="AG2003" s="356" t="s">
        <v>840</v>
      </c>
      <c r="AH2003" s="356"/>
      <c r="AI2003" s="356" t="s">
        <v>2227</v>
      </c>
      <c r="AJ2003" s="441"/>
      <c r="AK2003" s="359"/>
    </row>
    <row r="2004" spans="1:37">
      <c r="A2004" s="367"/>
      <c r="B2004" s="445">
        <v>5</v>
      </c>
      <c r="C2004" s="402">
        <v>46.543399999999998</v>
      </c>
      <c r="D2004" s="428">
        <v>23.888300000000001</v>
      </c>
      <c r="E2004" s="449" t="s">
        <v>206</v>
      </c>
      <c r="F2004" s="450" t="s">
        <v>997</v>
      </c>
      <c r="G2004" s="450" t="s">
        <v>2527</v>
      </c>
      <c r="H2004" s="450" t="s">
        <v>3101</v>
      </c>
      <c r="I2004" s="452" t="s">
        <v>684</v>
      </c>
      <c r="J2004" s="457" t="s">
        <v>3</v>
      </c>
      <c r="K2004" s="407">
        <v>2</v>
      </c>
      <c r="L2004" s="407">
        <v>4</v>
      </c>
      <c r="M2004" s="407">
        <v>4</v>
      </c>
      <c r="N2004" s="425" t="s">
        <v>624</v>
      </c>
      <c r="O2004" s="437"/>
      <c r="P2004" s="406"/>
      <c r="Q2004" s="406"/>
      <c r="R2004" s="406"/>
      <c r="S2004" s="406"/>
      <c r="T2004" s="406"/>
      <c r="U2004" s="406"/>
      <c r="V2004" s="406" t="e">
        <f t="shared" si="97"/>
        <v>#VALUE!</v>
      </c>
      <c r="W2004" s="676"/>
      <c r="X2004" s="507" t="e">
        <f t="shared" si="95"/>
        <v>#VALUE!</v>
      </c>
      <c r="Y2004" s="508" t="e">
        <f t="shared" si="96"/>
        <v>#VALUE!</v>
      </c>
      <c r="Z2004" s="509"/>
      <c r="AA2004" s="510" t="s">
        <v>1043</v>
      </c>
      <c r="AB2004" s="421" t="s">
        <v>1300</v>
      </c>
      <c r="AC2004" s="432" t="s">
        <v>1548</v>
      </c>
      <c r="AD2004" s="356" t="s">
        <v>624</v>
      </c>
      <c r="AE2004" s="356"/>
      <c r="AF2004" s="356"/>
      <c r="AG2004" s="356" t="s">
        <v>840</v>
      </c>
      <c r="AH2004" s="356"/>
      <c r="AI2004" s="356" t="s">
        <v>2227</v>
      </c>
      <c r="AJ2004" s="441"/>
      <c r="AK2004" s="359"/>
    </row>
    <row r="2005" spans="1:37">
      <c r="A2005" s="367"/>
      <c r="B2005" s="445" t="s">
        <v>26</v>
      </c>
      <c r="C2005" s="402">
        <v>46.543700000000001</v>
      </c>
      <c r="D2005" s="428">
        <v>23.8886</v>
      </c>
      <c r="E2005" s="449" t="s">
        <v>206</v>
      </c>
      <c r="F2005" s="450" t="s">
        <v>997</v>
      </c>
      <c r="G2005" s="450" t="s">
        <v>2527</v>
      </c>
      <c r="H2005" s="450" t="s">
        <v>3102</v>
      </c>
      <c r="I2005" s="452" t="s">
        <v>684</v>
      </c>
      <c r="J2005" s="457" t="s">
        <v>3</v>
      </c>
      <c r="K2005" s="407">
        <v>1</v>
      </c>
      <c r="L2005" s="407">
        <v>4</v>
      </c>
      <c r="M2005" s="407">
        <v>4</v>
      </c>
      <c r="N2005" s="425" t="s">
        <v>624</v>
      </c>
      <c r="O2005" s="437"/>
      <c r="P2005" s="406"/>
      <c r="Q2005" s="406"/>
      <c r="R2005" s="406"/>
      <c r="S2005" s="406"/>
      <c r="T2005" s="406"/>
      <c r="U2005" s="406"/>
      <c r="V2005" s="406" t="e">
        <f t="shared" si="97"/>
        <v>#VALUE!</v>
      </c>
      <c r="W2005" s="676"/>
      <c r="X2005" s="507" t="e">
        <f t="shared" si="95"/>
        <v>#VALUE!</v>
      </c>
      <c r="Y2005" s="508" t="e">
        <f t="shared" si="96"/>
        <v>#VALUE!</v>
      </c>
      <c r="Z2005" s="509"/>
      <c r="AA2005" s="510" t="s">
        <v>1043</v>
      </c>
      <c r="AB2005" s="421" t="s">
        <v>1300</v>
      </c>
      <c r="AC2005" s="432" t="s">
        <v>1548</v>
      </c>
      <c r="AD2005" s="356" t="s">
        <v>624</v>
      </c>
      <c r="AE2005" s="356"/>
      <c r="AF2005" s="356"/>
      <c r="AG2005" s="356" t="s">
        <v>840</v>
      </c>
      <c r="AH2005" s="356"/>
      <c r="AI2005" s="356" t="s">
        <v>2227</v>
      </c>
      <c r="AJ2005" s="441"/>
      <c r="AK2005" s="359"/>
    </row>
    <row r="2006" spans="1:37">
      <c r="A2006" s="367"/>
      <c r="B2006" s="445" t="s">
        <v>0</v>
      </c>
      <c r="C2006" s="402">
        <v>46.5458</v>
      </c>
      <c r="D2006" s="428">
        <v>23.886700000000001</v>
      </c>
      <c r="E2006" s="449" t="s">
        <v>206</v>
      </c>
      <c r="F2006" s="450" t="s">
        <v>997</v>
      </c>
      <c r="G2006" s="450" t="s">
        <v>2527</v>
      </c>
      <c r="H2006" s="450" t="s">
        <v>4943</v>
      </c>
      <c r="I2006" s="627" t="s">
        <v>695</v>
      </c>
      <c r="J2006" s="399" t="s">
        <v>3</v>
      </c>
      <c r="K2006" s="624">
        <v>2</v>
      </c>
      <c r="L2006" s="624">
        <v>5</v>
      </c>
      <c r="M2006" s="624">
        <v>4</v>
      </c>
      <c r="N2006" s="398">
        <v>32</v>
      </c>
      <c r="O2006" s="395"/>
      <c r="P2006" s="526"/>
      <c r="Q2006" s="526">
        <v>16</v>
      </c>
      <c r="R2006" s="526">
        <v>16</v>
      </c>
      <c r="S2006" s="526"/>
      <c r="T2006" s="526"/>
      <c r="U2006" s="526"/>
      <c r="V2006" s="526">
        <f t="shared" si="97"/>
        <v>0</v>
      </c>
      <c r="W2006" s="672"/>
      <c r="X2006" s="396" t="str">
        <f t="shared" si="95"/>
        <v>16 două camere, 16 trei camere, 0 număr camere necunoscut &lt;span style="color: red;"&gt;(spuneți-mi sau trimiteți tabel întreținere)&lt;/span&gt;</v>
      </c>
      <c r="Y2006" s="622" t="str">
        <f t="shared" si="96"/>
        <v>32 din care 16 două camere, 16 trei camere, 0 număr camere necunoscut &lt;span style="color: red;"&gt;(spuneți-mi sau trimiteți tabel întreținere)&lt;/span&gt;</v>
      </c>
      <c r="Z2006" s="397"/>
      <c r="AA2006" s="625" t="s">
        <v>1043</v>
      </c>
      <c r="AB2006" s="628" t="s">
        <v>1307</v>
      </c>
      <c r="AC2006" s="431" t="s">
        <v>1155</v>
      </c>
      <c r="AD2006" s="623" t="s">
        <v>1451</v>
      </c>
      <c r="AE2006" s="623"/>
      <c r="AF2006" s="623"/>
      <c r="AG2006" s="623" t="s">
        <v>2108</v>
      </c>
      <c r="AH2006" s="356"/>
      <c r="AI2006" s="623" t="s">
        <v>2610</v>
      </c>
      <c r="AJ2006" s="441"/>
      <c r="AK2006" s="359"/>
    </row>
    <row r="2007" spans="1:37">
      <c r="A2007" s="367"/>
      <c r="B2007" s="445" t="s">
        <v>81</v>
      </c>
      <c r="C2007" s="402">
        <v>46.545099999999998</v>
      </c>
      <c r="D2007" s="428">
        <v>23.8871</v>
      </c>
      <c r="E2007" s="449" t="s">
        <v>206</v>
      </c>
      <c r="F2007" s="450" t="s">
        <v>997</v>
      </c>
      <c r="G2007" s="450" t="s">
        <v>2527</v>
      </c>
      <c r="H2007" s="450" t="s">
        <v>4944</v>
      </c>
      <c r="I2007" s="627" t="s">
        <v>695</v>
      </c>
      <c r="J2007" s="399" t="s">
        <v>3</v>
      </c>
      <c r="K2007" s="624">
        <v>3</v>
      </c>
      <c r="L2007" s="624">
        <v>5</v>
      </c>
      <c r="M2007" s="624">
        <v>4</v>
      </c>
      <c r="N2007" s="398">
        <v>48</v>
      </c>
      <c r="O2007" s="395"/>
      <c r="P2007" s="526"/>
      <c r="Q2007" s="526">
        <v>24</v>
      </c>
      <c r="R2007" s="526">
        <v>24</v>
      </c>
      <c r="S2007" s="526"/>
      <c r="T2007" s="526"/>
      <c r="U2007" s="526"/>
      <c r="V2007" s="526">
        <f t="shared" si="97"/>
        <v>0</v>
      </c>
      <c r="W2007" s="672"/>
      <c r="X2007" s="396" t="str">
        <f t="shared" si="95"/>
        <v>24 două camere, 24 trei camere, 0 număr camere necunoscut &lt;span style="color: red;"&gt;(spuneți-mi sau trimiteți tabel întreținere)&lt;/span&gt;</v>
      </c>
      <c r="Y2007" s="622" t="str">
        <f t="shared" si="96"/>
        <v>48 din care 24 două camere, 24 trei camere, 0 număr camere necunoscut &lt;span style="color: red;"&gt;(spuneți-mi sau trimiteți tabel întreținere)&lt;/span&gt;</v>
      </c>
      <c r="Z2007" s="397"/>
      <c r="AA2007" s="625" t="s">
        <v>1043</v>
      </c>
      <c r="AB2007" s="628" t="s">
        <v>1307</v>
      </c>
      <c r="AC2007" s="431" t="s">
        <v>1155</v>
      </c>
      <c r="AD2007" s="623" t="s">
        <v>1449</v>
      </c>
      <c r="AE2007" s="623"/>
      <c r="AF2007" s="623"/>
      <c r="AG2007" s="623" t="s">
        <v>2108</v>
      </c>
      <c r="AH2007" s="356"/>
      <c r="AI2007" s="623" t="s">
        <v>2610</v>
      </c>
      <c r="AJ2007" s="441"/>
      <c r="AK2007" s="359"/>
    </row>
    <row r="2008" spans="1:37">
      <c r="A2008" s="367"/>
      <c r="B2008" s="445" t="s">
        <v>941</v>
      </c>
      <c r="C2008" s="402">
        <v>46.546700000000001</v>
      </c>
      <c r="D2008" s="428">
        <v>23.8855</v>
      </c>
      <c r="E2008" s="449" t="s">
        <v>206</v>
      </c>
      <c r="F2008" s="450" t="s">
        <v>997</v>
      </c>
      <c r="G2008" s="450" t="s">
        <v>2527</v>
      </c>
      <c r="H2008" s="450" t="s">
        <v>4945</v>
      </c>
      <c r="I2008" s="627" t="s">
        <v>681</v>
      </c>
      <c r="J2008" s="399" t="s">
        <v>3</v>
      </c>
      <c r="K2008" s="624">
        <v>1</v>
      </c>
      <c r="L2008" s="624">
        <v>5</v>
      </c>
      <c r="M2008" s="624">
        <v>4</v>
      </c>
      <c r="N2008" s="425">
        <v>80</v>
      </c>
      <c r="O2008" s="437">
        <v>80</v>
      </c>
      <c r="P2008" s="406"/>
      <c r="Q2008" s="406"/>
      <c r="R2008" s="406"/>
      <c r="S2008" s="406"/>
      <c r="T2008" s="406"/>
      <c r="U2008" s="406"/>
      <c r="V2008" s="406">
        <f t="shared" si="97"/>
        <v>0</v>
      </c>
      <c r="W2008" s="676"/>
      <c r="X2008" s="507" t="str">
        <f t="shared" si="95"/>
        <v>80 camere cu băi și bucătării comune, 0 număr camere necunoscut &lt;span style="color: red;"&gt;(spuneți-mi sau trimiteți tabel întreținere)&lt;/span&gt;</v>
      </c>
      <c r="Y2008" s="508" t="str">
        <f t="shared" si="96"/>
        <v>80 din care 80 camere cu băi și bucătării comune, 0 număr camere necunoscut &lt;span style="color: red;"&gt;(spuneți-mi sau trimiteți tabel întreținere)&lt;/span&gt;</v>
      </c>
      <c r="Z2008" s="509"/>
      <c r="AA2008" s="510" t="s">
        <v>1043</v>
      </c>
      <c r="AB2008" s="421" t="s">
        <v>1303</v>
      </c>
      <c r="AC2008" s="432" t="s">
        <v>1547</v>
      </c>
      <c r="AD2008" s="356" t="s">
        <v>1168</v>
      </c>
      <c r="AE2008" s="356"/>
      <c r="AF2008" s="356"/>
      <c r="AG2008" s="356" t="s">
        <v>840</v>
      </c>
      <c r="AH2008" s="356"/>
      <c r="AI2008" s="356" t="s">
        <v>2227</v>
      </c>
      <c r="AJ2008" s="441"/>
      <c r="AK2008" s="359"/>
    </row>
    <row r="2009" spans="1:37">
      <c r="A2009" s="367"/>
      <c r="B2009" s="445" t="s">
        <v>26</v>
      </c>
      <c r="C2009" s="402">
        <v>46.5456</v>
      </c>
      <c r="D2009" s="428">
        <v>23.886099999999999</v>
      </c>
      <c r="E2009" s="449" t="s">
        <v>206</v>
      </c>
      <c r="F2009" s="450" t="s">
        <v>997</v>
      </c>
      <c r="G2009" s="450" t="s">
        <v>2527</v>
      </c>
      <c r="H2009" s="450" t="s">
        <v>4946</v>
      </c>
      <c r="I2009" s="452" t="s">
        <v>624</v>
      </c>
      <c r="J2009" s="457"/>
      <c r="K2009" s="407"/>
      <c r="L2009" s="407"/>
      <c r="M2009" s="407"/>
      <c r="N2009" s="425" t="s">
        <v>624</v>
      </c>
      <c r="O2009" s="437"/>
      <c r="P2009" s="406"/>
      <c r="Q2009" s="406"/>
      <c r="R2009" s="406"/>
      <c r="S2009" s="406"/>
      <c r="T2009" s="406"/>
      <c r="U2009" s="406"/>
      <c r="V2009" s="406" t="e">
        <f t="shared" si="97"/>
        <v>#VALUE!</v>
      </c>
      <c r="W2009" s="676"/>
      <c r="X2009" s="507" t="e">
        <f t="shared" si="95"/>
        <v>#VALUE!</v>
      </c>
      <c r="Y2009" s="508" t="e">
        <f t="shared" si="96"/>
        <v>#VALUE!</v>
      </c>
      <c r="Z2009" s="509"/>
      <c r="AA2009" s="510" t="s">
        <v>1043</v>
      </c>
      <c r="AB2009" s="421" t="s">
        <v>1318</v>
      </c>
      <c r="AC2009" s="432" t="s">
        <v>624</v>
      </c>
      <c r="AD2009" s="356" t="s">
        <v>624</v>
      </c>
      <c r="AE2009" s="356"/>
      <c r="AF2009" s="356"/>
      <c r="AG2009" s="356" t="s">
        <v>840</v>
      </c>
      <c r="AH2009" s="356"/>
      <c r="AI2009" s="356" t="s">
        <v>2227</v>
      </c>
      <c r="AJ2009" s="441"/>
      <c r="AK2009" s="359"/>
    </row>
    <row r="2010" spans="1:37">
      <c r="A2010" s="367"/>
      <c r="B2010" s="445" t="s">
        <v>145</v>
      </c>
      <c r="C2010" s="402">
        <v>46.547499999999999</v>
      </c>
      <c r="D2010" s="428">
        <v>23.884599999999999</v>
      </c>
      <c r="E2010" s="449" t="s">
        <v>206</v>
      </c>
      <c r="F2010" s="450" t="s">
        <v>997</v>
      </c>
      <c r="G2010" s="450" t="s">
        <v>2527</v>
      </c>
      <c r="H2010" s="450" t="s">
        <v>4947</v>
      </c>
      <c r="I2010" s="627" t="s">
        <v>681</v>
      </c>
      <c r="J2010" s="399" t="s">
        <v>3</v>
      </c>
      <c r="K2010" s="624">
        <v>4</v>
      </c>
      <c r="L2010" s="624">
        <v>5</v>
      </c>
      <c r="M2010" s="624">
        <v>4</v>
      </c>
      <c r="N2010" s="425">
        <v>70</v>
      </c>
      <c r="O2010" s="437"/>
      <c r="P2010" s="406"/>
      <c r="Q2010" s="406">
        <v>51</v>
      </c>
      <c r="R2010" s="406">
        <v>16</v>
      </c>
      <c r="S2010" s="406">
        <v>3</v>
      </c>
      <c r="T2010" s="406"/>
      <c r="U2010" s="406"/>
      <c r="V2010" s="406">
        <f t="shared" si="97"/>
        <v>0</v>
      </c>
      <c r="W2010" s="676"/>
      <c r="X2010" s="507" t="str">
        <f t="shared" si="95"/>
        <v>51 două camere, 16 trei camere, 3 patru camere, 0 număr camere necunoscut &lt;span style="color: red;"&gt;(spuneți-mi sau trimiteți tabel întreținere)&lt;/span&gt;</v>
      </c>
      <c r="Y2010" s="508" t="str">
        <f t="shared" si="96"/>
        <v>70 din care 51 două camere, 16 trei camere, 3 patru camere, 0 număr camere necunoscut &lt;span style="color: red;"&gt;(spuneți-mi sau trimiteți tabel întreținere)&lt;/span&gt;</v>
      </c>
      <c r="Z2010" s="509"/>
      <c r="AA2010" s="510" t="s">
        <v>1043</v>
      </c>
      <c r="AB2010" s="421" t="s">
        <v>1302</v>
      </c>
      <c r="AC2010" s="432" t="s">
        <v>1548</v>
      </c>
      <c r="AD2010" s="356" t="s">
        <v>2220</v>
      </c>
      <c r="AE2010" s="356"/>
      <c r="AF2010" s="356"/>
      <c r="AG2010" s="356" t="s">
        <v>840</v>
      </c>
      <c r="AH2010" s="356"/>
      <c r="AI2010" s="356" t="s">
        <v>2227</v>
      </c>
      <c r="AJ2010" s="441"/>
      <c r="AK2010" s="359"/>
    </row>
    <row r="2011" spans="1:37">
      <c r="A2011" s="367"/>
      <c r="B2011" s="445" t="s">
        <v>123</v>
      </c>
      <c r="C2011" s="402">
        <v>46.547400000000003</v>
      </c>
      <c r="D2011" s="428">
        <v>23.885200000000001</v>
      </c>
      <c r="E2011" s="449" t="s">
        <v>206</v>
      </c>
      <c r="F2011" s="450" t="s">
        <v>997</v>
      </c>
      <c r="G2011" s="450" t="s">
        <v>2527</v>
      </c>
      <c r="H2011" s="450" t="s">
        <v>4948</v>
      </c>
      <c r="I2011" s="627" t="s">
        <v>681</v>
      </c>
      <c r="J2011" s="399" t="s">
        <v>3</v>
      </c>
      <c r="K2011" s="624">
        <v>4</v>
      </c>
      <c r="L2011" s="624">
        <v>5</v>
      </c>
      <c r="M2011" s="624">
        <v>4</v>
      </c>
      <c r="N2011" s="425">
        <v>70</v>
      </c>
      <c r="O2011" s="437"/>
      <c r="P2011" s="406"/>
      <c r="Q2011" s="406">
        <v>51</v>
      </c>
      <c r="R2011" s="406">
        <v>16</v>
      </c>
      <c r="S2011" s="406">
        <v>3</v>
      </c>
      <c r="T2011" s="406"/>
      <c r="U2011" s="406"/>
      <c r="V2011" s="406">
        <f t="shared" si="97"/>
        <v>0</v>
      </c>
      <c r="W2011" s="676"/>
      <c r="X2011" s="507" t="str">
        <f t="shared" si="95"/>
        <v>51 două camere, 16 trei camere, 3 patru camere, 0 număr camere necunoscut &lt;span style="color: red;"&gt;(spuneți-mi sau trimiteți tabel întreținere)&lt;/span&gt;</v>
      </c>
      <c r="Y2011" s="508" t="str">
        <f t="shared" si="96"/>
        <v>70 din care 51 două camere, 16 trei camere, 3 patru camere, 0 număr camere necunoscut &lt;span style="color: red;"&gt;(spuneți-mi sau trimiteți tabel întreținere)&lt;/span&gt;</v>
      </c>
      <c r="Z2011" s="509"/>
      <c r="AA2011" s="510" t="s">
        <v>1043</v>
      </c>
      <c r="AB2011" s="421" t="s">
        <v>1302</v>
      </c>
      <c r="AC2011" s="432" t="s">
        <v>1548</v>
      </c>
      <c r="AD2011" s="356" t="s">
        <v>2220</v>
      </c>
      <c r="AE2011" s="356"/>
      <c r="AF2011" s="356"/>
      <c r="AG2011" s="356" t="s">
        <v>840</v>
      </c>
      <c r="AH2011" s="356"/>
      <c r="AI2011" s="356" t="s">
        <v>2227</v>
      </c>
      <c r="AJ2011" s="441"/>
      <c r="AK2011" s="359"/>
    </row>
    <row r="2012" spans="1:37">
      <c r="A2012" s="367"/>
      <c r="B2012" s="445" t="s">
        <v>36</v>
      </c>
      <c r="C2012" s="402">
        <v>46.547600000000003</v>
      </c>
      <c r="D2012" s="428">
        <v>23.8857</v>
      </c>
      <c r="E2012" s="449" t="s">
        <v>206</v>
      </c>
      <c r="F2012" s="450" t="s">
        <v>997</v>
      </c>
      <c r="G2012" s="450" t="s">
        <v>2527</v>
      </c>
      <c r="H2012" s="450" t="s">
        <v>4949</v>
      </c>
      <c r="I2012" s="452" t="s">
        <v>681</v>
      </c>
      <c r="J2012" s="457" t="s">
        <v>3</v>
      </c>
      <c r="K2012" s="407">
        <v>4</v>
      </c>
      <c r="L2012" s="407">
        <v>5</v>
      </c>
      <c r="M2012" s="407">
        <v>5</v>
      </c>
      <c r="N2012" s="425">
        <v>40</v>
      </c>
      <c r="O2012" s="437"/>
      <c r="P2012" s="406"/>
      <c r="Q2012" s="406"/>
      <c r="R2012" s="406">
        <v>28</v>
      </c>
      <c r="S2012" s="406">
        <v>12</v>
      </c>
      <c r="T2012" s="406"/>
      <c r="U2012" s="406"/>
      <c r="V2012" s="406">
        <f t="shared" si="97"/>
        <v>0</v>
      </c>
      <c r="W2012" s="676"/>
      <c r="X2012" s="507" t="str">
        <f t="shared" si="95"/>
        <v>28 trei camere, 12 patru camere, 0 număr camere necunoscut &lt;span style="color: red;"&gt;(spuneți-mi sau trimiteți tabel întreținere)&lt;/span&gt;</v>
      </c>
      <c r="Y2012" s="508" t="str">
        <f t="shared" si="96"/>
        <v>40 din care 28 trei camere, 12 patru camere, 0 număr camere necunoscut &lt;span style="color: red;"&gt;(spuneți-mi sau trimiteți tabel întreținere)&lt;/span&gt;</v>
      </c>
      <c r="Z2012" s="509"/>
      <c r="AA2012" s="510" t="s">
        <v>1043</v>
      </c>
      <c r="AB2012" s="628" t="s">
        <v>1306</v>
      </c>
      <c r="AC2012" s="431" t="s">
        <v>1155</v>
      </c>
      <c r="AD2012" s="356" t="s">
        <v>2305</v>
      </c>
      <c r="AE2012" s="356"/>
      <c r="AF2012" s="356"/>
      <c r="AG2012" s="623" t="s">
        <v>10</v>
      </c>
      <c r="AH2012" s="623"/>
      <c r="AI2012" s="623" t="s">
        <v>2591</v>
      </c>
      <c r="AJ2012" s="441"/>
      <c r="AK2012" s="359"/>
    </row>
    <row r="2013" spans="1:37">
      <c r="A2013" s="367"/>
      <c r="B2013" s="445" t="s">
        <v>28</v>
      </c>
      <c r="C2013" s="402">
        <v>46.5473</v>
      </c>
      <c r="D2013" s="428">
        <v>23.886099999999999</v>
      </c>
      <c r="E2013" s="449" t="s">
        <v>206</v>
      </c>
      <c r="F2013" s="450" t="s">
        <v>997</v>
      </c>
      <c r="G2013" s="450" t="s">
        <v>2527</v>
      </c>
      <c r="H2013" s="450" t="s">
        <v>4950</v>
      </c>
      <c r="I2013" s="452" t="s">
        <v>718</v>
      </c>
      <c r="J2013" s="457" t="s">
        <v>3</v>
      </c>
      <c r="K2013" s="407">
        <v>4</v>
      </c>
      <c r="L2013" s="407">
        <v>5</v>
      </c>
      <c r="M2013" s="407">
        <v>4</v>
      </c>
      <c r="N2013" s="425">
        <v>62</v>
      </c>
      <c r="O2013" s="437"/>
      <c r="P2013" s="406">
        <v>4</v>
      </c>
      <c r="Q2013" s="406">
        <v>34</v>
      </c>
      <c r="R2013" s="406">
        <v>24</v>
      </c>
      <c r="S2013" s="406"/>
      <c r="T2013" s="406"/>
      <c r="U2013" s="406"/>
      <c r="V2013" s="406">
        <f t="shared" si="97"/>
        <v>0</v>
      </c>
      <c r="W2013" s="676"/>
      <c r="X2013" s="507" t="str">
        <f t="shared" si="95"/>
        <v>4 garsoniere, 34 două camere, 24 trei camere, 0 număr camere necunoscut &lt;span style="color: red;"&gt;(spuneți-mi sau trimiteți tabel întreținere)&lt;/span&gt;</v>
      </c>
      <c r="Y2013" s="508" t="str">
        <f t="shared" si="96"/>
        <v>62 din care 4 garsoniere, 34 două camere, 24 trei camere, 0 număr camere necunoscut &lt;span style="color: red;"&gt;(spuneți-mi sau trimiteți tabel întreținere)&lt;/span&gt;</v>
      </c>
      <c r="Z2013" s="509"/>
      <c r="AA2013" s="510" t="s">
        <v>1043</v>
      </c>
      <c r="AB2013" s="421" t="s">
        <v>1306</v>
      </c>
      <c r="AC2013" s="432" t="s">
        <v>1155</v>
      </c>
      <c r="AD2013" s="356" t="s">
        <v>1484</v>
      </c>
      <c r="AE2013" s="356"/>
      <c r="AF2013" s="356"/>
      <c r="AG2013" s="623" t="s">
        <v>10</v>
      </c>
      <c r="AH2013" s="623"/>
      <c r="AI2013" s="623" t="s">
        <v>2589</v>
      </c>
      <c r="AJ2013" s="441"/>
      <c r="AK2013" s="359"/>
    </row>
    <row r="2014" spans="1:37">
      <c r="A2014" s="367"/>
      <c r="B2014" s="445" t="s">
        <v>73</v>
      </c>
      <c r="C2014" s="402">
        <v>46.547400000000003</v>
      </c>
      <c r="D2014" s="428">
        <v>23.884</v>
      </c>
      <c r="E2014" s="449" t="s">
        <v>206</v>
      </c>
      <c r="F2014" s="450" t="s">
        <v>997</v>
      </c>
      <c r="G2014" s="450" t="s">
        <v>2527</v>
      </c>
      <c r="H2014" s="450" t="s">
        <v>4951</v>
      </c>
      <c r="I2014" s="627" t="s">
        <v>681</v>
      </c>
      <c r="J2014" s="399" t="s">
        <v>3</v>
      </c>
      <c r="K2014" s="624">
        <v>2</v>
      </c>
      <c r="L2014" s="624">
        <v>5</v>
      </c>
      <c r="M2014" s="624">
        <v>4</v>
      </c>
      <c r="N2014" s="425">
        <v>40</v>
      </c>
      <c r="O2014" s="437"/>
      <c r="P2014" s="406"/>
      <c r="Q2014" s="406">
        <v>34</v>
      </c>
      <c r="R2014" s="406">
        <v>6</v>
      </c>
      <c r="S2014" s="406"/>
      <c r="T2014" s="406"/>
      <c r="U2014" s="406"/>
      <c r="V2014" s="406">
        <f t="shared" si="97"/>
        <v>0</v>
      </c>
      <c r="W2014" s="676"/>
      <c r="X2014" s="507" t="str">
        <f t="shared" si="95"/>
        <v>34 două camere, 6 trei camere, 0 număr camere necunoscut &lt;span style="color: red;"&gt;(spuneți-mi sau trimiteți tabel întreținere)&lt;/span&gt;</v>
      </c>
      <c r="Y2014" s="508" t="str">
        <f t="shared" si="96"/>
        <v>40 din care 34 două camere, 6 trei camere, 0 număr camere necunoscut &lt;span style="color: red;"&gt;(spuneți-mi sau trimiteți tabel întreținere)&lt;/span&gt;</v>
      </c>
      <c r="Z2014" s="509"/>
      <c r="AA2014" s="510" t="s">
        <v>1043</v>
      </c>
      <c r="AB2014" s="421" t="s">
        <v>1302</v>
      </c>
      <c r="AC2014" s="432" t="s">
        <v>1548</v>
      </c>
      <c r="AD2014" s="356" t="s">
        <v>2221</v>
      </c>
      <c r="AE2014" s="356"/>
      <c r="AF2014" s="356"/>
      <c r="AG2014" s="356" t="s">
        <v>840</v>
      </c>
      <c r="AH2014" s="356"/>
      <c r="AI2014" s="356" t="s">
        <v>2227</v>
      </c>
      <c r="AJ2014" s="441"/>
      <c r="AK2014" s="359"/>
    </row>
    <row r="2015" spans="1:37">
      <c r="A2015" s="367"/>
      <c r="B2015" s="445" t="s">
        <v>111</v>
      </c>
      <c r="C2015" s="402">
        <v>46.545699999999997</v>
      </c>
      <c r="D2015" s="428">
        <v>23.8843</v>
      </c>
      <c r="E2015" s="449" t="s">
        <v>206</v>
      </c>
      <c r="F2015" s="450" t="s">
        <v>997</v>
      </c>
      <c r="G2015" s="450" t="s">
        <v>2527</v>
      </c>
      <c r="H2015" s="450" t="s">
        <v>4952</v>
      </c>
      <c r="I2015" s="627" t="s">
        <v>681</v>
      </c>
      <c r="J2015" s="399" t="s">
        <v>3</v>
      </c>
      <c r="K2015" s="624">
        <v>2</v>
      </c>
      <c r="L2015" s="624">
        <v>5</v>
      </c>
      <c r="M2015" s="624">
        <v>4</v>
      </c>
      <c r="N2015" s="425">
        <v>40</v>
      </c>
      <c r="O2015" s="437"/>
      <c r="P2015" s="406"/>
      <c r="Q2015" s="406">
        <v>30</v>
      </c>
      <c r="R2015" s="406">
        <v>10</v>
      </c>
      <c r="S2015" s="406"/>
      <c r="T2015" s="406"/>
      <c r="U2015" s="406"/>
      <c r="V2015" s="406">
        <f t="shared" si="97"/>
        <v>0</v>
      </c>
      <c r="W2015" s="676"/>
      <c r="X2015" s="507" t="str">
        <f t="shared" si="95"/>
        <v>30 două camere, 10 trei camere, 0 număr camere necunoscut &lt;span style="color: red;"&gt;(spuneți-mi sau trimiteți tabel întreținere)&lt;/span&gt;</v>
      </c>
      <c r="Y2015" s="508" t="str">
        <f t="shared" si="96"/>
        <v>40 din care 30 două camere, 10 trei camere, 0 număr camere necunoscut &lt;span style="color: red;"&gt;(spuneți-mi sau trimiteți tabel întreținere)&lt;/span&gt;</v>
      </c>
      <c r="Z2015" s="509"/>
      <c r="AA2015" s="510" t="s">
        <v>1043</v>
      </c>
      <c r="AB2015" s="421" t="s">
        <v>1303</v>
      </c>
      <c r="AC2015" s="431" t="s">
        <v>1547</v>
      </c>
      <c r="AD2015" s="356" t="s">
        <v>2191</v>
      </c>
      <c r="AE2015" s="356"/>
      <c r="AF2015" s="356"/>
      <c r="AG2015" s="356" t="s">
        <v>840</v>
      </c>
      <c r="AH2015" s="356"/>
      <c r="AI2015" s="356" t="s">
        <v>2227</v>
      </c>
      <c r="AJ2015" s="441"/>
      <c r="AK2015" s="359"/>
    </row>
    <row r="2016" spans="1:37">
      <c r="A2016" s="367"/>
      <c r="B2016" s="445" t="s">
        <v>642</v>
      </c>
      <c r="C2016" s="402">
        <v>46.545299999999997</v>
      </c>
      <c r="D2016" s="428">
        <v>23.8843</v>
      </c>
      <c r="E2016" s="449" t="s">
        <v>206</v>
      </c>
      <c r="F2016" s="450" t="s">
        <v>997</v>
      </c>
      <c r="G2016" s="450" t="s">
        <v>2527</v>
      </c>
      <c r="H2016" s="450" t="s">
        <v>4953</v>
      </c>
      <c r="I2016" s="627" t="s">
        <v>681</v>
      </c>
      <c r="J2016" s="399" t="s">
        <v>3</v>
      </c>
      <c r="K2016" s="624">
        <v>2</v>
      </c>
      <c r="L2016" s="624">
        <v>5</v>
      </c>
      <c r="M2016" s="624">
        <v>4</v>
      </c>
      <c r="N2016" s="425">
        <v>40</v>
      </c>
      <c r="O2016" s="437"/>
      <c r="P2016" s="406"/>
      <c r="Q2016" s="406">
        <v>30</v>
      </c>
      <c r="R2016" s="406">
        <v>10</v>
      </c>
      <c r="S2016" s="406"/>
      <c r="T2016" s="406"/>
      <c r="U2016" s="406"/>
      <c r="V2016" s="406">
        <f t="shared" si="97"/>
        <v>0</v>
      </c>
      <c r="W2016" s="676"/>
      <c r="X2016" s="507" t="str">
        <f t="shared" si="95"/>
        <v>30 două camere, 10 trei camere, 0 număr camere necunoscut &lt;span style="color: red;"&gt;(spuneți-mi sau trimiteți tabel întreținere)&lt;/span&gt;</v>
      </c>
      <c r="Y2016" s="508" t="str">
        <f t="shared" si="96"/>
        <v>40 din care 30 două camere, 10 trei camere, 0 număr camere necunoscut &lt;span style="color: red;"&gt;(spuneți-mi sau trimiteți tabel întreținere)&lt;/span&gt;</v>
      </c>
      <c r="Z2016" s="509"/>
      <c r="AA2016" s="510" t="s">
        <v>1043</v>
      </c>
      <c r="AB2016" s="421" t="s">
        <v>1303</v>
      </c>
      <c r="AC2016" s="431" t="s">
        <v>1547</v>
      </c>
      <c r="AD2016" s="356" t="s">
        <v>2191</v>
      </c>
      <c r="AE2016" s="356"/>
      <c r="AF2016" s="356"/>
      <c r="AG2016" s="356" t="s">
        <v>840</v>
      </c>
      <c r="AH2016" s="356"/>
      <c r="AI2016" s="356" t="s">
        <v>2227</v>
      </c>
      <c r="AJ2016" s="441"/>
      <c r="AK2016" s="359"/>
    </row>
    <row r="2017" spans="1:37">
      <c r="A2017" s="367"/>
      <c r="B2017" s="445" t="s">
        <v>62</v>
      </c>
      <c r="C2017" s="402">
        <v>46.546599999999998</v>
      </c>
      <c r="D2017" s="428">
        <v>23.883800000000001</v>
      </c>
      <c r="E2017" s="449" t="s">
        <v>206</v>
      </c>
      <c r="F2017" s="450" t="s">
        <v>997</v>
      </c>
      <c r="G2017" s="450" t="s">
        <v>2527</v>
      </c>
      <c r="H2017" s="450" t="s">
        <v>4954</v>
      </c>
      <c r="I2017" s="627" t="s">
        <v>681</v>
      </c>
      <c r="J2017" s="399" t="s">
        <v>3</v>
      </c>
      <c r="K2017" s="624">
        <v>1</v>
      </c>
      <c r="L2017" s="624">
        <v>5</v>
      </c>
      <c r="M2017" s="624">
        <v>4</v>
      </c>
      <c r="N2017" s="425">
        <v>20</v>
      </c>
      <c r="O2017" s="437"/>
      <c r="P2017" s="406"/>
      <c r="Q2017" s="406">
        <v>15</v>
      </c>
      <c r="R2017" s="406">
        <v>5</v>
      </c>
      <c r="S2017" s="406"/>
      <c r="T2017" s="406"/>
      <c r="U2017" s="406"/>
      <c r="V2017" s="406">
        <f t="shared" si="97"/>
        <v>0</v>
      </c>
      <c r="W2017" s="676"/>
      <c r="X2017" s="507" t="str">
        <f t="shared" si="95"/>
        <v>15 două camere, 5 trei camere, 0 număr camere necunoscut &lt;span style="color: red;"&gt;(spuneți-mi sau trimiteți tabel întreținere)&lt;/span&gt;</v>
      </c>
      <c r="Y2017" s="508" t="str">
        <f t="shared" si="96"/>
        <v>20 din care 15 două camere, 5 trei camere, 0 număr camere necunoscut &lt;span style="color: red;"&gt;(spuneți-mi sau trimiteți tabel întreținere)&lt;/span&gt;</v>
      </c>
      <c r="Z2017" s="509"/>
      <c r="AA2017" s="510" t="s">
        <v>1043</v>
      </c>
      <c r="AB2017" s="421" t="s">
        <v>1303</v>
      </c>
      <c r="AC2017" s="431" t="s">
        <v>1547</v>
      </c>
      <c r="AD2017" s="356" t="s">
        <v>2191</v>
      </c>
      <c r="AE2017" s="356"/>
      <c r="AF2017" s="356"/>
      <c r="AG2017" s="356" t="s">
        <v>840</v>
      </c>
      <c r="AH2017" s="356"/>
      <c r="AI2017" s="356" t="s">
        <v>2227</v>
      </c>
      <c r="AJ2017" s="441"/>
      <c r="AK2017" s="359"/>
    </row>
    <row r="2018" spans="1:37">
      <c r="A2018" s="367"/>
      <c r="B2018" s="445" t="s">
        <v>92</v>
      </c>
      <c r="C2018" s="402">
        <v>46.545699999999997</v>
      </c>
      <c r="D2018" s="428">
        <v>23.884899999999998</v>
      </c>
      <c r="E2018" s="449" t="s">
        <v>206</v>
      </c>
      <c r="F2018" s="450" t="s">
        <v>997</v>
      </c>
      <c r="G2018" s="450" t="s">
        <v>2527</v>
      </c>
      <c r="H2018" s="450" t="s">
        <v>4955</v>
      </c>
      <c r="I2018" s="627" t="s">
        <v>681</v>
      </c>
      <c r="J2018" s="399" t="s">
        <v>3</v>
      </c>
      <c r="K2018" s="624">
        <v>2</v>
      </c>
      <c r="L2018" s="624">
        <v>5</v>
      </c>
      <c r="M2018" s="624">
        <v>4</v>
      </c>
      <c r="N2018" s="425">
        <v>40</v>
      </c>
      <c r="O2018" s="437"/>
      <c r="P2018" s="406"/>
      <c r="Q2018" s="406">
        <v>30</v>
      </c>
      <c r="R2018" s="406">
        <v>10</v>
      </c>
      <c r="S2018" s="406"/>
      <c r="T2018" s="406"/>
      <c r="U2018" s="406"/>
      <c r="V2018" s="406">
        <f t="shared" si="97"/>
        <v>0</v>
      </c>
      <c r="W2018" s="676"/>
      <c r="X2018" s="507" t="str">
        <f t="shared" si="95"/>
        <v>30 două camere, 10 trei camere, 0 număr camere necunoscut &lt;span style="color: red;"&gt;(spuneți-mi sau trimiteți tabel întreținere)&lt;/span&gt;</v>
      </c>
      <c r="Y2018" s="508" t="str">
        <f t="shared" si="96"/>
        <v>40 din care 30 două camere, 10 trei camere, 0 număr camere necunoscut &lt;span style="color: red;"&gt;(spuneți-mi sau trimiteți tabel întreținere)&lt;/span&gt;</v>
      </c>
      <c r="Z2018" s="509"/>
      <c r="AA2018" s="510" t="s">
        <v>1043</v>
      </c>
      <c r="AB2018" s="421" t="s">
        <v>1303</v>
      </c>
      <c r="AC2018" s="431" t="s">
        <v>1547</v>
      </c>
      <c r="AD2018" s="356" t="s">
        <v>2191</v>
      </c>
      <c r="AE2018" s="356"/>
      <c r="AF2018" s="356"/>
      <c r="AG2018" s="356" t="s">
        <v>840</v>
      </c>
      <c r="AH2018" s="356"/>
      <c r="AI2018" s="356" t="s">
        <v>2227</v>
      </c>
      <c r="AJ2018" s="441"/>
      <c r="AK2018" s="359"/>
    </row>
    <row r="2019" spans="1:37">
      <c r="A2019" s="367"/>
      <c r="B2019" s="445" t="s">
        <v>54</v>
      </c>
      <c r="C2019" s="402">
        <v>46.546500000000002</v>
      </c>
      <c r="D2019" s="428">
        <v>23.883800000000001</v>
      </c>
      <c r="E2019" s="449" t="s">
        <v>206</v>
      </c>
      <c r="F2019" s="450" t="s">
        <v>997</v>
      </c>
      <c r="G2019" s="450" t="s">
        <v>2527</v>
      </c>
      <c r="H2019" s="450" t="s">
        <v>4956</v>
      </c>
      <c r="I2019" s="627" t="s">
        <v>681</v>
      </c>
      <c r="J2019" s="399" t="s">
        <v>3</v>
      </c>
      <c r="K2019" s="624">
        <v>1</v>
      </c>
      <c r="L2019" s="624">
        <v>5</v>
      </c>
      <c r="M2019" s="624">
        <v>4</v>
      </c>
      <c r="N2019" s="425">
        <v>20</v>
      </c>
      <c r="O2019" s="437"/>
      <c r="P2019" s="406"/>
      <c r="Q2019" s="406">
        <v>15</v>
      </c>
      <c r="R2019" s="406">
        <v>5</v>
      </c>
      <c r="S2019" s="406"/>
      <c r="T2019" s="406"/>
      <c r="U2019" s="406"/>
      <c r="V2019" s="406">
        <f t="shared" si="97"/>
        <v>0</v>
      </c>
      <c r="W2019" s="676"/>
      <c r="X2019" s="507" t="str">
        <f t="shared" si="95"/>
        <v>15 două camere, 5 trei camere, 0 număr camere necunoscut &lt;span style="color: red;"&gt;(spuneți-mi sau trimiteți tabel întreținere)&lt;/span&gt;</v>
      </c>
      <c r="Y2019" s="508" t="str">
        <f t="shared" si="96"/>
        <v>20 din care 15 două camere, 5 trei camere, 0 număr camere necunoscut &lt;span style="color: red;"&gt;(spuneți-mi sau trimiteți tabel întreținere)&lt;/span&gt;</v>
      </c>
      <c r="Z2019" s="509"/>
      <c r="AA2019" s="510" t="s">
        <v>1043</v>
      </c>
      <c r="AB2019" s="421" t="s">
        <v>1303</v>
      </c>
      <c r="AC2019" s="431" t="s">
        <v>1547</v>
      </c>
      <c r="AD2019" s="356" t="s">
        <v>2191</v>
      </c>
      <c r="AE2019" s="356"/>
      <c r="AF2019" s="356"/>
      <c r="AG2019" s="356" t="s">
        <v>840</v>
      </c>
      <c r="AH2019" s="356"/>
      <c r="AI2019" s="356" t="s">
        <v>2227</v>
      </c>
      <c r="AJ2019" s="441"/>
      <c r="AK2019" s="359"/>
    </row>
    <row r="2020" spans="1:37">
      <c r="A2020" s="367"/>
      <c r="B2020" s="445" t="s">
        <v>63</v>
      </c>
      <c r="C2020" s="402">
        <v>46.546399999999998</v>
      </c>
      <c r="D2020" s="428">
        <v>23.883500000000002</v>
      </c>
      <c r="E2020" s="449" t="s">
        <v>206</v>
      </c>
      <c r="F2020" s="450" t="s">
        <v>997</v>
      </c>
      <c r="G2020" s="450" t="s">
        <v>2527</v>
      </c>
      <c r="H2020" s="450" t="s">
        <v>4957</v>
      </c>
      <c r="I2020" s="627" t="s">
        <v>681</v>
      </c>
      <c r="J2020" s="399" t="s">
        <v>3</v>
      </c>
      <c r="K2020" s="624">
        <v>1</v>
      </c>
      <c r="L2020" s="624">
        <v>5</v>
      </c>
      <c r="M2020" s="624">
        <v>4</v>
      </c>
      <c r="N2020" s="425">
        <v>20</v>
      </c>
      <c r="O2020" s="437"/>
      <c r="P2020" s="406"/>
      <c r="Q2020" s="406">
        <v>15</v>
      </c>
      <c r="R2020" s="406">
        <v>5</v>
      </c>
      <c r="S2020" s="406"/>
      <c r="T2020" s="406"/>
      <c r="U2020" s="406"/>
      <c r="V2020" s="406">
        <f t="shared" si="97"/>
        <v>0</v>
      </c>
      <c r="W2020" s="676"/>
      <c r="X2020" s="507" t="str">
        <f t="shared" si="95"/>
        <v>15 două camere, 5 trei camere, 0 număr camere necunoscut &lt;span style="color: red;"&gt;(spuneți-mi sau trimiteți tabel întreținere)&lt;/span&gt;</v>
      </c>
      <c r="Y2020" s="508" t="str">
        <f t="shared" si="96"/>
        <v>20 din care 15 două camere, 5 trei camere, 0 număr camere necunoscut &lt;span style="color: red;"&gt;(spuneți-mi sau trimiteți tabel întreținere)&lt;/span&gt;</v>
      </c>
      <c r="Z2020" s="509"/>
      <c r="AA2020" s="510" t="s">
        <v>1043</v>
      </c>
      <c r="AB2020" s="421" t="s">
        <v>1303</v>
      </c>
      <c r="AC2020" s="431" t="s">
        <v>1547</v>
      </c>
      <c r="AD2020" s="356" t="s">
        <v>2191</v>
      </c>
      <c r="AE2020" s="356"/>
      <c r="AF2020" s="356"/>
      <c r="AG2020" s="356" t="s">
        <v>840</v>
      </c>
      <c r="AH2020" s="356"/>
      <c r="AI2020" s="356" t="s">
        <v>2227</v>
      </c>
      <c r="AJ2020" s="441"/>
      <c r="AK2020" s="359"/>
    </row>
    <row r="2021" spans="1:37">
      <c r="A2021" s="367"/>
      <c r="B2021" s="445" t="s">
        <v>176</v>
      </c>
      <c r="C2021" s="402">
        <v>46.545400000000001</v>
      </c>
      <c r="D2021" s="428">
        <v>23.884899999999998</v>
      </c>
      <c r="E2021" s="449" t="s">
        <v>206</v>
      </c>
      <c r="F2021" s="450" t="s">
        <v>997</v>
      </c>
      <c r="G2021" s="450" t="s">
        <v>2527</v>
      </c>
      <c r="H2021" s="450" t="s">
        <v>4958</v>
      </c>
      <c r="I2021" s="627" t="s">
        <v>681</v>
      </c>
      <c r="J2021" s="399" t="s">
        <v>3</v>
      </c>
      <c r="K2021" s="624">
        <v>2</v>
      </c>
      <c r="L2021" s="624">
        <v>5</v>
      </c>
      <c r="M2021" s="624">
        <v>4</v>
      </c>
      <c r="N2021" s="425">
        <v>40</v>
      </c>
      <c r="O2021" s="437"/>
      <c r="P2021" s="406"/>
      <c r="Q2021" s="406">
        <v>30</v>
      </c>
      <c r="R2021" s="406">
        <v>10</v>
      </c>
      <c r="S2021" s="406"/>
      <c r="T2021" s="406"/>
      <c r="U2021" s="406"/>
      <c r="V2021" s="406">
        <f t="shared" si="97"/>
        <v>0</v>
      </c>
      <c r="W2021" s="676"/>
      <c r="X2021" s="507" t="str">
        <f t="shared" si="95"/>
        <v>30 două camere, 10 trei camere, 0 număr camere necunoscut &lt;span style="color: red;"&gt;(spuneți-mi sau trimiteți tabel întreținere)&lt;/span&gt;</v>
      </c>
      <c r="Y2021" s="508" t="str">
        <f t="shared" si="96"/>
        <v>40 din care 30 două camere, 10 trei camere, 0 număr camere necunoscut &lt;span style="color: red;"&gt;(spuneți-mi sau trimiteți tabel întreținere)&lt;/span&gt;</v>
      </c>
      <c r="Z2021" s="509"/>
      <c r="AA2021" s="510" t="s">
        <v>1043</v>
      </c>
      <c r="AB2021" s="421" t="s">
        <v>1303</v>
      </c>
      <c r="AC2021" s="431" t="s">
        <v>1547</v>
      </c>
      <c r="AD2021" s="356" t="s">
        <v>2191</v>
      </c>
      <c r="AE2021" s="356"/>
      <c r="AF2021" s="356"/>
      <c r="AG2021" s="356" t="s">
        <v>840</v>
      </c>
      <c r="AH2021" s="356"/>
      <c r="AI2021" s="356" t="s">
        <v>2227</v>
      </c>
      <c r="AJ2021" s="441"/>
      <c r="AK2021" s="359"/>
    </row>
    <row r="2022" spans="1:37">
      <c r="A2022" s="367"/>
      <c r="B2022" s="445">
        <v>19</v>
      </c>
      <c r="C2022" s="402">
        <v>46.545200000000001</v>
      </c>
      <c r="D2022" s="428">
        <v>23.887499999999999</v>
      </c>
      <c r="E2022" s="449" t="s">
        <v>206</v>
      </c>
      <c r="F2022" s="450" t="s">
        <v>997</v>
      </c>
      <c r="G2022" s="450" t="s">
        <v>2527</v>
      </c>
      <c r="H2022" s="450" t="s">
        <v>4959</v>
      </c>
      <c r="I2022" s="627" t="s">
        <v>673</v>
      </c>
      <c r="J2022" s="399" t="s">
        <v>3</v>
      </c>
      <c r="K2022" s="624">
        <v>2</v>
      </c>
      <c r="L2022" s="624">
        <v>4</v>
      </c>
      <c r="M2022" s="624">
        <v>4</v>
      </c>
      <c r="N2022" s="398">
        <v>32</v>
      </c>
      <c r="O2022" s="395"/>
      <c r="P2022" s="526"/>
      <c r="Q2022" s="526">
        <v>24</v>
      </c>
      <c r="R2022" s="526">
        <v>8</v>
      </c>
      <c r="S2022" s="526"/>
      <c r="T2022" s="526"/>
      <c r="U2022" s="526"/>
      <c r="V2022" s="526">
        <f t="shared" si="97"/>
        <v>0</v>
      </c>
      <c r="W2022" s="672"/>
      <c r="X2022" s="396" t="str">
        <f t="shared" si="95"/>
        <v>24 două camere, 8 trei camere, 0 număr camere necunoscut &lt;span style="color: red;"&gt;(spuneți-mi sau trimiteți tabel întreținere)&lt;/span&gt;</v>
      </c>
      <c r="Y2022" s="622" t="str">
        <f t="shared" si="96"/>
        <v>32 din care 24 două camere, 8 trei camere, 0 număr camere necunoscut &lt;span style="color: red;"&gt;(spuneți-mi sau trimiteți tabel întreținere)&lt;/span&gt;</v>
      </c>
      <c r="Z2022" s="397"/>
      <c r="AA2022" s="625" t="s">
        <v>1043</v>
      </c>
      <c r="AB2022" s="628" t="s">
        <v>1301</v>
      </c>
      <c r="AC2022" s="431" t="s">
        <v>1548</v>
      </c>
      <c r="AD2022" s="623" t="s">
        <v>1471</v>
      </c>
      <c r="AE2022" s="623"/>
      <c r="AF2022" s="623"/>
      <c r="AG2022" s="623" t="s">
        <v>6</v>
      </c>
      <c r="AH2022" s="623"/>
      <c r="AI2022" s="623" t="s">
        <v>2560</v>
      </c>
      <c r="AJ2022" s="441"/>
      <c r="AK2022" s="359"/>
    </row>
    <row r="2023" spans="1:37">
      <c r="A2023" s="367"/>
      <c r="B2023" s="445">
        <v>18</v>
      </c>
      <c r="C2023" s="402">
        <v>46.544800000000002</v>
      </c>
      <c r="D2023" s="428">
        <v>23.887899999999998</v>
      </c>
      <c r="E2023" s="449" t="s">
        <v>206</v>
      </c>
      <c r="F2023" s="450" t="s">
        <v>997</v>
      </c>
      <c r="G2023" s="450" t="s">
        <v>2527</v>
      </c>
      <c r="H2023" s="450" t="s">
        <v>3124</v>
      </c>
      <c r="I2023" s="627" t="s">
        <v>673</v>
      </c>
      <c r="J2023" s="399" t="s">
        <v>3</v>
      </c>
      <c r="K2023" s="624">
        <v>2</v>
      </c>
      <c r="L2023" s="624">
        <v>4</v>
      </c>
      <c r="M2023" s="624">
        <v>4</v>
      </c>
      <c r="N2023" s="398">
        <v>32</v>
      </c>
      <c r="O2023" s="395"/>
      <c r="P2023" s="526"/>
      <c r="Q2023" s="526">
        <v>24</v>
      </c>
      <c r="R2023" s="526">
        <v>8</v>
      </c>
      <c r="S2023" s="526"/>
      <c r="T2023" s="526"/>
      <c r="U2023" s="526"/>
      <c r="V2023" s="526">
        <f t="shared" si="97"/>
        <v>0</v>
      </c>
      <c r="W2023" s="672"/>
      <c r="X2023" s="396" t="str">
        <f t="shared" si="95"/>
        <v>24 două camere, 8 trei camere, 0 număr camere necunoscut &lt;span style="color: red;"&gt;(spuneți-mi sau trimiteți tabel întreținere)&lt;/span&gt;</v>
      </c>
      <c r="Y2023" s="622" t="str">
        <f t="shared" si="96"/>
        <v>32 din care 24 două camere, 8 trei camere, 0 număr camere necunoscut &lt;span style="color: red;"&gt;(spuneți-mi sau trimiteți tabel întreținere)&lt;/span&gt;</v>
      </c>
      <c r="Z2023" s="397"/>
      <c r="AA2023" s="625" t="s">
        <v>1043</v>
      </c>
      <c r="AB2023" s="628" t="s">
        <v>1301</v>
      </c>
      <c r="AC2023" s="431" t="s">
        <v>1548</v>
      </c>
      <c r="AD2023" s="623" t="s">
        <v>1471</v>
      </c>
      <c r="AE2023" s="623"/>
      <c r="AF2023" s="623"/>
      <c r="AG2023" s="623" t="s">
        <v>6</v>
      </c>
      <c r="AH2023" s="623"/>
      <c r="AI2023" s="623" t="s">
        <v>2560</v>
      </c>
      <c r="AJ2023" s="441"/>
      <c r="AK2023" s="359"/>
    </row>
    <row r="2024" spans="1:37">
      <c r="A2024" s="367"/>
      <c r="B2024" s="445">
        <v>11</v>
      </c>
      <c r="C2024" s="402">
        <v>46.546199999999999</v>
      </c>
      <c r="D2024" s="428">
        <v>23.888400000000001</v>
      </c>
      <c r="E2024" s="449" t="s">
        <v>206</v>
      </c>
      <c r="F2024" s="450" t="s">
        <v>997</v>
      </c>
      <c r="G2024" s="450" t="s">
        <v>2527</v>
      </c>
      <c r="H2024" s="450" t="s">
        <v>4960</v>
      </c>
      <c r="I2024" s="627" t="s">
        <v>673</v>
      </c>
      <c r="J2024" s="399" t="s">
        <v>3</v>
      </c>
      <c r="K2024" s="624">
        <v>2</v>
      </c>
      <c r="L2024" s="624">
        <v>4</v>
      </c>
      <c r="M2024" s="624">
        <v>4</v>
      </c>
      <c r="N2024" s="398">
        <v>32</v>
      </c>
      <c r="O2024" s="395"/>
      <c r="P2024" s="526"/>
      <c r="Q2024" s="526">
        <v>24</v>
      </c>
      <c r="R2024" s="526">
        <v>8</v>
      </c>
      <c r="S2024" s="526"/>
      <c r="T2024" s="526"/>
      <c r="U2024" s="526"/>
      <c r="V2024" s="526">
        <f t="shared" si="97"/>
        <v>0</v>
      </c>
      <c r="W2024" s="672"/>
      <c r="X2024" s="396" t="str">
        <f t="shared" si="95"/>
        <v>24 două camere, 8 trei camere, 0 număr camere necunoscut &lt;span style="color: red;"&gt;(spuneți-mi sau trimiteți tabel întreținere)&lt;/span&gt;</v>
      </c>
      <c r="Y2024" s="622" t="str">
        <f t="shared" si="96"/>
        <v>32 din care 24 două camere, 8 trei camere, 0 număr camere necunoscut &lt;span style="color: red;"&gt;(spuneți-mi sau trimiteți tabel întreținere)&lt;/span&gt;</v>
      </c>
      <c r="Z2024" s="397"/>
      <c r="AA2024" s="625" t="s">
        <v>1043</v>
      </c>
      <c r="AB2024" s="628" t="s">
        <v>1301</v>
      </c>
      <c r="AC2024" s="431" t="s">
        <v>1548</v>
      </c>
      <c r="AD2024" s="623" t="s">
        <v>1471</v>
      </c>
      <c r="AE2024" s="623"/>
      <c r="AF2024" s="623"/>
      <c r="AG2024" s="623" t="s">
        <v>6</v>
      </c>
      <c r="AH2024" s="623"/>
      <c r="AI2024" s="623" t="s">
        <v>2560</v>
      </c>
      <c r="AJ2024" s="441"/>
      <c r="AK2024" s="359"/>
    </row>
    <row r="2025" spans="1:37">
      <c r="A2025" s="367"/>
      <c r="B2025" s="445" t="s">
        <v>66</v>
      </c>
      <c r="C2025" s="402">
        <v>46.5473</v>
      </c>
      <c r="D2025" s="428">
        <v>23.888500000000001</v>
      </c>
      <c r="E2025" s="449" t="s">
        <v>206</v>
      </c>
      <c r="F2025" s="450" t="s">
        <v>997</v>
      </c>
      <c r="G2025" s="450" t="s">
        <v>2527</v>
      </c>
      <c r="H2025" s="450" t="s">
        <v>4961</v>
      </c>
      <c r="I2025" s="627" t="s">
        <v>686</v>
      </c>
      <c r="J2025" s="399" t="s">
        <v>3</v>
      </c>
      <c r="K2025" s="624">
        <v>2</v>
      </c>
      <c r="L2025" s="624">
        <v>5</v>
      </c>
      <c r="M2025" s="624">
        <v>5</v>
      </c>
      <c r="N2025" s="398">
        <v>20</v>
      </c>
      <c r="O2025" s="395"/>
      <c r="P2025" s="526"/>
      <c r="Q2025" s="526"/>
      <c r="R2025" s="526">
        <v>14</v>
      </c>
      <c r="S2025" s="526">
        <v>6</v>
      </c>
      <c r="T2025" s="526"/>
      <c r="U2025" s="526"/>
      <c r="V2025" s="526">
        <f t="shared" si="97"/>
        <v>0</v>
      </c>
      <c r="W2025" s="676"/>
      <c r="X2025" s="507" t="str">
        <f t="shared" ref="X2025:X2088" si="99">CONCATENATE(IF(ISBLANK(O2025),"",CONCATENATE(O2025,O$2,", ")),IF(ISBLANK(P2025),"",CONCATENATE(P2025,P$2,", ")),IF(ISBLANK(Q2025),"",CONCATENATE(Q2025,Q$2,", ")),IF(ISBLANK(R2025),"",CONCATENATE(R2025,R$2,", ")),IF(ISBLANK(S2025),"",CONCATENATE(S2025,S$2,", ")),IF(ISBLANK(T2025),"",CONCATENATE(T2025,T$2,", ")),IF(ISBLANK(U2025),"",CONCATENATE(U2025,U$2,", ")),IF(ISBLANK(V2025),"",CONCATENATE(W2025,V2025,V$2)))</f>
        <v>14 trei camere, 6 patru camere, 0 număr camere necunoscut &lt;span style="color: red;"&gt;(spuneți-mi sau trimiteți tabel întreținere)&lt;/span&gt;</v>
      </c>
      <c r="Y2025" s="508" t="str">
        <f t="shared" ref="Y2025:Y2088" si="100">W2025&amp;N2025&amp;" din care "&amp;X2025</f>
        <v>20 din care 14 trei camere, 6 patru camere, 0 număr camere necunoscut &lt;span style="color: red;"&gt;(spuneți-mi sau trimiteți tabel întreținere)&lt;/span&gt;</v>
      </c>
      <c r="Z2025" s="509"/>
      <c r="AA2025" s="510" t="s">
        <v>1043</v>
      </c>
      <c r="AB2025" s="628" t="s">
        <v>1307</v>
      </c>
      <c r="AC2025" s="431" t="s">
        <v>1155</v>
      </c>
      <c r="AD2025" s="623" t="s">
        <v>1399</v>
      </c>
      <c r="AE2025" s="623"/>
      <c r="AF2025" s="623"/>
      <c r="AG2025" s="623" t="s">
        <v>10</v>
      </c>
      <c r="AH2025" s="623"/>
      <c r="AI2025" s="623" t="s">
        <v>2598</v>
      </c>
      <c r="AJ2025" s="441"/>
      <c r="AK2025" s="359"/>
    </row>
    <row r="2026" spans="1:37">
      <c r="A2026" s="367"/>
      <c r="B2026" s="445" t="s">
        <v>37</v>
      </c>
      <c r="C2026" s="402">
        <v>46.545999999999999</v>
      </c>
      <c r="D2026" s="428">
        <v>23.888000000000002</v>
      </c>
      <c r="E2026" s="449" t="s">
        <v>206</v>
      </c>
      <c r="F2026" s="450" t="s">
        <v>997</v>
      </c>
      <c r="G2026" s="450" t="s">
        <v>2527</v>
      </c>
      <c r="H2026" s="450" t="s">
        <v>4962</v>
      </c>
      <c r="I2026" s="627" t="s">
        <v>686</v>
      </c>
      <c r="J2026" s="399" t="s">
        <v>3</v>
      </c>
      <c r="K2026" s="624">
        <v>2</v>
      </c>
      <c r="L2026" s="624">
        <v>5</v>
      </c>
      <c r="M2026" s="624">
        <v>5</v>
      </c>
      <c r="N2026" s="398">
        <v>20</v>
      </c>
      <c r="O2026" s="395"/>
      <c r="P2026" s="526"/>
      <c r="Q2026" s="526"/>
      <c r="R2026" s="526">
        <v>14</v>
      </c>
      <c r="S2026" s="526">
        <v>6</v>
      </c>
      <c r="T2026" s="526"/>
      <c r="U2026" s="526"/>
      <c r="V2026" s="526">
        <f t="shared" ref="V2026:V2089" si="101">N2026-SUM(O2026:U2026)</f>
        <v>0</v>
      </c>
      <c r="W2026" s="676"/>
      <c r="X2026" s="507" t="str">
        <f t="shared" si="99"/>
        <v>14 trei camere, 6 patru camere, 0 număr camere necunoscut &lt;span style="color: red;"&gt;(spuneți-mi sau trimiteți tabel întreținere)&lt;/span&gt;</v>
      </c>
      <c r="Y2026" s="508" t="str">
        <f t="shared" si="100"/>
        <v>20 din care 14 trei camere, 6 patru camere, 0 număr camere necunoscut &lt;span style="color: red;"&gt;(spuneți-mi sau trimiteți tabel întreținere)&lt;/span&gt;</v>
      </c>
      <c r="Z2026" s="509"/>
      <c r="AA2026" s="510" t="s">
        <v>1043</v>
      </c>
      <c r="AB2026" s="628" t="s">
        <v>1307</v>
      </c>
      <c r="AC2026" s="431" t="s">
        <v>1155</v>
      </c>
      <c r="AD2026" s="623" t="s">
        <v>1399</v>
      </c>
      <c r="AE2026" s="623"/>
      <c r="AF2026" s="623"/>
      <c r="AG2026" s="623" t="s">
        <v>10</v>
      </c>
      <c r="AH2026" s="623"/>
      <c r="AI2026" s="623" t="s">
        <v>2598</v>
      </c>
      <c r="AJ2026" s="441"/>
      <c r="AK2026" s="359"/>
    </row>
    <row r="2027" spans="1:37">
      <c r="A2027" s="367"/>
      <c r="B2027" s="445" t="s">
        <v>60</v>
      </c>
      <c r="C2027" s="402">
        <v>46.5471</v>
      </c>
      <c r="D2027" s="428">
        <v>23.888000000000002</v>
      </c>
      <c r="E2027" s="449" t="s">
        <v>206</v>
      </c>
      <c r="F2027" s="450" t="s">
        <v>997</v>
      </c>
      <c r="G2027" s="450" t="s">
        <v>2527</v>
      </c>
      <c r="H2027" s="450" t="s">
        <v>4963</v>
      </c>
      <c r="I2027" s="627" t="s">
        <v>686</v>
      </c>
      <c r="J2027" s="399" t="s">
        <v>3</v>
      </c>
      <c r="K2027" s="624">
        <v>2</v>
      </c>
      <c r="L2027" s="624">
        <v>5</v>
      </c>
      <c r="M2027" s="624">
        <v>5</v>
      </c>
      <c r="N2027" s="398">
        <v>20</v>
      </c>
      <c r="O2027" s="395"/>
      <c r="P2027" s="526"/>
      <c r="Q2027" s="526"/>
      <c r="R2027" s="526">
        <v>14</v>
      </c>
      <c r="S2027" s="526">
        <v>6</v>
      </c>
      <c r="T2027" s="526"/>
      <c r="U2027" s="526"/>
      <c r="V2027" s="526">
        <f t="shared" si="101"/>
        <v>0</v>
      </c>
      <c r="W2027" s="676"/>
      <c r="X2027" s="507" t="str">
        <f t="shared" si="99"/>
        <v>14 trei camere, 6 patru camere, 0 număr camere necunoscut &lt;span style="color: red;"&gt;(spuneți-mi sau trimiteți tabel întreținere)&lt;/span&gt;</v>
      </c>
      <c r="Y2027" s="508" t="str">
        <f t="shared" si="100"/>
        <v>20 din care 14 trei camere, 6 patru camere, 0 număr camere necunoscut &lt;span style="color: red;"&gt;(spuneți-mi sau trimiteți tabel întreținere)&lt;/span&gt;</v>
      </c>
      <c r="Z2027" s="509"/>
      <c r="AA2027" s="510" t="s">
        <v>1043</v>
      </c>
      <c r="AB2027" s="628" t="s">
        <v>1307</v>
      </c>
      <c r="AC2027" s="431" t="s">
        <v>1155</v>
      </c>
      <c r="AD2027" s="623" t="s">
        <v>1399</v>
      </c>
      <c r="AE2027" s="623"/>
      <c r="AF2027" s="623"/>
      <c r="AG2027" s="623" t="s">
        <v>10</v>
      </c>
      <c r="AH2027" s="623"/>
      <c r="AI2027" s="623" t="s">
        <v>2598</v>
      </c>
      <c r="AJ2027" s="441"/>
      <c r="AK2027" s="359"/>
    </row>
    <row r="2028" spans="1:37">
      <c r="A2028" s="367"/>
      <c r="B2028" s="445" t="s">
        <v>87</v>
      </c>
      <c r="C2028" s="402">
        <v>46.547499999999999</v>
      </c>
      <c r="D2028" s="428">
        <v>23.888000000000002</v>
      </c>
      <c r="E2028" s="449" t="s">
        <v>206</v>
      </c>
      <c r="F2028" s="450" t="s">
        <v>997</v>
      </c>
      <c r="G2028" s="450" t="s">
        <v>2527</v>
      </c>
      <c r="H2028" s="450" t="s">
        <v>4964</v>
      </c>
      <c r="I2028" s="627" t="s">
        <v>686</v>
      </c>
      <c r="J2028" s="399" t="s">
        <v>3</v>
      </c>
      <c r="K2028" s="624">
        <v>2</v>
      </c>
      <c r="L2028" s="624">
        <v>5</v>
      </c>
      <c r="M2028" s="624">
        <v>5</v>
      </c>
      <c r="N2028" s="398">
        <v>20</v>
      </c>
      <c r="O2028" s="395"/>
      <c r="P2028" s="526"/>
      <c r="Q2028" s="526"/>
      <c r="R2028" s="526">
        <v>14</v>
      </c>
      <c r="S2028" s="526">
        <v>6</v>
      </c>
      <c r="T2028" s="526"/>
      <c r="U2028" s="526"/>
      <c r="V2028" s="526">
        <f t="shared" si="101"/>
        <v>0</v>
      </c>
      <c r="W2028" s="676"/>
      <c r="X2028" s="507" t="str">
        <f t="shared" si="99"/>
        <v>14 trei camere, 6 patru camere, 0 număr camere necunoscut &lt;span style="color: red;"&gt;(spuneți-mi sau trimiteți tabel întreținere)&lt;/span&gt;</v>
      </c>
      <c r="Y2028" s="508" t="str">
        <f t="shared" si="100"/>
        <v>20 din care 14 trei camere, 6 patru camere, 0 număr camere necunoscut &lt;span style="color: red;"&gt;(spuneți-mi sau trimiteți tabel întreținere)&lt;/span&gt;</v>
      </c>
      <c r="Z2028" s="509"/>
      <c r="AA2028" s="510" t="s">
        <v>1043</v>
      </c>
      <c r="AB2028" s="628" t="s">
        <v>1307</v>
      </c>
      <c r="AC2028" s="431" t="s">
        <v>1155</v>
      </c>
      <c r="AD2028" s="623" t="s">
        <v>1399</v>
      </c>
      <c r="AE2028" s="623"/>
      <c r="AF2028" s="623"/>
      <c r="AG2028" s="623" t="s">
        <v>10</v>
      </c>
      <c r="AH2028" s="623"/>
      <c r="AI2028" s="623" t="s">
        <v>2598</v>
      </c>
      <c r="AJ2028" s="441"/>
      <c r="AK2028" s="359"/>
    </row>
    <row r="2029" spans="1:37">
      <c r="A2029" s="367"/>
      <c r="B2029" s="445" t="s">
        <v>87</v>
      </c>
      <c r="C2029" s="402">
        <v>46.547699999999999</v>
      </c>
      <c r="D2029" s="428">
        <v>23.888300000000001</v>
      </c>
      <c r="E2029" s="449" t="s">
        <v>206</v>
      </c>
      <c r="F2029" s="450" t="s">
        <v>997</v>
      </c>
      <c r="G2029" s="450" t="s">
        <v>2527</v>
      </c>
      <c r="H2029" s="450" t="s">
        <v>4965</v>
      </c>
      <c r="I2029" s="627" t="s">
        <v>697</v>
      </c>
      <c r="J2029" s="399" t="s">
        <v>3</v>
      </c>
      <c r="K2029" s="624">
        <v>2</v>
      </c>
      <c r="L2029" s="624">
        <v>5</v>
      </c>
      <c r="M2029" s="624">
        <v>4</v>
      </c>
      <c r="N2029" s="398">
        <v>20</v>
      </c>
      <c r="O2029" s="395"/>
      <c r="P2029" s="526"/>
      <c r="Q2029" s="526">
        <v>8</v>
      </c>
      <c r="R2029" s="526">
        <v>8</v>
      </c>
      <c r="S2029" s="526">
        <v>4</v>
      </c>
      <c r="T2029" s="526"/>
      <c r="U2029" s="526"/>
      <c r="V2029" s="526">
        <f t="shared" si="101"/>
        <v>0</v>
      </c>
      <c r="W2029" s="672"/>
      <c r="X2029" s="396" t="str">
        <f t="shared" si="99"/>
        <v>8 două camere, 8 trei camere, 4 patru camere, 0 număr camere necunoscut &lt;span style="color: red;"&gt;(spuneți-mi sau trimiteți tabel întreținere)&lt;/span&gt;</v>
      </c>
      <c r="Y2029" s="622" t="str">
        <f t="shared" si="100"/>
        <v>20 din care 8 două camere, 8 trei camere, 4 patru camere, 0 număr camere necunoscut &lt;span style="color: red;"&gt;(spuneți-mi sau trimiteți tabel întreținere)&lt;/span&gt;</v>
      </c>
      <c r="Z2029" s="397"/>
      <c r="AA2029" s="625" t="s">
        <v>1043</v>
      </c>
      <c r="AB2029" s="628" t="s">
        <v>1307</v>
      </c>
      <c r="AC2029" s="431" t="s">
        <v>1155</v>
      </c>
      <c r="AD2029" s="623" t="s">
        <v>1458</v>
      </c>
      <c r="AE2029" s="623"/>
      <c r="AF2029" s="623"/>
      <c r="AG2029" s="623" t="s">
        <v>1219</v>
      </c>
      <c r="AH2029" s="623"/>
      <c r="AI2029" s="623" t="s">
        <v>2606</v>
      </c>
      <c r="AJ2029" s="441"/>
      <c r="AK2029" s="359"/>
    </row>
    <row r="2030" spans="1:37">
      <c r="A2030" s="367"/>
      <c r="B2030" s="445" t="s">
        <v>55</v>
      </c>
      <c r="C2030" s="402">
        <v>46.548099999999998</v>
      </c>
      <c r="D2030" s="428">
        <v>23.888300000000001</v>
      </c>
      <c r="E2030" s="449" t="s">
        <v>206</v>
      </c>
      <c r="F2030" s="450" t="s">
        <v>997</v>
      </c>
      <c r="G2030" s="450" t="s">
        <v>2527</v>
      </c>
      <c r="H2030" s="450" t="s">
        <v>4965</v>
      </c>
      <c r="I2030" s="627" t="s">
        <v>697</v>
      </c>
      <c r="J2030" s="399" t="s">
        <v>3</v>
      </c>
      <c r="K2030" s="624">
        <v>2</v>
      </c>
      <c r="L2030" s="624">
        <v>5</v>
      </c>
      <c r="M2030" s="624">
        <v>4</v>
      </c>
      <c r="N2030" s="398">
        <v>20</v>
      </c>
      <c r="O2030" s="395"/>
      <c r="P2030" s="526"/>
      <c r="Q2030" s="526">
        <v>8</v>
      </c>
      <c r="R2030" s="526">
        <v>8</v>
      </c>
      <c r="S2030" s="526">
        <v>4</v>
      </c>
      <c r="T2030" s="526"/>
      <c r="U2030" s="526"/>
      <c r="V2030" s="526">
        <f t="shared" si="101"/>
        <v>0</v>
      </c>
      <c r="W2030" s="672"/>
      <c r="X2030" s="396" t="str">
        <f t="shared" si="99"/>
        <v>8 două camere, 8 trei camere, 4 patru camere, 0 număr camere necunoscut &lt;span style="color: red;"&gt;(spuneți-mi sau trimiteți tabel întreținere)&lt;/span&gt;</v>
      </c>
      <c r="Y2030" s="622" t="str">
        <f t="shared" si="100"/>
        <v>20 din care 8 două camere, 8 trei camere, 4 patru camere, 0 număr camere necunoscut &lt;span style="color: red;"&gt;(spuneți-mi sau trimiteți tabel întreținere)&lt;/span&gt;</v>
      </c>
      <c r="Z2030" s="397"/>
      <c r="AA2030" s="625" t="s">
        <v>1043</v>
      </c>
      <c r="AB2030" s="628" t="s">
        <v>1307</v>
      </c>
      <c r="AC2030" s="431" t="s">
        <v>1155</v>
      </c>
      <c r="AD2030" s="623" t="s">
        <v>1458</v>
      </c>
      <c r="AE2030" s="623"/>
      <c r="AF2030" s="623"/>
      <c r="AG2030" s="623" t="s">
        <v>1219</v>
      </c>
      <c r="AH2030" s="623"/>
      <c r="AI2030" s="623" t="s">
        <v>2606</v>
      </c>
      <c r="AJ2030" s="441"/>
      <c r="AK2030" s="359"/>
    </row>
    <row r="2031" spans="1:37">
      <c r="A2031" s="367"/>
      <c r="B2031" s="445" t="s">
        <v>55</v>
      </c>
      <c r="C2031" s="402">
        <v>46.548299999999998</v>
      </c>
      <c r="D2031" s="428">
        <v>23.888000000000002</v>
      </c>
      <c r="E2031" s="449" t="s">
        <v>206</v>
      </c>
      <c r="F2031" s="450" t="s">
        <v>997</v>
      </c>
      <c r="G2031" s="450" t="s">
        <v>2527</v>
      </c>
      <c r="H2031" s="450" t="s">
        <v>4966</v>
      </c>
      <c r="I2031" s="627" t="s">
        <v>686</v>
      </c>
      <c r="J2031" s="399" t="s">
        <v>3</v>
      </c>
      <c r="K2031" s="624">
        <v>2</v>
      </c>
      <c r="L2031" s="624">
        <v>5</v>
      </c>
      <c r="M2031" s="624">
        <v>5</v>
      </c>
      <c r="N2031" s="398">
        <v>20</v>
      </c>
      <c r="O2031" s="395"/>
      <c r="P2031" s="526"/>
      <c r="Q2031" s="526"/>
      <c r="R2031" s="526">
        <v>14</v>
      </c>
      <c r="S2031" s="526">
        <v>6</v>
      </c>
      <c r="T2031" s="526"/>
      <c r="U2031" s="526"/>
      <c r="V2031" s="526">
        <f t="shared" si="101"/>
        <v>0</v>
      </c>
      <c r="W2031" s="676"/>
      <c r="X2031" s="507" t="str">
        <f t="shared" si="99"/>
        <v>14 trei camere, 6 patru camere, 0 număr camere necunoscut &lt;span style="color: red;"&gt;(spuneți-mi sau trimiteți tabel întreținere)&lt;/span&gt;</v>
      </c>
      <c r="Y2031" s="508" t="str">
        <f t="shared" si="100"/>
        <v>20 din care 14 trei camere, 6 patru camere, 0 număr camere necunoscut &lt;span style="color: red;"&gt;(spuneți-mi sau trimiteți tabel întreținere)&lt;/span&gt;</v>
      </c>
      <c r="Z2031" s="509"/>
      <c r="AA2031" s="510" t="s">
        <v>1043</v>
      </c>
      <c r="AB2031" s="628" t="s">
        <v>1307</v>
      </c>
      <c r="AC2031" s="431" t="s">
        <v>1155</v>
      </c>
      <c r="AD2031" s="623" t="s">
        <v>1399</v>
      </c>
      <c r="AE2031" s="623"/>
      <c r="AF2031" s="623"/>
      <c r="AG2031" s="623" t="s">
        <v>10</v>
      </c>
      <c r="AH2031" s="623"/>
      <c r="AI2031" s="623" t="s">
        <v>2598</v>
      </c>
      <c r="AJ2031" s="441"/>
      <c r="AK2031" s="359"/>
    </row>
    <row r="2032" spans="1:37">
      <c r="A2032" s="367"/>
      <c r="B2032" s="445" t="s">
        <v>26</v>
      </c>
      <c r="C2032" s="402">
        <v>46.539499999999997</v>
      </c>
      <c r="D2032" s="428">
        <v>23.883099999999999</v>
      </c>
      <c r="E2032" s="449" t="s">
        <v>206</v>
      </c>
      <c r="F2032" s="450" t="s">
        <v>997</v>
      </c>
      <c r="G2032" s="450" t="s">
        <v>2528</v>
      </c>
      <c r="H2032" s="450" t="s">
        <v>4967</v>
      </c>
      <c r="I2032" s="627" t="s">
        <v>681</v>
      </c>
      <c r="J2032" s="399" t="s">
        <v>3</v>
      </c>
      <c r="K2032" s="624">
        <v>5</v>
      </c>
      <c r="L2032" s="624">
        <v>5</v>
      </c>
      <c r="M2032" s="624">
        <v>5</v>
      </c>
      <c r="N2032" s="425">
        <v>100</v>
      </c>
      <c r="O2032" s="437"/>
      <c r="P2032" s="406"/>
      <c r="Q2032" s="406">
        <v>60</v>
      </c>
      <c r="R2032" s="406">
        <v>40</v>
      </c>
      <c r="S2032" s="406"/>
      <c r="T2032" s="406"/>
      <c r="U2032" s="406"/>
      <c r="V2032" s="406">
        <f t="shared" si="101"/>
        <v>0</v>
      </c>
      <c r="W2032" s="676"/>
      <c r="X2032" s="507" t="str">
        <f t="shared" si="99"/>
        <v>60 două camere, 40 trei camere, 0 număr camere necunoscut &lt;span style="color: red;"&gt;(spuneți-mi sau trimiteți tabel întreținere)&lt;/span&gt;</v>
      </c>
      <c r="Y2032" s="508" t="str">
        <f t="shared" si="100"/>
        <v>100 din care 60 două camere, 40 trei camere, 0 număr camere necunoscut &lt;span style="color: red;"&gt;(spuneți-mi sau trimiteți tabel întreținere)&lt;/span&gt;</v>
      </c>
      <c r="Z2032" s="509"/>
      <c r="AA2032" s="510" t="s">
        <v>1043</v>
      </c>
      <c r="AB2032" s="421" t="s">
        <v>1305</v>
      </c>
      <c r="AC2032" s="432" t="s">
        <v>1547</v>
      </c>
      <c r="AD2032" s="356" t="s">
        <v>2412</v>
      </c>
      <c r="AE2032" s="356"/>
      <c r="AF2032" s="356"/>
      <c r="AG2032" s="356" t="s">
        <v>840</v>
      </c>
      <c r="AH2032" s="356"/>
      <c r="AI2032" s="623" t="s">
        <v>2585</v>
      </c>
      <c r="AJ2032" s="441"/>
      <c r="AK2032" s="359"/>
    </row>
    <row r="2033" spans="1:37">
      <c r="A2033" s="367"/>
      <c r="B2033" s="445" t="s">
        <v>26</v>
      </c>
      <c r="C2033" s="402">
        <v>46.536000000000001</v>
      </c>
      <c r="D2033" s="428">
        <v>23.882400000000001</v>
      </c>
      <c r="E2033" s="449" t="s">
        <v>206</v>
      </c>
      <c r="F2033" s="450" t="s">
        <v>997</v>
      </c>
      <c r="G2033" s="450" t="s">
        <v>2528</v>
      </c>
      <c r="H2033" s="450" t="s">
        <v>4968</v>
      </c>
      <c r="I2033" s="627" t="s">
        <v>681</v>
      </c>
      <c r="J2033" s="399" t="s">
        <v>3</v>
      </c>
      <c r="K2033" s="624">
        <v>2</v>
      </c>
      <c r="L2033" s="624">
        <v>5</v>
      </c>
      <c r="M2033" s="624">
        <v>5</v>
      </c>
      <c r="N2033" s="398">
        <v>20</v>
      </c>
      <c r="O2033" s="395"/>
      <c r="P2033" s="526"/>
      <c r="Q2033" s="526"/>
      <c r="R2033" s="526">
        <v>14</v>
      </c>
      <c r="S2033" s="526">
        <v>6</v>
      </c>
      <c r="T2033" s="526"/>
      <c r="U2033" s="526"/>
      <c r="V2033" s="526">
        <f t="shared" si="101"/>
        <v>0</v>
      </c>
      <c r="W2033" s="676"/>
      <c r="X2033" s="507" t="str">
        <f t="shared" si="99"/>
        <v>14 trei camere, 6 patru camere, 0 număr camere necunoscut &lt;span style="color: red;"&gt;(spuneți-mi sau trimiteți tabel întreținere)&lt;/span&gt;</v>
      </c>
      <c r="Y2033" s="508" t="str">
        <f t="shared" si="100"/>
        <v>20 din care 14 trei camere, 6 patru camere, 0 număr camere necunoscut &lt;span style="color: red;"&gt;(spuneți-mi sau trimiteți tabel întreținere)&lt;/span&gt;</v>
      </c>
      <c r="Z2033" s="509"/>
      <c r="AA2033" s="510" t="s">
        <v>1043</v>
      </c>
      <c r="AB2033" s="628" t="s">
        <v>1307</v>
      </c>
      <c r="AC2033" s="431" t="s">
        <v>1155</v>
      </c>
      <c r="AD2033" s="623" t="s">
        <v>1399</v>
      </c>
      <c r="AE2033" s="623"/>
      <c r="AF2033" s="623"/>
      <c r="AG2033" s="623" t="s">
        <v>10</v>
      </c>
      <c r="AH2033" s="623"/>
      <c r="AI2033" s="623" t="s">
        <v>2598</v>
      </c>
      <c r="AJ2033" s="441"/>
      <c r="AK2033" s="359"/>
    </row>
    <row r="2034" spans="1:37">
      <c r="A2034" s="367"/>
      <c r="B2034" s="445" t="s">
        <v>36</v>
      </c>
      <c r="C2034" s="402">
        <v>46.535499999999999</v>
      </c>
      <c r="D2034" s="428">
        <v>23.882100000000001</v>
      </c>
      <c r="E2034" s="449" t="s">
        <v>206</v>
      </c>
      <c r="F2034" s="450" t="s">
        <v>997</v>
      </c>
      <c r="G2034" s="450" t="s">
        <v>2528</v>
      </c>
      <c r="H2034" s="450" t="s">
        <v>4968</v>
      </c>
      <c r="I2034" s="452" t="s">
        <v>681</v>
      </c>
      <c r="J2034" s="457" t="s">
        <v>3</v>
      </c>
      <c r="K2034" s="407">
        <v>5</v>
      </c>
      <c r="L2034" s="407">
        <v>5</v>
      </c>
      <c r="M2034" s="407">
        <v>5</v>
      </c>
      <c r="N2034" s="425">
        <v>50</v>
      </c>
      <c r="O2034" s="437"/>
      <c r="P2034" s="526"/>
      <c r="Q2034" s="526">
        <v>4</v>
      </c>
      <c r="R2034" s="526">
        <v>37</v>
      </c>
      <c r="S2034" s="526">
        <v>9</v>
      </c>
      <c r="T2034" s="526"/>
      <c r="U2034" s="526"/>
      <c r="V2034" s="406">
        <f t="shared" si="101"/>
        <v>0</v>
      </c>
      <c r="W2034" s="676"/>
      <c r="X2034" s="507" t="str">
        <f t="shared" si="99"/>
        <v>4 două camere, 37 trei camere, 9 patru camere, 0 număr camere necunoscut &lt;span style="color: red;"&gt;(spuneți-mi sau trimiteți tabel întreținere)&lt;/span&gt;</v>
      </c>
      <c r="Y2034" s="508" t="str">
        <f t="shared" si="100"/>
        <v>50 din care 4 două camere, 37 trei camere, 9 patru camere, 0 număr camere necunoscut &lt;span style="color: red;"&gt;(spuneți-mi sau trimiteți tabel întreținere)&lt;/span&gt;</v>
      </c>
      <c r="Z2034" s="509"/>
      <c r="AA2034" s="510" t="s">
        <v>1043</v>
      </c>
      <c r="AB2034" s="628" t="s">
        <v>1307</v>
      </c>
      <c r="AC2034" s="431" t="s">
        <v>1155</v>
      </c>
      <c r="AD2034" s="623" t="s">
        <v>1629</v>
      </c>
      <c r="AE2034" s="623"/>
      <c r="AF2034" s="623"/>
      <c r="AG2034" s="623" t="s">
        <v>10</v>
      </c>
      <c r="AH2034" s="623"/>
      <c r="AI2034" s="623" t="s">
        <v>2598</v>
      </c>
      <c r="AJ2034" s="441"/>
      <c r="AK2034" s="359"/>
    </row>
    <row r="2035" spans="1:37">
      <c r="A2035" s="367"/>
      <c r="B2035" s="445" t="s">
        <v>32</v>
      </c>
      <c r="C2035" s="402">
        <v>46.535400000000003</v>
      </c>
      <c r="D2035" s="428">
        <v>23.886299999999999</v>
      </c>
      <c r="E2035" s="449" t="s">
        <v>206</v>
      </c>
      <c r="F2035" s="450" t="s">
        <v>997</v>
      </c>
      <c r="G2035" s="450" t="s">
        <v>2528</v>
      </c>
      <c r="H2035" s="450" t="s">
        <v>3128</v>
      </c>
      <c r="I2035" s="452" t="s">
        <v>681</v>
      </c>
      <c r="J2035" s="457" t="s">
        <v>3</v>
      </c>
      <c r="K2035" s="407">
        <v>5</v>
      </c>
      <c r="L2035" s="407">
        <v>5</v>
      </c>
      <c r="M2035" s="407">
        <v>5</v>
      </c>
      <c r="N2035" s="425">
        <v>50</v>
      </c>
      <c r="O2035" s="437"/>
      <c r="P2035" s="406"/>
      <c r="Q2035" s="406">
        <v>2</v>
      </c>
      <c r="R2035" s="406">
        <v>36</v>
      </c>
      <c r="S2035" s="406">
        <v>12</v>
      </c>
      <c r="T2035" s="406"/>
      <c r="U2035" s="406"/>
      <c r="V2035" s="406">
        <f t="shared" si="101"/>
        <v>0</v>
      </c>
      <c r="W2035" s="676"/>
      <c r="X2035" s="507" t="str">
        <f t="shared" si="99"/>
        <v>2 două camere, 36 trei camere, 12 patru camere, 0 număr camere necunoscut &lt;span style="color: red;"&gt;(spuneți-mi sau trimiteți tabel întreținere)&lt;/span&gt;</v>
      </c>
      <c r="Y2035" s="508" t="str">
        <f t="shared" si="100"/>
        <v>50 din care 2 două camere, 36 trei camere, 12 patru camere, 0 număr camere necunoscut &lt;span style="color: red;"&gt;(spuneți-mi sau trimiteți tabel întreținere)&lt;/span&gt;</v>
      </c>
      <c r="Z2035" s="509"/>
      <c r="AA2035" s="510" t="s">
        <v>1043</v>
      </c>
      <c r="AB2035" s="628" t="s">
        <v>1306</v>
      </c>
      <c r="AC2035" s="431" t="s">
        <v>1155</v>
      </c>
      <c r="AD2035" s="356" t="s">
        <v>2373</v>
      </c>
      <c r="AE2035" s="356"/>
      <c r="AF2035" s="356"/>
      <c r="AG2035" s="623" t="s">
        <v>10</v>
      </c>
      <c r="AH2035" s="623"/>
      <c r="AI2035" s="623" t="s">
        <v>2591</v>
      </c>
      <c r="AJ2035" s="441"/>
      <c r="AK2035" s="359"/>
    </row>
    <row r="2036" spans="1:37">
      <c r="A2036" s="367"/>
      <c r="B2036" s="445" t="s">
        <v>820</v>
      </c>
      <c r="C2036" s="402">
        <v>46.535299999999999</v>
      </c>
      <c r="D2036" s="428">
        <v>23.8871</v>
      </c>
      <c r="E2036" s="449" t="s">
        <v>206</v>
      </c>
      <c r="F2036" s="450" t="s">
        <v>997</v>
      </c>
      <c r="G2036" s="450" t="s">
        <v>2528</v>
      </c>
      <c r="H2036" s="450" t="s">
        <v>3129</v>
      </c>
      <c r="I2036" s="627" t="s">
        <v>681</v>
      </c>
      <c r="J2036" s="399" t="s">
        <v>3</v>
      </c>
      <c r="K2036" s="624">
        <v>6</v>
      </c>
      <c r="L2036" s="624">
        <v>5</v>
      </c>
      <c r="M2036" s="624">
        <v>5</v>
      </c>
      <c r="N2036" s="398">
        <v>110</v>
      </c>
      <c r="O2036" s="395"/>
      <c r="P2036" s="526">
        <v>2</v>
      </c>
      <c r="Q2036" s="526">
        <v>89</v>
      </c>
      <c r="R2036" s="526">
        <v>16</v>
      </c>
      <c r="S2036" s="526">
        <v>3</v>
      </c>
      <c r="T2036" s="526"/>
      <c r="U2036" s="526"/>
      <c r="V2036" s="526">
        <f t="shared" si="101"/>
        <v>0</v>
      </c>
      <c r="W2036" s="672"/>
      <c r="X2036" s="396" t="str">
        <f t="shared" si="99"/>
        <v>2 garsoniere, 89 două camere, 16 trei camere, 3 patru camere, 0 număr camere necunoscut &lt;span style="color: red;"&gt;(spuneți-mi sau trimiteți tabel întreținere)&lt;/span&gt;</v>
      </c>
      <c r="Y2036" s="622" t="str">
        <f t="shared" si="100"/>
        <v>110 din care 2 garsoniere, 89 două camere, 16 trei camere, 3 patru camere, 0 număr camere necunoscut &lt;span style="color: red;"&gt;(spuneți-mi sau trimiteți tabel întreținere)&lt;/span&gt;</v>
      </c>
      <c r="Z2036" s="397"/>
      <c r="AA2036" s="625" t="s">
        <v>1043</v>
      </c>
      <c r="AB2036" s="628" t="s">
        <v>1306</v>
      </c>
      <c r="AC2036" s="431" t="s">
        <v>1155</v>
      </c>
      <c r="AD2036" s="623" t="s">
        <v>2708</v>
      </c>
      <c r="AE2036" s="623"/>
      <c r="AF2036" s="623"/>
      <c r="AG2036" s="623" t="s">
        <v>10</v>
      </c>
      <c r="AH2036" s="623"/>
      <c r="AI2036" s="623" t="s">
        <v>2591</v>
      </c>
      <c r="AJ2036" s="441"/>
      <c r="AK2036" s="359"/>
    </row>
    <row r="2037" spans="1:37">
      <c r="A2037" s="367"/>
      <c r="B2037" s="445" t="s">
        <v>123</v>
      </c>
      <c r="C2037" s="402">
        <v>46.535899999999998</v>
      </c>
      <c r="D2037" s="428">
        <v>23.886399999999998</v>
      </c>
      <c r="E2037" s="449" t="s">
        <v>206</v>
      </c>
      <c r="F2037" s="450" t="s">
        <v>997</v>
      </c>
      <c r="G2037" s="450" t="s">
        <v>2528</v>
      </c>
      <c r="H2037" s="450" t="s">
        <v>3135</v>
      </c>
      <c r="I2037" s="452" t="s">
        <v>681</v>
      </c>
      <c r="J2037" s="457" t="s">
        <v>3</v>
      </c>
      <c r="K2037" s="407">
        <v>1</v>
      </c>
      <c r="L2037" s="407">
        <v>5</v>
      </c>
      <c r="M2037" s="407">
        <v>5</v>
      </c>
      <c r="N2037" s="425">
        <v>160</v>
      </c>
      <c r="O2037" s="437"/>
      <c r="P2037" s="406">
        <v>160</v>
      </c>
      <c r="Q2037" s="406"/>
      <c r="R2037" s="406"/>
      <c r="S2037" s="406"/>
      <c r="T2037" s="406"/>
      <c r="U2037" s="406"/>
      <c r="V2037" s="406">
        <f t="shared" si="101"/>
        <v>0</v>
      </c>
      <c r="W2037" s="676"/>
      <c r="X2037" s="507" t="str">
        <f t="shared" si="99"/>
        <v>160 garsoniere, 0 număr camere necunoscut &lt;span style="color: red;"&gt;(spuneți-mi sau trimiteți tabel întreținere)&lt;/span&gt;</v>
      </c>
      <c r="Y2037" s="508" t="str">
        <f t="shared" si="100"/>
        <v>160 din care 160 garsoniere, 0 număr camere necunoscut &lt;span style="color: red;"&gt;(spuneți-mi sau trimiteți tabel întreținere)&lt;/span&gt;</v>
      </c>
      <c r="Z2037" s="509"/>
      <c r="AA2037" s="510" t="s">
        <v>1043</v>
      </c>
      <c r="AB2037" s="628" t="s">
        <v>1306</v>
      </c>
      <c r="AC2037" s="432" t="s">
        <v>1155</v>
      </c>
      <c r="AD2037" s="356" t="s">
        <v>2656</v>
      </c>
      <c r="AE2037" s="356"/>
      <c r="AF2037" s="356"/>
      <c r="AG2037" s="356" t="s">
        <v>840</v>
      </c>
      <c r="AH2037" s="356"/>
      <c r="AI2037" s="356" t="s">
        <v>2227</v>
      </c>
      <c r="AJ2037" s="441"/>
      <c r="AK2037" s="359"/>
    </row>
    <row r="2038" spans="1:37">
      <c r="A2038" s="367"/>
      <c r="B2038" s="445" t="s">
        <v>131</v>
      </c>
      <c r="C2038" s="402">
        <v>46.539299999999997</v>
      </c>
      <c r="D2038" s="428">
        <v>23.885400000000001</v>
      </c>
      <c r="E2038" s="449" t="s">
        <v>206</v>
      </c>
      <c r="F2038" s="450" t="s">
        <v>997</v>
      </c>
      <c r="G2038" s="450" t="s">
        <v>2528</v>
      </c>
      <c r="H2038" s="450" t="s">
        <v>3143</v>
      </c>
      <c r="I2038" s="627" t="s">
        <v>681</v>
      </c>
      <c r="J2038" s="399" t="s">
        <v>3</v>
      </c>
      <c r="K2038" s="624">
        <v>3</v>
      </c>
      <c r="L2038" s="624">
        <v>5</v>
      </c>
      <c r="M2038" s="624">
        <v>5</v>
      </c>
      <c r="N2038" s="398">
        <v>60</v>
      </c>
      <c r="O2038" s="437"/>
      <c r="P2038" s="406"/>
      <c r="Q2038" s="406"/>
      <c r="R2038" s="406"/>
      <c r="S2038" s="406"/>
      <c r="T2038" s="406"/>
      <c r="U2038" s="406"/>
      <c r="V2038" s="406">
        <f t="shared" si="101"/>
        <v>60</v>
      </c>
      <c r="W2038" s="676"/>
      <c r="X2038" s="507" t="str">
        <f t="shared" si="99"/>
        <v>60 număr camere necunoscut &lt;span style="color: red;"&gt;(spuneți-mi sau trimiteți tabel întreținere)&lt;/span&gt;</v>
      </c>
      <c r="Y2038" s="508" t="str">
        <f t="shared" si="100"/>
        <v>60 din care 60 număr camere necunoscut &lt;span style="color: red;"&gt;(spuneți-mi sau trimiteți tabel întreținere)&lt;/span&gt;</v>
      </c>
      <c r="Z2038" s="509"/>
      <c r="AA2038" s="510" t="s">
        <v>1043</v>
      </c>
      <c r="AB2038" s="421" t="s">
        <v>1304</v>
      </c>
      <c r="AC2038" s="432" t="s">
        <v>1547</v>
      </c>
      <c r="AD2038" s="356" t="s">
        <v>907</v>
      </c>
      <c r="AE2038" s="356"/>
      <c r="AF2038" s="356"/>
      <c r="AG2038" s="356" t="s">
        <v>840</v>
      </c>
      <c r="AH2038" s="356"/>
      <c r="AI2038" s="356" t="s">
        <v>2227</v>
      </c>
      <c r="AJ2038" s="441"/>
      <c r="AK2038" s="359"/>
    </row>
    <row r="2039" spans="1:37">
      <c r="A2039" s="367"/>
      <c r="B2039" s="445" t="s">
        <v>203</v>
      </c>
      <c r="C2039" s="402">
        <v>46.5396</v>
      </c>
      <c r="D2039" s="428">
        <v>23.885000000000002</v>
      </c>
      <c r="E2039" s="449" t="s">
        <v>206</v>
      </c>
      <c r="F2039" s="450" t="s">
        <v>997</v>
      </c>
      <c r="G2039" s="450" t="s">
        <v>2528</v>
      </c>
      <c r="H2039" s="450" t="s">
        <v>3144</v>
      </c>
      <c r="I2039" s="627" t="s">
        <v>681</v>
      </c>
      <c r="J2039" s="399" t="s">
        <v>3</v>
      </c>
      <c r="K2039" s="624">
        <v>4</v>
      </c>
      <c r="L2039" s="624">
        <v>5</v>
      </c>
      <c r="M2039" s="624">
        <v>5</v>
      </c>
      <c r="N2039" s="425">
        <v>80</v>
      </c>
      <c r="O2039" s="437"/>
      <c r="P2039" s="406"/>
      <c r="Q2039" s="406">
        <v>64</v>
      </c>
      <c r="R2039" s="406">
        <v>16</v>
      </c>
      <c r="S2039" s="406"/>
      <c r="T2039" s="406"/>
      <c r="U2039" s="406"/>
      <c r="V2039" s="406">
        <f t="shared" si="101"/>
        <v>0</v>
      </c>
      <c r="W2039" s="676"/>
      <c r="X2039" s="507" t="str">
        <f t="shared" si="99"/>
        <v>64 două camere, 16 trei camere, 0 număr camere necunoscut &lt;span style="color: red;"&gt;(spuneți-mi sau trimiteți tabel întreținere)&lt;/span&gt;</v>
      </c>
      <c r="Y2039" s="508" t="str">
        <f t="shared" si="100"/>
        <v>80 din care 64 două camere, 16 trei camere, 0 număr camere necunoscut &lt;span style="color: red;"&gt;(spuneți-mi sau trimiteți tabel întreținere)&lt;/span&gt;</v>
      </c>
      <c r="Z2039" s="509"/>
      <c r="AA2039" s="510" t="s">
        <v>1043</v>
      </c>
      <c r="AB2039" s="421" t="s">
        <v>1304</v>
      </c>
      <c r="AC2039" s="432" t="s">
        <v>1547</v>
      </c>
      <c r="AD2039" s="356" t="s">
        <v>2424</v>
      </c>
      <c r="AE2039" s="356"/>
      <c r="AF2039" s="356"/>
      <c r="AG2039" s="356" t="s">
        <v>840</v>
      </c>
      <c r="AH2039" s="356"/>
      <c r="AI2039" s="356" t="s">
        <v>2227</v>
      </c>
      <c r="AJ2039" s="441"/>
      <c r="AK2039" s="359"/>
    </row>
    <row r="2040" spans="1:37">
      <c r="A2040" s="367"/>
      <c r="B2040" s="445" t="s">
        <v>902</v>
      </c>
      <c r="C2040" s="402">
        <v>46.538899999999998</v>
      </c>
      <c r="D2040" s="428">
        <v>23.885400000000001</v>
      </c>
      <c r="E2040" s="449" t="s">
        <v>206</v>
      </c>
      <c r="F2040" s="450" t="s">
        <v>997</v>
      </c>
      <c r="G2040" s="450" t="s">
        <v>2528</v>
      </c>
      <c r="H2040" s="450" t="s">
        <v>3145</v>
      </c>
      <c r="I2040" s="452" t="s">
        <v>681</v>
      </c>
      <c r="J2040" s="457" t="s">
        <v>3</v>
      </c>
      <c r="K2040" s="407">
        <v>1</v>
      </c>
      <c r="L2040" s="407">
        <v>5</v>
      </c>
      <c r="M2040" s="407">
        <v>5</v>
      </c>
      <c r="N2040" s="425">
        <v>20</v>
      </c>
      <c r="O2040" s="437"/>
      <c r="P2040" s="406"/>
      <c r="Q2040" s="406">
        <v>17</v>
      </c>
      <c r="R2040" s="406">
        <v>3</v>
      </c>
      <c r="S2040" s="406"/>
      <c r="T2040" s="406"/>
      <c r="U2040" s="406"/>
      <c r="V2040" s="406">
        <f t="shared" si="101"/>
        <v>0</v>
      </c>
      <c r="W2040" s="676"/>
      <c r="X2040" s="507" t="str">
        <f t="shared" si="99"/>
        <v>17 două camere, 3 trei camere, 0 număr camere necunoscut &lt;span style="color: red;"&gt;(spuneți-mi sau trimiteți tabel întreținere)&lt;/span&gt;</v>
      </c>
      <c r="Y2040" s="508" t="str">
        <f t="shared" si="100"/>
        <v>20 din care 17 două camere, 3 trei camere, 0 număr camere necunoscut &lt;span style="color: red;"&gt;(spuneți-mi sau trimiteți tabel întreținere)&lt;/span&gt;</v>
      </c>
      <c r="Z2040" s="509"/>
      <c r="AA2040" s="510" t="s">
        <v>1043</v>
      </c>
      <c r="AB2040" s="628" t="s">
        <v>1306</v>
      </c>
      <c r="AC2040" s="431" t="s">
        <v>1155</v>
      </c>
      <c r="AD2040" s="356" t="s">
        <v>2311</v>
      </c>
      <c r="AE2040" s="356"/>
      <c r="AF2040" s="356"/>
      <c r="AG2040" s="623" t="s">
        <v>10</v>
      </c>
      <c r="AH2040" s="623"/>
      <c r="AI2040" s="623" t="s">
        <v>2591</v>
      </c>
      <c r="AJ2040" s="441"/>
      <c r="AK2040" s="359"/>
    </row>
    <row r="2041" spans="1:37">
      <c r="A2041" s="367"/>
      <c r="B2041" s="445">
        <v>21</v>
      </c>
      <c r="C2041" s="402">
        <v>46.5383</v>
      </c>
      <c r="D2041" s="428">
        <v>23.883600000000001</v>
      </c>
      <c r="E2041" s="449" t="s">
        <v>206</v>
      </c>
      <c r="F2041" s="450" t="s">
        <v>997</v>
      </c>
      <c r="G2041" s="450" t="s">
        <v>2528</v>
      </c>
      <c r="H2041" s="450" t="s">
        <v>4969</v>
      </c>
      <c r="I2041" s="452" t="s">
        <v>685</v>
      </c>
      <c r="J2041" s="457" t="s">
        <v>3</v>
      </c>
      <c r="K2041" s="407">
        <v>1</v>
      </c>
      <c r="L2041" s="407">
        <v>3</v>
      </c>
      <c r="M2041" s="407">
        <v>3</v>
      </c>
      <c r="N2041" s="425">
        <v>18</v>
      </c>
      <c r="O2041" s="437"/>
      <c r="P2041" s="406"/>
      <c r="Q2041" s="406">
        <v>18</v>
      </c>
      <c r="R2041" s="406"/>
      <c r="S2041" s="406"/>
      <c r="T2041" s="406"/>
      <c r="U2041" s="406"/>
      <c r="V2041" s="406">
        <f t="shared" si="101"/>
        <v>0</v>
      </c>
      <c r="W2041" s="676"/>
      <c r="X2041" s="507" t="str">
        <f t="shared" si="99"/>
        <v>18 două camere, 0 număr camere necunoscut &lt;span style="color: red;"&gt;(spuneți-mi sau trimiteți tabel întreținere)&lt;/span&gt;</v>
      </c>
      <c r="Y2041" s="508" t="str">
        <f t="shared" si="100"/>
        <v>18 din care 18 două camere, 0 număr camere necunoscut &lt;span style="color: red;"&gt;(spuneți-mi sau trimiteți tabel întreținere)&lt;/span&gt;</v>
      </c>
      <c r="Z2041" s="509"/>
      <c r="AA2041" s="510" t="s">
        <v>1043</v>
      </c>
      <c r="AB2041" s="421" t="s">
        <v>1300</v>
      </c>
      <c r="AC2041" s="432" t="s">
        <v>1548</v>
      </c>
      <c r="AD2041" s="356" t="s">
        <v>1516</v>
      </c>
      <c r="AE2041" s="356"/>
      <c r="AF2041" s="356"/>
      <c r="AG2041" s="356" t="s">
        <v>840</v>
      </c>
      <c r="AH2041" s="356"/>
      <c r="AI2041" s="356" t="s">
        <v>2227</v>
      </c>
      <c r="AJ2041" s="441"/>
      <c r="AK2041" s="359"/>
    </row>
    <row r="2042" spans="1:37">
      <c r="A2042" s="367"/>
      <c r="B2042" s="445" t="s">
        <v>4</v>
      </c>
      <c r="C2042" s="402">
        <v>46.538200000000003</v>
      </c>
      <c r="D2042" s="428">
        <v>23.884499999999999</v>
      </c>
      <c r="E2042" s="449" t="s">
        <v>206</v>
      </c>
      <c r="F2042" s="450" t="s">
        <v>997</v>
      </c>
      <c r="G2042" s="450" t="s">
        <v>2528</v>
      </c>
      <c r="H2042" s="450" t="s">
        <v>4970</v>
      </c>
      <c r="I2042" s="452" t="s">
        <v>685</v>
      </c>
      <c r="J2042" s="457" t="s">
        <v>3</v>
      </c>
      <c r="K2042" s="407">
        <v>1</v>
      </c>
      <c r="L2042" s="407">
        <v>3</v>
      </c>
      <c r="M2042" s="407">
        <v>3</v>
      </c>
      <c r="N2042" s="425">
        <v>18</v>
      </c>
      <c r="O2042" s="437"/>
      <c r="P2042" s="406"/>
      <c r="Q2042" s="406">
        <v>18</v>
      </c>
      <c r="R2042" s="406"/>
      <c r="S2042" s="406"/>
      <c r="T2042" s="406"/>
      <c r="U2042" s="406"/>
      <c r="V2042" s="406">
        <f t="shared" si="101"/>
        <v>0</v>
      </c>
      <c r="W2042" s="676"/>
      <c r="X2042" s="507" t="str">
        <f t="shared" si="99"/>
        <v>18 două camere, 0 număr camere necunoscut &lt;span style="color: red;"&gt;(spuneți-mi sau trimiteți tabel întreținere)&lt;/span&gt;</v>
      </c>
      <c r="Y2042" s="508" t="str">
        <f t="shared" si="100"/>
        <v>18 din care 18 două camere, 0 număr camere necunoscut &lt;span style="color: red;"&gt;(spuneți-mi sau trimiteți tabel întreținere)&lt;/span&gt;</v>
      </c>
      <c r="Z2042" s="509"/>
      <c r="AA2042" s="510" t="s">
        <v>1043</v>
      </c>
      <c r="AB2042" s="421" t="s">
        <v>1300</v>
      </c>
      <c r="AC2042" s="432" t="s">
        <v>1548</v>
      </c>
      <c r="AD2042" s="356" t="s">
        <v>1516</v>
      </c>
      <c r="AE2042" s="356"/>
      <c r="AF2042" s="356"/>
      <c r="AG2042" s="356" t="s">
        <v>840</v>
      </c>
      <c r="AH2042" s="356"/>
      <c r="AI2042" s="356" t="s">
        <v>2227</v>
      </c>
      <c r="AJ2042" s="441"/>
      <c r="AK2042" s="359"/>
    </row>
    <row r="2043" spans="1:37">
      <c r="A2043" s="367"/>
      <c r="B2043" s="445" t="s">
        <v>852</v>
      </c>
      <c r="C2043" s="402">
        <v>46.5383</v>
      </c>
      <c r="D2043" s="428">
        <v>23.885000000000002</v>
      </c>
      <c r="E2043" s="449" t="s">
        <v>206</v>
      </c>
      <c r="F2043" s="450" t="s">
        <v>997</v>
      </c>
      <c r="G2043" s="450" t="s">
        <v>2528</v>
      </c>
      <c r="H2043" s="450" t="s">
        <v>4971</v>
      </c>
      <c r="I2043" s="627" t="s">
        <v>681</v>
      </c>
      <c r="J2043" s="399" t="s">
        <v>3</v>
      </c>
      <c r="K2043" s="624">
        <v>2</v>
      </c>
      <c r="L2043" s="624">
        <v>5</v>
      </c>
      <c r="M2043" s="624">
        <v>5</v>
      </c>
      <c r="N2043" s="425">
        <v>40</v>
      </c>
      <c r="O2043" s="437"/>
      <c r="P2043" s="406"/>
      <c r="Q2043" s="406">
        <v>32</v>
      </c>
      <c r="R2043" s="406">
        <v>8</v>
      </c>
      <c r="S2043" s="406"/>
      <c r="T2043" s="406"/>
      <c r="U2043" s="406"/>
      <c r="V2043" s="406">
        <f t="shared" si="101"/>
        <v>0</v>
      </c>
      <c r="W2043" s="676"/>
      <c r="X2043" s="507" t="str">
        <f t="shared" si="99"/>
        <v>32 două camere, 8 trei camere, 0 număr camere necunoscut &lt;span style="color: red;"&gt;(spuneți-mi sau trimiteți tabel întreținere)&lt;/span&gt;</v>
      </c>
      <c r="Y2043" s="508" t="str">
        <f t="shared" si="100"/>
        <v>40 din care 32 două camere, 8 trei camere, 0 număr camere necunoscut &lt;span style="color: red;"&gt;(spuneți-mi sau trimiteți tabel întreținere)&lt;/span&gt;</v>
      </c>
      <c r="Z2043" s="509"/>
      <c r="AA2043" s="510" t="s">
        <v>1043</v>
      </c>
      <c r="AB2043" s="421" t="s">
        <v>1304</v>
      </c>
      <c r="AC2043" s="432" t="s">
        <v>1547</v>
      </c>
      <c r="AD2043" s="356" t="s">
        <v>2424</v>
      </c>
      <c r="AE2043" s="356"/>
      <c r="AF2043" s="356"/>
      <c r="AG2043" s="356" t="s">
        <v>840</v>
      </c>
      <c r="AH2043" s="356"/>
      <c r="AI2043" s="356" t="s">
        <v>2227</v>
      </c>
      <c r="AJ2043" s="441"/>
      <c r="AK2043" s="359"/>
    </row>
    <row r="2044" spans="1:37">
      <c r="A2044" s="367"/>
      <c r="B2044" s="445" t="s">
        <v>42</v>
      </c>
      <c r="C2044" s="402">
        <v>46.539499999999997</v>
      </c>
      <c r="D2044" s="428">
        <v>23.886099999999999</v>
      </c>
      <c r="E2044" s="449" t="s">
        <v>206</v>
      </c>
      <c r="F2044" s="450" t="s">
        <v>997</v>
      </c>
      <c r="G2044" s="450" t="s">
        <v>2528</v>
      </c>
      <c r="H2044" s="450" t="s">
        <v>4972</v>
      </c>
      <c r="I2044" s="627" t="s">
        <v>681</v>
      </c>
      <c r="J2044" s="399" t="s">
        <v>3</v>
      </c>
      <c r="K2044" s="624">
        <v>2</v>
      </c>
      <c r="L2044" s="624">
        <v>5</v>
      </c>
      <c r="M2044" s="624">
        <v>5</v>
      </c>
      <c r="N2044" s="398">
        <v>40</v>
      </c>
      <c r="O2044" s="437"/>
      <c r="P2044" s="406"/>
      <c r="Q2044" s="406">
        <v>22</v>
      </c>
      <c r="R2044" s="406">
        <v>18</v>
      </c>
      <c r="S2044" s="406"/>
      <c r="T2044" s="406"/>
      <c r="U2044" s="406"/>
      <c r="V2044" s="406">
        <f t="shared" si="101"/>
        <v>0</v>
      </c>
      <c r="W2044" s="676"/>
      <c r="X2044" s="507" t="str">
        <f t="shared" si="99"/>
        <v>22 două camere, 18 trei camere, 0 număr camere necunoscut &lt;span style="color: red;"&gt;(spuneți-mi sau trimiteți tabel întreținere)&lt;/span&gt;</v>
      </c>
      <c r="Y2044" s="508" t="str">
        <f t="shared" si="100"/>
        <v>40 din care 22 două camere, 18 trei camere, 0 număr camere necunoscut &lt;span style="color: red;"&gt;(spuneți-mi sau trimiteți tabel întreținere)&lt;/span&gt;</v>
      </c>
      <c r="Z2044" s="509"/>
      <c r="AA2044" s="510" t="s">
        <v>1043</v>
      </c>
      <c r="AB2044" s="421" t="s">
        <v>1304</v>
      </c>
      <c r="AC2044" s="432" t="s">
        <v>1547</v>
      </c>
      <c r="AD2044" s="356" t="s">
        <v>2202</v>
      </c>
      <c r="AE2044" s="356"/>
      <c r="AF2044" s="356"/>
      <c r="AG2044" s="356" t="s">
        <v>840</v>
      </c>
      <c r="AH2044" s="356"/>
      <c r="AI2044" s="356" t="s">
        <v>2227</v>
      </c>
      <c r="AJ2044" s="441"/>
      <c r="AK2044" s="359"/>
    </row>
    <row r="2045" spans="1:37">
      <c r="A2045" s="367"/>
      <c r="B2045" s="445" t="s">
        <v>60</v>
      </c>
      <c r="C2045" s="402">
        <v>46.539099999999998</v>
      </c>
      <c r="D2045" s="428">
        <v>23.885999999999999</v>
      </c>
      <c r="E2045" s="449" t="s">
        <v>206</v>
      </c>
      <c r="F2045" s="450" t="s">
        <v>997</v>
      </c>
      <c r="G2045" s="450" t="s">
        <v>2528</v>
      </c>
      <c r="H2045" s="450" t="s">
        <v>4973</v>
      </c>
      <c r="I2045" s="627" t="s">
        <v>681</v>
      </c>
      <c r="J2045" s="399" t="s">
        <v>3</v>
      </c>
      <c r="K2045" s="624">
        <v>2</v>
      </c>
      <c r="L2045" s="624">
        <v>5</v>
      </c>
      <c r="M2045" s="624">
        <v>5</v>
      </c>
      <c r="N2045" s="398">
        <v>40</v>
      </c>
      <c r="O2045" s="437"/>
      <c r="P2045" s="406"/>
      <c r="Q2045" s="406">
        <v>22</v>
      </c>
      <c r="R2045" s="406">
        <v>18</v>
      </c>
      <c r="S2045" s="406"/>
      <c r="T2045" s="406"/>
      <c r="U2045" s="406"/>
      <c r="V2045" s="406">
        <f t="shared" si="101"/>
        <v>0</v>
      </c>
      <c r="W2045" s="676"/>
      <c r="X2045" s="507" t="str">
        <f t="shared" si="99"/>
        <v>22 două camere, 18 trei camere, 0 număr camere necunoscut &lt;span style="color: red;"&gt;(spuneți-mi sau trimiteți tabel întreținere)&lt;/span&gt;</v>
      </c>
      <c r="Y2045" s="508" t="str">
        <f t="shared" si="100"/>
        <v>40 din care 22 două camere, 18 trei camere, 0 număr camere necunoscut &lt;span style="color: red;"&gt;(spuneți-mi sau trimiteți tabel întreținere)&lt;/span&gt;</v>
      </c>
      <c r="Z2045" s="509"/>
      <c r="AA2045" s="510" t="s">
        <v>1043</v>
      </c>
      <c r="AB2045" s="421" t="s">
        <v>1304</v>
      </c>
      <c r="AC2045" s="432" t="s">
        <v>1547</v>
      </c>
      <c r="AD2045" s="356" t="s">
        <v>2202</v>
      </c>
      <c r="AE2045" s="356"/>
      <c r="AF2045" s="356"/>
      <c r="AG2045" s="356" t="s">
        <v>840</v>
      </c>
      <c r="AH2045" s="356"/>
      <c r="AI2045" s="356" t="s">
        <v>2227</v>
      </c>
      <c r="AJ2045" s="441"/>
      <c r="AK2045" s="359"/>
    </row>
    <row r="2046" spans="1:37">
      <c r="A2046" s="367"/>
      <c r="B2046" s="445" t="s">
        <v>86</v>
      </c>
      <c r="C2046" s="402">
        <v>46.538699999999999</v>
      </c>
      <c r="D2046" s="428">
        <v>23.885899999999999</v>
      </c>
      <c r="E2046" s="449" t="s">
        <v>206</v>
      </c>
      <c r="F2046" s="450" t="s">
        <v>997</v>
      </c>
      <c r="G2046" s="450" t="s">
        <v>2528</v>
      </c>
      <c r="H2046" s="450" t="s">
        <v>4974</v>
      </c>
      <c r="I2046" s="627" t="s">
        <v>681</v>
      </c>
      <c r="J2046" s="399" t="s">
        <v>3</v>
      </c>
      <c r="K2046" s="624">
        <v>2</v>
      </c>
      <c r="L2046" s="624">
        <v>5</v>
      </c>
      <c r="M2046" s="624">
        <v>5</v>
      </c>
      <c r="N2046" s="398">
        <v>40</v>
      </c>
      <c r="O2046" s="437"/>
      <c r="P2046" s="406"/>
      <c r="Q2046" s="406">
        <v>22</v>
      </c>
      <c r="R2046" s="406">
        <v>18</v>
      </c>
      <c r="S2046" s="406"/>
      <c r="T2046" s="406"/>
      <c r="U2046" s="406"/>
      <c r="V2046" s="406">
        <f t="shared" si="101"/>
        <v>0</v>
      </c>
      <c r="W2046" s="676"/>
      <c r="X2046" s="507" t="str">
        <f t="shared" si="99"/>
        <v>22 două camere, 18 trei camere, 0 număr camere necunoscut &lt;span style="color: red;"&gt;(spuneți-mi sau trimiteți tabel întreținere)&lt;/span&gt;</v>
      </c>
      <c r="Y2046" s="508" t="str">
        <f t="shared" si="100"/>
        <v>40 din care 22 două camere, 18 trei camere, 0 număr camere necunoscut &lt;span style="color: red;"&gt;(spuneți-mi sau trimiteți tabel întreținere)&lt;/span&gt;</v>
      </c>
      <c r="Z2046" s="509"/>
      <c r="AA2046" s="510" t="s">
        <v>1043</v>
      </c>
      <c r="AB2046" s="421" t="s">
        <v>1304</v>
      </c>
      <c r="AC2046" s="432" t="s">
        <v>1547</v>
      </c>
      <c r="AD2046" s="356" t="s">
        <v>2202</v>
      </c>
      <c r="AE2046" s="356"/>
      <c r="AF2046" s="356"/>
      <c r="AG2046" s="356" t="s">
        <v>840</v>
      </c>
      <c r="AH2046" s="356"/>
      <c r="AI2046" s="356" t="s">
        <v>2227</v>
      </c>
      <c r="AJ2046" s="441"/>
      <c r="AK2046" s="359"/>
    </row>
    <row r="2047" spans="1:37">
      <c r="A2047" s="367"/>
      <c r="B2047" s="445" t="s">
        <v>37</v>
      </c>
      <c r="C2047" s="402">
        <v>46.5383</v>
      </c>
      <c r="D2047" s="428">
        <v>23.8858</v>
      </c>
      <c r="E2047" s="449" t="s">
        <v>206</v>
      </c>
      <c r="F2047" s="450" t="s">
        <v>997</v>
      </c>
      <c r="G2047" s="450" t="s">
        <v>2528</v>
      </c>
      <c r="H2047" s="450" t="s">
        <v>4975</v>
      </c>
      <c r="I2047" s="627" t="s">
        <v>681</v>
      </c>
      <c r="J2047" s="399" t="s">
        <v>3</v>
      </c>
      <c r="K2047" s="624">
        <v>2</v>
      </c>
      <c r="L2047" s="624">
        <v>5</v>
      </c>
      <c r="M2047" s="624">
        <v>5</v>
      </c>
      <c r="N2047" s="398">
        <v>40</v>
      </c>
      <c r="O2047" s="437"/>
      <c r="P2047" s="406"/>
      <c r="Q2047" s="406">
        <v>22</v>
      </c>
      <c r="R2047" s="406">
        <v>18</v>
      </c>
      <c r="S2047" s="406"/>
      <c r="T2047" s="406"/>
      <c r="U2047" s="406"/>
      <c r="V2047" s="406">
        <f t="shared" si="101"/>
        <v>0</v>
      </c>
      <c r="W2047" s="676"/>
      <c r="X2047" s="507" t="str">
        <f t="shared" si="99"/>
        <v>22 două camere, 18 trei camere, 0 număr camere necunoscut &lt;span style="color: red;"&gt;(spuneți-mi sau trimiteți tabel întreținere)&lt;/span&gt;</v>
      </c>
      <c r="Y2047" s="508" t="str">
        <f t="shared" si="100"/>
        <v>40 din care 22 două camere, 18 trei camere, 0 număr camere necunoscut &lt;span style="color: red;"&gt;(spuneți-mi sau trimiteți tabel întreținere)&lt;/span&gt;</v>
      </c>
      <c r="Z2047" s="509"/>
      <c r="AA2047" s="510" t="s">
        <v>1043</v>
      </c>
      <c r="AB2047" s="421" t="s">
        <v>1304</v>
      </c>
      <c r="AC2047" s="432" t="s">
        <v>1547</v>
      </c>
      <c r="AD2047" s="356" t="s">
        <v>2202</v>
      </c>
      <c r="AE2047" s="356"/>
      <c r="AF2047" s="356"/>
      <c r="AG2047" s="356" t="s">
        <v>840</v>
      </c>
      <c r="AH2047" s="356"/>
      <c r="AI2047" s="356" t="s">
        <v>2227</v>
      </c>
      <c r="AJ2047" s="441"/>
      <c r="AK2047" s="359"/>
    </row>
    <row r="2048" spans="1:37">
      <c r="A2048" s="367"/>
      <c r="B2048" s="445" t="s">
        <v>940</v>
      </c>
      <c r="C2048" s="402">
        <v>46.535400000000003</v>
      </c>
      <c r="D2048" s="428">
        <v>23.8841</v>
      </c>
      <c r="E2048" s="449" t="s">
        <v>206</v>
      </c>
      <c r="F2048" s="450" t="s">
        <v>997</v>
      </c>
      <c r="G2048" s="450" t="s">
        <v>2528</v>
      </c>
      <c r="H2048" s="450" t="s">
        <v>4976</v>
      </c>
      <c r="I2048" s="627" t="s">
        <v>681</v>
      </c>
      <c r="J2048" s="399" t="s">
        <v>3</v>
      </c>
      <c r="K2048" s="624">
        <v>2</v>
      </c>
      <c r="L2048" s="624">
        <v>5</v>
      </c>
      <c r="M2048" s="624">
        <v>5</v>
      </c>
      <c r="N2048" s="425">
        <v>120</v>
      </c>
      <c r="O2048" s="437"/>
      <c r="P2048" s="406">
        <v>120</v>
      </c>
      <c r="Q2048" s="406"/>
      <c r="R2048" s="406"/>
      <c r="S2048" s="406"/>
      <c r="T2048" s="406"/>
      <c r="U2048" s="406"/>
      <c r="V2048" s="406">
        <f t="shared" si="101"/>
        <v>0</v>
      </c>
      <c r="W2048" s="676"/>
      <c r="X2048" s="507" t="str">
        <f t="shared" si="99"/>
        <v>120 garsoniere, 0 număr camere necunoscut &lt;span style="color: red;"&gt;(spuneți-mi sau trimiteți tabel întreținere)&lt;/span&gt;</v>
      </c>
      <c r="Y2048" s="508" t="str">
        <f t="shared" si="100"/>
        <v>120 din care 120 garsoniere, 0 număr camere necunoscut &lt;span style="color: red;"&gt;(spuneți-mi sau trimiteți tabel întreținere)&lt;/span&gt;</v>
      </c>
      <c r="Z2048" s="509"/>
      <c r="AA2048" s="510" t="s">
        <v>1043</v>
      </c>
      <c r="AB2048" s="421" t="s">
        <v>1305</v>
      </c>
      <c r="AC2048" s="432" t="s">
        <v>1547</v>
      </c>
      <c r="AD2048" s="356" t="s">
        <v>25</v>
      </c>
      <c r="AE2048" s="356"/>
      <c r="AF2048" s="356"/>
      <c r="AG2048" s="356" t="s">
        <v>840</v>
      </c>
      <c r="AH2048" s="356"/>
      <c r="AI2048" s="356" t="s">
        <v>2227</v>
      </c>
      <c r="AJ2048" s="441"/>
      <c r="AK2048" s="359"/>
    </row>
    <row r="2049" spans="1:37">
      <c r="A2049" s="367"/>
      <c r="B2049" s="445" t="s">
        <v>65</v>
      </c>
      <c r="C2049" s="402">
        <v>46.534199999999998</v>
      </c>
      <c r="D2049" s="428">
        <v>23.8842</v>
      </c>
      <c r="E2049" s="449" t="s">
        <v>206</v>
      </c>
      <c r="F2049" s="450" t="s">
        <v>997</v>
      </c>
      <c r="G2049" s="450" t="s">
        <v>2528</v>
      </c>
      <c r="H2049" s="450" t="s">
        <v>4977</v>
      </c>
      <c r="I2049" s="452" t="s">
        <v>681</v>
      </c>
      <c r="J2049" s="457" t="s">
        <v>3</v>
      </c>
      <c r="K2049" s="624">
        <v>2</v>
      </c>
      <c r="L2049" s="624">
        <v>5</v>
      </c>
      <c r="M2049" s="624">
        <v>5</v>
      </c>
      <c r="N2049" s="398">
        <v>28</v>
      </c>
      <c r="O2049" s="395"/>
      <c r="P2049" s="526"/>
      <c r="Q2049" s="526">
        <v>26</v>
      </c>
      <c r="R2049" s="526">
        <v>2</v>
      </c>
      <c r="S2049" s="526"/>
      <c r="T2049" s="526"/>
      <c r="U2049" s="406"/>
      <c r="V2049" s="406">
        <f t="shared" si="101"/>
        <v>0</v>
      </c>
      <c r="W2049" s="676"/>
      <c r="X2049" s="507" t="str">
        <f t="shared" si="99"/>
        <v>26 două camere, 2 trei camere, 0 număr camere necunoscut &lt;span style="color: red;"&gt;(spuneți-mi sau trimiteți tabel întreținere)&lt;/span&gt;</v>
      </c>
      <c r="Y2049" s="508" t="str">
        <f t="shared" si="100"/>
        <v>28 din care 26 două camere, 2 trei camere, 0 număr camere necunoscut &lt;span style="color: red;"&gt;(spuneți-mi sau trimiteți tabel întreținere)&lt;/span&gt;</v>
      </c>
      <c r="Z2049" s="509"/>
      <c r="AA2049" s="625" t="s">
        <v>1043</v>
      </c>
      <c r="AB2049" s="628" t="s">
        <v>1307</v>
      </c>
      <c r="AC2049" s="431" t="s">
        <v>1155</v>
      </c>
      <c r="AD2049" s="623" t="s">
        <v>1392</v>
      </c>
      <c r="AE2049" s="623"/>
      <c r="AF2049" s="623"/>
      <c r="AG2049" s="623" t="s">
        <v>10</v>
      </c>
      <c r="AH2049" s="623"/>
      <c r="AI2049" s="623" t="s">
        <v>2598</v>
      </c>
      <c r="AJ2049" s="441"/>
      <c r="AK2049" s="359"/>
    </row>
    <row r="2050" spans="1:37">
      <c r="A2050" s="367"/>
      <c r="B2050" s="445" t="s">
        <v>160</v>
      </c>
      <c r="C2050" s="402">
        <v>46.5349</v>
      </c>
      <c r="D2050" s="428">
        <v>23.884499999999999</v>
      </c>
      <c r="E2050" s="449" t="s">
        <v>206</v>
      </c>
      <c r="F2050" s="450" t="s">
        <v>997</v>
      </c>
      <c r="G2050" s="450" t="s">
        <v>2528</v>
      </c>
      <c r="H2050" s="450" t="s">
        <v>4977</v>
      </c>
      <c r="I2050" s="452" t="s">
        <v>681</v>
      </c>
      <c r="J2050" s="457" t="s">
        <v>3</v>
      </c>
      <c r="K2050" s="624">
        <v>2</v>
      </c>
      <c r="L2050" s="624">
        <v>5</v>
      </c>
      <c r="M2050" s="624">
        <v>5</v>
      </c>
      <c r="N2050" s="398">
        <v>28</v>
      </c>
      <c r="O2050" s="395"/>
      <c r="P2050" s="526"/>
      <c r="Q2050" s="526">
        <v>26</v>
      </c>
      <c r="R2050" s="526">
        <v>2</v>
      </c>
      <c r="S2050" s="526"/>
      <c r="T2050" s="526"/>
      <c r="U2050" s="406"/>
      <c r="V2050" s="406">
        <f t="shared" si="101"/>
        <v>0</v>
      </c>
      <c r="W2050" s="676"/>
      <c r="X2050" s="507" t="str">
        <f t="shared" si="99"/>
        <v>26 două camere, 2 trei camere, 0 număr camere necunoscut &lt;span style="color: red;"&gt;(spuneți-mi sau trimiteți tabel întreținere)&lt;/span&gt;</v>
      </c>
      <c r="Y2050" s="508" t="str">
        <f t="shared" si="100"/>
        <v>28 din care 26 două camere, 2 trei camere, 0 număr camere necunoscut &lt;span style="color: red;"&gt;(spuneți-mi sau trimiteți tabel întreținere)&lt;/span&gt;</v>
      </c>
      <c r="Z2050" s="509"/>
      <c r="AA2050" s="625" t="s">
        <v>1043</v>
      </c>
      <c r="AB2050" s="628" t="s">
        <v>1307</v>
      </c>
      <c r="AC2050" s="431" t="s">
        <v>1155</v>
      </c>
      <c r="AD2050" s="623" t="s">
        <v>1392</v>
      </c>
      <c r="AE2050" s="623"/>
      <c r="AF2050" s="623"/>
      <c r="AG2050" s="623" t="s">
        <v>10</v>
      </c>
      <c r="AH2050" s="623"/>
      <c r="AI2050" s="623" t="s">
        <v>2598</v>
      </c>
      <c r="AJ2050" s="441"/>
      <c r="AK2050" s="359"/>
    </row>
    <row r="2051" spans="1:37">
      <c r="A2051" s="367"/>
      <c r="B2051" s="445" t="s">
        <v>98</v>
      </c>
      <c r="C2051" s="402">
        <v>46.534999999999997</v>
      </c>
      <c r="D2051" s="428">
        <v>23.883400000000002</v>
      </c>
      <c r="E2051" s="449" t="s">
        <v>206</v>
      </c>
      <c r="F2051" s="450" t="s">
        <v>997</v>
      </c>
      <c r="G2051" s="450" t="s">
        <v>2528</v>
      </c>
      <c r="H2051" s="450" t="s">
        <v>4978</v>
      </c>
      <c r="I2051" s="627" t="s">
        <v>681</v>
      </c>
      <c r="J2051" s="399" t="s">
        <v>3</v>
      </c>
      <c r="K2051" s="624">
        <v>3</v>
      </c>
      <c r="L2051" s="624">
        <v>5</v>
      </c>
      <c r="M2051" s="624">
        <v>5</v>
      </c>
      <c r="N2051" s="398">
        <v>47</v>
      </c>
      <c r="O2051" s="395"/>
      <c r="P2051" s="526">
        <v>4</v>
      </c>
      <c r="Q2051" s="526">
        <v>26</v>
      </c>
      <c r="R2051" s="526">
        <v>7</v>
      </c>
      <c r="S2051" s="526">
        <v>10</v>
      </c>
      <c r="T2051" s="526"/>
      <c r="U2051" s="526"/>
      <c r="V2051" s="526">
        <f t="shared" si="101"/>
        <v>0</v>
      </c>
      <c r="W2051" s="672"/>
      <c r="X2051" s="396" t="str">
        <f t="shared" si="99"/>
        <v>4 garsoniere, 26 două camere, 7 trei camere, 10 patru camere, 0 număr camere necunoscut &lt;span style="color: red;"&gt;(spuneți-mi sau trimiteți tabel întreținere)&lt;/span&gt;</v>
      </c>
      <c r="Y2051" s="622" t="str">
        <f t="shared" si="100"/>
        <v>47 din care 4 garsoniere, 26 două camere, 7 trei camere, 10 patru camere, 0 număr camere necunoscut &lt;span style="color: red;"&gt;(spuneți-mi sau trimiteți tabel întreținere)&lt;/span&gt;</v>
      </c>
      <c r="Z2051" s="397"/>
      <c r="AA2051" s="625" t="s">
        <v>1043</v>
      </c>
      <c r="AB2051" s="628" t="s">
        <v>1308</v>
      </c>
      <c r="AC2051" s="431" t="s">
        <v>1155</v>
      </c>
      <c r="AD2051" s="623" t="s">
        <v>1376</v>
      </c>
      <c r="AE2051" s="623"/>
      <c r="AF2051" s="623"/>
      <c r="AG2051" s="623" t="s">
        <v>10</v>
      </c>
      <c r="AH2051" s="623"/>
      <c r="AI2051" s="623" t="s">
        <v>2567</v>
      </c>
      <c r="AJ2051" s="441"/>
      <c r="AK2051" s="359"/>
    </row>
    <row r="2052" spans="1:37">
      <c r="A2052" s="367"/>
      <c r="B2052" s="445" t="s">
        <v>163</v>
      </c>
      <c r="C2052" s="402">
        <v>46.534599999999998</v>
      </c>
      <c r="D2052" s="428">
        <v>23.883500000000002</v>
      </c>
      <c r="E2052" s="449" t="s">
        <v>206</v>
      </c>
      <c r="F2052" s="450" t="s">
        <v>997</v>
      </c>
      <c r="G2052" s="450" t="s">
        <v>2528</v>
      </c>
      <c r="H2052" s="450" t="s">
        <v>4979</v>
      </c>
      <c r="I2052" s="452" t="s">
        <v>624</v>
      </c>
      <c r="J2052" s="457"/>
      <c r="K2052" s="407"/>
      <c r="L2052" s="407"/>
      <c r="M2052" s="407"/>
      <c r="N2052" s="425" t="s">
        <v>624</v>
      </c>
      <c r="O2052" s="437"/>
      <c r="P2052" s="406"/>
      <c r="Q2052" s="406"/>
      <c r="R2052" s="406"/>
      <c r="S2052" s="406"/>
      <c r="T2052" s="406"/>
      <c r="U2052" s="406"/>
      <c r="V2052" s="406" t="e">
        <f t="shared" si="101"/>
        <v>#VALUE!</v>
      </c>
      <c r="W2052" s="676"/>
      <c r="X2052" s="507" t="e">
        <f t="shared" si="99"/>
        <v>#VALUE!</v>
      </c>
      <c r="Y2052" s="508" t="e">
        <f t="shared" si="100"/>
        <v>#VALUE!</v>
      </c>
      <c r="Z2052" s="509"/>
      <c r="AA2052" s="510" t="s">
        <v>1043</v>
      </c>
      <c r="AB2052" s="421" t="s">
        <v>1318</v>
      </c>
      <c r="AC2052" s="432" t="s">
        <v>624</v>
      </c>
      <c r="AD2052" s="356" t="s">
        <v>624</v>
      </c>
      <c r="AE2052" s="356"/>
      <c r="AF2052" s="356"/>
      <c r="AG2052" s="356" t="s">
        <v>840</v>
      </c>
      <c r="AH2052" s="356"/>
      <c r="AI2052" s="356" t="s">
        <v>2227</v>
      </c>
      <c r="AJ2052" s="441"/>
      <c r="AK2052" s="359"/>
    </row>
    <row r="2053" spans="1:37">
      <c r="A2053" s="367"/>
      <c r="B2053" s="445" t="s">
        <v>38</v>
      </c>
      <c r="C2053" s="402">
        <v>46.534700000000001</v>
      </c>
      <c r="D2053" s="428">
        <v>23.8828</v>
      </c>
      <c r="E2053" s="449" t="s">
        <v>206</v>
      </c>
      <c r="F2053" s="450" t="s">
        <v>997</v>
      </c>
      <c r="G2053" s="450" t="s">
        <v>2528</v>
      </c>
      <c r="H2053" s="450" t="s">
        <v>4979</v>
      </c>
      <c r="I2053" s="452" t="s">
        <v>624</v>
      </c>
      <c r="J2053" s="457"/>
      <c r="K2053" s="407"/>
      <c r="L2053" s="407"/>
      <c r="M2053" s="407"/>
      <c r="N2053" s="425" t="s">
        <v>624</v>
      </c>
      <c r="O2053" s="437"/>
      <c r="P2053" s="406"/>
      <c r="Q2053" s="406"/>
      <c r="R2053" s="406"/>
      <c r="S2053" s="406"/>
      <c r="T2053" s="406"/>
      <c r="U2053" s="406"/>
      <c r="V2053" s="406" t="e">
        <f t="shared" si="101"/>
        <v>#VALUE!</v>
      </c>
      <c r="W2053" s="676"/>
      <c r="X2053" s="507" t="e">
        <f t="shared" si="99"/>
        <v>#VALUE!</v>
      </c>
      <c r="Y2053" s="508" t="e">
        <f t="shared" si="100"/>
        <v>#VALUE!</v>
      </c>
      <c r="Z2053" s="509"/>
      <c r="AA2053" s="510" t="s">
        <v>1043</v>
      </c>
      <c r="AB2053" s="421" t="s">
        <v>1318</v>
      </c>
      <c r="AC2053" s="432" t="s">
        <v>624</v>
      </c>
      <c r="AD2053" s="356" t="s">
        <v>624</v>
      </c>
      <c r="AE2053" s="356"/>
      <c r="AF2053" s="356"/>
      <c r="AG2053" s="356" t="s">
        <v>840</v>
      </c>
      <c r="AH2053" s="356"/>
      <c r="AI2053" s="356" t="s">
        <v>2227</v>
      </c>
      <c r="AJ2053" s="441"/>
      <c r="AK2053" s="359"/>
    </row>
    <row r="2054" spans="1:37">
      <c r="A2054" s="367"/>
      <c r="B2054" s="445" t="s">
        <v>856</v>
      </c>
      <c r="C2054" s="402">
        <v>46.536200000000001</v>
      </c>
      <c r="D2054" s="428">
        <v>23.885899999999999</v>
      </c>
      <c r="E2054" s="449" t="s">
        <v>206</v>
      </c>
      <c r="F2054" s="450" t="s">
        <v>997</v>
      </c>
      <c r="G2054" s="450" t="s">
        <v>2528</v>
      </c>
      <c r="H2054" s="450" t="s">
        <v>4980</v>
      </c>
      <c r="I2054" s="452" t="s">
        <v>718</v>
      </c>
      <c r="J2054" s="457" t="s">
        <v>3</v>
      </c>
      <c r="K2054" s="407">
        <v>3</v>
      </c>
      <c r="L2054" s="407">
        <v>5</v>
      </c>
      <c r="M2054" s="407">
        <v>4</v>
      </c>
      <c r="N2054" s="425">
        <v>46</v>
      </c>
      <c r="O2054" s="437"/>
      <c r="P2054" s="406">
        <v>3</v>
      </c>
      <c r="Q2054" s="406">
        <v>27</v>
      </c>
      <c r="R2054" s="406">
        <v>16</v>
      </c>
      <c r="S2054" s="406"/>
      <c r="T2054" s="406"/>
      <c r="U2054" s="406"/>
      <c r="V2054" s="406">
        <f t="shared" si="101"/>
        <v>0</v>
      </c>
      <c r="W2054" s="676"/>
      <c r="X2054" s="507" t="str">
        <f t="shared" si="99"/>
        <v>3 garsoniere, 27 două camere, 16 trei camere, 0 număr camere necunoscut &lt;span style="color: red;"&gt;(spuneți-mi sau trimiteți tabel întreținere)&lt;/span&gt;</v>
      </c>
      <c r="Y2054" s="508" t="str">
        <f t="shared" si="100"/>
        <v>46 din care 3 garsoniere, 27 două camere, 16 trei camere, 0 număr camere necunoscut &lt;span style="color: red;"&gt;(spuneți-mi sau trimiteți tabel întreținere)&lt;/span&gt;</v>
      </c>
      <c r="Z2054" s="509"/>
      <c r="AA2054" s="510" t="s">
        <v>1043</v>
      </c>
      <c r="AB2054" s="421" t="s">
        <v>1306</v>
      </c>
      <c r="AC2054" s="432" t="s">
        <v>1155</v>
      </c>
      <c r="AD2054" s="356" t="s">
        <v>1612</v>
      </c>
      <c r="AE2054" s="356"/>
      <c r="AF2054" s="356"/>
      <c r="AG2054" s="623" t="s">
        <v>10</v>
      </c>
      <c r="AH2054" s="623"/>
      <c r="AI2054" s="623" t="s">
        <v>2589</v>
      </c>
      <c r="AJ2054" s="441"/>
      <c r="AK2054" s="359"/>
    </row>
    <row r="2055" spans="1:37">
      <c r="A2055" s="367"/>
      <c r="B2055" s="445" t="s">
        <v>23</v>
      </c>
      <c r="C2055" s="402">
        <v>46.535400000000003</v>
      </c>
      <c r="D2055" s="428">
        <v>23.8857</v>
      </c>
      <c r="E2055" s="449" t="s">
        <v>206</v>
      </c>
      <c r="F2055" s="450" t="s">
        <v>997</v>
      </c>
      <c r="G2055" s="450" t="s">
        <v>2528</v>
      </c>
      <c r="H2055" s="450" t="s">
        <v>4981</v>
      </c>
      <c r="I2055" s="452" t="s">
        <v>681</v>
      </c>
      <c r="J2055" s="457" t="s">
        <v>3</v>
      </c>
      <c r="K2055" s="624">
        <v>3</v>
      </c>
      <c r="L2055" s="624">
        <v>5</v>
      </c>
      <c r="M2055" s="624">
        <v>5</v>
      </c>
      <c r="N2055" s="398">
        <v>38</v>
      </c>
      <c r="O2055" s="395"/>
      <c r="P2055" s="526"/>
      <c r="Q2055" s="526">
        <v>28</v>
      </c>
      <c r="R2055" s="526">
        <v>10</v>
      </c>
      <c r="S2055" s="526"/>
      <c r="T2055" s="526"/>
      <c r="U2055" s="526"/>
      <c r="V2055" s="406">
        <f t="shared" si="101"/>
        <v>0</v>
      </c>
      <c r="W2055" s="676"/>
      <c r="X2055" s="507" t="str">
        <f t="shared" si="99"/>
        <v>28 două camere, 10 trei camere, 0 număr camere necunoscut &lt;span style="color: red;"&gt;(spuneți-mi sau trimiteți tabel întreținere)&lt;/span&gt;</v>
      </c>
      <c r="Y2055" s="508" t="str">
        <f t="shared" si="100"/>
        <v>38 din care 28 două camere, 10 trei camere, 0 număr camere necunoscut &lt;span style="color: red;"&gt;(spuneți-mi sau trimiteți tabel întreținere)&lt;/span&gt;</v>
      </c>
      <c r="Z2055" s="509"/>
      <c r="AA2055" s="510" t="s">
        <v>1043</v>
      </c>
      <c r="AB2055" s="628" t="s">
        <v>1307</v>
      </c>
      <c r="AC2055" s="431" t="s">
        <v>1155</v>
      </c>
      <c r="AD2055" s="623" t="s">
        <v>1394</v>
      </c>
      <c r="AE2055" s="623"/>
      <c r="AF2055" s="623"/>
      <c r="AG2055" s="623" t="s">
        <v>10</v>
      </c>
      <c r="AH2055" s="623"/>
      <c r="AI2055" s="623" t="s">
        <v>2598</v>
      </c>
      <c r="AJ2055" s="441"/>
      <c r="AK2055" s="359"/>
    </row>
    <row r="2056" spans="1:37">
      <c r="A2056" s="367"/>
      <c r="B2056" s="445" t="s">
        <v>131</v>
      </c>
      <c r="C2056" s="402">
        <v>46.538400000000003</v>
      </c>
      <c r="D2056" s="428">
        <v>23.888500000000001</v>
      </c>
      <c r="E2056" s="449" t="s">
        <v>206</v>
      </c>
      <c r="F2056" s="450" t="s">
        <v>997</v>
      </c>
      <c r="G2056" s="450" t="s">
        <v>2528</v>
      </c>
      <c r="H2056" s="450" t="s">
        <v>3316</v>
      </c>
      <c r="I2056" s="627" t="s">
        <v>681</v>
      </c>
      <c r="J2056" s="399" t="s">
        <v>3</v>
      </c>
      <c r="K2056" s="624">
        <v>3</v>
      </c>
      <c r="L2056" s="624">
        <v>5</v>
      </c>
      <c r="M2056" s="624">
        <v>5</v>
      </c>
      <c r="N2056" s="398">
        <v>34</v>
      </c>
      <c r="O2056" s="395"/>
      <c r="P2056" s="526"/>
      <c r="Q2056" s="526">
        <v>17</v>
      </c>
      <c r="R2056" s="526">
        <v>17</v>
      </c>
      <c r="S2056" s="526"/>
      <c r="T2056" s="526"/>
      <c r="U2056" s="526"/>
      <c r="V2056" s="526">
        <f t="shared" si="101"/>
        <v>0</v>
      </c>
      <c r="W2056" s="672"/>
      <c r="X2056" s="396" t="str">
        <f t="shared" si="99"/>
        <v>17 două camere, 17 trei camere, 0 număr camere necunoscut &lt;span style="color: red;"&gt;(spuneți-mi sau trimiteți tabel întreținere)&lt;/span&gt;</v>
      </c>
      <c r="Y2056" s="622" t="str">
        <f t="shared" si="100"/>
        <v>34 din care 17 două camere, 17 trei camere, 0 număr camere necunoscut &lt;span style="color: red;"&gt;(spuneți-mi sau trimiteți tabel întreținere)&lt;/span&gt;</v>
      </c>
      <c r="Z2056" s="397"/>
      <c r="AA2056" s="625" t="s">
        <v>1043</v>
      </c>
      <c r="AB2056" s="628" t="s">
        <v>1307</v>
      </c>
      <c r="AC2056" s="431" t="s">
        <v>1155</v>
      </c>
      <c r="AD2056" s="623" t="s">
        <v>1427</v>
      </c>
      <c r="AE2056" s="623"/>
      <c r="AF2056" s="623"/>
      <c r="AG2056" s="623" t="s">
        <v>10</v>
      </c>
      <c r="AH2056" s="623"/>
      <c r="AI2056" s="623" t="s">
        <v>2598</v>
      </c>
      <c r="AJ2056" s="441"/>
      <c r="AK2056" s="359"/>
    </row>
    <row r="2057" spans="1:37">
      <c r="A2057" s="367"/>
      <c r="B2057" s="445" t="s">
        <v>163</v>
      </c>
      <c r="C2057" s="402">
        <v>46.537999999999997</v>
      </c>
      <c r="D2057" s="428">
        <v>23.889299999999999</v>
      </c>
      <c r="E2057" s="449" t="s">
        <v>206</v>
      </c>
      <c r="F2057" s="450" t="s">
        <v>997</v>
      </c>
      <c r="G2057" s="450" t="s">
        <v>2528</v>
      </c>
      <c r="H2057" s="450" t="s">
        <v>4982</v>
      </c>
      <c r="I2057" s="451" t="s">
        <v>681</v>
      </c>
      <c r="J2057" s="456" t="s">
        <v>3</v>
      </c>
      <c r="K2057" s="403">
        <v>4</v>
      </c>
      <c r="L2057" s="403">
        <v>5</v>
      </c>
      <c r="M2057" s="403">
        <v>5</v>
      </c>
      <c r="N2057" s="424">
        <v>44</v>
      </c>
      <c r="O2057" s="437"/>
      <c r="P2057" s="526"/>
      <c r="Q2057" s="526">
        <v>17</v>
      </c>
      <c r="R2057" s="526">
        <v>24</v>
      </c>
      <c r="S2057" s="526">
        <v>3</v>
      </c>
      <c r="T2057" s="526"/>
      <c r="U2057" s="526"/>
      <c r="V2057" s="406">
        <f t="shared" si="101"/>
        <v>0</v>
      </c>
      <c r="W2057" s="676"/>
      <c r="X2057" s="507" t="str">
        <f t="shared" si="99"/>
        <v>17 două camere, 24 trei camere, 3 patru camere, 0 număr camere necunoscut &lt;span style="color: red;"&gt;(spuneți-mi sau trimiteți tabel întreținere)&lt;/span&gt;</v>
      </c>
      <c r="Y2057" s="508" t="str">
        <f t="shared" si="100"/>
        <v>44 din care 17 două camere, 24 trei camere, 3 patru camere, 0 număr camere necunoscut &lt;span style="color: red;"&gt;(spuneți-mi sau trimiteți tabel întreținere)&lt;/span&gt;</v>
      </c>
      <c r="Z2057" s="509"/>
      <c r="AA2057" s="506" t="s">
        <v>1043</v>
      </c>
      <c r="AB2057" s="628" t="s">
        <v>1307</v>
      </c>
      <c r="AC2057" s="431" t="s">
        <v>1155</v>
      </c>
      <c r="AD2057" s="623" t="s">
        <v>1412</v>
      </c>
      <c r="AE2057" s="623"/>
      <c r="AF2057" s="623"/>
      <c r="AG2057" s="623" t="s">
        <v>10</v>
      </c>
      <c r="AH2057" s="623"/>
      <c r="AI2057" s="623" t="s">
        <v>2598</v>
      </c>
      <c r="AJ2057" s="441"/>
      <c r="AK2057" s="359"/>
    </row>
    <row r="2058" spans="1:37">
      <c r="A2058" s="367"/>
      <c r="B2058" s="445" t="s">
        <v>100</v>
      </c>
      <c r="C2058" s="402">
        <v>46.5381</v>
      </c>
      <c r="D2058" s="428">
        <v>23.889800000000001</v>
      </c>
      <c r="E2058" s="449" t="s">
        <v>206</v>
      </c>
      <c r="F2058" s="450" t="s">
        <v>997</v>
      </c>
      <c r="G2058" s="450" t="s">
        <v>2528</v>
      </c>
      <c r="H2058" s="450" t="s">
        <v>4983</v>
      </c>
      <c r="I2058" s="452" t="s">
        <v>681</v>
      </c>
      <c r="J2058" s="457" t="s">
        <v>3</v>
      </c>
      <c r="K2058" s="407">
        <v>4</v>
      </c>
      <c r="L2058" s="407">
        <v>5</v>
      </c>
      <c r="M2058" s="407">
        <v>5</v>
      </c>
      <c r="N2058" s="425">
        <v>48</v>
      </c>
      <c r="O2058" s="437"/>
      <c r="P2058" s="526"/>
      <c r="Q2058" s="526">
        <v>30</v>
      </c>
      <c r="R2058" s="526">
        <v>18</v>
      </c>
      <c r="S2058" s="526"/>
      <c r="T2058" s="526"/>
      <c r="U2058" s="526"/>
      <c r="V2058" s="526">
        <f t="shared" si="101"/>
        <v>0</v>
      </c>
      <c r="W2058" s="676"/>
      <c r="X2058" s="507" t="str">
        <f t="shared" si="99"/>
        <v>30 două camere, 18 trei camere, 0 număr camere necunoscut &lt;span style="color: red;"&gt;(spuneți-mi sau trimiteți tabel întreținere)&lt;/span&gt;</v>
      </c>
      <c r="Y2058" s="508" t="str">
        <f t="shared" si="100"/>
        <v>48 din care 30 două camere, 18 trei camere, 0 număr camere necunoscut &lt;span style="color: red;"&gt;(spuneți-mi sau trimiteți tabel întreținere)&lt;/span&gt;</v>
      </c>
      <c r="Z2058" s="509"/>
      <c r="AA2058" s="510" t="s">
        <v>1043</v>
      </c>
      <c r="AB2058" s="628" t="s">
        <v>1306</v>
      </c>
      <c r="AC2058" s="431" t="s">
        <v>1155</v>
      </c>
      <c r="AD2058" s="356" t="s">
        <v>1708</v>
      </c>
      <c r="AE2058" s="356"/>
      <c r="AF2058" s="356"/>
      <c r="AG2058" s="623" t="s">
        <v>10</v>
      </c>
      <c r="AH2058" s="623"/>
      <c r="AI2058" s="623" t="s">
        <v>2566</v>
      </c>
      <c r="AJ2058" s="441"/>
      <c r="AK2058" s="359"/>
    </row>
    <row r="2059" spans="1:37">
      <c r="A2059" s="367"/>
      <c r="B2059" s="445" t="s">
        <v>184</v>
      </c>
      <c r="C2059" s="402">
        <v>46.537700000000001</v>
      </c>
      <c r="D2059" s="428">
        <v>23.8904</v>
      </c>
      <c r="E2059" s="449" t="s">
        <v>206</v>
      </c>
      <c r="F2059" s="450" t="s">
        <v>997</v>
      </c>
      <c r="G2059" s="450" t="s">
        <v>2528</v>
      </c>
      <c r="H2059" s="450" t="s">
        <v>4984</v>
      </c>
      <c r="I2059" s="627" t="s">
        <v>681</v>
      </c>
      <c r="J2059" s="399" t="s">
        <v>3</v>
      </c>
      <c r="K2059" s="624">
        <v>3</v>
      </c>
      <c r="L2059" s="624">
        <v>5</v>
      </c>
      <c r="M2059" s="624">
        <v>5</v>
      </c>
      <c r="N2059" s="398">
        <v>34</v>
      </c>
      <c r="O2059" s="395"/>
      <c r="P2059" s="526"/>
      <c r="Q2059" s="526">
        <v>15</v>
      </c>
      <c r="R2059" s="526">
        <v>16</v>
      </c>
      <c r="S2059" s="526">
        <v>3</v>
      </c>
      <c r="T2059" s="526"/>
      <c r="U2059" s="526"/>
      <c r="V2059" s="526">
        <f t="shared" si="101"/>
        <v>0</v>
      </c>
      <c r="W2059" s="672"/>
      <c r="X2059" s="396" t="str">
        <f t="shared" si="99"/>
        <v>15 două camere, 16 trei camere, 3 patru camere, 0 număr camere necunoscut &lt;span style="color: red;"&gt;(spuneți-mi sau trimiteți tabel întreținere)&lt;/span&gt;</v>
      </c>
      <c r="Y2059" s="622" t="str">
        <f t="shared" si="100"/>
        <v>34 din care 15 două camere, 16 trei camere, 3 patru camere, 0 număr camere necunoscut &lt;span style="color: red;"&gt;(spuneți-mi sau trimiteți tabel întreținere)&lt;/span&gt;</v>
      </c>
      <c r="Z2059" s="397"/>
      <c r="AA2059" s="625" t="s">
        <v>1043</v>
      </c>
      <c r="AB2059" s="628" t="s">
        <v>1307</v>
      </c>
      <c r="AC2059" s="431" t="s">
        <v>1155</v>
      </c>
      <c r="AD2059" s="623" t="s">
        <v>1398</v>
      </c>
      <c r="AE2059" s="623"/>
      <c r="AF2059" s="623"/>
      <c r="AG2059" s="623" t="s">
        <v>10</v>
      </c>
      <c r="AH2059" s="623"/>
      <c r="AI2059" s="623" t="s">
        <v>2598</v>
      </c>
      <c r="AJ2059" s="441"/>
      <c r="AK2059" s="359"/>
    </row>
    <row r="2060" spans="1:37">
      <c r="A2060" s="367"/>
      <c r="B2060" s="445" t="s">
        <v>143</v>
      </c>
      <c r="C2060" s="402">
        <v>46.537599999999998</v>
      </c>
      <c r="D2060" s="428">
        <v>23.889900000000001</v>
      </c>
      <c r="E2060" s="449" t="s">
        <v>206</v>
      </c>
      <c r="F2060" s="450" t="s">
        <v>997</v>
      </c>
      <c r="G2060" s="450" t="s">
        <v>2528</v>
      </c>
      <c r="H2060" s="450" t="s">
        <v>3075</v>
      </c>
      <c r="I2060" s="627" t="s">
        <v>681</v>
      </c>
      <c r="J2060" s="399" t="s">
        <v>3</v>
      </c>
      <c r="K2060" s="624">
        <v>6</v>
      </c>
      <c r="L2060" s="624">
        <v>5</v>
      </c>
      <c r="M2060" s="624">
        <v>5</v>
      </c>
      <c r="N2060" s="398">
        <v>60</v>
      </c>
      <c r="O2060" s="395"/>
      <c r="P2060" s="526"/>
      <c r="Q2060" s="526">
        <v>4</v>
      </c>
      <c r="R2060" s="526">
        <v>44</v>
      </c>
      <c r="S2060" s="526">
        <v>12</v>
      </c>
      <c r="T2060" s="526"/>
      <c r="U2060" s="526"/>
      <c r="V2060" s="526">
        <f t="shared" si="101"/>
        <v>0</v>
      </c>
      <c r="W2060" s="672"/>
      <c r="X2060" s="396" t="str">
        <f t="shared" si="99"/>
        <v>4 două camere, 44 trei camere, 12 patru camere, 0 număr camere necunoscut &lt;span style="color: red;"&gt;(spuneți-mi sau trimiteți tabel întreținere)&lt;/span&gt;</v>
      </c>
      <c r="Y2060" s="622" t="str">
        <f t="shared" si="100"/>
        <v>60 din care 4 două camere, 44 trei camere, 12 patru camere, 0 număr camere necunoscut &lt;span style="color: red;"&gt;(spuneți-mi sau trimiteți tabel întreținere)&lt;/span&gt;</v>
      </c>
      <c r="Z2060" s="397"/>
      <c r="AA2060" s="625" t="s">
        <v>1043</v>
      </c>
      <c r="AB2060" s="628" t="s">
        <v>1307</v>
      </c>
      <c r="AC2060" s="431" t="s">
        <v>1155</v>
      </c>
      <c r="AD2060" s="623" t="s">
        <v>1695</v>
      </c>
      <c r="AE2060" s="623"/>
      <c r="AF2060" s="623"/>
      <c r="AG2060" s="623" t="s">
        <v>10</v>
      </c>
      <c r="AH2060" s="623"/>
      <c r="AI2060" s="623" t="s">
        <v>2598</v>
      </c>
      <c r="AJ2060" s="441"/>
      <c r="AK2060" s="359"/>
    </row>
    <row r="2061" spans="1:37">
      <c r="A2061" s="367"/>
      <c r="B2061" s="445" t="s">
        <v>57</v>
      </c>
      <c r="C2061" s="402">
        <v>46.537500000000001</v>
      </c>
      <c r="D2061" s="428">
        <v>23.8888</v>
      </c>
      <c r="E2061" s="449" t="s">
        <v>206</v>
      </c>
      <c r="F2061" s="450" t="s">
        <v>997</v>
      </c>
      <c r="G2061" s="450" t="s">
        <v>2528</v>
      </c>
      <c r="H2061" s="450" t="s">
        <v>3076</v>
      </c>
      <c r="I2061" s="627" t="s">
        <v>681</v>
      </c>
      <c r="J2061" s="399" t="s">
        <v>3</v>
      </c>
      <c r="K2061" s="624">
        <v>2</v>
      </c>
      <c r="L2061" s="624">
        <v>5</v>
      </c>
      <c r="M2061" s="624">
        <v>5</v>
      </c>
      <c r="N2061" s="398">
        <v>20</v>
      </c>
      <c r="O2061" s="395"/>
      <c r="P2061" s="526"/>
      <c r="Q2061" s="526"/>
      <c r="R2061" s="526">
        <v>14</v>
      </c>
      <c r="S2061" s="526">
        <v>6</v>
      </c>
      <c r="T2061" s="526"/>
      <c r="U2061" s="526"/>
      <c r="V2061" s="526">
        <f t="shared" si="101"/>
        <v>0</v>
      </c>
      <c r="W2061" s="676"/>
      <c r="X2061" s="507" t="str">
        <f t="shared" si="99"/>
        <v>14 trei camere, 6 patru camere, 0 număr camere necunoscut &lt;span style="color: red;"&gt;(spuneți-mi sau trimiteți tabel întreținere)&lt;/span&gt;</v>
      </c>
      <c r="Y2061" s="508" t="str">
        <f t="shared" si="100"/>
        <v>20 din care 14 trei camere, 6 patru camere, 0 număr camere necunoscut &lt;span style="color: red;"&gt;(spuneți-mi sau trimiteți tabel întreținere)&lt;/span&gt;</v>
      </c>
      <c r="Z2061" s="509"/>
      <c r="AA2061" s="510" t="s">
        <v>1043</v>
      </c>
      <c r="AB2061" s="628" t="s">
        <v>1307</v>
      </c>
      <c r="AC2061" s="431" t="s">
        <v>1155</v>
      </c>
      <c r="AD2061" s="623" t="s">
        <v>1399</v>
      </c>
      <c r="AE2061" s="623"/>
      <c r="AF2061" s="623"/>
      <c r="AG2061" s="623" t="s">
        <v>10</v>
      </c>
      <c r="AH2061" s="623"/>
      <c r="AI2061" s="623" t="s">
        <v>2598</v>
      </c>
      <c r="AJ2061" s="441"/>
      <c r="AK2061" s="359"/>
    </row>
    <row r="2062" spans="1:37">
      <c r="A2062" s="367"/>
      <c r="B2062" s="445" t="s">
        <v>61</v>
      </c>
      <c r="C2062" s="402">
        <v>46.536999999999999</v>
      </c>
      <c r="D2062" s="428">
        <v>23.889600000000002</v>
      </c>
      <c r="E2062" s="449" t="s">
        <v>206</v>
      </c>
      <c r="F2062" s="450" t="s">
        <v>997</v>
      </c>
      <c r="G2062" s="450" t="s">
        <v>2528</v>
      </c>
      <c r="H2062" s="450" t="s">
        <v>3033</v>
      </c>
      <c r="I2062" s="627" t="s">
        <v>681</v>
      </c>
      <c r="J2062" s="399" t="s">
        <v>3</v>
      </c>
      <c r="K2062" s="624">
        <v>2</v>
      </c>
      <c r="L2062" s="624">
        <v>5</v>
      </c>
      <c r="M2062" s="624">
        <v>5</v>
      </c>
      <c r="N2062" s="398">
        <v>20</v>
      </c>
      <c r="O2062" s="395"/>
      <c r="P2062" s="526"/>
      <c r="Q2062" s="526"/>
      <c r="R2062" s="526">
        <v>14</v>
      </c>
      <c r="S2062" s="526">
        <v>6</v>
      </c>
      <c r="T2062" s="526"/>
      <c r="U2062" s="526"/>
      <c r="V2062" s="526">
        <f t="shared" si="101"/>
        <v>0</v>
      </c>
      <c r="W2062" s="676"/>
      <c r="X2062" s="507" t="str">
        <f t="shared" si="99"/>
        <v>14 trei camere, 6 patru camere, 0 număr camere necunoscut &lt;span style="color: red;"&gt;(spuneți-mi sau trimiteți tabel întreținere)&lt;/span&gt;</v>
      </c>
      <c r="Y2062" s="508" t="str">
        <f t="shared" si="100"/>
        <v>20 din care 14 trei camere, 6 patru camere, 0 număr camere necunoscut &lt;span style="color: red;"&gt;(spuneți-mi sau trimiteți tabel întreținere)&lt;/span&gt;</v>
      </c>
      <c r="Z2062" s="509"/>
      <c r="AA2062" s="510" t="s">
        <v>1043</v>
      </c>
      <c r="AB2062" s="628" t="s">
        <v>1307</v>
      </c>
      <c r="AC2062" s="431" t="s">
        <v>1155</v>
      </c>
      <c r="AD2062" s="623" t="s">
        <v>1399</v>
      </c>
      <c r="AE2062" s="623"/>
      <c r="AF2062" s="623"/>
      <c r="AG2062" s="623" t="s">
        <v>10</v>
      </c>
      <c r="AH2062" s="623"/>
      <c r="AI2062" s="623" t="s">
        <v>2598</v>
      </c>
      <c r="AJ2062" s="441"/>
      <c r="AK2062" s="359"/>
    </row>
    <row r="2063" spans="1:37">
      <c r="A2063" s="367"/>
      <c r="B2063" s="445" t="s">
        <v>816</v>
      </c>
      <c r="C2063" s="402">
        <v>46.537599999999998</v>
      </c>
      <c r="D2063" s="428">
        <v>23.888400000000001</v>
      </c>
      <c r="E2063" s="449" t="s">
        <v>206</v>
      </c>
      <c r="F2063" s="450" t="s">
        <v>997</v>
      </c>
      <c r="G2063" s="450" t="s">
        <v>2528</v>
      </c>
      <c r="H2063" s="450" t="s">
        <v>3281</v>
      </c>
      <c r="I2063" s="627" t="s">
        <v>681</v>
      </c>
      <c r="J2063" s="399" t="s">
        <v>3</v>
      </c>
      <c r="K2063" s="624">
        <v>2</v>
      </c>
      <c r="L2063" s="624">
        <v>5</v>
      </c>
      <c r="M2063" s="624">
        <v>5</v>
      </c>
      <c r="N2063" s="398">
        <v>20</v>
      </c>
      <c r="O2063" s="395"/>
      <c r="P2063" s="526"/>
      <c r="Q2063" s="526"/>
      <c r="R2063" s="526">
        <v>14</v>
      </c>
      <c r="S2063" s="526">
        <v>6</v>
      </c>
      <c r="T2063" s="526"/>
      <c r="U2063" s="526"/>
      <c r="V2063" s="526">
        <f t="shared" si="101"/>
        <v>0</v>
      </c>
      <c r="W2063" s="676"/>
      <c r="X2063" s="507" t="str">
        <f t="shared" si="99"/>
        <v>14 trei camere, 6 patru camere, 0 număr camere necunoscut &lt;span style="color: red;"&gt;(spuneți-mi sau trimiteți tabel întreținere)&lt;/span&gt;</v>
      </c>
      <c r="Y2063" s="508" t="str">
        <f t="shared" si="100"/>
        <v>20 din care 14 trei camere, 6 patru camere, 0 număr camere necunoscut &lt;span style="color: red;"&gt;(spuneți-mi sau trimiteți tabel întreținere)&lt;/span&gt;</v>
      </c>
      <c r="Z2063" s="509"/>
      <c r="AA2063" s="510" t="s">
        <v>1043</v>
      </c>
      <c r="AB2063" s="628" t="s">
        <v>1307</v>
      </c>
      <c r="AC2063" s="431" t="s">
        <v>1155</v>
      </c>
      <c r="AD2063" s="623" t="s">
        <v>1399</v>
      </c>
      <c r="AE2063" s="623"/>
      <c r="AF2063" s="623"/>
      <c r="AG2063" s="623" t="s">
        <v>10</v>
      </c>
      <c r="AH2063" s="623"/>
      <c r="AI2063" s="623" t="s">
        <v>2598</v>
      </c>
      <c r="AJ2063" s="441"/>
      <c r="AK2063" s="359"/>
    </row>
    <row r="2064" spans="1:37">
      <c r="A2064" s="367"/>
      <c r="B2064" s="445" t="s">
        <v>60</v>
      </c>
      <c r="C2064" s="402">
        <v>46.536700000000003</v>
      </c>
      <c r="D2064" s="428">
        <v>23.889399999999998</v>
      </c>
      <c r="E2064" s="449" t="s">
        <v>206</v>
      </c>
      <c r="F2064" s="450" t="s">
        <v>997</v>
      </c>
      <c r="G2064" s="450" t="s">
        <v>2528</v>
      </c>
      <c r="H2064" s="450" t="s">
        <v>3034</v>
      </c>
      <c r="I2064" s="627" t="s">
        <v>681</v>
      </c>
      <c r="J2064" s="399" t="s">
        <v>3</v>
      </c>
      <c r="K2064" s="624">
        <v>2</v>
      </c>
      <c r="L2064" s="624">
        <v>5</v>
      </c>
      <c r="M2064" s="624">
        <v>5</v>
      </c>
      <c r="N2064" s="398">
        <v>20</v>
      </c>
      <c r="O2064" s="395"/>
      <c r="P2064" s="526"/>
      <c r="Q2064" s="526"/>
      <c r="R2064" s="526">
        <v>14</v>
      </c>
      <c r="S2064" s="526">
        <v>6</v>
      </c>
      <c r="T2064" s="526"/>
      <c r="U2064" s="526"/>
      <c r="V2064" s="526">
        <f t="shared" si="101"/>
        <v>0</v>
      </c>
      <c r="W2064" s="676"/>
      <c r="X2064" s="507" t="str">
        <f t="shared" si="99"/>
        <v>14 trei camere, 6 patru camere, 0 număr camere necunoscut &lt;span style="color: red;"&gt;(spuneți-mi sau trimiteți tabel întreținere)&lt;/span&gt;</v>
      </c>
      <c r="Y2064" s="508" t="str">
        <f t="shared" si="100"/>
        <v>20 din care 14 trei camere, 6 patru camere, 0 număr camere necunoscut &lt;span style="color: red;"&gt;(spuneți-mi sau trimiteți tabel întreținere)&lt;/span&gt;</v>
      </c>
      <c r="Z2064" s="509"/>
      <c r="AA2064" s="510" t="s">
        <v>1043</v>
      </c>
      <c r="AB2064" s="628" t="s">
        <v>1307</v>
      </c>
      <c r="AC2064" s="431" t="s">
        <v>1155</v>
      </c>
      <c r="AD2064" s="623" t="s">
        <v>1399</v>
      </c>
      <c r="AE2064" s="623"/>
      <c r="AF2064" s="623"/>
      <c r="AG2064" s="623" t="s">
        <v>10</v>
      </c>
      <c r="AH2064" s="623"/>
      <c r="AI2064" s="623" t="s">
        <v>2598</v>
      </c>
      <c r="AJ2064" s="441"/>
      <c r="AK2064" s="359"/>
    </row>
    <row r="2065" spans="1:37">
      <c r="A2065" s="367"/>
      <c r="B2065" s="445" t="s">
        <v>57</v>
      </c>
      <c r="C2065" s="402">
        <v>46.537599999999998</v>
      </c>
      <c r="D2065" s="428">
        <v>23.888000000000002</v>
      </c>
      <c r="E2065" s="449" t="s">
        <v>206</v>
      </c>
      <c r="F2065" s="450" t="s">
        <v>997</v>
      </c>
      <c r="G2065" s="450" t="s">
        <v>2528</v>
      </c>
      <c r="H2065" s="450" t="s">
        <v>3280</v>
      </c>
      <c r="I2065" s="627" t="s">
        <v>681</v>
      </c>
      <c r="J2065" s="399" t="s">
        <v>3</v>
      </c>
      <c r="K2065" s="624">
        <v>2</v>
      </c>
      <c r="L2065" s="624">
        <v>5</v>
      </c>
      <c r="M2065" s="624">
        <v>5</v>
      </c>
      <c r="N2065" s="398">
        <v>20</v>
      </c>
      <c r="O2065" s="395"/>
      <c r="P2065" s="526"/>
      <c r="Q2065" s="526"/>
      <c r="R2065" s="526">
        <v>14</v>
      </c>
      <c r="S2065" s="526">
        <v>6</v>
      </c>
      <c r="T2065" s="526"/>
      <c r="U2065" s="526"/>
      <c r="V2065" s="526">
        <f t="shared" si="101"/>
        <v>0</v>
      </c>
      <c r="W2065" s="676"/>
      <c r="X2065" s="507" t="str">
        <f t="shared" si="99"/>
        <v>14 trei camere, 6 patru camere, 0 număr camere necunoscut &lt;span style="color: red;"&gt;(spuneți-mi sau trimiteți tabel întreținere)&lt;/span&gt;</v>
      </c>
      <c r="Y2065" s="508" t="str">
        <f t="shared" si="100"/>
        <v>20 din care 14 trei camere, 6 patru camere, 0 număr camere necunoscut &lt;span style="color: red;"&gt;(spuneți-mi sau trimiteți tabel întreținere)&lt;/span&gt;</v>
      </c>
      <c r="Z2065" s="509"/>
      <c r="AA2065" s="510" t="s">
        <v>1043</v>
      </c>
      <c r="AB2065" s="628" t="s">
        <v>1307</v>
      </c>
      <c r="AC2065" s="431" t="s">
        <v>1155</v>
      </c>
      <c r="AD2065" s="623" t="s">
        <v>1399</v>
      </c>
      <c r="AE2065" s="623"/>
      <c r="AF2065" s="623"/>
      <c r="AG2065" s="623" t="s">
        <v>10</v>
      </c>
      <c r="AH2065" s="623"/>
      <c r="AI2065" s="623" t="s">
        <v>2598</v>
      </c>
      <c r="AJ2065" s="441"/>
      <c r="AK2065" s="359"/>
    </row>
    <row r="2066" spans="1:37">
      <c r="A2066" s="367"/>
      <c r="B2066" s="445" t="s">
        <v>86</v>
      </c>
      <c r="C2066" s="402">
        <v>46.536900000000003</v>
      </c>
      <c r="D2066" s="428">
        <v>23.889099999999999</v>
      </c>
      <c r="E2066" s="449" t="s">
        <v>206</v>
      </c>
      <c r="F2066" s="450" t="s">
        <v>997</v>
      </c>
      <c r="G2066" s="450" t="s">
        <v>2528</v>
      </c>
      <c r="H2066" s="450" t="s">
        <v>3035</v>
      </c>
      <c r="I2066" s="627" t="s">
        <v>681</v>
      </c>
      <c r="J2066" s="399" t="s">
        <v>3</v>
      </c>
      <c r="K2066" s="624">
        <v>2</v>
      </c>
      <c r="L2066" s="624">
        <v>5</v>
      </c>
      <c r="M2066" s="624">
        <v>5</v>
      </c>
      <c r="N2066" s="398">
        <v>20</v>
      </c>
      <c r="O2066" s="395"/>
      <c r="P2066" s="526"/>
      <c r="Q2066" s="526"/>
      <c r="R2066" s="526">
        <v>14</v>
      </c>
      <c r="S2066" s="526">
        <v>6</v>
      </c>
      <c r="T2066" s="526"/>
      <c r="U2066" s="526"/>
      <c r="V2066" s="526">
        <f t="shared" si="101"/>
        <v>0</v>
      </c>
      <c r="W2066" s="676"/>
      <c r="X2066" s="507" t="str">
        <f t="shared" si="99"/>
        <v>14 trei camere, 6 patru camere, 0 număr camere necunoscut &lt;span style="color: red;"&gt;(spuneți-mi sau trimiteți tabel întreținere)&lt;/span&gt;</v>
      </c>
      <c r="Y2066" s="508" t="str">
        <f t="shared" si="100"/>
        <v>20 din care 14 trei camere, 6 patru camere, 0 număr camere necunoscut &lt;span style="color: red;"&gt;(spuneți-mi sau trimiteți tabel întreținere)&lt;/span&gt;</v>
      </c>
      <c r="Z2066" s="509"/>
      <c r="AA2066" s="510" t="s">
        <v>1043</v>
      </c>
      <c r="AB2066" s="628" t="s">
        <v>1307</v>
      </c>
      <c r="AC2066" s="431" t="s">
        <v>1155</v>
      </c>
      <c r="AD2066" s="623" t="s">
        <v>1399</v>
      </c>
      <c r="AE2066" s="623"/>
      <c r="AF2066" s="623"/>
      <c r="AG2066" s="623" t="s">
        <v>10</v>
      </c>
      <c r="AH2066" s="623"/>
      <c r="AI2066" s="623" t="s">
        <v>2598</v>
      </c>
      <c r="AJ2066" s="441"/>
      <c r="AK2066" s="359"/>
    </row>
    <row r="2067" spans="1:37">
      <c r="A2067" s="367"/>
      <c r="B2067" s="445" t="s">
        <v>153</v>
      </c>
      <c r="C2067" s="402">
        <v>46.536900000000003</v>
      </c>
      <c r="D2067" s="428">
        <v>23.888100000000001</v>
      </c>
      <c r="E2067" s="449" t="s">
        <v>206</v>
      </c>
      <c r="F2067" s="450" t="s">
        <v>997</v>
      </c>
      <c r="G2067" s="450" t="s">
        <v>2528</v>
      </c>
      <c r="H2067" s="450" t="s">
        <v>3279</v>
      </c>
      <c r="I2067" s="627" t="s">
        <v>681</v>
      </c>
      <c r="J2067" s="399" t="s">
        <v>3</v>
      </c>
      <c r="K2067" s="624">
        <v>4</v>
      </c>
      <c r="L2067" s="624">
        <v>5</v>
      </c>
      <c r="M2067" s="624">
        <v>5</v>
      </c>
      <c r="N2067" s="398">
        <v>52</v>
      </c>
      <c r="O2067" s="395"/>
      <c r="P2067" s="526"/>
      <c r="Q2067" s="526">
        <v>41</v>
      </c>
      <c r="R2067" s="526">
        <v>11</v>
      </c>
      <c r="S2067" s="526"/>
      <c r="T2067" s="526"/>
      <c r="U2067" s="526"/>
      <c r="V2067" s="526">
        <f t="shared" si="101"/>
        <v>0</v>
      </c>
      <c r="W2067" s="672"/>
      <c r="X2067" s="396" t="str">
        <f t="shared" si="99"/>
        <v>41 două camere, 11 trei camere, 0 număr camere necunoscut &lt;span style="color: red;"&gt;(spuneți-mi sau trimiteți tabel întreținere)&lt;/span&gt;</v>
      </c>
      <c r="Y2067" s="622" t="str">
        <f t="shared" si="100"/>
        <v>52 din care 41 două camere, 11 trei camere, 0 număr camere necunoscut &lt;span style="color: red;"&gt;(spuneți-mi sau trimiteți tabel întreținere)&lt;/span&gt;</v>
      </c>
      <c r="Z2067" s="397"/>
      <c r="AA2067" s="625" t="s">
        <v>1043</v>
      </c>
      <c r="AB2067" s="628" t="s">
        <v>1307</v>
      </c>
      <c r="AC2067" s="431" t="s">
        <v>1155</v>
      </c>
      <c r="AD2067" s="623" t="s">
        <v>1395</v>
      </c>
      <c r="AE2067" s="623"/>
      <c r="AF2067" s="623"/>
      <c r="AG2067" s="623" t="s">
        <v>10</v>
      </c>
      <c r="AH2067" s="623"/>
      <c r="AI2067" s="623" t="s">
        <v>2598</v>
      </c>
      <c r="AJ2067" s="441"/>
      <c r="AK2067" s="359"/>
    </row>
    <row r="2068" spans="1:37">
      <c r="A2068" s="367"/>
      <c r="B2068" s="445" t="s">
        <v>37</v>
      </c>
      <c r="C2068" s="402">
        <v>46.537100000000002</v>
      </c>
      <c r="D2068" s="428">
        <v>23.8889</v>
      </c>
      <c r="E2068" s="449" t="s">
        <v>206</v>
      </c>
      <c r="F2068" s="450" t="s">
        <v>997</v>
      </c>
      <c r="G2068" s="450" t="s">
        <v>2528</v>
      </c>
      <c r="H2068" s="450" t="s">
        <v>3036</v>
      </c>
      <c r="I2068" s="627" t="s">
        <v>681</v>
      </c>
      <c r="J2068" s="399" t="s">
        <v>3</v>
      </c>
      <c r="K2068" s="624">
        <v>2</v>
      </c>
      <c r="L2068" s="624">
        <v>5</v>
      </c>
      <c r="M2068" s="624">
        <v>5</v>
      </c>
      <c r="N2068" s="398">
        <v>20</v>
      </c>
      <c r="O2068" s="395"/>
      <c r="P2068" s="526"/>
      <c r="Q2068" s="526"/>
      <c r="R2068" s="526">
        <v>14</v>
      </c>
      <c r="S2068" s="526">
        <v>6</v>
      </c>
      <c r="T2068" s="526"/>
      <c r="U2068" s="526"/>
      <c r="V2068" s="526">
        <f t="shared" si="101"/>
        <v>0</v>
      </c>
      <c r="W2068" s="676"/>
      <c r="X2068" s="507" t="str">
        <f t="shared" si="99"/>
        <v>14 trei camere, 6 patru camere, 0 număr camere necunoscut &lt;span style="color: red;"&gt;(spuneți-mi sau trimiteți tabel întreținere)&lt;/span&gt;</v>
      </c>
      <c r="Y2068" s="508" t="str">
        <f t="shared" si="100"/>
        <v>20 din care 14 trei camere, 6 patru camere, 0 număr camere necunoscut &lt;span style="color: red;"&gt;(spuneți-mi sau trimiteți tabel întreținere)&lt;/span&gt;</v>
      </c>
      <c r="Z2068" s="509"/>
      <c r="AA2068" s="510" t="s">
        <v>1043</v>
      </c>
      <c r="AB2068" s="628" t="s">
        <v>1307</v>
      </c>
      <c r="AC2068" s="431" t="s">
        <v>1155</v>
      </c>
      <c r="AD2068" s="623" t="s">
        <v>1399</v>
      </c>
      <c r="AE2068" s="623"/>
      <c r="AF2068" s="623"/>
      <c r="AG2068" s="623" t="s">
        <v>10</v>
      </c>
      <c r="AH2068" s="623"/>
      <c r="AI2068" s="623" t="s">
        <v>2598</v>
      </c>
      <c r="AJ2068" s="441"/>
      <c r="AK2068" s="359"/>
    </row>
    <row r="2069" spans="1:37">
      <c r="A2069" s="367"/>
      <c r="B2069" s="445" t="s">
        <v>75</v>
      </c>
      <c r="C2069" s="402">
        <v>46.536499999999997</v>
      </c>
      <c r="D2069" s="428">
        <v>23.8888</v>
      </c>
      <c r="E2069" s="449" t="s">
        <v>206</v>
      </c>
      <c r="F2069" s="450" t="s">
        <v>997</v>
      </c>
      <c r="G2069" s="450" t="s">
        <v>2528</v>
      </c>
      <c r="H2069" s="450" t="s">
        <v>4985</v>
      </c>
      <c r="I2069" s="452" t="s">
        <v>681</v>
      </c>
      <c r="J2069" s="457" t="s">
        <v>3</v>
      </c>
      <c r="K2069" s="624">
        <v>2</v>
      </c>
      <c r="L2069" s="624">
        <v>5</v>
      </c>
      <c r="M2069" s="624">
        <v>5</v>
      </c>
      <c r="N2069" s="398">
        <v>28</v>
      </c>
      <c r="O2069" s="395"/>
      <c r="P2069" s="526"/>
      <c r="Q2069" s="526">
        <v>26</v>
      </c>
      <c r="R2069" s="526">
        <v>2</v>
      </c>
      <c r="S2069" s="526"/>
      <c r="T2069" s="526"/>
      <c r="U2069" s="406"/>
      <c r="V2069" s="406">
        <f t="shared" si="101"/>
        <v>0</v>
      </c>
      <c r="W2069" s="676"/>
      <c r="X2069" s="507" t="str">
        <f t="shared" si="99"/>
        <v>26 două camere, 2 trei camere, 0 număr camere necunoscut &lt;span style="color: red;"&gt;(spuneți-mi sau trimiteți tabel întreținere)&lt;/span&gt;</v>
      </c>
      <c r="Y2069" s="508" t="str">
        <f t="shared" si="100"/>
        <v>28 din care 26 două camere, 2 trei camere, 0 număr camere necunoscut &lt;span style="color: red;"&gt;(spuneți-mi sau trimiteți tabel întreținere)&lt;/span&gt;</v>
      </c>
      <c r="Z2069" s="509"/>
      <c r="AA2069" s="625" t="s">
        <v>1043</v>
      </c>
      <c r="AB2069" s="628" t="s">
        <v>1307</v>
      </c>
      <c r="AC2069" s="431" t="s">
        <v>1155</v>
      </c>
      <c r="AD2069" s="623" t="s">
        <v>1392</v>
      </c>
      <c r="AE2069" s="623"/>
      <c r="AF2069" s="623"/>
      <c r="AG2069" s="623" t="s">
        <v>10</v>
      </c>
      <c r="AH2069" s="623"/>
      <c r="AI2069" s="623" t="s">
        <v>2598</v>
      </c>
      <c r="AJ2069" s="441"/>
      <c r="AK2069" s="359"/>
    </row>
    <row r="2070" spans="1:37">
      <c r="A2070" s="367"/>
      <c r="B2070" s="445" t="s">
        <v>83</v>
      </c>
      <c r="C2070" s="402">
        <v>46.5366</v>
      </c>
      <c r="D2070" s="428">
        <v>23.888300000000001</v>
      </c>
      <c r="E2070" s="449" t="s">
        <v>206</v>
      </c>
      <c r="F2070" s="450" t="s">
        <v>997</v>
      </c>
      <c r="G2070" s="450" t="s">
        <v>2528</v>
      </c>
      <c r="H2070" s="450" t="s">
        <v>4986</v>
      </c>
      <c r="I2070" s="452" t="s">
        <v>681</v>
      </c>
      <c r="J2070" s="457" t="s">
        <v>3</v>
      </c>
      <c r="K2070" s="407">
        <v>4</v>
      </c>
      <c r="L2070" s="407">
        <v>5</v>
      </c>
      <c r="M2070" s="407">
        <v>5</v>
      </c>
      <c r="N2070" s="425">
        <v>40</v>
      </c>
      <c r="O2070" s="437"/>
      <c r="P2070" s="406"/>
      <c r="Q2070" s="406">
        <v>6</v>
      </c>
      <c r="R2070" s="406">
        <v>31</v>
      </c>
      <c r="S2070" s="406">
        <v>3</v>
      </c>
      <c r="T2070" s="406"/>
      <c r="U2070" s="406"/>
      <c r="V2070" s="406">
        <f t="shared" si="101"/>
        <v>0</v>
      </c>
      <c r="W2070" s="676"/>
      <c r="X2070" s="507" t="str">
        <f t="shared" si="99"/>
        <v>6 două camere, 31 trei camere, 3 patru camere, 0 număr camere necunoscut &lt;span style="color: red;"&gt;(spuneți-mi sau trimiteți tabel întreținere)&lt;/span&gt;</v>
      </c>
      <c r="Y2070" s="508" t="str">
        <f t="shared" si="100"/>
        <v>40 din care 6 două camere, 31 trei camere, 3 patru camere, 0 număr camere necunoscut &lt;span style="color: red;"&gt;(spuneți-mi sau trimiteți tabel întreținere)&lt;/span&gt;</v>
      </c>
      <c r="Z2070" s="509"/>
      <c r="AA2070" s="510" t="s">
        <v>1043</v>
      </c>
      <c r="AB2070" s="628" t="s">
        <v>1307</v>
      </c>
      <c r="AC2070" s="431" t="s">
        <v>1155</v>
      </c>
      <c r="AD2070" s="356" t="s">
        <v>2154</v>
      </c>
      <c r="AE2070" s="356"/>
      <c r="AF2070" s="356"/>
      <c r="AG2070" s="623" t="s">
        <v>10</v>
      </c>
      <c r="AH2070" s="623"/>
      <c r="AI2070" s="623" t="s">
        <v>2598</v>
      </c>
      <c r="AJ2070" s="441"/>
      <c r="AK2070" s="359"/>
    </row>
    <row r="2071" spans="1:37">
      <c r="A2071" s="367"/>
      <c r="B2071" s="445" t="s">
        <v>147</v>
      </c>
      <c r="C2071" s="402">
        <v>46.5366</v>
      </c>
      <c r="D2071" s="428">
        <v>23.8825</v>
      </c>
      <c r="E2071" s="449" t="s">
        <v>206</v>
      </c>
      <c r="F2071" s="450" t="s">
        <v>997</v>
      </c>
      <c r="G2071" s="450" t="s">
        <v>2528</v>
      </c>
      <c r="H2071" s="450" t="s">
        <v>4987</v>
      </c>
      <c r="I2071" s="452" t="s">
        <v>681</v>
      </c>
      <c r="J2071" s="457" t="s">
        <v>3</v>
      </c>
      <c r="K2071" s="407">
        <v>2</v>
      </c>
      <c r="L2071" s="407">
        <v>5</v>
      </c>
      <c r="M2071" s="407">
        <v>5</v>
      </c>
      <c r="N2071" s="425">
        <v>40</v>
      </c>
      <c r="O2071" s="437"/>
      <c r="P2071" s="406"/>
      <c r="Q2071" s="406">
        <v>34</v>
      </c>
      <c r="R2071" s="406">
        <v>6</v>
      </c>
      <c r="S2071" s="406"/>
      <c r="T2071" s="406"/>
      <c r="U2071" s="406"/>
      <c r="V2071" s="406">
        <f t="shared" si="101"/>
        <v>0</v>
      </c>
      <c r="W2071" s="676"/>
      <c r="X2071" s="507" t="str">
        <f t="shared" si="99"/>
        <v>34 două camere, 6 trei camere, 0 număr camere necunoscut &lt;span style="color: red;"&gt;(spuneți-mi sau trimiteți tabel întreținere)&lt;/span&gt;</v>
      </c>
      <c r="Y2071" s="508" t="str">
        <f t="shared" si="100"/>
        <v>40 din care 34 două camere, 6 trei camere, 0 număr camere necunoscut &lt;span style="color: red;"&gt;(spuneți-mi sau trimiteți tabel întreținere)&lt;/span&gt;</v>
      </c>
      <c r="Z2071" s="509"/>
      <c r="AA2071" s="510" t="s">
        <v>1043</v>
      </c>
      <c r="AB2071" s="628" t="s">
        <v>1306</v>
      </c>
      <c r="AC2071" s="431" t="s">
        <v>1155</v>
      </c>
      <c r="AD2071" s="356" t="s">
        <v>2292</v>
      </c>
      <c r="AE2071" s="356"/>
      <c r="AF2071" s="356"/>
      <c r="AG2071" s="623" t="s">
        <v>10</v>
      </c>
      <c r="AH2071" s="623"/>
      <c r="AI2071" s="623" t="s">
        <v>2591</v>
      </c>
      <c r="AJ2071" s="441"/>
      <c r="AK2071" s="359"/>
    </row>
    <row r="2072" spans="1:37">
      <c r="A2072" s="367"/>
      <c r="B2072" s="445" t="s">
        <v>2264</v>
      </c>
      <c r="C2072" s="402">
        <v>46.5364</v>
      </c>
      <c r="D2072" s="428">
        <v>23.8826</v>
      </c>
      <c r="E2072" s="449" t="s">
        <v>206</v>
      </c>
      <c r="F2072" s="450" t="s">
        <v>997</v>
      </c>
      <c r="G2072" s="450" t="s">
        <v>2528</v>
      </c>
      <c r="H2072" s="450" t="s">
        <v>4988</v>
      </c>
      <c r="I2072" s="452" t="s">
        <v>681</v>
      </c>
      <c r="J2072" s="457" t="s">
        <v>3</v>
      </c>
      <c r="K2072" s="407">
        <v>3</v>
      </c>
      <c r="L2072" s="407">
        <v>5</v>
      </c>
      <c r="M2072" s="407">
        <v>5</v>
      </c>
      <c r="N2072" s="425">
        <v>60</v>
      </c>
      <c r="O2072" s="437"/>
      <c r="P2072" s="406"/>
      <c r="Q2072" s="406">
        <v>21</v>
      </c>
      <c r="R2072" s="406">
        <v>39</v>
      </c>
      <c r="S2072" s="406"/>
      <c r="T2072" s="406"/>
      <c r="U2072" s="406"/>
      <c r="V2072" s="406">
        <f t="shared" si="101"/>
        <v>0</v>
      </c>
      <c r="W2072" s="676"/>
      <c r="X2072" s="507" t="str">
        <f t="shared" si="99"/>
        <v>21 două camere, 39 trei camere, 0 număr camere necunoscut &lt;span style="color: red;"&gt;(spuneți-mi sau trimiteți tabel întreținere)&lt;/span&gt;</v>
      </c>
      <c r="Y2072" s="508" t="str">
        <f t="shared" si="100"/>
        <v>60 din care 21 două camere, 39 trei camere, 0 număr camere necunoscut &lt;span style="color: red;"&gt;(spuneți-mi sau trimiteți tabel întreținere)&lt;/span&gt;</v>
      </c>
      <c r="Z2072" s="509"/>
      <c r="AA2072" s="510" t="s">
        <v>1043</v>
      </c>
      <c r="AB2072" s="628" t="s">
        <v>1305</v>
      </c>
      <c r="AC2072" s="431" t="s">
        <v>1547</v>
      </c>
      <c r="AD2072" s="623" t="s">
        <v>1495</v>
      </c>
      <c r="AE2072" s="623"/>
      <c r="AF2072" s="623"/>
      <c r="AG2072" s="623" t="s">
        <v>10</v>
      </c>
      <c r="AH2072" s="623"/>
      <c r="AI2072" s="623" t="s">
        <v>2583</v>
      </c>
      <c r="AJ2072" s="441"/>
      <c r="AK2072" s="359"/>
    </row>
    <row r="2073" spans="1:37">
      <c r="A2073" s="367"/>
      <c r="B2073" s="445" t="s">
        <v>813</v>
      </c>
      <c r="C2073" s="402">
        <v>46.5366</v>
      </c>
      <c r="D2073" s="428">
        <v>23.882999999999999</v>
      </c>
      <c r="E2073" s="449" t="s">
        <v>206</v>
      </c>
      <c r="F2073" s="450" t="s">
        <v>997</v>
      </c>
      <c r="G2073" s="450" t="s">
        <v>2528</v>
      </c>
      <c r="H2073" s="450" t="s">
        <v>4989</v>
      </c>
      <c r="I2073" s="452" t="s">
        <v>681</v>
      </c>
      <c r="J2073" s="457" t="s">
        <v>3</v>
      </c>
      <c r="K2073" s="407">
        <v>1</v>
      </c>
      <c r="L2073" s="407">
        <v>5</v>
      </c>
      <c r="M2073" s="407">
        <v>5</v>
      </c>
      <c r="N2073" s="425">
        <v>20</v>
      </c>
      <c r="O2073" s="437"/>
      <c r="P2073" s="406"/>
      <c r="Q2073" s="406">
        <v>17</v>
      </c>
      <c r="R2073" s="406">
        <v>3</v>
      </c>
      <c r="S2073" s="406"/>
      <c r="T2073" s="406"/>
      <c r="U2073" s="406"/>
      <c r="V2073" s="406">
        <f t="shared" si="101"/>
        <v>0</v>
      </c>
      <c r="W2073" s="676"/>
      <c r="X2073" s="507" t="str">
        <f t="shared" si="99"/>
        <v>17 două camere, 3 trei camere, 0 număr camere necunoscut &lt;span style="color: red;"&gt;(spuneți-mi sau trimiteți tabel întreținere)&lt;/span&gt;</v>
      </c>
      <c r="Y2073" s="508" t="str">
        <f t="shared" si="100"/>
        <v>20 din care 17 două camere, 3 trei camere, 0 număr camere necunoscut &lt;span style="color: red;"&gt;(spuneți-mi sau trimiteți tabel întreținere)&lt;/span&gt;</v>
      </c>
      <c r="Z2073" s="509"/>
      <c r="AA2073" s="510" t="s">
        <v>1043</v>
      </c>
      <c r="AB2073" s="628" t="s">
        <v>1306</v>
      </c>
      <c r="AC2073" s="431" t="s">
        <v>1155</v>
      </c>
      <c r="AD2073" s="356" t="s">
        <v>2311</v>
      </c>
      <c r="AE2073" s="356"/>
      <c r="AF2073" s="356"/>
      <c r="AG2073" s="623" t="s">
        <v>10</v>
      </c>
      <c r="AH2073" s="623"/>
      <c r="AI2073" s="623" t="s">
        <v>2591</v>
      </c>
      <c r="AJ2073" s="441"/>
      <c r="AK2073" s="359"/>
    </row>
    <row r="2074" spans="1:37">
      <c r="A2074" s="367"/>
      <c r="B2074" s="445" t="s">
        <v>854</v>
      </c>
      <c r="C2074" s="402">
        <v>46.536299999999997</v>
      </c>
      <c r="D2074" s="428">
        <v>23.883299999999998</v>
      </c>
      <c r="E2074" s="449" t="s">
        <v>206</v>
      </c>
      <c r="F2074" s="450" t="s">
        <v>997</v>
      </c>
      <c r="G2074" s="450" t="s">
        <v>2528</v>
      </c>
      <c r="H2074" s="450" t="s">
        <v>4990</v>
      </c>
      <c r="I2074" s="452" t="s">
        <v>681</v>
      </c>
      <c r="J2074" s="457" t="s">
        <v>3</v>
      </c>
      <c r="K2074" s="407">
        <v>1</v>
      </c>
      <c r="L2074" s="407">
        <v>5</v>
      </c>
      <c r="M2074" s="407">
        <v>5</v>
      </c>
      <c r="N2074" s="425">
        <v>18</v>
      </c>
      <c r="O2074" s="437"/>
      <c r="P2074" s="406"/>
      <c r="Q2074" s="406">
        <v>5</v>
      </c>
      <c r="R2074" s="406">
        <v>13</v>
      </c>
      <c r="S2074" s="406"/>
      <c r="T2074" s="406"/>
      <c r="U2074" s="406"/>
      <c r="V2074" s="406">
        <f t="shared" si="101"/>
        <v>0</v>
      </c>
      <c r="W2074" s="676"/>
      <c r="X2074" s="507" t="str">
        <f t="shared" si="99"/>
        <v>5 două camere, 13 trei camere, 0 număr camere necunoscut &lt;span style="color: red;"&gt;(spuneți-mi sau trimiteți tabel întreținere)&lt;/span&gt;</v>
      </c>
      <c r="Y2074" s="508" t="str">
        <f t="shared" si="100"/>
        <v>18 din care 5 două camere, 13 trei camere, 0 număr camere necunoscut &lt;span style="color: red;"&gt;(spuneți-mi sau trimiteți tabel întreținere)&lt;/span&gt;</v>
      </c>
      <c r="Z2074" s="509"/>
      <c r="AA2074" s="510" t="s">
        <v>1043</v>
      </c>
      <c r="AB2074" s="628" t="s">
        <v>1305</v>
      </c>
      <c r="AC2074" s="431" t="s">
        <v>1547</v>
      </c>
      <c r="AD2074" s="623" t="s">
        <v>1496</v>
      </c>
      <c r="AE2074" s="623"/>
      <c r="AF2074" s="623"/>
      <c r="AG2074" s="623" t="s">
        <v>10</v>
      </c>
      <c r="AH2074" s="623" t="s">
        <v>2274</v>
      </c>
      <c r="AI2074" s="623" t="s">
        <v>2583</v>
      </c>
      <c r="AJ2074" s="441"/>
      <c r="AK2074" s="359"/>
    </row>
    <row r="2075" spans="1:37">
      <c r="A2075" s="367"/>
      <c r="B2075" s="445" t="s">
        <v>146</v>
      </c>
      <c r="C2075" s="402">
        <v>46.536499999999997</v>
      </c>
      <c r="D2075" s="428">
        <v>23.883700000000001</v>
      </c>
      <c r="E2075" s="449" t="s">
        <v>206</v>
      </c>
      <c r="F2075" s="450" t="s">
        <v>997</v>
      </c>
      <c r="G2075" s="450" t="s">
        <v>2528</v>
      </c>
      <c r="H2075" s="450" t="s">
        <v>4991</v>
      </c>
      <c r="I2075" s="452" t="s">
        <v>624</v>
      </c>
      <c r="J2075" s="457"/>
      <c r="K2075" s="407"/>
      <c r="L2075" s="407"/>
      <c r="M2075" s="407"/>
      <c r="N2075" s="425" t="s">
        <v>624</v>
      </c>
      <c r="O2075" s="437"/>
      <c r="P2075" s="406"/>
      <c r="Q2075" s="406"/>
      <c r="R2075" s="406"/>
      <c r="S2075" s="406"/>
      <c r="T2075" s="406"/>
      <c r="U2075" s="406"/>
      <c r="V2075" s="406" t="e">
        <f t="shared" si="101"/>
        <v>#VALUE!</v>
      </c>
      <c r="W2075" s="676"/>
      <c r="X2075" s="507" t="e">
        <f t="shared" si="99"/>
        <v>#VALUE!</v>
      </c>
      <c r="Y2075" s="508" t="e">
        <f t="shared" si="100"/>
        <v>#VALUE!</v>
      </c>
      <c r="Z2075" s="509"/>
      <c r="AA2075" s="510" t="s">
        <v>1043</v>
      </c>
      <c r="AB2075" s="421" t="s">
        <v>1318</v>
      </c>
      <c r="AC2075" s="432" t="s">
        <v>624</v>
      </c>
      <c r="AD2075" s="356" t="s">
        <v>624</v>
      </c>
      <c r="AE2075" s="356"/>
      <c r="AF2075" s="356"/>
      <c r="AG2075" s="356" t="s">
        <v>840</v>
      </c>
      <c r="AH2075" s="356"/>
      <c r="AI2075" s="356" t="s">
        <v>2227</v>
      </c>
      <c r="AJ2075" s="441"/>
      <c r="AK2075" s="359"/>
    </row>
    <row r="2076" spans="1:37">
      <c r="A2076" s="367"/>
      <c r="B2076" s="445" t="s">
        <v>2265</v>
      </c>
      <c r="C2076" s="402">
        <v>46.536200000000001</v>
      </c>
      <c r="D2076" s="428">
        <v>23.884</v>
      </c>
      <c r="E2076" s="449" t="s">
        <v>206</v>
      </c>
      <c r="F2076" s="450" t="s">
        <v>997</v>
      </c>
      <c r="G2076" s="450" t="s">
        <v>2528</v>
      </c>
      <c r="H2076" s="450" t="s">
        <v>4992</v>
      </c>
      <c r="I2076" s="452" t="s">
        <v>681</v>
      </c>
      <c r="J2076" s="457" t="s">
        <v>3</v>
      </c>
      <c r="K2076" s="407">
        <v>3</v>
      </c>
      <c r="L2076" s="407">
        <v>5</v>
      </c>
      <c r="M2076" s="407">
        <v>5</v>
      </c>
      <c r="N2076" s="425">
        <v>60</v>
      </c>
      <c r="O2076" s="437"/>
      <c r="P2076" s="406"/>
      <c r="Q2076" s="406">
        <v>21</v>
      </c>
      <c r="R2076" s="406">
        <v>39</v>
      </c>
      <c r="S2076" s="406"/>
      <c r="T2076" s="406"/>
      <c r="U2076" s="406"/>
      <c r="V2076" s="406">
        <f t="shared" si="101"/>
        <v>0</v>
      </c>
      <c r="W2076" s="676"/>
      <c r="X2076" s="507" t="str">
        <f t="shared" si="99"/>
        <v>21 două camere, 39 trei camere, 0 număr camere necunoscut &lt;span style="color: red;"&gt;(spuneți-mi sau trimiteți tabel întreținere)&lt;/span&gt;</v>
      </c>
      <c r="Y2076" s="508" t="str">
        <f t="shared" si="100"/>
        <v>60 din care 21 două camere, 39 trei camere, 0 număr camere necunoscut &lt;span style="color: red;"&gt;(spuneți-mi sau trimiteți tabel întreținere)&lt;/span&gt;</v>
      </c>
      <c r="Z2076" s="509"/>
      <c r="AA2076" s="510" t="s">
        <v>1043</v>
      </c>
      <c r="AB2076" s="628" t="s">
        <v>1305</v>
      </c>
      <c r="AC2076" s="431" t="s">
        <v>1547</v>
      </c>
      <c r="AD2076" s="623" t="s">
        <v>1495</v>
      </c>
      <c r="AE2076" s="623"/>
      <c r="AF2076" s="623"/>
      <c r="AG2076" s="623" t="s">
        <v>10</v>
      </c>
      <c r="AH2076" s="623"/>
      <c r="AI2076" s="623" t="s">
        <v>2583</v>
      </c>
      <c r="AJ2076" s="441"/>
      <c r="AK2076" s="359"/>
    </row>
    <row r="2077" spans="1:37">
      <c r="A2077" s="367"/>
      <c r="B2077" s="445" t="s">
        <v>2276</v>
      </c>
      <c r="C2077" s="402">
        <v>46.5366</v>
      </c>
      <c r="D2077" s="428">
        <v>23.883900000000001</v>
      </c>
      <c r="E2077" s="449" t="s">
        <v>206</v>
      </c>
      <c r="F2077" s="450" t="s">
        <v>997</v>
      </c>
      <c r="G2077" s="450" t="s">
        <v>2528</v>
      </c>
      <c r="H2077" s="450" t="s">
        <v>4993</v>
      </c>
      <c r="I2077" s="452" t="s">
        <v>681</v>
      </c>
      <c r="J2077" s="457" t="s">
        <v>3</v>
      </c>
      <c r="K2077" s="407">
        <v>2</v>
      </c>
      <c r="L2077" s="407">
        <v>5</v>
      </c>
      <c r="M2077" s="407">
        <v>5</v>
      </c>
      <c r="N2077" s="425">
        <v>40</v>
      </c>
      <c r="O2077" s="437"/>
      <c r="P2077" s="406"/>
      <c r="Q2077" s="406">
        <v>34</v>
      </c>
      <c r="R2077" s="406">
        <v>6</v>
      </c>
      <c r="S2077" s="406"/>
      <c r="T2077" s="406"/>
      <c r="U2077" s="406"/>
      <c r="V2077" s="406">
        <f t="shared" si="101"/>
        <v>0</v>
      </c>
      <c r="W2077" s="676"/>
      <c r="X2077" s="507" t="str">
        <f t="shared" si="99"/>
        <v>34 două camere, 6 trei camere, 0 număr camere necunoscut &lt;span style="color: red;"&gt;(spuneți-mi sau trimiteți tabel întreținere)&lt;/span&gt;</v>
      </c>
      <c r="Y2077" s="508" t="str">
        <f t="shared" si="100"/>
        <v>40 din care 34 două camere, 6 trei camere, 0 număr camere necunoscut &lt;span style="color: red;"&gt;(spuneți-mi sau trimiteți tabel întreținere)&lt;/span&gt;</v>
      </c>
      <c r="Z2077" s="509"/>
      <c r="AA2077" s="510" t="s">
        <v>1043</v>
      </c>
      <c r="AB2077" s="628" t="s">
        <v>1306</v>
      </c>
      <c r="AC2077" s="431" t="s">
        <v>1155</v>
      </c>
      <c r="AD2077" s="356" t="s">
        <v>2301</v>
      </c>
      <c r="AE2077" s="356"/>
      <c r="AF2077" s="356"/>
      <c r="AG2077" s="623" t="s">
        <v>10</v>
      </c>
      <c r="AH2077" s="623"/>
      <c r="AI2077" s="623" t="s">
        <v>2591</v>
      </c>
      <c r="AJ2077" s="441"/>
      <c r="AK2077" s="359"/>
    </row>
    <row r="2078" spans="1:37">
      <c r="A2078" s="367"/>
      <c r="B2078" s="445" t="s">
        <v>9</v>
      </c>
      <c r="C2078" s="402">
        <v>46.535800000000002</v>
      </c>
      <c r="D2078" s="428">
        <v>23.8843</v>
      </c>
      <c r="E2078" s="449" t="s">
        <v>206</v>
      </c>
      <c r="F2078" s="450" t="s">
        <v>997</v>
      </c>
      <c r="G2078" s="450" t="s">
        <v>2528</v>
      </c>
      <c r="H2078" s="450" t="s">
        <v>4994</v>
      </c>
      <c r="I2078" s="452" t="s">
        <v>681</v>
      </c>
      <c r="J2078" s="457" t="s">
        <v>3</v>
      </c>
      <c r="K2078" s="407">
        <v>4</v>
      </c>
      <c r="L2078" s="407">
        <v>5</v>
      </c>
      <c r="M2078" s="407">
        <v>5</v>
      </c>
      <c r="N2078" s="425">
        <v>40</v>
      </c>
      <c r="O2078" s="437"/>
      <c r="P2078" s="406"/>
      <c r="Q2078" s="406"/>
      <c r="R2078" s="406">
        <v>28</v>
      </c>
      <c r="S2078" s="406">
        <v>12</v>
      </c>
      <c r="T2078" s="406"/>
      <c r="U2078" s="406"/>
      <c r="V2078" s="406">
        <f t="shared" si="101"/>
        <v>0</v>
      </c>
      <c r="W2078" s="676"/>
      <c r="X2078" s="507" t="str">
        <f t="shared" si="99"/>
        <v>28 trei camere, 12 patru camere, 0 număr camere necunoscut &lt;span style="color: red;"&gt;(spuneți-mi sau trimiteți tabel întreținere)&lt;/span&gt;</v>
      </c>
      <c r="Y2078" s="508" t="str">
        <f t="shared" si="100"/>
        <v>40 din care 28 trei camere, 12 patru camere, 0 număr camere necunoscut &lt;span style="color: red;"&gt;(spuneți-mi sau trimiteți tabel întreținere)&lt;/span&gt;</v>
      </c>
      <c r="Z2078" s="509"/>
      <c r="AA2078" s="510" t="s">
        <v>1043</v>
      </c>
      <c r="AB2078" s="628" t="s">
        <v>1306</v>
      </c>
      <c r="AC2078" s="431" t="s">
        <v>1155</v>
      </c>
      <c r="AD2078" s="356" t="s">
        <v>2305</v>
      </c>
      <c r="AE2078" s="356"/>
      <c r="AF2078" s="356"/>
      <c r="AG2078" s="623" t="s">
        <v>10</v>
      </c>
      <c r="AH2078" s="623"/>
      <c r="AI2078" s="623" t="s">
        <v>2591</v>
      </c>
      <c r="AJ2078" s="441"/>
      <c r="AK2078" s="359"/>
    </row>
    <row r="2079" spans="1:37">
      <c r="A2079" s="367"/>
      <c r="B2079" s="445" t="s">
        <v>2275</v>
      </c>
      <c r="C2079" s="402">
        <v>46.5364</v>
      </c>
      <c r="D2079" s="428">
        <v>23.884399999999999</v>
      </c>
      <c r="E2079" s="449" t="s">
        <v>206</v>
      </c>
      <c r="F2079" s="450" t="s">
        <v>997</v>
      </c>
      <c r="G2079" s="450" t="s">
        <v>2528</v>
      </c>
      <c r="H2079" s="450" t="s">
        <v>4995</v>
      </c>
      <c r="I2079" s="452" t="s">
        <v>681</v>
      </c>
      <c r="J2079" s="457" t="s">
        <v>3</v>
      </c>
      <c r="K2079" s="407">
        <v>1</v>
      </c>
      <c r="L2079" s="407">
        <v>5</v>
      </c>
      <c r="M2079" s="407">
        <v>5</v>
      </c>
      <c r="N2079" s="425">
        <v>20</v>
      </c>
      <c r="O2079" s="437"/>
      <c r="P2079" s="406"/>
      <c r="Q2079" s="406">
        <v>17</v>
      </c>
      <c r="R2079" s="406">
        <v>3</v>
      </c>
      <c r="S2079" s="406"/>
      <c r="T2079" s="406"/>
      <c r="U2079" s="406"/>
      <c r="V2079" s="406">
        <f t="shared" si="101"/>
        <v>0</v>
      </c>
      <c r="W2079" s="676"/>
      <c r="X2079" s="507" t="str">
        <f t="shared" si="99"/>
        <v>17 două camere, 3 trei camere, 0 număr camere necunoscut &lt;span style="color: red;"&gt;(spuneți-mi sau trimiteți tabel întreținere)&lt;/span&gt;</v>
      </c>
      <c r="Y2079" s="508" t="str">
        <f t="shared" si="100"/>
        <v>20 din care 17 două camere, 3 trei camere, 0 număr camere necunoscut &lt;span style="color: red;"&gt;(spuneți-mi sau trimiteți tabel întreținere)&lt;/span&gt;</v>
      </c>
      <c r="Z2079" s="509"/>
      <c r="AA2079" s="510" t="s">
        <v>1043</v>
      </c>
      <c r="AB2079" s="628" t="s">
        <v>1306</v>
      </c>
      <c r="AC2079" s="431" t="s">
        <v>1155</v>
      </c>
      <c r="AD2079" s="356" t="s">
        <v>2311</v>
      </c>
      <c r="AE2079" s="356"/>
      <c r="AF2079" s="356"/>
      <c r="AG2079" s="623" t="s">
        <v>10</v>
      </c>
      <c r="AH2079" s="623"/>
      <c r="AI2079" s="623" t="s">
        <v>2591</v>
      </c>
      <c r="AJ2079" s="441"/>
      <c r="AK2079" s="359"/>
    </row>
    <row r="2080" spans="1:37">
      <c r="A2080" s="367"/>
      <c r="B2080" s="445" t="s">
        <v>94</v>
      </c>
      <c r="C2080" s="402">
        <v>46.535899999999998</v>
      </c>
      <c r="D2080" s="428">
        <v>23.884699999999999</v>
      </c>
      <c r="E2080" s="449" t="s">
        <v>206</v>
      </c>
      <c r="F2080" s="450" t="s">
        <v>997</v>
      </c>
      <c r="G2080" s="450" t="s">
        <v>2528</v>
      </c>
      <c r="H2080" s="450" t="s">
        <v>4996</v>
      </c>
      <c r="I2080" s="627" t="s">
        <v>681</v>
      </c>
      <c r="J2080" s="399" t="s">
        <v>3</v>
      </c>
      <c r="K2080" s="624">
        <v>1</v>
      </c>
      <c r="L2080" s="624">
        <v>5</v>
      </c>
      <c r="M2080" s="624">
        <v>5</v>
      </c>
      <c r="N2080" s="398">
        <v>60</v>
      </c>
      <c r="O2080" s="395">
        <v>60</v>
      </c>
      <c r="P2080" s="526"/>
      <c r="Q2080" s="526"/>
      <c r="R2080" s="526"/>
      <c r="S2080" s="526"/>
      <c r="T2080" s="526"/>
      <c r="U2080" s="526"/>
      <c r="V2080" s="526">
        <f t="shared" si="101"/>
        <v>0</v>
      </c>
      <c r="W2080" s="672" t="s">
        <v>654</v>
      </c>
      <c r="X2080" s="396" t="str">
        <f t="shared" si="99"/>
        <v>60 camere cu băi și bucătării comune, aproximativ 0 număr camere necunoscut &lt;span style="color: red;"&gt;(spuneți-mi sau trimiteți tabel întreținere)&lt;/span&gt;</v>
      </c>
      <c r="Y2080" s="622" t="str">
        <f t="shared" si="100"/>
        <v>aproximativ 60 din care 60 camere cu băi și bucătării comune, aproximativ 0 număr camere necunoscut &lt;span style="color: red;"&gt;(spuneți-mi sau trimiteți tabel întreținere)&lt;/span&gt;</v>
      </c>
      <c r="Z2080" s="397"/>
      <c r="AA2080" s="625" t="s">
        <v>1043</v>
      </c>
      <c r="AB2080" s="628" t="s">
        <v>1304</v>
      </c>
      <c r="AC2080" s="431" t="s">
        <v>1547</v>
      </c>
      <c r="AD2080" s="623" t="s">
        <v>2074</v>
      </c>
      <c r="AE2080" s="623"/>
      <c r="AF2080" s="623"/>
      <c r="AG2080" s="623" t="s">
        <v>840</v>
      </c>
      <c r="AH2080" s="623"/>
      <c r="AI2080" s="623" t="s">
        <v>2584</v>
      </c>
      <c r="AJ2080" s="441"/>
      <c r="AK2080" s="359"/>
    </row>
    <row r="2081" spans="1:37">
      <c r="A2081" s="367"/>
      <c r="B2081" s="445" t="s">
        <v>114</v>
      </c>
      <c r="C2081" s="402">
        <v>46.5364</v>
      </c>
      <c r="D2081" s="428">
        <v>23.884799999999998</v>
      </c>
      <c r="E2081" s="449" t="s">
        <v>206</v>
      </c>
      <c r="F2081" s="450" t="s">
        <v>997</v>
      </c>
      <c r="G2081" s="450" t="s">
        <v>2528</v>
      </c>
      <c r="H2081" s="450" t="s">
        <v>4997</v>
      </c>
      <c r="I2081" s="452" t="s">
        <v>681</v>
      </c>
      <c r="J2081" s="457" t="s">
        <v>3</v>
      </c>
      <c r="K2081" s="407">
        <v>1</v>
      </c>
      <c r="L2081" s="407">
        <v>5</v>
      </c>
      <c r="M2081" s="407">
        <v>5</v>
      </c>
      <c r="N2081" s="425">
        <v>20</v>
      </c>
      <c r="O2081" s="437"/>
      <c r="P2081" s="406"/>
      <c r="Q2081" s="406">
        <v>17</v>
      </c>
      <c r="R2081" s="406">
        <v>3</v>
      </c>
      <c r="S2081" s="406"/>
      <c r="T2081" s="406"/>
      <c r="U2081" s="406"/>
      <c r="V2081" s="406">
        <f t="shared" si="101"/>
        <v>0</v>
      </c>
      <c r="W2081" s="676"/>
      <c r="X2081" s="507" t="str">
        <f t="shared" si="99"/>
        <v>17 două camere, 3 trei camere, 0 număr camere necunoscut &lt;span style="color: red;"&gt;(spuneți-mi sau trimiteți tabel întreținere)&lt;/span&gt;</v>
      </c>
      <c r="Y2081" s="508" t="str">
        <f t="shared" si="100"/>
        <v>20 din care 17 două camere, 3 trei camere, 0 număr camere necunoscut &lt;span style="color: red;"&gt;(spuneți-mi sau trimiteți tabel întreținere)&lt;/span&gt;</v>
      </c>
      <c r="Z2081" s="509"/>
      <c r="AA2081" s="510" t="s">
        <v>1043</v>
      </c>
      <c r="AB2081" s="628" t="s">
        <v>1306</v>
      </c>
      <c r="AC2081" s="431" t="s">
        <v>1155</v>
      </c>
      <c r="AD2081" s="356" t="s">
        <v>2311</v>
      </c>
      <c r="AE2081" s="356"/>
      <c r="AF2081" s="356"/>
      <c r="AG2081" s="623" t="s">
        <v>10</v>
      </c>
      <c r="AH2081" s="623"/>
      <c r="AI2081" s="623" t="s">
        <v>2591</v>
      </c>
      <c r="AJ2081" s="441"/>
      <c r="AK2081" s="359"/>
    </row>
    <row r="2082" spans="1:37">
      <c r="A2082" s="367"/>
      <c r="B2082" s="445" t="s">
        <v>93</v>
      </c>
      <c r="C2082" s="402">
        <v>46.536099999999998</v>
      </c>
      <c r="D2082" s="428">
        <v>23.884899999999998</v>
      </c>
      <c r="E2082" s="449" t="s">
        <v>206</v>
      </c>
      <c r="F2082" s="450" t="s">
        <v>997</v>
      </c>
      <c r="G2082" s="450" t="s">
        <v>2528</v>
      </c>
      <c r="H2082" s="450" t="s">
        <v>4998</v>
      </c>
      <c r="I2082" s="627" t="s">
        <v>681</v>
      </c>
      <c r="J2082" s="399" t="s">
        <v>3</v>
      </c>
      <c r="K2082" s="624">
        <v>1</v>
      </c>
      <c r="L2082" s="624">
        <v>5</v>
      </c>
      <c r="M2082" s="624">
        <v>5</v>
      </c>
      <c r="N2082" s="398">
        <v>60</v>
      </c>
      <c r="O2082" s="395">
        <v>60</v>
      </c>
      <c r="P2082" s="526"/>
      <c r="Q2082" s="526"/>
      <c r="R2082" s="526"/>
      <c r="S2082" s="526"/>
      <c r="T2082" s="526"/>
      <c r="U2082" s="526"/>
      <c r="V2082" s="526">
        <f t="shared" si="101"/>
        <v>0</v>
      </c>
      <c r="W2082" s="672" t="s">
        <v>654</v>
      </c>
      <c r="X2082" s="396" t="str">
        <f t="shared" si="99"/>
        <v>60 camere cu băi și bucătării comune, aproximativ 0 număr camere necunoscut &lt;span style="color: red;"&gt;(spuneți-mi sau trimiteți tabel întreținere)&lt;/span&gt;</v>
      </c>
      <c r="Y2082" s="622" t="str">
        <f t="shared" si="100"/>
        <v>aproximativ 60 din care 60 camere cu băi și bucătării comune, aproximativ 0 număr camere necunoscut &lt;span style="color: red;"&gt;(spuneți-mi sau trimiteți tabel întreținere)&lt;/span&gt;</v>
      </c>
      <c r="Z2082" s="397"/>
      <c r="AA2082" s="625" t="s">
        <v>1043</v>
      </c>
      <c r="AB2082" s="628" t="s">
        <v>1304</v>
      </c>
      <c r="AC2082" s="431" t="s">
        <v>1547</v>
      </c>
      <c r="AD2082" s="623" t="s">
        <v>2074</v>
      </c>
      <c r="AE2082" s="623"/>
      <c r="AF2082" s="623"/>
      <c r="AG2082" s="623" t="s">
        <v>840</v>
      </c>
      <c r="AH2082" s="623"/>
      <c r="AI2082" s="623" t="s">
        <v>2584</v>
      </c>
      <c r="AJ2082" s="441"/>
      <c r="AK2082" s="359"/>
    </row>
    <row r="2083" spans="1:37">
      <c r="A2083" s="367"/>
      <c r="B2083" s="445" t="s">
        <v>113</v>
      </c>
      <c r="C2083" s="402">
        <v>46.5364</v>
      </c>
      <c r="D2083" s="428">
        <v>23.885100000000001</v>
      </c>
      <c r="E2083" s="449" t="s">
        <v>206</v>
      </c>
      <c r="F2083" s="450" t="s">
        <v>997</v>
      </c>
      <c r="G2083" s="450" t="s">
        <v>2528</v>
      </c>
      <c r="H2083" s="450" t="s">
        <v>4999</v>
      </c>
      <c r="I2083" s="452" t="s">
        <v>681</v>
      </c>
      <c r="J2083" s="457" t="s">
        <v>3</v>
      </c>
      <c r="K2083" s="407">
        <v>1</v>
      </c>
      <c r="L2083" s="407">
        <v>5</v>
      </c>
      <c r="M2083" s="407">
        <v>5</v>
      </c>
      <c r="N2083" s="425">
        <v>20</v>
      </c>
      <c r="O2083" s="437"/>
      <c r="P2083" s="406"/>
      <c r="Q2083" s="406">
        <v>17</v>
      </c>
      <c r="R2083" s="406">
        <v>3</v>
      </c>
      <c r="S2083" s="406"/>
      <c r="T2083" s="406"/>
      <c r="U2083" s="406"/>
      <c r="V2083" s="406">
        <f t="shared" si="101"/>
        <v>0</v>
      </c>
      <c r="W2083" s="676"/>
      <c r="X2083" s="507" t="str">
        <f t="shared" si="99"/>
        <v>17 două camere, 3 trei camere, 0 număr camere necunoscut &lt;span style="color: red;"&gt;(spuneți-mi sau trimiteți tabel întreținere)&lt;/span&gt;</v>
      </c>
      <c r="Y2083" s="508" t="str">
        <f t="shared" si="100"/>
        <v>20 din care 17 două camere, 3 trei camere, 0 număr camere necunoscut &lt;span style="color: red;"&gt;(spuneți-mi sau trimiteți tabel întreținere)&lt;/span&gt;</v>
      </c>
      <c r="Z2083" s="509"/>
      <c r="AA2083" s="510" t="s">
        <v>1043</v>
      </c>
      <c r="AB2083" s="628" t="s">
        <v>1306</v>
      </c>
      <c r="AC2083" s="431" t="s">
        <v>1155</v>
      </c>
      <c r="AD2083" s="356" t="s">
        <v>2311</v>
      </c>
      <c r="AE2083" s="356"/>
      <c r="AF2083" s="356"/>
      <c r="AG2083" s="623" t="s">
        <v>10</v>
      </c>
      <c r="AH2083" s="623"/>
      <c r="AI2083" s="623" t="s">
        <v>2591</v>
      </c>
      <c r="AJ2083" s="441"/>
      <c r="AK2083" s="359"/>
    </row>
    <row r="2084" spans="1:37">
      <c r="A2084" s="367"/>
      <c r="B2084" s="445" t="s">
        <v>28</v>
      </c>
      <c r="C2084" s="402">
        <v>46.535699999999999</v>
      </c>
      <c r="D2084" s="428">
        <v>23.883400000000002</v>
      </c>
      <c r="E2084" s="449" t="s">
        <v>206</v>
      </c>
      <c r="F2084" s="450" t="s">
        <v>997</v>
      </c>
      <c r="G2084" s="450" t="s">
        <v>2528</v>
      </c>
      <c r="H2084" s="450" t="s">
        <v>5000</v>
      </c>
      <c r="I2084" s="627" t="s">
        <v>681</v>
      </c>
      <c r="J2084" s="399" t="s">
        <v>3</v>
      </c>
      <c r="K2084" s="624">
        <v>1</v>
      </c>
      <c r="L2084" s="624">
        <v>5</v>
      </c>
      <c r="M2084" s="624">
        <v>5</v>
      </c>
      <c r="N2084" s="398">
        <v>60</v>
      </c>
      <c r="O2084" s="437"/>
      <c r="P2084" s="406">
        <v>60</v>
      </c>
      <c r="Q2084" s="406"/>
      <c r="R2084" s="406"/>
      <c r="S2084" s="406"/>
      <c r="T2084" s="406"/>
      <c r="U2084" s="406"/>
      <c r="V2084" s="406">
        <f t="shared" si="101"/>
        <v>0</v>
      </c>
      <c r="W2084" s="676"/>
      <c r="X2084" s="507" t="str">
        <f t="shared" si="99"/>
        <v>60 garsoniere, 0 număr camere necunoscut &lt;span style="color: red;"&gt;(spuneți-mi sau trimiteți tabel întreținere)&lt;/span&gt;</v>
      </c>
      <c r="Y2084" s="508" t="str">
        <f t="shared" si="100"/>
        <v>60 din care 60 garsoniere, 0 număr camere necunoscut &lt;span style="color: red;"&gt;(spuneți-mi sau trimiteți tabel întreținere)&lt;/span&gt;</v>
      </c>
      <c r="Z2084" s="509"/>
      <c r="AA2084" s="510" t="s">
        <v>1043</v>
      </c>
      <c r="AB2084" s="421" t="s">
        <v>1307</v>
      </c>
      <c r="AC2084" s="432" t="s">
        <v>1155</v>
      </c>
      <c r="AD2084" s="356" t="s">
        <v>2277</v>
      </c>
      <c r="AE2084" s="356"/>
      <c r="AF2084" s="356"/>
      <c r="AG2084" s="356" t="s">
        <v>840</v>
      </c>
      <c r="AH2084" s="356"/>
      <c r="AI2084" s="356" t="s">
        <v>2227</v>
      </c>
      <c r="AJ2084" s="441"/>
      <c r="AK2084" s="359"/>
    </row>
    <row r="2085" spans="1:37">
      <c r="A2085" s="367"/>
      <c r="B2085" s="445" t="s">
        <v>44</v>
      </c>
      <c r="C2085" s="402">
        <v>46.535499999999999</v>
      </c>
      <c r="D2085" s="428">
        <v>23.882899999999999</v>
      </c>
      <c r="E2085" s="449" t="s">
        <v>206</v>
      </c>
      <c r="F2085" s="450" t="s">
        <v>997</v>
      </c>
      <c r="G2085" s="450" t="s">
        <v>2528</v>
      </c>
      <c r="H2085" s="450" t="s">
        <v>5001</v>
      </c>
      <c r="I2085" s="627" t="s">
        <v>681</v>
      </c>
      <c r="J2085" s="399" t="s">
        <v>3</v>
      </c>
      <c r="K2085" s="624">
        <v>3</v>
      </c>
      <c r="L2085" s="624">
        <v>5</v>
      </c>
      <c r="M2085" s="624">
        <v>5</v>
      </c>
      <c r="N2085" s="398">
        <v>60</v>
      </c>
      <c r="O2085" s="437"/>
      <c r="P2085" s="406">
        <v>6</v>
      </c>
      <c r="Q2085" s="406">
        <v>24</v>
      </c>
      <c r="R2085" s="406">
        <v>30</v>
      </c>
      <c r="S2085" s="406"/>
      <c r="T2085" s="406"/>
      <c r="U2085" s="406"/>
      <c r="V2085" s="406">
        <f t="shared" si="101"/>
        <v>0</v>
      </c>
      <c r="W2085" s="676"/>
      <c r="X2085" s="507" t="str">
        <f t="shared" si="99"/>
        <v>6 garsoniere, 24 două camere, 30 trei camere, 0 număr camere necunoscut &lt;span style="color: red;"&gt;(spuneți-mi sau trimiteți tabel întreținere)&lt;/span&gt;</v>
      </c>
      <c r="Y2085" s="508" t="str">
        <f t="shared" si="100"/>
        <v>60 din care 6 garsoniere, 24 două camere, 30 trei camere, 0 număr camere necunoscut &lt;span style="color: red;"&gt;(spuneți-mi sau trimiteți tabel întreținere)&lt;/span&gt;</v>
      </c>
      <c r="Z2085" s="509"/>
      <c r="AA2085" s="510" t="s">
        <v>1043</v>
      </c>
      <c r="AB2085" s="421" t="s">
        <v>1305</v>
      </c>
      <c r="AC2085" s="432" t="s">
        <v>1547</v>
      </c>
      <c r="AD2085" s="356" t="s">
        <v>2426</v>
      </c>
      <c r="AE2085" s="356"/>
      <c r="AF2085" s="356"/>
      <c r="AG2085" s="356" t="s">
        <v>840</v>
      </c>
      <c r="AH2085" s="356"/>
      <c r="AI2085" s="356" t="s">
        <v>2227</v>
      </c>
      <c r="AJ2085" s="441"/>
      <c r="AK2085" s="359"/>
    </row>
    <row r="2086" spans="1:37">
      <c r="A2086" s="367"/>
      <c r="B2086" s="445" t="s">
        <v>39</v>
      </c>
      <c r="C2086" s="402">
        <v>46.535699999999999</v>
      </c>
      <c r="D2086" s="428">
        <v>23.888000000000002</v>
      </c>
      <c r="E2086" s="449" t="s">
        <v>206</v>
      </c>
      <c r="F2086" s="450" t="s">
        <v>997</v>
      </c>
      <c r="G2086" s="450" t="s">
        <v>2528</v>
      </c>
      <c r="H2086" s="450" t="s">
        <v>4422</v>
      </c>
      <c r="I2086" s="627" t="s">
        <v>681</v>
      </c>
      <c r="J2086" s="399" t="s">
        <v>3</v>
      </c>
      <c r="K2086" s="624">
        <v>2</v>
      </c>
      <c r="L2086" s="624">
        <v>5</v>
      </c>
      <c r="M2086" s="624">
        <v>5</v>
      </c>
      <c r="N2086" s="398">
        <v>40</v>
      </c>
      <c r="O2086" s="395"/>
      <c r="P2086" s="526"/>
      <c r="Q2086" s="526">
        <v>34</v>
      </c>
      <c r="R2086" s="526">
        <v>6</v>
      </c>
      <c r="S2086" s="526"/>
      <c r="T2086" s="526"/>
      <c r="U2086" s="526"/>
      <c r="V2086" s="526">
        <f t="shared" si="101"/>
        <v>0</v>
      </c>
      <c r="W2086" s="672"/>
      <c r="X2086" s="396" t="str">
        <f t="shared" si="99"/>
        <v>34 două camere, 6 trei camere, 0 număr camere necunoscut &lt;span style="color: red;"&gt;(spuneți-mi sau trimiteți tabel întreținere)&lt;/span&gt;</v>
      </c>
      <c r="Y2086" s="622" t="str">
        <f t="shared" si="100"/>
        <v>40 din care 34 două camere, 6 trei camere, 0 număr camere necunoscut &lt;span style="color: red;"&gt;(spuneți-mi sau trimiteți tabel întreținere)&lt;/span&gt;</v>
      </c>
      <c r="Z2086" s="397"/>
      <c r="AA2086" s="625" t="s">
        <v>1043</v>
      </c>
      <c r="AB2086" s="628" t="s">
        <v>1306</v>
      </c>
      <c r="AC2086" s="431" t="s">
        <v>1155</v>
      </c>
      <c r="AD2086" s="623" t="s">
        <v>2301</v>
      </c>
      <c r="AE2086" s="623"/>
      <c r="AF2086" s="623"/>
      <c r="AG2086" s="623" t="s">
        <v>10</v>
      </c>
      <c r="AH2086" s="623"/>
      <c r="AI2086" s="623" t="s">
        <v>2591</v>
      </c>
      <c r="AJ2086" s="441"/>
      <c r="AK2086" s="359"/>
    </row>
    <row r="2087" spans="1:37">
      <c r="A2087" s="367"/>
      <c r="B2087" s="445" t="s">
        <v>40</v>
      </c>
      <c r="C2087" s="402">
        <v>46.536099999999998</v>
      </c>
      <c r="D2087" s="428">
        <v>23.888100000000001</v>
      </c>
      <c r="E2087" s="449" t="s">
        <v>206</v>
      </c>
      <c r="F2087" s="450" t="s">
        <v>997</v>
      </c>
      <c r="G2087" s="450" t="s">
        <v>2528</v>
      </c>
      <c r="H2087" s="450" t="s">
        <v>4422</v>
      </c>
      <c r="I2087" s="627" t="s">
        <v>681</v>
      </c>
      <c r="J2087" s="399" t="s">
        <v>3</v>
      </c>
      <c r="K2087" s="624">
        <v>4</v>
      </c>
      <c r="L2087" s="624">
        <v>5</v>
      </c>
      <c r="M2087" s="624">
        <v>5</v>
      </c>
      <c r="N2087" s="398">
        <v>85</v>
      </c>
      <c r="O2087" s="395"/>
      <c r="P2087" s="526">
        <v>40</v>
      </c>
      <c r="Q2087" s="526">
        <v>17</v>
      </c>
      <c r="R2087" s="526">
        <v>10</v>
      </c>
      <c r="S2087" s="526">
        <v>3</v>
      </c>
      <c r="T2087" s="526"/>
      <c r="U2087" s="526"/>
      <c r="V2087" s="526">
        <f t="shared" si="101"/>
        <v>15</v>
      </c>
      <c r="W2087" s="672"/>
      <c r="X2087" s="396" t="str">
        <f t="shared" si="99"/>
        <v>40 garsoniere, 17 două camere, 10 trei camere, 3 patru camere, 15 număr camere necunoscut &lt;span style="color: red;"&gt;(spuneți-mi sau trimiteți tabel întreținere)&lt;/span&gt;</v>
      </c>
      <c r="Y2087" s="622" t="str">
        <f t="shared" si="100"/>
        <v>85 din care 40 garsoniere, 17 două camere, 10 trei camere, 3 patru camere, 15 număr camere necunoscut &lt;span style="color: red;"&gt;(spuneți-mi sau trimiteți tabel întreținere)&lt;/span&gt;</v>
      </c>
      <c r="Z2087" s="397"/>
      <c r="AA2087" s="625" t="s">
        <v>1043</v>
      </c>
      <c r="AB2087" s="628" t="s">
        <v>1306</v>
      </c>
      <c r="AC2087" s="431" t="s">
        <v>1155</v>
      </c>
      <c r="AD2087" s="623" t="s">
        <v>2706</v>
      </c>
      <c r="AE2087" s="623"/>
      <c r="AF2087" s="623"/>
      <c r="AG2087" s="623" t="s">
        <v>10</v>
      </c>
      <c r="AH2087" s="623"/>
      <c r="AI2087" s="623" t="s">
        <v>2591</v>
      </c>
      <c r="AJ2087" s="441"/>
      <c r="AK2087" s="359"/>
    </row>
    <row r="2088" spans="1:37">
      <c r="A2088" s="367"/>
      <c r="B2088" s="445" t="s">
        <v>144</v>
      </c>
      <c r="C2088" s="402">
        <v>46.536999999999999</v>
      </c>
      <c r="D2088" s="428">
        <v>23.8904</v>
      </c>
      <c r="E2088" s="449" t="s">
        <v>206</v>
      </c>
      <c r="F2088" s="450" t="s">
        <v>997</v>
      </c>
      <c r="G2088" s="450" t="s">
        <v>2528</v>
      </c>
      <c r="H2088" s="450" t="s">
        <v>5002</v>
      </c>
      <c r="I2088" s="627" t="s">
        <v>681</v>
      </c>
      <c r="J2088" s="399" t="s">
        <v>3</v>
      </c>
      <c r="K2088" s="624">
        <v>6</v>
      </c>
      <c r="L2088" s="624">
        <v>5</v>
      </c>
      <c r="M2088" s="624">
        <v>5</v>
      </c>
      <c r="N2088" s="398">
        <v>72</v>
      </c>
      <c r="O2088" s="395"/>
      <c r="P2088" s="526"/>
      <c r="Q2088" s="526">
        <v>43</v>
      </c>
      <c r="R2088" s="526">
        <v>26</v>
      </c>
      <c r="S2088" s="526">
        <v>3</v>
      </c>
      <c r="T2088" s="526"/>
      <c r="U2088" s="526"/>
      <c r="V2088" s="526">
        <f t="shared" si="101"/>
        <v>0</v>
      </c>
      <c r="W2088" s="672"/>
      <c r="X2088" s="396" t="str">
        <f t="shared" si="99"/>
        <v>43 două camere, 26 trei camere, 3 patru camere, 0 număr camere necunoscut &lt;span style="color: red;"&gt;(spuneți-mi sau trimiteți tabel întreținere)&lt;/span&gt;</v>
      </c>
      <c r="Y2088" s="622" t="str">
        <f t="shared" si="100"/>
        <v>72 din care 43 două camere, 26 trei camere, 3 patru camere, 0 număr camere necunoscut &lt;span style="color: red;"&gt;(spuneți-mi sau trimiteți tabel întreținere)&lt;/span&gt;</v>
      </c>
      <c r="Z2088" s="397"/>
      <c r="AA2088" s="625" t="s">
        <v>1043</v>
      </c>
      <c r="AB2088" s="628" t="s">
        <v>1306</v>
      </c>
      <c r="AC2088" s="431" t="s">
        <v>1155</v>
      </c>
      <c r="AD2088" s="623" t="s">
        <v>2206</v>
      </c>
      <c r="AE2088" s="623"/>
      <c r="AF2088" s="623"/>
      <c r="AG2088" s="623" t="s">
        <v>10</v>
      </c>
      <c r="AH2088" s="623"/>
      <c r="AI2088" s="623" t="s">
        <v>2598</v>
      </c>
      <c r="AJ2088" s="441"/>
      <c r="AK2088" s="359"/>
    </row>
    <row r="2089" spans="1:37">
      <c r="A2089" s="367"/>
      <c r="B2089" s="445" t="s">
        <v>2260</v>
      </c>
      <c r="C2089" s="402">
        <v>46.536099999999998</v>
      </c>
      <c r="D2089" s="428">
        <v>23.889099999999999</v>
      </c>
      <c r="E2089" s="449" t="s">
        <v>206</v>
      </c>
      <c r="F2089" s="450" t="s">
        <v>997</v>
      </c>
      <c r="G2089" s="450" t="s">
        <v>2528</v>
      </c>
      <c r="H2089" s="450" t="s">
        <v>3218</v>
      </c>
      <c r="I2089" s="452" t="s">
        <v>681</v>
      </c>
      <c r="J2089" s="457" t="s">
        <v>3</v>
      </c>
      <c r="K2089" s="407">
        <v>8</v>
      </c>
      <c r="L2089" s="407">
        <v>5</v>
      </c>
      <c r="M2089" s="407">
        <v>5</v>
      </c>
      <c r="N2089" s="425">
        <v>95</v>
      </c>
      <c r="O2089" s="437"/>
      <c r="P2089" s="406">
        <v>1</v>
      </c>
      <c r="Q2089" s="406">
        <v>20</v>
      </c>
      <c r="R2089" s="406">
        <v>63</v>
      </c>
      <c r="S2089" s="406">
        <v>11</v>
      </c>
      <c r="T2089" s="406"/>
      <c r="U2089" s="406"/>
      <c r="V2089" s="406">
        <f t="shared" si="101"/>
        <v>0</v>
      </c>
      <c r="W2089" s="676"/>
      <c r="X2089" s="507" t="str">
        <f t="shared" ref="X2089:X2152" si="102">CONCATENATE(IF(ISBLANK(O2089),"",CONCATENATE(O2089,O$2,", ")),IF(ISBLANK(P2089),"",CONCATENATE(P2089,P$2,", ")),IF(ISBLANK(Q2089),"",CONCATENATE(Q2089,Q$2,", ")),IF(ISBLANK(R2089),"",CONCATENATE(R2089,R$2,", ")),IF(ISBLANK(S2089),"",CONCATENATE(S2089,S$2,", ")),IF(ISBLANK(T2089),"",CONCATENATE(T2089,T$2,", ")),IF(ISBLANK(U2089),"",CONCATENATE(U2089,U$2,", ")),IF(ISBLANK(V2089),"",CONCATENATE(W2089,V2089,V$2)))</f>
        <v>1 garsoniere, 20 două camere, 63 trei camere, 11 patru camere, 0 număr camere necunoscut &lt;span style="color: red;"&gt;(spuneți-mi sau trimiteți tabel întreținere)&lt;/span&gt;</v>
      </c>
      <c r="Y2089" s="508" t="str">
        <f t="shared" ref="Y2089:Y2152" si="103">W2089&amp;N2089&amp;" din care "&amp;X2089</f>
        <v>95 din care 1 garsoniere, 20 două camere, 63 trei camere, 11 patru camere, 0 număr camere necunoscut &lt;span style="color: red;"&gt;(spuneți-mi sau trimiteți tabel întreținere)&lt;/span&gt;</v>
      </c>
      <c r="Z2089" s="509"/>
      <c r="AA2089" s="510" t="s">
        <v>1043</v>
      </c>
      <c r="AB2089" s="421" t="s">
        <v>1306</v>
      </c>
      <c r="AC2089" s="432" t="s">
        <v>1155</v>
      </c>
      <c r="AD2089" s="356" t="s">
        <v>2709</v>
      </c>
      <c r="AE2089" s="356"/>
      <c r="AF2089" s="356"/>
      <c r="AG2089" s="623" t="s">
        <v>10</v>
      </c>
      <c r="AH2089" s="623"/>
      <c r="AI2089" s="623" t="s">
        <v>2591</v>
      </c>
      <c r="AJ2089" s="441"/>
      <c r="AK2089" s="359"/>
    </row>
    <row r="2090" spans="1:37">
      <c r="A2090" s="367"/>
      <c r="B2090" s="445" t="s">
        <v>9</v>
      </c>
      <c r="C2090" s="402">
        <v>46.535400000000003</v>
      </c>
      <c r="D2090" s="428">
        <v>23.888100000000001</v>
      </c>
      <c r="E2090" s="449" t="s">
        <v>206</v>
      </c>
      <c r="F2090" s="450" t="s">
        <v>997</v>
      </c>
      <c r="G2090" s="450" t="s">
        <v>2528</v>
      </c>
      <c r="H2090" s="450" t="s">
        <v>3158</v>
      </c>
      <c r="I2090" s="452" t="s">
        <v>681</v>
      </c>
      <c r="J2090" s="457" t="s">
        <v>3</v>
      </c>
      <c r="K2090" s="407">
        <v>7</v>
      </c>
      <c r="L2090" s="407">
        <v>5</v>
      </c>
      <c r="M2090" s="407">
        <v>5</v>
      </c>
      <c r="N2090" s="425">
        <v>80</v>
      </c>
      <c r="O2090" s="437"/>
      <c r="P2090" s="406"/>
      <c r="Q2090" s="406">
        <v>17</v>
      </c>
      <c r="R2090" s="406">
        <v>45</v>
      </c>
      <c r="S2090" s="406">
        <v>18</v>
      </c>
      <c r="T2090" s="406"/>
      <c r="U2090" s="406"/>
      <c r="V2090" s="406">
        <f t="shared" ref="V2090:V2153" si="104">N2090-SUM(O2090:U2090)</f>
        <v>0</v>
      </c>
      <c r="W2090" s="676"/>
      <c r="X2090" s="507" t="str">
        <f t="shared" si="102"/>
        <v>17 două camere, 45 trei camere, 18 patru camere, 0 număr camere necunoscut &lt;span style="color: red;"&gt;(spuneți-mi sau trimiteți tabel întreținere)&lt;/span&gt;</v>
      </c>
      <c r="Y2090" s="508" t="str">
        <f t="shared" si="103"/>
        <v>80 din care 17 două camere, 45 trei camere, 18 patru camere, 0 număr camere necunoscut &lt;span style="color: red;"&gt;(spuneți-mi sau trimiteți tabel întreținere)&lt;/span&gt;</v>
      </c>
      <c r="Z2090" s="509"/>
      <c r="AA2090" s="510" t="s">
        <v>1043</v>
      </c>
      <c r="AB2090" s="628" t="s">
        <v>1306</v>
      </c>
      <c r="AC2090" s="431" t="s">
        <v>1155</v>
      </c>
      <c r="AD2090" s="356" t="s">
        <v>2335</v>
      </c>
      <c r="AE2090" s="356"/>
      <c r="AF2090" s="356"/>
      <c r="AG2090" s="623" t="s">
        <v>10</v>
      </c>
      <c r="AH2090" s="623"/>
      <c r="AI2090" s="623" t="s">
        <v>2591</v>
      </c>
      <c r="AJ2090" s="441"/>
      <c r="AK2090" s="359"/>
    </row>
    <row r="2091" spans="1:37">
      <c r="A2091" s="367"/>
      <c r="B2091" s="445" t="s">
        <v>0</v>
      </c>
      <c r="C2091" s="402">
        <v>46.534399999999998</v>
      </c>
      <c r="D2091" s="428">
        <v>23.886700000000001</v>
      </c>
      <c r="E2091" s="449" t="s">
        <v>206</v>
      </c>
      <c r="F2091" s="450" t="s">
        <v>997</v>
      </c>
      <c r="G2091" s="450" t="s">
        <v>2528</v>
      </c>
      <c r="H2091" s="450" t="s">
        <v>3159</v>
      </c>
      <c r="I2091" s="627" t="s">
        <v>681</v>
      </c>
      <c r="J2091" s="399" t="s">
        <v>3</v>
      </c>
      <c r="K2091" s="624">
        <v>10</v>
      </c>
      <c r="L2091" s="624">
        <v>5</v>
      </c>
      <c r="M2091" s="624">
        <v>5</v>
      </c>
      <c r="N2091" s="398">
        <v>170</v>
      </c>
      <c r="O2091" s="395"/>
      <c r="P2091" s="526">
        <v>4</v>
      </c>
      <c r="Q2091" s="526">
        <v>127</v>
      </c>
      <c r="R2091" s="526">
        <v>30</v>
      </c>
      <c r="S2091" s="526">
        <v>9</v>
      </c>
      <c r="T2091" s="526"/>
      <c r="U2091" s="526"/>
      <c r="V2091" s="526">
        <f t="shared" si="104"/>
        <v>0</v>
      </c>
      <c r="W2091" s="672"/>
      <c r="X2091" s="396" t="str">
        <f t="shared" si="102"/>
        <v>4 garsoniere, 127 două camere, 30 trei camere, 9 patru camere, 0 număr camere necunoscut &lt;span style="color: red;"&gt;(spuneți-mi sau trimiteți tabel întreținere)&lt;/span&gt;</v>
      </c>
      <c r="Y2091" s="622" t="str">
        <f t="shared" si="103"/>
        <v>170 din care 4 garsoniere, 127 două camere, 30 trei camere, 9 patru camere, 0 număr camere necunoscut &lt;span style="color: red;"&gt;(spuneți-mi sau trimiteți tabel întreținere)&lt;/span&gt;</v>
      </c>
      <c r="Z2091" s="397"/>
      <c r="AA2091" s="625" t="s">
        <v>1043</v>
      </c>
      <c r="AB2091" s="628" t="s">
        <v>1306</v>
      </c>
      <c r="AC2091" s="432" t="s">
        <v>1155</v>
      </c>
      <c r="AD2091" s="623" t="s">
        <v>2710</v>
      </c>
      <c r="AE2091" s="623"/>
      <c r="AF2091" s="623"/>
      <c r="AG2091" s="623" t="s">
        <v>10</v>
      </c>
      <c r="AH2091" s="623"/>
      <c r="AI2091" s="623" t="s">
        <v>2591</v>
      </c>
      <c r="AJ2091" s="441"/>
      <c r="AK2091" s="359"/>
    </row>
    <row r="2092" spans="1:37">
      <c r="A2092" s="367"/>
      <c r="B2092" s="445">
        <v>5</v>
      </c>
      <c r="C2092" s="402">
        <v>46.537799999999997</v>
      </c>
      <c r="D2092" s="428">
        <v>23.883400000000002</v>
      </c>
      <c r="E2092" s="449" t="s">
        <v>206</v>
      </c>
      <c r="F2092" s="450" t="s">
        <v>997</v>
      </c>
      <c r="G2092" s="450" t="s">
        <v>2528</v>
      </c>
      <c r="H2092" s="450" t="s">
        <v>5003</v>
      </c>
      <c r="I2092" s="452" t="s">
        <v>685</v>
      </c>
      <c r="J2092" s="457" t="s">
        <v>3</v>
      </c>
      <c r="K2092" s="407">
        <v>2</v>
      </c>
      <c r="L2092" s="407">
        <v>3</v>
      </c>
      <c r="M2092" s="407">
        <v>3</v>
      </c>
      <c r="N2092" s="425">
        <v>12</v>
      </c>
      <c r="O2092" s="437"/>
      <c r="P2092" s="406"/>
      <c r="Q2092" s="406"/>
      <c r="R2092" s="406"/>
      <c r="S2092" s="406"/>
      <c r="T2092" s="406"/>
      <c r="U2092" s="406"/>
      <c r="V2092" s="406">
        <f t="shared" si="104"/>
        <v>12</v>
      </c>
      <c r="W2092" s="676"/>
      <c r="X2092" s="507" t="str">
        <f t="shared" si="102"/>
        <v>12 număr camere necunoscut &lt;span style="color: red;"&gt;(spuneți-mi sau trimiteți tabel întreținere)&lt;/span&gt;</v>
      </c>
      <c r="Y2092" s="508" t="str">
        <f t="shared" si="103"/>
        <v>12 din care 12 număr camere necunoscut &lt;span style="color: red;"&gt;(spuneți-mi sau trimiteți tabel întreținere)&lt;/span&gt;</v>
      </c>
      <c r="Z2092" s="509"/>
      <c r="AA2092" s="510" t="s">
        <v>1043</v>
      </c>
      <c r="AB2092" s="421" t="s">
        <v>1299</v>
      </c>
      <c r="AC2092" s="432" t="s">
        <v>1548</v>
      </c>
      <c r="AD2092" s="356" t="s">
        <v>2263</v>
      </c>
      <c r="AE2092" s="356"/>
      <c r="AF2092" s="356"/>
      <c r="AG2092" s="356" t="s">
        <v>840</v>
      </c>
      <c r="AH2092" s="356"/>
      <c r="AI2092" s="356" t="s">
        <v>2227</v>
      </c>
      <c r="AJ2092" s="441"/>
      <c r="AK2092" s="359"/>
    </row>
    <row r="2093" spans="1:37">
      <c r="A2093" s="367"/>
      <c r="B2093" s="445" t="s">
        <v>146</v>
      </c>
      <c r="C2093" s="402">
        <v>46.537300000000002</v>
      </c>
      <c r="D2093" s="428">
        <v>23.8827</v>
      </c>
      <c r="E2093" s="449" t="s">
        <v>206</v>
      </c>
      <c r="F2093" s="450" t="s">
        <v>997</v>
      </c>
      <c r="G2093" s="450" t="s">
        <v>2528</v>
      </c>
      <c r="H2093" s="450" t="s">
        <v>5004</v>
      </c>
      <c r="I2093" s="452" t="s">
        <v>681</v>
      </c>
      <c r="J2093" s="457" t="s">
        <v>3</v>
      </c>
      <c r="K2093" s="407">
        <v>1</v>
      </c>
      <c r="L2093" s="407">
        <v>5</v>
      </c>
      <c r="M2093" s="407">
        <v>5</v>
      </c>
      <c r="N2093" s="425">
        <v>20</v>
      </c>
      <c r="O2093" s="437"/>
      <c r="P2093" s="406"/>
      <c r="Q2093" s="406">
        <v>17</v>
      </c>
      <c r="R2093" s="406">
        <v>3</v>
      </c>
      <c r="S2093" s="406"/>
      <c r="T2093" s="406"/>
      <c r="U2093" s="406"/>
      <c r="V2093" s="406">
        <f t="shared" si="104"/>
        <v>0</v>
      </c>
      <c r="W2093" s="676"/>
      <c r="X2093" s="507" t="str">
        <f t="shared" si="102"/>
        <v>17 două camere, 3 trei camere, 0 număr camere necunoscut &lt;span style="color: red;"&gt;(spuneți-mi sau trimiteți tabel întreținere)&lt;/span&gt;</v>
      </c>
      <c r="Y2093" s="508" t="str">
        <f t="shared" si="103"/>
        <v>20 din care 17 două camere, 3 trei camere, 0 număr camere necunoscut &lt;span style="color: red;"&gt;(spuneți-mi sau trimiteți tabel întreținere)&lt;/span&gt;</v>
      </c>
      <c r="Z2093" s="509"/>
      <c r="AA2093" s="510" t="s">
        <v>1043</v>
      </c>
      <c r="AB2093" s="628" t="s">
        <v>1306</v>
      </c>
      <c r="AC2093" s="431" t="s">
        <v>1155</v>
      </c>
      <c r="AD2093" s="356" t="s">
        <v>2311</v>
      </c>
      <c r="AE2093" s="356"/>
      <c r="AF2093" s="356"/>
      <c r="AG2093" s="623" t="s">
        <v>10</v>
      </c>
      <c r="AH2093" s="623"/>
      <c r="AI2093" s="623" t="s">
        <v>2591</v>
      </c>
      <c r="AJ2093" s="441"/>
      <c r="AK2093" s="359"/>
    </row>
    <row r="2094" spans="1:37">
      <c r="A2094" s="367"/>
      <c r="B2094" s="445">
        <v>14</v>
      </c>
      <c r="C2094" s="402">
        <v>46.5379</v>
      </c>
      <c r="D2094" s="428">
        <v>23.8841</v>
      </c>
      <c r="E2094" s="449" t="s">
        <v>206</v>
      </c>
      <c r="F2094" s="450" t="s">
        <v>997</v>
      </c>
      <c r="G2094" s="450" t="s">
        <v>2528</v>
      </c>
      <c r="H2094" s="450" t="s">
        <v>5005</v>
      </c>
      <c r="I2094" s="452" t="s">
        <v>685</v>
      </c>
      <c r="J2094" s="457" t="s">
        <v>3</v>
      </c>
      <c r="K2094" s="407">
        <v>2</v>
      </c>
      <c r="L2094" s="407">
        <v>3</v>
      </c>
      <c r="M2094" s="407">
        <v>3</v>
      </c>
      <c r="N2094" s="425">
        <v>18</v>
      </c>
      <c r="O2094" s="437"/>
      <c r="P2094" s="406"/>
      <c r="Q2094" s="406"/>
      <c r="R2094" s="406"/>
      <c r="S2094" s="406"/>
      <c r="T2094" s="406"/>
      <c r="U2094" s="406"/>
      <c r="V2094" s="406">
        <f t="shared" si="104"/>
        <v>18</v>
      </c>
      <c r="W2094" s="676"/>
      <c r="X2094" s="507" t="str">
        <f t="shared" si="102"/>
        <v>18 număr camere necunoscut &lt;span style="color: red;"&gt;(spuneți-mi sau trimiteți tabel întreținere)&lt;/span&gt;</v>
      </c>
      <c r="Y2094" s="508" t="str">
        <f t="shared" si="103"/>
        <v>18 din care 18 număr camere necunoscut &lt;span style="color: red;"&gt;(spuneți-mi sau trimiteți tabel întreținere)&lt;/span&gt;</v>
      </c>
      <c r="Z2094" s="509"/>
      <c r="AA2094" s="510" t="s">
        <v>1043</v>
      </c>
      <c r="AB2094" s="421" t="s">
        <v>1299</v>
      </c>
      <c r="AC2094" s="432" t="s">
        <v>1548</v>
      </c>
      <c r="AD2094" s="356" t="s">
        <v>2205</v>
      </c>
      <c r="AE2094" s="356"/>
      <c r="AF2094" s="356"/>
      <c r="AG2094" s="356" t="s">
        <v>840</v>
      </c>
      <c r="AH2094" s="356"/>
      <c r="AI2094" s="356" t="s">
        <v>2227</v>
      </c>
      <c r="AJ2094" s="441"/>
      <c r="AK2094" s="359"/>
    </row>
    <row r="2095" spans="1:37">
      <c r="A2095" s="367"/>
      <c r="B2095" s="445" t="s">
        <v>103</v>
      </c>
      <c r="C2095" s="402">
        <v>46.537700000000001</v>
      </c>
      <c r="D2095" s="428">
        <v>23.8843</v>
      </c>
      <c r="E2095" s="449" t="s">
        <v>206</v>
      </c>
      <c r="F2095" s="450" t="s">
        <v>997</v>
      </c>
      <c r="G2095" s="450" t="s">
        <v>2528</v>
      </c>
      <c r="H2095" s="450" t="s">
        <v>5005</v>
      </c>
      <c r="I2095" s="452" t="s">
        <v>681</v>
      </c>
      <c r="J2095" s="457" t="s">
        <v>3</v>
      </c>
      <c r="K2095" s="407">
        <v>1</v>
      </c>
      <c r="L2095" s="407">
        <v>5</v>
      </c>
      <c r="M2095" s="407">
        <v>5</v>
      </c>
      <c r="N2095" s="425">
        <v>20</v>
      </c>
      <c r="O2095" s="437"/>
      <c r="P2095" s="406"/>
      <c r="Q2095" s="406">
        <v>7</v>
      </c>
      <c r="R2095" s="406">
        <v>13</v>
      </c>
      <c r="S2095" s="406"/>
      <c r="T2095" s="406"/>
      <c r="U2095" s="406"/>
      <c r="V2095" s="406">
        <f t="shared" si="104"/>
        <v>0</v>
      </c>
      <c r="W2095" s="676"/>
      <c r="X2095" s="507" t="str">
        <f t="shared" si="102"/>
        <v>7 două camere, 13 trei camere, 0 număr camere necunoscut &lt;span style="color: red;"&gt;(spuneți-mi sau trimiteți tabel întreținere)&lt;/span&gt;</v>
      </c>
      <c r="Y2095" s="508" t="str">
        <f t="shared" si="103"/>
        <v>20 din care 7 două camere, 13 trei camere, 0 număr camere necunoscut &lt;span style="color: red;"&gt;(spuneți-mi sau trimiteți tabel întreținere)&lt;/span&gt;</v>
      </c>
      <c r="Z2095" s="509"/>
      <c r="AA2095" s="510" t="s">
        <v>1043</v>
      </c>
      <c r="AB2095" s="628" t="s">
        <v>1305</v>
      </c>
      <c r="AC2095" s="431" t="s">
        <v>1547</v>
      </c>
      <c r="AD2095" s="623" t="s">
        <v>1496</v>
      </c>
      <c r="AE2095" s="623"/>
      <c r="AF2095" s="623"/>
      <c r="AG2095" s="623" t="s">
        <v>10</v>
      </c>
      <c r="AH2095" s="623"/>
      <c r="AI2095" s="623" t="s">
        <v>2583</v>
      </c>
      <c r="AJ2095" s="441"/>
      <c r="AK2095" s="359"/>
    </row>
    <row r="2096" spans="1:37">
      <c r="A2096" s="367"/>
      <c r="B2096" s="445">
        <v>6</v>
      </c>
      <c r="C2096" s="402">
        <v>46.537399999999998</v>
      </c>
      <c r="D2096" s="428">
        <v>23.883299999999998</v>
      </c>
      <c r="E2096" s="449" t="s">
        <v>206</v>
      </c>
      <c r="F2096" s="450" t="s">
        <v>997</v>
      </c>
      <c r="G2096" s="450" t="s">
        <v>2528</v>
      </c>
      <c r="H2096" s="450" t="s">
        <v>5006</v>
      </c>
      <c r="I2096" s="452" t="s">
        <v>685</v>
      </c>
      <c r="J2096" s="457" t="s">
        <v>3</v>
      </c>
      <c r="K2096" s="407">
        <v>2</v>
      </c>
      <c r="L2096" s="407">
        <v>3</v>
      </c>
      <c r="M2096" s="407">
        <v>3</v>
      </c>
      <c r="N2096" s="425">
        <v>12</v>
      </c>
      <c r="O2096" s="437"/>
      <c r="P2096" s="406"/>
      <c r="Q2096" s="406"/>
      <c r="R2096" s="406"/>
      <c r="S2096" s="406"/>
      <c r="T2096" s="406"/>
      <c r="U2096" s="406"/>
      <c r="V2096" s="406">
        <f t="shared" si="104"/>
        <v>12</v>
      </c>
      <c r="W2096" s="676"/>
      <c r="X2096" s="507" t="str">
        <f t="shared" si="102"/>
        <v>12 număr camere necunoscut &lt;span style="color: red;"&gt;(spuneți-mi sau trimiteți tabel întreținere)&lt;/span&gt;</v>
      </c>
      <c r="Y2096" s="508" t="str">
        <f t="shared" si="103"/>
        <v>12 din care 12 număr camere necunoscut &lt;span style="color: red;"&gt;(spuneți-mi sau trimiteți tabel întreținere)&lt;/span&gt;</v>
      </c>
      <c r="Z2096" s="509"/>
      <c r="AA2096" s="510" t="s">
        <v>1043</v>
      </c>
      <c r="AB2096" s="421" t="s">
        <v>1299</v>
      </c>
      <c r="AC2096" s="432" t="s">
        <v>1548</v>
      </c>
      <c r="AD2096" s="356" t="s">
        <v>2263</v>
      </c>
      <c r="AE2096" s="356"/>
      <c r="AF2096" s="356"/>
      <c r="AG2096" s="356" t="s">
        <v>840</v>
      </c>
      <c r="AH2096" s="356"/>
      <c r="AI2096" s="356" t="s">
        <v>2227</v>
      </c>
      <c r="AJ2096" s="441"/>
      <c r="AK2096" s="359"/>
    </row>
    <row r="2097" spans="1:37">
      <c r="A2097" s="367"/>
      <c r="B2097" s="445">
        <v>13</v>
      </c>
      <c r="C2097" s="402">
        <v>46.537799999999997</v>
      </c>
      <c r="D2097" s="428">
        <v>23.884699999999999</v>
      </c>
      <c r="E2097" s="449" t="s">
        <v>206</v>
      </c>
      <c r="F2097" s="450" t="s">
        <v>997</v>
      </c>
      <c r="G2097" s="450" t="s">
        <v>2528</v>
      </c>
      <c r="H2097" s="450" t="s">
        <v>5007</v>
      </c>
      <c r="I2097" s="452" t="s">
        <v>685</v>
      </c>
      <c r="J2097" s="457" t="s">
        <v>3</v>
      </c>
      <c r="K2097" s="407">
        <v>2</v>
      </c>
      <c r="L2097" s="407">
        <v>3</v>
      </c>
      <c r="M2097" s="407">
        <v>3</v>
      </c>
      <c r="N2097" s="425">
        <v>18</v>
      </c>
      <c r="O2097" s="437"/>
      <c r="P2097" s="406"/>
      <c r="Q2097" s="406"/>
      <c r="R2097" s="406"/>
      <c r="S2097" s="406"/>
      <c r="T2097" s="406"/>
      <c r="U2097" s="406"/>
      <c r="V2097" s="406">
        <f t="shared" si="104"/>
        <v>18</v>
      </c>
      <c r="W2097" s="676"/>
      <c r="X2097" s="507" t="str">
        <f t="shared" si="102"/>
        <v>18 număr camere necunoscut &lt;span style="color: red;"&gt;(spuneți-mi sau trimiteți tabel întreținere)&lt;/span&gt;</v>
      </c>
      <c r="Y2097" s="508" t="str">
        <f t="shared" si="103"/>
        <v>18 din care 18 număr camere necunoscut &lt;span style="color: red;"&gt;(spuneți-mi sau trimiteți tabel întreținere)&lt;/span&gt;</v>
      </c>
      <c r="Z2097" s="509"/>
      <c r="AA2097" s="510" t="s">
        <v>1043</v>
      </c>
      <c r="AB2097" s="421" t="s">
        <v>1299</v>
      </c>
      <c r="AC2097" s="432" t="s">
        <v>1548</v>
      </c>
      <c r="AD2097" s="356" t="s">
        <v>2205</v>
      </c>
      <c r="AE2097" s="356"/>
      <c r="AF2097" s="356"/>
      <c r="AG2097" s="356" t="s">
        <v>840</v>
      </c>
      <c r="AH2097" s="356"/>
      <c r="AI2097" s="356" t="s">
        <v>2227</v>
      </c>
      <c r="AJ2097" s="441"/>
      <c r="AK2097" s="359"/>
    </row>
    <row r="2098" spans="1:37">
      <c r="A2098" s="367"/>
      <c r="B2098" s="445" t="s">
        <v>123</v>
      </c>
      <c r="C2098" s="402">
        <v>46.537599999999998</v>
      </c>
      <c r="D2098" s="428">
        <v>23.884899999999998</v>
      </c>
      <c r="E2098" s="449" t="s">
        <v>206</v>
      </c>
      <c r="F2098" s="450" t="s">
        <v>997</v>
      </c>
      <c r="G2098" s="450" t="s">
        <v>2528</v>
      </c>
      <c r="H2098" s="450" t="s">
        <v>5007</v>
      </c>
      <c r="I2098" s="452" t="s">
        <v>681</v>
      </c>
      <c r="J2098" s="457" t="s">
        <v>3</v>
      </c>
      <c r="K2098" s="407">
        <v>1</v>
      </c>
      <c r="L2098" s="407">
        <v>5</v>
      </c>
      <c r="M2098" s="407">
        <v>5</v>
      </c>
      <c r="N2098" s="425">
        <v>20</v>
      </c>
      <c r="O2098" s="437"/>
      <c r="P2098" s="406"/>
      <c r="Q2098" s="406">
        <v>7</v>
      </c>
      <c r="R2098" s="406">
        <v>13</v>
      </c>
      <c r="S2098" s="406"/>
      <c r="T2098" s="406"/>
      <c r="U2098" s="406"/>
      <c r="V2098" s="406">
        <f t="shared" si="104"/>
        <v>0</v>
      </c>
      <c r="W2098" s="676"/>
      <c r="X2098" s="507" t="str">
        <f t="shared" si="102"/>
        <v>7 două camere, 13 trei camere, 0 număr camere necunoscut &lt;span style="color: red;"&gt;(spuneți-mi sau trimiteți tabel întreținere)&lt;/span&gt;</v>
      </c>
      <c r="Y2098" s="508" t="str">
        <f t="shared" si="103"/>
        <v>20 din care 7 două camere, 13 trei camere, 0 număr camere necunoscut &lt;span style="color: red;"&gt;(spuneți-mi sau trimiteți tabel întreținere)&lt;/span&gt;</v>
      </c>
      <c r="Z2098" s="509"/>
      <c r="AA2098" s="510" t="s">
        <v>1043</v>
      </c>
      <c r="AB2098" s="628" t="s">
        <v>1305</v>
      </c>
      <c r="AC2098" s="431" t="s">
        <v>1547</v>
      </c>
      <c r="AD2098" s="623" t="s">
        <v>1496</v>
      </c>
      <c r="AE2098" s="623"/>
      <c r="AF2098" s="623"/>
      <c r="AG2098" s="623" t="s">
        <v>10</v>
      </c>
      <c r="AH2098" s="623"/>
      <c r="AI2098" s="623" t="s">
        <v>2583</v>
      </c>
      <c r="AJ2098" s="441"/>
      <c r="AK2098" s="359"/>
    </row>
    <row r="2099" spans="1:37">
      <c r="A2099" s="367"/>
      <c r="B2099" s="445">
        <v>7</v>
      </c>
      <c r="C2099" s="402">
        <v>46.537399999999998</v>
      </c>
      <c r="D2099" s="428">
        <v>23.883900000000001</v>
      </c>
      <c r="E2099" s="449" t="s">
        <v>206</v>
      </c>
      <c r="F2099" s="450" t="s">
        <v>997</v>
      </c>
      <c r="G2099" s="450" t="s">
        <v>2528</v>
      </c>
      <c r="H2099" s="450" t="s">
        <v>5008</v>
      </c>
      <c r="I2099" s="452" t="s">
        <v>685</v>
      </c>
      <c r="J2099" s="457" t="s">
        <v>3</v>
      </c>
      <c r="K2099" s="407">
        <v>2</v>
      </c>
      <c r="L2099" s="407">
        <v>3</v>
      </c>
      <c r="M2099" s="407">
        <v>3</v>
      </c>
      <c r="N2099" s="425">
        <v>18</v>
      </c>
      <c r="O2099" s="437"/>
      <c r="P2099" s="406"/>
      <c r="Q2099" s="406">
        <v>18</v>
      </c>
      <c r="R2099" s="406"/>
      <c r="S2099" s="406"/>
      <c r="T2099" s="406"/>
      <c r="U2099" s="406"/>
      <c r="V2099" s="406">
        <f t="shared" si="104"/>
        <v>0</v>
      </c>
      <c r="W2099" s="676"/>
      <c r="X2099" s="507" t="str">
        <f t="shared" si="102"/>
        <v>18 două camere, 0 număr camere necunoscut &lt;span style="color: red;"&gt;(spuneți-mi sau trimiteți tabel întreținere)&lt;/span&gt;</v>
      </c>
      <c r="Y2099" s="508" t="str">
        <f t="shared" si="103"/>
        <v>18 din care 18 două camere, 0 număr camere necunoscut &lt;span style="color: red;"&gt;(spuneți-mi sau trimiteți tabel întreținere)&lt;/span&gt;</v>
      </c>
      <c r="Z2099" s="509"/>
      <c r="AA2099" s="510" t="s">
        <v>1043</v>
      </c>
      <c r="AB2099" s="421" t="s">
        <v>1299</v>
      </c>
      <c r="AC2099" s="432" t="s">
        <v>1548</v>
      </c>
      <c r="AD2099" s="356" t="s">
        <v>2267</v>
      </c>
      <c r="AE2099" s="356"/>
      <c r="AF2099" s="356"/>
      <c r="AG2099" s="356" t="s">
        <v>840</v>
      </c>
      <c r="AH2099" s="356"/>
      <c r="AI2099" s="356" t="s">
        <v>2227</v>
      </c>
      <c r="AJ2099" s="441"/>
      <c r="AK2099" s="359"/>
    </row>
    <row r="2100" spans="1:37">
      <c r="A2100" s="367"/>
      <c r="B2100" s="445" t="s">
        <v>111</v>
      </c>
      <c r="C2100" s="402">
        <v>46.536900000000003</v>
      </c>
      <c r="D2100" s="428">
        <v>23.884</v>
      </c>
      <c r="E2100" s="449" t="s">
        <v>206</v>
      </c>
      <c r="F2100" s="450" t="s">
        <v>997</v>
      </c>
      <c r="G2100" s="450" t="s">
        <v>2528</v>
      </c>
      <c r="H2100" s="450" t="s">
        <v>5008</v>
      </c>
      <c r="I2100" s="452" t="s">
        <v>681</v>
      </c>
      <c r="J2100" s="457" t="s">
        <v>3</v>
      </c>
      <c r="K2100" s="407">
        <v>1</v>
      </c>
      <c r="L2100" s="407">
        <v>5</v>
      </c>
      <c r="M2100" s="407">
        <v>5</v>
      </c>
      <c r="N2100" s="425">
        <v>100</v>
      </c>
      <c r="O2100" s="437"/>
      <c r="P2100" s="406">
        <v>100</v>
      </c>
      <c r="Q2100" s="406"/>
      <c r="R2100" s="406"/>
      <c r="S2100" s="406"/>
      <c r="T2100" s="406"/>
      <c r="U2100" s="406"/>
      <c r="V2100" s="406">
        <f t="shared" si="104"/>
        <v>0</v>
      </c>
      <c r="W2100" s="676"/>
      <c r="X2100" s="507" t="str">
        <f t="shared" si="102"/>
        <v>100 garsoniere, 0 număr camere necunoscut &lt;span style="color: red;"&gt;(spuneți-mi sau trimiteți tabel întreținere)&lt;/span&gt;</v>
      </c>
      <c r="Y2100" s="508" t="str">
        <f t="shared" si="103"/>
        <v>100 din care 100 garsoniere, 0 număr camere necunoscut &lt;span style="color: red;"&gt;(spuneți-mi sau trimiteți tabel întreținere)&lt;/span&gt;</v>
      </c>
      <c r="Z2100" s="509"/>
      <c r="AA2100" s="510" t="s">
        <v>1043</v>
      </c>
      <c r="AB2100" s="421" t="s">
        <v>1302</v>
      </c>
      <c r="AC2100" s="432" t="s">
        <v>1548</v>
      </c>
      <c r="AD2100" s="356" t="s">
        <v>624</v>
      </c>
      <c r="AE2100" s="356"/>
      <c r="AF2100" s="356"/>
      <c r="AG2100" s="356" t="s">
        <v>840</v>
      </c>
      <c r="AH2100" s="356"/>
      <c r="AI2100" s="356" t="s">
        <v>2227</v>
      </c>
      <c r="AJ2100" s="441"/>
      <c r="AK2100" s="359"/>
    </row>
    <row r="2101" spans="1:37">
      <c r="A2101" s="367"/>
      <c r="B2101" s="445">
        <v>12</v>
      </c>
      <c r="C2101" s="402">
        <v>46.537700000000001</v>
      </c>
      <c r="D2101" s="428">
        <v>23.885200000000001</v>
      </c>
      <c r="E2101" s="449" t="s">
        <v>206</v>
      </c>
      <c r="F2101" s="450" t="s">
        <v>997</v>
      </c>
      <c r="G2101" s="450" t="s">
        <v>2528</v>
      </c>
      <c r="H2101" s="450" t="s">
        <v>5009</v>
      </c>
      <c r="I2101" s="452" t="s">
        <v>685</v>
      </c>
      <c r="J2101" s="457" t="s">
        <v>3</v>
      </c>
      <c r="K2101" s="407">
        <v>2</v>
      </c>
      <c r="L2101" s="407">
        <v>3</v>
      </c>
      <c r="M2101" s="407">
        <v>3</v>
      </c>
      <c r="N2101" s="425">
        <v>18</v>
      </c>
      <c r="O2101" s="437"/>
      <c r="P2101" s="406"/>
      <c r="Q2101" s="406"/>
      <c r="R2101" s="406"/>
      <c r="S2101" s="406"/>
      <c r="T2101" s="406"/>
      <c r="U2101" s="406"/>
      <c r="V2101" s="406">
        <f t="shared" si="104"/>
        <v>18</v>
      </c>
      <c r="W2101" s="676"/>
      <c r="X2101" s="507" t="str">
        <f t="shared" si="102"/>
        <v>18 număr camere necunoscut &lt;span style="color: red;"&gt;(spuneți-mi sau trimiteți tabel întreținere)&lt;/span&gt;</v>
      </c>
      <c r="Y2101" s="508" t="str">
        <f t="shared" si="103"/>
        <v>18 din care 18 număr camere necunoscut &lt;span style="color: red;"&gt;(spuneți-mi sau trimiteți tabel întreținere)&lt;/span&gt;</v>
      </c>
      <c r="Z2101" s="509"/>
      <c r="AA2101" s="510" t="s">
        <v>1043</v>
      </c>
      <c r="AB2101" s="421" t="s">
        <v>1299</v>
      </c>
      <c r="AC2101" s="432" t="s">
        <v>1548</v>
      </c>
      <c r="AD2101" s="356" t="s">
        <v>2205</v>
      </c>
      <c r="AE2101" s="356"/>
      <c r="AF2101" s="356"/>
      <c r="AG2101" s="356" t="s">
        <v>840</v>
      </c>
      <c r="AH2101" s="356"/>
      <c r="AI2101" s="356" t="s">
        <v>2227</v>
      </c>
      <c r="AJ2101" s="441"/>
      <c r="AK2101" s="359"/>
    </row>
    <row r="2102" spans="1:37">
      <c r="A2102" s="367"/>
      <c r="B2102" s="445" t="s">
        <v>145</v>
      </c>
      <c r="C2102" s="402">
        <v>46.537500000000001</v>
      </c>
      <c r="D2102" s="428">
        <v>23.885400000000001</v>
      </c>
      <c r="E2102" s="449" t="s">
        <v>206</v>
      </c>
      <c r="F2102" s="450" t="s">
        <v>997</v>
      </c>
      <c r="G2102" s="450" t="s">
        <v>2528</v>
      </c>
      <c r="H2102" s="450" t="s">
        <v>5009</v>
      </c>
      <c r="I2102" s="452" t="s">
        <v>681</v>
      </c>
      <c r="J2102" s="457" t="s">
        <v>3</v>
      </c>
      <c r="K2102" s="407">
        <v>1</v>
      </c>
      <c r="L2102" s="407">
        <v>5</v>
      </c>
      <c r="M2102" s="407">
        <v>5</v>
      </c>
      <c r="N2102" s="425">
        <v>20</v>
      </c>
      <c r="O2102" s="437"/>
      <c r="P2102" s="406"/>
      <c r="Q2102" s="406">
        <v>7</v>
      </c>
      <c r="R2102" s="406">
        <v>13</v>
      </c>
      <c r="S2102" s="406"/>
      <c r="T2102" s="406"/>
      <c r="U2102" s="406"/>
      <c r="V2102" s="406">
        <f t="shared" si="104"/>
        <v>0</v>
      </c>
      <c r="W2102" s="676"/>
      <c r="X2102" s="507" t="str">
        <f t="shared" si="102"/>
        <v>7 două camere, 13 trei camere, 0 număr camere necunoscut &lt;span style="color: red;"&gt;(spuneți-mi sau trimiteți tabel întreținere)&lt;/span&gt;</v>
      </c>
      <c r="Y2102" s="508" t="str">
        <f t="shared" si="103"/>
        <v>20 din care 7 două camere, 13 trei camere, 0 număr camere necunoscut &lt;span style="color: red;"&gt;(spuneți-mi sau trimiteți tabel întreținere)&lt;/span&gt;</v>
      </c>
      <c r="Z2102" s="509"/>
      <c r="AA2102" s="510" t="s">
        <v>1043</v>
      </c>
      <c r="AB2102" s="628" t="s">
        <v>1305</v>
      </c>
      <c r="AC2102" s="431" t="s">
        <v>1547</v>
      </c>
      <c r="AD2102" s="623" t="s">
        <v>1496</v>
      </c>
      <c r="AE2102" s="623"/>
      <c r="AF2102" s="623"/>
      <c r="AG2102" s="623" t="s">
        <v>10</v>
      </c>
      <c r="AH2102" s="623"/>
      <c r="AI2102" s="623" t="s">
        <v>2583</v>
      </c>
      <c r="AJ2102" s="441"/>
      <c r="AK2102" s="359"/>
    </row>
    <row r="2103" spans="1:37">
      <c r="A2103" s="367"/>
      <c r="B2103" s="445">
        <v>8</v>
      </c>
      <c r="C2103" s="402">
        <v>46.537300000000002</v>
      </c>
      <c r="D2103" s="428">
        <v>23.884499999999999</v>
      </c>
      <c r="E2103" s="449" t="s">
        <v>206</v>
      </c>
      <c r="F2103" s="450" t="s">
        <v>997</v>
      </c>
      <c r="G2103" s="450" t="s">
        <v>2528</v>
      </c>
      <c r="H2103" s="450" t="s">
        <v>5010</v>
      </c>
      <c r="I2103" s="452" t="s">
        <v>685</v>
      </c>
      <c r="J2103" s="457" t="s">
        <v>3</v>
      </c>
      <c r="K2103" s="407">
        <v>2</v>
      </c>
      <c r="L2103" s="407">
        <v>3</v>
      </c>
      <c r="M2103" s="407">
        <v>3</v>
      </c>
      <c r="N2103" s="425">
        <v>18</v>
      </c>
      <c r="O2103" s="437"/>
      <c r="P2103" s="406"/>
      <c r="Q2103" s="406">
        <v>18</v>
      </c>
      <c r="R2103" s="406"/>
      <c r="S2103" s="406"/>
      <c r="T2103" s="406"/>
      <c r="U2103" s="406"/>
      <c r="V2103" s="406">
        <f t="shared" si="104"/>
        <v>0</v>
      </c>
      <c r="W2103" s="676"/>
      <c r="X2103" s="507" t="str">
        <f t="shared" si="102"/>
        <v>18 două camere, 0 număr camere necunoscut &lt;span style="color: red;"&gt;(spuneți-mi sau trimiteți tabel întreținere)&lt;/span&gt;</v>
      </c>
      <c r="Y2103" s="508" t="str">
        <f t="shared" si="103"/>
        <v>18 din care 18 două camere, 0 număr camere necunoscut &lt;span style="color: red;"&gt;(spuneți-mi sau trimiteți tabel întreținere)&lt;/span&gt;</v>
      </c>
      <c r="Z2103" s="509"/>
      <c r="AA2103" s="510" t="s">
        <v>1043</v>
      </c>
      <c r="AB2103" s="421" t="s">
        <v>1299</v>
      </c>
      <c r="AC2103" s="432" t="s">
        <v>1548</v>
      </c>
      <c r="AD2103" s="356" t="s">
        <v>2267</v>
      </c>
      <c r="AE2103" s="356"/>
      <c r="AF2103" s="356"/>
      <c r="AG2103" s="356" t="s">
        <v>840</v>
      </c>
      <c r="AH2103" s="356"/>
      <c r="AI2103" s="356" t="s">
        <v>2227</v>
      </c>
      <c r="AJ2103" s="441"/>
      <c r="AK2103" s="359"/>
    </row>
    <row r="2104" spans="1:37">
      <c r="A2104" s="367"/>
      <c r="B2104" s="445" t="s">
        <v>171</v>
      </c>
      <c r="C2104" s="402">
        <v>46.536799999999999</v>
      </c>
      <c r="D2104" s="428">
        <v>23.884499999999999</v>
      </c>
      <c r="E2104" s="449" t="s">
        <v>206</v>
      </c>
      <c r="F2104" s="450" t="s">
        <v>997</v>
      </c>
      <c r="G2104" s="450" t="s">
        <v>2528</v>
      </c>
      <c r="H2104" s="450" t="s">
        <v>5010</v>
      </c>
      <c r="I2104" s="452" t="s">
        <v>681</v>
      </c>
      <c r="J2104" s="457" t="s">
        <v>3</v>
      </c>
      <c r="K2104" s="407">
        <v>1</v>
      </c>
      <c r="L2104" s="407">
        <v>5</v>
      </c>
      <c r="M2104" s="407">
        <v>5</v>
      </c>
      <c r="N2104" s="425">
        <v>100</v>
      </c>
      <c r="O2104" s="437"/>
      <c r="P2104" s="406">
        <v>100</v>
      </c>
      <c r="Q2104" s="406"/>
      <c r="R2104" s="406"/>
      <c r="S2104" s="406"/>
      <c r="T2104" s="406"/>
      <c r="U2104" s="406"/>
      <c r="V2104" s="406">
        <f t="shared" si="104"/>
        <v>0</v>
      </c>
      <c r="W2104" s="676"/>
      <c r="X2104" s="507" t="str">
        <f t="shared" si="102"/>
        <v>100 garsoniere, 0 număr camere necunoscut &lt;span style="color: red;"&gt;(spuneți-mi sau trimiteți tabel întreținere)&lt;/span&gt;</v>
      </c>
      <c r="Y2104" s="508" t="str">
        <f t="shared" si="103"/>
        <v>100 din care 100 garsoniere, 0 număr camere necunoscut &lt;span style="color: red;"&gt;(spuneți-mi sau trimiteți tabel întreținere)&lt;/span&gt;</v>
      </c>
      <c r="Z2104" s="509"/>
      <c r="AA2104" s="510" t="s">
        <v>1043</v>
      </c>
      <c r="AB2104" s="421" t="s">
        <v>1302</v>
      </c>
      <c r="AC2104" s="432" t="s">
        <v>1548</v>
      </c>
      <c r="AD2104" s="356" t="s">
        <v>624</v>
      </c>
      <c r="AE2104" s="356"/>
      <c r="AF2104" s="356"/>
      <c r="AG2104" s="356" t="s">
        <v>840</v>
      </c>
      <c r="AH2104" s="356"/>
      <c r="AI2104" s="356" t="s">
        <v>2227</v>
      </c>
      <c r="AJ2104" s="441"/>
      <c r="AK2104" s="359"/>
    </row>
    <row r="2105" spans="1:37">
      <c r="A2105" s="367"/>
      <c r="B2105" s="445">
        <v>11</v>
      </c>
      <c r="C2105" s="402">
        <v>46.537700000000001</v>
      </c>
      <c r="D2105" s="428">
        <v>23.8857</v>
      </c>
      <c r="E2105" s="449" t="s">
        <v>206</v>
      </c>
      <c r="F2105" s="450" t="s">
        <v>997</v>
      </c>
      <c r="G2105" s="450" t="s">
        <v>2528</v>
      </c>
      <c r="H2105" s="450" t="s">
        <v>5011</v>
      </c>
      <c r="I2105" s="452" t="s">
        <v>685</v>
      </c>
      <c r="J2105" s="457" t="s">
        <v>3</v>
      </c>
      <c r="K2105" s="407">
        <v>2</v>
      </c>
      <c r="L2105" s="407">
        <v>3</v>
      </c>
      <c r="M2105" s="407">
        <v>3</v>
      </c>
      <c r="N2105" s="425">
        <v>18</v>
      </c>
      <c r="O2105" s="437"/>
      <c r="P2105" s="406"/>
      <c r="Q2105" s="406"/>
      <c r="R2105" s="406"/>
      <c r="S2105" s="406"/>
      <c r="T2105" s="406"/>
      <c r="U2105" s="406"/>
      <c r="V2105" s="406">
        <f t="shared" si="104"/>
        <v>18</v>
      </c>
      <c r="W2105" s="676"/>
      <c r="X2105" s="507" t="str">
        <f t="shared" si="102"/>
        <v>18 număr camere necunoscut &lt;span style="color: red;"&gt;(spuneți-mi sau trimiteți tabel întreținere)&lt;/span&gt;</v>
      </c>
      <c r="Y2105" s="508" t="str">
        <f t="shared" si="103"/>
        <v>18 din care 18 număr camere necunoscut &lt;span style="color: red;"&gt;(spuneți-mi sau trimiteți tabel întreținere)&lt;/span&gt;</v>
      </c>
      <c r="Z2105" s="509"/>
      <c r="AA2105" s="510" t="s">
        <v>1043</v>
      </c>
      <c r="AB2105" s="421" t="s">
        <v>1299</v>
      </c>
      <c r="AC2105" s="432" t="s">
        <v>1548</v>
      </c>
      <c r="AD2105" s="356" t="s">
        <v>2205</v>
      </c>
      <c r="AE2105" s="356"/>
      <c r="AF2105" s="356"/>
      <c r="AG2105" s="356" t="s">
        <v>840</v>
      </c>
      <c r="AH2105" s="356"/>
      <c r="AI2105" s="356" t="s">
        <v>2227</v>
      </c>
      <c r="AJ2105" s="441"/>
      <c r="AK2105" s="359"/>
    </row>
    <row r="2106" spans="1:37">
      <c r="A2106" s="367"/>
      <c r="B2106" s="445">
        <v>9</v>
      </c>
      <c r="C2106" s="402">
        <v>46.537100000000002</v>
      </c>
      <c r="D2106" s="428">
        <v>23.885000000000002</v>
      </c>
      <c r="E2106" s="449" t="s">
        <v>206</v>
      </c>
      <c r="F2106" s="450" t="s">
        <v>997</v>
      </c>
      <c r="G2106" s="450" t="s">
        <v>2528</v>
      </c>
      <c r="H2106" s="450" t="s">
        <v>5012</v>
      </c>
      <c r="I2106" s="452" t="s">
        <v>685</v>
      </c>
      <c r="J2106" s="457" t="s">
        <v>3</v>
      </c>
      <c r="K2106" s="407">
        <v>2</v>
      </c>
      <c r="L2106" s="407">
        <v>3</v>
      </c>
      <c r="M2106" s="407">
        <v>3</v>
      </c>
      <c r="N2106" s="425">
        <v>18</v>
      </c>
      <c r="O2106" s="437"/>
      <c r="P2106" s="406"/>
      <c r="Q2106" s="406"/>
      <c r="R2106" s="406"/>
      <c r="S2106" s="406"/>
      <c r="T2106" s="406"/>
      <c r="U2106" s="406"/>
      <c r="V2106" s="406">
        <f t="shared" si="104"/>
        <v>18</v>
      </c>
      <c r="W2106" s="676"/>
      <c r="X2106" s="507" t="str">
        <f t="shared" si="102"/>
        <v>18 număr camere necunoscut &lt;span style="color: red;"&gt;(spuneți-mi sau trimiteți tabel întreținere)&lt;/span&gt;</v>
      </c>
      <c r="Y2106" s="508" t="str">
        <f t="shared" si="103"/>
        <v>18 din care 18 număr camere necunoscut &lt;span style="color: red;"&gt;(spuneți-mi sau trimiteți tabel întreținere)&lt;/span&gt;</v>
      </c>
      <c r="Z2106" s="509"/>
      <c r="AA2106" s="510" t="s">
        <v>1043</v>
      </c>
      <c r="AB2106" s="421" t="s">
        <v>1299</v>
      </c>
      <c r="AC2106" s="432" t="s">
        <v>1548</v>
      </c>
      <c r="AD2106" s="356" t="s">
        <v>2205</v>
      </c>
      <c r="AE2106" s="356"/>
      <c r="AF2106" s="356"/>
      <c r="AG2106" s="356" t="s">
        <v>840</v>
      </c>
      <c r="AH2106" s="356"/>
      <c r="AI2106" s="356" t="s">
        <v>2227</v>
      </c>
      <c r="AJ2106" s="441"/>
      <c r="AK2106" s="359"/>
    </row>
    <row r="2107" spans="1:37">
      <c r="A2107" s="367"/>
      <c r="B2107" s="445" t="s">
        <v>101</v>
      </c>
      <c r="C2107" s="402">
        <v>46.536799999999999</v>
      </c>
      <c r="D2107" s="428">
        <v>23.885200000000001</v>
      </c>
      <c r="E2107" s="449" t="s">
        <v>206</v>
      </c>
      <c r="F2107" s="450" t="s">
        <v>997</v>
      </c>
      <c r="G2107" s="450" t="s">
        <v>2528</v>
      </c>
      <c r="H2107" s="450" t="s">
        <v>5012</v>
      </c>
      <c r="I2107" s="452" t="s">
        <v>681</v>
      </c>
      <c r="J2107" s="457" t="s">
        <v>3</v>
      </c>
      <c r="K2107" s="407">
        <v>1</v>
      </c>
      <c r="L2107" s="407">
        <v>5</v>
      </c>
      <c r="M2107" s="407">
        <v>5</v>
      </c>
      <c r="N2107" s="425">
        <v>20</v>
      </c>
      <c r="O2107" s="437"/>
      <c r="P2107" s="406"/>
      <c r="Q2107" s="406">
        <v>17</v>
      </c>
      <c r="R2107" s="406">
        <v>3</v>
      </c>
      <c r="S2107" s="406"/>
      <c r="T2107" s="406"/>
      <c r="U2107" s="406"/>
      <c r="V2107" s="406">
        <f t="shared" si="104"/>
        <v>0</v>
      </c>
      <c r="W2107" s="676"/>
      <c r="X2107" s="507" t="str">
        <f t="shared" si="102"/>
        <v>17 două camere, 3 trei camere, 0 număr camere necunoscut &lt;span style="color: red;"&gt;(spuneți-mi sau trimiteți tabel întreținere)&lt;/span&gt;</v>
      </c>
      <c r="Y2107" s="508" t="str">
        <f t="shared" si="103"/>
        <v>20 din care 17 două camere, 3 trei camere, 0 număr camere necunoscut &lt;span style="color: red;"&gt;(spuneți-mi sau trimiteți tabel întreținere)&lt;/span&gt;</v>
      </c>
      <c r="Z2107" s="509"/>
      <c r="AA2107" s="510" t="s">
        <v>1043</v>
      </c>
      <c r="AB2107" s="628" t="s">
        <v>1306</v>
      </c>
      <c r="AC2107" s="431" t="s">
        <v>1155</v>
      </c>
      <c r="AD2107" s="356" t="s">
        <v>2311</v>
      </c>
      <c r="AE2107" s="356"/>
      <c r="AF2107" s="356"/>
      <c r="AG2107" s="623" t="s">
        <v>10</v>
      </c>
      <c r="AH2107" s="623"/>
      <c r="AI2107" s="623" t="s">
        <v>2591</v>
      </c>
      <c r="AJ2107" s="441"/>
      <c r="AK2107" s="359"/>
    </row>
    <row r="2108" spans="1:37">
      <c r="A2108" s="367"/>
      <c r="B2108" s="445">
        <v>19</v>
      </c>
      <c r="C2108" s="402">
        <v>46.536499999999997</v>
      </c>
      <c r="D2108" s="428">
        <v>23.885400000000001</v>
      </c>
      <c r="E2108" s="449" t="s">
        <v>206</v>
      </c>
      <c r="F2108" s="450" t="s">
        <v>997</v>
      </c>
      <c r="G2108" s="450" t="s">
        <v>2528</v>
      </c>
      <c r="H2108" s="450" t="s">
        <v>5013</v>
      </c>
      <c r="I2108" s="452" t="s">
        <v>746</v>
      </c>
      <c r="J2108" s="457" t="s">
        <v>3</v>
      </c>
      <c r="K2108" s="407">
        <v>1</v>
      </c>
      <c r="L2108" s="407">
        <v>4</v>
      </c>
      <c r="M2108" s="407">
        <v>4</v>
      </c>
      <c r="N2108" s="425" t="s">
        <v>624</v>
      </c>
      <c r="O2108" s="437"/>
      <c r="P2108" s="406"/>
      <c r="Q2108" s="406"/>
      <c r="R2108" s="406"/>
      <c r="S2108" s="406"/>
      <c r="T2108" s="406"/>
      <c r="U2108" s="406"/>
      <c r="V2108" s="406" t="e">
        <f t="shared" si="104"/>
        <v>#VALUE!</v>
      </c>
      <c r="W2108" s="676"/>
      <c r="X2108" s="507" t="e">
        <f t="shared" si="102"/>
        <v>#VALUE!</v>
      </c>
      <c r="Y2108" s="508" t="e">
        <f t="shared" si="103"/>
        <v>#VALUE!</v>
      </c>
      <c r="Z2108" s="509"/>
      <c r="AA2108" s="510" t="s">
        <v>1043</v>
      </c>
      <c r="AB2108" s="421" t="s">
        <v>1300</v>
      </c>
      <c r="AC2108" s="432" t="s">
        <v>1548</v>
      </c>
      <c r="AD2108" s="356" t="s">
        <v>624</v>
      </c>
      <c r="AE2108" s="356"/>
      <c r="AF2108" s="356"/>
      <c r="AG2108" s="356" t="s">
        <v>840</v>
      </c>
      <c r="AH2108" s="356"/>
      <c r="AI2108" s="356" t="s">
        <v>2227</v>
      </c>
      <c r="AJ2108" s="441"/>
      <c r="AK2108" s="359"/>
    </row>
    <row r="2109" spans="1:37">
      <c r="A2109" s="367"/>
      <c r="B2109" s="445">
        <v>18</v>
      </c>
      <c r="C2109" s="402">
        <v>46.5366</v>
      </c>
      <c r="D2109" s="428">
        <v>23.884899999999998</v>
      </c>
      <c r="E2109" s="449" t="s">
        <v>206</v>
      </c>
      <c r="F2109" s="450" t="s">
        <v>997</v>
      </c>
      <c r="G2109" s="450" t="s">
        <v>2528</v>
      </c>
      <c r="H2109" s="450" t="s">
        <v>5014</v>
      </c>
      <c r="I2109" s="452" t="s">
        <v>746</v>
      </c>
      <c r="J2109" s="457" t="s">
        <v>3</v>
      </c>
      <c r="K2109" s="407">
        <v>1</v>
      </c>
      <c r="L2109" s="407">
        <v>4</v>
      </c>
      <c r="M2109" s="407">
        <v>4</v>
      </c>
      <c r="N2109" s="425" t="s">
        <v>624</v>
      </c>
      <c r="O2109" s="437"/>
      <c r="P2109" s="406"/>
      <c r="Q2109" s="406"/>
      <c r="R2109" s="406"/>
      <c r="S2109" s="406"/>
      <c r="T2109" s="406"/>
      <c r="U2109" s="406"/>
      <c r="V2109" s="406" t="e">
        <f t="shared" si="104"/>
        <v>#VALUE!</v>
      </c>
      <c r="W2109" s="676"/>
      <c r="X2109" s="507" t="e">
        <f t="shared" si="102"/>
        <v>#VALUE!</v>
      </c>
      <c r="Y2109" s="508" t="e">
        <f t="shared" si="103"/>
        <v>#VALUE!</v>
      </c>
      <c r="Z2109" s="509"/>
      <c r="AA2109" s="510" t="s">
        <v>1043</v>
      </c>
      <c r="AB2109" s="421" t="s">
        <v>1300</v>
      </c>
      <c r="AC2109" s="432" t="s">
        <v>1548</v>
      </c>
      <c r="AD2109" s="356" t="s">
        <v>624</v>
      </c>
      <c r="AE2109" s="356"/>
      <c r="AF2109" s="356"/>
      <c r="AG2109" s="356" t="s">
        <v>840</v>
      </c>
      <c r="AH2109" s="356"/>
      <c r="AI2109" s="356" t="s">
        <v>2227</v>
      </c>
      <c r="AJ2109" s="441"/>
      <c r="AK2109" s="359"/>
    </row>
    <row r="2110" spans="1:37">
      <c r="A2110" s="367"/>
      <c r="B2110" s="445">
        <v>10</v>
      </c>
      <c r="C2110" s="402">
        <v>46.536999999999999</v>
      </c>
      <c r="D2110" s="428">
        <v>23.8855</v>
      </c>
      <c r="E2110" s="449" t="s">
        <v>206</v>
      </c>
      <c r="F2110" s="450" t="s">
        <v>997</v>
      </c>
      <c r="G2110" s="450" t="s">
        <v>2528</v>
      </c>
      <c r="H2110" s="450" t="s">
        <v>5015</v>
      </c>
      <c r="I2110" s="452" t="s">
        <v>685</v>
      </c>
      <c r="J2110" s="457" t="s">
        <v>3</v>
      </c>
      <c r="K2110" s="407">
        <v>2</v>
      </c>
      <c r="L2110" s="407">
        <v>3</v>
      </c>
      <c r="M2110" s="407">
        <v>3</v>
      </c>
      <c r="N2110" s="425">
        <v>18</v>
      </c>
      <c r="O2110" s="437"/>
      <c r="P2110" s="406"/>
      <c r="Q2110" s="406"/>
      <c r="R2110" s="406"/>
      <c r="S2110" s="406"/>
      <c r="T2110" s="406"/>
      <c r="U2110" s="406"/>
      <c r="V2110" s="406">
        <f t="shared" si="104"/>
        <v>18</v>
      </c>
      <c r="W2110" s="676"/>
      <c r="X2110" s="507" t="str">
        <f t="shared" si="102"/>
        <v>18 număr camere necunoscut &lt;span style="color: red;"&gt;(spuneți-mi sau trimiteți tabel întreținere)&lt;/span&gt;</v>
      </c>
      <c r="Y2110" s="508" t="str">
        <f t="shared" si="103"/>
        <v>18 din care 18 număr camere necunoscut &lt;span style="color: red;"&gt;(spuneți-mi sau trimiteți tabel întreținere)&lt;/span&gt;</v>
      </c>
      <c r="Z2110" s="509"/>
      <c r="AA2110" s="510" t="s">
        <v>1043</v>
      </c>
      <c r="AB2110" s="421" t="s">
        <v>1299</v>
      </c>
      <c r="AC2110" s="432" t="s">
        <v>1548</v>
      </c>
      <c r="AD2110" s="356" t="s">
        <v>2205</v>
      </c>
      <c r="AE2110" s="356"/>
      <c r="AF2110" s="356"/>
      <c r="AG2110" s="356" t="s">
        <v>840</v>
      </c>
      <c r="AH2110" s="356"/>
      <c r="AI2110" s="356" t="s">
        <v>2227</v>
      </c>
      <c r="AJ2110" s="441"/>
      <c r="AK2110" s="359"/>
    </row>
    <row r="2111" spans="1:37">
      <c r="A2111" s="367"/>
      <c r="B2111" s="445" t="s">
        <v>821</v>
      </c>
      <c r="C2111" s="402">
        <v>46.539700000000003</v>
      </c>
      <c r="D2111" s="428">
        <v>23.8842</v>
      </c>
      <c r="E2111" s="449" t="s">
        <v>206</v>
      </c>
      <c r="F2111" s="450" t="s">
        <v>997</v>
      </c>
      <c r="G2111" s="450" t="s">
        <v>2528</v>
      </c>
      <c r="H2111" s="450" t="s">
        <v>5016</v>
      </c>
      <c r="I2111" s="627" t="s">
        <v>681</v>
      </c>
      <c r="J2111" s="399" t="s">
        <v>3</v>
      </c>
      <c r="K2111" s="624">
        <v>5</v>
      </c>
      <c r="L2111" s="624">
        <v>5</v>
      </c>
      <c r="M2111" s="624">
        <v>5</v>
      </c>
      <c r="N2111" s="425">
        <v>100</v>
      </c>
      <c r="O2111" s="437"/>
      <c r="P2111" s="406"/>
      <c r="Q2111" s="406">
        <v>80</v>
      </c>
      <c r="R2111" s="406">
        <v>20</v>
      </c>
      <c r="S2111" s="406"/>
      <c r="T2111" s="406"/>
      <c r="U2111" s="406"/>
      <c r="V2111" s="406">
        <f t="shared" si="104"/>
        <v>0</v>
      </c>
      <c r="W2111" s="676"/>
      <c r="X2111" s="507" t="str">
        <f t="shared" si="102"/>
        <v>80 două camere, 20 trei camere, 0 număr camere necunoscut &lt;span style="color: red;"&gt;(spuneți-mi sau trimiteți tabel întreținere)&lt;/span&gt;</v>
      </c>
      <c r="Y2111" s="508" t="str">
        <f t="shared" si="103"/>
        <v>100 din care 80 două camere, 20 trei camere, 0 număr camere necunoscut &lt;span style="color: red;"&gt;(spuneți-mi sau trimiteți tabel întreținere)&lt;/span&gt;</v>
      </c>
      <c r="Z2111" s="509"/>
      <c r="AA2111" s="510" t="s">
        <v>1043</v>
      </c>
      <c r="AB2111" s="421" t="s">
        <v>1304</v>
      </c>
      <c r="AC2111" s="432" t="s">
        <v>1547</v>
      </c>
      <c r="AD2111" s="356" t="s">
        <v>2425</v>
      </c>
      <c r="AE2111" s="356"/>
      <c r="AF2111" s="356"/>
      <c r="AG2111" s="356" t="s">
        <v>840</v>
      </c>
      <c r="AH2111" s="356"/>
      <c r="AI2111" s="356" t="s">
        <v>2227</v>
      </c>
      <c r="AJ2111" s="441"/>
      <c r="AK2111" s="359"/>
    </row>
    <row r="2112" spans="1:37">
      <c r="A2112" s="367"/>
      <c r="B2112" s="445" t="s">
        <v>36</v>
      </c>
      <c r="C2112" s="402">
        <v>46.5396</v>
      </c>
      <c r="D2112" s="428">
        <v>23.883700000000001</v>
      </c>
      <c r="E2112" s="449" t="s">
        <v>206</v>
      </c>
      <c r="F2112" s="450" t="s">
        <v>997</v>
      </c>
      <c r="G2112" s="450" t="s">
        <v>2528</v>
      </c>
      <c r="H2112" s="450" t="s">
        <v>5017</v>
      </c>
      <c r="I2112" s="627" t="s">
        <v>681</v>
      </c>
      <c r="J2112" s="399" t="s">
        <v>3</v>
      </c>
      <c r="K2112" s="624">
        <v>2</v>
      </c>
      <c r="L2112" s="624">
        <v>5</v>
      </c>
      <c r="M2112" s="624">
        <v>5</v>
      </c>
      <c r="N2112" s="425">
        <v>40</v>
      </c>
      <c r="O2112" s="437"/>
      <c r="P2112" s="406"/>
      <c r="Q2112" s="406">
        <v>24</v>
      </c>
      <c r="R2112" s="406">
        <v>16</v>
      </c>
      <c r="S2112" s="406"/>
      <c r="T2112" s="406"/>
      <c r="U2112" s="406"/>
      <c r="V2112" s="406">
        <f t="shared" si="104"/>
        <v>0</v>
      </c>
      <c r="W2112" s="676"/>
      <c r="X2112" s="507" t="str">
        <f t="shared" si="102"/>
        <v>24 două camere, 16 trei camere, 0 număr camere necunoscut &lt;span style="color: red;"&gt;(spuneți-mi sau trimiteți tabel întreținere)&lt;/span&gt;</v>
      </c>
      <c r="Y2112" s="508" t="str">
        <f t="shared" si="103"/>
        <v>40 din care 24 două camere, 16 trei camere, 0 număr camere necunoscut &lt;span style="color: red;"&gt;(spuneți-mi sau trimiteți tabel întreținere)&lt;/span&gt;</v>
      </c>
      <c r="Z2112" s="509"/>
      <c r="AA2112" s="510" t="s">
        <v>1043</v>
      </c>
      <c r="AB2112" s="421" t="s">
        <v>1305</v>
      </c>
      <c r="AC2112" s="432" t="s">
        <v>1547</v>
      </c>
      <c r="AD2112" s="356" t="s">
        <v>2359</v>
      </c>
      <c r="AE2112" s="356"/>
      <c r="AF2112" s="356"/>
      <c r="AG2112" s="356" t="s">
        <v>840</v>
      </c>
      <c r="AH2112" s="356"/>
      <c r="AI2112" s="623" t="s">
        <v>2585</v>
      </c>
      <c r="AJ2112" s="441"/>
      <c r="AK2112" s="359"/>
    </row>
    <row r="2113" spans="1:37">
      <c r="A2113" s="367"/>
      <c r="B2113" s="445" t="s">
        <v>124</v>
      </c>
      <c r="C2113" s="402">
        <v>46.539000000000001</v>
      </c>
      <c r="D2113" s="428">
        <v>23.884399999999999</v>
      </c>
      <c r="E2113" s="449" t="s">
        <v>206</v>
      </c>
      <c r="F2113" s="450" t="s">
        <v>997</v>
      </c>
      <c r="G2113" s="450" t="s">
        <v>2528</v>
      </c>
      <c r="H2113" s="450" t="s">
        <v>5018</v>
      </c>
      <c r="I2113" s="627" t="s">
        <v>681</v>
      </c>
      <c r="J2113" s="399" t="s">
        <v>3</v>
      </c>
      <c r="K2113" s="624">
        <v>2</v>
      </c>
      <c r="L2113" s="624">
        <v>5</v>
      </c>
      <c r="M2113" s="624">
        <v>5</v>
      </c>
      <c r="N2113" s="398">
        <v>40</v>
      </c>
      <c r="O2113" s="437"/>
      <c r="P2113" s="406"/>
      <c r="Q2113" s="406">
        <v>22</v>
      </c>
      <c r="R2113" s="406">
        <v>18</v>
      </c>
      <c r="S2113" s="406"/>
      <c r="T2113" s="406"/>
      <c r="U2113" s="406"/>
      <c r="V2113" s="406">
        <f t="shared" si="104"/>
        <v>0</v>
      </c>
      <c r="W2113" s="676"/>
      <c r="X2113" s="507" t="str">
        <f t="shared" si="102"/>
        <v>22 două camere, 18 trei camere, 0 număr camere necunoscut &lt;span style="color: red;"&gt;(spuneți-mi sau trimiteți tabel întreținere)&lt;/span&gt;</v>
      </c>
      <c r="Y2113" s="508" t="str">
        <f t="shared" si="103"/>
        <v>40 din care 22 două camere, 18 trei camere, 0 număr camere necunoscut &lt;span style="color: red;"&gt;(spuneți-mi sau trimiteți tabel întreținere)&lt;/span&gt;</v>
      </c>
      <c r="Z2113" s="509"/>
      <c r="AA2113" s="510" t="s">
        <v>1043</v>
      </c>
      <c r="AB2113" s="421" t="s">
        <v>1304</v>
      </c>
      <c r="AC2113" s="432" t="s">
        <v>1547</v>
      </c>
      <c r="AD2113" s="356" t="s">
        <v>2202</v>
      </c>
      <c r="AE2113" s="356"/>
      <c r="AF2113" s="356"/>
      <c r="AG2113" s="356" t="s">
        <v>840</v>
      </c>
      <c r="AH2113" s="356"/>
      <c r="AI2113" s="356" t="s">
        <v>2227</v>
      </c>
      <c r="AJ2113" s="441"/>
      <c r="AK2113" s="359"/>
    </row>
    <row r="2114" spans="1:37">
      <c r="A2114" s="367"/>
      <c r="B2114" s="445" t="s">
        <v>43</v>
      </c>
      <c r="C2114" s="402">
        <v>46.539099999999998</v>
      </c>
      <c r="D2114" s="428">
        <v>23.883700000000001</v>
      </c>
      <c r="E2114" s="449" t="s">
        <v>206</v>
      </c>
      <c r="F2114" s="450" t="s">
        <v>997</v>
      </c>
      <c r="G2114" s="450" t="s">
        <v>2528</v>
      </c>
      <c r="H2114" s="450" t="s">
        <v>5019</v>
      </c>
      <c r="I2114" s="627" t="s">
        <v>681</v>
      </c>
      <c r="J2114" s="399" t="s">
        <v>3</v>
      </c>
      <c r="K2114" s="624">
        <v>2</v>
      </c>
      <c r="L2114" s="624">
        <v>5</v>
      </c>
      <c r="M2114" s="624">
        <v>5</v>
      </c>
      <c r="N2114" s="398">
        <v>40</v>
      </c>
      <c r="O2114" s="437"/>
      <c r="P2114" s="406"/>
      <c r="Q2114" s="406">
        <v>22</v>
      </c>
      <c r="R2114" s="406">
        <v>18</v>
      </c>
      <c r="S2114" s="406"/>
      <c r="T2114" s="406"/>
      <c r="U2114" s="406"/>
      <c r="V2114" s="406">
        <f t="shared" si="104"/>
        <v>0</v>
      </c>
      <c r="W2114" s="676"/>
      <c r="X2114" s="507" t="str">
        <f t="shared" si="102"/>
        <v>22 două camere, 18 trei camere, 0 număr camere necunoscut &lt;span style="color: red;"&gt;(spuneți-mi sau trimiteți tabel întreținere)&lt;/span&gt;</v>
      </c>
      <c r="Y2114" s="508" t="str">
        <f t="shared" si="103"/>
        <v>40 din care 22 două camere, 18 trei camere, 0 număr camere necunoscut &lt;span style="color: red;"&gt;(spuneți-mi sau trimiteți tabel întreținere)&lt;/span&gt;</v>
      </c>
      <c r="Z2114" s="509"/>
      <c r="AA2114" s="510" t="s">
        <v>1043</v>
      </c>
      <c r="AB2114" s="421" t="s">
        <v>1304</v>
      </c>
      <c r="AC2114" s="432" t="s">
        <v>1547</v>
      </c>
      <c r="AD2114" s="356" t="s">
        <v>2202</v>
      </c>
      <c r="AE2114" s="356"/>
      <c r="AF2114" s="356"/>
      <c r="AG2114" s="356" t="s">
        <v>840</v>
      </c>
      <c r="AH2114" s="356"/>
      <c r="AI2114" s="356" t="s">
        <v>2227</v>
      </c>
      <c r="AJ2114" s="441"/>
      <c r="AK2114" s="359"/>
    </row>
    <row r="2115" spans="1:37">
      <c r="A2115" s="367"/>
      <c r="B2115" s="445" t="s">
        <v>28</v>
      </c>
      <c r="C2115" s="402">
        <v>46.538499999999999</v>
      </c>
      <c r="D2115" s="428">
        <v>23.884399999999999</v>
      </c>
      <c r="E2115" s="449" t="s">
        <v>206</v>
      </c>
      <c r="F2115" s="450" t="s">
        <v>997</v>
      </c>
      <c r="G2115" s="450" t="s">
        <v>2528</v>
      </c>
      <c r="H2115" s="450" t="s">
        <v>5020</v>
      </c>
      <c r="I2115" s="627" t="s">
        <v>681</v>
      </c>
      <c r="J2115" s="399" t="s">
        <v>3</v>
      </c>
      <c r="K2115" s="624">
        <v>3</v>
      </c>
      <c r="L2115" s="624">
        <v>5</v>
      </c>
      <c r="M2115" s="624">
        <v>5</v>
      </c>
      <c r="N2115" s="398">
        <v>42</v>
      </c>
      <c r="O2115" s="437"/>
      <c r="P2115" s="406"/>
      <c r="Q2115" s="406">
        <v>36</v>
      </c>
      <c r="R2115" s="406">
        <v>6</v>
      </c>
      <c r="S2115" s="406"/>
      <c r="T2115" s="406"/>
      <c r="U2115" s="406"/>
      <c r="V2115" s="406">
        <f t="shared" si="104"/>
        <v>0</v>
      </c>
      <c r="W2115" s="676"/>
      <c r="X2115" s="507" t="str">
        <f t="shared" si="102"/>
        <v>36 două camere, 6 trei camere, 0 număr camere necunoscut &lt;span style="color: red;"&gt;(spuneți-mi sau trimiteți tabel întreținere)&lt;/span&gt;</v>
      </c>
      <c r="Y2115" s="508" t="str">
        <f t="shared" si="103"/>
        <v>42 din care 36 două camere, 6 trei camere, 0 număr camere necunoscut &lt;span style="color: red;"&gt;(spuneți-mi sau trimiteți tabel întreținere)&lt;/span&gt;</v>
      </c>
      <c r="Z2115" s="509"/>
      <c r="AA2115" s="510" t="s">
        <v>1043</v>
      </c>
      <c r="AB2115" s="421" t="s">
        <v>1302</v>
      </c>
      <c r="AC2115" s="432" t="s">
        <v>1548</v>
      </c>
      <c r="AD2115" s="356" t="s">
        <v>1521</v>
      </c>
      <c r="AE2115" s="356"/>
      <c r="AF2115" s="356"/>
      <c r="AG2115" s="623" t="s">
        <v>2549</v>
      </c>
      <c r="AH2115" s="356"/>
      <c r="AI2115" s="623" t="s">
        <v>2601</v>
      </c>
      <c r="AJ2115" s="441"/>
      <c r="AK2115" s="359"/>
    </row>
    <row r="2116" spans="1:37">
      <c r="A2116" s="367"/>
      <c r="B2116" s="445" t="s">
        <v>158</v>
      </c>
      <c r="C2116" s="402">
        <v>46.538699999999999</v>
      </c>
      <c r="D2116" s="428">
        <v>23.883500000000002</v>
      </c>
      <c r="E2116" s="449" t="s">
        <v>206</v>
      </c>
      <c r="F2116" s="450" t="s">
        <v>997</v>
      </c>
      <c r="G2116" s="450" t="s">
        <v>2528</v>
      </c>
      <c r="H2116" s="450" t="s">
        <v>5021</v>
      </c>
      <c r="I2116" s="627" t="s">
        <v>681</v>
      </c>
      <c r="J2116" s="399" t="s">
        <v>3</v>
      </c>
      <c r="K2116" s="624">
        <v>3</v>
      </c>
      <c r="L2116" s="624">
        <v>5</v>
      </c>
      <c r="M2116" s="624">
        <v>5</v>
      </c>
      <c r="N2116" s="398">
        <v>60</v>
      </c>
      <c r="O2116" s="437"/>
      <c r="P2116" s="406"/>
      <c r="Q2116" s="406">
        <v>48</v>
      </c>
      <c r="R2116" s="406">
        <v>12</v>
      </c>
      <c r="S2116" s="406"/>
      <c r="T2116" s="406"/>
      <c r="U2116" s="406"/>
      <c r="V2116" s="406">
        <f t="shared" si="104"/>
        <v>0</v>
      </c>
      <c r="W2116" s="676"/>
      <c r="X2116" s="507" t="str">
        <f t="shared" si="102"/>
        <v>48 două camere, 12 trei camere, 0 număr camere necunoscut &lt;span style="color: red;"&gt;(spuneți-mi sau trimiteți tabel întreținere)&lt;/span&gt;</v>
      </c>
      <c r="Y2116" s="508" t="str">
        <f t="shared" si="103"/>
        <v>60 din care 48 două camere, 12 trei camere, 0 număr camere necunoscut &lt;span style="color: red;"&gt;(spuneți-mi sau trimiteți tabel întreținere)&lt;/span&gt;</v>
      </c>
      <c r="Z2116" s="509"/>
      <c r="AA2116" s="510" t="s">
        <v>1043</v>
      </c>
      <c r="AB2116" s="421" t="s">
        <v>1304</v>
      </c>
      <c r="AC2116" s="432" t="s">
        <v>1547</v>
      </c>
      <c r="AD2116" s="356" t="s">
        <v>2424</v>
      </c>
      <c r="AE2116" s="356"/>
      <c r="AF2116" s="356"/>
      <c r="AG2116" s="356" t="s">
        <v>840</v>
      </c>
      <c r="AH2116" s="356"/>
      <c r="AI2116" s="356" t="s">
        <v>2227</v>
      </c>
      <c r="AJ2116" s="441"/>
      <c r="AK2116" s="359"/>
    </row>
    <row r="2117" spans="1:37">
      <c r="A2117" s="367"/>
      <c r="B2117" s="386" t="s">
        <v>404</v>
      </c>
      <c r="C2117" s="402"/>
      <c r="D2117" s="428"/>
      <c r="E2117" s="449" t="s">
        <v>206</v>
      </c>
      <c r="F2117" s="450" t="s">
        <v>997</v>
      </c>
      <c r="G2117" s="450"/>
      <c r="H2117" s="450" t="s">
        <v>2940</v>
      </c>
      <c r="I2117" s="452" t="s">
        <v>624</v>
      </c>
      <c r="J2117" s="457"/>
      <c r="K2117" s="407"/>
      <c r="L2117" s="407"/>
      <c r="M2117" s="407"/>
      <c r="N2117" s="425" t="s">
        <v>624</v>
      </c>
      <c r="O2117" s="437"/>
      <c r="P2117" s="406"/>
      <c r="Q2117" s="406"/>
      <c r="R2117" s="406"/>
      <c r="S2117" s="406"/>
      <c r="T2117" s="406"/>
      <c r="U2117" s="406"/>
      <c r="V2117" s="406" t="e">
        <f t="shared" si="104"/>
        <v>#VALUE!</v>
      </c>
      <c r="W2117" s="676"/>
      <c r="X2117" s="507" t="e">
        <f t="shared" si="102"/>
        <v>#VALUE!</v>
      </c>
      <c r="Y2117" s="508" t="e">
        <f t="shared" si="103"/>
        <v>#VALUE!</v>
      </c>
      <c r="Z2117" s="509"/>
      <c r="AA2117" s="510" t="s">
        <v>1043</v>
      </c>
      <c r="AB2117" s="421" t="s">
        <v>1318</v>
      </c>
      <c r="AC2117" s="432" t="s">
        <v>624</v>
      </c>
      <c r="AD2117" s="356" t="s">
        <v>624</v>
      </c>
      <c r="AE2117" s="356"/>
      <c r="AF2117" s="356"/>
      <c r="AG2117" s="356" t="s">
        <v>840</v>
      </c>
      <c r="AH2117" s="356"/>
      <c r="AI2117" s="356" t="s">
        <v>2227</v>
      </c>
      <c r="AJ2117" s="441"/>
      <c r="AK2117" s="359"/>
    </row>
    <row r="2118" spans="1:37">
      <c r="A2118" s="367"/>
      <c r="B2118" s="386" t="s">
        <v>404</v>
      </c>
      <c r="C2118" s="402">
        <v>46.548200000000001</v>
      </c>
      <c r="D2118" s="428">
        <v>23.886700000000001</v>
      </c>
      <c r="E2118" s="449" t="s">
        <v>206</v>
      </c>
      <c r="F2118" s="450" t="s">
        <v>997</v>
      </c>
      <c r="G2118" s="450" t="s">
        <v>2527</v>
      </c>
      <c r="H2118" s="450" t="s">
        <v>2940</v>
      </c>
      <c r="I2118" s="452" t="s">
        <v>734</v>
      </c>
      <c r="J2118" s="457" t="s">
        <v>751</v>
      </c>
      <c r="K2118" s="407">
        <v>2</v>
      </c>
      <c r="L2118" s="407">
        <v>7</v>
      </c>
      <c r="M2118" s="407">
        <v>4</v>
      </c>
      <c r="N2118" s="425">
        <v>24</v>
      </c>
      <c r="O2118" s="437"/>
      <c r="P2118" s="406"/>
      <c r="Q2118" s="406"/>
      <c r="R2118" s="406"/>
      <c r="S2118" s="406"/>
      <c r="T2118" s="406"/>
      <c r="U2118" s="406"/>
      <c r="V2118" s="406">
        <f t="shared" si="104"/>
        <v>24</v>
      </c>
      <c r="W2118" s="676" t="s">
        <v>750</v>
      </c>
      <c r="X2118" s="507" t="str">
        <f t="shared" si="102"/>
        <v>probabil 24 număr camere necunoscut &lt;span style="color: red;"&gt;(spuneți-mi sau trimiteți tabel întreținere)&lt;/span&gt;</v>
      </c>
      <c r="Y2118" s="508" t="str">
        <f t="shared" si="103"/>
        <v>probabil 24 din care probabil 24 număr camere necunoscut &lt;span style="color: red;"&gt;(spuneți-mi sau trimiteți tabel întreținere)&lt;/span&gt;</v>
      </c>
      <c r="Z2118" s="509"/>
      <c r="AA2118" s="510" t="s">
        <v>1043</v>
      </c>
      <c r="AB2118" s="421" t="s">
        <v>1308</v>
      </c>
      <c r="AC2118" s="432" t="s">
        <v>1155</v>
      </c>
      <c r="AD2118" s="356" t="s">
        <v>907</v>
      </c>
      <c r="AE2118" s="356"/>
      <c r="AF2118" s="356"/>
      <c r="AG2118" s="356" t="s">
        <v>840</v>
      </c>
      <c r="AH2118" s="356"/>
      <c r="AI2118" s="356" t="s">
        <v>2227</v>
      </c>
      <c r="AJ2118" s="441"/>
      <c r="AK2118" s="359"/>
    </row>
    <row r="2119" spans="1:37">
      <c r="A2119" s="367"/>
      <c r="B2119" s="386" t="s">
        <v>404</v>
      </c>
      <c r="C2119" s="402">
        <v>46.548200000000001</v>
      </c>
      <c r="D2119" s="428">
        <v>23.8872</v>
      </c>
      <c r="E2119" s="449" t="s">
        <v>206</v>
      </c>
      <c r="F2119" s="450" t="s">
        <v>997</v>
      </c>
      <c r="G2119" s="450" t="s">
        <v>2527</v>
      </c>
      <c r="H2119" s="450" t="s">
        <v>2940</v>
      </c>
      <c r="I2119" s="452" t="s">
        <v>734</v>
      </c>
      <c r="J2119" s="457" t="s">
        <v>751</v>
      </c>
      <c r="K2119" s="407">
        <v>2</v>
      </c>
      <c r="L2119" s="407">
        <v>7</v>
      </c>
      <c r="M2119" s="407">
        <v>4</v>
      </c>
      <c r="N2119" s="425">
        <v>24</v>
      </c>
      <c r="O2119" s="437"/>
      <c r="P2119" s="406"/>
      <c r="Q2119" s="406"/>
      <c r="R2119" s="406"/>
      <c r="S2119" s="406"/>
      <c r="T2119" s="406"/>
      <c r="U2119" s="406"/>
      <c r="V2119" s="406">
        <f t="shared" si="104"/>
        <v>24</v>
      </c>
      <c r="W2119" s="676" t="s">
        <v>750</v>
      </c>
      <c r="X2119" s="507" t="str">
        <f t="shared" si="102"/>
        <v>probabil 24 număr camere necunoscut &lt;span style="color: red;"&gt;(spuneți-mi sau trimiteți tabel întreținere)&lt;/span&gt;</v>
      </c>
      <c r="Y2119" s="508" t="str">
        <f t="shared" si="103"/>
        <v>probabil 24 din care probabil 24 număr camere necunoscut &lt;span style="color: red;"&gt;(spuneți-mi sau trimiteți tabel întreținere)&lt;/span&gt;</v>
      </c>
      <c r="Z2119" s="509"/>
      <c r="AA2119" s="510" t="s">
        <v>1043</v>
      </c>
      <c r="AB2119" s="421" t="s">
        <v>1308</v>
      </c>
      <c r="AC2119" s="432" t="s">
        <v>1155</v>
      </c>
      <c r="AD2119" s="356" t="s">
        <v>907</v>
      </c>
      <c r="AE2119" s="356"/>
      <c r="AF2119" s="356"/>
      <c r="AG2119" s="356" t="s">
        <v>840</v>
      </c>
      <c r="AH2119" s="356"/>
      <c r="AI2119" s="356" t="s">
        <v>2227</v>
      </c>
      <c r="AJ2119" s="441"/>
      <c r="AK2119" s="359"/>
    </row>
    <row r="2120" spans="1:37">
      <c r="A2120" s="367"/>
      <c r="B2120" s="386" t="s">
        <v>404</v>
      </c>
      <c r="C2120" s="402">
        <v>46.548200000000001</v>
      </c>
      <c r="D2120" s="428">
        <v>23.887599999999999</v>
      </c>
      <c r="E2120" s="449" t="s">
        <v>206</v>
      </c>
      <c r="F2120" s="450" t="s">
        <v>997</v>
      </c>
      <c r="G2120" s="450" t="s">
        <v>2527</v>
      </c>
      <c r="H2120" s="450" t="s">
        <v>2940</v>
      </c>
      <c r="I2120" s="452" t="s">
        <v>734</v>
      </c>
      <c r="J2120" s="457" t="s">
        <v>751</v>
      </c>
      <c r="K2120" s="407">
        <v>2</v>
      </c>
      <c r="L2120" s="407">
        <v>7</v>
      </c>
      <c r="M2120" s="407">
        <v>4</v>
      </c>
      <c r="N2120" s="425">
        <v>24</v>
      </c>
      <c r="O2120" s="437"/>
      <c r="P2120" s="406"/>
      <c r="Q2120" s="406"/>
      <c r="R2120" s="406"/>
      <c r="S2120" s="406"/>
      <c r="T2120" s="406"/>
      <c r="U2120" s="406"/>
      <c r="V2120" s="406">
        <f t="shared" si="104"/>
        <v>24</v>
      </c>
      <c r="W2120" s="676" t="s">
        <v>750</v>
      </c>
      <c r="X2120" s="507" t="str">
        <f t="shared" si="102"/>
        <v>probabil 24 număr camere necunoscut &lt;span style="color: red;"&gt;(spuneți-mi sau trimiteți tabel întreținere)&lt;/span&gt;</v>
      </c>
      <c r="Y2120" s="508" t="str">
        <f t="shared" si="103"/>
        <v>probabil 24 din care probabil 24 număr camere necunoscut &lt;span style="color: red;"&gt;(spuneți-mi sau trimiteți tabel întreținere)&lt;/span&gt;</v>
      </c>
      <c r="Z2120" s="509"/>
      <c r="AA2120" s="510" t="s">
        <v>1043</v>
      </c>
      <c r="AB2120" s="421" t="s">
        <v>1308</v>
      </c>
      <c r="AC2120" s="432" t="s">
        <v>1155</v>
      </c>
      <c r="AD2120" s="356" t="s">
        <v>907</v>
      </c>
      <c r="AE2120" s="356"/>
      <c r="AF2120" s="356"/>
      <c r="AG2120" s="356" t="s">
        <v>840</v>
      </c>
      <c r="AH2120" s="356"/>
      <c r="AI2120" s="356" t="s">
        <v>2227</v>
      </c>
      <c r="AJ2120" s="441"/>
      <c r="AK2120" s="359"/>
    </row>
    <row r="2121" spans="1:37">
      <c r="A2121" s="367"/>
      <c r="B2121" s="386" t="s">
        <v>404</v>
      </c>
      <c r="C2121" s="402">
        <v>46.546500000000002</v>
      </c>
      <c r="D2121" s="428">
        <v>23.888000000000002</v>
      </c>
      <c r="E2121" s="449" t="s">
        <v>206</v>
      </c>
      <c r="F2121" s="450" t="s">
        <v>997</v>
      </c>
      <c r="G2121" s="450" t="s">
        <v>2527</v>
      </c>
      <c r="H2121" s="450" t="s">
        <v>5022</v>
      </c>
      <c r="I2121" s="627" t="s">
        <v>681</v>
      </c>
      <c r="J2121" s="399" t="s">
        <v>3</v>
      </c>
      <c r="K2121" s="624">
        <v>2</v>
      </c>
      <c r="L2121" s="624">
        <v>5</v>
      </c>
      <c r="M2121" s="624">
        <v>5</v>
      </c>
      <c r="N2121" s="398">
        <v>20</v>
      </c>
      <c r="O2121" s="395"/>
      <c r="P2121" s="526"/>
      <c r="Q2121" s="526"/>
      <c r="R2121" s="526">
        <v>14</v>
      </c>
      <c r="S2121" s="526">
        <v>6</v>
      </c>
      <c r="T2121" s="526"/>
      <c r="U2121" s="526"/>
      <c r="V2121" s="526">
        <f t="shared" si="104"/>
        <v>0</v>
      </c>
      <c r="W2121" s="676"/>
      <c r="X2121" s="507" t="str">
        <f t="shared" si="102"/>
        <v>14 trei camere, 6 patru camere, 0 număr camere necunoscut &lt;span style="color: red;"&gt;(spuneți-mi sau trimiteți tabel întreținere)&lt;/span&gt;</v>
      </c>
      <c r="Y2121" s="508" t="str">
        <f t="shared" si="103"/>
        <v>20 din care 14 trei camere, 6 patru camere, 0 număr camere necunoscut &lt;span style="color: red;"&gt;(spuneți-mi sau trimiteți tabel întreținere)&lt;/span&gt;</v>
      </c>
      <c r="Z2121" s="509"/>
      <c r="AA2121" s="510" t="s">
        <v>1043</v>
      </c>
      <c r="AB2121" s="628" t="s">
        <v>1307</v>
      </c>
      <c r="AC2121" s="431" t="s">
        <v>1155</v>
      </c>
      <c r="AD2121" s="623" t="s">
        <v>1399</v>
      </c>
      <c r="AE2121" s="623"/>
      <c r="AF2121" s="623"/>
      <c r="AG2121" s="623" t="s">
        <v>10</v>
      </c>
      <c r="AH2121" s="623"/>
      <c r="AI2121" s="623" t="s">
        <v>2598</v>
      </c>
      <c r="AJ2121" s="441"/>
      <c r="AK2121" s="359"/>
    </row>
    <row r="2122" spans="1:37">
      <c r="A2122" s="367"/>
      <c r="B2122" s="386" t="s">
        <v>404</v>
      </c>
      <c r="C2122" s="402">
        <v>46.546799999999998</v>
      </c>
      <c r="D2122" s="428">
        <v>23.888100000000001</v>
      </c>
      <c r="E2122" s="449" t="s">
        <v>206</v>
      </c>
      <c r="F2122" s="450" t="s">
        <v>997</v>
      </c>
      <c r="G2122" s="450" t="s">
        <v>2527</v>
      </c>
      <c r="H2122" s="450" t="s">
        <v>5023</v>
      </c>
      <c r="I2122" s="627" t="s">
        <v>673</v>
      </c>
      <c r="J2122" s="399" t="s">
        <v>3</v>
      </c>
      <c r="K2122" s="624">
        <v>2</v>
      </c>
      <c r="L2122" s="624">
        <v>4</v>
      </c>
      <c r="M2122" s="624">
        <v>4</v>
      </c>
      <c r="N2122" s="398">
        <v>32</v>
      </c>
      <c r="O2122" s="395"/>
      <c r="P2122" s="526"/>
      <c r="Q2122" s="526">
        <v>24</v>
      </c>
      <c r="R2122" s="526">
        <v>8</v>
      </c>
      <c r="S2122" s="526"/>
      <c r="T2122" s="526"/>
      <c r="U2122" s="526"/>
      <c r="V2122" s="526">
        <f t="shared" si="104"/>
        <v>0</v>
      </c>
      <c r="W2122" s="672"/>
      <c r="X2122" s="396" t="str">
        <f t="shared" si="102"/>
        <v>24 două camere, 8 trei camere, 0 număr camere necunoscut &lt;span style="color: red;"&gt;(spuneți-mi sau trimiteți tabel întreținere)&lt;/span&gt;</v>
      </c>
      <c r="Y2122" s="622" t="str">
        <f t="shared" si="103"/>
        <v>32 din care 24 două camere, 8 trei camere, 0 număr camere necunoscut &lt;span style="color: red;"&gt;(spuneți-mi sau trimiteți tabel întreținere)&lt;/span&gt;</v>
      </c>
      <c r="Z2122" s="397"/>
      <c r="AA2122" s="625" t="s">
        <v>1043</v>
      </c>
      <c r="AB2122" s="628" t="s">
        <v>1301</v>
      </c>
      <c r="AC2122" s="431" t="s">
        <v>1548</v>
      </c>
      <c r="AD2122" s="623" t="s">
        <v>1471</v>
      </c>
      <c r="AE2122" s="623"/>
      <c r="AF2122" s="623"/>
      <c r="AG2122" s="623" t="s">
        <v>6</v>
      </c>
      <c r="AH2122" s="623"/>
      <c r="AI2122" s="623" t="s">
        <v>2560</v>
      </c>
      <c r="AJ2122" s="441"/>
      <c r="AK2122" s="359"/>
    </row>
    <row r="2123" spans="1:37">
      <c r="A2123" s="367"/>
      <c r="B2123" s="386" t="s">
        <v>404</v>
      </c>
      <c r="C2123" s="402">
        <v>46.545699999999997</v>
      </c>
      <c r="D2123" s="428">
        <v>23.888400000000001</v>
      </c>
      <c r="E2123" s="449" t="s">
        <v>206</v>
      </c>
      <c r="F2123" s="450" t="s">
        <v>997</v>
      </c>
      <c r="G2123" s="450" t="s">
        <v>2527</v>
      </c>
      <c r="H2123" s="450" t="s">
        <v>3122</v>
      </c>
      <c r="I2123" s="627" t="s">
        <v>673</v>
      </c>
      <c r="J2123" s="399" t="s">
        <v>3</v>
      </c>
      <c r="K2123" s="624">
        <v>2</v>
      </c>
      <c r="L2123" s="624">
        <v>4</v>
      </c>
      <c r="M2123" s="624">
        <v>4</v>
      </c>
      <c r="N2123" s="398">
        <v>32</v>
      </c>
      <c r="O2123" s="395"/>
      <c r="P2123" s="526"/>
      <c r="Q2123" s="526">
        <v>24</v>
      </c>
      <c r="R2123" s="526">
        <v>8</v>
      </c>
      <c r="S2123" s="526"/>
      <c r="T2123" s="526"/>
      <c r="U2123" s="526"/>
      <c r="V2123" s="526">
        <f t="shared" si="104"/>
        <v>0</v>
      </c>
      <c r="W2123" s="672"/>
      <c r="X2123" s="396" t="str">
        <f t="shared" si="102"/>
        <v>24 două camere, 8 trei camere, 0 număr camere necunoscut &lt;span style="color: red;"&gt;(spuneți-mi sau trimiteți tabel întreținere)&lt;/span&gt;</v>
      </c>
      <c r="Y2123" s="622" t="str">
        <f t="shared" si="103"/>
        <v>32 din care 24 două camere, 8 trei camere, 0 număr camere necunoscut &lt;span style="color: red;"&gt;(spuneți-mi sau trimiteți tabel întreținere)&lt;/span&gt;</v>
      </c>
      <c r="Z2123" s="397"/>
      <c r="AA2123" s="625" t="s">
        <v>1043</v>
      </c>
      <c r="AB2123" s="628" t="s">
        <v>1301</v>
      </c>
      <c r="AC2123" s="431" t="s">
        <v>1548</v>
      </c>
      <c r="AD2123" s="623" t="s">
        <v>1471</v>
      </c>
      <c r="AE2123" s="623"/>
      <c r="AF2123" s="623"/>
      <c r="AG2123" s="623" t="s">
        <v>6</v>
      </c>
      <c r="AH2123" s="623"/>
      <c r="AI2123" s="623" t="s">
        <v>2560</v>
      </c>
      <c r="AJ2123" s="441"/>
      <c r="AK2123" s="359"/>
    </row>
    <row r="2124" spans="1:37">
      <c r="A2124" s="367"/>
      <c r="B2124" s="386" t="s">
        <v>404</v>
      </c>
      <c r="C2124" s="402">
        <v>46.546799999999998</v>
      </c>
      <c r="D2124" s="428">
        <v>23.8887</v>
      </c>
      <c r="E2124" s="449" t="s">
        <v>206</v>
      </c>
      <c r="F2124" s="450" t="s">
        <v>997</v>
      </c>
      <c r="G2124" s="450" t="s">
        <v>2527</v>
      </c>
      <c r="H2124" s="450" t="s">
        <v>3123</v>
      </c>
      <c r="I2124" s="627" t="s">
        <v>673</v>
      </c>
      <c r="J2124" s="399" t="s">
        <v>3</v>
      </c>
      <c r="K2124" s="624">
        <v>2</v>
      </c>
      <c r="L2124" s="624">
        <v>4</v>
      </c>
      <c r="M2124" s="624">
        <v>4</v>
      </c>
      <c r="N2124" s="398">
        <v>32</v>
      </c>
      <c r="O2124" s="395"/>
      <c r="P2124" s="526"/>
      <c r="Q2124" s="526">
        <v>24</v>
      </c>
      <c r="R2124" s="526">
        <v>8</v>
      </c>
      <c r="S2124" s="526"/>
      <c r="T2124" s="526"/>
      <c r="U2124" s="526"/>
      <c r="V2124" s="526">
        <f t="shared" si="104"/>
        <v>0</v>
      </c>
      <c r="W2124" s="672"/>
      <c r="X2124" s="396" t="str">
        <f t="shared" si="102"/>
        <v>24 două camere, 8 trei camere, 0 număr camere necunoscut &lt;span style="color: red;"&gt;(spuneți-mi sau trimiteți tabel întreținere)&lt;/span&gt;</v>
      </c>
      <c r="Y2124" s="622" t="str">
        <f t="shared" si="103"/>
        <v>32 din care 24 două camere, 8 trei camere, 0 număr camere necunoscut &lt;span style="color: red;"&gt;(spuneți-mi sau trimiteți tabel întreținere)&lt;/span&gt;</v>
      </c>
      <c r="Z2124" s="397"/>
      <c r="AA2124" s="625" t="s">
        <v>1043</v>
      </c>
      <c r="AB2124" s="628" t="s">
        <v>1301</v>
      </c>
      <c r="AC2124" s="431" t="s">
        <v>1548</v>
      </c>
      <c r="AD2124" s="623" t="s">
        <v>1471</v>
      </c>
      <c r="AE2124" s="623"/>
      <c r="AF2124" s="623"/>
      <c r="AG2124" s="623" t="s">
        <v>6</v>
      </c>
      <c r="AH2124" s="623"/>
      <c r="AI2124" s="623" t="s">
        <v>2560</v>
      </c>
      <c r="AJ2124" s="441"/>
      <c r="AK2124" s="359"/>
    </row>
    <row r="2125" spans="1:37">
      <c r="A2125" s="367"/>
      <c r="B2125" s="386" t="s">
        <v>404</v>
      </c>
      <c r="C2125" s="402">
        <v>46.544499999999999</v>
      </c>
      <c r="D2125" s="428">
        <v>23.887799999999999</v>
      </c>
      <c r="E2125" s="449" t="s">
        <v>206</v>
      </c>
      <c r="F2125" s="450" t="s">
        <v>997</v>
      </c>
      <c r="G2125" s="450" t="s">
        <v>2527</v>
      </c>
      <c r="H2125" s="450" t="s">
        <v>3100</v>
      </c>
      <c r="I2125" s="627" t="s">
        <v>673</v>
      </c>
      <c r="J2125" s="399" t="s">
        <v>3</v>
      </c>
      <c r="K2125" s="624">
        <v>2</v>
      </c>
      <c r="L2125" s="624">
        <v>4</v>
      </c>
      <c r="M2125" s="624">
        <v>4</v>
      </c>
      <c r="N2125" s="398">
        <v>32</v>
      </c>
      <c r="O2125" s="395"/>
      <c r="P2125" s="526"/>
      <c r="Q2125" s="526">
        <v>24</v>
      </c>
      <c r="R2125" s="526">
        <v>8</v>
      </c>
      <c r="S2125" s="526"/>
      <c r="T2125" s="526"/>
      <c r="U2125" s="526"/>
      <c r="V2125" s="526">
        <f t="shared" si="104"/>
        <v>0</v>
      </c>
      <c r="W2125" s="672"/>
      <c r="X2125" s="396" t="str">
        <f t="shared" si="102"/>
        <v>24 două camere, 8 trei camere, 0 număr camere necunoscut &lt;span style="color: red;"&gt;(spuneți-mi sau trimiteți tabel întreținere)&lt;/span&gt;</v>
      </c>
      <c r="Y2125" s="622" t="str">
        <f t="shared" si="103"/>
        <v>32 din care 24 două camere, 8 trei camere, 0 număr camere necunoscut &lt;span style="color: red;"&gt;(spuneți-mi sau trimiteți tabel întreținere)&lt;/span&gt;</v>
      </c>
      <c r="Z2125" s="397"/>
      <c r="AA2125" s="625" t="s">
        <v>1043</v>
      </c>
      <c r="AB2125" s="628" t="s">
        <v>1301</v>
      </c>
      <c r="AC2125" s="431" t="s">
        <v>1548</v>
      </c>
      <c r="AD2125" s="623" t="s">
        <v>1471</v>
      </c>
      <c r="AE2125" s="623"/>
      <c r="AF2125" s="623"/>
      <c r="AG2125" s="623" t="s">
        <v>6</v>
      </c>
      <c r="AH2125" s="623"/>
      <c r="AI2125" s="623" t="s">
        <v>2560</v>
      </c>
      <c r="AJ2125" s="441"/>
      <c r="AK2125" s="359"/>
    </row>
    <row r="2126" spans="1:37">
      <c r="A2126" s="367"/>
      <c r="B2126" s="386" t="s">
        <v>404</v>
      </c>
      <c r="C2126" s="402">
        <v>46.543900000000001</v>
      </c>
      <c r="D2126" s="428">
        <v>23.888100000000001</v>
      </c>
      <c r="E2126" s="449" t="s">
        <v>206</v>
      </c>
      <c r="F2126" s="450" t="s">
        <v>997</v>
      </c>
      <c r="G2126" s="450" t="s">
        <v>2527</v>
      </c>
      <c r="H2126" s="450" t="s">
        <v>5024</v>
      </c>
      <c r="I2126" s="452" t="s">
        <v>730</v>
      </c>
      <c r="J2126" s="457" t="s">
        <v>3</v>
      </c>
      <c r="K2126" s="407">
        <v>2</v>
      </c>
      <c r="L2126" s="407">
        <v>5</v>
      </c>
      <c r="M2126" s="407">
        <v>5</v>
      </c>
      <c r="N2126" s="425" t="s">
        <v>624</v>
      </c>
      <c r="O2126" s="437"/>
      <c r="P2126" s="406"/>
      <c r="Q2126" s="406"/>
      <c r="R2126" s="406"/>
      <c r="S2126" s="406"/>
      <c r="T2126" s="406"/>
      <c r="U2126" s="406"/>
      <c r="V2126" s="406" t="e">
        <f t="shared" si="104"/>
        <v>#VALUE!</v>
      </c>
      <c r="W2126" s="676"/>
      <c r="X2126" s="507" t="e">
        <f t="shared" si="102"/>
        <v>#VALUE!</v>
      </c>
      <c r="Y2126" s="508" t="e">
        <f t="shared" si="103"/>
        <v>#VALUE!</v>
      </c>
      <c r="Z2126" s="509"/>
      <c r="AA2126" s="510" t="s">
        <v>1043</v>
      </c>
      <c r="AB2126" s="421" t="s">
        <v>1309</v>
      </c>
      <c r="AC2126" s="432" t="s">
        <v>1156</v>
      </c>
      <c r="AD2126" s="356" t="s">
        <v>624</v>
      </c>
      <c r="AE2126" s="356"/>
      <c r="AF2126" s="356"/>
      <c r="AG2126" s="356" t="s">
        <v>840</v>
      </c>
      <c r="AH2126" s="356"/>
      <c r="AI2126" s="356" t="s">
        <v>2227</v>
      </c>
      <c r="AJ2126" s="441"/>
      <c r="AK2126" s="359"/>
    </row>
    <row r="2127" spans="1:37">
      <c r="A2127" s="367"/>
      <c r="B2127" s="386" t="s">
        <v>404</v>
      </c>
      <c r="C2127" s="402">
        <v>46.543500000000002</v>
      </c>
      <c r="D2127" s="428">
        <v>23.888999999999999</v>
      </c>
      <c r="E2127" s="449" t="s">
        <v>206</v>
      </c>
      <c r="F2127" s="450" t="s">
        <v>997</v>
      </c>
      <c r="G2127" s="450" t="s">
        <v>2527</v>
      </c>
      <c r="H2127" s="450" t="s">
        <v>3032</v>
      </c>
      <c r="I2127" s="452" t="s">
        <v>684</v>
      </c>
      <c r="J2127" s="457" t="s">
        <v>3</v>
      </c>
      <c r="K2127" s="407">
        <v>1</v>
      </c>
      <c r="L2127" s="407">
        <v>4</v>
      </c>
      <c r="M2127" s="407">
        <v>4</v>
      </c>
      <c r="N2127" s="425" t="s">
        <v>624</v>
      </c>
      <c r="O2127" s="437"/>
      <c r="P2127" s="406"/>
      <c r="Q2127" s="406"/>
      <c r="R2127" s="406"/>
      <c r="S2127" s="406"/>
      <c r="T2127" s="406"/>
      <c r="U2127" s="406"/>
      <c r="V2127" s="406" t="e">
        <f t="shared" si="104"/>
        <v>#VALUE!</v>
      </c>
      <c r="W2127" s="676"/>
      <c r="X2127" s="507" t="e">
        <f t="shared" si="102"/>
        <v>#VALUE!</v>
      </c>
      <c r="Y2127" s="508" t="e">
        <f t="shared" si="103"/>
        <v>#VALUE!</v>
      </c>
      <c r="Z2127" s="509"/>
      <c r="AA2127" s="510" t="s">
        <v>1043</v>
      </c>
      <c r="AB2127" s="421" t="s">
        <v>1300</v>
      </c>
      <c r="AC2127" s="432" t="s">
        <v>1548</v>
      </c>
      <c r="AD2127" s="356" t="s">
        <v>624</v>
      </c>
      <c r="AE2127" s="356"/>
      <c r="AF2127" s="356"/>
      <c r="AG2127" s="356" t="s">
        <v>840</v>
      </c>
      <c r="AH2127" s="356"/>
      <c r="AI2127" s="356" t="s">
        <v>2227</v>
      </c>
      <c r="AJ2127" s="441"/>
      <c r="AK2127" s="359"/>
    </row>
    <row r="2128" spans="1:37">
      <c r="A2128" s="367"/>
      <c r="B2128" s="386" t="s">
        <v>404</v>
      </c>
      <c r="C2128" s="402">
        <v>46.543300000000002</v>
      </c>
      <c r="D2128" s="428">
        <v>23.8887</v>
      </c>
      <c r="E2128" s="449" t="s">
        <v>206</v>
      </c>
      <c r="F2128" s="450" t="s">
        <v>997</v>
      </c>
      <c r="G2128" s="450" t="s">
        <v>2527</v>
      </c>
      <c r="H2128" s="450" t="s">
        <v>3114</v>
      </c>
      <c r="I2128" s="452" t="s">
        <v>684</v>
      </c>
      <c r="J2128" s="457" t="s">
        <v>3</v>
      </c>
      <c r="K2128" s="407">
        <v>1</v>
      </c>
      <c r="L2128" s="407">
        <v>4</v>
      </c>
      <c r="M2128" s="407">
        <v>4</v>
      </c>
      <c r="N2128" s="425" t="s">
        <v>624</v>
      </c>
      <c r="O2128" s="437"/>
      <c r="P2128" s="406"/>
      <c r="Q2128" s="406"/>
      <c r="R2128" s="406"/>
      <c r="S2128" s="406"/>
      <c r="T2128" s="406"/>
      <c r="U2128" s="406"/>
      <c r="V2128" s="406" t="e">
        <f t="shared" si="104"/>
        <v>#VALUE!</v>
      </c>
      <c r="W2128" s="676"/>
      <c r="X2128" s="507" t="e">
        <f t="shared" si="102"/>
        <v>#VALUE!</v>
      </c>
      <c r="Y2128" s="508" t="e">
        <f t="shared" si="103"/>
        <v>#VALUE!</v>
      </c>
      <c r="Z2128" s="509"/>
      <c r="AA2128" s="510" t="s">
        <v>1043</v>
      </c>
      <c r="AB2128" s="421" t="s">
        <v>1300</v>
      </c>
      <c r="AC2128" s="432" t="s">
        <v>1548</v>
      </c>
      <c r="AD2128" s="356" t="s">
        <v>624</v>
      </c>
      <c r="AE2128" s="356"/>
      <c r="AF2128" s="356"/>
      <c r="AG2128" s="356" t="s">
        <v>840</v>
      </c>
      <c r="AH2128" s="356"/>
      <c r="AI2128" s="356" t="s">
        <v>2227</v>
      </c>
      <c r="AJ2128" s="441"/>
      <c r="AK2128" s="359"/>
    </row>
    <row r="2129" spans="1:37">
      <c r="A2129" s="367"/>
      <c r="B2129" s="445" t="s">
        <v>295</v>
      </c>
      <c r="C2129" s="402">
        <v>46.543500000000002</v>
      </c>
      <c r="D2129" s="428">
        <v>23.8902</v>
      </c>
      <c r="E2129" s="449" t="s">
        <v>206</v>
      </c>
      <c r="F2129" s="450" t="s">
        <v>997</v>
      </c>
      <c r="G2129" s="450" t="s">
        <v>2527</v>
      </c>
      <c r="H2129" s="450" t="s">
        <v>2940</v>
      </c>
      <c r="I2129" s="627" t="s">
        <v>681</v>
      </c>
      <c r="J2129" s="399" t="s">
        <v>3</v>
      </c>
      <c r="K2129" s="624">
        <v>2</v>
      </c>
      <c r="L2129" s="624">
        <v>5</v>
      </c>
      <c r="M2129" s="624">
        <v>5</v>
      </c>
      <c r="N2129" s="398">
        <v>38</v>
      </c>
      <c r="O2129" s="395"/>
      <c r="P2129" s="526">
        <v>8</v>
      </c>
      <c r="Q2129" s="526">
        <v>20</v>
      </c>
      <c r="R2129" s="526">
        <v>10</v>
      </c>
      <c r="S2129" s="526"/>
      <c r="T2129" s="526"/>
      <c r="U2129" s="526"/>
      <c r="V2129" s="526">
        <f t="shared" si="104"/>
        <v>0</v>
      </c>
      <c r="W2129" s="672"/>
      <c r="X2129" s="396" t="str">
        <f t="shared" si="102"/>
        <v>8 garsoniere, 20 două camere, 10 trei camere, 0 număr camere necunoscut &lt;span style="color: red;"&gt;(spuneți-mi sau trimiteți tabel întreținere)&lt;/span&gt;</v>
      </c>
      <c r="Y2129" s="622" t="str">
        <f t="shared" si="103"/>
        <v>38 din care 8 garsoniere, 20 două camere, 10 trei camere, 0 număr camere necunoscut &lt;span style="color: red;"&gt;(spuneți-mi sau trimiteți tabel întreținere)&lt;/span&gt;</v>
      </c>
      <c r="Z2129" s="397"/>
      <c r="AA2129" s="625" t="s">
        <v>1043</v>
      </c>
      <c r="AB2129" s="628" t="s">
        <v>1308</v>
      </c>
      <c r="AC2129" s="431" t="s">
        <v>1155</v>
      </c>
      <c r="AD2129" s="623" t="s">
        <v>1370</v>
      </c>
      <c r="AE2129" s="623"/>
      <c r="AF2129" s="623"/>
      <c r="AG2129" s="623" t="s">
        <v>10</v>
      </c>
      <c r="AH2129" s="623"/>
      <c r="AI2129" s="623" t="s">
        <v>2567</v>
      </c>
      <c r="AJ2129" s="441"/>
      <c r="AK2129" s="359"/>
    </row>
    <row r="2130" spans="1:37">
      <c r="A2130" s="367"/>
      <c r="B2130" s="445" t="s">
        <v>296</v>
      </c>
      <c r="C2130" s="402">
        <v>46.543500000000002</v>
      </c>
      <c r="D2130" s="428">
        <v>23.890799999999999</v>
      </c>
      <c r="E2130" s="449" t="s">
        <v>206</v>
      </c>
      <c r="F2130" s="450" t="s">
        <v>997</v>
      </c>
      <c r="G2130" s="450" t="s">
        <v>2527</v>
      </c>
      <c r="H2130" s="450" t="s">
        <v>2940</v>
      </c>
      <c r="I2130" s="627" t="s">
        <v>681</v>
      </c>
      <c r="J2130" s="399" t="s">
        <v>3</v>
      </c>
      <c r="K2130" s="624">
        <v>2</v>
      </c>
      <c r="L2130" s="624">
        <v>5</v>
      </c>
      <c r="M2130" s="624">
        <v>5</v>
      </c>
      <c r="N2130" s="398">
        <v>38</v>
      </c>
      <c r="O2130" s="395"/>
      <c r="P2130" s="526">
        <v>8</v>
      </c>
      <c r="Q2130" s="526">
        <v>20</v>
      </c>
      <c r="R2130" s="526">
        <v>10</v>
      </c>
      <c r="S2130" s="526"/>
      <c r="T2130" s="526"/>
      <c r="U2130" s="526"/>
      <c r="V2130" s="526">
        <f t="shared" si="104"/>
        <v>0</v>
      </c>
      <c r="W2130" s="672"/>
      <c r="X2130" s="396" t="str">
        <f t="shared" si="102"/>
        <v>8 garsoniere, 20 două camere, 10 trei camere, 0 număr camere necunoscut &lt;span style="color: red;"&gt;(spuneți-mi sau trimiteți tabel întreținere)&lt;/span&gt;</v>
      </c>
      <c r="Y2130" s="622" t="str">
        <f t="shared" si="103"/>
        <v>38 din care 8 garsoniere, 20 două camere, 10 trei camere, 0 număr camere necunoscut &lt;span style="color: red;"&gt;(spuneți-mi sau trimiteți tabel întreținere)&lt;/span&gt;</v>
      </c>
      <c r="Z2130" s="397"/>
      <c r="AA2130" s="625" t="s">
        <v>1043</v>
      </c>
      <c r="AB2130" s="628" t="s">
        <v>1308</v>
      </c>
      <c r="AC2130" s="431" t="s">
        <v>1155</v>
      </c>
      <c r="AD2130" s="623" t="s">
        <v>1370</v>
      </c>
      <c r="AE2130" s="623"/>
      <c r="AF2130" s="623"/>
      <c r="AG2130" s="623" t="s">
        <v>10</v>
      </c>
      <c r="AH2130" s="623"/>
      <c r="AI2130" s="623" t="s">
        <v>2567</v>
      </c>
      <c r="AJ2130" s="441"/>
      <c r="AK2130" s="359"/>
    </row>
    <row r="2131" spans="1:37">
      <c r="A2131" s="367"/>
      <c r="B2131" s="445" t="s">
        <v>297</v>
      </c>
      <c r="C2131" s="402">
        <v>46.543999999999997</v>
      </c>
      <c r="D2131" s="428">
        <v>23.8903</v>
      </c>
      <c r="E2131" s="449" t="s">
        <v>206</v>
      </c>
      <c r="F2131" s="450" t="s">
        <v>997</v>
      </c>
      <c r="G2131" s="450" t="s">
        <v>2527</v>
      </c>
      <c r="H2131" s="450" t="s">
        <v>2940</v>
      </c>
      <c r="I2131" s="627" t="s">
        <v>681</v>
      </c>
      <c r="J2131" s="399" t="s">
        <v>3</v>
      </c>
      <c r="K2131" s="624">
        <v>2</v>
      </c>
      <c r="L2131" s="624">
        <v>5</v>
      </c>
      <c r="M2131" s="624">
        <v>5</v>
      </c>
      <c r="N2131" s="398">
        <v>38</v>
      </c>
      <c r="O2131" s="395"/>
      <c r="P2131" s="526">
        <v>8</v>
      </c>
      <c r="Q2131" s="526">
        <v>20</v>
      </c>
      <c r="R2131" s="526">
        <v>10</v>
      </c>
      <c r="S2131" s="526"/>
      <c r="T2131" s="526"/>
      <c r="U2131" s="526"/>
      <c r="V2131" s="526">
        <f t="shared" si="104"/>
        <v>0</v>
      </c>
      <c r="W2131" s="672"/>
      <c r="X2131" s="396" t="str">
        <f t="shared" si="102"/>
        <v>8 garsoniere, 20 două camere, 10 trei camere, 0 număr camere necunoscut &lt;span style="color: red;"&gt;(spuneți-mi sau trimiteți tabel întreținere)&lt;/span&gt;</v>
      </c>
      <c r="Y2131" s="622" t="str">
        <f t="shared" si="103"/>
        <v>38 din care 8 garsoniere, 20 două camere, 10 trei camere, 0 număr camere necunoscut &lt;span style="color: red;"&gt;(spuneți-mi sau trimiteți tabel întreținere)&lt;/span&gt;</v>
      </c>
      <c r="Z2131" s="397"/>
      <c r="AA2131" s="625" t="s">
        <v>1043</v>
      </c>
      <c r="AB2131" s="628" t="s">
        <v>1308</v>
      </c>
      <c r="AC2131" s="431" t="s">
        <v>1155</v>
      </c>
      <c r="AD2131" s="623" t="s">
        <v>1370</v>
      </c>
      <c r="AE2131" s="623"/>
      <c r="AF2131" s="623"/>
      <c r="AG2131" s="623" t="s">
        <v>10</v>
      </c>
      <c r="AH2131" s="623"/>
      <c r="AI2131" s="623" t="s">
        <v>2567</v>
      </c>
      <c r="AJ2131" s="441"/>
      <c r="AK2131" s="359"/>
    </row>
    <row r="2132" spans="1:37">
      <c r="A2132" s="367"/>
      <c r="B2132" s="386" t="s">
        <v>404</v>
      </c>
      <c r="C2132" s="402">
        <v>46.537599999999998</v>
      </c>
      <c r="D2132" s="428">
        <v>23.891100000000002</v>
      </c>
      <c r="E2132" s="449" t="s">
        <v>206</v>
      </c>
      <c r="F2132" s="450" t="s">
        <v>997</v>
      </c>
      <c r="G2132" s="450" t="s">
        <v>2528</v>
      </c>
      <c r="H2132" s="450" t="s">
        <v>2940</v>
      </c>
      <c r="I2132" s="627" t="s">
        <v>697</v>
      </c>
      <c r="J2132" s="399" t="s">
        <v>3</v>
      </c>
      <c r="K2132" s="624">
        <v>4</v>
      </c>
      <c r="L2132" s="624">
        <v>5</v>
      </c>
      <c r="M2132" s="624">
        <v>4</v>
      </c>
      <c r="N2132" s="398">
        <v>40</v>
      </c>
      <c r="O2132" s="395"/>
      <c r="P2132" s="526"/>
      <c r="Q2132" s="526">
        <v>16</v>
      </c>
      <c r="R2132" s="526">
        <v>16</v>
      </c>
      <c r="S2132" s="526">
        <v>8</v>
      </c>
      <c r="T2132" s="526"/>
      <c r="U2132" s="526"/>
      <c r="V2132" s="526">
        <f t="shared" si="104"/>
        <v>0</v>
      </c>
      <c r="W2132" s="672"/>
      <c r="X2132" s="396" t="str">
        <f t="shared" si="102"/>
        <v>16 două camere, 16 trei camere, 8 patru camere, 0 număr camere necunoscut &lt;span style="color: red;"&gt;(spuneți-mi sau trimiteți tabel întreținere)&lt;/span&gt;</v>
      </c>
      <c r="Y2132" s="622" t="str">
        <f t="shared" si="103"/>
        <v>40 din care 16 două camere, 16 trei camere, 8 patru camere, 0 număr camere necunoscut &lt;span style="color: red;"&gt;(spuneți-mi sau trimiteți tabel întreținere)&lt;/span&gt;</v>
      </c>
      <c r="Z2132" s="397"/>
      <c r="AA2132" s="625" t="s">
        <v>1043</v>
      </c>
      <c r="AB2132" s="628" t="s">
        <v>1307</v>
      </c>
      <c r="AC2132" s="431" t="s">
        <v>1155</v>
      </c>
      <c r="AD2132" s="623" t="s">
        <v>1463</v>
      </c>
      <c r="AE2132" s="623"/>
      <c r="AF2132" s="623"/>
      <c r="AG2132" s="623" t="s">
        <v>1219</v>
      </c>
      <c r="AH2132" s="623"/>
      <c r="AI2132" s="623" t="s">
        <v>2606</v>
      </c>
      <c r="AJ2132" s="441"/>
      <c r="AK2132" s="359"/>
    </row>
    <row r="2133" spans="1:37">
      <c r="A2133" s="367"/>
      <c r="B2133" s="386" t="s">
        <v>404</v>
      </c>
      <c r="C2133" s="402">
        <v>46.538800000000002</v>
      </c>
      <c r="D2133" s="428">
        <v>23.8828</v>
      </c>
      <c r="E2133" s="449" t="s">
        <v>206</v>
      </c>
      <c r="F2133" s="450" t="s">
        <v>997</v>
      </c>
      <c r="G2133" s="450" t="s">
        <v>2528</v>
      </c>
      <c r="H2133" s="450" t="s">
        <v>5025</v>
      </c>
      <c r="I2133" s="452" t="s">
        <v>708</v>
      </c>
      <c r="J2133" s="457" t="s">
        <v>3</v>
      </c>
      <c r="K2133" s="407">
        <v>1</v>
      </c>
      <c r="L2133" s="407">
        <v>2</v>
      </c>
      <c r="M2133" s="407">
        <v>2</v>
      </c>
      <c r="N2133" s="425">
        <v>8</v>
      </c>
      <c r="O2133" s="437"/>
      <c r="P2133" s="406"/>
      <c r="Q2133" s="406">
        <v>8</v>
      </c>
      <c r="R2133" s="406"/>
      <c r="S2133" s="406"/>
      <c r="T2133" s="406"/>
      <c r="U2133" s="406"/>
      <c r="V2133" s="406">
        <f t="shared" si="104"/>
        <v>0</v>
      </c>
      <c r="W2133" s="676"/>
      <c r="X2133" s="507" t="str">
        <f t="shared" si="102"/>
        <v>8 două camere, 0 număr camere necunoscut &lt;span style="color: red;"&gt;(spuneți-mi sau trimiteți tabel întreținere)&lt;/span&gt;</v>
      </c>
      <c r="Y2133" s="508" t="str">
        <f t="shared" si="103"/>
        <v>8 din care 8 două camere, 0 număr camere necunoscut &lt;span style="color: red;"&gt;(spuneți-mi sau trimiteți tabel întreținere)&lt;/span&gt;</v>
      </c>
      <c r="Z2133" s="509"/>
      <c r="AA2133" s="510" t="s">
        <v>1043</v>
      </c>
      <c r="AB2133" s="421" t="s">
        <v>1299</v>
      </c>
      <c r="AC2133" s="432" t="s">
        <v>1548</v>
      </c>
      <c r="AD2133" s="356" t="s">
        <v>624</v>
      </c>
      <c r="AE2133" s="356"/>
      <c r="AF2133" s="356"/>
      <c r="AG2133" s="356" t="s">
        <v>840</v>
      </c>
      <c r="AH2133" s="356"/>
      <c r="AI2133" s="356" t="s">
        <v>2227</v>
      </c>
      <c r="AJ2133" s="441"/>
      <c r="AK2133" s="359"/>
    </row>
    <row r="2134" spans="1:37">
      <c r="A2134" s="367"/>
      <c r="B2134" s="386" t="s">
        <v>404</v>
      </c>
      <c r="C2134" s="402">
        <v>46.538499999999999</v>
      </c>
      <c r="D2134" s="428">
        <v>23.883099999999999</v>
      </c>
      <c r="E2134" s="449" t="s">
        <v>206</v>
      </c>
      <c r="F2134" s="450" t="s">
        <v>997</v>
      </c>
      <c r="G2134" s="450" t="s">
        <v>2528</v>
      </c>
      <c r="H2134" s="450" t="s">
        <v>2999</v>
      </c>
      <c r="I2134" s="452" t="s">
        <v>708</v>
      </c>
      <c r="J2134" s="457" t="s">
        <v>3</v>
      </c>
      <c r="K2134" s="407">
        <v>1</v>
      </c>
      <c r="L2134" s="407">
        <v>2</v>
      </c>
      <c r="M2134" s="407">
        <v>2</v>
      </c>
      <c r="N2134" s="425">
        <v>8</v>
      </c>
      <c r="O2134" s="437"/>
      <c r="P2134" s="406"/>
      <c r="Q2134" s="406">
        <v>8</v>
      </c>
      <c r="R2134" s="406"/>
      <c r="S2134" s="406"/>
      <c r="T2134" s="406"/>
      <c r="U2134" s="406"/>
      <c r="V2134" s="406">
        <f t="shared" si="104"/>
        <v>0</v>
      </c>
      <c r="W2134" s="676"/>
      <c r="X2134" s="507" t="str">
        <f t="shared" si="102"/>
        <v>8 două camere, 0 număr camere necunoscut &lt;span style="color: red;"&gt;(spuneți-mi sau trimiteți tabel întreținere)&lt;/span&gt;</v>
      </c>
      <c r="Y2134" s="508" t="str">
        <f t="shared" si="103"/>
        <v>8 din care 8 două camere, 0 număr camere necunoscut &lt;span style="color: red;"&gt;(spuneți-mi sau trimiteți tabel întreținere)&lt;/span&gt;</v>
      </c>
      <c r="Z2134" s="509"/>
      <c r="AA2134" s="510" t="s">
        <v>1043</v>
      </c>
      <c r="AB2134" s="421" t="s">
        <v>1299</v>
      </c>
      <c r="AC2134" s="432" t="s">
        <v>1548</v>
      </c>
      <c r="AD2134" s="356" t="s">
        <v>624</v>
      </c>
      <c r="AE2134" s="356"/>
      <c r="AF2134" s="356"/>
      <c r="AG2134" s="356" t="s">
        <v>840</v>
      </c>
      <c r="AH2134" s="356"/>
      <c r="AI2134" s="356" t="s">
        <v>2227</v>
      </c>
      <c r="AJ2134" s="441"/>
      <c r="AK2134" s="359"/>
    </row>
    <row r="2135" spans="1:37">
      <c r="A2135" s="367"/>
      <c r="B2135" s="386" t="s">
        <v>404</v>
      </c>
      <c r="C2135" s="402">
        <v>46.5383</v>
      </c>
      <c r="D2135" s="428">
        <v>23.8827</v>
      </c>
      <c r="E2135" s="449" t="s">
        <v>206</v>
      </c>
      <c r="F2135" s="450" t="s">
        <v>997</v>
      </c>
      <c r="G2135" s="450" t="s">
        <v>2528</v>
      </c>
      <c r="H2135" s="450" t="s">
        <v>5026</v>
      </c>
      <c r="I2135" s="452" t="s">
        <v>708</v>
      </c>
      <c r="J2135" s="457" t="s">
        <v>3</v>
      </c>
      <c r="K2135" s="407">
        <v>1</v>
      </c>
      <c r="L2135" s="407">
        <v>2</v>
      </c>
      <c r="M2135" s="407">
        <v>2</v>
      </c>
      <c r="N2135" s="425">
        <v>8</v>
      </c>
      <c r="O2135" s="437"/>
      <c r="P2135" s="406"/>
      <c r="Q2135" s="406">
        <v>8</v>
      </c>
      <c r="R2135" s="406"/>
      <c r="S2135" s="406"/>
      <c r="T2135" s="406"/>
      <c r="U2135" s="406"/>
      <c r="V2135" s="406">
        <f t="shared" si="104"/>
        <v>0</v>
      </c>
      <c r="W2135" s="676"/>
      <c r="X2135" s="507" t="str">
        <f t="shared" si="102"/>
        <v>8 două camere, 0 număr camere necunoscut &lt;span style="color: red;"&gt;(spuneți-mi sau trimiteți tabel întreținere)&lt;/span&gt;</v>
      </c>
      <c r="Y2135" s="508" t="str">
        <f t="shared" si="103"/>
        <v>8 din care 8 două camere, 0 număr camere necunoscut &lt;span style="color: red;"&gt;(spuneți-mi sau trimiteți tabel întreținere)&lt;/span&gt;</v>
      </c>
      <c r="Z2135" s="509"/>
      <c r="AA2135" s="510" t="s">
        <v>1043</v>
      </c>
      <c r="AB2135" s="421" t="s">
        <v>1299</v>
      </c>
      <c r="AC2135" s="432" t="s">
        <v>1548</v>
      </c>
      <c r="AD2135" s="356" t="s">
        <v>624</v>
      </c>
      <c r="AE2135" s="356"/>
      <c r="AF2135" s="356"/>
      <c r="AG2135" s="356" t="s">
        <v>840</v>
      </c>
      <c r="AH2135" s="356"/>
      <c r="AI2135" s="356" t="s">
        <v>2227</v>
      </c>
      <c r="AJ2135" s="441"/>
      <c r="AK2135" s="359"/>
    </row>
    <row r="2136" spans="1:37">
      <c r="A2136" s="367"/>
      <c r="B2136" s="386" t="s">
        <v>404</v>
      </c>
      <c r="C2136" s="402">
        <v>46.537999999999997</v>
      </c>
      <c r="D2136" s="428">
        <v>23.882899999999999</v>
      </c>
      <c r="E2136" s="449" t="s">
        <v>206</v>
      </c>
      <c r="F2136" s="450" t="s">
        <v>997</v>
      </c>
      <c r="G2136" s="450" t="s">
        <v>2528</v>
      </c>
      <c r="H2136" s="450" t="s">
        <v>5027</v>
      </c>
      <c r="I2136" s="452" t="s">
        <v>708</v>
      </c>
      <c r="J2136" s="457" t="s">
        <v>3</v>
      </c>
      <c r="K2136" s="407">
        <v>1</v>
      </c>
      <c r="L2136" s="407">
        <v>2</v>
      </c>
      <c r="M2136" s="407">
        <v>2</v>
      </c>
      <c r="N2136" s="425">
        <v>8</v>
      </c>
      <c r="O2136" s="437"/>
      <c r="P2136" s="406"/>
      <c r="Q2136" s="406">
        <v>8</v>
      </c>
      <c r="R2136" s="406"/>
      <c r="S2136" s="406"/>
      <c r="T2136" s="406"/>
      <c r="U2136" s="406"/>
      <c r="V2136" s="406">
        <f t="shared" si="104"/>
        <v>0</v>
      </c>
      <c r="W2136" s="676"/>
      <c r="X2136" s="507" t="str">
        <f t="shared" si="102"/>
        <v>8 două camere, 0 număr camere necunoscut &lt;span style="color: red;"&gt;(spuneți-mi sau trimiteți tabel întreținere)&lt;/span&gt;</v>
      </c>
      <c r="Y2136" s="508" t="str">
        <f t="shared" si="103"/>
        <v>8 din care 8 două camere, 0 număr camere necunoscut &lt;span style="color: red;"&gt;(spuneți-mi sau trimiteți tabel întreținere)&lt;/span&gt;</v>
      </c>
      <c r="Z2136" s="509"/>
      <c r="AA2136" s="510" t="s">
        <v>1043</v>
      </c>
      <c r="AB2136" s="421" t="s">
        <v>1299</v>
      </c>
      <c r="AC2136" s="432" t="s">
        <v>1548</v>
      </c>
      <c r="AD2136" s="356" t="s">
        <v>624</v>
      </c>
      <c r="AE2136" s="356"/>
      <c r="AF2136" s="356"/>
      <c r="AG2136" s="356" t="s">
        <v>840</v>
      </c>
      <c r="AH2136" s="356"/>
      <c r="AI2136" s="356" t="s">
        <v>2227</v>
      </c>
      <c r="AJ2136" s="441"/>
      <c r="AK2136" s="359"/>
    </row>
    <row r="2137" spans="1:37">
      <c r="A2137" s="367"/>
      <c r="B2137" s="386" t="s">
        <v>404</v>
      </c>
      <c r="C2137" s="402">
        <v>46.537300000000002</v>
      </c>
      <c r="D2137" s="428">
        <v>23.882400000000001</v>
      </c>
      <c r="E2137" s="449" t="s">
        <v>206</v>
      </c>
      <c r="F2137" s="450" t="s">
        <v>997</v>
      </c>
      <c r="G2137" s="450" t="s">
        <v>2528</v>
      </c>
      <c r="H2137" s="450" t="s">
        <v>5028</v>
      </c>
      <c r="I2137" s="452" t="s">
        <v>746</v>
      </c>
      <c r="J2137" s="457" t="s">
        <v>3</v>
      </c>
      <c r="K2137" s="407">
        <v>1</v>
      </c>
      <c r="L2137" s="407">
        <v>4</v>
      </c>
      <c r="M2137" s="407">
        <v>4</v>
      </c>
      <c r="N2137" s="425">
        <v>16</v>
      </c>
      <c r="O2137" s="437"/>
      <c r="P2137" s="406"/>
      <c r="Q2137" s="406">
        <v>16</v>
      </c>
      <c r="R2137" s="406"/>
      <c r="S2137" s="406"/>
      <c r="T2137" s="406"/>
      <c r="U2137" s="406"/>
      <c r="V2137" s="406">
        <f t="shared" si="104"/>
        <v>0</v>
      </c>
      <c r="W2137" s="676"/>
      <c r="X2137" s="507" t="str">
        <f t="shared" si="102"/>
        <v>16 două camere, 0 număr camere necunoscut &lt;span style="color: red;"&gt;(spuneți-mi sau trimiteți tabel întreținere)&lt;/span&gt;</v>
      </c>
      <c r="Y2137" s="508" t="str">
        <f t="shared" si="103"/>
        <v>16 din care 16 două camere, 0 număr camere necunoscut &lt;span style="color: red;"&gt;(spuneți-mi sau trimiteți tabel întreținere)&lt;/span&gt;</v>
      </c>
      <c r="Z2137" s="509"/>
      <c r="AA2137" s="510" t="s">
        <v>1043</v>
      </c>
      <c r="AB2137" s="421" t="s">
        <v>1300</v>
      </c>
      <c r="AC2137" s="432" t="s">
        <v>1548</v>
      </c>
      <c r="AD2137" s="356" t="s">
        <v>624</v>
      </c>
      <c r="AE2137" s="356"/>
      <c r="AF2137" s="356"/>
      <c r="AG2137" s="356" t="s">
        <v>840</v>
      </c>
      <c r="AH2137" s="356"/>
      <c r="AI2137" s="356" t="s">
        <v>2227</v>
      </c>
      <c r="AJ2137" s="441"/>
      <c r="AK2137" s="359"/>
    </row>
    <row r="2138" spans="1:37">
      <c r="A2138" s="367"/>
      <c r="B2138" s="386" t="s">
        <v>404</v>
      </c>
      <c r="C2138" s="402">
        <v>46.536999999999999</v>
      </c>
      <c r="D2138" s="428">
        <v>23.8827</v>
      </c>
      <c r="E2138" s="449" t="s">
        <v>206</v>
      </c>
      <c r="F2138" s="450" t="s">
        <v>997</v>
      </c>
      <c r="G2138" s="450" t="s">
        <v>2528</v>
      </c>
      <c r="H2138" s="450" t="s">
        <v>5029</v>
      </c>
      <c r="I2138" s="452" t="s">
        <v>746</v>
      </c>
      <c r="J2138" s="457" t="s">
        <v>3</v>
      </c>
      <c r="K2138" s="407">
        <v>1</v>
      </c>
      <c r="L2138" s="407">
        <v>4</v>
      </c>
      <c r="M2138" s="407">
        <v>4</v>
      </c>
      <c r="N2138" s="425">
        <v>16</v>
      </c>
      <c r="O2138" s="437"/>
      <c r="P2138" s="406"/>
      <c r="Q2138" s="406">
        <v>16</v>
      </c>
      <c r="R2138" s="406"/>
      <c r="S2138" s="406"/>
      <c r="T2138" s="406"/>
      <c r="U2138" s="406"/>
      <c r="V2138" s="406">
        <f t="shared" si="104"/>
        <v>0</v>
      </c>
      <c r="W2138" s="676"/>
      <c r="X2138" s="507" t="str">
        <f t="shared" si="102"/>
        <v>16 două camere, 0 număr camere necunoscut &lt;span style="color: red;"&gt;(spuneți-mi sau trimiteți tabel întreținere)&lt;/span&gt;</v>
      </c>
      <c r="Y2138" s="508" t="str">
        <f t="shared" si="103"/>
        <v>16 din care 16 două camere, 0 număr camere necunoscut &lt;span style="color: red;"&gt;(spuneți-mi sau trimiteți tabel întreținere)&lt;/span&gt;</v>
      </c>
      <c r="Z2138" s="509"/>
      <c r="AA2138" s="510" t="s">
        <v>1043</v>
      </c>
      <c r="AB2138" s="421" t="s">
        <v>1300</v>
      </c>
      <c r="AC2138" s="432" t="s">
        <v>1548</v>
      </c>
      <c r="AD2138" s="356" t="s">
        <v>624</v>
      </c>
      <c r="AE2138" s="356"/>
      <c r="AF2138" s="356"/>
      <c r="AG2138" s="356" t="s">
        <v>840</v>
      </c>
      <c r="AH2138" s="356"/>
      <c r="AI2138" s="356" t="s">
        <v>2227</v>
      </c>
      <c r="AJ2138" s="441"/>
      <c r="AK2138" s="359"/>
    </row>
    <row r="2139" spans="1:37">
      <c r="A2139" s="367"/>
      <c r="B2139" s="386" t="s">
        <v>404</v>
      </c>
      <c r="C2139" s="402">
        <v>46.536900000000003</v>
      </c>
      <c r="D2139" s="428">
        <v>23.882300000000001</v>
      </c>
      <c r="E2139" s="449" t="s">
        <v>206</v>
      </c>
      <c r="F2139" s="450" t="s">
        <v>997</v>
      </c>
      <c r="G2139" s="450" t="s">
        <v>2528</v>
      </c>
      <c r="H2139" s="450" t="s">
        <v>5030</v>
      </c>
      <c r="I2139" s="452" t="s">
        <v>746</v>
      </c>
      <c r="J2139" s="457" t="s">
        <v>3</v>
      </c>
      <c r="K2139" s="407">
        <v>1</v>
      </c>
      <c r="L2139" s="407">
        <v>4</v>
      </c>
      <c r="M2139" s="407">
        <v>4</v>
      </c>
      <c r="N2139" s="425">
        <v>16</v>
      </c>
      <c r="O2139" s="437"/>
      <c r="P2139" s="406"/>
      <c r="Q2139" s="406">
        <v>16</v>
      </c>
      <c r="R2139" s="406"/>
      <c r="S2139" s="406"/>
      <c r="T2139" s="406"/>
      <c r="U2139" s="406"/>
      <c r="V2139" s="406">
        <f t="shared" si="104"/>
        <v>0</v>
      </c>
      <c r="W2139" s="676"/>
      <c r="X2139" s="507" t="str">
        <f t="shared" si="102"/>
        <v>16 două camere, 0 număr camere necunoscut &lt;span style="color: red;"&gt;(spuneți-mi sau trimiteți tabel întreținere)&lt;/span&gt;</v>
      </c>
      <c r="Y2139" s="508" t="str">
        <f t="shared" si="103"/>
        <v>16 din care 16 două camere, 0 număr camere necunoscut &lt;span style="color: red;"&gt;(spuneți-mi sau trimiteți tabel întreținere)&lt;/span&gt;</v>
      </c>
      <c r="Z2139" s="509"/>
      <c r="AA2139" s="510" t="s">
        <v>1043</v>
      </c>
      <c r="AB2139" s="421" t="s">
        <v>1300</v>
      </c>
      <c r="AC2139" s="432" t="s">
        <v>1548</v>
      </c>
      <c r="AD2139" s="356" t="s">
        <v>624</v>
      </c>
      <c r="AE2139" s="356"/>
      <c r="AF2139" s="356"/>
      <c r="AG2139" s="356" t="s">
        <v>840</v>
      </c>
      <c r="AH2139" s="356"/>
      <c r="AI2139" s="356" t="s">
        <v>2227</v>
      </c>
      <c r="AJ2139" s="441"/>
      <c r="AK2139" s="359"/>
    </row>
    <row r="2140" spans="1:37">
      <c r="A2140" s="367"/>
      <c r="B2140" s="386" t="s">
        <v>404</v>
      </c>
      <c r="C2140" s="402">
        <v>46.534500000000001</v>
      </c>
      <c r="D2140" s="428">
        <v>23.885000000000002</v>
      </c>
      <c r="E2140" s="449" t="s">
        <v>206</v>
      </c>
      <c r="F2140" s="450" t="s">
        <v>997</v>
      </c>
      <c r="G2140" s="450" t="s">
        <v>2528</v>
      </c>
      <c r="H2140" s="450" t="s">
        <v>4977</v>
      </c>
      <c r="I2140" s="452" t="s">
        <v>681</v>
      </c>
      <c r="J2140" s="457" t="s">
        <v>3</v>
      </c>
      <c r="K2140" s="407">
        <v>6</v>
      </c>
      <c r="L2140" s="407">
        <v>5</v>
      </c>
      <c r="M2140" s="407">
        <v>5</v>
      </c>
      <c r="N2140" s="425">
        <v>120</v>
      </c>
      <c r="O2140" s="437"/>
      <c r="P2140" s="406">
        <v>120</v>
      </c>
      <c r="Q2140" s="406"/>
      <c r="R2140" s="406"/>
      <c r="S2140" s="406"/>
      <c r="T2140" s="406"/>
      <c r="U2140" s="406"/>
      <c r="V2140" s="406">
        <f t="shared" si="104"/>
        <v>0</v>
      </c>
      <c r="W2140" s="676"/>
      <c r="X2140" s="507" t="str">
        <f t="shared" si="102"/>
        <v>120 garsoniere, 0 număr camere necunoscut &lt;span style="color: red;"&gt;(spuneți-mi sau trimiteți tabel întreținere)&lt;/span&gt;</v>
      </c>
      <c r="Y2140" s="508" t="str">
        <f t="shared" si="103"/>
        <v>120 din care 120 garsoniere, 0 număr camere necunoscut &lt;span style="color: red;"&gt;(spuneți-mi sau trimiteți tabel întreținere)&lt;/span&gt;</v>
      </c>
      <c r="Z2140" s="509"/>
      <c r="AA2140" s="510" t="s">
        <v>1043</v>
      </c>
      <c r="AB2140" s="628" t="s">
        <v>1307</v>
      </c>
      <c r="AC2140" s="431" t="s">
        <v>1155</v>
      </c>
      <c r="AD2140" s="623" t="s">
        <v>2502</v>
      </c>
      <c r="AE2140" s="623"/>
      <c r="AF2140" s="623"/>
      <c r="AG2140" s="623" t="s">
        <v>10</v>
      </c>
      <c r="AH2140" s="623"/>
      <c r="AI2140" s="623" t="s">
        <v>2595</v>
      </c>
      <c r="AJ2140" s="441"/>
      <c r="AK2140" s="359"/>
    </row>
    <row r="2141" spans="1:37">
      <c r="A2141" s="367"/>
      <c r="B2141" s="386" t="s">
        <v>404</v>
      </c>
      <c r="C2141" s="402">
        <v>46.5349</v>
      </c>
      <c r="D2141" s="428">
        <v>23.8856</v>
      </c>
      <c r="E2141" s="449" t="s">
        <v>206</v>
      </c>
      <c r="F2141" s="450" t="s">
        <v>997</v>
      </c>
      <c r="G2141" s="450" t="s">
        <v>2528</v>
      </c>
      <c r="H2141" s="450" t="s">
        <v>5031</v>
      </c>
      <c r="I2141" s="452" t="s">
        <v>681</v>
      </c>
      <c r="J2141" s="457" t="s">
        <v>3</v>
      </c>
      <c r="K2141" s="624">
        <v>3</v>
      </c>
      <c r="L2141" s="624">
        <v>5</v>
      </c>
      <c r="M2141" s="624">
        <v>5</v>
      </c>
      <c r="N2141" s="398">
        <v>38</v>
      </c>
      <c r="O2141" s="395"/>
      <c r="P2141" s="526"/>
      <c r="Q2141" s="526">
        <v>28</v>
      </c>
      <c r="R2141" s="526">
        <v>10</v>
      </c>
      <c r="S2141" s="526"/>
      <c r="T2141" s="526"/>
      <c r="U2141" s="526"/>
      <c r="V2141" s="406">
        <f t="shared" si="104"/>
        <v>0</v>
      </c>
      <c r="W2141" s="676"/>
      <c r="X2141" s="507" t="str">
        <f t="shared" si="102"/>
        <v>28 două camere, 10 trei camere, 0 număr camere necunoscut &lt;span style="color: red;"&gt;(spuneți-mi sau trimiteți tabel întreținere)&lt;/span&gt;</v>
      </c>
      <c r="Y2141" s="508" t="str">
        <f t="shared" si="103"/>
        <v>38 din care 28 două camere, 10 trei camere, 0 număr camere necunoscut &lt;span style="color: red;"&gt;(spuneți-mi sau trimiteți tabel întreținere)&lt;/span&gt;</v>
      </c>
      <c r="Z2141" s="509"/>
      <c r="AA2141" s="510" t="s">
        <v>1043</v>
      </c>
      <c r="AB2141" s="628" t="s">
        <v>1307</v>
      </c>
      <c r="AC2141" s="431" t="s">
        <v>1155</v>
      </c>
      <c r="AD2141" s="623" t="s">
        <v>1394</v>
      </c>
      <c r="AE2141" s="623"/>
      <c r="AF2141" s="623"/>
      <c r="AG2141" s="623" t="s">
        <v>10</v>
      </c>
      <c r="AH2141" s="623"/>
      <c r="AI2141" s="623" t="s">
        <v>2598</v>
      </c>
      <c r="AJ2141" s="441"/>
      <c r="AK2141" s="359"/>
    </row>
    <row r="2142" spans="1:37">
      <c r="A2142" s="367"/>
      <c r="B2142" s="386" t="s">
        <v>404</v>
      </c>
      <c r="C2142" s="402">
        <v>46.534799999999997</v>
      </c>
      <c r="D2142" s="428">
        <v>23.886399999999998</v>
      </c>
      <c r="E2142" s="449" t="s">
        <v>206</v>
      </c>
      <c r="F2142" s="450" t="s">
        <v>997</v>
      </c>
      <c r="G2142" s="450" t="s">
        <v>2528</v>
      </c>
      <c r="H2142" s="450" t="s">
        <v>2946</v>
      </c>
      <c r="I2142" s="452" t="s">
        <v>681</v>
      </c>
      <c r="J2142" s="457" t="s">
        <v>3</v>
      </c>
      <c r="K2142" s="407">
        <v>4</v>
      </c>
      <c r="L2142" s="407">
        <v>5</v>
      </c>
      <c r="M2142" s="407">
        <v>5</v>
      </c>
      <c r="N2142" s="425">
        <v>49</v>
      </c>
      <c r="O2142" s="437"/>
      <c r="P2142" s="406"/>
      <c r="Q2142" s="406">
        <v>18</v>
      </c>
      <c r="R2142" s="406">
        <v>22</v>
      </c>
      <c r="S2142" s="406">
        <v>9</v>
      </c>
      <c r="T2142" s="406"/>
      <c r="U2142" s="406"/>
      <c r="V2142" s="406">
        <f t="shared" si="104"/>
        <v>0</v>
      </c>
      <c r="W2142" s="676"/>
      <c r="X2142" s="507" t="str">
        <f t="shared" si="102"/>
        <v>18 două camere, 22 trei camere, 9 patru camere, 0 număr camere necunoscut &lt;span style="color: red;"&gt;(spuneți-mi sau trimiteți tabel întreținere)&lt;/span&gt;</v>
      </c>
      <c r="Y2142" s="508" t="str">
        <f t="shared" si="103"/>
        <v>49 din care 18 două camere, 22 trei camere, 9 patru camere, 0 număr camere necunoscut &lt;span style="color: red;"&gt;(spuneți-mi sau trimiteți tabel întreținere)&lt;/span&gt;</v>
      </c>
      <c r="Z2142" s="509"/>
      <c r="AA2142" s="510" t="s">
        <v>1043</v>
      </c>
      <c r="AB2142" s="628" t="s">
        <v>1306</v>
      </c>
      <c r="AC2142" s="431" t="s">
        <v>1155</v>
      </c>
      <c r="AD2142" s="356" t="s">
        <v>2320</v>
      </c>
      <c r="AE2142" s="356"/>
      <c r="AF2142" s="356"/>
      <c r="AG2142" s="623" t="s">
        <v>10</v>
      </c>
      <c r="AH2142" s="623"/>
      <c r="AI2142" s="623" t="s">
        <v>2588</v>
      </c>
      <c r="AJ2142" s="441"/>
      <c r="AK2142" s="359"/>
    </row>
    <row r="2143" spans="1:37">
      <c r="A2143" s="367"/>
      <c r="B2143" s="386" t="s">
        <v>404</v>
      </c>
      <c r="C2143" s="402">
        <v>46.5441</v>
      </c>
      <c r="D2143" s="428">
        <v>23.8887</v>
      </c>
      <c r="E2143" s="449" t="s">
        <v>206</v>
      </c>
      <c r="F2143" s="450" t="s">
        <v>997</v>
      </c>
      <c r="G2143" s="450" t="s">
        <v>2527</v>
      </c>
      <c r="H2143" s="450" t="s">
        <v>4959</v>
      </c>
      <c r="I2143" s="627" t="s">
        <v>673</v>
      </c>
      <c r="J2143" s="399" t="s">
        <v>3</v>
      </c>
      <c r="K2143" s="624">
        <v>1</v>
      </c>
      <c r="L2143" s="624">
        <v>4</v>
      </c>
      <c r="M2143" s="624">
        <v>4</v>
      </c>
      <c r="N2143" s="398">
        <v>16</v>
      </c>
      <c r="O2143" s="395"/>
      <c r="P2143" s="526"/>
      <c r="Q2143" s="526">
        <v>12</v>
      </c>
      <c r="R2143" s="526">
        <v>4</v>
      </c>
      <c r="S2143" s="526"/>
      <c r="T2143" s="526"/>
      <c r="U2143" s="526"/>
      <c r="V2143" s="526">
        <f t="shared" si="104"/>
        <v>0</v>
      </c>
      <c r="W2143" s="672"/>
      <c r="X2143" s="396" t="str">
        <f t="shared" si="102"/>
        <v>12 două camere, 4 trei camere, 0 număr camere necunoscut &lt;span style="color: red;"&gt;(spuneți-mi sau trimiteți tabel întreținere)&lt;/span&gt;</v>
      </c>
      <c r="Y2143" s="622" t="str">
        <f t="shared" si="103"/>
        <v>16 din care 12 două camere, 4 trei camere, 0 număr camere necunoscut &lt;span style="color: red;"&gt;(spuneți-mi sau trimiteți tabel întreținere)&lt;/span&gt;</v>
      </c>
      <c r="Z2143" s="397"/>
      <c r="AA2143" s="625" t="s">
        <v>1043</v>
      </c>
      <c r="AB2143" s="628" t="s">
        <v>1301</v>
      </c>
      <c r="AC2143" s="432" t="s">
        <v>1548</v>
      </c>
      <c r="AD2143" s="356" t="s">
        <v>1469</v>
      </c>
      <c r="AE2143" s="356"/>
      <c r="AF2143" s="356"/>
      <c r="AG2143" s="623" t="s">
        <v>6</v>
      </c>
      <c r="AH2143" s="623"/>
      <c r="AI2143" s="623" t="s">
        <v>2560</v>
      </c>
      <c r="AJ2143" s="441"/>
      <c r="AK2143" s="359"/>
    </row>
    <row r="2144" spans="1:37">
      <c r="A2144" s="367"/>
      <c r="B2144" s="386" t="s">
        <v>404</v>
      </c>
      <c r="C2144" s="402">
        <v>46.544499999999999</v>
      </c>
      <c r="D2144" s="428">
        <v>23.888400000000001</v>
      </c>
      <c r="E2144" s="449" t="s">
        <v>206</v>
      </c>
      <c r="F2144" s="450" t="s">
        <v>997</v>
      </c>
      <c r="G2144" s="450" t="s">
        <v>2527</v>
      </c>
      <c r="H2144" s="450" t="s">
        <v>3121</v>
      </c>
      <c r="I2144" s="627" t="s">
        <v>673</v>
      </c>
      <c r="J2144" s="399" t="s">
        <v>3</v>
      </c>
      <c r="K2144" s="624">
        <v>1</v>
      </c>
      <c r="L2144" s="624">
        <v>4</v>
      </c>
      <c r="M2144" s="624">
        <v>4</v>
      </c>
      <c r="N2144" s="398">
        <v>16</v>
      </c>
      <c r="O2144" s="395"/>
      <c r="P2144" s="526"/>
      <c r="Q2144" s="526">
        <v>12</v>
      </c>
      <c r="R2144" s="526">
        <v>4</v>
      </c>
      <c r="S2144" s="526"/>
      <c r="T2144" s="526"/>
      <c r="U2144" s="526"/>
      <c r="V2144" s="526">
        <f t="shared" si="104"/>
        <v>0</v>
      </c>
      <c r="W2144" s="672"/>
      <c r="X2144" s="396" t="str">
        <f t="shared" si="102"/>
        <v>12 două camere, 4 trei camere, 0 număr camere necunoscut &lt;span style="color: red;"&gt;(spuneți-mi sau trimiteți tabel întreținere)&lt;/span&gt;</v>
      </c>
      <c r="Y2144" s="622" t="str">
        <f t="shared" si="103"/>
        <v>16 din care 12 două camere, 4 trei camere, 0 număr camere necunoscut &lt;span style="color: red;"&gt;(spuneți-mi sau trimiteți tabel întreținere)&lt;/span&gt;</v>
      </c>
      <c r="Z2144" s="397"/>
      <c r="AA2144" s="625" t="s">
        <v>1043</v>
      </c>
      <c r="AB2144" s="628" t="s">
        <v>1301</v>
      </c>
      <c r="AC2144" s="432" t="s">
        <v>1548</v>
      </c>
      <c r="AD2144" s="356" t="s">
        <v>1469</v>
      </c>
      <c r="AE2144" s="356"/>
      <c r="AF2144" s="356"/>
      <c r="AG2144" s="623" t="s">
        <v>6</v>
      </c>
      <c r="AH2144" s="623"/>
      <c r="AI2144" s="623" t="s">
        <v>2560</v>
      </c>
      <c r="AJ2144" s="441"/>
      <c r="AK2144" s="359"/>
    </row>
    <row r="2145" spans="1:37">
      <c r="A2145" s="367"/>
      <c r="B2145" s="386" t="s">
        <v>404</v>
      </c>
      <c r="C2145" s="402">
        <v>46.5458</v>
      </c>
      <c r="D2145" s="428">
        <v>23.885999999999999</v>
      </c>
      <c r="E2145" s="449" t="s">
        <v>206</v>
      </c>
      <c r="F2145" s="450" t="s">
        <v>997</v>
      </c>
      <c r="G2145" s="450" t="s">
        <v>2527</v>
      </c>
      <c r="H2145" s="450" t="s">
        <v>2940</v>
      </c>
      <c r="I2145" s="452" t="s">
        <v>718</v>
      </c>
      <c r="J2145" s="457" t="s">
        <v>3</v>
      </c>
      <c r="K2145" s="407">
        <v>1</v>
      </c>
      <c r="L2145" s="407">
        <v>5</v>
      </c>
      <c r="M2145" s="407">
        <v>4</v>
      </c>
      <c r="N2145" s="425">
        <v>32</v>
      </c>
      <c r="O2145" s="437"/>
      <c r="P2145" s="406">
        <v>2</v>
      </c>
      <c r="Q2145" s="406">
        <v>14</v>
      </c>
      <c r="R2145" s="406">
        <v>16</v>
      </c>
      <c r="S2145" s="406"/>
      <c r="T2145" s="406"/>
      <c r="U2145" s="406"/>
      <c r="V2145" s="406">
        <f t="shared" si="104"/>
        <v>0</v>
      </c>
      <c r="W2145" s="676"/>
      <c r="X2145" s="507" t="str">
        <f t="shared" si="102"/>
        <v>2 garsoniere, 14 două camere, 16 trei camere, 0 număr camere necunoscut &lt;span style="color: red;"&gt;(spuneți-mi sau trimiteți tabel întreținere)&lt;/span&gt;</v>
      </c>
      <c r="Y2145" s="508" t="str">
        <f t="shared" si="103"/>
        <v>32 din care 2 garsoniere, 14 două camere, 16 trei camere, 0 număr camere necunoscut &lt;span style="color: red;"&gt;(spuneți-mi sau trimiteți tabel întreținere)&lt;/span&gt;</v>
      </c>
      <c r="Z2145" s="509"/>
      <c r="AA2145" s="510" t="s">
        <v>1043</v>
      </c>
      <c r="AB2145" s="421" t="s">
        <v>1306</v>
      </c>
      <c r="AC2145" s="432" t="s">
        <v>1155</v>
      </c>
      <c r="AD2145" s="356" t="s">
        <v>2261</v>
      </c>
      <c r="AE2145" s="356"/>
      <c r="AF2145" s="356"/>
      <c r="AG2145" s="356" t="s">
        <v>840</v>
      </c>
      <c r="AH2145" s="356"/>
      <c r="AI2145" s="356" t="s">
        <v>2227</v>
      </c>
      <c r="AJ2145" s="441"/>
      <c r="AK2145" s="359"/>
    </row>
    <row r="2146" spans="1:37">
      <c r="A2146" s="367"/>
      <c r="B2146" s="386" t="s">
        <v>404</v>
      </c>
      <c r="C2146" s="402">
        <v>46.546300000000002</v>
      </c>
      <c r="D2146" s="428">
        <v>23.885999999999999</v>
      </c>
      <c r="E2146" s="449" t="s">
        <v>206</v>
      </c>
      <c r="F2146" s="450" t="s">
        <v>997</v>
      </c>
      <c r="G2146" s="450" t="s">
        <v>2527</v>
      </c>
      <c r="H2146" s="450" t="s">
        <v>2940</v>
      </c>
      <c r="I2146" s="452" t="s">
        <v>695</v>
      </c>
      <c r="J2146" s="457" t="s">
        <v>3</v>
      </c>
      <c r="K2146" s="407">
        <v>3</v>
      </c>
      <c r="L2146" s="407">
        <v>5</v>
      </c>
      <c r="M2146" s="407">
        <v>5</v>
      </c>
      <c r="N2146" s="425">
        <v>48</v>
      </c>
      <c r="O2146" s="437"/>
      <c r="P2146" s="406"/>
      <c r="Q2146" s="406">
        <v>36</v>
      </c>
      <c r="R2146" s="406">
        <v>12</v>
      </c>
      <c r="S2146" s="406"/>
      <c r="T2146" s="406"/>
      <c r="U2146" s="406"/>
      <c r="V2146" s="406">
        <f t="shared" si="104"/>
        <v>0</v>
      </c>
      <c r="W2146" s="676"/>
      <c r="X2146" s="507" t="str">
        <f t="shared" si="102"/>
        <v>36 două camere, 12 trei camere, 0 număr camere necunoscut &lt;span style="color: red;"&gt;(spuneți-mi sau trimiteți tabel întreținere)&lt;/span&gt;</v>
      </c>
      <c r="Y2146" s="508" t="str">
        <f t="shared" si="103"/>
        <v>48 din care 36 două camere, 12 trei camere, 0 număr camere necunoscut &lt;span style="color: red;"&gt;(spuneți-mi sau trimiteți tabel întreținere)&lt;/span&gt;</v>
      </c>
      <c r="Z2146" s="509"/>
      <c r="AA2146" s="510" t="s">
        <v>1043</v>
      </c>
      <c r="AB2146" s="421" t="s">
        <v>1302</v>
      </c>
      <c r="AC2146" s="432" t="s">
        <v>1548</v>
      </c>
      <c r="AD2146" s="356" t="s">
        <v>1522</v>
      </c>
      <c r="AE2146" s="356"/>
      <c r="AF2146" s="356"/>
      <c r="AG2146" s="623" t="s">
        <v>2549</v>
      </c>
      <c r="AH2146" s="623"/>
      <c r="AI2146" s="623" t="s">
        <v>2581</v>
      </c>
      <c r="AJ2146" s="441"/>
      <c r="AK2146" s="359"/>
    </row>
    <row r="2147" spans="1:37">
      <c r="A2147" s="367"/>
      <c r="B2147" s="386" t="s">
        <v>404</v>
      </c>
      <c r="C2147" s="402">
        <v>46.546799999999998</v>
      </c>
      <c r="D2147" s="428">
        <v>23.885899999999999</v>
      </c>
      <c r="E2147" s="449" t="s">
        <v>206</v>
      </c>
      <c r="F2147" s="450" t="s">
        <v>997</v>
      </c>
      <c r="G2147" s="450" t="s">
        <v>2527</v>
      </c>
      <c r="H2147" s="450" t="s">
        <v>2940</v>
      </c>
      <c r="I2147" s="452" t="s">
        <v>681</v>
      </c>
      <c r="J2147" s="457" t="s">
        <v>3</v>
      </c>
      <c r="K2147" s="407">
        <v>1</v>
      </c>
      <c r="L2147" s="407">
        <v>5</v>
      </c>
      <c r="M2147" s="407">
        <v>5</v>
      </c>
      <c r="N2147" s="425">
        <v>20</v>
      </c>
      <c r="O2147" s="437"/>
      <c r="P2147" s="406"/>
      <c r="Q2147" s="406">
        <v>15</v>
      </c>
      <c r="R2147" s="406">
        <v>5</v>
      </c>
      <c r="S2147" s="406"/>
      <c r="T2147" s="406"/>
      <c r="U2147" s="406"/>
      <c r="V2147" s="406">
        <f t="shared" si="104"/>
        <v>0</v>
      </c>
      <c r="W2147" s="676"/>
      <c r="X2147" s="507" t="str">
        <f t="shared" si="102"/>
        <v>15 două camere, 5 trei camere, 0 număr camere necunoscut &lt;span style="color: red;"&gt;(spuneți-mi sau trimiteți tabel întreținere)&lt;/span&gt;</v>
      </c>
      <c r="Y2147" s="508" t="str">
        <f t="shared" si="103"/>
        <v>20 din care 15 două camere, 5 trei camere, 0 număr camere necunoscut &lt;span style="color: red;"&gt;(spuneți-mi sau trimiteți tabel întreținere)&lt;/span&gt;</v>
      </c>
      <c r="Z2147" s="509"/>
      <c r="AA2147" s="510" t="s">
        <v>1043</v>
      </c>
      <c r="AB2147" s="421" t="s">
        <v>1302</v>
      </c>
      <c r="AC2147" s="432" t="s">
        <v>1548</v>
      </c>
      <c r="AD2147" s="356" t="s">
        <v>1524</v>
      </c>
      <c r="AE2147" s="356"/>
      <c r="AF2147" s="356"/>
      <c r="AG2147" s="623" t="s">
        <v>2549</v>
      </c>
      <c r="AH2147" s="623"/>
      <c r="AI2147" s="623" t="s">
        <v>2581</v>
      </c>
      <c r="AJ2147" s="441"/>
      <c r="AK2147" s="359"/>
    </row>
    <row r="2148" spans="1:37">
      <c r="A2148" s="367"/>
      <c r="B2148" s="386" t="s">
        <v>404</v>
      </c>
      <c r="C2148" s="402">
        <v>46.546900000000001</v>
      </c>
      <c r="D2148" s="428">
        <v>23.885300000000001</v>
      </c>
      <c r="E2148" s="449" t="s">
        <v>206</v>
      </c>
      <c r="F2148" s="450" t="s">
        <v>997</v>
      </c>
      <c r="G2148" s="450" t="s">
        <v>2527</v>
      </c>
      <c r="H2148" s="450" t="s">
        <v>2940</v>
      </c>
      <c r="I2148" s="627" t="s">
        <v>681</v>
      </c>
      <c r="J2148" s="399" t="s">
        <v>3</v>
      </c>
      <c r="K2148" s="624">
        <v>1</v>
      </c>
      <c r="L2148" s="624">
        <v>5</v>
      </c>
      <c r="M2148" s="624">
        <v>5</v>
      </c>
      <c r="N2148" s="425">
        <v>20</v>
      </c>
      <c r="O2148" s="437"/>
      <c r="P2148" s="406"/>
      <c r="Q2148" s="406">
        <v>15</v>
      </c>
      <c r="R2148" s="406">
        <v>5</v>
      </c>
      <c r="S2148" s="406"/>
      <c r="T2148" s="406"/>
      <c r="U2148" s="406"/>
      <c r="V2148" s="406">
        <f t="shared" si="104"/>
        <v>0</v>
      </c>
      <c r="W2148" s="676"/>
      <c r="X2148" s="507" t="str">
        <f t="shared" si="102"/>
        <v>15 două camere, 5 trei camere, 0 număr camere necunoscut &lt;span style="color: red;"&gt;(spuneți-mi sau trimiteți tabel întreținere)&lt;/span&gt;</v>
      </c>
      <c r="Y2148" s="508" t="str">
        <f t="shared" si="103"/>
        <v>20 din care 15 două camere, 5 trei camere, 0 număr camere necunoscut &lt;span style="color: red;"&gt;(spuneți-mi sau trimiteți tabel întreținere)&lt;/span&gt;</v>
      </c>
      <c r="Z2148" s="509"/>
      <c r="AA2148" s="510" t="s">
        <v>1043</v>
      </c>
      <c r="AB2148" s="421" t="s">
        <v>1303</v>
      </c>
      <c r="AC2148" s="431" t="s">
        <v>1547</v>
      </c>
      <c r="AD2148" s="356" t="s">
        <v>2191</v>
      </c>
      <c r="AE2148" s="356"/>
      <c r="AF2148" s="356"/>
      <c r="AG2148" s="356" t="s">
        <v>840</v>
      </c>
      <c r="AH2148" s="356"/>
      <c r="AI2148" s="356" t="s">
        <v>2227</v>
      </c>
      <c r="AJ2148" s="441"/>
      <c r="AK2148" s="359"/>
    </row>
    <row r="2149" spans="1:37">
      <c r="A2149" s="367"/>
      <c r="B2149" s="386" t="s">
        <v>404</v>
      </c>
      <c r="C2149" s="402">
        <v>46.545499999999997</v>
      </c>
      <c r="D2149" s="428">
        <v>23.886099999999999</v>
      </c>
      <c r="E2149" s="449" t="s">
        <v>206</v>
      </c>
      <c r="F2149" s="450" t="s">
        <v>997</v>
      </c>
      <c r="G2149" s="450" t="s">
        <v>2527</v>
      </c>
      <c r="H2149" s="450" t="s">
        <v>2940</v>
      </c>
      <c r="I2149" s="452" t="s">
        <v>660</v>
      </c>
      <c r="J2149" s="457" t="s">
        <v>751</v>
      </c>
      <c r="K2149" s="407">
        <v>1</v>
      </c>
      <c r="L2149" s="407">
        <v>9</v>
      </c>
      <c r="M2149" s="407">
        <v>7</v>
      </c>
      <c r="N2149" s="425">
        <v>28</v>
      </c>
      <c r="O2149" s="437"/>
      <c r="P2149" s="406"/>
      <c r="Q2149" s="406"/>
      <c r="R2149" s="406"/>
      <c r="S2149" s="406"/>
      <c r="T2149" s="406"/>
      <c r="U2149" s="406"/>
      <c r="V2149" s="406">
        <f t="shared" si="104"/>
        <v>28</v>
      </c>
      <c r="W2149" s="676"/>
      <c r="X2149" s="507" t="str">
        <f t="shared" si="102"/>
        <v>28 număr camere necunoscut &lt;span style="color: red;"&gt;(spuneți-mi sau trimiteți tabel întreținere)&lt;/span&gt;</v>
      </c>
      <c r="Y2149" s="508" t="str">
        <f t="shared" si="103"/>
        <v>28 din care 28 număr camere necunoscut &lt;span style="color: red;"&gt;(spuneți-mi sau trimiteți tabel întreținere)&lt;/span&gt;</v>
      </c>
      <c r="Z2149" s="509"/>
      <c r="AA2149" s="510" t="s">
        <v>1043</v>
      </c>
      <c r="AB2149" s="421" t="s">
        <v>1302</v>
      </c>
      <c r="AC2149" s="432" t="s">
        <v>1548</v>
      </c>
      <c r="AD2149" s="356" t="s">
        <v>624</v>
      </c>
      <c r="AE2149" s="356"/>
      <c r="AF2149" s="356"/>
      <c r="AG2149" s="356" t="s">
        <v>840</v>
      </c>
      <c r="AH2149" s="356"/>
      <c r="AI2149" s="356" t="s">
        <v>2227</v>
      </c>
      <c r="AJ2149" s="441"/>
      <c r="AK2149" s="359"/>
    </row>
    <row r="2150" spans="1:37">
      <c r="A2150" s="367"/>
      <c r="B2150" s="386" t="s">
        <v>404</v>
      </c>
      <c r="C2150" s="402">
        <v>46.545299999999997</v>
      </c>
      <c r="D2150" s="428">
        <v>23.8857</v>
      </c>
      <c r="E2150" s="449" t="s">
        <v>206</v>
      </c>
      <c r="F2150" s="450" t="s">
        <v>997</v>
      </c>
      <c r="G2150" s="450" t="s">
        <v>2527</v>
      </c>
      <c r="H2150" s="450" t="s">
        <v>2940</v>
      </c>
      <c r="I2150" s="452" t="s">
        <v>718</v>
      </c>
      <c r="J2150" s="457" t="s">
        <v>3</v>
      </c>
      <c r="K2150" s="407">
        <v>2</v>
      </c>
      <c r="L2150" s="407">
        <v>5</v>
      </c>
      <c r="M2150" s="407">
        <v>4</v>
      </c>
      <c r="N2150" s="398">
        <v>31</v>
      </c>
      <c r="O2150" s="395"/>
      <c r="P2150" s="526">
        <v>2</v>
      </c>
      <c r="Q2150" s="526">
        <v>17</v>
      </c>
      <c r="R2150" s="526">
        <v>12</v>
      </c>
      <c r="S2150" s="526"/>
      <c r="T2150" s="526"/>
      <c r="U2150" s="526"/>
      <c r="V2150" s="526">
        <f t="shared" si="104"/>
        <v>0</v>
      </c>
      <c r="W2150" s="672"/>
      <c r="X2150" s="396" t="str">
        <f t="shared" si="102"/>
        <v>2 garsoniere, 17 două camere, 12 trei camere, 0 număr camere necunoscut &lt;span style="color: red;"&gt;(spuneți-mi sau trimiteți tabel întreținere)&lt;/span&gt;</v>
      </c>
      <c r="Y2150" s="622" t="str">
        <f t="shared" si="103"/>
        <v>31 din care 2 garsoniere, 17 două camere, 12 trei camere, 0 număr camere necunoscut &lt;span style="color: red;"&gt;(spuneți-mi sau trimiteți tabel întreținere)&lt;/span&gt;</v>
      </c>
      <c r="Z2150" s="397"/>
      <c r="AA2150" s="625" t="s">
        <v>1043</v>
      </c>
      <c r="AB2150" s="628" t="s">
        <v>1306</v>
      </c>
      <c r="AC2150" s="431" t="s">
        <v>1155</v>
      </c>
      <c r="AD2150" s="623" t="s">
        <v>1483</v>
      </c>
      <c r="AE2150" s="623"/>
      <c r="AF2150" s="623"/>
      <c r="AG2150" s="623" t="s">
        <v>10</v>
      </c>
      <c r="AH2150" s="623"/>
      <c r="AI2150" s="623" t="s">
        <v>2589</v>
      </c>
      <c r="AJ2150" s="441"/>
      <c r="AK2150" s="359"/>
    </row>
    <row r="2151" spans="1:37">
      <c r="A2151" s="367"/>
      <c r="B2151" s="386" t="s">
        <v>404</v>
      </c>
      <c r="C2151" s="402">
        <v>46.545099999999998</v>
      </c>
      <c r="D2151" s="428">
        <v>23.885400000000001</v>
      </c>
      <c r="E2151" s="449" t="s">
        <v>206</v>
      </c>
      <c r="F2151" s="450" t="s">
        <v>997</v>
      </c>
      <c r="G2151" s="450" t="s">
        <v>2527</v>
      </c>
      <c r="H2151" s="450" t="s">
        <v>2940</v>
      </c>
      <c r="I2151" s="452" t="s">
        <v>681</v>
      </c>
      <c r="J2151" s="457" t="s">
        <v>3</v>
      </c>
      <c r="K2151" s="407">
        <v>1</v>
      </c>
      <c r="L2151" s="407">
        <v>5</v>
      </c>
      <c r="M2151" s="407">
        <v>5</v>
      </c>
      <c r="N2151" s="425">
        <v>15</v>
      </c>
      <c r="O2151" s="437"/>
      <c r="P2151" s="406"/>
      <c r="Q2151" s="406">
        <v>1</v>
      </c>
      <c r="R2151" s="406">
        <v>14</v>
      </c>
      <c r="S2151" s="406"/>
      <c r="T2151" s="406"/>
      <c r="U2151" s="406"/>
      <c r="V2151" s="406">
        <f t="shared" si="104"/>
        <v>0</v>
      </c>
      <c r="W2151" s="676"/>
      <c r="X2151" s="507" t="str">
        <f t="shared" si="102"/>
        <v>1 două camere, 14 trei camere, 0 număr camere necunoscut &lt;span style="color: red;"&gt;(spuneți-mi sau trimiteți tabel întreținere)&lt;/span&gt;</v>
      </c>
      <c r="Y2151" s="508" t="str">
        <f t="shared" si="103"/>
        <v>15 din care 1 două camere, 14 trei camere, 0 număr camere necunoscut &lt;span style="color: red;"&gt;(spuneți-mi sau trimiteți tabel întreținere)&lt;/span&gt;</v>
      </c>
      <c r="Z2151" s="509"/>
      <c r="AA2151" s="510" t="s">
        <v>1043</v>
      </c>
      <c r="AB2151" s="421" t="s">
        <v>1306</v>
      </c>
      <c r="AC2151" s="432" t="s">
        <v>1155</v>
      </c>
      <c r="AD2151" s="356" t="s">
        <v>1479</v>
      </c>
      <c r="AE2151" s="356"/>
      <c r="AF2151" s="356"/>
      <c r="AG2151" s="356" t="s">
        <v>840</v>
      </c>
      <c r="AH2151" s="356"/>
      <c r="AI2151" s="356" t="s">
        <v>2227</v>
      </c>
      <c r="AJ2151" s="441"/>
      <c r="AK2151" s="359"/>
    </row>
    <row r="2152" spans="1:37">
      <c r="A2152" s="367"/>
      <c r="B2152" s="386" t="s">
        <v>404</v>
      </c>
      <c r="C2152" s="402">
        <v>46.544800000000002</v>
      </c>
      <c r="D2152" s="428">
        <v>23.8857</v>
      </c>
      <c r="E2152" s="449" t="s">
        <v>206</v>
      </c>
      <c r="F2152" s="450" t="s">
        <v>997</v>
      </c>
      <c r="G2152" s="450" t="s">
        <v>2527</v>
      </c>
      <c r="H2152" s="450" t="s">
        <v>2940</v>
      </c>
      <c r="I2152" s="452" t="s">
        <v>718</v>
      </c>
      <c r="J2152" s="457" t="s">
        <v>3</v>
      </c>
      <c r="K2152" s="407">
        <v>3</v>
      </c>
      <c r="L2152" s="407">
        <v>5</v>
      </c>
      <c r="M2152" s="407">
        <v>4</v>
      </c>
      <c r="N2152" s="425">
        <v>47</v>
      </c>
      <c r="O2152" s="437"/>
      <c r="P2152" s="526">
        <v>3</v>
      </c>
      <c r="Q2152" s="526">
        <v>24</v>
      </c>
      <c r="R2152" s="526">
        <v>20</v>
      </c>
      <c r="S2152" s="526"/>
      <c r="T2152" s="526"/>
      <c r="U2152" s="526"/>
      <c r="V2152" s="526">
        <f t="shared" si="104"/>
        <v>0</v>
      </c>
      <c r="W2152" s="672"/>
      <c r="X2152" s="396" t="str">
        <f t="shared" si="102"/>
        <v>3 garsoniere, 24 două camere, 20 trei camere, 0 număr camere necunoscut &lt;span style="color: red;"&gt;(spuneți-mi sau trimiteți tabel întreținere)&lt;/span&gt;</v>
      </c>
      <c r="Y2152" s="622" t="str">
        <f t="shared" si="103"/>
        <v>47 din care 3 garsoniere, 24 două camere, 20 trei camere, 0 număr camere necunoscut &lt;span style="color: red;"&gt;(spuneți-mi sau trimiteți tabel întreținere)&lt;/span&gt;</v>
      </c>
      <c r="Z2152" s="397"/>
      <c r="AA2152" s="625" t="s">
        <v>1043</v>
      </c>
      <c r="AB2152" s="628" t="s">
        <v>1306</v>
      </c>
      <c r="AC2152" s="431" t="s">
        <v>1155</v>
      </c>
      <c r="AD2152" s="623" t="s">
        <v>2262</v>
      </c>
      <c r="AE2152" s="623"/>
      <c r="AF2152" s="623"/>
      <c r="AG2152" s="623" t="s">
        <v>10</v>
      </c>
      <c r="AH2152" s="623"/>
      <c r="AI2152" s="623" t="s">
        <v>2589</v>
      </c>
      <c r="AJ2152" s="441"/>
      <c r="AK2152" s="359"/>
    </row>
    <row r="2153" spans="1:37">
      <c r="A2153" s="367"/>
      <c r="B2153" s="386" t="s">
        <v>404</v>
      </c>
      <c r="C2153" s="402">
        <v>46.5381</v>
      </c>
      <c r="D2153" s="428">
        <v>23.883299999999998</v>
      </c>
      <c r="E2153" s="449" t="s">
        <v>206</v>
      </c>
      <c r="F2153" s="450" t="s">
        <v>997</v>
      </c>
      <c r="G2153" s="450" t="s">
        <v>2528</v>
      </c>
      <c r="H2153" s="450" t="s">
        <v>2940</v>
      </c>
      <c r="I2153" s="452" t="s">
        <v>681</v>
      </c>
      <c r="J2153" s="457" t="s">
        <v>3</v>
      </c>
      <c r="K2153" s="407">
        <v>1</v>
      </c>
      <c r="L2153" s="407">
        <v>5</v>
      </c>
      <c r="M2153" s="407">
        <v>5</v>
      </c>
      <c r="N2153" s="425">
        <v>20</v>
      </c>
      <c r="O2153" s="437"/>
      <c r="P2153" s="406"/>
      <c r="Q2153" s="406">
        <v>17</v>
      </c>
      <c r="R2153" s="406">
        <v>3</v>
      </c>
      <c r="S2153" s="406"/>
      <c r="T2153" s="406"/>
      <c r="U2153" s="406"/>
      <c r="V2153" s="406">
        <f t="shared" si="104"/>
        <v>0</v>
      </c>
      <c r="W2153" s="676"/>
      <c r="X2153" s="507" t="str">
        <f t="shared" ref="X2153:X2216" si="105">CONCATENATE(IF(ISBLANK(O2153),"",CONCATENATE(O2153,O$2,", ")),IF(ISBLANK(P2153),"",CONCATENATE(P2153,P$2,", ")),IF(ISBLANK(Q2153),"",CONCATENATE(Q2153,Q$2,", ")),IF(ISBLANK(R2153),"",CONCATENATE(R2153,R$2,", ")),IF(ISBLANK(S2153),"",CONCATENATE(S2153,S$2,", ")),IF(ISBLANK(T2153),"",CONCATENATE(T2153,T$2,", ")),IF(ISBLANK(U2153),"",CONCATENATE(U2153,U$2,", ")),IF(ISBLANK(V2153),"",CONCATENATE(W2153,V2153,V$2)))</f>
        <v>17 două camere, 3 trei camere, 0 număr camere necunoscut &lt;span style="color: red;"&gt;(spuneți-mi sau trimiteți tabel întreținere)&lt;/span&gt;</v>
      </c>
      <c r="Y2153" s="508" t="str">
        <f t="shared" ref="Y2153:Y2216" si="106">W2153&amp;N2153&amp;" din care "&amp;X2153</f>
        <v>20 din care 17 două camere, 3 trei camere, 0 număr camere necunoscut &lt;span style="color: red;"&gt;(spuneți-mi sau trimiteți tabel întreținere)&lt;/span&gt;</v>
      </c>
      <c r="Z2153" s="509"/>
      <c r="AA2153" s="510" t="s">
        <v>1043</v>
      </c>
      <c r="AB2153" s="628" t="s">
        <v>1306</v>
      </c>
      <c r="AC2153" s="431" t="s">
        <v>1155</v>
      </c>
      <c r="AD2153" s="356" t="s">
        <v>2311</v>
      </c>
      <c r="AE2153" s="356"/>
      <c r="AF2153" s="356"/>
      <c r="AG2153" s="623" t="s">
        <v>10</v>
      </c>
      <c r="AH2153" s="623"/>
      <c r="AI2153" s="623" t="s">
        <v>2591</v>
      </c>
      <c r="AJ2153" s="441"/>
      <c r="AK2153" s="359"/>
    </row>
    <row r="2154" spans="1:37">
      <c r="A2154" s="367"/>
      <c r="B2154" s="386" t="s">
        <v>404</v>
      </c>
      <c r="C2154" s="402">
        <v>46.5381</v>
      </c>
      <c r="D2154" s="428">
        <v>23.883700000000001</v>
      </c>
      <c r="E2154" s="449" t="s">
        <v>206</v>
      </c>
      <c r="F2154" s="450" t="s">
        <v>997</v>
      </c>
      <c r="G2154" s="450" t="s">
        <v>2528</v>
      </c>
      <c r="H2154" s="450" t="s">
        <v>2940</v>
      </c>
      <c r="I2154" s="452" t="s">
        <v>681</v>
      </c>
      <c r="J2154" s="457" t="s">
        <v>3</v>
      </c>
      <c r="K2154" s="407">
        <v>1</v>
      </c>
      <c r="L2154" s="407">
        <v>5</v>
      </c>
      <c r="M2154" s="407">
        <v>5</v>
      </c>
      <c r="N2154" s="425">
        <v>20</v>
      </c>
      <c r="O2154" s="437"/>
      <c r="P2154" s="406"/>
      <c r="Q2154" s="406">
        <v>12</v>
      </c>
      <c r="R2154" s="406">
        <v>8</v>
      </c>
      <c r="S2154" s="406"/>
      <c r="T2154" s="406"/>
      <c r="U2154" s="406"/>
      <c r="V2154" s="406">
        <f t="shared" ref="V2154:V2217" si="107">N2154-SUM(O2154:U2154)</f>
        <v>0</v>
      </c>
      <c r="W2154" s="676"/>
      <c r="X2154" s="507" t="str">
        <f t="shared" si="105"/>
        <v>12 două camere, 8 trei camere, 0 număr camere necunoscut &lt;span style="color: red;"&gt;(spuneți-mi sau trimiteți tabel întreținere)&lt;/span&gt;</v>
      </c>
      <c r="Y2154" s="508" t="str">
        <f t="shared" si="106"/>
        <v>20 din care 12 două camere, 8 trei camere, 0 număr camere necunoscut &lt;span style="color: red;"&gt;(spuneți-mi sau trimiteți tabel întreținere)&lt;/span&gt;</v>
      </c>
      <c r="Z2154" s="509"/>
      <c r="AA2154" s="510" t="s">
        <v>1043</v>
      </c>
      <c r="AB2154" s="421" t="s">
        <v>1305</v>
      </c>
      <c r="AC2154" s="432" t="s">
        <v>1547</v>
      </c>
      <c r="AD2154" s="356" t="s">
        <v>2355</v>
      </c>
      <c r="AE2154" s="356"/>
      <c r="AF2154" s="356"/>
      <c r="AG2154" s="356" t="s">
        <v>840</v>
      </c>
      <c r="AH2154" s="356"/>
      <c r="AI2154" s="623" t="s">
        <v>2585</v>
      </c>
      <c r="AJ2154" s="441"/>
      <c r="AK2154" s="359"/>
    </row>
    <row r="2155" spans="1:37">
      <c r="A2155" s="367"/>
      <c r="B2155" s="386" t="s">
        <v>404</v>
      </c>
      <c r="C2155" s="402">
        <v>46.536000000000001</v>
      </c>
      <c r="D2155" s="428">
        <v>23.883400000000002</v>
      </c>
      <c r="E2155" s="449" t="s">
        <v>206</v>
      </c>
      <c r="F2155" s="450" t="s">
        <v>997</v>
      </c>
      <c r="G2155" s="450" t="s">
        <v>2528</v>
      </c>
      <c r="H2155" s="450" t="s">
        <v>2940</v>
      </c>
      <c r="I2155" s="452" t="s">
        <v>681</v>
      </c>
      <c r="J2155" s="457" t="s">
        <v>3</v>
      </c>
      <c r="K2155" s="407">
        <v>1</v>
      </c>
      <c r="L2155" s="407">
        <v>5</v>
      </c>
      <c r="M2155" s="407">
        <v>5</v>
      </c>
      <c r="N2155" s="425">
        <v>40</v>
      </c>
      <c r="O2155" s="437"/>
      <c r="P2155" s="406">
        <v>40</v>
      </c>
      <c r="Q2155" s="406"/>
      <c r="R2155" s="406"/>
      <c r="S2155" s="406"/>
      <c r="T2155" s="406"/>
      <c r="U2155" s="406"/>
      <c r="V2155" s="406">
        <f t="shared" si="107"/>
        <v>0</v>
      </c>
      <c r="W2155" s="676"/>
      <c r="X2155" s="507" t="str">
        <f t="shared" si="105"/>
        <v>40 garsoniere, 0 număr camere necunoscut &lt;span style="color: red;"&gt;(spuneți-mi sau trimiteți tabel întreținere)&lt;/span&gt;</v>
      </c>
      <c r="Y2155" s="508" t="str">
        <f t="shared" si="106"/>
        <v>40 din care 40 garsoniere, 0 număr camere necunoscut &lt;span style="color: red;"&gt;(spuneți-mi sau trimiteți tabel întreținere)&lt;/span&gt;</v>
      </c>
      <c r="Z2155" s="509"/>
      <c r="AA2155" s="510" t="s">
        <v>1043</v>
      </c>
      <c r="AB2155" s="421" t="s">
        <v>1302</v>
      </c>
      <c r="AC2155" s="432" t="s">
        <v>1548</v>
      </c>
      <c r="AD2155" s="356" t="s">
        <v>2649</v>
      </c>
      <c r="AE2155" s="356"/>
      <c r="AF2155" s="356"/>
      <c r="AG2155" s="356" t="s">
        <v>840</v>
      </c>
      <c r="AH2155" s="356"/>
      <c r="AI2155" s="623" t="s">
        <v>2573</v>
      </c>
      <c r="AJ2155" s="441"/>
      <c r="AK2155" s="359"/>
    </row>
    <row r="2156" spans="1:37">
      <c r="A2156" s="367"/>
      <c r="B2156" s="386" t="s">
        <v>404</v>
      </c>
      <c r="C2156" s="402">
        <v>46.538400000000003</v>
      </c>
      <c r="D2156" s="428">
        <v>23.882200000000001</v>
      </c>
      <c r="E2156" s="449" t="s">
        <v>206</v>
      </c>
      <c r="F2156" s="450" t="s">
        <v>997</v>
      </c>
      <c r="G2156" s="450" t="s">
        <v>2528</v>
      </c>
      <c r="H2156" s="450" t="s">
        <v>2940</v>
      </c>
      <c r="I2156" s="452" t="s">
        <v>673</v>
      </c>
      <c r="J2156" s="457" t="s">
        <v>3</v>
      </c>
      <c r="K2156" s="407">
        <v>1</v>
      </c>
      <c r="L2156" s="407">
        <v>4</v>
      </c>
      <c r="M2156" s="407">
        <v>4</v>
      </c>
      <c r="N2156" s="425">
        <v>16</v>
      </c>
      <c r="O2156" s="437"/>
      <c r="P2156" s="406"/>
      <c r="Q2156" s="406">
        <v>13</v>
      </c>
      <c r="R2156" s="406">
        <v>3</v>
      </c>
      <c r="S2156" s="406"/>
      <c r="T2156" s="406"/>
      <c r="U2156" s="406"/>
      <c r="V2156" s="406">
        <f t="shared" si="107"/>
        <v>0</v>
      </c>
      <c r="W2156" s="676"/>
      <c r="X2156" s="507" t="str">
        <f t="shared" si="105"/>
        <v>13 două camere, 3 trei camere, 0 număr camere necunoscut &lt;span style="color: red;"&gt;(spuneți-mi sau trimiteți tabel întreținere)&lt;/span&gt;</v>
      </c>
      <c r="Y2156" s="508" t="str">
        <f t="shared" si="106"/>
        <v>16 din care 13 două camere, 3 trei camere, 0 număr camere necunoscut &lt;span style="color: red;"&gt;(spuneți-mi sau trimiteți tabel întreținere)&lt;/span&gt;</v>
      </c>
      <c r="Z2156" s="509"/>
      <c r="AA2156" s="510" t="s">
        <v>1043</v>
      </c>
      <c r="AB2156" s="628" t="s">
        <v>1300</v>
      </c>
      <c r="AC2156" s="432" t="s">
        <v>1548</v>
      </c>
      <c r="AD2156" s="623" t="s">
        <v>2721</v>
      </c>
      <c r="AE2156" s="623"/>
      <c r="AF2156" s="623"/>
      <c r="AG2156" s="623" t="s">
        <v>6</v>
      </c>
      <c r="AH2156" s="623"/>
      <c r="AI2156" s="623" t="s">
        <v>2570</v>
      </c>
      <c r="AJ2156" s="441"/>
      <c r="AK2156" s="359"/>
    </row>
    <row r="2157" spans="1:37">
      <c r="A2157" s="367"/>
      <c r="B2157" s="386" t="s">
        <v>404</v>
      </c>
      <c r="C2157" s="402">
        <v>46.538200000000003</v>
      </c>
      <c r="D2157" s="428">
        <v>23.881799999999998</v>
      </c>
      <c r="E2157" s="449" t="s">
        <v>206</v>
      </c>
      <c r="F2157" s="450" t="s">
        <v>997</v>
      </c>
      <c r="G2157" s="450" t="s">
        <v>2528</v>
      </c>
      <c r="H2157" s="450" t="s">
        <v>2940</v>
      </c>
      <c r="I2157" s="452" t="s">
        <v>673</v>
      </c>
      <c r="J2157" s="457" t="s">
        <v>3</v>
      </c>
      <c r="K2157" s="407">
        <v>1</v>
      </c>
      <c r="L2157" s="407">
        <v>4</v>
      </c>
      <c r="M2157" s="407">
        <v>4</v>
      </c>
      <c r="N2157" s="425">
        <v>16</v>
      </c>
      <c r="O2157" s="437"/>
      <c r="P2157" s="406"/>
      <c r="Q2157" s="406">
        <v>13</v>
      </c>
      <c r="R2157" s="406">
        <v>3</v>
      </c>
      <c r="S2157" s="406"/>
      <c r="T2157" s="406"/>
      <c r="U2157" s="406"/>
      <c r="V2157" s="406">
        <f t="shared" si="107"/>
        <v>0</v>
      </c>
      <c r="W2157" s="676"/>
      <c r="X2157" s="507" t="str">
        <f t="shared" si="105"/>
        <v>13 două camere, 3 trei camere, 0 număr camere necunoscut &lt;span style="color: red;"&gt;(spuneți-mi sau trimiteți tabel întreținere)&lt;/span&gt;</v>
      </c>
      <c r="Y2157" s="508" t="str">
        <f t="shared" si="106"/>
        <v>16 din care 13 două camere, 3 trei camere, 0 număr camere necunoscut &lt;span style="color: red;"&gt;(spuneți-mi sau trimiteți tabel întreținere)&lt;/span&gt;</v>
      </c>
      <c r="Z2157" s="509"/>
      <c r="AA2157" s="510" t="s">
        <v>1043</v>
      </c>
      <c r="AB2157" s="628" t="s">
        <v>1300</v>
      </c>
      <c r="AC2157" s="432" t="s">
        <v>1548</v>
      </c>
      <c r="AD2157" s="623" t="s">
        <v>2721</v>
      </c>
      <c r="AE2157" s="623"/>
      <c r="AF2157" s="623"/>
      <c r="AG2157" s="623" t="s">
        <v>6</v>
      </c>
      <c r="AH2157" s="623"/>
      <c r="AI2157" s="623" t="s">
        <v>2570</v>
      </c>
      <c r="AJ2157" s="441"/>
      <c r="AK2157" s="359"/>
    </row>
    <row r="2158" spans="1:37">
      <c r="A2158" s="367"/>
      <c r="B2158" s="386" t="s">
        <v>404</v>
      </c>
      <c r="C2158" s="402">
        <v>46.535499999999999</v>
      </c>
      <c r="D2158" s="428">
        <v>23.884699999999999</v>
      </c>
      <c r="E2158" s="449" t="s">
        <v>206</v>
      </c>
      <c r="F2158" s="450" t="s">
        <v>997</v>
      </c>
      <c r="G2158" s="450" t="s">
        <v>2528</v>
      </c>
      <c r="H2158" s="450" t="s">
        <v>2940</v>
      </c>
      <c r="I2158" s="452" t="s">
        <v>681</v>
      </c>
      <c r="J2158" s="457" t="s">
        <v>3</v>
      </c>
      <c r="K2158" s="407">
        <v>1</v>
      </c>
      <c r="L2158" s="407">
        <v>5</v>
      </c>
      <c r="M2158" s="407">
        <v>5</v>
      </c>
      <c r="N2158" s="425">
        <v>40</v>
      </c>
      <c r="O2158" s="437"/>
      <c r="P2158" s="406">
        <v>40</v>
      </c>
      <c r="Q2158" s="406"/>
      <c r="R2158" s="406"/>
      <c r="S2158" s="406"/>
      <c r="T2158" s="406"/>
      <c r="U2158" s="406"/>
      <c r="V2158" s="406">
        <f t="shared" si="107"/>
        <v>0</v>
      </c>
      <c r="W2158" s="676"/>
      <c r="X2158" s="507" t="str">
        <f t="shared" si="105"/>
        <v>40 garsoniere, 0 număr camere necunoscut &lt;span style="color: red;"&gt;(spuneți-mi sau trimiteți tabel întreținere)&lt;/span&gt;</v>
      </c>
      <c r="Y2158" s="508" t="str">
        <f t="shared" si="106"/>
        <v>40 din care 40 garsoniere, 0 număr camere necunoscut &lt;span style="color: red;"&gt;(spuneți-mi sau trimiteți tabel întreținere)&lt;/span&gt;</v>
      </c>
      <c r="Z2158" s="509"/>
      <c r="AA2158" s="510" t="s">
        <v>1043</v>
      </c>
      <c r="AB2158" s="628" t="s">
        <v>1306</v>
      </c>
      <c r="AC2158" s="431" t="s">
        <v>1155</v>
      </c>
      <c r="AD2158" s="356" t="s">
        <v>2648</v>
      </c>
      <c r="AE2158" s="356"/>
      <c r="AF2158" s="356"/>
      <c r="AG2158" s="356" t="s">
        <v>840</v>
      </c>
      <c r="AH2158" s="356"/>
      <c r="AI2158" s="356" t="s">
        <v>2227</v>
      </c>
      <c r="AJ2158" s="441"/>
      <c r="AK2158" s="359"/>
    </row>
    <row r="2159" spans="1:37">
      <c r="A2159" s="367"/>
      <c r="B2159" s="386" t="s">
        <v>404</v>
      </c>
      <c r="C2159" s="402"/>
      <c r="D2159" s="428"/>
      <c r="E2159" s="449" t="s">
        <v>206</v>
      </c>
      <c r="F2159" s="450" t="s">
        <v>997</v>
      </c>
      <c r="G2159" s="450"/>
      <c r="H2159" s="450" t="s">
        <v>2075</v>
      </c>
      <c r="I2159" s="452" t="s">
        <v>624</v>
      </c>
      <c r="J2159" s="457"/>
      <c r="K2159" s="407"/>
      <c r="L2159" s="407"/>
      <c r="M2159" s="407"/>
      <c r="N2159" s="425" t="s">
        <v>624</v>
      </c>
      <c r="O2159" s="437"/>
      <c r="P2159" s="406"/>
      <c r="Q2159" s="406"/>
      <c r="R2159" s="406"/>
      <c r="S2159" s="406"/>
      <c r="T2159" s="406"/>
      <c r="U2159" s="406"/>
      <c r="V2159" s="406" t="e">
        <f t="shared" si="107"/>
        <v>#VALUE!</v>
      </c>
      <c r="W2159" s="676"/>
      <c r="X2159" s="507" t="e">
        <f t="shared" si="105"/>
        <v>#VALUE!</v>
      </c>
      <c r="Y2159" s="508" t="e">
        <f t="shared" si="106"/>
        <v>#VALUE!</v>
      </c>
      <c r="Z2159" s="509"/>
      <c r="AA2159" s="510" t="s">
        <v>1043</v>
      </c>
      <c r="AB2159" s="421" t="s">
        <v>1318</v>
      </c>
      <c r="AC2159" s="432" t="s">
        <v>624</v>
      </c>
      <c r="AD2159" s="356" t="s">
        <v>624</v>
      </c>
      <c r="AE2159" s="356"/>
      <c r="AF2159" s="356"/>
      <c r="AG2159" s="356" t="s">
        <v>840</v>
      </c>
      <c r="AH2159" s="356"/>
      <c r="AI2159" s="356" t="s">
        <v>2227</v>
      </c>
      <c r="AJ2159" s="441"/>
      <c r="AK2159" s="359"/>
    </row>
    <row r="2160" spans="1:37">
      <c r="A2160" s="367"/>
      <c r="B2160" s="386" t="s">
        <v>404</v>
      </c>
      <c r="C2160" s="402">
        <v>46.542000000000002</v>
      </c>
      <c r="D2160" s="428">
        <v>23.887799999999999</v>
      </c>
      <c r="E2160" s="449" t="s">
        <v>206</v>
      </c>
      <c r="F2160" s="450" t="s">
        <v>997</v>
      </c>
      <c r="G2160" s="450" t="s">
        <v>2527</v>
      </c>
      <c r="H2160" s="450" t="s">
        <v>5032</v>
      </c>
      <c r="I2160" s="452" t="s">
        <v>673</v>
      </c>
      <c r="J2160" s="457" t="s">
        <v>3</v>
      </c>
      <c r="K2160" s="407">
        <v>1</v>
      </c>
      <c r="L2160" s="407">
        <v>4</v>
      </c>
      <c r="M2160" s="407">
        <v>4</v>
      </c>
      <c r="N2160" s="425">
        <v>8</v>
      </c>
      <c r="O2160" s="437"/>
      <c r="P2160" s="406"/>
      <c r="Q2160" s="406"/>
      <c r="R2160" s="406"/>
      <c r="S2160" s="406"/>
      <c r="T2160" s="406"/>
      <c r="U2160" s="406"/>
      <c r="V2160" s="406">
        <f t="shared" si="107"/>
        <v>8</v>
      </c>
      <c r="W2160" s="676"/>
      <c r="X2160" s="507" t="str">
        <f t="shared" si="105"/>
        <v>8 număr camere necunoscut &lt;span style="color: red;"&gt;(spuneți-mi sau trimiteți tabel întreținere)&lt;/span&gt;</v>
      </c>
      <c r="Y2160" s="508" t="str">
        <f t="shared" si="106"/>
        <v>8 din care 8 număr camere necunoscut &lt;span style="color: red;"&gt;(spuneți-mi sau trimiteți tabel întreținere)&lt;/span&gt;</v>
      </c>
      <c r="Z2160" s="509"/>
      <c r="AA2160" s="510" t="s">
        <v>1043</v>
      </c>
      <c r="AB2160" s="421" t="s">
        <v>1302</v>
      </c>
      <c r="AC2160" s="432" t="s">
        <v>1548</v>
      </c>
      <c r="AD2160" s="356" t="s">
        <v>624</v>
      </c>
      <c r="AE2160" s="356"/>
      <c r="AF2160" s="356"/>
      <c r="AG2160" s="356" t="s">
        <v>840</v>
      </c>
      <c r="AH2160" s="356"/>
      <c r="AI2160" s="356" t="s">
        <v>2227</v>
      </c>
      <c r="AJ2160" s="441"/>
      <c r="AK2160" s="359"/>
    </row>
    <row r="2161" spans="1:37">
      <c r="A2161" s="367"/>
      <c r="B2161" s="386" t="s">
        <v>404</v>
      </c>
      <c r="C2161" s="402">
        <v>46.541800000000002</v>
      </c>
      <c r="D2161" s="428">
        <v>23.888500000000001</v>
      </c>
      <c r="E2161" s="449" t="s">
        <v>206</v>
      </c>
      <c r="F2161" s="450" t="s">
        <v>997</v>
      </c>
      <c r="G2161" s="450" t="s">
        <v>2527</v>
      </c>
      <c r="H2161" s="450" t="s">
        <v>3113</v>
      </c>
      <c r="I2161" s="452" t="s">
        <v>681</v>
      </c>
      <c r="J2161" s="457" t="s">
        <v>3</v>
      </c>
      <c r="K2161" s="407">
        <v>1</v>
      </c>
      <c r="L2161" s="407">
        <v>5</v>
      </c>
      <c r="M2161" s="407">
        <v>5</v>
      </c>
      <c r="N2161" s="425">
        <v>20</v>
      </c>
      <c r="O2161" s="437"/>
      <c r="P2161" s="406"/>
      <c r="Q2161" s="406">
        <v>15</v>
      </c>
      <c r="R2161" s="406">
        <v>5</v>
      </c>
      <c r="S2161" s="406"/>
      <c r="T2161" s="406"/>
      <c r="U2161" s="406"/>
      <c r="V2161" s="406">
        <f t="shared" si="107"/>
        <v>0</v>
      </c>
      <c r="W2161" s="676"/>
      <c r="X2161" s="507" t="str">
        <f t="shared" si="105"/>
        <v>15 două camere, 5 trei camere, 0 număr camere necunoscut &lt;span style="color: red;"&gt;(spuneți-mi sau trimiteți tabel întreținere)&lt;/span&gt;</v>
      </c>
      <c r="Y2161" s="508" t="str">
        <f t="shared" si="106"/>
        <v>20 din care 15 două camere, 5 trei camere, 0 număr camere necunoscut &lt;span style="color: red;"&gt;(spuneți-mi sau trimiteți tabel întreținere)&lt;/span&gt;</v>
      </c>
      <c r="Z2161" s="509"/>
      <c r="AA2161" s="510" t="s">
        <v>1043</v>
      </c>
      <c r="AB2161" s="421" t="s">
        <v>1302</v>
      </c>
      <c r="AC2161" s="432" t="s">
        <v>1548</v>
      </c>
      <c r="AD2161" s="356" t="s">
        <v>824</v>
      </c>
      <c r="AE2161" s="356"/>
      <c r="AF2161" s="356"/>
      <c r="AG2161" s="356" t="s">
        <v>840</v>
      </c>
      <c r="AH2161" s="356"/>
      <c r="AI2161" s="356" t="s">
        <v>2227</v>
      </c>
      <c r="AJ2161" s="441"/>
      <c r="AK2161" s="359"/>
    </row>
    <row r="2162" spans="1:37">
      <c r="A2162" s="367"/>
      <c r="B2162" s="386" t="s">
        <v>404</v>
      </c>
      <c r="C2162" s="402"/>
      <c r="D2162" s="428"/>
      <c r="E2162" s="449" t="s">
        <v>206</v>
      </c>
      <c r="F2162" s="450" t="s">
        <v>997</v>
      </c>
      <c r="G2162" s="450"/>
      <c r="H2162" s="450" t="s">
        <v>2075</v>
      </c>
      <c r="I2162" s="452" t="s">
        <v>624</v>
      </c>
      <c r="J2162" s="457"/>
      <c r="K2162" s="407"/>
      <c r="L2162" s="407"/>
      <c r="M2162" s="407"/>
      <c r="N2162" s="425" t="s">
        <v>624</v>
      </c>
      <c r="O2162" s="437"/>
      <c r="P2162" s="406"/>
      <c r="Q2162" s="406"/>
      <c r="R2162" s="406"/>
      <c r="S2162" s="406"/>
      <c r="T2162" s="406"/>
      <c r="U2162" s="406"/>
      <c r="V2162" s="406" t="e">
        <f t="shared" si="107"/>
        <v>#VALUE!</v>
      </c>
      <c r="W2162" s="676"/>
      <c r="X2162" s="507" t="e">
        <f t="shared" si="105"/>
        <v>#VALUE!</v>
      </c>
      <c r="Y2162" s="508" t="e">
        <f t="shared" si="106"/>
        <v>#VALUE!</v>
      </c>
      <c r="Z2162" s="509"/>
      <c r="AA2162" s="510" t="s">
        <v>1043</v>
      </c>
      <c r="AB2162" s="421" t="s">
        <v>1318</v>
      </c>
      <c r="AC2162" s="432" t="s">
        <v>624</v>
      </c>
      <c r="AD2162" s="356" t="s">
        <v>624</v>
      </c>
      <c r="AE2162" s="356"/>
      <c r="AF2162" s="356"/>
      <c r="AG2162" s="356" t="s">
        <v>840</v>
      </c>
      <c r="AH2162" s="356"/>
      <c r="AI2162" s="356" t="s">
        <v>2227</v>
      </c>
      <c r="AJ2162" s="441"/>
      <c r="AK2162" s="359"/>
    </row>
    <row r="2163" spans="1:37" ht="13.5" thickBot="1">
      <c r="A2163" s="367"/>
      <c r="B2163" s="386" t="s">
        <v>404</v>
      </c>
      <c r="C2163" s="402"/>
      <c r="D2163" s="428"/>
      <c r="E2163" s="449" t="s">
        <v>206</v>
      </c>
      <c r="F2163" s="450" t="s">
        <v>997</v>
      </c>
      <c r="G2163" s="450"/>
      <c r="H2163" s="450" t="s">
        <v>2075</v>
      </c>
      <c r="I2163" s="452" t="s">
        <v>624</v>
      </c>
      <c r="J2163" s="457"/>
      <c r="K2163" s="407"/>
      <c r="L2163" s="407"/>
      <c r="M2163" s="407"/>
      <c r="N2163" s="425" t="s">
        <v>624</v>
      </c>
      <c r="O2163" s="437"/>
      <c r="P2163" s="406"/>
      <c r="Q2163" s="406"/>
      <c r="R2163" s="406"/>
      <c r="S2163" s="406"/>
      <c r="T2163" s="406"/>
      <c r="U2163" s="406"/>
      <c r="V2163" s="406" t="e">
        <f t="shared" si="107"/>
        <v>#VALUE!</v>
      </c>
      <c r="W2163" s="676"/>
      <c r="X2163" s="507" t="e">
        <f t="shared" si="105"/>
        <v>#VALUE!</v>
      </c>
      <c r="Y2163" s="508" t="e">
        <f t="shared" si="106"/>
        <v>#VALUE!</v>
      </c>
      <c r="Z2163" s="509"/>
      <c r="AA2163" s="510" t="s">
        <v>1043</v>
      </c>
      <c r="AB2163" s="421" t="s">
        <v>1318</v>
      </c>
      <c r="AC2163" s="432" t="s">
        <v>624</v>
      </c>
      <c r="AD2163" s="356" t="s">
        <v>624</v>
      </c>
      <c r="AE2163" s="356"/>
      <c r="AF2163" s="356"/>
      <c r="AG2163" s="356" t="s">
        <v>840</v>
      </c>
      <c r="AH2163" s="356"/>
      <c r="AI2163" s="356" t="s">
        <v>2227</v>
      </c>
      <c r="AJ2163" s="441"/>
      <c r="AK2163" s="359"/>
    </row>
    <row r="2164" spans="1:37" ht="18.75" thickBot="1">
      <c r="A2164" s="358" t="s">
        <v>1007</v>
      </c>
      <c r="B2164" s="630"/>
      <c r="C2164" s="121"/>
      <c r="D2164" s="293"/>
      <c r="E2164" s="610"/>
      <c r="F2164" s="611" t="str">
        <f t="shared" ref="F2164" si="108">F2165</f>
        <v>Dej</v>
      </c>
      <c r="G2164" s="613"/>
      <c r="H2164" s="613" t="s">
        <v>2075</v>
      </c>
      <c r="I2164" s="638"/>
      <c r="J2164" s="639"/>
      <c r="K2164" s="295"/>
      <c r="L2164" s="295"/>
      <c r="M2164" s="295"/>
      <c r="N2164" s="612"/>
      <c r="O2164" s="296"/>
      <c r="P2164" s="297"/>
      <c r="Q2164" s="297"/>
      <c r="R2164" s="297"/>
      <c r="S2164" s="297"/>
      <c r="T2164" s="297"/>
      <c r="U2164" s="297"/>
      <c r="V2164" s="297">
        <f t="shared" si="107"/>
        <v>0</v>
      </c>
      <c r="W2164" s="674"/>
      <c r="X2164" s="651" t="str">
        <f t="shared" si="105"/>
        <v>0 număr camere necunoscut &lt;span style="color: red;"&gt;(spuneți-mi sau trimiteți tabel întreținere)&lt;/span&gt;</v>
      </c>
      <c r="Y2164" s="648" t="str">
        <f t="shared" si="106"/>
        <v xml:space="preserve"> din care 0 număr camere necunoscut &lt;span style="color: red;"&gt;(spuneți-mi sau trimiteți tabel întreținere)&lt;/span&gt;</v>
      </c>
      <c r="Z2164" s="655"/>
      <c r="AA2164" s="656"/>
      <c r="AB2164" s="660"/>
      <c r="AC2164" s="665"/>
      <c r="AD2164" s="666"/>
      <c r="AE2164" s="666"/>
      <c r="AF2164" s="666"/>
      <c r="AG2164" s="666"/>
      <c r="AH2164" s="666"/>
      <c r="AI2164" s="666"/>
      <c r="AJ2164" s="667"/>
      <c r="AK2164" s="359"/>
    </row>
    <row r="2165" spans="1:37">
      <c r="A2165" s="367"/>
      <c r="B2165" s="445" t="s">
        <v>9</v>
      </c>
      <c r="C2165" s="402"/>
      <c r="D2165" s="428"/>
      <c r="E2165" s="449" t="s">
        <v>206</v>
      </c>
      <c r="F2165" s="450" t="s">
        <v>652</v>
      </c>
      <c r="G2165" s="450"/>
      <c r="H2165" s="450" t="s">
        <v>2075</v>
      </c>
      <c r="I2165" s="452"/>
      <c r="J2165" s="457"/>
      <c r="K2165" s="407"/>
      <c r="L2165" s="407"/>
      <c r="M2165" s="407"/>
      <c r="N2165" s="425" t="s">
        <v>624</v>
      </c>
      <c r="O2165" s="437"/>
      <c r="P2165" s="406"/>
      <c r="Q2165" s="406"/>
      <c r="R2165" s="406"/>
      <c r="S2165" s="406"/>
      <c r="T2165" s="406"/>
      <c r="U2165" s="406"/>
      <c r="V2165" s="406" t="e">
        <f t="shared" si="107"/>
        <v>#VALUE!</v>
      </c>
      <c r="W2165" s="676"/>
      <c r="X2165" s="507" t="e">
        <f t="shared" si="105"/>
        <v>#VALUE!</v>
      </c>
      <c r="Y2165" s="508" t="e">
        <f t="shared" si="106"/>
        <v>#VALUE!</v>
      </c>
      <c r="Z2165" s="509"/>
      <c r="AA2165" s="510" t="s">
        <v>1043</v>
      </c>
      <c r="AB2165" s="421" t="s">
        <v>1318</v>
      </c>
      <c r="AC2165" s="432" t="s">
        <v>624</v>
      </c>
      <c r="AD2165" s="356" t="s">
        <v>624</v>
      </c>
      <c r="AE2165" s="356"/>
      <c r="AF2165" s="356"/>
      <c r="AG2165" s="356" t="s">
        <v>840</v>
      </c>
      <c r="AH2165" s="356"/>
      <c r="AI2165" s="356" t="s">
        <v>2227</v>
      </c>
      <c r="AJ2165" s="441"/>
      <c r="AK2165" s="359"/>
    </row>
    <row r="2166" spans="1:37" ht="13.5" thickBot="1">
      <c r="A2166" s="367"/>
      <c r="B2166" s="445" t="s">
        <v>9</v>
      </c>
      <c r="C2166" s="402"/>
      <c r="D2166" s="428"/>
      <c r="E2166" s="449" t="s">
        <v>206</v>
      </c>
      <c r="F2166" s="450" t="s">
        <v>652</v>
      </c>
      <c r="G2166" s="450"/>
      <c r="H2166" s="450" t="s">
        <v>2075</v>
      </c>
      <c r="I2166" s="452"/>
      <c r="J2166" s="457"/>
      <c r="K2166" s="407"/>
      <c r="L2166" s="407"/>
      <c r="M2166" s="407"/>
      <c r="N2166" s="425" t="s">
        <v>624</v>
      </c>
      <c r="O2166" s="437"/>
      <c r="P2166" s="406"/>
      <c r="Q2166" s="406"/>
      <c r="R2166" s="406"/>
      <c r="S2166" s="406"/>
      <c r="T2166" s="406"/>
      <c r="U2166" s="406"/>
      <c r="V2166" s="406" t="e">
        <f t="shared" si="107"/>
        <v>#VALUE!</v>
      </c>
      <c r="W2166" s="676"/>
      <c r="X2166" s="507" t="e">
        <f t="shared" si="105"/>
        <v>#VALUE!</v>
      </c>
      <c r="Y2166" s="508" t="e">
        <f t="shared" si="106"/>
        <v>#VALUE!</v>
      </c>
      <c r="Z2166" s="509"/>
      <c r="AA2166" s="510" t="s">
        <v>1043</v>
      </c>
      <c r="AB2166" s="421" t="s">
        <v>1318</v>
      </c>
      <c r="AC2166" s="432" t="s">
        <v>624</v>
      </c>
      <c r="AD2166" s="356" t="s">
        <v>624</v>
      </c>
      <c r="AE2166" s="356"/>
      <c r="AF2166" s="356"/>
      <c r="AG2166" s="356" t="s">
        <v>840</v>
      </c>
      <c r="AH2166" s="356"/>
      <c r="AI2166" s="356" t="s">
        <v>2227</v>
      </c>
      <c r="AJ2166" s="441"/>
      <c r="AK2166" s="359"/>
    </row>
    <row r="2167" spans="1:37" ht="13.5" thickTop="1">
      <c r="A2167" s="367" t="s">
        <v>23</v>
      </c>
      <c r="B2167" s="685" t="s">
        <v>404</v>
      </c>
      <c r="C2167" s="702">
        <v>47.133099999999999</v>
      </c>
      <c r="D2167" s="703">
        <v>23.885000000000002</v>
      </c>
      <c r="E2167" s="704" t="s">
        <v>206</v>
      </c>
      <c r="F2167" s="705" t="s">
        <v>652</v>
      </c>
      <c r="G2167" s="705" t="s">
        <v>2520</v>
      </c>
      <c r="H2167" s="705" t="s">
        <v>5033</v>
      </c>
      <c r="I2167" s="721" t="s">
        <v>681</v>
      </c>
      <c r="J2167" s="722" t="s">
        <v>3</v>
      </c>
      <c r="K2167" s="723">
        <v>2</v>
      </c>
      <c r="L2167" s="723">
        <v>5</v>
      </c>
      <c r="M2167" s="723">
        <v>5</v>
      </c>
      <c r="N2167" s="724">
        <v>30</v>
      </c>
      <c r="O2167" s="710"/>
      <c r="P2167" s="711"/>
      <c r="Q2167" s="711">
        <v>12</v>
      </c>
      <c r="R2167" s="711">
        <v>18</v>
      </c>
      <c r="S2167" s="711"/>
      <c r="T2167" s="711"/>
      <c r="U2167" s="711"/>
      <c r="V2167" s="711">
        <f t="shared" si="107"/>
        <v>0</v>
      </c>
      <c r="W2167" s="725"/>
      <c r="X2167" s="726" t="str">
        <f t="shared" si="105"/>
        <v>12 două camere, 18 trei camere, 0 număr camere necunoscut &lt;span style="color: red;"&gt;(spuneți-mi sau trimiteți tabel întreținere)&lt;/span&gt;</v>
      </c>
      <c r="Y2167" s="727" t="str">
        <f t="shared" si="106"/>
        <v>30 din care 12 două camere, 18 trei camere, 0 număr camere necunoscut &lt;span style="color: red;"&gt;(spuneți-mi sau trimiteți tabel întreținere)&lt;/span&gt;</v>
      </c>
      <c r="Z2167" s="728"/>
      <c r="AA2167" s="729" t="s">
        <v>1043</v>
      </c>
      <c r="AB2167" s="697" t="s">
        <v>1301</v>
      </c>
      <c r="AC2167" s="698" t="s">
        <v>1548</v>
      </c>
      <c r="AD2167" s="699" t="s">
        <v>1473</v>
      </c>
      <c r="AE2167" s="699"/>
      <c r="AF2167" s="699"/>
      <c r="AG2167" s="699" t="s">
        <v>6</v>
      </c>
      <c r="AH2167" s="699"/>
      <c r="AI2167" s="699" t="s">
        <v>2560</v>
      </c>
      <c r="AJ2167" s="720"/>
      <c r="AK2167" s="359"/>
    </row>
    <row r="2168" spans="1:37">
      <c r="A2168" s="367"/>
      <c r="B2168" s="445" t="s">
        <v>226</v>
      </c>
      <c r="C2168" s="402">
        <v>47.128999999999998</v>
      </c>
      <c r="D2168" s="428">
        <v>23.885400000000001</v>
      </c>
      <c r="E2168" s="449" t="s">
        <v>206</v>
      </c>
      <c r="F2168" s="450" t="s">
        <v>652</v>
      </c>
      <c r="G2168" s="450" t="s">
        <v>2520</v>
      </c>
      <c r="H2168" s="450" t="s">
        <v>5034</v>
      </c>
      <c r="I2168" s="627" t="s">
        <v>681</v>
      </c>
      <c r="J2168" s="399" t="s">
        <v>3</v>
      </c>
      <c r="K2168" s="624">
        <v>2</v>
      </c>
      <c r="L2168" s="624">
        <v>5</v>
      </c>
      <c r="M2168" s="624">
        <v>5</v>
      </c>
      <c r="N2168" s="398">
        <v>30</v>
      </c>
      <c r="O2168" s="395"/>
      <c r="P2168" s="526"/>
      <c r="Q2168" s="526">
        <v>17</v>
      </c>
      <c r="R2168" s="526">
        <v>10</v>
      </c>
      <c r="S2168" s="526">
        <v>3</v>
      </c>
      <c r="T2168" s="526"/>
      <c r="U2168" s="526"/>
      <c r="V2168" s="526">
        <f t="shared" si="107"/>
        <v>0</v>
      </c>
      <c r="W2168" s="672"/>
      <c r="X2168" s="396" t="str">
        <f t="shared" si="105"/>
        <v>17 două camere, 10 trei camere, 3 patru camere, 0 număr camere necunoscut &lt;span style="color: red;"&gt;(spuneți-mi sau trimiteți tabel întreținere)&lt;/span&gt;</v>
      </c>
      <c r="Y2168" s="622" t="str">
        <f t="shared" si="106"/>
        <v>30 din care 17 două camere, 10 trei camere, 3 patru camere, 0 număr camere necunoscut &lt;span style="color: red;"&gt;(spuneți-mi sau trimiteți tabel întreținere)&lt;/span&gt;</v>
      </c>
      <c r="Z2168" s="397"/>
      <c r="AA2168" s="625" t="s">
        <v>1043</v>
      </c>
      <c r="AB2168" s="628" t="s">
        <v>1306</v>
      </c>
      <c r="AC2168" s="431" t="s">
        <v>1155</v>
      </c>
      <c r="AD2168" s="623" t="s">
        <v>2309</v>
      </c>
      <c r="AE2168" s="623"/>
      <c r="AF2168" s="623"/>
      <c r="AG2168" s="623" t="s">
        <v>10</v>
      </c>
      <c r="AH2168" s="623"/>
      <c r="AI2168" s="623" t="s">
        <v>2591</v>
      </c>
      <c r="AJ2168" s="441"/>
      <c r="AK2168" s="359"/>
    </row>
    <row r="2169" spans="1:37">
      <c r="A2169" s="367"/>
      <c r="B2169" s="445" t="s">
        <v>227</v>
      </c>
      <c r="C2169" s="402">
        <v>47.129100000000001</v>
      </c>
      <c r="D2169" s="428">
        <v>23.885000000000002</v>
      </c>
      <c r="E2169" s="449" t="s">
        <v>206</v>
      </c>
      <c r="F2169" s="450" t="s">
        <v>652</v>
      </c>
      <c r="G2169" s="450" t="s">
        <v>2520</v>
      </c>
      <c r="H2169" s="450" t="s">
        <v>5035</v>
      </c>
      <c r="I2169" s="627" t="s">
        <v>681</v>
      </c>
      <c r="J2169" s="399" t="s">
        <v>3</v>
      </c>
      <c r="K2169" s="624">
        <v>2</v>
      </c>
      <c r="L2169" s="624">
        <v>5</v>
      </c>
      <c r="M2169" s="624">
        <v>5</v>
      </c>
      <c r="N2169" s="398">
        <v>30</v>
      </c>
      <c r="O2169" s="395"/>
      <c r="P2169" s="526"/>
      <c r="Q2169" s="526">
        <v>17</v>
      </c>
      <c r="R2169" s="526">
        <v>10</v>
      </c>
      <c r="S2169" s="526">
        <v>3</v>
      </c>
      <c r="T2169" s="526"/>
      <c r="U2169" s="526"/>
      <c r="V2169" s="526">
        <f t="shared" si="107"/>
        <v>0</v>
      </c>
      <c r="W2169" s="672"/>
      <c r="X2169" s="396" t="str">
        <f t="shared" si="105"/>
        <v>17 două camere, 10 trei camere, 3 patru camere, 0 număr camere necunoscut &lt;span style="color: red;"&gt;(spuneți-mi sau trimiteți tabel întreținere)&lt;/span&gt;</v>
      </c>
      <c r="Y2169" s="622" t="str">
        <f t="shared" si="106"/>
        <v>30 din care 17 două camere, 10 trei camere, 3 patru camere, 0 număr camere necunoscut &lt;span style="color: red;"&gt;(spuneți-mi sau trimiteți tabel întreținere)&lt;/span&gt;</v>
      </c>
      <c r="Z2169" s="397"/>
      <c r="AA2169" s="625" t="s">
        <v>1043</v>
      </c>
      <c r="AB2169" s="628" t="s">
        <v>1306</v>
      </c>
      <c r="AC2169" s="431" t="s">
        <v>1155</v>
      </c>
      <c r="AD2169" s="623" t="s">
        <v>2309</v>
      </c>
      <c r="AE2169" s="623"/>
      <c r="AF2169" s="623"/>
      <c r="AG2169" s="623" t="s">
        <v>10</v>
      </c>
      <c r="AH2169" s="623"/>
      <c r="AI2169" s="623" t="s">
        <v>2591</v>
      </c>
      <c r="AJ2169" s="441"/>
      <c r="AK2169" s="359"/>
    </row>
    <row r="2170" spans="1:37">
      <c r="A2170" s="367"/>
      <c r="B2170" s="445" t="s">
        <v>228</v>
      </c>
      <c r="C2170" s="402">
        <v>47.128999999999998</v>
      </c>
      <c r="D2170" s="428">
        <v>23.884699999999999</v>
      </c>
      <c r="E2170" s="449" t="s">
        <v>206</v>
      </c>
      <c r="F2170" s="450" t="s">
        <v>652</v>
      </c>
      <c r="G2170" s="450" t="s">
        <v>2520</v>
      </c>
      <c r="H2170" s="450" t="s">
        <v>5036</v>
      </c>
      <c r="I2170" s="627" t="s">
        <v>681</v>
      </c>
      <c r="J2170" s="399" t="s">
        <v>3</v>
      </c>
      <c r="K2170" s="624">
        <v>2</v>
      </c>
      <c r="L2170" s="624">
        <v>5</v>
      </c>
      <c r="M2170" s="624">
        <v>5</v>
      </c>
      <c r="N2170" s="398">
        <v>30</v>
      </c>
      <c r="O2170" s="395"/>
      <c r="P2170" s="526"/>
      <c r="Q2170" s="526">
        <v>17</v>
      </c>
      <c r="R2170" s="526">
        <v>10</v>
      </c>
      <c r="S2170" s="526">
        <v>3</v>
      </c>
      <c r="T2170" s="526"/>
      <c r="U2170" s="526"/>
      <c r="V2170" s="526">
        <f t="shared" si="107"/>
        <v>0</v>
      </c>
      <c r="W2170" s="672"/>
      <c r="X2170" s="396" t="str">
        <f t="shared" si="105"/>
        <v>17 două camere, 10 trei camere, 3 patru camere, 0 număr camere necunoscut &lt;span style="color: red;"&gt;(spuneți-mi sau trimiteți tabel întreținere)&lt;/span&gt;</v>
      </c>
      <c r="Y2170" s="622" t="str">
        <f t="shared" si="106"/>
        <v>30 din care 17 două camere, 10 trei camere, 3 patru camere, 0 număr camere necunoscut &lt;span style="color: red;"&gt;(spuneți-mi sau trimiteți tabel întreținere)&lt;/span&gt;</v>
      </c>
      <c r="Z2170" s="397"/>
      <c r="AA2170" s="625" t="s">
        <v>1043</v>
      </c>
      <c r="AB2170" s="628" t="s">
        <v>1306</v>
      </c>
      <c r="AC2170" s="431" t="s">
        <v>1155</v>
      </c>
      <c r="AD2170" s="623" t="s">
        <v>2309</v>
      </c>
      <c r="AE2170" s="623"/>
      <c r="AF2170" s="623"/>
      <c r="AG2170" s="623" t="s">
        <v>10</v>
      </c>
      <c r="AH2170" s="623"/>
      <c r="AI2170" s="623" t="s">
        <v>2591</v>
      </c>
      <c r="AJ2170" s="441"/>
      <c r="AK2170" s="359"/>
    </row>
    <row r="2171" spans="1:37">
      <c r="A2171" s="367"/>
      <c r="B2171" s="445" t="s">
        <v>229</v>
      </c>
      <c r="C2171" s="402">
        <v>47.129100000000001</v>
      </c>
      <c r="D2171" s="428">
        <v>23.884399999999999</v>
      </c>
      <c r="E2171" s="449" t="s">
        <v>206</v>
      </c>
      <c r="F2171" s="450" t="s">
        <v>652</v>
      </c>
      <c r="G2171" s="450" t="s">
        <v>2520</v>
      </c>
      <c r="H2171" s="450" t="s">
        <v>5037</v>
      </c>
      <c r="I2171" s="627" t="s">
        <v>681</v>
      </c>
      <c r="J2171" s="399" t="s">
        <v>3</v>
      </c>
      <c r="K2171" s="624">
        <v>2</v>
      </c>
      <c r="L2171" s="624">
        <v>5</v>
      </c>
      <c r="M2171" s="624">
        <v>5</v>
      </c>
      <c r="N2171" s="398">
        <v>30</v>
      </c>
      <c r="O2171" s="395"/>
      <c r="P2171" s="526"/>
      <c r="Q2171" s="526">
        <v>17</v>
      </c>
      <c r="R2171" s="526">
        <v>10</v>
      </c>
      <c r="S2171" s="526">
        <v>3</v>
      </c>
      <c r="T2171" s="526"/>
      <c r="U2171" s="526"/>
      <c r="V2171" s="526">
        <f t="shared" si="107"/>
        <v>0</v>
      </c>
      <c r="W2171" s="672"/>
      <c r="X2171" s="396" t="str">
        <f t="shared" si="105"/>
        <v>17 două camere, 10 trei camere, 3 patru camere, 0 număr camere necunoscut &lt;span style="color: red;"&gt;(spuneți-mi sau trimiteți tabel întreținere)&lt;/span&gt;</v>
      </c>
      <c r="Y2171" s="622" t="str">
        <f t="shared" si="106"/>
        <v>30 din care 17 două camere, 10 trei camere, 3 patru camere, 0 număr camere necunoscut &lt;span style="color: red;"&gt;(spuneți-mi sau trimiteți tabel întreținere)&lt;/span&gt;</v>
      </c>
      <c r="Z2171" s="397"/>
      <c r="AA2171" s="625" t="s">
        <v>1043</v>
      </c>
      <c r="AB2171" s="628" t="s">
        <v>1306</v>
      </c>
      <c r="AC2171" s="431" t="s">
        <v>1155</v>
      </c>
      <c r="AD2171" s="623" t="s">
        <v>2309</v>
      </c>
      <c r="AE2171" s="623"/>
      <c r="AF2171" s="623"/>
      <c r="AG2171" s="623" t="s">
        <v>10</v>
      </c>
      <c r="AH2171" s="623"/>
      <c r="AI2171" s="623" t="s">
        <v>2591</v>
      </c>
      <c r="AJ2171" s="441"/>
      <c r="AK2171" s="359"/>
    </row>
    <row r="2172" spans="1:37">
      <c r="A2172" s="367"/>
      <c r="B2172" s="445" t="s">
        <v>618</v>
      </c>
      <c r="C2172" s="402">
        <v>47.128399999999999</v>
      </c>
      <c r="D2172" s="428">
        <v>23.885000000000002</v>
      </c>
      <c r="E2172" s="449" t="s">
        <v>206</v>
      </c>
      <c r="F2172" s="450" t="s">
        <v>652</v>
      </c>
      <c r="G2172" s="450" t="s">
        <v>2520</v>
      </c>
      <c r="H2172" s="450" t="s">
        <v>5038</v>
      </c>
      <c r="I2172" s="452" t="s">
        <v>681</v>
      </c>
      <c r="J2172" s="457" t="s">
        <v>3</v>
      </c>
      <c r="K2172" s="407">
        <v>4</v>
      </c>
      <c r="L2172" s="407">
        <v>5</v>
      </c>
      <c r="M2172" s="407">
        <v>5</v>
      </c>
      <c r="N2172" s="425">
        <v>48</v>
      </c>
      <c r="O2172" s="437"/>
      <c r="P2172" s="526"/>
      <c r="Q2172" s="526">
        <v>30</v>
      </c>
      <c r="R2172" s="526">
        <v>18</v>
      </c>
      <c r="S2172" s="526"/>
      <c r="T2172" s="526"/>
      <c r="U2172" s="526"/>
      <c r="V2172" s="526">
        <f t="shared" si="107"/>
        <v>0</v>
      </c>
      <c r="W2172" s="676"/>
      <c r="X2172" s="507" t="str">
        <f t="shared" si="105"/>
        <v>30 două camere, 18 trei camere, 0 număr camere necunoscut &lt;span style="color: red;"&gt;(spuneți-mi sau trimiteți tabel întreținere)&lt;/span&gt;</v>
      </c>
      <c r="Y2172" s="508" t="str">
        <f t="shared" si="106"/>
        <v>48 din care 30 două camere, 18 trei camere, 0 număr camere necunoscut &lt;span style="color: red;"&gt;(spuneți-mi sau trimiteți tabel întreținere)&lt;/span&gt;</v>
      </c>
      <c r="Z2172" s="509"/>
      <c r="AA2172" s="510" t="s">
        <v>1043</v>
      </c>
      <c r="AB2172" s="628" t="s">
        <v>1306</v>
      </c>
      <c r="AC2172" s="431" t="s">
        <v>1155</v>
      </c>
      <c r="AD2172" s="356" t="s">
        <v>1708</v>
      </c>
      <c r="AE2172" s="356"/>
      <c r="AF2172" s="356"/>
      <c r="AG2172" s="623" t="s">
        <v>10</v>
      </c>
      <c r="AH2172" s="623"/>
      <c r="AI2172" s="623" t="s">
        <v>2566</v>
      </c>
      <c r="AJ2172" s="441"/>
      <c r="AK2172" s="359"/>
    </row>
    <row r="2173" spans="1:37">
      <c r="A2173" s="367"/>
      <c r="B2173" s="445" t="s">
        <v>402</v>
      </c>
      <c r="C2173" s="402">
        <v>47.128999999999998</v>
      </c>
      <c r="D2173" s="428">
        <v>23.8841</v>
      </c>
      <c r="E2173" s="449" t="s">
        <v>206</v>
      </c>
      <c r="F2173" s="450" t="s">
        <v>652</v>
      </c>
      <c r="G2173" s="450" t="s">
        <v>2520</v>
      </c>
      <c r="H2173" s="450" t="s">
        <v>3241</v>
      </c>
      <c r="I2173" s="627" t="s">
        <v>681</v>
      </c>
      <c r="J2173" s="399" t="s">
        <v>3</v>
      </c>
      <c r="K2173" s="624">
        <v>2</v>
      </c>
      <c r="L2173" s="624">
        <v>5</v>
      </c>
      <c r="M2173" s="624">
        <v>5</v>
      </c>
      <c r="N2173" s="398">
        <v>30</v>
      </c>
      <c r="O2173" s="395"/>
      <c r="P2173" s="526"/>
      <c r="Q2173" s="526">
        <v>17</v>
      </c>
      <c r="R2173" s="526">
        <v>10</v>
      </c>
      <c r="S2173" s="526">
        <v>3</v>
      </c>
      <c r="T2173" s="526"/>
      <c r="U2173" s="526"/>
      <c r="V2173" s="526">
        <f t="shared" si="107"/>
        <v>0</v>
      </c>
      <c r="W2173" s="672"/>
      <c r="X2173" s="396" t="str">
        <f t="shared" si="105"/>
        <v>17 două camere, 10 trei camere, 3 patru camere, 0 număr camere necunoscut &lt;span style="color: red;"&gt;(spuneți-mi sau trimiteți tabel întreținere)&lt;/span&gt;</v>
      </c>
      <c r="Y2173" s="622" t="str">
        <f t="shared" si="106"/>
        <v>30 din care 17 două camere, 10 trei camere, 3 patru camere, 0 număr camere necunoscut &lt;span style="color: red;"&gt;(spuneți-mi sau trimiteți tabel întreținere)&lt;/span&gt;</v>
      </c>
      <c r="Z2173" s="397"/>
      <c r="AA2173" s="625" t="s">
        <v>1043</v>
      </c>
      <c r="AB2173" s="628" t="s">
        <v>1306</v>
      </c>
      <c r="AC2173" s="431" t="s">
        <v>1155</v>
      </c>
      <c r="AD2173" s="623" t="s">
        <v>2309</v>
      </c>
      <c r="AE2173" s="623"/>
      <c r="AF2173" s="623"/>
      <c r="AG2173" s="623" t="s">
        <v>10</v>
      </c>
      <c r="AH2173" s="623"/>
      <c r="AI2173" s="623" t="s">
        <v>2591</v>
      </c>
      <c r="AJ2173" s="441"/>
      <c r="AK2173" s="359"/>
    </row>
    <row r="2174" spans="1:37">
      <c r="A2174" s="367"/>
      <c r="B2174" s="445" t="s">
        <v>425</v>
      </c>
      <c r="C2174" s="402">
        <v>47.128799999999998</v>
      </c>
      <c r="D2174" s="428">
        <v>23.889299999999999</v>
      </c>
      <c r="E2174" s="449" t="s">
        <v>206</v>
      </c>
      <c r="F2174" s="450" t="s">
        <v>652</v>
      </c>
      <c r="G2174" s="450" t="s">
        <v>2520</v>
      </c>
      <c r="H2174" s="450" t="s">
        <v>5039</v>
      </c>
      <c r="I2174" s="627" t="s">
        <v>681</v>
      </c>
      <c r="J2174" s="399" t="s">
        <v>3</v>
      </c>
      <c r="K2174" s="624">
        <v>5</v>
      </c>
      <c r="L2174" s="624">
        <v>5</v>
      </c>
      <c r="M2174" s="624">
        <v>5</v>
      </c>
      <c r="N2174" s="398">
        <v>100</v>
      </c>
      <c r="O2174" s="437"/>
      <c r="P2174" s="526">
        <v>5</v>
      </c>
      <c r="Q2174" s="526">
        <v>75</v>
      </c>
      <c r="R2174" s="526">
        <v>20</v>
      </c>
      <c r="S2174" s="526"/>
      <c r="T2174" s="526"/>
      <c r="U2174" s="526"/>
      <c r="V2174" s="526">
        <f t="shared" si="107"/>
        <v>0</v>
      </c>
      <c r="W2174" s="672"/>
      <c r="X2174" s="396" t="str">
        <f t="shared" si="105"/>
        <v>5 garsoniere, 75 două camere, 20 trei camere, 0 număr camere necunoscut &lt;span style="color: red;"&gt;(spuneți-mi sau trimiteți tabel întreținere)&lt;/span&gt;</v>
      </c>
      <c r="Y2174" s="622" t="str">
        <f t="shared" si="106"/>
        <v>100 din care 5 garsoniere, 75 două camere, 20 trei camere, 0 număr camere necunoscut &lt;span style="color: red;"&gt;(spuneți-mi sau trimiteți tabel întreținere)&lt;/span&gt;</v>
      </c>
      <c r="Z2174" s="397" t="s">
        <v>975</v>
      </c>
      <c r="AA2174" s="625" t="s">
        <v>1043</v>
      </c>
      <c r="AB2174" s="628" t="s">
        <v>1306</v>
      </c>
      <c r="AC2174" s="431" t="s">
        <v>1155</v>
      </c>
      <c r="AD2174" s="623" t="s">
        <v>1453</v>
      </c>
      <c r="AE2174" s="356"/>
      <c r="AF2174" s="356"/>
      <c r="AG2174" s="356" t="s">
        <v>840</v>
      </c>
      <c r="AH2174" s="356"/>
      <c r="AI2174" s="623" t="s">
        <v>2590</v>
      </c>
      <c r="AJ2174" s="441"/>
      <c r="AK2174" s="359"/>
    </row>
    <row r="2175" spans="1:37">
      <c r="A2175" s="367"/>
      <c r="B2175" s="445" t="s">
        <v>426</v>
      </c>
      <c r="C2175" s="402">
        <v>47.127699999999997</v>
      </c>
      <c r="D2175" s="428">
        <v>23.889099999999999</v>
      </c>
      <c r="E2175" s="449" t="s">
        <v>206</v>
      </c>
      <c r="F2175" s="450" t="s">
        <v>652</v>
      </c>
      <c r="G2175" s="450" t="s">
        <v>2520</v>
      </c>
      <c r="H2175" s="450" t="s">
        <v>5040</v>
      </c>
      <c r="I2175" s="627" t="s">
        <v>681</v>
      </c>
      <c r="J2175" s="399" t="s">
        <v>3</v>
      </c>
      <c r="K2175" s="624">
        <v>5</v>
      </c>
      <c r="L2175" s="624">
        <v>5</v>
      </c>
      <c r="M2175" s="624">
        <v>5</v>
      </c>
      <c r="N2175" s="398">
        <v>100</v>
      </c>
      <c r="O2175" s="437"/>
      <c r="P2175" s="406"/>
      <c r="Q2175" s="406">
        <v>40</v>
      </c>
      <c r="R2175" s="406">
        <v>60</v>
      </c>
      <c r="S2175" s="406"/>
      <c r="T2175" s="406"/>
      <c r="U2175" s="406"/>
      <c r="V2175" s="406">
        <f t="shared" si="107"/>
        <v>0</v>
      </c>
      <c r="W2175" s="676"/>
      <c r="X2175" s="507" t="str">
        <f t="shared" si="105"/>
        <v>40 două camere, 60 trei camere, 0 număr camere necunoscut &lt;span style="color: red;"&gt;(spuneți-mi sau trimiteți tabel întreținere)&lt;/span&gt;</v>
      </c>
      <c r="Y2175" s="508" t="str">
        <f t="shared" si="106"/>
        <v>100 din care 40 două camere, 60 trei camere, 0 număr camere necunoscut &lt;span style="color: red;"&gt;(spuneți-mi sau trimiteți tabel întreținere)&lt;/span&gt;</v>
      </c>
      <c r="Z2175" s="509"/>
      <c r="AA2175" s="510" t="s">
        <v>1043</v>
      </c>
      <c r="AB2175" s="421" t="s">
        <v>1305</v>
      </c>
      <c r="AC2175" s="432" t="s">
        <v>1547</v>
      </c>
      <c r="AD2175" s="356" t="s">
        <v>2370</v>
      </c>
      <c r="AE2175" s="356"/>
      <c r="AF2175" s="356"/>
      <c r="AG2175" s="356" t="s">
        <v>840</v>
      </c>
      <c r="AH2175" s="356"/>
      <c r="AI2175" s="623" t="s">
        <v>2585</v>
      </c>
      <c r="AJ2175" s="441"/>
      <c r="AK2175" s="359"/>
    </row>
    <row r="2176" spans="1:37">
      <c r="A2176" s="367"/>
      <c r="B2176" s="445" t="s">
        <v>246</v>
      </c>
      <c r="C2176" s="402">
        <v>47.128399999999999</v>
      </c>
      <c r="D2176" s="428">
        <v>23.887</v>
      </c>
      <c r="E2176" s="449" t="s">
        <v>206</v>
      </c>
      <c r="F2176" s="450" t="s">
        <v>652</v>
      </c>
      <c r="G2176" s="450" t="s">
        <v>2520</v>
      </c>
      <c r="H2176" s="450" t="s">
        <v>5034</v>
      </c>
      <c r="I2176" s="452" t="s">
        <v>624</v>
      </c>
      <c r="J2176" s="457"/>
      <c r="K2176" s="407"/>
      <c r="L2176" s="407"/>
      <c r="M2176" s="407"/>
      <c r="N2176" s="425" t="s">
        <v>624</v>
      </c>
      <c r="O2176" s="437"/>
      <c r="P2176" s="406"/>
      <c r="Q2176" s="406"/>
      <c r="R2176" s="406"/>
      <c r="S2176" s="406"/>
      <c r="T2176" s="406"/>
      <c r="U2176" s="406"/>
      <c r="V2176" s="406" t="e">
        <f t="shared" si="107"/>
        <v>#VALUE!</v>
      </c>
      <c r="W2176" s="676"/>
      <c r="X2176" s="507" t="e">
        <f t="shared" si="105"/>
        <v>#VALUE!</v>
      </c>
      <c r="Y2176" s="508" t="e">
        <f t="shared" si="106"/>
        <v>#VALUE!</v>
      </c>
      <c r="Z2176" s="509"/>
      <c r="AA2176" s="510" t="s">
        <v>1043</v>
      </c>
      <c r="AB2176" s="421" t="s">
        <v>1318</v>
      </c>
      <c r="AC2176" s="432" t="s">
        <v>624</v>
      </c>
      <c r="AD2176" s="356" t="s">
        <v>624</v>
      </c>
      <c r="AE2176" s="356"/>
      <c r="AF2176" s="356"/>
      <c r="AG2176" s="356" t="s">
        <v>840</v>
      </c>
      <c r="AH2176" s="356"/>
      <c r="AI2176" s="356" t="s">
        <v>2227</v>
      </c>
      <c r="AJ2176" s="441"/>
      <c r="AK2176" s="359"/>
    </row>
    <row r="2177" spans="1:37">
      <c r="A2177" s="367"/>
      <c r="B2177" s="445" t="s">
        <v>416</v>
      </c>
      <c r="C2177" s="402">
        <v>47.1295</v>
      </c>
      <c r="D2177" s="428">
        <v>23.8886</v>
      </c>
      <c r="E2177" s="449" t="s">
        <v>206</v>
      </c>
      <c r="F2177" s="450" t="s">
        <v>652</v>
      </c>
      <c r="G2177" s="450" t="s">
        <v>2520</v>
      </c>
      <c r="H2177" s="450" t="s">
        <v>5041</v>
      </c>
      <c r="I2177" s="452" t="s">
        <v>681</v>
      </c>
      <c r="J2177" s="457" t="s">
        <v>3</v>
      </c>
      <c r="K2177" s="407">
        <v>3</v>
      </c>
      <c r="L2177" s="407">
        <v>5</v>
      </c>
      <c r="M2177" s="407">
        <v>5</v>
      </c>
      <c r="N2177" s="425">
        <v>60</v>
      </c>
      <c r="O2177" s="437"/>
      <c r="P2177" s="406"/>
      <c r="Q2177" s="406">
        <v>16</v>
      </c>
      <c r="R2177" s="406">
        <v>34</v>
      </c>
      <c r="S2177" s="406">
        <v>10</v>
      </c>
      <c r="T2177" s="406"/>
      <c r="U2177" s="406"/>
      <c r="V2177" s="406">
        <f t="shared" si="107"/>
        <v>0</v>
      </c>
      <c r="W2177" s="676"/>
      <c r="X2177" s="507" t="str">
        <f t="shared" si="105"/>
        <v>16 două camere, 34 trei camere, 10 patru camere, 0 număr camere necunoscut &lt;span style="color: red;"&gt;(spuneți-mi sau trimiteți tabel întreținere)&lt;/span&gt;</v>
      </c>
      <c r="Y2177" s="508" t="str">
        <f t="shared" si="106"/>
        <v>60 din care 16 două camere, 34 trei camere, 10 patru camere, 0 număr camere necunoscut &lt;span style="color: red;"&gt;(spuneți-mi sau trimiteți tabel întreținere)&lt;/span&gt;</v>
      </c>
      <c r="Z2177" s="509"/>
      <c r="AA2177" s="510" t="s">
        <v>1043</v>
      </c>
      <c r="AB2177" s="421" t="s">
        <v>1305</v>
      </c>
      <c r="AC2177" s="432" t="s">
        <v>1547</v>
      </c>
      <c r="AD2177" s="356" t="s">
        <v>2369</v>
      </c>
      <c r="AE2177" s="356"/>
      <c r="AF2177" s="356"/>
      <c r="AG2177" s="356" t="s">
        <v>840</v>
      </c>
      <c r="AH2177" s="356"/>
      <c r="AI2177" s="623" t="s">
        <v>2585</v>
      </c>
      <c r="AJ2177" s="441"/>
      <c r="AK2177" s="359"/>
    </row>
    <row r="2178" spans="1:37">
      <c r="A2178" s="367"/>
      <c r="B2178" s="445" t="s">
        <v>416</v>
      </c>
      <c r="C2178" s="402">
        <v>47.128999999999998</v>
      </c>
      <c r="D2178" s="428">
        <v>23.888400000000001</v>
      </c>
      <c r="E2178" s="449" t="s">
        <v>206</v>
      </c>
      <c r="F2178" s="450" t="s">
        <v>652</v>
      </c>
      <c r="G2178" s="450" t="s">
        <v>2520</v>
      </c>
      <c r="H2178" s="450" t="s">
        <v>5042</v>
      </c>
      <c r="I2178" s="627" t="s">
        <v>681</v>
      </c>
      <c r="J2178" s="399" t="s">
        <v>3</v>
      </c>
      <c r="K2178" s="624">
        <v>2</v>
      </c>
      <c r="L2178" s="624">
        <v>5</v>
      </c>
      <c r="M2178" s="624">
        <v>5</v>
      </c>
      <c r="N2178" s="398">
        <v>40</v>
      </c>
      <c r="O2178" s="437"/>
      <c r="P2178" s="406"/>
      <c r="Q2178" s="526">
        <v>22</v>
      </c>
      <c r="R2178" s="526">
        <v>18</v>
      </c>
      <c r="S2178" s="526"/>
      <c r="T2178" s="526"/>
      <c r="U2178" s="526"/>
      <c r="V2178" s="526">
        <f t="shared" si="107"/>
        <v>0</v>
      </c>
      <c r="W2178" s="672"/>
      <c r="X2178" s="396" t="str">
        <f t="shared" si="105"/>
        <v>22 două camere, 18 trei camere, 0 număr camere necunoscut &lt;span style="color: red;"&gt;(spuneți-mi sau trimiteți tabel întreținere)&lt;/span&gt;</v>
      </c>
      <c r="Y2178" s="622" t="str">
        <f t="shared" si="106"/>
        <v>40 din care 22 două camere, 18 trei camere, 0 număr camere necunoscut &lt;span style="color: red;"&gt;(spuneți-mi sau trimiteți tabel întreținere)&lt;/span&gt;</v>
      </c>
      <c r="Z2178" s="397"/>
      <c r="AA2178" s="625" t="s">
        <v>1043</v>
      </c>
      <c r="AB2178" s="628" t="s">
        <v>1304</v>
      </c>
      <c r="AC2178" s="431" t="s">
        <v>1547</v>
      </c>
      <c r="AD2178" s="623" t="s">
        <v>2410</v>
      </c>
      <c r="AE2178" s="623"/>
      <c r="AF2178" s="623"/>
      <c r="AG2178" s="623" t="s">
        <v>8</v>
      </c>
      <c r="AH2178" s="623"/>
      <c r="AI2178" s="623" t="s">
        <v>2604</v>
      </c>
      <c r="AJ2178" s="441"/>
      <c r="AK2178" s="359"/>
    </row>
    <row r="2179" spans="1:37">
      <c r="A2179" s="367"/>
      <c r="B2179" s="445" t="s">
        <v>2246</v>
      </c>
      <c r="C2179" s="402">
        <v>47.128700000000002</v>
      </c>
      <c r="D2179" s="428">
        <v>23.887</v>
      </c>
      <c r="E2179" s="449" t="s">
        <v>206</v>
      </c>
      <c r="F2179" s="450" t="s">
        <v>652</v>
      </c>
      <c r="G2179" s="450" t="s">
        <v>2520</v>
      </c>
      <c r="H2179" s="450" t="s">
        <v>5043</v>
      </c>
      <c r="I2179" s="451" t="s">
        <v>681</v>
      </c>
      <c r="J2179" s="456" t="s">
        <v>3</v>
      </c>
      <c r="K2179" s="624">
        <v>2</v>
      </c>
      <c r="L2179" s="624">
        <v>5</v>
      </c>
      <c r="M2179" s="624">
        <v>5</v>
      </c>
      <c r="N2179" s="398">
        <v>28</v>
      </c>
      <c r="O2179" s="395"/>
      <c r="P2179" s="526"/>
      <c r="Q2179" s="526">
        <v>26</v>
      </c>
      <c r="R2179" s="526">
        <v>2</v>
      </c>
      <c r="S2179" s="526"/>
      <c r="T2179" s="526"/>
      <c r="U2179" s="406"/>
      <c r="V2179" s="406">
        <f t="shared" si="107"/>
        <v>0</v>
      </c>
      <c r="W2179" s="676"/>
      <c r="X2179" s="507" t="str">
        <f t="shared" si="105"/>
        <v>26 două camere, 2 trei camere, 0 număr camere necunoscut &lt;span style="color: red;"&gt;(spuneți-mi sau trimiteți tabel întreținere)&lt;/span&gt;</v>
      </c>
      <c r="Y2179" s="508" t="str">
        <f t="shared" si="106"/>
        <v>28 din care 26 două camere, 2 trei camere, 0 număr camere necunoscut &lt;span style="color: red;"&gt;(spuneți-mi sau trimiteți tabel întreținere)&lt;/span&gt;</v>
      </c>
      <c r="Z2179" s="509"/>
      <c r="AA2179" s="625" t="s">
        <v>1043</v>
      </c>
      <c r="AB2179" s="628" t="s">
        <v>1307</v>
      </c>
      <c r="AC2179" s="431" t="s">
        <v>1155</v>
      </c>
      <c r="AD2179" s="623" t="s">
        <v>1392</v>
      </c>
      <c r="AE2179" s="623"/>
      <c r="AF2179" s="623"/>
      <c r="AG2179" s="623" t="s">
        <v>10</v>
      </c>
      <c r="AH2179" s="623"/>
      <c r="AI2179" s="623" t="s">
        <v>2598</v>
      </c>
      <c r="AJ2179" s="441"/>
      <c r="AK2179" s="359"/>
    </row>
    <row r="2180" spans="1:37">
      <c r="A2180" s="367"/>
      <c r="B2180" s="445" t="s">
        <v>2242</v>
      </c>
      <c r="C2180" s="402">
        <v>47.128300000000003</v>
      </c>
      <c r="D2180" s="428">
        <v>23.886600000000001</v>
      </c>
      <c r="E2180" s="449" t="s">
        <v>206</v>
      </c>
      <c r="F2180" s="450" t="s">
        <v>652</v>
      </c>
      <c r="G2180" s="450" t="s">
        <v>2520</v>
      </c>
      <c r="H2180" s="450" t="s">
        <v>5034</v>
      </c>
      <c r="I2180" s="627" t="s">
        <v>681</v>
      </c>
      <c r="J2180" s="399" t="s">
        <v>3</v>
      </c>
      <c r="K2180" s="624">
        <v>4</v>
      </c>
      <c r="L2180" s="624">
        <v>5</v>
      </c>
      <c r="M2180" s="624">
        <v>5</v>
      </c>
      <c r="N2180" s="398">
        <v>48</v>
      </c>
      <c r="O2180" s="395"/>
      <c r="P2180" s="526"/>
      <c r="Q2180" s="526">
        <v>30</v>
      </c>
      <c r="R2180" s="526">
        <v>18</v>
      </c>
      <c r="S2180" s="526"/>
      <c r="T2180" s="526"/>
      <c r="U2180" s="526"/>
      <c r="V2180" s="526">
        <f t="shared" si="107"/>
        <v>0</v>
      </c>
      <c r="W2180" s="672"/>
      <c r="X2180" s="396" t="str">
        <f t="shared" si="105"/>
        <v>30 două camere, 18 trei camere, 0 număr camere necunoscut &lt;span style="color: red;"&gt;(spuneți-mi sau trimiteți tabel întreținere)&lt;/span&gt;</v>
      </c>
      <c r="Y2180" s="622" t="str">
        <f t="shared" si="106"/>
        <v>48 din care 30 două camere, 18 trei camere, 0 număr camere necunoscut &lt;span style="color: red;"&gt;(spuneți-mi sau trimiteți tabel întreținere)&lt;/span&gt;</v>
      </c>
      <c r="Z2180" s="397"/>
      <c r="AA2180" s="625" t="s">
        <v>1043</v>
      </c>
      <c r="AB2180" s="628" t="s">
        <v>1307</v>
      </c>
      <c r="AC2180" s="431" t="s">
        <v>1155</v>
      </c>
      <c r="AD2180" s="623" t="s">
        <v>1422</v>
      </c>
      <c r="AE2180" s="623"/>
      <c r="AF2180" s="623"/>
      <c r="AG2180" s="623" t="s">
        <v>10</v>
      </c>
      <c r="AH2180" s="623"/>
      <c r="AI2180" s="623" t="s">
        <v>2598</v>
      </c>
      <c r="AJ2180" s="441"/>
      <c r="AK2180" s="359"/>
    </row>
    <row r="2181" spans="1:37">
      <c r="A2181" s="367"/>
      <c r="B2181" s="445" t="s">
        <v>2247</v>
      </c>
      <c r="C2181" s="402">
        <v>47.128900000000002</v>
      </c>
      <c r="D2181" s="428">
        <v>23.8874</v>
      </c>
      <c r="E2181" s="449" t="s">
        <v>206</v>
      </c>
      <c r="F2181" s="450" t="s">
        <v>652</v>
      </c>
      <c r="G2181" s="450" t="s">
        <v>2520</v>
      </c>
      <c r="H2181" s="450" t="s">
        <v>5044</v>
      </c>
      <c r="I2181" s="452" t="s">
        <v>681</v>
      </c>
      <c r="J2181" s="457" t="s">
        <v>3</v>
      </c>
      <c r="K2181" s="407">
        <v>1</v>
      </c>
      <c r="L2181" s="407">
        <v>5</v>
      </c>
      <c r="M2181" s="407">
        <v>5</v>
      </c>
      <c r="N2181" s="398">
        <v>10</v>
      </c>
      <c r="O2181" s="395"/>
      <c r="P2181" s="526"/>
      <c r="Q2181" s="526">
        <v>2</v>
      </c>
      <c r="R2181" s="526">
        <v>8</v>
      </c>
      <c r="S2181" s="526"/>
      <c r="T2181" s="526"/>
      <c r="U2181" s="526"/>
      <c r="V2181" s="526">
        <f t="shared" si="107"/>
        <v>0</v>
      </c>
      <c r="W2181" s="676"/>
      <c r="X2181" s="507" t="str">
        <f t="shared" si="105"/>
        <v>2 două camere, 8 trei camere, 0 număr camere necunoscut &lt;span style="color: red;"&gt;(spuneți-mi sau trimiteți tabel întreținere)&lt;/span&gt;</v>
      </c>
      <c r="Y2181" s="508" t="str">
        <f t="shared" si="106"/>
        <v>10 din care 2 două camere, 8 trei camere, 0 număr camere necunoscut &lt;span style="color: red;"&gt;(spuneți-mi sau trimiteți tabel întreținere)&lt;/span&gt;</v>
      </c>
      <c r="Z2181" s="509"/>
      <c r="AA2181" s="510" t="s">
        <v>1043</v>
      </c>
      <c r="AB2181" s="628" t="s">
        <v>1307</v>
      </c>
      <c r="AC2181" s="431" t="s">
        <v>1155</v>
      </c>
      <c r="AD2181" s="623" t="s">
        <v>2185</v>
      </c>
      <c r="AE2181" s="623"/>
      <c r="AF2181" s="623"/>
      <c r="AG2181" s="623" t="s">
        <v>10</v>
      </c>
      <c r="AH2181" s="623"/>
      <c r="AI2181" s="623" t="s">
        <v>2566</v>
      </c>
      <c r="AJ2181" s="441"/>
      <c r="AK2181" s="359"/>
    </row>
    <row r="2182" spans="1:37">
      <c r="A2182" s="367"/>
      <c r="B2182" s="445" t="s">
        <v>417</v>
      </c>
      <c r="C2182" s="402">
        <v>47.1297</v>
      </c>
      <c r="D2182" s="428">
        <v>23.887799999999999</v>
      </c>
      <c r="E2182" s="449" t="s">
        <v>206</v>
      </c>
      <c r="F2182" s="450" t="s">
        <v>652</v>
      </c>
      <c r="G2182" s="450" t="s">
        <v>2520</v>
      </c>
      <c r="H2182" s="450" t="s">
        <v>5045</v>
      </c>
      <c r="I2182" s="627" t="s">
        <v>681</v>
      </c>
      <c r="J2182" s="399" t="s">
        <v>3</v>
      </c>
      <c r="K2182" s="624">
        <v>3</v>
      </c>
      <c r="L2182" s="624">
        <v>5</v>
      </c>
      <c r="M2182" s="624">
        <v>5</v>
      </c>
      <c r="N2182" s="398">
        <v>34</v>
      </c>
      <c r="O2182" s="395"/>
      <c r="P2182" s="526"/>
      <c r="Q2182" s="526">
        <v>18</v>
      </c>
      <c r="R2182" s="526">
        <v>10</v>
      </c>
      <c r="S2182" s="526">
        <v>6</v>
      </c>
      <c r="T2182" s="526"/>
      <c r="U2182" s="526"/>
      <c r="V2182" s="526">
        <f t="shared" si="107"/>
        <v>0</v>
      </c>
      <c r="W2182" s="672"/>
      <c r="X2182" s="396" t="str">
        <f t="shared" si="105"/>
        <v>18 două camere, 10 trei camere, 6 patru camere, 0 număr camere necunoscut &lt;span style="color: red;"&gt;(spuneți-mi sau trimiteți tabel întreținere)&lt;/span&gt;</v>
      </c>
      <c r="Y2182" s="622" t="str">
        <f t="shared" si="106"/>
        <v>34 din care 18 două camere, 10 trei camere, 6 patru camere, 0 număr camere necunoscut &lt;span style="color: red;"&gt;(spuneți-mi sau trimiteți tabel întreținere)&lt;/span&gt;</v>
      </c>
      <c r="Z2182" s="397" t="s">
        <v>975</v>
      </c>
      <c r="AA2182" s="625" t="s">
        <v>1159</v>
      </c>
      <c r="AB2182" s="628" t="s">
        <v>1306</v>
      </c>
      <c r="AC2182" s="431" t="s">
        <v>1155</v>
      </c>
      <c r="AD2182" s="623" t="s">
        <v>1413</v>
      </c>
      <c r="AE2182" s="623"/>
      <c r="AF2182" s="623"/>
      <c r="AG2182" s="623" t="s">
        <v>10</v>
      </c>
      <c r="AH2182" s="623"/>
      <c r="AI2182" s="623" t="s">
        <v>2598</v>
      </c>
      <c r="AJ2182" s="441"/>
      <c r="AK2182" s="359"/>
    </row>
    <row r="2183" spans="1:37">
      <c r="A2183" s="367"/>
      <c r="B2183" s="445" t="s">
        <v>418</v>
      </c>
      <c r="C2183" s="402">
        <v>47.129399999999997</v>
      </c>
      <c r="D2183" s="428">
        <v>23.887499999999999</v>
      </c>
      <c r="E2183" s="449" t="s">
        <v>206</v>
      </c>
      <c r="F2183" s="450" t="s">
        <v>652</v>
      </c>
      <c r="G2183" s="450" t="s">
        <v>2520</v>
      </c>
      <c r="H2183" s="450" t="s">
        <v>5046</v>
      </c>
      <c r="I2183" s="452" t="s">
        <v>681</v>
      </c>
      <c r="J2183" s="457" t="s">
        <v>3</v>
      </c>
      <c r="K2183" s="407">
        <v>1</v>
      </c>
      <c r="L2183" s="407">
        <v>5</v>
      </c>
      <c r="M2183" s="407">
        <v>5</v>
      </c>
      <c r="N2183" s="425">
        <v>10</v>
      </c>
      <c r="O2183" s="395"/>
      <c r="P2183" s="526"/>
      <c r="Q2183" s="526">
        <v>5</v>
      </c>
      <c r="R2183" s="526">
        <v>2</v>
      </c>
      <c r="S2183" s="526">
        <v>3</v>
      </c>
      <c r="T2183" s="526"/>
      <c r="U2183" s="526"/>
      <c r="V2183" s="526">
        <f t="shared" si="107"/>
        <v>0</v>
      </c>
      <c r="W2183" s="672"/>
      <c r="X2183" s="507" t="str">
        <f t="shared" si="105"/>
        <v>5 două camere, 2 trei camere, 3 patru camere, 0 număr camere necunoscut &lt;span style="color: red;"&gt;(spuneți-mi sau trimiteți tabel întreținere)&lt;/span&gt;</v>
      </c>
      <c r="Y2183" s="508" t="str">
        <f t="shared" si="106"/>
        <v>10 din care 5 două camere, 2 trei camere, 3 patru camere, 0 număr camere necunoscut &lt;span style="color: red;"&gt;(spuneți-mi sau trimiteți tabel întreținere)&lt;/span&gt;</v>
      </c>
      <c r="Z2183" s="509"/>
      <c r="AA2183" s="510" t="s">
        <v>1043</v>
      </c>
      <c r="AB2183" s="628" t="s">
        <v>1306</v>
      </c>
      <c r="AC2183" s="431" t="s">
        <v>1155</v>
      </c>
      <c r="AD2183" s="356" t="s">
        <v>2186</v>
      </c>
      <c r="AE2183" s="356"/>
      <c r="AF2183" s="356"/>
      <c r="AG2183" s="623" t="s">
        <v>10</v>
      </c>
      <c r="AH2183" s="623"/>
      <c r="AI2183" s="623" t="s">
        <v>2598</v>
      </c>
      <c r="AJ2183" s="441"/>
      <c r="AK2183" s="359"/>
    </row>
    <row r="2184" spans="1:37">
      <c r="A2184" s="367"/>
      <c r="B2184" s="445" t="s">
        <v>419</v>
      </c>
      <c r="C2184" s="402">
        <v>47.129300000000001</v>
      </c>
      <c r="D2184" s="428">
        <v>23.887</v>
      </c>
      <c r="E2184" s="449" t="s">
        <v>206</v>
      </c>
      <c r="F2184" s="450" t="s">
        <v>652</v>
      </c>
      <c r="G2184" s="450" t="s">
        <v>2520</v>
      </c>
      <c r="H2184" s="450" t="s">
        <v>5047</v>
      </c>
      <c r="I2184" s="627" t="s">
        <v>681</v>
      </c>
      <c r="J2184" s="399" t="s">
        <v>3</v>
      </c>
      <c r="K2184" s="624">
        <v>3</v>
      </c>
      <c r="L2184" s="624">
        <v>5</v>
      </c>
      <c r="M2184" s="624">
        <v>5</v>
      </c>
      <c r="N2184" s="398">
        <v>34</v>
      </c>
      <c r="O2184" s="395"/>
      <c r="P2184" s="526"/>
      <c r="Q2184" s="526">
        <v>13</v>
      </c>
      <c r="R2184" s="526">
        <v>8</v>
      </c>
      <c r="S2184" s="526">
        <v>3</v>
      </c>
      <c r="T2184" s="526"/>
      <c r="U2184" s="526"/>
      <c r="V2184" s="526">
        <f t="shared" si="107"/>
        <v>10</v>
      </c>
      <c r="W2184" s="672"/>
      <c r="X2184" s="396" t="str">
        <f t="shared" si="105"/>
        <v>13 două camere, 8 trei camere, 3 patru camere, 10 număr camere necunoscut &lt;span style="color: red;"&gt;(spuneți-mi sau trimiteți tabel întreținere)&lt;/span&gt;</v>
      </c>
      <c r="Y2184" s="622" t="str">
        <f t="shared" si="106"/>
        <v>34 din care 13 două camere, 8 trei camere, 3 patru camere, 10 număr camere necunoscut &lt;span style="color: red;"&gt;(spuneți-mi sau trimiteți tabel întreținere)&lt;/span&gt;</v>
      </c>
      <c r="Z2184" s="397"/>
      <c r="AA2184" s="625" t="s">
        <v>1043</v>
      </c>
      <c r="AB2184" s="628" t="s">
        <v>1306</v>
      </c>
      <c r="AC2184" s="431" t="s">
        <v>1155</v>
      </c>
      <c r="AD2184" s="623" t="s">
        <v>2226</v>
      </c>
      <c r="AE2184" s="623"/>
      <c r="AF2184" s="623"/>
      <c r="AG2184" s="623" t="s">
        <v>10</v>
      </c>
      <c r="AH2184" s="623"/>
      <c r="AI2184" s="623" t="s">
        <v>2598</v>
      </c>
      <c r="AJ2184" s="441"/>
      <c r="AK2184" s="359"/>
    </row>
    <row r="2185" spans="1:37">
      <c r="A2185" s="367"/>
      <c r="B2185" s="445" t="s">
        <v>337</v>
      </c>
      <c r="C2185" s="402">
        <v>47.128300000000003</v>
      </c>
      <c r="D2185" s="428">
        <v>23.8855</v>
      </c>
      <c r="E2185" s="449" t="s">
        <v>206</v>
      </c>
      <c r="F2185" s="450" t="s">
        <v>652</v>
      </c>
      <c r="G2185" s="450" t="s">
        <v>2520</v>
      </c>
      <c r="H2185" s="450" t="s">
        <v>5048</v>
      </c>
      <c r="I2185" s="627" t="s">
        <v>681</v>
      </c>
      <c r="J2185" s="399" t="s">
        <v>3</v>
      </c>
      <c r="K2185" s="624">
        <v>1</v>
      </c>
      <c r="L2185" s="624">
        <v>5</v>
      </c>
      <c r="M2185" s="624">
        <v>5</v>
      </c>
      <c r="N2185" s="398">
        <v>10</v>
      </c>
      <c r="O2185" s="395"/>
      <c r="P2185" s="526"/>
      <c r="Q2185" s="526">
        <v>2</v>
      </c>
      <c r="R2185" s="526">
        <v>8</v>
      </c>
      <c r="S2185" s="526"/>
      <c r="T2185" s="526"/>
      <c r="U2185" s="526"/>
      <c r="V2185" s="526">
        <f t="shared" si="107"/>
        <v>0</v>
      </c>
      <c r="W2185" s="672"/>
      <c r="X2185" s="396" t="str">
        <f t="shared" si="105"/>
        <v>2 două camere, 8 trei camere, 0 număr camere necunoscut &lt;span style="color: red;"&gt;(spuneți-mi sau trimiteți tabel întreținere)&lt;/span&gt;</v>
      </c>
      <c r="Y2185" s="622" t="str">
        <f t="shared" si="106"/>
        <v>10 din care 2 două camere, 8 trei camere, 0 număr camere necunoscut &lt;span style="color: red;"&gt;(spuneți-mi sau trimiteți tabel întreținere)&lt;/span&gt;</v>
      </c>
      <c r="Z2185" s="397"/>
      <c r="AA2185" s="625" t="s">
        <v>1043</v>
      </c>
      <c r="AB2185" s="628" t="s">
        <v>1307</v>
      </c>
      <c r="AC2185" s="431" t="s">
        <v>1155</v>
      </c>
      <c r="AD2185" s="623" t="s">
        <v>1363</v>
      </c>
      <c r="AE2185" s="623"/>
      <c r="AF2185" s="623"/>
      <c r="AG2185" s="623" t="s">
        <v>10</v>
      </c>
      <c r="AH2185" s="623"/>
      <c r="AI2185" s="623" t="s">
        <v>2619</v>
      </c>
      <c r="AJ2185" s="441"/>
      <c r="AK2185" s="359"/>
    </row>
    <row r="2186" spans="1:37">
      <c r="A2186" s="367"/>
      <c r="B2186" s="445" t="s">
        <v>338</v>
      </c>
      <c r="C2186" s="402">
        <v>47.129100000000001</v>
      </c>
      <c r="D2186" s="428">
        <v>23.8874</v>
      </c>
      <c r="E2186" s="449" t="s">
        <v>206</v>
      </c>
      <c r="F2186" s="450" t="s">
        <v>652</v>
      </c>
      <c r="G2186" s="450" t="s">
        <v>2520</v>
      </c>
      <c r="H2186" s="450" t="s">
        <v>5049</v>
      </c>
      <c r="I2186" s="452" t="s">
        <v>681</v>
      </c>
      <c r="J2186" s="457" t="s">
        <v>3</v>
      </c>
      <c r="K2186" s="407">
        <v>1</v>
      </c>
      <c r="L2186" s="407">
        <v>5</v>
      </c>
      <c r="M2186" s="407">
        <v>5</v>
      </c>
      <c r="N2186" s="425">
        <v>10</v>
      </c>
      <c r="O2186" s="395"/>
      <c r="P2186" s="526"/>
      <c r="Q2186" s="526">
        <v>5</v>
      </c>
      <c r="R2186" s="526">
        <v>2</v>
      </c>
      <c r="S2186" s="526">
        <v>3</v>
      </c>
      <c r="T2186" s="526"/>
      <c r="U2186" s="526"/>
      <c r="V2186" s="526">
        <f t="shared" si="107"/>
        <v>0</v>
      </c>
      <c r="W2186" s="672"/>
      <c r="X2186" s="507" t="str">
        <f t="shared" si="105"/>
        <v>5 două camere, 2 trei camere, 3 patru camere, 0 număr camere necunoscut &lt;span style="color: red;"&gt;(spuneți-mi sau trimiteți tabel întreținere)&lt;/span&gt;</v>
      </c>
      <c r="Y2186" s="508" t="str">
        <f t="shared" si="106"/>
        <v>10 din care 5 două camere, 2 trei camere, 3 patru camere, 0 număr camere necunoscut &lt;span style="color: red;"&gt;(spuneți-mi sau trimiteți tabel întreținere)&lt;/span&gt;</v>
      </c>
      <c r="Z2186" s="509"/>
      <c r="AA2186" s="510" t="s">
        <v>1043</v>
      </c>
      <c r="AB2186" s="628" t="s">
        <v>1306</v>
      </c>
      <c r="AC2186" s="431" t="s">
        <v>1155</v>
      </c>
      <c r="AD2186" s="356" t="s">
        <v>2186</v>
      </c>
      <c r="AE2186" s="356"/>
      <c r="AF2186" s="356"/>
      <c r="AG2186" s="623" t="s">
        <v>10</v>
      </c>
      <c r="AH2186" s="623"/>
      <c r="AI2186" s="623" t="s">
        <v>2598</v>
      </c>
      <c r="AJ2186" s="441"/>
      <c r="AK2186" s="359"/>
    </row>
    <row r="2187" spans="1:37">
      <c r="A2187" s="367"/>
      <c r="B2187" s="445" t="s">
        <v>295</v>
      </c>
      <c r="C2187" s="402">
        <v>47.128300000000003</v>
      </c>
      <c r="D2187" s="428">
        <v>23.886099999999999</v>
      </c>
      <c r="E2187" s="449" t="s">
        <v>206</v>
      </c>
      <c r="F2187" s="450" t="s">
        <v>652</v>
      </c>
      <c r="G2187" s="450" t="s">
        <v>2520</v>
      </c>
      <c r="H2187" s="450" t="s">
        <v>5050</v>
      </c>
      <c r="I2187" s="452" t="s">
        <v>681</v>
      </c>
      <c r="J2187" s="457" t="s">
        <v>3</v>
      </c>
      <c r="K2187" s="407">
        <v>1</v>
      </c>
      <c r="L2187" s="407">
        <v>5</v>
      </c>
      <c r="M2187" s="407">
        <v>5</v>
      </c>
      <c r="N2187" s="425">
        <v>20</v>
      </c>
      <c r="O2187" s="437"/>
      <c r="P2187" s="406"/>
      <c r="Q2187" s="406">
        <v>12</v>
      </c>
      <c r="R2187" s="406">
        <v>8</v>
      </c>
      <c r="S2187" s="406"/>
      <c r="T2187" s="406"/>
      <c r="U2187" s="406"/>
      <c r="V2187" s="406">
        <f t="shared" si="107"/>
        <v>0</v>
      </c>
      <c r="W2187" s="676"/>
      <c r="X2187" s="507" t="str">
        <f t="shared" si="105"/>
        <v>12 două camere, 8 trei camere, 0 număr camere necunoscut &lt;span style="color: red;"&gt;(spuneți-mi sau trimiteți tabel întreținere)&lt;/span&gt;</v>
      </c>
      <c r="Y2187" s="508" t="str">
        <f t="shared" si="106"/>
        <v>20 din care 12 două camere, 8 trei camere, 0 număr camere necunoscut &lt;span style="color: red;"&gt;(spuneți-mi sau trimiteți tabel întreținere)&lt;/span&gt;</v>
      </c>
      <c r="Z2187" s="509"/>
      <c r="AA2187" s="510" t="s">
        <v>1043</v>
      </c>
      <c r="AB2187" s="421" t="s">
        <v>1305</v>
      </c>
      <c r="AC2187" s="432" t="s">
        <v>1547</v>
      </c>
      <c r="AD2187" s="356" t="s">
        <v>2355</v>
      </c>
      <c r="AE2187" s="356"/>
      <c r="AF2187" s="356"/>
      <c r="AG2187" s="356" t="s">
        <v>840</v>
      </c>
      <c r="AH2187" s="356"/>
      <c r="AI2187" s="623" t="s">
        <v>2585</v>
      </c>
      <c r="AJ2187" s="441"/>
      <c r="AK2187" s="359"/>
    </row>
    <row r="2188" spans="1:37">
      <c r="A2188" s="367"/>
      <c r="B2188" s="445" t="s">
        <v>299</v>
      </c>
      <c r="C2188" s="402">
        <v>47.128399999999999</v>
      </c>
      <c r="D2188" s="428">
        <v>23.888400000000001</v>
      </c>
      <c r="E2188" s="449" t="s">
        <v>206</v>
      </c>
      <c r="F2188" s="450" t="s">
        <v>652</v>
      </c>
      <c r="G2188" s="450" t="s">
        <v>2520</v>
      </c>
      <c r="H2188" s="450" t="s">
        <v>5051</v>
      </c>
      <c r="I2188" s="627" t="s">
        <v>681</v>
      </c>
      <c r="J2188" s="399" t="s">
        <v>3</v>
      </c>
      <c r="K2188" s="624">
        <v>4</v>
      </c>
      <c r="L2188" s="624">
        <v>5</v>
      </c>
      <c r="M2188" s="624">
        <v>5</v>
      </c>
      <c r="N2188" s="398">
        <v>80</v>
      </c>
      <c r="O2188" s="395"/>
      <c r="P2188" s="526">
        <v>4</v>
      </c>
      <c r="Q2188" s="526">
        <v>56</v>
      </c>
      <c r="R2188" s="526">
        <v>20</v>
      </c>
      <c r="S2188" s="526"/>
      <c r="T2188" s="526"/>
      <c r="U2188" s="526"/>
      <c r="V2188" s="526">
        <f t="shared" si="107"/>
        <v>0</v>
      </c>
      <c r="W2188" s="672"/>
      <c r="X2188" s="396" t="str">
        <f t="shared" si="105"/>
        <v>4 garsoniere, 56 două camere, 20 trei camere, 0 număr camere necunoscut &lt;span style="color: red;"&gt;(spuneți-mi sau trimiteți tabel întreținere)&lt;/span&gt;</v>
      </c>
      <c r="Y2188" s="622" t="str">
        <f t="shared" si="106"/>
        <v>80 din care 4 garsoniere, 56 două camere, 20 trei camere, 0 număr camere necunoscut &lt;span style="color: red;"&gt;(spuneți-mi sau trimiteți tabel întreținere)&lt;/span&gt;</v>
      </c>
      <c r="Z2188" s="397" t="s">
        <v>975</v>
      </c>
      <c r="AA2188" s="625" t="s">
        <v>1043</v>
      </c>
      <c r="AB2188" s="628" t="s">
        <v>1306</v>
      </c>
      <c r="AC2188" s="431" t="s">
        <v>1155</v>
      </c>
      <c r="AD2188" s="623" t="s">
        <v>1454</v>
      </c>
      <c r="AE2188" s="623"/>
      <c r="AF2188" s="623"/>
      <c r="AG2188" s="623" t="s">
        <v>840</v>
      </c>
      <c r="AH2188" s="623"/>
      <c r="AI2188" s="623" t="s">
        <v>2603</v>
      </c>
      <c r="AJ2188" s="441"/>
      <c r="AK2188" s="359"/>
    </row>
    <row r="2189" spans="1:37">
      <c r="A2189" s="367"/>
      <c r="B2189" s="445" t="s">
        <v>378</v>
      </c>
      <c r="C2189" s="402">
        <v>47.128599999999999</v>
      </c>
      <c r="D2189" s="428">
        <v>23.888000000000002</v>
      </c>
      <c r="E2189" s="449" t="s">
        <v>206</v>
      </c>
      <c r="F2189" s="450" t="s">
        <v>652</v>
      </c>
      <c r="G2189" s="450" t="s">
        <v>2520</v>
      </c>
      <c r="H2189" s="450" t="s">
        <v>5049</v>
      </c>
      <c r="I2189" s="452" t="s">
        <v>681</v>
      </c>
      <c r="J2189" s="457" t="s">
        <v>3</v>
      </c>
      <c r="K2189" s="407">
        <v>3</v>
      </c>
      <c r="L2189" s="407">
        <v>5</v>
      </c>
      <c r="M2189" s="407">
        <v>5</v>
      </c>
      <c r="N2189" s="425">
        <v>60</v>
      </c>
      <c r="O2189" s="437"/>
      <c r="P2189" s="406"/>
      <c r="Q2189" s="406">
        <v>36</v>
      </c>
      <c r="R2189" s="406">
        <v>24</v>
      </c>
      <c r="S2189" s="406"/>
      <c r="T2189" s="406"/>
      <c r="U2189" s="406"/>
      <c r="V2189" s="406">
        <f t="shared" si="107"/>
        <v>0</v>
      </c>
      <c r="W2189" s="676"/>
      <c r="X2189" s="507" t="str">
        <f t="shared" si="105"/>
        <v>36 două camere, 24 trei camere, 0 număr camere necunoscut &lt;span style="color: red;"&gt;(spuneți-mi sau trimiteți tabel întreținere)&lt;/span&gt;</v>
      </c>
      <c r="Y2189" s="508" t="str">
        <f t="shared" si="106"/>
        <v>60 din care 36 două camere, 24 trei camere, 0 număr camere necunoscut &lt;span style="color: red;"&gt;(spuneți-mi sau trimiteți tabel întreținere)&lt;/span&gt;</v>
      </c>
      <c r="Z2189" s="509"/>
      <c r="AA2189" s="510" t="s">
        <v>1043</v>
      </c>
      <c r="AB2189" s="421" t="s">
        <v>1305</v>
      </c>
      <c r="AC2189" s="432" t="s">
        <v>1547</v>
      </c>
      <c r="AD2189" s="356" t="s">
        <v>2358</v>
      </c>
      <c r="AE2189" s="356"/>
      <c r="AF2189" s="356"/>
      <c r="AG2189" s="356" t="s">
        <v>840</v>
      </c>
      <c r="AH2189" s="356"/>
      <c r="AI2189" s="623" t="s">
        <v>2585</v>
      </c>
      <c r="AJ2189" s="441"/>
      <c r="AK2189" s="359"/>
    </row>
    <row r="2190" spans="1:37">
      <c r="A2190" s="367"/>
      <c r="B2190" s="445" t="s">
        <v>379</v>
      </c>
      <c r="C2190" s="402">
        <v>47.129100000000001</v>
      </c>
      <c r="D2190" s="428">
        <v>23.887899999999998</v>
      </c>
      <c r="E2190" s="449" t="s">
        <v>206</v>
      </c>
      <c r="F2190" s="450" t="s">
        <v>652</v>
      </c>
      <c r="G2190" s="450" t="s">
        <v>2520</v>
      </c>
      <c r="H2190" s="450" t="s">
        <v>5049</v>
      </c>
      <c r="I2190" s="452" t="s">
        <v>681</v>
      </c>
      <c r="J2190" s="457" t="s">
        <v>3</v>
      </c>
      <c r="K2190" s="407">
        <v>4</v>
      </c>
      <c r="L2190" s="407">
        <v>5</v>
      </c>
      <c r="M2190" s="407">
        <v>5</v>
      </c>
      <c r="N2190" s="425">
        <v>80</v>
      </c>
      <c r="O2190" s="437"/>
      <c r="P2190" s="406"/>
      <c r="Q2190" s="406">
        <v>38</v>
      </c>
      <c r="R2190" s="406">
        <v>32</v>
      </c>
      <c r="S2190" s="406">
        <v>10</v>
      </c>
      <c r="T2190" s="406"/>
      <c r="U2190" s="406"/>
      <c r="V2190" s="406">
        <f t="shared" si="107"/>
        <v>0</v>
      </c>
      <c r="W2190" s="676"/>
      <c r="X2190" s="507" t="str">
        <f t="shared" si="105"/>
        <v>38 două camere, 32 trei camere, 10 patru camere, 0 număr camere necunoscut &lt;span style="color: red;"&gt;(spuneți-mi sau trimiteți tabel întreținere)&lt;/span&gt;</v>
      </c>
      <c r="Y2190" s="508" t="str">
        <f t="shared" si="106"/>
        <v>80 din care 38 două camere, 32 trei camere, 10 patru camere, 0 număr camere necunoscut &lt;span style="color: red;"&gt;(spuneți-mi sau trimiteți tabel întreținere)&lt;/span&gt;</v>
      </c>
      <c r="Z2190" s="509"/>
      <c r="AA2190" s="510" t="s">
        <v>1043</v>
      </c>
      <c r="AB2190" s="421" t="s">
        <v>1305</v>
      </c>
      <c r="AC2190" s="432" t="s">
        <v>1547</v>
      </c>
      <c r="AD2190" s="356" t="s">
        <v>2456</v>
      </c>
      <c r="AE2190" s="356"/>
      <c r="AF2190" s="356"/>
      <c r="AG2190" s="356" t="s">
        <v>840</v>
      </c>
      <c r="AH2190" s="356"/>
      <c r="AI2190" s="623" t="s">
        <v>2585</v>
      </c>
      <c r="AJ2190" s="441"/>
      <c r="AK2190" s="359"/>
    </row>
    <row r="2191" spans="1:37">
      <c r="A2191" s="367"/>
      <c r="B2191" s="445" t="s">
        <v>581</v>
      </c>
      <c r="C2191" s="402">
        <v>47.128399999999999</v>
      </c>
      <c r="D2191" s="428">
        <v>23.8888</v>
      </c>
      <c r="E2191" s="449" t="s">
        <v>206</v>
      </c>
      <c r="F2191" s="450" t="s">
        <v>652</v>
      </c>
      <c r="G2191" s="450" t="s">
        <v>2520</v>
      </c>
      <c r="H2191" s="450" t="s">
        <v>5052</v>
      </c>
      <c r="I2191" s="627" t="s">
        <v>681</v>
      </c>
      <c r="J2191" s="399" t="s">
        <v>3</v>
      </c>
      <c r="K2191" s="624">
        <v>3</v>
      </c>
      <c r="L2191" s="624">
        <v>5</v>
      </c>
      <c r="M2191" s="624">
        <v>5</v>
      </c>
      <c r="N2191" s="398">
        <v>60</v>
      </c>
      <c r="O2191" s="395"/>
      <c r="P2191" s="526"/>
      <c r="Q2191" s="526">
        <v>48</v>
      </c>
      <c r="R2191" s="526">
        <v>12</v>
      </c>
      <c r="S2191" s="526"/>
      <c r="T2191" s="526"/>
      <c r="U2191" s="526"/>
      <c r="V2191" s="526">
        <f t="shared" si="107"/>
        <v>0</v>
      </c>
      <c r="W2191" s="672"/>
      <c r="X2191" s="396" t="str">
        <f t="shared" si="105"/>
        <v>48 două camere, 12 trei camere, 0 număr camere necunoscut &lt;span style="color: red;"&gt;(spuneți-mi sau trimiteți tabel întreținere)&lt;/span&gt;</v>
      </c>
      <c r="Y2191" s="622" t="str">
        <f t="shared" si="106"/>
        <v>60 din care 48 două camere, 12 trei camere, 0 număr camere necunoscut &lt;span style="color: red;"&gt;(spuneți-mi sau trimiteți tabel întreținere)&lt;/span&gt;</v>
      </c>
      <c r="Z2191" s="397" t="s">
        <v>975</v>
      </c>
      <c r="AA2191" s="625" t="s">
        <v>1043</v>
      </c>
      <c r="AB2191" s="628" t="s">
        <v>1303</v>
      </c>
      <c r="AC2191" s="431" t="s">
        <v>1547</v>
      </c>
      <c r="AD2191" s="623" t="s">
        <v>1476</v>
      </c>
      <c r="AE2191" s="623"/>
      <c r="AF2191" s="623"/>
      <c r="AG2191" s="623" t="s">
        <v>10</v>
      </c>
      <c r="AH2191" s="623"/>
      <c r="AI2191" s="623" t="s">
        <v>2583</v>
      </c>
      <c r="AJ2191" s="441"/>
      <c r="AK2191" s="359"/>
    </row>
    <row r="2192" spans="1:37">
      <c r="A2192" s="367"/>
      <c r="B2192" s="445" t="s">
        <v>488</v>
      </c>
      <c r="C2192" s="402">
        <v>47.128100000000003</v>
      </c>
      <c r="D2192" s="428">
        <v>23.8874</v>
      </c>
      <c r="E2192" s="449" t="s">
        <v>206</v>
      </c>
      <c r="F2192" s="450" t="s">
        <v>652</v>
      </c>
      <c r="G2192" s="450" t="s">
        <v>2520</v>
      </c>
      <c r="H2192" s="450" t="s">
        <v>5053</v>
      </c>
      <c r="I2192" s="627" t="s">
        <v>681</v>
      </c>
      <c r="J2192" s="399" t="s">
        <v>3</v>
      </c>
      <c r="K2192" s="624">
        <v>2</v>
      </c>
      <c r="L2192" s="624">
        <v>5</v>
      </c>
      <c r="M2192" s="624">
        <v>5</v>
      </c>
      <c r="N2192" s="398">
        <v>38</v>
      </c>
      <c r="O2192" s="395"/>
      <c r="P2192" s="526"/>
      <c r="Q2192" s="526"/>
      <c r="R2192" s="526">
        <v>36</v>
      </c>
      <c r="S2192" s="526">
        <v>2</v>
      </c>
      <c r="T2192" s="526"/>
      <c r="U2192" s="526"/>
      <c r="V2192" s="526">
        <f t="shared" si="107"/>
        <v>0</v>
      </c>
      <c r="W2192" s="672"/>
      <c r="X2192" s="396" t="str">
        <f t="shared" si="105"/>
        <v>36 trei camere, 2 patru camere, 0 număr camere necunoscut &lt;span style="color: red;"&gt;(spuneți-mi sau trimiteți tabel întreținere)&lt;/span&gt;</v>
      </c>
      <c r="Y2192" s="622" t="str">
        <f t="shared" si="106"/>
        <v>38 din care 36 trei camere, 2 patru camere, 0 număr camere necunoscut &lt;span style="color: red;"&gt;(spuneți-mi sau trimiteți tabel întreținere)&lt;/span&gt;</v>
      </c>
      <c r="Z2192" s="397" t="s">
        <v>975</v>
      </c>
      <c r="AA2192" s="625" t="s">
        <v>1045</v>
      </c>
      <c r="AB2192" s="628" t="s">
        <v>1307</v>
      </c>
      <c r="AC2192" s="431" t="s">
        <v>1155</v>
      </c>
      <c r="AD2192" s="623" t="s">
        <v>1382</v>
      </c>
      <c r="AE2192" s="623"/>
      <c r="AF2192" s="623"/>
      <c r="AG2192" s="623" t="s">
        <v>10</v>
      </c>
      <c r="AH2192" s="623"/>
      <c r="AI2192" s="623" t="s">
        <v>2592</v>
      </c>
      <c r="AJ2192" s="441"/>
      <c r="AK2192" s="359"/>
    </row>
    <row r="2193" spans="1:37">
      <c r="A2193" s="367"/>
      <c r="B2193" s="445" t="s">
        <v>2248</v>
      </c>
      <c r="C2193" s="402">
        <v>47.128399999999999</v>
      </c>
      <c r="D2193" s="428">
        <v>23.887499999999999</v>
      </c>
      <c r="E2193" s="449" t="s">
        <v>206</v>
      </c>
      <c r="F2193" s="450" t="s">
        <v>652</v>
      </c>
      <c r="G2193" s="450" t="s">
        <v>2520</v>
      </c>
      <c r="H2193" s="450" t="s">
        <v>5053</v>
      </c>
      <c r="I2193" s="627" t="s">
        <v>681</v>
      </c>
      <c r="J2193" s="399" t="s">
        <v>3</v>
      </c>
      <c r="K2193" s="624">
        <v>1</v>
      </c>
      <c r="L2193" s="624">
        <v>5</v>
      </c>
      <c r="M2193" s="624">
        <v>5</v>
      </c>
      <c r="N2193" s="398">
        <v>10</v>
      </c>
      <c r="O2193" s="395"/>
      <c r="P2193" s="526"/>
      <c r="Q2193" s="526">
        <v>2</v>
      </c>
      <c r="R2193" s="526">
        <v>8</v>
      </c>
      <c r="S2193" s="526"/>
      <c r="T2193" s="526"/>
      <c r="U2193" s="526"/>
      <c r="V2193" s="526">
        <f t="shared" si="107"/>
        <v>0</v>
      </c>
      <c r="W2193" s="672"/>
      <c r="X2193" s="396" t="str">
        <f t="shared" si="105"/>
        <v>2 două camere, 8 trei camere, 0 număr camere necunoscut &lt;span style="color: red;"&gt;(spuneți-mi sau trimiteți tabel întreținere)&lt;/span&gt;</v>
      </c>
      <c r="Y2193" s="622" t="str">
        <f t="shared" si="106"/>
        <v>10 din care 2 două camere, 8 trei camere, 0 număr camere necunoscut &lt;span style="color: red;"&gt;(spuneți-mi sau trimiteți tabel întreținere)&lt;/span&gt;</v>
      </c>
      <c r="Z2193" s="397"/>
      <c r="AA2193" s="625" t="s">
        <v>1043</v>
      </c>
      <c r="AB2193" s="628" t="s">
        <v>1307</v>
      </c>
      <c r="AC2193" s="431" t="s">
        <v>1155</v>
      </c>
      <c r="AD2193" s="623" t="s">
        <v>1386</v>
      </c>
      <c r="AE2193" s="623"/>
      <c r="AF2193" s="623"/>
      <c r="AG2193" s="623" t="s">
        <v>10</v>
      </c>
      <c r="AH2193" s="623"/>
      <c r="AI2193" s="623" t="s">
        <v>2619</v>
      </c>
      <c r="AJ2193" s="441"/>
      <c r="AK2193" s="359"/>
    </row>
    <row r="2194" spans="1:37">
      <c r="A2194" s="367"/>
      <c r="B2194" s="445" t="s">
        <v>2249</v>
      </c>
      <c r="C2194" s="402">
        <v>47.127699999999997</v>
      </c>
      <c r="D2194" s="428">
        <v>23.8874</v>
      </c>
      <c r="E2194" s="449" t="s">
        <v>206</v>
      </c>
      <c r="F2194" s="450" t="s">
        <v>652</v>
      </c>
      <c r="G2194" s="450" t="s">
        <v>2520</v>
      </c>
      <c r="H2194" s="450" t="s">
        <v>5054</v>
      </c>
      <c r="I2194" s="452" t="s">
        <v>681</v>
      </c>
      <c r="J2194" s="457" t="s">
        <v>3</v>
      </c>
      <c r="K2194" s="407">
        <v>2</v>
      </c>
      <c r="L2194" s="407">
        <v>5</v>
      </c>
      <c r="M2194" s="407">
        <v>5</v>
      </c>
      <c r="N2194" s="425">
        <v>90</v>
      </c>
      <c r="O2194" s="437"/>
      <c r="P2194" s="406">
        <v>90</v>
      </c>
      <c r="Q2194" s="406"/>
      <c r="R2194" s="406"/>
      <c r="S2194" s="406"/>
      <c r="T2194" s="406"/>
      <c r="U2194" s="406"/>
      <c r="V2194" s="406">
        <f t="shared" si="107"/>
        <v>0</v>
      </c>
      <c r="W2194" s="676"/>
      <c r="X2194" s="507" t="str">
        <f t="shared" si="105"/>
        <v>90 garsoniere, 0 număr camere necunoscut &lt;span style="color: red;"&gt;(spuneți-mi sau trimiteți tabel întreținere)&lt;/span&gt;</v>
      </c>
      <c r="Y2194" s="508" t="str">
        <f t="shared" si="106"/>
        <v>90 din care 90 garsoniere, 0 număr camere necunoscut &lt;span style="color: red;"&gt;(spuneți-mi sau trimiteți tabel întreținere)&lt;/span&gt;</v>
      </c>
      <c r="Z2194" s="509"/>
      <c r="AA2194" s="510" t="s">
        <v>1043</v>
      </c>
      <c r="AB2194" s="421" t="s">
        <v>1305</v>
      </c>
      <c r="AC2194" s="432" t="s">
        <v>1547</v>
      </c>
      <c r="AD2194" s="356" t="s">
        <v>2488</v>
      </c>
      <c r="AE2194" s="356"/>
      <c r="AF2194" s="356"/>
      <c r="AG2194" s="356" t="s">
        <v>840</v>
      </c>
      <c r="AH2194" s="356" t="s">
        <v>2499</v>
      </c>
      <c r="AI2194" s="356" t="s">
        <v>2227</v>
      </c>
      <c r="AJ2194" s="441"/>
      <c r="AK2194" s="359"/>
    </row>
    <row r="2195" spans="1:37">
      <c r="A2195" s="367"/>
      <c r="B2195" s="445" t="s">
        <v>489</v>
      </c>
      <c r="C2195" s="402">
        <v>47.127800000000001</v>
      </c>
      <c r="D2195" s="428">
        <v>23.887799999999999</v>
      </c>
      <c r="E2195" s="449" t="s">
        <v>206</v>
      </c>
      <c r="F2195" s="450" t="s">
        <v>652</v>
      </c>
      <c r="G2195" s="450" t="s">
        <v>2520</v>
      </c>
      <c r="H2195" s="450" t="s">
        <v>5055</v>
      </c>
      <c r="I2195" s="452" t="s">
        <v>681</v>
      </c>
      <c r="J2195" s="457" t="s">
        <v>3</v>
      </c>
      <c r="K2195" s="407">
        <v>3</v>
      </c>
      <c r="L2195" s="407">
        <v>5</v>
      </c>
      <c r="M2195" s="407">
        <v>5</v>
      </c>
      <c r="N2195" s="425">
        <v>60</v>
      </c>
      <c r="O2195" s="437"/>
      <c r="P2195" s="406"/>
      <c r="Q2195" s="406">
        <v>26</v>
      </c>
      <c r="R2195" s="406">
        <v>24</v>
      </c>
      <c r="S2195" s="406">
        <v>10</v>
      </c>
      <c r="T2195" s="406"/>
      <c r="U2195" s="406"/>
      <c r="V2195" s="406">
        <f t="shared" si="107"/>
        <v>0</v>
      </c>
      <c r="W2195" s="676"/>
      <c r="X2195" s="507" t="str">
        <f t="shared" si="105"/>
        <v>26 două camere, 24 trei camere, 10 patru camere, 0 număr camere necunoscut &lt;span style="color: red;"&gt;(spuneți-mi sau trimiteți tabel întreținere)&lt;/span&gt;</v>
      </c>
      <c r="Y2195" s="508" t="str">
        <f t="shared" si="106"/>
        <v>60 din care 26 două camere, 24 trei camere, 10 patru camere, 0 număr camere necunoscut &lt;span style="color: red;"&gt;(spuneți-mi sau trimiteți tabel întreținere)&lt;/span&gt;</v>
      </c>
      <c r="Z2195" s="509"/>
      <c r="AA2195" s="510" t="s">
        <v>1043</v>
      </c>
      <c r="AB2195" s="421" t="s">
        <v>1305</v>
      </c>
      <c r="AC2195" s="432" t="s">
        <v>1547</v>
      </c>
      <c r="AD2195" s="356" t="s">
        <v>2368</v>
      </c>
      <c r="AE2195" s="356"/>
      <c r="AF2195" s="356"/>
      <c r="AG2195" s="356" t="s">
        <v>840</v>
      </c>
      <c r="AH2195" s="356"/>
      <c r="AI2195" s="623" t="s">
        <v>2585</v>
      </c>
      <c r="AJ2195" s="441"/>
      <c r="AK2195" s="359"/>
    </row>
    <row r="2196" spans="1:37">
      <c r="A2196" s="367"/>
      <c r="B2196" s="445" t="s">
        <v>490</v>
      </c>
      <c r="C2196" s="402">
        <v>47.127699999999997</v>
      </c>
      <c r="D2196" s="428">
        <v>23.888200000000001</v>
      </c>
      <c r="E2196" s="449" t="s">
        <v>206</v>
      </c>
      <c r="F2196" s="450" t="s">
        <v>652</v>
      </c>
      <c r="G2196" s="450" t="s">
        <v>2520</v>
      </c>
      <c r="H2196" s="450" t="s">
        <v>5056</v>
      </c>
      <c r="I2196" s="452" t="s">
        <v>681</v>
      </c>
      <c r="J2196" s="457" t="s">
        <v>3</v>
      </c>
      <c r="K2196" s="407">
        <v>3</v>
      </c>
      <c r="L2196" s="407">
        <v>5</v>
      </c>
      <c r="M2196" s="407">
        <v>5</v>
      </c>
      <c r="N2196" s="425">
        <v>60</v>
      </c>
      <c r="O2196" s="437"/>
      <c r="P2196" s="406"/>
      <c r="Q2196" s="406">
        <v>36</v>
      </c>
      <c r="R2196" s="406">
        <v>24</v>
      </c>
      <c r="S2196" s="406"/>
      <c r="T2196" s="406"/>
      <c r="U2196" s="406"/>
      <c r="V2196" s="406">
        <f t="shared" si="107"/>
        <v>0</v>
      </c>
      <c r="W2196" s="676"/>
      <c r="X2196" s="507" t="str">
        <f t="shared" si="105"/>
        <v>36 două camere, 24 trei camere, 0 număr camere necunoscut &lt;span style="color: red;"&gt;(spuneți-mi sau trimiteți tabel întreținere)&lt;/span&gt;</v>
      </c>
      <c r="Y2196" s="508" t="str">
        <f t="shared" si="106"/>
        <v>60 din care 36 două camere, 24 trei camere, 0 număr camere necunoscut &lt;span style="color: red;"&gt;(spuneți-mi sau trimiteți tabel întreținere)&lt;/span&gt;</v>
      </c>
      <c r="Z2196" s="509"/>
      <c r="AA2196" s="510" t="s">
        <v>1043</v>
      </c>
      <c r="AB2196" s="421" t="s">
        <v>1305</v>
      </c>
      <c r="AC2196" s="432" t="s">
        <v>1547</v>
      </c>
      <c r="AD2196" s="356" t="s">
        <v>2358</v>
      </c>
      <c r="AE2196" s="356"/>
      <c r="AF2196" s="356"/>
      <c r="AG2196" s="356" t="s">
        <v>840</v>
      </c>
      <c r="AH2196" s="356"/>
      <c r="AI2196" s="623" t="s">
        <v>2585</v>
      </c>
      <c r="AJ2196" s="441"/>
      <c r="AK2196" s="359"/>
    </row>
    <row r="2197" spans="1:37">
      <c r="A2197" s="367"/>
      <c r="B2197" s="445" t="s">
        <v>491</v>
      </c>
      <c r="C2197" s="402">
        <v>47.127699999999997</v>
      </c>
      <c r="D2197" s="428">
        <v>23.8886</v>
      </c>
      <c r="E2197" s="449" t="s">
        <v>206</v>
      </c>
      <c r="F2197" s="450" t="s">
        <v>652</v>
      </c>
      <c r="G2197" s="450" t="s">
        <v>2520</v>
      </c>
      <c r="H2197" s="450" t="s">
        <v>5057</v>
      </c>
      <c r="I2197" s="452" t="s">
        <v>681</v>
      </c>
      <c r="J2197" s="457" t="s">
        <v>3</v>
      </c>
      <c r="K2197" s="407">
        <v>3</v>
      </c>
      <c r="L2197" s="407">
        <v>5</v>
      </c>
      <c r="M2197" s="407">
        <v>5</v>
      </c>
      <c r="N2197" s="425">
        <v>60</v>
      </c>
      <c r="O2197" s="437"/>
      <c r="P2197" s="406"/>
      <c r="Q2197" s="406">
        <v>48</v>
      </c>
      <c r="R2197" s="406">
        <v>12</v>
      </c>
      <c r="S2197" s="406"/>
      <c r="T2197" s="406"/>
      <c r="U2197" s="406"/>
      <c r="V2197" s="406">
        <f t="shared" si="107"/>
        <v>0</v>
      </c>
      <c r="W2197" s="676"/>
      <c r="X2197" s="507" t="str">
        <f t="shared" si="105"/>
        <v>48 două camere, 12 trei camere, 0 număr camere necunoscut &lt;span style="color: red;"&gt;(spuneți-mi sau trimiteți tabel întreținere)&lt;/span&gt;</v>
      </c>
      <c r="Y2197" s="508" t="str">
        <f t="shared" si="106"/>
        <v>60 din care 48 două camere, 12 trei camere, 0 număr camere necunoscut &lt;span style="color: red;"&gt;(spuneți-mi sau trimiteți tabel întreținere)&lt;/span&gt;</v>
      </c>
      <c r="Z2197" s="509"/>
      <c r="AA2197" s="510" t="s">
        <v>1043</v>
      </c>
      <c r="AB2197" s="628" t="s">
        <v>1304</v>
      </c>
      <c r="AC2197" s="431" t="s">
        <v>1547</v>
      </c>
      <c r="AD2197" s="623" t="s">
        <v>2351</v>
      </c>
      <c r="AE2197" s="623"/>
      <c r="AF2197" s="623"/>
      <c r="AG2197" s="623" t="s">
        <v>12</v>
      </c>
      <c r="AH2197" s="623"/>
      <c r="AI2197" s="623" t="s">
        <v>2578</v>
      </c>
      <c r="AJ2197" s="441"/>
      <c r="AK2197" s="359"/>
    </row>
    <row r="2198" spans="1:37">
      <c r="A2198" s="367"/>
      <c r="B2198" s="445" t="s">
        <v>536</v>
      </c>
      <c r="C2198" s="402">
        <v>47.128399999999999</v>
      </c>
      <c r="D2198" s="428">
        <v>23.885649999999998</v>
      </c>
      <c r="E2198" s="449" t="s">
        <v>206</v>
      </c>
      <c r="F2198" s="450" t="s">
        <v>652</v>
      </c>
      <c r="G2198" s="450" t="s">
        <v>2520</v>
      </c>
      <c r="H2198" s="450" t="s">
        <v>3271</v>
      </c>
      <c r="I2198" s="452" t="s">
        <v>681</v>
      </c>
      <c r="J2198" s="457" t="s">
        <v>3</v>
      </c>
      <c r="K2198" s="624">
        <v>1</v>
      </c>
      <c r="L2198" s="624">
        <v>5</v>
      </c>
      <c r="M2198" s="624">
        <v>5</v>
      </c>
      <c r="N2198" s="425">
        <v>20</v>
      </c>
      <c r="O2198" s="437"/>
      <c r="P2198" s="406"/>
      <c r="Q2198" s="406">
        <v>12</v>
      </c>
      <c r="R2198" s="406">
        <v>8</v>
      </c>
      <c r="S2198" s="406"/>
      <c r="T2198" s="406"/>
      <c r="U2198" s="406"/>
      <c r="V2198" s="406">
        <f t="shared" si="107"/>
        <v>0</v>
      </c>
      <c r="W2198" s="676"/>
      <c r="X2198" s="507" t="str">
        <f t="shared" si="105"/>
        <v>12 două camere, 8 trei camere, 0 număr camere necunoscut &lt;span style="color: red;"&gt;(spuneți-mi sau trimiteți tabel întreținere)&lt;/span&gt;</v>
      </c>
      <c r="Y2198" s="508" t="str">
        <f t="shared" si="106"/>
        <v>20 din care 12 două camere, 8 trei camere, 0 număr camere necunoscut &lt;span style="color: red;"&gt;(spuneți-mi sau trimiteți tabel întreținere)&lt;/span&gt;</v>
      </c>
      <c r="Z2198" s="509"/>
      <c r="AA2198" s="510" t="s">
        <v>1043</v>
      </c>
      <c r="AB2198" s="421" t="s">
        <v>1305</v>
      </c>
      <c r="AC2198" s="432" t="s">
        <v>1547</v>
      </c>
      <c r="AD2198" s="356" t="s">
        <v>2355</v>
      </c>
      <c r="AE2198" s="356"/>
      <c r="AF2198" s="356"/>
      <c r="AG2198" s="356" t="s">
        <v>840</v>
      </c>
      <c r="AH2198" s="356"/>
      <c r="AI2198" s="623" t="s">
        <v>2585</v>
      </c>
      <c r="AJ2198" s="441"/>
      <c r="AK2198" s="359"/>
    </row>
    <row r="2199" spans="1:37">
      <c r="A2199" s="367"/>
      <c r="B2199" s="445" t="s">
        <v>537</v>
      </c>
      <c r="C2199" s="402">
        <v>47.128599999999999</v>
      </c>
      <c r="D2199" s="428">
        <v>23.8856</v>
      </c>
      <c r="E2199" s="449" t="s">
        <v>206</v>
      </c>
      <c r="F2199" s="450" t="s">
        <v>652</v>
      </c>
      <c r="G2199" s="450" t="s">
        <v>2520</v>
      </c>
      <c r="H2199" s="450" t="s">
        <v>3271</v>
      </c>
      <c r="I2199" s="452" t="s">
        <v>681</v>
      </c>
      <c r="J2199" s="457" t="s">
        <v>3</v>
      </c>
      <c r="K2199" s="624">
        <v>1</v>
      </c>
      <c r="L2199" s="624">
        <v>5</v>
      </c>
      <c r="M2199" s="624">
        <v>5</v>
      </c>
      <c r="N2199" s="425">
        <v>20</v>
      </c>
      <c r="O2199" s="437"/>
      <c r="P2199" s="406"/>
      <c r="Q2199" s="406">
        <v>12</v>
      </c>
      <c r="R2199" s="406">
        <v>8</v>
      </c>
      <c r="S2199" s="406"/>
      <c r="T2199" s="406"/>
      <c r="U2199" s="406"/>
      <c r="V2199" s="406">
        <f t="shared" si="107"/>
        <v>0</v>
      </c>
      <c r="W2199" s="676"/>
      <c r="X2199" s="507" t="str">
        <f t="shared" si="105"/>
        <v>12 două camere, 8 trei camere, 0 număr camere necunoscut &lt;span style="color: red;"&gt;(spuneți-mi sau trimiteți tabel întreținere)&lt;/span&gt;</v>
      </c>
      <c r="Y2199" s="508" t="str">
        <f t="shared" si="106"/>
        <v>20 din care 12 două camere, 8 trei camere, 0 număr camere necunoscut &lt;span style="color: red;"&gt;(spuneți-mi sau trimiteți tabel întreținere)&lt;/span&gt;</v>
      </c>
      <c r="Z2199" s="509"/>
      <c r="AA2199" s="510" t="s">
        <v>1043</v>
      </c>
      <c r="AB2199" s="421" t="s">
        <v>1305</v>
      </c>
      <c r="AC2199" s="432" t="s">
        <v>1547</v>
      </c>
      <c r="AD2199" s="356" t="s">
        <v>2355</v>
      </c>
      <c r="AE2199" s="356"/>
      <c r="AF2199" s="356"/>
      <c r="AG2199" s="356" t="s">
        <v>840</v>
      </c>
      <c r="AH2199" s="356"/>
      <c r="AI2199" s="623" t="s">
        <v>2585</v>
      </c>
      <c r="AJ2199" s="441"/>
      <c r="AK2199" s="359"/>
    </row>
    <row r="2200" spans="1:37">
      <c r="A2200" s="367"/>
      <c r="B2200" s="445" t="s">
        <v>519</v>
      </c>
      <c r="C2200" s="402">
        <v>47.129100000000001</v>
      </c>
      <c r="D2200" s="428">
        <v>23.885750000000002</v>
      </c>
      <c r="E2200" s="449" t="s">
        <v>206</v>
      </c>
      <c r="F2200" s="450" t="s">
        <v>652</v>
      </c>
      <c r="G2200" s="450" t="s">
        <v>2520</v>
      </c>
      <c r="H2200" s="450" t="s">
        <v>5058</v>
      </c>
      <c r="I2200" s="452" t="s">
        <v>681</v>
      </c>
      <c r="J2200" s="457" t="s">
        <v>3</v>
      </c>
      <c r="K2200" s="407">
        <v>1</v>
      </c>
      <c r="L2200" s="407">
        <v>5</v>
      </c>
      <c r="M2200" s="407">
        <v>5</v>
      </c>
      <c r="N2200" s="398">
        <v>10</v>
      </c>
      <c r="O2200" s="437"/>
      <c r="P2200" s="406"/>
      <c r="Q2200" s="406"/>
      <c r="R2200" s="406">
        <v>6</v>
      </c>
      <c r="S2200" s="406">
        <v>4</v>
      </c>
      <c r="T2200" s="406"/>
      <c r="U2200" s="406"/>
      <c r="V2200" s="406">
        <f t="shared" si="107"/>
        <v>0</v>
      </c>
      <c r="W2200" s="676"/>
      <c r="X2200" s="507" t="str">
        <f t="shared" si="105"/>
        <v>6 trei camere, 4 patru camere, 0 număr camere necunoscut &lt;span style="color: red;"&gt;(spuneți-mi sau trimiteți tabel întreținere)&lt;/span&gt;</v>
      </c>
      <c r="Y2200" s="508" t="str">
        <f t="shared" si="106"/>
        <v>10 din care 6 trei camere, 4 patru camere, 0 număr camere necunoscut &lt;span style="color: red;"&gt;(spuneți-mi sau trimiteți tabel întreținere)&lt;/span&gt;</v>
      </c>
      <c r="Z2200" s="509"/>
      <c r="AA2200" s="510" t="s">
        <v>1043</v>
      </c>
      <c r="AB2200" s="628" t="s">
        <v>1306</v>
      </c>
      <c r="AC2200" s="432" t="s">
        <v>1155</v>
      </c>
      <c r="AD2200" s="356" t="s">
        <v>2256</v>
      </c>
      <c r="AE2200" s="356"/>
      <c r="AF2200" s="356"/>
      <c r="AG2200" s="356" t="s">
        <v>840</v>
      </c>
      <c r="AH2200" s="356"/>
      <c r="AI2200" s="356" t="s">
        <v>2227</v>
      </c>
      <c r="AJ2200" s="441"/>
      <c r="AK2200" s="359"/>
    </row>
    <row r="2201" spans="1:37">
      <c r="A2201" s="367"/>
      <c r="B2201" s="445" t="s">
        <v>520</v>
      </c>
      <c r="C2201" s="402">
        <v>47.129300000000001</v>
      </c>
      <c r="D2201" s="428">
        <v>23.8858</v>
      </c>
      <c r="E2201" s="449" t="s">
        <v>206</v>
      </c>
      <c r="F2201" s="450" t="s">
        <v>652</v>
      </c>
      <c r="G2201" s="450" t="s">
        <v>2520</v>
      </c>
      <c r="H2201" s="450" t="s">
        <v>5058</v>
      </c>
      <c r="I2201" s="452" t="s">
        <v>681</v>
      </c>
      <c r="J2201" s="457" t="s">
        <v>3</v>
      </c>
      <c r="K2201" s="407">
        <v>1</v>
      </c>
      <c r="L2201" s="407">
        <v>5</v>
      </c>
      <c r="M2201" s="407">
        <v>5</v>
      </c>
      <c r="N2201" s="398">
        <v>10</v>
      </c>
      <c r="O2201" s="437"/>
      <c r="P2201" s="406"/>
      <c r="Q2201" s="406"/>
      <c r="R2201" s="406">
        <v>6</v>
      </c>
      <c r="S2201" s="406">
        <v>4</v>
      </c>
      <c r="T2201" s="406"/>
      <c r="U2201" s="406"/>
      <c r="V2201" s="406">
        <f t="shared" si="107"/>
        <v>0</v>
      </c>
      <c r="W2201" s="676"/>
      <c r="X2201" s="507" t="str">
        <f t="shared" si="105"/>
        <v>6 trei camere, 4 patru camere, 0 număr camere necunoscut &lt;span style="color: red;"&gt;(spuneți-mi sau trimiteți tabel întreținere)&lt;/span&gt;</v>
      </c>
      <c r="Y2201" s="508" t="str">
        <f t="shared" si="106"/>
        <v>10 din care 6 trei camere, 4 patru camere, 0 număr camere necunoscut &lt;span style="color: red;"&gt;(spuneți-mi sau trimiteți tabel întreținere)&lt;/span&gt;</v>
      </c>
      <c r="Z2201" s="509"/>
      <c r="AA2201" s="510" t="s">
        <v>1043</v>
      </c>
      <c r="AB2201" s="628" t="s">
        <v>1306</v>
      </c>
      <c r="AC2201" s="432" t="s">
        <v>1155</v>
      </c>
      <c r="AD2201" s="356" t="s">
        <v>2256</v>
      </c>
      <c r="AE2201" s="356"/>
      <c r="AF2201" s="356"/>
      <c r="AG2201" s="356" t="s">
        <v>840</v>
      </c>
      <c r="AH2201" s="356"/>
      <c r="AI2201" s="356" t="s">
        <v>2227</v>
      </c>
      <c r="AJ2201" s="441"/>
      <c r="AK2201" s="359"/>
    </row>
    <row r="2202" spans="1:37">
      <c r="A2202" s="367"/>
      <c r="B2202" s="445" t="s">
        <v>521</v>
      </c>
      <c r="C2202" s="402">
        <v>47.129399999999997</v>
      </c>
      <c r="D2202" s="428">
        <v>23.885850000000001</v>
      </c>
      <c r="E2202" s="449" t="s">
        <v>206</v>
      </c>
      <c r="F2202" s="450" t="s">
        <v>652</v>
      </c>
      <c r="G2202" s="450" t="s">
        <v>2520</v>
      </c>
      <c r="H2202" s="450" t="s">
        <v>5058</v>
      </c>
      <c r="I2202" s="452" t="s">
        <v>681</v>
      </c>
      <c r="J2202" s="457" t="s">
        <v>3</v>
      </c>
      <c r="K2202" s="407">
        <v>1</v>
      </c>
      <c r="L2202" s="407">
        <v>5</v>
      </c>
      <c r="M2202" s="407">
        <v>5</v>
      </c>
      <c r="N2202" s="398">
        <v>10</v>
      </c>
      <c r="O2202" s="437"/>
      <c r="P2202" s="406"/>
      <c r="Q2202" s="406"/>
      <c r="R2202" s="406">
        <v>6</v>
      </c>
      <c r="S2202" s="406">
        <v>4</v>
      </c>
      <c r="T2202" s="406"/>
      <c r="U2202" s="406"/>
      <c r="V2202" s="406">
        <f t="shared" si="107"/>
        <v>0</v>
      </c>
      <c r="W2202" s="676"/>
      <c r="X2202" s="507" t="str">
        <f t="shared" si="105"/>
        <v>6 trei camere, 4 patru camere, 0 număr camere necunoscut &lt;span style="color: red;"&gt;(spuneți-mi sau trimiteți tabel întreținere)&lt;/span&gt;</v>
      </c>
      <c r="Y2202" s="508" t="str">
        <f t="shared" si="106"/>
        <v>10 din care 6 trei camere, 4 patru camere, 0 număr camere necunoscut &lt;span style="color: red;"&gt;(spuneți-mi sau trimiteți tabel întreținere)&lt;/span&gt;</v>
      </c>
      <c r="Z2202" s="509"/>
      <c r="AA2202" s="510" t="s">
        <v>1043</v>
      </c>
      <c r="AB2202" s="628" t="s">
        <v>1306</v>
      </c>
      <c r="AC2202" s="432" t="s">
        <v>1155</v>
      </c>
      <c r="AD2202" s="356" t="s">
        <v>2256</v>
      </c>
      <c r="AE2202" s="356"/>
      <c r="AF2202" s="356"/>
      <c r="AG2202" s="356" t="s">
        <v>840</v>
      </c>
      <c r="AH2202" s="356"/>
      <c r="AI2202" s="356" t="s">
        <v>2227</v>
      </c>
      <c r="AJ2202" s="441"/>
      <c r="AK2202" s="359"/>
    </row>
    <row r="2203" spans="1:37">
      <c r="A2203" s="367"/>
      <c r="B2203" s="445" t="s">
        <v>522</v>
      </c>
      <c r="C2203" s="402">
        <v>47.128599999999999</v>
      </c>
      <c r="D2203" s="428">
        <v>23.884599999999999</v>
      </c>
      <c r="E2203" s="449" t="s">
        <v>206</v>
      </c>
      <c r="F2203" s="450" t="s">
        <v>652</v>
      </c>
      <c r="G2203" s="450" t="s">
        <v>2520</v>
      </c>
      <c r="H2203" s="450" t="s">
        <v>3270</v>
      </c>
      <c r="I2203" s="627" t="s">
        <v>681</v>
      </c>
      <c r="J2203" s="399" t="s">
        <v>3</v>
      </c>
      <c r="K2203" s="624">
        <v>1</v>
      </c>
      <c r="L2203" s="624">
        <v>5</v>
      </c>
      <c r="M2203" s="624">
        <v>5</v>
      </c>
      <c r="N2203" s="398">
        <v>19</v>
      </c>
      <c r="O2203" s="395"/>
      <c r="P2203" s="526"/>
      <c r="Q2203" s="526">
        <v>18</v>
      </c>
      <c r="R2203" s="526">
        <v>1</v>
      </c>
      <c r="S2203" s="526"/>
      <c r="T2203" s="526"/>
      <c r="U2203" s="526"/>
      <c r="V2203" s="526">
        <f t="shared" si="107"/>
        <v>0</v>
      </c>
      <c r="W2203" s="672"/>
      <c r="X2203" s="396" t="str">
        <f t="shared" si="105"/>
        <v>18 două camere, 1 trei camere, 0 număr camere necunoscut &lt;span style="color: red;"&gt;(spuneți-mi sau trimiteți tabel întreținere)&lt;/span&gt;</v>
      </c>
      <c r="Y2203" s="622" t="str">
        <f t="shared" si="106"/>
        <v>19 din care 18 două camere, 1 trei camere, 0 număr camere necunoscut &lt;span style="color: red;"&gt;(spuneți-mi sau trimiteți tabel întreținere)&lt;/span&gt;</v>
      </c>
      <c r="Z2203" s="397"/>
      <c r="AA2203" s="625" t="s">
        <v>1043</v>
      </c>
      <c r="AB2203" s="628" t="s">
        <v>1306</v>
      </c>
      <c r="AC2203" s="431" t="s">
        <v>1155</v>
      </c>
      <c r="AD2203" s="623" t="s">
        <v>1478</v>
      </c>
      <c r="AE2203" s="623"/>
      <c r="AF2203" s="623"/>
      <c r="AG2203" s="623" t="s">
        <v>1170</v>
      </c>
      <c r="AH2203" s="623"/>
      <c r="AI2203" s="623" t="s">
        <v>2602</v>
      </c>
      <c r="AJ2203" s="441"/>
      <c r="AK2203" s="359"/>
    </row>
    <row r="2204" spans="1:37">
      <c r="A2204" s="367"/>
      <c r="B2204" s="445" t="s">
        <v>612</v>
      </c>
      <c r="C2204" s="402">
        <v>47.128399999999999</v>
      </c>
      <c r="D2204" s="428">
        <v>23.884599999999999</v>
      </c>
      <c r="E2204" s="449" t="s">
        <v>206</v>
      </c>
      <c r="F2204" s="450" t="s">
        <v>652</v>
      </c>
      <c r="G2204" s="450" t="s">
        <v>2520</v>
      </c>
      <c r="H2204" s="450" t="s">
        <v>3270</v>
      </c>
      <c r="I2204" s="452" t="s">
        <v>681</v>
      </c>
      <c r="J2204" s="457" t="s">
        <v>3</v>
      </c>
      <c r="K2204" s="407">
        <v>1</v>
      </c>
      <c r="L2204" s="407">
        <v>5</v>
      </c>
      <c r="M2204" s="407">
        <v>5</v>
      </c>
      <c r="N2204" s="425">
        <v>20</v>
      </c>
      <c r="O2204" s="437"/>
      <c r="P2204" s="406"/>
      <c r="Q2204" s="406">
        <v>12</v>
      </c>
      <c r="R2204" s="406">
        <v>8</v>
      </c>
      <c r="S2204" s="406"/>
      <c r="T2204" s="406"/>
      <c r="U2204" s="406"/>
      <c r="V2204" s="406">
        <f t="shared" si="107"/>
        <v>0</v>
      </c>
      <c r="W2204" s="676"/>
      <c r="X2204" s="507" t="str">
        <f t="shared" si="105"/>
        <v>12 două camere, 8 trei camere, 0 număr camere necunoscut &lt;span style="color: red;"&gt;(spuneți-mi sau trimiteți tabel întreținere)&lt;/span&gt;</v>
      </c>
      <c r="Y2204" s="508" t="str">
        <f t="shared" si="106"/>
        <v>20 din care 12 două camere, 8 trei camere, 0 număr camere necunoscut &lt;span style="color: red;"&gt;(spuneți-mi sau trimiteți tabel întreținere)&lt;/span&gt;</v>
      </c>
      <c r="Z2204" s="509"/>
      <c r="AA2204" s="510" t="s">
        <v>1043</v>
      </c>
      <c r="AB2204" s="421" t="s">
        <v>1305</v>
      </c>
      <c r="AC2204" s="432" t="s">
        <v>1547</v>
      </c>
      <c r="AD2204" s="356" t="s">
        <v>2355</v>
      </c>
      <c r="AE2204" s="356"/>
      <c r="AF2204" s="356"/>
      <c r="AG2204" s="356" t="s">
        <v>840</v>
      </c>
      <c r="AH2204" s="356"/>
      <c r="AI2204" s="623" t="s">
        <v>2585</v>
      </c>
      <c r="AJ2204" s="441"/>
      <c r="AK2204" s="359"/>
    </row>
    <row r="2205" spans="1:37">
      <c r="A2205" s="367"/>
      <c r="B2205" s="445" t="s">
        <v>610</v>
      </c>
      <c r="C2205" s="402">
        <v>47.1282</v>
      </c>
      <c r="D2205" s="428">
        <v>23.884599999999999</v>
      </c>
      <c r="E2205" s="449" t="s">
        <v>206</v>
      </c>
      <c r="F2205" s="450" t="s">
        <v>652</v>
      </c>
      <c r="G2205" s="450" t="s">
        <v>2520</v>
      </c>
      <c r="H2205" s="450" t="s">
        <v>3270</v>
      </c>
      <c r="I2205" s="627" t="s">
        <v>681</v>
      </c>
      <c r="J2205" s="399" t="s">
        <v>3</v>
      </c>
      <c r="K2205" s="624">
        <v>1</v>
      </c>
      <c r="L2205" s="624">
        <v>5</v>
      </c>
      <c r="M2205" s="624">
        <v>5</v>
      </c>
      <c r="N2205" s="398">
        <v>19</v>
      </c>
      <c r="O2205" s="395"/>
      <c r="P2205" s="526"/>
      <c r="Q2205" s="526">
        <v>18</v>
      </c>
      <c r="R2205" s="526">
        <v>1</v>
      </c>
      <c r="S2205" s="526"/>
      <c r="T2205" s="526"/>
      <c r="U2205" s="526"/>
      <c r="V2205" s="526">
        <f t="shared" si="107"/>
        <v>0</v>
      </c>
      <c r="W2205" s="672"/>
      <c r="X2205" s="396" t="str">
        <f t="shared" si="105"/>
        <v>18 două camere, 1 trei camere, 0 număr camere necunoscut &lt;span style="color: red;"&gt;(spuneți-mi sau trimiteți tabel întreținere)&lt;/span&gt;</v>
      </c>
      <c r="Y2205" s="622" t="str">
        <f t="shared" si="106"/>
        <v>19 din care 18 două camere, 1 trei camere, 0 număr camere necunoscut &lt;span style="color: red;"&gt;(spuneți-mi sau trimiteți tabel întreținere)&lt;/span&gt;</v>
      </c>
      <c r="Z2205" s="397"/>
      <c r="AA2205" s="625" t="s">
        <v>1043</v>
      </c>
      <c r="AB2205" s="628" t="s">
        <v>1306</v>
      </c>
      <c r="AC2205" s="431" t="s">
        <v>1155</v>
      </c>
      <c r="AD2205" s="623" t="s">
        <v>1478</v>
      </c>
      <c r="AE2205" s="623"/>
      <c r="AF2205" s="623"/>
      <c r="AG2205" s="623" t="s">
        <v>1170</v>
      </c>
      <c r="AH2205" s="623"/>
      <c r="AI2205" s="623" t="s">
        <v>2602</v>
      </c>
      <c r="AJ2205" s="441"/>
      <c r="AK2205" s="359"/>
    </row>
    <row r="2206" spans="1:37">
      <c r="A2206" s="367"/>
      <c r="B2206" s="445" t="s">
        <v>466</v>
      </c>
      <c r="C2206" s="402">
        <v>47.128599999999999</v>
      </c>
      <c r="D2206" s="428">
        <v>23.8843</v>
      </c>
      <c r="E2206" s="449" t="s">
        <v>206</v>
      </c>
      <c r="F2206" s="450" t="s">
        <v>652</v>
      </c>
      <c r="G2206" s="450" t="s">
        <v>2520</v>
      </c>
      <c r="H2206" s="450" t="s">
        <v>3270</v>
      </c>
      <c r="I2206" s="452" t="s">
        <v>681</v>
      </c>
      <c r="J2206" s="457" t="s">
        <v>3</v>
      </c>
      <c r="K2206" s="407">
        <v>1</v>
      </c>
      <c r="L2206" s="407">
        <v>5</v>
      </c>
      <c r="M2206" s="407">
        <v>5</v>
      </c>
      <c r="N2206" s="425">
        <v>10</v>
      </c>
      <c r="O2206" s="437"/>
      <c r="P2206" s="406"/>
      <c r="Q2206" s="406"/>
      <c r="R2206" s="406">
        <v>7</v>
      </c>
      <c r="S2206" s="406">
        <v>3</v>
      </c>
      <c r="T2206" s="406"/>
      <c r="U2206" s="406"/>
      <c r="V2206" s="406">
        <f t="shared" si="107"/>
        <v>0</v>
      </c>
      <c r="W2206" s="676"/>
      <c r="X2206" s="507" t="str">
        <f t="shared" si="105"/>
        <v>7 trei camere, 3 patru camere, 0 număr camere necunoscut &lt;span style="color: red;"&gt;(spuneți-mi sau trimiteți tabel întreținere)&lt;/span&gt;</v>
      </c>
      <c r="Y2206" s="508" t="str">
        <f t="shared" si="106"/>
        <v>10 din care 7 trei camere, 3 patru camere, 0 număr camere necunoscut &lt;span style="color: red;"&gt;(spuneți-mi sau trimiteți tabel întreținere)&lt;/span&gt;</v>
      </c>
      <c r="Z2206" s="509"/>
      <c r="AA2206" s="510" t="s">
        <v>1043</v>
      </c>
      <c r="AB2206" s="628" t="s">
        <v>1306</v>
      </c>
      <c r="AC2206" s="431" t="s">
        <v>1155</v>
      </c>
      <c r="AD2206" s="356" t="s">
        <v>2315</v>
      </c>
      <c r="AE2206" s="356"/>
      <c r="AF2206" s="356"/>
      <c r="AG2206" s="623" t="s">
        <v>10</v>
      </c>
      <c r="AH2206" s="623"/>
      <c r="AI2206" s="623" t="s">
        <v>2591</v>
      </c>
      <c r="AJ2206" s="441"/>
      <c r="AK2206" s="359"/>
    </row>
    <row r="2207" spans="1:37">
      <c r="A2207" s="367"/>
      <c r="B2207" s="445" t="s">
        <v>441</v>
      </c>
      <c r="C2207" s="402">
        <v>47.128100000000003</v>
      </c>
      <c r="D2207" s="428">
        <v>23.884399999999999</v>
      </c>
      <c r="E2207" s="449" t="s">
        <v>206</v>
      </c>
      <c r="F2207" s="450" t="s">
        <v>652</v>
      </c>
      <c r="G2207" s="450" t="s">
        <v>2520</v>
      </c>
      <c r="H2207" s="450" t="s">
        <v>3270</v>
      </c>
      <c r="I2207" s="627" t="s">
        <v>681</v>
      </c>
      <c r="J2207" s="399" t="s">
        <v>3</v>
      </c>
      <c r="K2207" s="624">
        <v>1</v>
      </c>
      <c r="L2207" s="624">
        <v>5</v>
      </c>
      <c r="M2207" s="624">
        <v>5</v>
      </c>
      <c r="N2207" s="398">
        <v>14</v>
      </c>
      <c r="O2207" s="395"/>
      <c r="P2207" s="526"/>
      <c r="Q2207" s="526">
        <v>13</v>
      </c>
      <c r="R2207" s="526">
        <v>1</v>
      </c>
      <c r="S2207" s="526"/>
      <c r="T2207" s="526"/>
      <c r="U2207" s="526"/>
      <c r="V2207" s="526">
        <f t="shared" si="107"/>
        <v>0</v>
      </c>
      <c r="W2207" s="672"/>
      <c r="X2207" s="396" t="str">
        <f t="shared" si="105"/>
        <v>13 două camere, 1 trei camere, 0 număr camere necunoscut &lt;span style="color: red;"&gt;(spuneți-mi sau trimiteți tabel întreținere)&lt;/span&gt;</v>
      </c>
      <c r="Y2207" s="622" t="str">
        <f t="shared" si="106"/>
        <v>14 din care 13 două camere, 1 trei camere, 0 număr camere necunoscut &lt;span style="color: red;"&gt;(spuneți-mi sau trimiteți tabel întreținere)&lt;/span&gt;</v>
      </c>
      <c r="Z2207" s="397"/>
      <c r="AA2207" s="625" t="s">
        <v>1043</v>
      </c>
      <c r="AB2207" s="628" t="s">
        <v>1307</v>
      </c>
      <c r="AC2207" s="431" t="s">
        <v>1155</v>
      </c>
      <c r="AD2207" s="623" t="s">
        <v>1393</v>
      </c>
      <c r="AE2207" s="623"/>
      <c r="AF2207" s="623"/>
      <c r="AG2207" s="623" t="s">
        <v>10</v>
      </c>
      <c r="AH2207" s="623"/>
      <c r="AI2207" s="623" t="s">
        <v>2598</v>
      </c>
      <c r="AJ2207" s="441"/>
      <c r="AK2207" s="359"/>
    </row>
    <row r="2208" spans="1:37">
      <c r="A2208" s="367"/>
      <c r="B2208" s="445" t="s">
        <v>456</v>
      </c>
      <c r="C2208" s="402">
        <v>47.128900000000002</v>
      </c>
      <c r="D2208" s="428">
        <v>23.8857</v>
      </c>
      <c r="E2208" s="449" t="s">
        <v>206</v>
      </c>
      <c r="F2208" s="450" t="s">
        <v>652</v>
      </c>
      <c r="G2208" s="450" t="s">
        <v>2520</v>
      </c>
      <c r="H2208" s="450" t="s">
        <v>5058</v>
      </c>
      <c r="I2208" s="452" t="s">
        <v>681</v>
      </c>
      <c r="J2208" s="457" t="s">
        <v>3</v>
      </c>
      <c r="K2208" s="407">
        <v>1</v>
      </c>
      <c r="L2208" s="407">
        <v>5</v>
      </c>
      <c r="M2208" s="407">
        <v>5</v>
      </c>
      <c r="N2208" s="398">
        <v>10</v>
      </c>
      <c r="O2208" s="437"/>
      <c r="P2208" s="406"/>
      <c r="Q2208" s="406"/>
      <c r="R2208" s="406">
        <v>6</v>
      </c>
      <c r="S2208" s="406">
        <v>4</v>
      </c>
      <c r="T2208" s="406"/>
      <c r="U2208" s="406"/>
      <c r="V2208" s="406">
        <f t="shared" si="107"/>
        <v>0</v>
      </c>
      <c r="W2208" s="676"/>
      <c r="X2208" s="507" t="str">
        <f t="shared" si="105"/>
        <v>6 trei camere, 4 patru camere, 0 număr camere necunoscut &lt;span style="color: red;"&gt;(spuneți-mi sau trimiteți tabel întreținere)&lt;/span&gt;</v>
      </c>
      <c r="Y2208" s="508" t="str">
        <f t="shared" si="106"/>
        <v>10 din care 6 trei camere, 4 patru camere, 0 număr camere necunoscut &lt;span style="color: red;"&gt;(spuneți-mi sau trimiteți tabel întreținere)&lt;/span&gt;</v>
      </c>
      <c r="Z2208" s="509"/>
      <c r="AA2208" s="510" t="s">
        <v>1043</v>
      </c>
      <c r="AB2208" s="628" t="s">
        <v>1306</v>
      </c>
      <c r="AC2208" s="432" t="s">
        <v>1155</v>
      </c>
      <c r="AD2208" s="356" t="s">
        <v>2256</v>
      </c>
      <c r="AE2208" s="356"/>
      <c r="AF2208" s="356"/>
      <c r="AG2208" s="356" t="s">
        <v>840</v>
      </c>
      <c r="AH2208" s="356"/>
      <c r="AI2208" s="356" t="s">
        <v>2227</v>
      </c>
      <c r="AJ2208" s="441"/>
      <c r="AK2208" s="359"/>
    </row>
    <row r="2209" spans="1:37" ht="13.5" thickBot="1">
      <c r="A2209" s="367"/>
      <c r="B2209" s="445" t="s">
        <v>2245</v>
      </c>
      <c r="C2209" s="402">
        <v>47.1295</v>
      </c>
      <c r="D2209" s="428">
        <v>23.886299999999999</v>
      </c>
      <c r="E2209" s="449" t="s">
        <v>206</v>
      </c>
      <c r="F2209" s="450" t="s">
        <v>652</v>
      </c>
      <c r="G2209" s="450" t="s">
        <v>2520</v>
      </c>
      <c r="H2209" s="450" t="s">
        <v>5059</v>
      </c>
      <c r="I2209" s="452" t="s">
        <v>681</v>
      </c>
      <c r="J2209" s="457" t="s">
        <v>3</v>
      </c>
      <c r="K2209" s="407">
        <v>2</v>
      </c>
      <c r="L2209" s="407">
        <v>5</v>
      </c>
      <c r="M2209" s="407">
        <v>5</v>
      </c>
      <c r="N2209" s="425">
        <v>40</v>
      </c>
      <c r="O2209" s="437"/>
      <c r="P2209" s="406"/>
      <c r="Q2209" s="406">
        <v>24</v>
      </c>
      <c r="R2209" s="406">
        <v>16</v>
      </c>
      <c r="S2209" s="406"/>
      <c r="T2209" s="406"/>
      <c r="U2209" s="406"/>
      <c r="V2209" s="406">
        <f t="shared" si="107"/>
        <v>0</v>
      </c>
      <c r="W2209" s="676"/>
      <c r="X2209" s="507" t="str">
        <f t="shared" si="105"/>
        <v>24 două camere, 16 trei camere, 0 număr camere necunoscut &lt;span style="color: red;"&gt;(spuneți-mi sau trimiteți tabel întreținere)&lt;/span&gt;</v>
      </c>
      <c r="Y2209" s="508" t="str">
        <f t="shared" si="106"/>
        <v>40 din care 24 două camere, 16 trei camere, 0 număr camere necunoscut &lt;span style="color: red;"&gt;(spuneți-mi sau trimiteți tabel întreținere)&lt;/span&gt;</v>
      </c>
      <c r="Z2209" s="509"/>
      <c r="AA2209" s="510" t="s">
        <v>1043</v>
      </c>
      <c r="AB2209" s="421" t="s">
        <v>1305</v>
      </c>
      <c r="AC2209" s="432" t="s">
        <v>1547</v>
      </c>
      <c r="AD2209" s="356" t="s">
        <v>2359</v>
      </c>
      <c r="AE2209" s="356"/>
      <c r="AF2209" s="356"/>
      <c r="AG2209" s="356" t="s">
        <v>840</v>
      </c>
      <c r="AH2209" s="356"/>
      <c r="AI2209" s="623" t="s">
        <v>2585</v>
      </c>
      <c r="AJ2209" s="441"/>
      <c r="AK2209" s="359"/>
    </row>
    <row r="2210" spans="1:37" ht="13.5" thickTop="1">
      <c r="A2210" s="367" t="s">
        <v>23</v>
      </c>
      <c r="B2210" s="701" t="s">
        <v>404</v>
      </c>
      <c r="C2210" s="702">
        <v>47.133200000000002</v>
      </c>
      <c r="D2210" s="703">
        <v>23.8809</v>
      </c>
      <c r="E2210" s="704" t="s">
        <v>206</v>
      </c>
      <c r="F2210" s="705" t="s">
        <v>652</v>
      </c>
      <c r="G2210" s="705" t="s">
        <v>2521</v>
      </c>
      <c r="H2210" s="705" t="s">
        <v>5060</v>
      </c>
      <c r="I2210" s="721" t="s">
        <v>681</v>
      </c>
      <c r="J2210" s="722" t="s">
        <v>3</v>
      </c>
      <c r="K2210" s="688">
        <v>2</v>
      </c>
      <c r="L2210" s="688">
        <v>5</v>
      </c>
      <c r="M2210" s="688">
        <v>5</v>
      </c>
      <c r="N2210" s="689">
        <v>28</v>
      </c>
      <c r="O2210" s="690"/>
      <c r="P2210" s="691"/>
      <c r="Q2210" s="691">
        <v>26</v>
      </c>
      <c r="R2210" s="691">
        <v>2</v>
      </c>
      <c r="S2210" s="691"/>
      <c r="T2210" s="691"/>
      <c r="U2210" s="711"/>
      <c r="V2210" s="711">
        <f t="shared" si="107"/>
        <v>0</v>
      </c>
      <c r="W2210" s="725"/>
      <c r="X2210" s="726" t="str">
        <f t="shared" si="105"/>
        <v>26 două camere, 2 trei camere, 0 număr camere necunoscut &lt;span style="color: red;"&gt;(spuneți-mi sau trimiteți tabel întreținere)&lt;/span&gt;</v>
      </c>
      <c r="Y2210" s="727" t="str">
        <f t="shared" si="106"/>
        <v>28 din care 26 două camere, 2 trei camere, 0 număr camere necunoscut &lt;span style="color: red;"&gt;(spuneți-mi sau trimiteți tabel întreținere)&lt;/span&gt;</v>
      </c>
      <c r="Z2210" s="728"/>
      <c r="AA2210" s="696" t="s">
        <v>1043</v>
      </c>
      <c r="AB2210" s="697" t="s">
        <v>1307</v>
      </c>
      <c r="AC2210" s="698" t="s">
        <v>1155</v>
      </c>
      <c r="AD2210" s="699" t="s">
        <v>1392</v>
      </c>
      <c r="AE2210" s="699"/>
      <c r="AF2210" s="699"/>
      <c r="AG2210" s="699" t="s">
        <v>10</v>
      </c>
      <c r="AH2210" s="699"/>
      <c r="AI2210" s="699" t="s">
        <v>2598</v>
      </c>
      <c r="AJ2210" s="720"/>
      <c r="AK2210" s="359"/>
    </row>
    <row r="2211" spans="1:37">
      <c r="A2211" s="367"/>
      <c r="B2211" s="445" t="s">
        <v>221</v>
      </c>
      <c r="C2211" s="402">
        <v>47.135899999999999</v>
      </c>
      <c r="D2211" s="428">
        <v>23.886199999999999</v>
      </c>
      <c r="E2211" s="449" t="s">
        <v>206</v>
      </c>
      <c r="F2211" s="450" t="s">
        <v>652</v>
      </c>
      <c r="G2211" s="450" t="s">
        <v>2521</v>
      </c>
      <c r="H2211" s="450" t="s">
        <v>5061</v>
      </c>
      <c r="I2211" s="452" t="s">
        <v>681</v>
      </c>
      <c r="J2211" s="457" t="s">
        <v>3</v>
      </c>
      <c r="K2211" s="407">
        <v>2</v>
      </c>
      <c r="L2211" s="407">
        <v>5</v>
      </c>
      <c r="M2211" s="407">
        <v>5</v>
      </c>
      <c r="N2211" s="398">
        <v>20</v>
      </c>
      <c r="O2211" s="395"/>
      <c r="P2211" s="526"/>
      <c r="Q2211" s="526"/>
      <c r="R2211" s="526">
        <v>14</v>
      </c>
      <c r="S2211" s="526">
        <v>6</v>
      </c>
      <c r="T2211" s="526"/>
      <c r="U2211" s="526"/>
      <c r="V2211" s="526">
        <f t="shared" si="107"/>
        <v>0</v>
      </c>
      <c r="W2211" s="676"/>
      <c r="X2211" s="507" t="str">
        <f t="shared" si="105"/>
        <v>14 trei camere, 6 patru camere, 0 număr camere necunoscut &lt;span style="color: red;"&gt;(spuneți-mi sau trimiteți tabel întreținere)&lt;/span&gt;</v>
      </c>
      <c r="Y2211" s="508" t="str">
        <f t="shared" si="106"/>
        <v>20 din care 14 trei camere, 6 patru camere, 0 număr camere necunoscut &lt;span style="color: red;"&gt;(spuneți-mi sau trimiteți tabel întreținere)&lt;/span&gt;</v>
      </c>
      <c r="Z2211" s="509"/>
      <c r="AA2211" s="625" t="s">
        <v>1043</v>
      </c>
      <c r="AB2211" s="628" t="s">
        <v>1306</v>
      </c>
      <c r="AC2211" s="431" t="s">
        <v>1155</v>
      </c>
      <c r="AD2211" s="623" t="s">
        <v>1389</v>
      </c>
      <c r="AE2211" s="623"/>
      <c r="AF2211" s="623"/>
      <c r="AG2211" s="623" t="s">
        <v>10</v>
      </c>
      <c r="AH2211" s="623"/>
      <c r="AI2211" s="623" t="s">
        <v>2598</v>
      </c>
      <c r="AJ2211" s="441"/>
      <c r="AK2211" s="359"/>
    </row>
    <row r="2212" spans="1:37">
      <c r="A2212" s="367"/>
      <c r="B2212" s="445" t="s">
        <v>221</v>
      </c>
      <c r="C2212" s="402">
        <v>47.133899999999997</v>
      </c>
      <c r="D2212" s="428">
        <v>23.882100000000001</v>
      </c>
      <c r="E2212" s="449" t="s">
        <v>206</v>
      </c>
      <c r="F2212" s="450" t="s">
        <v>652</v>
      </c>
      <c r="G2212" s="450" t="s">
        <v>2521</v>
      </c>
      <c r="H2212" s="450" t="s">
        <v>3238</v>
      </c>
      <c r="I2212" s="627" t="s">
        <v>681</v>
      </c>
      <c r="J2212" s="399" t="s">
        <v>3</v>
      </c>
      <c r="K2212" s="624">
        <v>2</v>
      </c>
      <c r="L2212" s="624">
        <v>5</v>
      </c>
      <c r="M2212" s="624">
        <v>5</v>
      </c>
      <c r="N2212" s="398">
        <v>40</v>
      </c>
      <c r="O2212" s="395"/>
      <c r="P2212" s="526"/>
      <c r="Q2212" s="526">
        <v>30</v>
      </c>
      <c r="R2212" s="526">
        <v>10</v>
      </c>
      <c r="S2212" s="526"/>
      <c r="T2212" s="526"/>
      <c r="U2212" s="526"/>
      <c r="V2212" s="526">
        <f t="shared" si="107"/>
        <v>0</v>
      </c>
      <c r="W2212" s="672"/>
      <c r="X2212" s="396" t="str">
        <f t="shared" si="105"/>
        <v>30 două camere, 10 trei camere, 0 număr camere necunoscut &lt;span style="color: red;"&gt;(spuneți-mi sau trimiteți tabel întreținere)&lt;/span&gt;</v>
      </c>
      <c r="Y2212" s="622" t="str">
        <f t="shared" si="106"/>
        <v>40 din care 30 două camere, 10 trei camere, 0 număr camere necunoscut &lt;span style="color: red;"&gt;(spuneți-mi sau trimiteți tabel întreținere)&lt;/span&gt;</v>
      </c>
      <c r="Z2212" s="397"/>
      <c r="AA2212" s="625" t="s">
        <v>1043</v>
      </c>
      <c r="AB2212" s="628" t="s">
        <v>1301</v>
      </c>
      <c r="AC2212" s="431" t="s">
        <v>1548</v>
      </c>
      <c r="AD2212" s="623" t="s">
        <v>1471</v>
      </c>
      <c r="AE2212" s="623"/>
      <c r="AF2212" s="623"/>
      <c r="AG2212" s="623" t="s">
        <v>6</v>
      </c>
      <c r="AH2212" s="623"/>
      <c r="AI2212" s="623" t="s">
        <v>2560</v>
      </c>
      <c r="AJ2212" s="441"/>
      <c r="AK2212" s="359"/>
    </row>
    <row r="2213" spans="1:37">
      <c r="A2213" s="367"/>
      <c r="B2213" s="445" t="s">
        <v>238</v>
      </c>
      <c r="C2213" s="402">
        <v>47.135100000000001</v>
      </c>
      <c r="D2213" s="428">
        <v>23.888300000000001</v>
      </c>
      <c r="E2213" s="449" t="s">
        <v>206</v>
      </c>
      <c r="F2213" s="450" t="s">
        <v>652</v>
      </c>
      <c r="G2213" s="450" t="s">
        <v>2521</v>
      </c>
      <c r="H2213" s="450" t="s">
        <v>5062</v>
      </c>
      <c r="I2213" s="627" t="s">
        <v>681</v>
      </c>
      <c r="J2213" s="399" t="s">
        <v>3</v>
      </c>
      <c r="K2213" s="624">
        <v>1</v>
      </c>
      <c r="L2213" s="624">
        <v>5</v>
      </c>
      <c r="M2213" s="624">
        <v>5</v>
      </c>
      <c r="N2213" s="398">
        <v>30</v>
      </c>
      <c r="O2213" s="395"/>
      <c r="P2213" s="526"/>
      <c r="Q2213" s="526">
        <v>30</v>
      </c>
      <c r="R2213" s="526"/>
      <c r="S2213" s="526"/>
      <c r="T2213" s="526"/>
      <c r="U2213" s="526"/>
      <c r="V2213" s="526">
        <f t="shared" si="107"/>
        <v>0</v>
      </c>
      <c r="W2213" s="672"/>
      <c r="X2213" s="396" t="str">
        <f t="shared" si="105"/>
        <v>30 două camere, 0 număr camere necunoscut &lt;span style="color: red;"&gt;(spuneți-mi sau trimiteți tabel întreținere)&lt;/span&gt;</v>
      </c>
      <c r="Y2213" s="622" t="str">
        <f t="shared" si="106"/>
        <v>30 din care 30 două camere, 0 număr camere necunoscut &lt;span style="color: red;"&gt;(spuneți-mi sau trimiteți tabel întreținere)&lt;/span&gt;</v>
      </c>
      <c r="Z2213" s="397"/>
      <c r="AA2213" s="625" t="s">
        <v>1043</v>
      </c>
      <c r="AB2213" s="628" t="s">
        <v>1302</v>
      </c>
      <c r="AC2213" s="431" t="s">
        <v>1548</v>
      </c>
      <c r="AD2213" s="623" t="s">
        <v>1466</v>
      </c>
      <c r="AE2213" s="623"/>
      <c r="AF2213" s="623"/>
      <c r="AG2213" s="623" t="s">
        <v>7</v>
      </c>
      <c r="AH2213" s="623"/>
      <c r="AI2213" s="623" t="s">
        <v>2575</v>
      </c>
      <c r="AJ2213" s="441"/>
      <c r="AK2213" s="359"/>
    </row>
    <row r="2214" spans="1:37">
      <c r="A2214" s="367"/>
      <c r="B2214" s="445" t="s">
        <v>239</v>
      </c>
      <c r="C2214" s="402">
        <v>47.134799999999998</v>
      </c>
      <c r="D2214" s="428">
        <v>23.887899999999998</v>
      </c>
      <c r="E2214" s="449" t="s">
        <v>206</v>
      </c>
      <c r="F2214" s="450" t="s">
        <v>652</v>
      </c>
      <c r="G2214" s="450" t="s">
        <v>2521</v>
      </c>
      <c r="H2214" s="450" t="s">
        <v>3217</v>
      </c>
      <c r="I2214" s="627" t="s">
        <v>681</v>
      </c>
      <c r="J2214" s="399" t="s">
        <v>3</v>
      </c>
      <c r="K2214" s="624">
        <v>1</v>
      </c>
      <c r="L2214" s="624">
        <v>5</v>
      </c>
      <c r="M2214" s="624">
        <v>5</v>
      </c>
      <c r="N2214" s="398">
        <v>30</v>
      </c>
      <c r="O2214" s="395"/>
      <c r="P2214" s="526"/>
      <c r="Q2214" s="526">
        <v>30</v>
      </c>
      <c r="R2214" s="526"/>
      <c r="S2214" s="526"/>
      <c r="T2214" s="526"/>
      <c r="U2214" s="526"/>
      <c r="V2214" s="526">
        <f t="shared" si="107"/>
        <v>0</v>
      </c>
      <c r="W2214" s="672"/>
      <c r="X2214" s="396" t="str">
        <f t="shared" si="105"/>
        <v>30 două camere, 0 număr camere necunoscut &lt;span style="color: red;"&gt;(spuneți-mi sau trimiteți tabel întreținere)&lt;/span&gt;</v>
      </c>
      <c r="Y2214" s="622" t="str">
        <f t="shared" si="106"/>
        <v>30 din care 30 două camere, 0 număr camere necunoscut &lt;span style="color: red;"&gt;(spuneți-mi sau trimiteți tabel întreținere)&lt;/span&gt;</v>
      </c>
      <c r="Z2214" s="397"/>
      <c r="AA2214" s="625" t="s">
        <v>1043</v>
      </c>
      <c r="AB2214" s="628" t="s">
        <v>1302</v>
      </c>
      <c r="AC2214" s="431" t="s">
        <v>1548</v>
      </c>
      <c r="AD2214" s="623" t="s">
        <v>1466</v>
      </c>
      <c r="AE2214" s="623"/>
      <c r="AF2214" s="623"/>
      <c r="AG2214" s="623" t="s">
        <v>7</v>
      </c>
      <c r="AH2214" s="623"/>
      <c r="AI2214" s="623" t="s">
        <v>2575</v>
      </c>
      <c r="AJ2214" s="441"/>
      <c r="AK2214" s="359"/>
    </row>
    <row r="2215" spans="1:37">
      <c r="A2215" s="367"/>
      <c r="B2215" s="445" t="s">
        <v>240</v>
      </c>
      <c r="C2215" s="402">
        <v>47.134300000000003</v>
      </c>
      <c r="D2215" s="428">
        <v>23.887799999999999</v>
      </c>
      <c r="E2215" s="449" t="s">
        <v>206</v>
      </c>
      <c r="F2215" s="450" t="s">
        <v>652</v>
      </c>
      <c r="G2215" s="450" t="s">
        <v>2521</v>
      </c>
      <c r="H2215" s="450" t="s">
        <v>3216</v>
      </c>
      <c r="I2215" s="627" t="s">
        <v>681</v>
      </c>
      <c r="J2215" s="399" t="s">
        <v>3</v>
      </c>
      <c r="K2215" s="624">
        <v>1</v>
      </c>
      <c r="L2215" s="624">
        <v>5</v>
      </c>
      <c r="M2215" s="624">
        <v>5</v>
      </c>
      <c r="N2215" s="398">
        <v>30</v>
      </c>
      <c r="O2215" s="395"/>
      <c r="P2215" s="526"/>
      <c r="Q2215" s="526">
        <v>30</v>
      </c>
      <c r="R2215" s="526"/>
      <c r="S2215" s="526"/>
      <c r="T2215" s="526"/>
      <c r="U2215" s="526"/>
      <c r="V2215" s="526">
        <f t="shared" si="107"/>
        <v>0</v>
      </c>
      <c r="W2215" s="672"/>
      <c r="X2215" s="396" t="str">
        <f t="shared" si="105"/>
        <v>30 două camere, 0 număr camere necunoscut &lt;span style="color: red;"&gt;(spuneți-mi sau trimiteți tabel întreținere)&lt;/span&gt;</v>
      </c>
      <c r="Y2215" s="622" t="str">
        <f t="shared" si="106"/>
        <v>30 din care 30 două camere, 0 număr camere necunoscut &lt;span style="color: red;"&gt;(spuneți-mi sau trimiteți tabel întreținere)&lt;/span&gt;</v>
      </c>
      <c r="Z2215" s="397"/>
      <c r="AA2215" s="625" t="s">
        <v>1043</v>
      </c>
      <c r="AB2215" s="628" t="s">
        <v>1302</v>
      </c>
      <c r="AC2215" s="431" t="s">
        <v>1548</v>
      </c>
      <c r="AD2215" s="623" t="s">
        <v>1466</v>
      </c>
      <c r="AE2215" s="623"/>
      <c r="AF2215" s="623"/>
      <c r="AG2215" s="623" t="s">
        <v>7</v>
      </c>
      <c r="AH2215" s="623"/>
      <c r="AI2215" s="623" t="s">
        <v>2575</v>
      </c>
      <c r="AJ2215" s="441"/>
      <c r="AK2215" s="359"/>
    </row>
    <row r="2216" spans="1:37">
      <c r="A2216" s="367"/>
      <c r="B2216" s="445" t="s">
        <v>241</v>
      </c>
      <c r="C2216" s="402">
        <v>47.133899999999997</v>
      </c>
      <c r="D2216" s="428">
        <v>23.887699999999999</v>
      </c>
      <c r="E2216" s="449" t="s">
        <v>206</v>
      </c>
      <c r="F2216" s="450" t="s">
        <v>652</v>
      </c>
      <c r="G2216" s="450" t="s">
        <v>2521</v>
      </c>
      <c r="H2216" s="450" t="s">
        <v>3215</v>
      </c>
      <c r="I2216" s="627" t="s">
        <v>681</v>
      </c>
      <c r="J2216" s="399" t="s">
        <v>3</v>
      </c>
      <c r="K2216" s="624">
        <v>1</v>
      </c>
      <c r="L2216" s="624">
        <v>5</v>
      </c>
      <c r="M2216" s="624">
        <v>5</v>
      </c>
      <c r="N2216" s="398">
        <v>30</v>
      </c>
      <c r="O2216" s="395"/>
      <c r="P2216" s="526"/>
      <c r="Q2216" s="526">
        <v>30</v>
      </c>
      <c r="R2216" s="526"/>
      <c r="S2216" s="526"/>
      <c r="T2216" s="526"/>
      <c r="U2216" s="526"/>
      <c r="V2216" s="526">
        <f t="shared" si="107"/>
        <v>0</v>
      </c>
      <c r="W2216" s="672"/>
      <c r="X2216" s="396" t="str">
        <f t="shared" si="105"/>
        <v>30 două camere, 0 număr camere necunoscut &lt;span style="color: red;"&gt;(spuneți-mi sau trimiteți tabel întreținere)&lt;/span&gt;</v>
      </c>
      <c r="Y2216" s="622" t="str">
        <f t="shared" si="106"/>
        <v>30 din care 30 două camere, 0 număr camere necunoscut &lt;span style="color: red;"&gt;(spuneți-mi sau trimiteți tabel întreținere)&lt;/span&gt;</v>
      </c>
      <c r="Z2216" s="397"/>
      <c r="AA2216" s="625" t="s">
        <v>1043</v>
      </c>
      <c r="AB2216" s="628" t="s">
        <v>1302</v>
      </c>
      <c r="AC2216" s="431" t="s">
        <v>1548</v>
      </c>
      <c r="AD2216" s="623" t="s">
        <v>1466</v>
      </c>
      <c r="AE2216" s="623"/>
      <c r="AF2216" s="623"/>
      <c r="AG2216" s="623" t="s">
        <v>7</v>
      </c>
      <c r="AH2216" s="623"/>
      <c r="AI2216" s="623" t="s">
        <v>2575</v>
      </c>
      <c r="AJ2216" s="441"/>
      <c r="AK2216" s="359"/>
    </row>
    <row r="2217" spans="1:37">
      <c r="A2217" s="367"/>
      <c r="B2217" s="445" t="s">
        <v>242</v>
      </c>
      <c r="C2217" s="402">
        <v>47.132300000000001</v>
      </c>
      <c r="D2217" s="428">
        <v>23.8873</v>
      </c>
      <c r="E2217" s="449" t="s">
        <v>206</v>
      </c>
      <c r="F2217" s="450" t="s">
        <v>652</v>
      </c>
      <c r="G2217" s="450" t="s">
        <v>2521</v>
      </c>
      <c r="H2217" s="450" t="s">
        <v>3212</v>
      </c>
      <c r="I2217" s="627" t="s">
        <v>748</v>
      </c>
      <c r="J2217" s="399" t="s">
        <v>3</v>
      </c>
      <c r="K2217" s="624">
        <v>1</v>
      </c>
      <c r="L2217" s="624">
        <v>6</v>
      </c>
      <c r="M2217" s="624">
        <v>6</v>
      </c>
      <c r="N2217" s="398">
        <v>22</v>
      </c>
      <c r="O2217" s="437"/>
      <c r="P2217" s="406"/>
      <c r="Q2217" s="406">
        <v>6</v>
      </c>
      <c r="R2217" s="406">
        <v>14</v>
      </c>
      <c r="S2217" s="406"/>
      <c r="T2217" s="406"/>
      <c r="U2217" s="406"/>
      <c r="V2217" s="406">
        <f t="shared" si="107"/>
        <v>2</v>
      </c>
      <c r="W2217" s="676"/>
      <c r="X2217" s="507" t="str">
        <f t="shared" ref="X2217:X2280" si="109">CONCATENATE(IF(ISBLANK(O2217),"",CONCATENATE(O2217,O$2,", ")),IF(ISBLANK(P2217),"",CONCATENATE(P2217,P$2,", ")),IF(ISBLANK(Q2217),"",CONCATENATE(Q2217,Q$2,", ")),IF(ISBLANK(R2217),"",CONCATENATE(R2217,R$2,", ")),IF(ISBLANK(S2217),"",CONCATENATE(S2217,S$2,", ")),IF(ISBLANK(T2217),"",CONCATENATE(T2217,T$2,", ")),IF(ISBLANK(U2217),"",CONCATENATE(U2217,U$2,", ")),IF(ISBLANK(V2217),"",CONCATENATE(W2217,V2217,V$2)))</f>
        <v>6 două camere, 14 trei camere, 2 număr camere necunoscut &lt;span style="color: red;"&gt;(spuneți-mi sau trimiteți tabel întreținere)&lt;/span&gt;</v>
      </c>
      <c r="Y2217" s="508" t="str">
        <f t="shared" ref="Y2217:Y2280" si="110">W2217&amp;N2217&amp;" din care "&amp;X2217</f>
        <v>22 din care 6 două camere, 14 trei camere, 2 număr camere necunoscut &lt;span style="color: red;"&gt;(spuneți-mi sau trimiteți tabel întreținere)&lt;/span&gt;</v>
      </c>
      <c r="Z2217" s="509"/>
      <c r="AA2217" s="625" t="s">
        <v>1043</v>
      </c>
      <c r="AB2217" s="421" t="s">
        <v>1303</v>
      </c>
      <c r="AC2217" s="431" t="s">
        <v>1547</v>
      </c>
      <c r="AD2217" s="356" t="s">
        <v>2701</v>
      </c>
      <c r="AE2217" s="356"/>
      <c r="AF2217" s="356"/>
      <c r="AG2217" s="356" t="s">
        <v>840</v>
      </c>
      <c r="AH2217" s="356"/>
      <c r="AI2217" s="356" t="s">
        <v>2227</v>
      </c>
      <c r="AJ2217" s="441"/>
      <c r="AK2217" s="359"/>
    </row>
    <row r="2218" spans="1:37">
      <c r="A2218" s="367"/>
      <c r="B2218" s="445" t="s">
        <v>243</v>
      </c>
      <c r="C2218" s="402">
        <v>47.131900000000002</v>
      </c>
      <c r="D2218" s="428">
        <v>23.8872</v>
      </c>
      <c r="E2218" s="449" t="s">
        <v>206</v>
      </c>
      <c r="F2218" s="450" t="s">
        <v>652</v>
      </c>
      <c r="G2218" s="450" t="s">
        <v>2521</v>
      </c>
      <c r="H2218" s="450" t="s">
        <v>3211</v>
      </c>
      <c r="I2218" s="627" t="s">
        <v>748</v>
      </c>
      <c r="J2218" s="399" t="s">
        <v>3</v>
      </c>
      <c r="K2218" s="624">
        <v>1</v>
      </c>
      <c r="L2218" s="624">
        <v>6</v>
      </c>
      <c r="M2218" s="624">
        <v>6</v>
      </c>
      <c r="N2218" s="398">
        <v>22</v>
      </c>
      <c r="O2218" s="437"/>
      <c r="P2218" s="406"/>
      <c r="Q2218" s="406">
        <v>6</v>
      </c>
      <c r="R2218" s="406">
        <v>14</v>
      </c>
      <c r="S2218" s="406"/>
      <c r="T2218" s="406"/>
      <c r="U2218" s="406"/>
      <c r="V2218" s="406">
        <f t="shared" ref="V2218:V2281" si="111">N2218-SUM(O2218:U2218)</f>
        <v>2</v>
      </c>
      <c r="W2218" s="676"/>
      <c r="X2218" s="507" t="str">
        <f t="shared" si="109"/>
        <v>6 două camere, 14 trei camere, 2 număr camere necunoscut &lt;span style="color: red;"&gt;(spuneți-mi sau trimiteți tabel întreținere)&lt;/span&gt;</v>
      </c>
      <c r="Y2218" s="508" t="str">
        <f t="shared" si="110"/>
        <v>22 din care 6 două camere, 14 trei camere, 2 număr camere necunoscut &lt;span style="color: red;"&gt;(spuneți-mi sau trimiteți tabel întreținere)&lt;/span&gt;</v>
      </c>
      <c r="Z2218" s="509"/>
      <c r="AA2218" s="625" t="s">
        <v>1043</v>
      </c>
      <c r="AB2218" s="421" t="s">
        <v>1303</v>
      </c>
      <c r="AC2218" s="431" t="s">
        <v>1547</v>
      </c>
      <c r="AD2218" s="356" t="s">
        <v>2701</v>
      </c>
      <c r="AE2218" s="356"/>
      <c r="AF2218" s="356"/>
      <c r="AG2218" s="356" t="s">
        <v>840</v>
      </c>
      <c r="AH2218" s="356"/>
      <c r="AI2218" s="356" t="s">
        <v>2227</v>
      </c>
      <c r="AJ2218" s="441"/>
      <c r="AK2218" s="359"/>
    </row>
    <row r="2219" spans="1:37">
      <c r="A2219" s="367"/>
      <c r="B2219" s="445" t="s">
        <v>244</v>
      </c>
      <c r="C2219" s="402">
        <v>47.131500000000003</v>
      </c>
      <c r="D2219" s="428">
        <v>23.8871</v>
      </c>
      <c r="E2219" s="449" t="s">
        <v>206</v>
      </c>
      <c r="F2219" s="450" t="s">
        <v>652</v>
      </c>
      <c r="G2219" s="450" t="s">
        <v>2521</v>
      </c>
      <c r="H2219" s="450" t="s">
        <v>3210</v>
      </c>
      <c r="I2219" s="627" t="s">
        <v>748</v>
      </c>
      <c r="J2219" s="399" t="s">
        <v>3</v>
      </c>
      <c r="K2219" s="624">
        <v>1</v>
      </c>
      <c r="L2219" s="624">
        <v>6</v>
      </c>
      <c r="M2219" s="624">
        <v>6</v>
      </c>
      <c r="N2219" s="398">
        <v>22</v>
      </c>
      <c r="O2219" s="437"/>
      <c r="P2219" s="406"/>
      <c r="Q2219" s="406">
        <v>6</v>
      </c>
      <c r="R2219" s="406">
        <v>14</v>
      </c>
      <c r="S2219" s="406"/>
      <c r="T2219" s="406"/>
      <c r="U2219" s="406"/>
      <c r="V2219" s="406">
        <f t="shared" si="111"/>
        <v>2</v>
      </c>
      <c r="W2219" s="676"/>
      <c r="X2219" s="507" t="str">
        <f t="shared" si="109"/>
        <v>6 două camere, 14 trei camere, 2 număr camere necunoscut &lt;span style="color: red;"&gt;(spuneți-mi sau trimiteți tabel întreținere)&lt;/span&gt;</v>
      </c>
      <c r="Y2219" s="508" t="str">
        <f t="shared" si="110"/>
        <v>22 din care 6 două camere, 14 trei camere, 2 număr camere necunoscut &lt;span style="color: red;"&gt;(spuneți-mi sau trimiteți tabel întreținere)&lt;/span&gt;</v>
      </c>
      <c r="Z2219" s="509"/>
      <c r="AA2219" s="625" t="s">
        <v>1043</v>
      </c>
      <c r="AB2219" s="421" t="s">
        <v>1303</v>
      </c>
      <c r="AC2219" s="431" t="s">
        <v>1547</v>
      </c>
      <c r="AD2219" s="356" t="s">
        <v>2701</v>
      </c>
      <c r="AE2219" s="356"/>
      <c r="AF2219" s="356"/>
      <c r="AG2219" s="356" t="s">
        <v>840</v>
      </c>
      <c r="AH2219" s="356"/>
      <c r="AI2219" s="356" t="s">
        <v>2227</v>
      </c>
      <c r="AJ2219" s="441"/>
      <c r="AK2219" s="359"/>
    </row>
    <row r="2220" spans="1:37">
      <c r="A2220" s="367"/>
      <c r="B2220" s="445" t="s">
        <v>284</v>
      </c>
      <c r="C2220" s="402">
        <v>47.136699999999998</v>
      </c>
      <c r="D2220" s="428">
        <v>23.886600000000001</v>
      </c>
      <c r="E2220" s="449" t="s">
        <v>206</v>
      </c>
      <c r="F2220" s="450" t="s">
        <v>652</v>
      </c>
      <c r="G2220" s="450" t="s">
        <v>2521</v>
      </c>
      <c r="H2220" s="450" t="s">
        <v>5063</v>
      </c>
      <c r="I2220" s="452" t="s">
        <v>681</v>
      </c>
      <c r="J2220" s="457" t="s">
        <v>3</v>
      </c>
      <c r="K2220" s="407">
        <v>2</v>
      </c>
      <c r="L2220" s="407">
        <v>5</v>
      </c>
      <c r="M2220" s="407">
        <v>5</v>
      </c>
      <c r="N2220" s="425">
        <v>20</v>
      </c>
      <c r="O2220" s="395"/>
      <c r="P2220" s="526"/>
      <c r="Q2220" s="526">
        <v>5</v>
      </c>
      <c r="R2220" s="526">
        <v>9</v>
      </c>
      <c r="S2220" s="526">
        <v>6</v>
      </c>
      <c r="T2220" s="526"/>
      <c r="U2220" s="526"/>
      <c r="V2220" s="526">
        <f t="shared" si="111"/>
        <v>0</v>
      </c>
      <c r="W2220" s="672"/>
      <c r="X2220" s="507" t="str">
        <f t="shared" si="109"/>
        <v>5 două camere, 9 trei camere, 6 patru camere, 0 număr camere necunoscut &lt;span style="color: red;"&gt;(spuneți-mi sau trimiteți tabel întreținere)&lt;/span&gt;</v>
      </c>
      <c r="Y2220" s="508" t="str">
        <f t="shared" si="110"/>
        <v>20 din care 5 două camere, 9 trei camere, 6 patru camere, 0 număr camere necunoscut &lt;span style="color: red;"&gt;(spuneți-mi sau trimiteți tabel întreținere)&lt;/span&gt;</v>
      </c>
      <c r="Z2220" s="509"/>
      <c r="AA2220" s="510" t="s">
        <v>1043</v>
      </c>
      <c r="AB2220" s="628" t="s">
        <v>1306</v>
      </c>
      <c r="AC2220" s="431" t="s">
        <v>1155</v>
      </c>
      <c r="AD2220" s="356" t="s">
        <v>1438</v>
      </c>
      <c r="AE2220" s="356"/>
      <c r="AF2220" s="356"/>
      <c r="AG2220" s="623" t="s">
        <v>10</v>
      </c>
      <c r="AH2220" s="623"/>
      <c r="AI2220" s="623" t="s">
        <v>2598</v>
      </c>
      <c r="AJ2220" s="441"/>
      <c r="AK2220" s="359"/>
    </row>
    <row r="2221" spans="1:37">
      <c r="A2221" s="367"/>
      <c r="B2221" s="445" t="s">
        <v>284</v>
      </c>
      <c r="C2221" s="402">
        <v>47.136200000000002</v>
      </c>
      <c r="D2221" s="428">
        <v>23.886399999999998</v>
      </c>
      <c r="E2221" s="449" t="s">
        <v>206</v>
      </c>
      <c r="F2221" s="450" t="s">
        <v>652</v>
      </c>
      <c r="G2221" s="450" t="s">
        <v>2521</v>
      </c>
      <c r="H2221" s="450" t="s">
        <v>5064</v>
      </c>
      <c r="I2221" s="452" t="s">
        <v>681</v>
      </c>
      <c r="J2221" s="457" t="s">
        <v>3</v>
      </c>
      <c r="K2221" s="407">
        <v>2</v>
      </c>
      <c r="L2221" s="407">
        <v>5</v>
      </c>
      <c r="M2221" s="407">
        <v>5</v>
      </c>
      <c r="N2221" s="398">
        <v>20</v>
      </c>
      <c r="O2221" s="395"/>
      <c r="P2221" s="526"/>
      <c r="Q2221" s="526"/>
      <c r="R2221" s="526">
        <v>14</v>
      </c>
      <c r="S2221" s="526">
        <v>6</v>
      </c>
      <c r="T2221" s="526"/>
      <c r="U2221" s="526"/>
      <c r="V2221" s="526">
        <f t="shared" si="111"/>
        <v>0</v>
      </c>
      <c r="W2221" s="676"/>
      <c r="X2221" s="507" t="str">
        <f t="shared" si="109"/>
        <v>14 trei camere, 6 patru camere, 0 număr camere necunoscut &lt;span style="color: red;"&gt;(spuneți-mi sau trimiteți tabel întreținere)&lt;/span&gt;</v>
      </c>
      <c r="Y2221" s="508" t="str">
        <f t="shared" si="110"/>
        <v>20 din care 14 trei camere, 6 patru camere, 0 număr camere necunoscut &lt;span style="color: red;"&gt;(spuneți-mi sau trimiteți tabel întreținere)&lt;/span&gt;</v>
      </c>
      <c r="Z2221" s="509"/>
      <c r="AA2221" s="625" t="s">
        <v>1043</v>
      </c>
      <c r="AB2221" s="628" t="s">
        <v>1306</v>
      </c>
      <c r="AC2221" s="431" t="s">
        <v>1155</v>
      </c>
      <c r="AD2221" s="623" t="s">
        <v>1389</v>
      </c>
      <c r="AE2221" s="623"/>
      <c r="AF2221" s="623"/>
      <c r="AG2221" s="623" t="s">
        <v>10</v>
      </c>
      <c r="AH2221" s="623"/>
      <c r="AI2221" s="623" t="s">
        <v>2598</v>
      </c>
      <c r="AJ2221" s="441"/>
      <c r="AK2221" s="359"/>
    </row>
    <row r="2222" spans="1:37">
      <c r="A2222" s="367"/>
      <c r="B2222" s="445" t="s">
        <v>284</v>
      </c>
      <c r="C2222" s="402">
        <v>47.133499999999998</v>
      </c>
      <c r="D2222" s="428">
        <v>23.8825</v>
      </c>
      <c r="E2222" s="449" t="s">
        <v>206</v>
      </c>
      <c r="F2222" s="450" t="s">
        <v>652</v>
      </c>
      <c r="G2222" s="450" t="s">
        <v>2521</v>
      </c>
      <c r="H2222" s="450" t="s">
        <v>3237</v>
      </c>
      <c r="I2222" s="627" t="s">
        <v>681</v>
      </c>
      <c r="J2222" s="399" t="s">
        <v>3</v>
      </c>
      <c r="K2222" s="624">
        <v>2</v>
      </c>
      <c r="L2222" s="624">
        <v>5</v>
      </c>
      <c r="M2222" s="624">
        <v>5</v>
      </c>
      <c r="N2222" s="398">
        <v>40</v>
      </c>
      <c r="O2222" s="395"/>
      <c r="P2222" s="526"/>
      <c r="Q2222" s="526">
        <v>30</v>
      </c>
      <c r="R2222" s="526">
        <v>10</v>
      </c>
      <c r="S2222" s="526"/>
      <c r="T2222" s="526"/>
      <c r="U2222" s="526"/>
      <c r="V2222" s="526">
        <f t="shared" si="111"/>
        <v>0</v>
      </c>
      <c r="W2222" s="672"/>
      <c r="X2222" s="396" t="str">
        <f t="shared" si="109"/>
        <v>30 două camere, 10 trei camere, 0 număr camere necunoscut &lt;span style="color: red;"&gt;(spuneți-mi sau trimiteți tabel întreținere)&lt;/span&gt;</v>
      </c>
      <c r="Y2222" s="622" t="str">
        <f t="shared" si="110"/>
        <v>40 din care 30 două camere, 10 trei camere, 0 număr camere necunoscut &lt;span style="color: red;"&gt;(spuneți-mi sau trimiteți tabel întreținere)&lt;/span&gt;</v>
      </c>
      <c r="Z2222" s="397"/>
      <c r="AA2222" s="625" t="s">
        <v>1043</v>
      </c>
      <c r="AB2222" s="628" t="s">
        <v>1301</v>
      </c>
      <c r="AC2222" s="431" t="s">
        <v>1548</v>
      </c>
      <c r="AD2222" s="623" t="s">
        <v>1471</v>
      </c>
      <c r="AE2222" s="623"/>
      <c r="AF2222" s="623"/>
      <c r="AG2222" s="623" t="s">
        <v>6</v>
      </c>
      <c r="AH2222" s="623"/>
      <c r="AI2222" s="623" t="s">
        <v>2560</v>
      </c>
      <c r="AJ2222" s="441"/>
      <c r="AK2222" s="359"/>
    </row>
    <row r="2223" spans="1:37">
      <c r="A2223" s="367"/>
      <c r="B2223" s="445" t="s">
        <v>222</v>
      </c>
      <c r="C2223" s="402">
        <v>47.133099999999999</v>
      </c>
      <c r="D2223" s="428">
        <v>23.889399999999998</v>
      </c>
      <c r="E2223" s="449" t="s">
        <v>206</v>
      </c>
      <c r="F2223" s="450" t="s">
        <v>652</v>
      </c>
      <c r="G2223" s="450" t="s">
        <v>2521</v>
      </c>
      <c r="H2223" s="450" t="s">
        <v>5065</v>
      </c>
      <c r="I2223" s="627" t="s">
        <v>681</v>
      </c>
      <c r="J2223" s="399" t="s">
        <v>3</v>
      </c>
      <c r="K2223" s="624">
        <v>2</v>
      </c>
      <c r="L2223" s="624">
        <v>5</v>
      </c>
      <c r="M2223" s="624">
        <v>5</v>
      </c>
      <c r="N2223" s="398">
        <v>40</v>
      </c>
      <c r="O2223" s="437"/>
      <c r="P2223" s="406"/>
      <c r="Q2223" s="406"/>
      <c r="R2223" s="406"/>
      <c r="S2223" s="406"/>
      <c r="T2223" s="406"/>
      <c r="U2223" s="406"/>
      <c r="V2223" s="406">
        <f t="shared" si="111"/>
        <v>40</v>
      </c>
      <c r="W2223" s="676"/>
      <c r="X2223" s="507" t="str">
        <f t="shared" si="109"/>
        <v>40 număr camere necunoscut &lt;span style="color: red;"&gt;(spuneți-mi sau trimiteți tabel întreținere)&lt;/span&gt;</v>
      </c>
      <c r="Y2223" s="508" t="str">
        <f t="shared" si="110"/>
        <v>40 din care 40 număr camere necunoscut &lt;span style="color: red;"&gt;(spuneți-mi sau trimiteți tabel întreținere)&lt;/span&gt;</v>
      </c>
      <c r="Z2223" s="509"/>
      <c r="AA2223" s="510" t="s">
        <v>1043</v>
      </c>
      <c r="AB2223" s="421" t="s">
        <v>1305</v>
      </c>
      <c r="AC2223" s="432" t="s">
        <v>1547</v>
      </c>
      <c r="AD2223" s="356" t="s">
        <v>2500</v>
      </c>
      <c r="AE2223" s="356"/>
      <c r="AF2223" s="356"/>
      <c r="AG2223" s="356" t="s">
        <v>840</v>
      </c>
      <c r="AH2223" s="356"/>
      <c r="AI2223" s="356" t="s">
        <v>2227</v>
      </c>
      <c r="AJ2223" s="441"/>
      <c r="AK2223" s="359"/>
    </row>
    <row r="2224" spans="1:37">
      <c r="A2224" s="367"/>
      <c r="B2224" s="445" t="s">
        <v>222</v>
      </c>
      <c r="C2224" s="402">
        <v>47.134599999999999</v>
      </c>
      <c r="D2224" s="428">
        <v>23.8889</v>
      </c>
      <c r="E2224" s="449" t="s">
        <v>206</v>
      </c>
      <c r="F2224" s="450" t="s">
        <v>652</v>
      </c>
      <c r="G2224" s="450" t="s">
        <v>2521</v>
      </c>
      <c r="H2224" s="450" t="s">
        <v>5066</v>
      </c>
      <c r="I2224" s="627" t="s">
        <v>681</v>
      </c>
      <c r="J2224" s="399" t="s">
        <v>3</v>
      </c>
      <c r="K2224" s="624">
        <v>2</v>
      </c>
      <c r="L2224" s="624">
        <v>5</v>
      </c>
      <c r="M2224" s="624">
        <v>5</v>
      </c>
      <c r="N2224" s="398">
        <v>40</v>
      </c>
      <c r="O2224" s="437"/>
      <c r="P2224" s="406"/>
      <c r="Q2224" s="526">
        <v>22</v>
      </c>
      <c r="R2224" s="526">
        <v>18</v>
      </c>
      <c r="S2224" s="526"/>
      <c r="T2224" s="526"/>
      <c r="U2224" s="526"/>
      <c r="V2224" s="526">
        <f t="shared" si="111"/>
        <v>0</v>
      </c>
      <c r="W2224" s="672"/>
      <c r="X2224" s="396" t="str">
        <f t="shared" si="109"/>
        <v>22 două camere, 18 trei camere, 0 număr camere necunoscut &lt;span style="color: red;"&gt;(spuneți-mi sau trimiteți tabel întreținere)&lt;/span&gt;</v>
      </c>
      <c r="Y2224" s="622" t="str">
        <f t="shared" si="110"/>
        <v>40 din care 22 două camere, 18 trei camere, 0 număr camere necunoscut &lt;span style="color: red;"&gt;(spuneți-mi sau trimiteți tabel întreținere)&lt;/span&gt;</v>
      </c>
      <c r="Z2224" s="397"/>
      <c r="AA2224" s="625" t="s">
        <v>1043</v>
      </c>
      <c r="AB2224" s="628" t="s">
        <v>1304</v>
      </c>
      <c r="AC2224" s="431" t="s">
        <v>1547</v>
      </c>
      <c r="AD2224" s="623" t="s">
        <v>2410</v>
      </c>
      <c r="AE2224" s="623"/>
      <c r="AF2224" s="623"/>
      <c r="AG2224" s="623" t="s">
        <v>8</v>
      </c>
      <c r="AH2224" s="623"/>
      <c r="AI2224" s="623" t="s">
        <v>2604</v>
      </c>
      <c r="AJ2224" s="441"/>
      <c r="AK2224" s="359"/>
    </row>
    <row r="2225" spans="1:37">
      <c r="A2225" s="367"/>
      <c r="B2225" s="445" t="s">
        <v>290</v>
      </c>
      <c r="C2225" s="402">
        <v>47.131399999999999</v>
      </c>
      <c r="D2225" s="428">
        <v>23.884</v>
      </c>
      <c r="E2225" s="449" t="s">
        <v>206</v>
      </c>
      <c r="F2225" s="450" t="s">
        <v>652</v>
      </c>
      <c r="G2225" s="450" t="s">
        <v>2521</v>
      </c>
      <c r="H2225" s="450" t="s">
        <v>5067</v>
      </c>
      <c r="I2225" s="627" t="s">
        <v>681</v>
      </c>
      <c r="J2225" s="399" t="s">
        <v>3</v>
      </c>
      <c r="K2225" s="624">
        <v>1</v>
      </c>
      <c r="L2225" s="624">
        <v>5</v>
      </c>
      <c r="M2225" s="624">
        <v>5</v>
      </c>
      <c r="N2225" s="398">
        <v>20</v>
      </c>
      <c r="O2225" s="395"/>
      <c r="P2225" s="526"/>
      <c r="Q2225" s="526">
        <v>15</v>
      </c>
      <c r="R2225" s="526">
        <v>5</v>
      </c>
      <c r="S2225" s="526"/>
      <c r="T2225" s="526"/>
      <c r="U2225" s="526"/>
      <c r="V2225" s="526">
        <f t="shared" si="111"/>
        <v>0</v>
      </c>
      <c r="W2225" s="672"/>
      <c r="X2225" s="396" t="str">
        <f t="shared" si="109"/>
        <v>15 două camere, 5 trei camere, 0 număr camere necunoscut &lt;span style="color: red;"&gt;(spuneți-mi sau trimiteți tabel întreținere)&lt;/span&gt;</v>
      </c>
      <c r="Y2225" s="622" t="str">
        <f t="shared" si="110"/>
        <v>20 din care 15 două camere, 5 trei camere, 0 număr camere necunoscut &lt;span style="color: red;"&gt;(spuneți-mi sau trimiteți tabel întreținere)&lt;/span&gt;</v>
      </c>
      <c r="Z2225" s="397"/>
      <c r="AA2225" s="625" t="s">
        <v>1043</v>
      </c>
      <c r="AB2225" s="628" t="s">
        <v>1302</v>
      </c>
      <c r="AC2225" s="431" t="s">
        <v>1548</v>
      </c>
      <c r="AD2225" s="623" t="s">
        <v>1465</v>
      </c>
      <c r="AE2225" s="623"/>
      <c r="AF2225" s="623"/>
      <c r="AG2225" s="623" t="s">
        <v>7</v>
      </c>
      <c r="AH2225" s="623"/>
      <c r="AI2225" s="623" t="s">
        <v>2575</v>
      </c>
      <c r="AJ2225" s="441"/>
      <c r="AK2225" s="359"/>
    </row>
    <row r="2226" spans="1:37">
      <c r="A2226" s="367"/>
      <c r="B2226" s="445" t="s">
        <v>291</v>
      </c>
      <c r="C2226" s="402">
        <v>47.131300000000003</v>
      </c>
      <c r="D2226" s="428">
        <v>23.884399999999999</v>
      </c>
      <c r="E2226" s="449" t="s">
        <v>206</v>
      </c>
      <c r="F2226" s="450" t="s">
        <v>652</v>
      </c>
      <c r="G2226" s="450" t="s">
        <v>2521</v>
      </c>
      <c r="H2226" s="450" t="s">
        <v>5068</v>
      </c>
      <c r="I2226" s="627" t="s">
        <v>681</v>
      </c>
      <c r="J2226" s="399" t="s">
        <v>3</v>
      </c>
      <c r="K2226" s="624">
        <v>1</v>
      </c>
      <c r="L2226" s="624">
        <v>5</v>
      </c>
      <c r="M2226" s="624">
        <v>5</v>
      </c>
      <c r="N2226" s="398">
        <v>20</v>
      </c>
      <c r="O2226" s="395"/>
      <c r="P2226" s="526"/>
      <c r="Q2226" s="526">
        <v>15</v>
      </c>
      <c r="R2226" s="526">
        <v>5</v>
      </c>
      <c r="S2226" s="526"/>
      <c r="T2226" s="526"/>
      <c r="U2226" s="526"/>
      <c r="V2226" s="526">
        <f t="shared" si="111"/>
        <v>0</v>
      </c>
      <c r="W2226" s="672"/>
      <c r="X2226" s="396" t="str">
        <f t="shared" si="109"/>
        <v>15 două camere, 5 trei camere, 0 număr camere necunoscut &lt;span style="color: red;"&gt;(spuneți-mi sau trimiteți tabel întreținere)&lt;/span&gt;</v>
      </c>
      <c r="Y2226" s="622" t="str">
        <f t="shared" si="110"/>
        <v>20 din care 15 două camere, 5 trei camere, 0 număr camere necunoscut &lt;span style="color: red;"&gt;(spuneți-mi sau trimiteți tabel întreținere)&lt;/span&gt;</v>
      </c>
      <c r="Z2226" s="397"/>
      <c r="AA2226" s="625" t="s">
        <v>1043</v>
      </c>
      <c r="AB2226" s="628" t="s">
        <v>1302</v>
      </c>
      <c r="AC2226" s="431" t="s">
        <v>1548</v>
      </c>
      <c r="AD2226" s="623" t="s">
        <v>1465</v>
      </c>
      <c r="AE2226" s="623"/>
      <c r="AF2226" s="623"/>
      <c r="AG2226" s="623" t="s">
        <v>7</v>
      </c>
      <c r="AH2226" s="623"/>
      <c r="AI2226" s="623" t="s">
        <v>2575</v>
      </c>
      <c r="AJ2226" s="441"/>
      <c r="AK2226" s="359"/>
    </row>
    <row r="2227" spans="1:37">
      <c r="A2227" s="367"/>
      <c r="B2227" s="445" t="s">
        <v>223</v>
      </c>
      <c r="C2227" s="402">
        <v>47.134500000000003</v>
      </c>
      <c r="D2227" s="428">
        <v>23.888300000000001</v>
      </c>
      <c r="E2227" s="449" t="s">
        <v>206</v>
      </c>
      <c r="F2227" s="450" t="s">
        <v>652</v>
      </c>
      <c r="G2227" s="450" t="s">
        <v>2521</v>
      </c>
      <c r="H2227" s="450" t="s">
        <v>5069</v>
      </c>
      <c r="I2227" s="627" t="s">
        <v>681</v>
      </c>
      <c r="J2227" s="399" t="s">
        <v>3</v>
      </c>
      <c r="K2227" s="624">
        <v>2</v>
      </c>
      <c r="L2227" s="624">
        <v>5</v>
      </c>
      <c r="M2227" s="624">
        <v>5</v>
      </c>
      <c r="N2227" s="398">
        <v>40</v>
      </c>
      <c r="O2227" s="437"/>
      <c r="P2227" s="406"/>
      <c r="Q2227" s="526">
        <v>22</v>
      </c>
      <c r="R2227" s="526">
        <v>18</v>
      </c>
      <c r="S2227" s="526"/>
      <c r="T2227" s="526"/>
      <c r="U2227" s="526"/>
      <c r="V2227" s="526">
        <f t="shared" si="111"/>
        <v>0</v>
      </c>
      <c r="W2227" s="672"/>
      <c r="X2227" s="396" t="str">
        <f t="shared" si="109"/>
        <v>22 două camere, 18 trei camere, 0 număr camere necunoscut &lt;span style="color: red;"&gt;(spuneți-mi sau trimiteți tabel întreținere)&lt;/span&gt;</v>
      </c>
      <c r="Y2227" s="622" t="str">
        <f t="shared" si="110"/>
        <v>40 din care 22 două camere, 18 trei camere, 0 număr camere necunoscut &lt;span style="color: red;"&gt;(spuneți-mi sau trimiteți tabel întreținere)&lt;/span&gt;</v>
      </c>
      <c r="Z2227" s="397"/>
      <c r="AA2227" s="625" t="s">
        <v>1043</v>
      </c>
      <c r="AB2227" s="628" t="s">
        <v>1304</v>
      </c>
      <c r="AC2227" s="431" t="s">
        <v>1547</v>
      </c>
      <c r="AD2227" s="623" t="s">
        <v>2410</v>
      </c>
      <c r="AE2227" s="623"/>
      <c r="AF2227" s="623"/>
      <c r="AG2227" s="623" t="s">
        <v>8</v>
      </c>
      <c r="AH2227" s="623"/>
      <c r="AI2227" s="623" t="s">
        <v>2604</v>
      </c>
      <c r="AJ2227" s="441"/>
      <c r="AK2227" s="359"/>
    </row>
    <row r="2228" spans="1:37">
      <c r="A2228" s="367"/>
      <c r="B2228" s="445" t="s">
        <v>224</v>
      </c>
      <c r="C2228" s="402">
        <v>47.133299999999998</v>
      </c>
      <c r="D2228" s="428">
        <v>23.887599999999999</v>
      </c>
      <c r="E2228" s="449" t="s">
        <v>206</v>
      </c>
      <c r="F2228" s="450" t="s">
        <v>652</v>
      </c>
      <c r="G2228" s="450" t="s">
        <v>2521</v>
      </c>
      <c r="H2228" s="450" t="s">
        <v>3214</v>
      </c>
      <c r="I2228" s="627" t="s">
        <v>681</v>
      </c>
      <c r="J2228" s="399" t="s">
        <v>3</v>
      </c>
      <c r="K2228" s="624">
        <v>2</v>
      </c>
      <c r="L2228" s="624">
        <v>5</v>
      </c>
      <c r="M2228" s="624">
        <v>5</v>
      </c>
      <c r="N2228" s="398">
        <v>40</v>
      </c>
      <c r="O2228" s="437"/>
      <c r="P2228" s="406"/>
      <c r="Q2228" s="526">
        <v>22</v>
      </c>
      <c r="R2228" s="526">
        <v>18</v>
      </c>
      <c r="S2228" s="526"/>
      <c r="T2228" s="526"/>
      <c r="U2228" s="526"/>
      <c r="V2228" s="526">
        <f t="shared" si="111"/>
        <v>0</v>
      </c>
      <c r="W2228" s="672"/>
      <c r="X2228" s="396" t="str">
        <f t="shared" si="109"/>
        <v>22 două camere, 18 trei camere, 0 număr camere necunoscut &lt;span style="color: red;"&gt;(spuneți-mi sau trimiteți tabel întreținere)&lt;/span&gt;</v>
      </c>
      <c r="Y2228" s="622" t="str">
        <f t="shared" si="110"/>
        <v>40 din care 22 două camere, 18 trei camere, 0 număr camere necunoscut &lt;span style="color: red;"&gt;(spuneți-mi sau trimiteți tabel întreținere)&lt;/span&gt;</v>
      </c>
      <c r="Z2228" s="397"/>
      <c r="AA2228" s="625" t="s">
        <v>1043</v>
      </c>
      <c r="AB2228" s="628" t="s">
        <v>1304</v>
      </c>
      <c r="AC2228" s="431" t="s">
        <v>1547</v>
      </c>
      <c r="AD2228" s="623" t="s">
        <v>2410</v>
      </c>
      <c r="AE2228" s="623"/>
      <c r="AF2228" s="623"/>
      <c r="AG2228" s="623" t="s">
        <v>8</v>
      </c>
      <c r="AH2228" s="623"/>
      <c r="AI2228" s="623" t="s">
        <v>2604</v>
      </c>
      <c r="AJ2228" s="441"/>
      <c r="AK2228" s="359"/>
    </row>
    <row r="2229" spans="1:37">
      <c r="A2229" s="367"/>
      <c r="B2229" s="445" t="s">
        <v>225</v>
      </c>
      <c r="C2229" s="402">
        <v>47.133299999999998</v>
      </c>
      <c r="D2229" s="428">
        <v>23.8841</v>
      </c>
      <c r="E2229" s="449" t="s">
        <v>206</v>
      </c>
      <c r="F2229" s="450" t="s">
        <v>652</v>
      </c>
      <c r="G2229" s="450" t="s">
        <v>2521</v>
      </c>
      <c r="H2229" s="450" t="s">
        <v>3024</v>
      </c>
      <c r="I2229" s="627" t="s">
        <v>681</v>
      </c>
      <c r="J2229" s="399" t="s">
        <v>3</v>
      </c>
      <c r="K2229" s="624">
        <v>1</v>
      </c>
      <c r="L2229" s="624">
        <v>5</v>
      </c>
      <c r="M2229" s="624">
        <v>5</v>
      </c>
      <c r="N2229" s="398">
        <v>20</v>
      </c>
      <c r="O2229" s="395"/>
      <c r="P2229" s="526"/>
      <c r="Q2229" s="526">
        <v>15</v>
      </c>
      <c r="R2229" s="526">
        <v>5</v>
      </c>
      <c r="S2229" s="526"/>
      <c r="T2229" s="526"/>
      <c r="U2229" s="526"/>
      <c r="V2229" s="526">
        <f t="shared" si="111"/>
        <v>0</v>
      </c>
      <c r="W2229" s="672"/>
      <c r="X2229" s="396" t="str">
        <f t="shared" si="109"/>
        <v>15 două camere, 5 trei camere, 0 număr camere necunoscut &lt;span style="color: red;"&gt;(spuneți-mi sau trimiteți tabel întreținere)&lt;/span&gt;</v>
      </c>
      <c r="Y2229" s="622" t="str">
        <f t="shared" si="110"/>
        <v>20 din care 15 două camere, 5 trei camere, 0 număr camere necunoscut &lt;span style="color: red;"&gt;(spuneți-mi sau trimiteți tabel întreținere)&lt;/span&gt;</v>
      </c>
      <c r="Z2229" s="397"/>
      <c r="AA2229" s="625" t="s">
        <v>1043</v>
      </c>
      <c r="AB2229" s="628" t="s">
        <v>1302</v>
      </c>
      <c r="AC2229" s="431" t="s">
        <v>1548</v>
      </c>
      <c r="AD2229" s="623" t="s">
        <v>1465</v>
      </c>
      <c r="AE2229" s="623"/>
      <c r="AF2229" s="623"/>
      <c r="AG2229" s="623" t="s">
        <v>7</v>
      </c>
      <c r="AH2229" s="623"/>
      <c r="AI2229" s="623" t="s">
        <v>2575</v>
      </c>
      <c r="AJ2229" s="441"/>
      <c r="AK2229" s="359"/>
    </row>
    <row r="2230" spans="1:37">
      <c r="A2230" s="367"/>
      <c r="B2230" s="445" t="s">
        <v>225</v>
      </c>
      <c r="C2230" s="402">
        <v>47.132899999999999</v>
      </c>
      <c r="D2230" s="428">
        <v>23.887599999999999</v>
      </c>
      <c r="E2230" s="449" t="s">
        <v>206</v>
      </c>
      <c r="F2230" s="450" t="s">
        <v>652</v>
      </c>
      <c r="G2230" s="450" t="s">
        <v>2521</v>
      </c>
      <c r="H2230" s="450" t="s">
        <v>3213</v>
      </c>
      <c r="I2230" s="627" t="s">
        <v>681</v>
      </c>
      <c r="J2230" s="399" t="s">
        <v>3</v>
      </c>
      <c r="K2230" s="624">
        <v>2</v>
      </c>
      <c r="L2230" s="624">
        <v>5</v>
      </c>
      <c r="M2230" s="624">
        <v>5</v>
      </c>
      <c r="N2230" s="398">
        <v>40</v>
      </c>
      <c r="O2230" s="437"/>
      <c r="P2230" s="406"/>
      <c r="Q2230" s="526">
        <v>22</v>
      </c>
      <c r="R2230" s="526">
        <v>18</v>
      </c>
      <c r="S2230" s="526"/>
      <c r="T2230" s="526"/>
      <c r="U2230" s="526"/>
      <c r="V2230" s="526">
        <f t="shared" si="111"/>
        <v>0</v>
      </c>
      <c r="W2230" s="672"/>
      <c r="X2230" s="396" t="str">
        <f t="shared" si="109"/>
        <v>22 două camere, 18 trei camere, 0 număr camere necunoscut &lt;span style="color: red;"&gt;(spuneți-mi sau trimiteți tabel întreținere)&lt;/span&gt;</v>
      </c>
      <c r="Y2230" s="622" t="str">
        <f t="shared" si="110"/>
        <v>40 din care 22 două camere, 18 trei camere, 0 număr camere necunoscut &lt;span style="color: red;"&gt;(spuneți-mi sau trimiteți tabel întreținere)&lt;/span&gt;</v>
      </c>
      <c r="Z2230" s="397"/>
      <c r="AA2230" s="625" t="s">
        <v>1043</v>
      </c>
      <c r="AB2230" s="628" t="s">
        <v>1304</v>
      </c>
      <c r="AC2230" s="431" t="s">
        <v>1547</v>
      </c>
      <c r="AD2230" s="623" t="s">
        <v>2410</v>
      </c>
      <c r="AE2230" s="623"/>
      <c r="AF2230" s="623"/>
      <c r="AG2230" s="623" t="s">
        <v>8</v>
      </c>
      <c r="AH2230" s="623"/>
      <c r="AI2230" s="623" t="s">
        <v>2604</v>
      </c>
      <c r="AJ2230" s="441"/>
      <c r="AK2230" s="359"/>
    </row>
    <row r="2231" spans="1:37">
      <c r="A2231" s="367"/>
      <c r="B2231" s="445" t="s">
        <v>285</v>
      </c>
      <c r="C2231" s="402">
        <v>47.133099999999999</v>
      </c>
      <c r="D2231" s="428">
        <v>23.883800000000001</v>
      </c>
      <c r="E2231" s="449" t="s">
        <v>206</v>
      </c>
      <c r="F2231" s="450" t="s">
        <v>652</v>
      </c>
      <c r="G2231" s="450" t="s">
        <v>2521</v>
      </c>
      <c r="H2231" s="450" t="s">
        <v>5070</v>
      </c>
      <c r="I2231" s="627" t="s">
        <v>704</v>
      </c>
      <c r="J2231" s="399" t="s">
        <v>3</v>
      </c>
      <c r="K2231" s="624">
        <v>1</v>
      </c>
      <c r="L2231" s="624">
        <v>5</v>
      </c>
      <c r="M2231" s="624">
        <v>5</v>
      </c>
      <c r="N2231" s="398">
        <v>20</v>
      </c>
      <c r="O2231" s="437"/>
      <c r="P2231" s="406"/>
      <c r="Q2231" s="406"/>
      <c r="R2231" s="406"/>
      <c r="S2231" s="406"/>
      <c r="T2231" s="406"/>
      <c r="U2231" s="406"/>
      <c r="V2231" s="406">
        <f t="shared" si="111"/>
        <v>20</v>
      </c>
      <c r="W2231" s="676"/>
      <c r="X2231" s="507" t="str">
        <f t="shared" si="109"/>
        <v>20 număr camere necunoscut &lt;span style="color: red;"&gt;(spuneți-mi sau trimiteți tabel întreținere)&lt;/span&gt;</v>
      </c>
      <c r="Y2231" s="508" t="str">
        <f t="shared" si="110"/>
        <v>20 din care 20 număr camere necunoscut &lt;span style="color: red;"&gt;(spuneți-mi sau trimiteți tabel întreținere)&lt;/span&gt;</v>
      </c>
      <c r="Z2231" s="509"/>
      <c r="AA2231" s="510" t="s">
        <v>1043</v>
      </c>
      <c r="AB2231" s="628" t="s">
        <v>1302</v>
      </c>
      <c r="AC2231" s="432" t="s">
        <v>1548</v>
      </c>
      <c r="AD2231" s="356" t="s">
        <v>2225</v>
      </c>
      <c r="AE2231" s="356"/>
      <c r="AF2231" s="356"/>
      <c r="AG2231" s="356" t="s">
        <v>840</v>
      </c>
      <c r="AH2231" s="356"/>
      <c r="AI2231" s="356" t="s">
        <v>2227</v>
      </c>
      <c r="AJ2231" s="441"/>
      <c r="AK2231" s="359"/>
    </row>
    <row r="2232" spans="1:37">
      <c r="A2232" s="367"/>
      <c r="B2232" s="445" t="s">
        <v>286</v>
      </c>
      <c r="C2232" s="402">
        <v>47.131500000000003</v>
      </c>
      <c r="D2232" s="428">
        <v>23.8886</v>
      </c>
      <c r="E2232" s="449" t="s">
        <v>206</v>
      </c>
      <c r="F2232" s="450" t="s">
        <v>652</v>
      </c>
      <c r="G2232" s="450" t="s">
        <v>2521</v>
      </c>
      <c r="H2232" s="450" t="s">
        <v>3167</v>
      </c>
      <c r="I2232" s="627" t="s">
        <v>681</v>
      </c>
      <c r="J2232" s="399" t="s">
        <v>3</v>
      </c>
      <c r="K2232" s="624">
        <v>3</v>
      </c>
      <c r="L2232" s="624">
        <v>5</v>
      </c>
      <c r="M2232" s="624">
        <v>5</v>
      </c>
      <c r="N2232" s="398">
        <v>60</v>
      </c>
      <c r="O2232" s="395"/>
      <c r="P2232" s="526"/>
      <c r="Q2232" s="526">
        <v>51</v>
      </c>
      <c r="R2232" s="526">
        <v>9</v>
      </c>
      <c r="S2232" s="526"/>
      <c r="T2232" s="526"/>
      <c r="U2232" s="526"/>
      <c r="V2232" s="526">
        <f t="shared" si="111"/>
        <v>0</v>
      </c>
      <c r="W2232" s="672"/>
      <c r="X2232" s="396" t="str">
        <f t="shared" si="109"/>
        <v>51 două camere, 9 trei camere, 0 număr camere necunoscut &lt;span style="color: red;"&gt;(spuneți-mi sau trimiteți tabel întreținere)&lt;/span&gt;</v>
      </c>
      <c r="Y2232" s="622" t="str">
        <f t="shared" si="110"/>
        <v>60 din care 51 două camere, 9 trei camere, 0 număr camere necunoscut &lt;span style="color: red;"&gt;(spuneți-mi sau trimiteți tabel întreținere)&lt;/span&gt;</v>
      </c>
      <c r="Z2232" s="397"/>
      <c r="AA2232" s="625" t="s">
        <v>1043</v>
      </c>
      <c r="AB2232" s="628" t="s">
        <v>1305</v>
      </c>
      <c r="AC2232" s="431" t="s">
        <v>1547</v>
      </c>
      <c r="AD2232" s="623" t="s">
        <v>1491</v>
      </c>
      <c r="AE2232" s="623"/>
      <c r="AF2232" s="623"/>
      <c r="AG2232" s="623" t="s">
        <v>10</v>
      </c>
      <c r="AH2232" s="623"/>
      <c r="AI2232" s="623" t="s">
        <v>2583</v>
      </c>
      <c r="AJ2232" s="441"/>
      <c r="AK2232" s="359"/>
    </row>
    <row r="2233" spans="1:37">
      <c r="A2233" s="367"/>
      <c r="B2233" s="445" t="s">
        <v>286</v>
      </c>
      <c r="C2233" s="402">
        <v>47.132800000000003</v>
      </c>
      <c r="D2233" s="428">
        <v>23.883700000000001</v>
      </c>
      <c r="E2233" s="449" t="s">
        <v>206</v>
      </c>
      <c r="F2233" s="450" t="s">
        <v>652</v>
      </c>
      <c r="G2233" s="450" t="s">
        <v>2521</v>
      </c>
      <c r="H2233" s="450" t="s">
        <v>5071</v>
      </c>
      <c r="I2233" s="627" t="s">
        <v>681</v>
      </c>
      <c r="J2233" s="399" t="s">
        <v>3</v>
      </c>
      <c r="K2233" s="624">
        <v>1</v>
      </c>
      <c r="L2233" s="624">
        <v>5</v>
      </c>
      <c r="M2233" s="624">
        <v>5</v>
      </c>
      <c r="N2233" s="398">
        <v>20</v>
      </c>
      <c r="O2233" s="395"/>
      <c r="P2233" s="526"/>
      <c r="Q2233" s="526">
        <v>15</v>
      </c>
      <c r="R2233" s="526">
        <v>5</v>
      </c>
      <c r="S2233" s="526"/>
      <c r="T2233" s="526"/>
      <c r="U2233" s="526"/>
      <c r="V2233" s="526">
        <f t="shared" si="111"/>
        <v>0</v>
      </c>
      <c r="W2233" s="672"/>
      <c r="X2233" s="396" t="str">
        <f t="shared" si="109"/>
        <v>15 două camere, 5 trei camere, 0 număr camere necunoscut &lt;span style="color: red;"&gt;(spuneți-mi sau trimiteți tabel întreținere)&lt;/span&gt;</v>
      </c>
      <c r="Y2233" s="622" t="str">
        <f t="shared" si="110"/>
        <v>20 din care 15 două camere, 5 trei camere, 0 număr camere necunoscut &lt;span style="color: red;"&gt;(spuneți-mi sau trimiteți tabel întreținere)&lt;/span&gt;</v>
      </c>
      <c r="Z2233" s="397"/>
      <c r="AA2233" s="625" t="s">
        <v>1043</v>
      </c>
      <c r="AB2233" s="628" t="s">
        <v>1302</v>
      </c>
      <c r="AC2233" s="431" t="s">
        <v>1548</v>
      </c>
      <c r="AD2233" s="623" t="s">
        <v>1465</v>
      </c>
      <c r="AE2233" s="623"/>
      <c r="AF2233" s="623"/>
      <c r="AG2233" s="623" t="s">
        <v>7</v>
      </c>
      <c r="AH2233" s="623"/>
      <c r="AI2233" s="623" t="s">
        <v>2575</v>
      </c>
      <c r="AJ2233" s="441"/>
      <c r="AK2233" s="359"/>
    </row>
    <row r="2234" spans="1:37">
      <c r="A2234" s="367"/>
      <c r="B2234" s="445" t="s">
        <v>2251</v>
      </c>
      <c r="C2234" s="402">
        <v>47.1355</v>
      </c>
      <c r="D2234" s="428">
        <v>23.888200000000001</v>
      </c>
      <c r="E2234" s="449" t="s">
        <v>206</v>
      </c>
      <c r="F2234" s="450" t="s">
        <v>652</v>
      </c>
      <c r="G2234" s="450" t="s">
        <v>2521</v>
      </c>
      <c r="H2234" s="450" t="s">
        <v>5072</v>
      </c>
      <c r="I2234" s="627" t="s">
        <v>681</v>
      </c>
      <c r="J2234" s="399" t="s">
        <v>3</v>
      </c>
      <c r="K2234" s="624">
        <v>3</v>
      </c>
      <c r="L2234" s="624">
        <v>5</v>
      </c>
      <c r="M2234" s="624">
        <v>4</v>
      </c>
      <c r="N2234" s="425">
        <v>60</v>
      </c>
      <c r="O2234" s="437"/>
      <c r="P2234" s="406"/>
      <c r="Q2234" s="406">
        <v>45</v>
      </c>
      <c r="R2234" s="406">
        <v>15</v>
      </c>
      <c r="S2234" s="406"/>
      <c r="T2234" s="406"/>
      <c r="U2234" s="406"/>
      <c r="V2234" s="406">
        <f t="shared" si="111"/>
        <v>0</v>
      </c>
      <c r="W2234" s="676"/>
      <c r="X2234" s="507" t="str">
        <f t="shared" si="109"/>
        <v>45 două camere, 15 trei camere, 0 număr camere necunoscut &lt;span style="color: red;"&gt;(spuneți-mi sau trimiteți tabel întreținere)&lt;/span&gt;</v>
      </c>
      <c r="Y2234" s="508" t="str">
        <f t="shared" si="110"/>
        <v>60 din care 45 două camere, 15 trei camere, 0 număr camere necunoscut &lt;span style="color: red;"&gt;(spuneți-mi sau trimiteți tabel întreținere)&lt;/span&gt;</v>
      </c>
      <c r="Z2234" s="509"/>
      <c r="AA2234" s="510" t="s">
        <v>1043</v>
      </c>
      <c r="AB2234" s="421" t="s">
        <v>1303</v>
      </c>
      <c r="AC2234" s="431" t="s">
        <v>1547</v>
      </c>
      <c r="AD2234" s="356" t="s">
        <v>2191</v>
      </c>
      <c r="AE2234" s="356"/>
      <c r="AF2234" s="356"/>
      <c r="AG2234" s="356" t="s">
        <v>840</v>
      </c>
      <c r="AH2234" s="356"/>
      <c r="AI2234" s="356" t="s">
        <v>2227</v>
      </c>
      <c r="AJ2234" s="441"/>
      <c r="AK2234" s="359"/>
    </row>
    <row r="2235" spans="1:37">
      <c r="A2235" s="367"/>
      <c r="B2235" s="445" t="s">
        <v>287</v>
      </c>
      <c r="C2235" s="402">
        <v>47.1325</v>
      </c>
      <c r="D2235" s="428">
        <v>23.884</v>
      </c>
      <c r="E2235" s="449" t="s">
        <v>206</v>
      </c>
      <c r="F2235" s="450" t="s">
        <v>652</v>
      </c>
      <c r="G2235" s="450" t="s">
        <v>2521</v>
      </c>
      <c r="H2235" s="450" t="s">
        <v>5073</v>
      </c>
      <c r="I2235" s="627" t="s">
        <v>681</v>
      </c>
      <c r="J2235" s="399" t="s">
        <v>3</v>
      </c>
      <c r="K2235" s="624">
        <v>1</v>
      </c>
      <c r="L2235" s="624">
        <v>5</v>
      </c>
      <c r="M2235" s="624">
        <v>5</v>
      </c>
      <c r="N2235" s="398">
        <v>20</v>
      </c>
      <c r="O2235" s="395"/>
      <c r="P2235" s="526"/>
      <c r="Q2235" s="526">
        <v>15</v>
      </c>
      <c r="R2235" s="526">
        <v>5</v>
      </c>
      <c r="S2235" s="526"/>
      <c r="T2235" s="526"/>
      <c r="U2235" s="526"/>
      <c r="V2235" s="526">
        <f t="shared" si="111"/>
        <v>0</v>
      </c>
      <c r="W2235" s="672"/>
      <c r="X2235" s="396" t="str">
        <f t="shared" si="109"/>
        <v>15 două camere, 5 trei camere, 0 număr camere necunoscut &lt;span style="color: red;"&gt;(spuneți-mi sau trimiteți tabel întreținere)&lt;/span&gt;</v>
      </c>
      <c r="Y2235" s="622" t="str">
        <f t="shared" si="110"/>
        <v>20 din care 15 două camere, 5 trei camere, 0 număr camere necunoscut &lt;span style="color: red;"&gt;(spuneți-mi sau trimiteți tabel întreținere)&lt;/span&gt;</v>
      </c>
      <c r="Z2235" s="397"/>
      <c r="AA2235" s="625" t="s">
        <v>1043</v>
      </c>
      <c r="AB2235" s="628" t="s">
        <v>1302</v>
      </c>
      <c r="AC2235" s="431" t="s">
        <v>1548</v>
      </c>
      <c r="AD2235" s="623" t="s">
        <v>1465</v>
      </c>
      <c r="AE2235" s="623"/>
      <c r="AF2235" s="623"/>
      <c r="AG2235" s="623" t="s">
        <v>7</v>
      </c>
      <c r="AH2235" s="623"/>
      <c r="AI2235" s="623" t="s">
        <v>2575</v>
      </c>
      <c r="AJ2235" s="441"/>
      <c r="AK2235" s="359"/>
    </row>
    <row r="2236" spans="1:37">
      <c r="A2236" s="367"/>
      <c r="B2236" s="445" t="s">
        <v>2243</v>
      </c>
      <c r="C2236" s="402">
        <v>47.132300000000001</v>
      </c>
      <c r="D2236" s="428">
        <v>23.884399999999999</v>
      </c>
      <c r="E2236" s="449" t="s">
        <v>206</v>
      </c>
      <c r="F2236" s="450" t="s">
        <v>652</v>
      </c>
      <c r="G2236" s="450" t="s">
        <v>2521</v>
      </c>
      <c r="H2236" s="450" t="s">
        <v>5074</v>
      </c>
      <c r="I2236" s="627" t="s">
        <v>681</v>
      </c>
      <c r="J2236" s="399" t="s">
        <v>3</v>
      </c>
      <c r="K2236" s="624">
        <v>1</v>
      </c>
      <c r="L2236" s="624">
        <v>5</v>
      </c>
      <c r="M2236" s="624">
        <v>5</v>
      </c>
      <c r="N2236" s="398">
        <v>20</v>
      </c>
      <c r="O2236" s="395"/>
      <c r="P2236" s="526"/>
      <c r="Q2236" s="526">
        <v>15</v>
      </c>
      <c r="R2236" s="526">
        <v>5</v>
      </c>
      <c r="S2236" s="526"/>
      <c r="T2236" s="526"/>
      <c r="U2236" s="526"/>
      <c r="V2236" s="526">
        <f t="shared" si="111"/>
        <v>0</v>
      </c>
      <c r="W2236" s="672"/>
      <c r="X2236" s="396" t="str">
        <f t="shared" si="109"/>
        <v>15 două camere, 5 trei camere, 0 număr camere necunoscut &lt;span style="color: red;"&gt;(spuneți-mi sau trimiteți tabel întreținere)&lt;/span&gt;</v>
      </c>
      <c r="Y2236" s="622" t="str">
        <f t="shared" si="110"/>
        <v>20 din care 15 două camere, 5 trei camere, 0 număr camere necunoscut &lt;span style="color: red;"&gt;(spuneți-mi sau trimiteți tabel întreținere)&lt;/span&gt;</v>
      </c>
      <c r="Z2236" s="397"/>
      <c r="AA2236" s="625" t="s">
        <v>1043</v>
      </c>
      <c r="AB2236" s="628" t="s">
        <v>1302</v>
      </c>
      <c r="AC2236" s="431" t="s">
        <v>1548</v>
      </c>
      <c r="AD2236" s="623" t="s">
        <v>1465</v>
      </c>
      <c r="AE2236" s="623"/>
      <c r="AF2236" s="623"/>
      <c r="AG2236" s="623" t="s">
        <v>7</v>
      </c>
      <c r="AH2236" s="623"/>
      <c r="AI2236" s="623" t="s">
        <v>2575</v>
      </c>
      <c r="AJ2236" s="441"/>
      <c r="AK2236" s="359"/>
    </row>
    <row r="2237" spans="1:37">
      <c r="A2237" s="367"/>
      <c r="B2237" s="445" t="s">
        <v>289</v>
      </c>
      <c r="C2237" s="402">
        <v>47.131700000000002</v>
      </c>
      <c r="D2237" s="428">
        <v>23.884</v>
      </c>
      <c r="E2237" s="449" t="s">
        <v>206</v>
      </c>
      <c r="F2237" s="450" t="s">
        <v>652</v>
      </c>
      <c r="G2237" s="450" t="s">
        <v>2521</v>
      </c>
      <c r="H2237" s="450" t="s">
        <v>5075</v>
      </c>
      <c r="I2237" s="627" t="s">
        <v>681</v>
      </c>
      <c r="J2237" s="399" t="s">
        <v>3</v>
      </c>
      <c r="K2237" s="624">
        <v>1</v>
      </c>
      <c r="L2237" s="624">
        <v>5</v>
      </c>
      <c r="M2237" s="624">
        <v>5</v>
      </c>
      <c r="N2237" s="398">
        <v>20</v>
      </c>
      <c r="O2237" s="395"/>
      <c r="P2237" s="526"/>
      <c r="Q2237" s="526">
        <v>15</v>
      </c>
      <c r="R2237" s="526">
        <v>5</v>
      </c>
      <c r="S2237" s="526"/>
      <c r="T2237" s="526"/>
      <c r="U2237" s="526"/>
      <c r="V2237" s="526">
        <f t="shared" si="111"/>
        <v>0</v>
      </c>
      <c r="W2237" s="672"/>
      <c r="X2237" s="396" t="str">
        <f t="shared" si="109"/>
        <v>15 două camere, 5 trei camere, 0 număr camere necunoscut &lt;span style="color: red;"&gt;(spuneți-mi sau trimiteți tabel întreținere)&lt;/span&gt;</v>
      </c>
      <c r="Y2237" s="622" t="str">
        <f t="shared" si="110"/>
        <v>20 din care 15 două camere, 5 trei camere, 0 număr camere necunoscut &lt;span style="color: red;"&gt;(spuneți-mi sau trimiteți tabel întreținere)&lt;/span&gt;</v>
      </c>
      <c r="Z2237" s="397"/>
      <c r="AA2237" s="625" t="s">
        <v>1043</v>
      </c>
      <c r="AB2237" s="628" t="s">
        <v>1302</v>
      </c>
      <c r="AC2237" s="431" t="s">
        <v>1548</v>
      </c>
      <c r="AD2237" s="623" t="s">
        <v>1465</v>
      </c>
      <c r="AE2237" s="623"/>
      <c r="AF2237" s="623"/>
      <c r="AG2237" s="623" t="s">
        <v>7</v>
      </c>
      <c r="AH2237" s="623"/>
      <c r="AI2237" s="623" t="s">
        <v>2575</v>
      </c>
      <c r="AJ2237" s="441"/>
      <c r="AK2237" s="359"/>
    </row>
    <row r="2238" spans="1:37">
      <c r="A2238" s="367"/>
      <c r="B2238" s="445" t="s">
        <v>230</v>
      </c>
      <c r="C2238" s="402">
        <v>47.133200000000002</v>
      </c>
      <c r="D2238" s="428">
        <v>23.881699999999999</v>
      </c>
      <c r="E2238" s="449" t="s">
        <v>206</v>
      </c>
      <c r="F2238" s="450" t="s">
        <v>652</v>
      </c>
      <c r="G2238" s="450" t="s">
        <v>2521</v>
      </c>
      <c r="H2238" s="450" t="s">
        <v>5076</v>
      </c>
      <c r="I2238" s="627" t="s">
        <v>681</v>
      </c>
      <c r="J2238" s="399" t="s">
        <v>3</v>
      </c>
      <c r="K2238" s="624">
        <v>2</v>
      </c>
      <c r="L2238" s="624">
        <v>5</v>
      </c>
      <c r="M2238" s="624">
        <v>5</v>
      </c>
      <c r="N2238" s="398">
        <v>40</v>
      </c>
      <c r="O2238" s="395"/>
      <c r="P2238" s="526"/>
      <c r="Q2238" s="526">
        <v>30</v>
      </c>
      <c r="R2238" s="526">
        <v>10</v>
      </c>
      <c r="S2238" s="526"/>
      <c r="T2238" s="526"/>
      <c r="U2238" s="526"/>
      <c r="V2238" s="526">
        <f t="shared" si="111"/>
        <v>0</v>
      </c>
      <c r="W2238" s="672"/>
      <c r="X2238" s="396" t="str">
        <f t="shared" si="109"/>
        <v>30 două camere, 10 trei camere, 0 număr camere necunoscut &lt;span style="color: red;"&gt;(spuneți-mi sau trimiteți tabel întreținere)&lt;/span&gt;</v>
      </c>
      <c r="Y2238" s="622" t="str">
        <f t="shared" si="110"/>
        <v>40 din care 30 două camere, 10 trei camere, 0 număr camere necunoscut &lt;span style="color: red;"&gt;(spuneți-mi sau trimiteți tabel întreținere)&lt;/span&gt;</v>
      </c>
      <c r="Z2238" s="397"/>
      <c r="AA2238" s="625" t="s">
        <v>1043</v>
      </c>
      <c r="AB2238" s="628" t="s">
        <v>1301</v>
      </c>
      <c r="AC2238" s="431" t="s">
        <v>1548</v>
      </c>
      <c r="AD2238" s="623" t="s">
        <v>1471</v>
      </c>
      <c r="AE2238" s="623"/>
      <c r="AF2238" s="623"/>
      <c r="AG2238" s="623" t="s">
        <v>6</v>
      </c>
      <c r="AH2238" s="623"/>
      <c r="AI2238" s="623" t="s">
        <v>2560</v>
      </c>
      <c r="AJ2238" s="441"/>
      <c r="AK2238" s="359"/>
    </row>
    <row r="2239" spans="1:37">
      <c r="A2239" s="367"/>
      <c r="B2239" s="445" t="s">
        <v>230</v>
      </c>
      <c r="C2239" s="402">
        <v>47.136400000000002</v>
      </c>
      <c r="D2239" s="428">
        <v>23.887</v>
      </c>
      <c r="E2239" s="449" t="s">
        <v>206</v>
      </c>
      <c r="F2239" s="450" t="s">
        <v>652</v>
      </c>
      <c r="G2239" s="450" t="s">
        <v>2521</v>
      </c>
      <c r="H2239" s="450" t="s">
        <v>5077</v>
      </c>
      <c r="I2239" s="452" t="s">
        <v>681</v>
      </c>
      <c r="J2239" s="457" t="s">
        <v>3</v>
      </c>
      <c r="K2239" s="407">
        <v>2</v>
      </c>
      <c r="L2239" s="407">
        <v>5</v>
      </c>
      <c r="M2239" s="407">
        <v>5</v>
      </c>
      <c r="N2239" s="398">
        <v>20</v>
      </c>
      <c r="O2239" s="395"/>
      <c r="P2239" s="526"/>
      <c r="Q2239" s="526"/>
      <c r="R2239" s="526">
        <v>14</v>
      </c>
      <c r="S2239" s="526">
        <v>6</v>
      </c>
      <c r="T2239" s="526"/>
      <c r="U2239" s="526"/>
      <c r="V2239" s="526">
        <f t="shared" si="111"/>
        <v>0</v>
      </c>
      <c r="W2239" s="676"/>
      <c r="X2239" s="507" t="str">
        <f t="shared" si="109"/>
        <v>14 trei camere, 6 patru camere, 0 număr camere necunoscut &lt;span style="color: red;"&gt;(spuneți-mi sau trimiteți tabel întreținere)&lt;/span&gt;</v>
      </c>
      <c r="Y2239" s="508" t="str">
        <f t="shared" si="110"/>
        <v>20 din care 14 trei camere, 6 patru camere, 0 număr camere necunoscut &lt;span style="color: red;"&gt;(spuneți-mi sau trimiteți tabel întreținere)&lt;/span&gt;</v>
      </c>
      <c r="Z2239" s="509"/>
      <c r="AA2239" s="625" t="s">
        <v>1043</v>
      </c>
      <c r="AB2239" s="628" t="s">
        <v>1306</v>
      </c>
      <c r="AC2239" s="431" t="s">
        <v>1155</v>
      </c>
      <c r="AD2239" s="623" t="s">
        <v>1389</v>
      </c>
      <c r="AE2239" s="623"/>
      <c r="AF2239" s="623"/>
      <c r="AG2239" s="623" t="s">
        <v>10</v>
      </c>
      <c r="AH2239" s="623"/>
      <c r="AI2239" s="623" t="s">
        <v>2598</v>
      </c>
      <c r="AJ2239" s="441"/>
      <c r="AK2239" s="359"/>
    </row>
    <row r="2240" spans="1:37">
      <c r="A2240" s="367"/>
      <c r="B2240" s="445" t="s">
        <v>226</v>
      </c>
      <c r="C2240" s="402">
        <v>47.1327</v>
      </c>
      <c r="D2240" s="428">
        <v>23.885899999999999</v>
      </c>
      <c r="E2240" s="449" t="s">
        <v>206</v>
      </c>
      <c r="F2240" s="450" t="s">
        <v>652</v>
      </c>
      <c r="G2240" s="450" t="s">
        <v>2521</v>
      </c>
      <c r="H2240" s="450" t="s">
        <v>3288</v>
      </c>
      <c r="I2240" s="452" t="s">
        <v>681</v>
      </c>
      <c r="J2240" s="457" t="s">
        <v>3</v>
      </c>
      <c r="K2240" s="407">
        <v>3</v>
      </c>
      <c r="L2240" s="407">
        <v>5</v>
      </c>
      <c r="M2240" s="407">
        <v>5</v>
      </c>
      <c r="N2240" s="425">
        <v>40</v>
      </c>
      <c r="O2240" s="437"/>
      <c r="P2240" s="406"/>
      <c r="Q2240" s="406">
        <v>12</v>
      </c>
      <c r="R2240" s="406">
        <v>24</v>
      </c>
      <c r="S2240" s="406">
        <v>4</v>
      </c>
      <c r="T2240" s="406"/>
      <c r="U2240" s="406"/>
      <c r="V2240" s="406">
        <f t="shared" si="111"/>
        <v>0</v>
      </c>
      <c r="W2240" s="676"/>
      <c r="X2240" s="507" t="str">
        <f t="shared" si="109"/>
        <v>12 două camere, 24 trei camere, 4 patru camere, 0 număr camere necunoscut &lt;span style="color: red;"&gt;(spuneți-mi sau trimiteți tabel întreținere)&lt;/span&gt;</v>
      </c>
      <c r="Y2240" s="508" t="str">
        <f t="shared" si="110"/>
        <v>40 din care 12 două camere, 24 trei camere, 4 patru camere, 0 număr camere necunoscut &lt;span style="color: red;"&gt;(spuneți-mi sau trimiteți tabel întreținere)&lt;/span&gt;</v>
      </c>
      <c r="Z2240" s="509"/>
      <c r="AA2240" s="510" t="s">
        <v>1043</v>
      </c>
      <c r="AB2240" s="628" t="s">
        <v>1301</v>
      </c>
      <c r="AC2240" s="431" t="s">
        <v>1548</v>
      </c>
      <c r="AD2240" s="623" t="s">
        <v>1475</v>
      </c>
      <c r="AE2240" s="623"/>
      <c r="AF2240" s="623"/>
      <c r="AG2240" s="623" t="s">
        <v>6</v>
      </c>
      <c r="AH2240" s="623"/>
      <c r="AI2240" s="623" t="s">
        <v>2560</v>
      </c>
      <c r="AJ2240" s="441"/>
      <c r="AK2240" s="359"/>
    </row>
    <row r="2241" spans="1:37">
      <c r="A2241" s="367"/>
      <c r="B2241" s="445" t="s">
        <v>227</v>
      </c>
      <c r="C2241" s="402">
        <v>47.131300000000003</v>
      </c>
      <c r="D2241" s="428">
        <v>23.8856</v>
      </c>
      <c r="E2241" s="449" t="s">
        <v>206</v>
      </c>
      <c r="F2241" s="450" t="s">
        <v>652</v>
      </c>
      <c r="G2241" s="450" t="s">
        <v>2521</v>
      </c>
      <c r="H2241" s="450" t="s">
        <v>5078</v>
      </c>
      <c r="I2241" s="452" t="s">
        <v>681</v>
      </c>
      <c r="J2241" s="457" t="s">
        <v>3</v>
      </c>
      <c r="K2241" s="407">
        <v>3</v>
      </c>
      <c r="L2241" s="407">
        <v>5</v>
      </c>
      <c r="M2241" s="407">
        <v>5</v>
      </c>
      <c r="N2241" s="425">
        <v>40</v>
      </c>
      <c r="O2241" s="437"/>
      <c r="P2241" s="406"/>
      <c r="Q2241" s="406">
        <v>12</v>
      </c>
      <c r="R2241" s="406">
        <v>24</v>
      </c>
      <c r="S2241" s="406">
        <v>4</v>
      </c>
      <c r="T2241" s="406"/>
      <c r="U2241" s="406"/>
      <c r="V2241" s="406">
        <f t="shared" si="111"/>
        <v>0</v>
      </c>
      <c r="W2241" s="676"/>
      <c r="X2241" s="507" t="str">
        <f t="shared" si="109"/>
        <v>12 două camere, 24 trei camere, 4 patru camere, 0 număr camere necunoscut &lt;span style="color: red;"&gt;(spuneți-mi sau trimiteți tabel întreținere)&lt;/span&gt;</v>
      </c>
      <c r="Y2241" s="508" t="str">
        <f t="shared" si="110"/>
        <v>40 din care 12 două camere, 24 trei camere, 4 patru camere, 0 număr camere necunoscut &lt;span style="color: red;"&gt;(spuneți-mi sau trimiteți tabel întreținere)&lt;/span&gt;</v>
      </c>
      <c r="Z2241" s="509"/>
      <c r="AA2241" s="510" t="s">
        <v>1043</v>
      </c>
      <c r="AB2241" s="628" t="s">
        <v>1301</v>
      </c>
      <c r="AC2241" s="431" t="s">
        <v>1548</v>
      </c>
      <c r="AD2241" s="623" t="s">
        <v>1475</v>
      </c>
      <c r="AE2241" s="623"/>
      <c r="AF2241" s="623"/>
      <c r="AG2241" s="623" t="s">
        <v>6</v>
      </c>
      <c r="AH2241" s="623"/>
      <c r="AI2241" s="623" t="s">
        <v>2560</v>
      </c>
      <c r="AJ2241" s="441"/>
      <c r="AK2241" s="359"/>
    </row>
    <row r="2242" spans="1:37">
      <c r="A2242" s="367"/>
      <c r="B2242" s="445" t="s">
        <v>231</v>
      </c>
      <c r="C2242" s="402">
        <v>47.132199999999997</v>
      </c>
      <c r="D2242" s="428">
        <v>23.882000000000001</v>
      </c>
      <c r="E2242" s="449" t="s">
        <v>206</v>
      </c>
      <c r="F2242" s="450" t="s">
        <v>652</v>
      </c>
      <c r="G2242" s="450" t="s">
        <v>2521</v>
      </c>
      <c r="H2242" s="450" t="s">
        <v>5079</v>
      </c>
      <c r="I2242" s="627" t="s">
        <v>681</v>
      </c>
      <c r="J2242" s="399" t="s">
        <v>3</v>
      </c>
      <c r="K2242" s="624">
        <v>2</v>
      </c>
      <c r="L2242" s="624">
        <v>5</v>
      </c>
      <c r="M2242" s="624">
        <v>5</v>
      </c>
      <c r="N2242" s="398">
        <v>40</v>
      </c>
      <c r="O2242" s="395"/>
      <c r="P2242" s="526"/>
      <c r="Q2242" s="526">
        <v>30</v>
      </c>
      <c r="R2242" s="526">
        <v>10</v>
      </c>
      <c r="S2242" s="526"/>
      <c r="T2242" s="526"/>
      <c r="U2242" s="526"/>
      <c r="V2242" s="526">
        <f t="shared" si="111"/>
        <v>0</v>
      </c>
      <c r="W2242" s="672"/>
      <c r="X2242" s="396" t="str">
        <f t="shared" si="109"/>
        <v>30 două camere, 10 trei camere, 0 număr camere necunoscut &lt;span style="color: red;"&gt;(spuneți-mi sau trimiteți tabel întreținere)&lt;/span&gt;</v>
      </c>
      <c r="Y2242" s="622" t="str">
        <f t="shared" si="110"/>
        <v>40 din care 30 două camere, 10 trei camere, 0 număr camere necunoscut &lt;span style="color: red;"&gt;(spuneți-mi sau trimiteți tabel întreținere)&lt;/span&gt;</v>
      </c>
      <c r="Z2242" s="397"/>
      <c r="AA2242" s="625" t="s">
        <v>1043</v>
      </c>
      <c r="AB2242" s="628" t="s">
        <v>1301</v>
      </c>
      <c r="AC2242" s="431" t="s">
        <v>1548</v>
      </c>
      <c r="AD2242" s="623" t="s">
        <v>1471</v>
      </c>
      <c r="AE2242" s="623"/>
      <c r="AF2242" s="623"/>
      <c r="AG2242" s="623" t="s">
        <v>6</v>
      </c>
      <c r="AH2242" s="623"/>
      <c r="AI2242" s="623" t="s">
        <v>2560</v>
      </c>
      <c r="AJ2242" s="441"/>
      <c r="AK2242" s="359"/>
    </row>
    <row r="2243" spans="1:37">
      <c r="A2243" s="367"/>
      <c r="B2243" s="445" t="s">
        <v>231</v>
      </c>
      <c r="C2243" s="402">
        <v>47.136400000000002</v>
      </c>
      <c r="D2243" s="428">
        <v>23.8873</v>
      </c>
      <c r="E2243" s="449" t="s">
        <v>206</v>
      </c>
      <c r="F2243" s="450" t="s">
        <v>652</v>
      </c>
      <c r="G2243" s="450" t="s">
        <v>2521</v>
      </c>
      <c r="H2243" s="450" t="s">
        <v>3392</v>
      </c>
      <c r="I2243" s="452" t="s">
        <v>681</v>
      </c>
      <c r="J2243" s="457" t="s">
        <v>3</v>
      </c>
      <c r="K2243" s="407">
        <v>2</v>
      </c>
      <c r="L2243" s="407">
        <v>5</v>
      </c>
      <c r="M2243" s="407">
        <v>5</v>
      </c>
      <c r="N2243" s="425">
        <v>20</v>
      </c>
      <c r="O2243" s="395"/>
      <c r="P2243" s="526"/>
      <c r="Q2243" s="526">
        <v>5</v>
      </c>
      <c r="R2243" s="526">
        <v>9</v>
      </c>
      <c r="S2243" s="526">
        <v>6</v>
      </c>
      <c r="T2243" s="526"/>
      <c r="U2243" s="526"/>
      <c r="V2243" s="526">
        <f t="shared" si="111"/>
        <v>0</v>
      </c>
      <c r="W2243" s="672"/>
      <c r="X2243" s="507" t="str">
        <f t="shared" si="109"/>
        <v>5 două camere, 9 trei camere, 6 patru camere, 0 număr camere necunoscut &lt;span style="color: red;"&gt;(spuneți-mi sau trimiteți tabel întreținere)&lt;/span&gt;</v>
      </c>
      <c r="Y2243" s="508" t="str">
        <f t="shared" si="110"/>
        <v>20 din care 5 două camere, 9 trei camere, 6 patru camere, 0 număr camere necunoscut &lt;span style="color: red;"&gt;(spuneți-mi sau trimiteți tabel întreținere)&lt;/span&gt;</v>
      </c>
      <c r="Z2243" s="509"/>
      <c r="AA2243" s="510" t="s">
        <v>1043</v>
      </c>
      <c r="AB2243" s="628" t="s">
        <v>1306</v>
      </c>
      <c r="AC2243" s="431" t="s">
        <v>1155</v>
      </c>
      <c r="AD2243" s="356" t="s">
        <v>1438</v>
      </c>
      <c r="AE2243" s="356"/>
      <c r="AF2243" s="356"/>
      <c r="AG2243" s="623" t="s">
        <v>10</v>
      </c>
      <c r="AH2243" s="623"/>
      <c r="AI2243" s="623" t="s">
        <v>2598</v>
      </c>
      <c r="AJ2243" s="441"/>
      <c r="AK2243" s="359"/>
    </row>
    <row r="2244" spans="1:37">
      <c r="A2244" s="367"/>
      <c r="B2244" s="445" t="s">
        <v>425</v>
      </c>
      <c r="C2244" s="402">
        <v>47.134900000000002</v>
      </c>
      <c r="D2244" s="428">
        <v>23.8871</v>
      </c>
      <c r="E2244" s="449" t="s">
        <v>206</v>
      </c>
      <c r="F2244" s="450" t="s">
        <v>652</v>
      </c>
      <c r="G2244" s="450" t="s">
        <v>2521</v>
      </c>
      <c r="H2244" s="450" t="s">
        <v>3206</v>
      </c>
      <c r="I2244" s="452" t="s">
        <v>681</v>
      </c>
      <c r="J2244" s="457" t="s">
        <v>3</v>
      </c>
      <c r="K2244" s="407">
        <v>2</v>
      </c>
      <c r="L2244" s="407">
        <v>5</v>
      </c>
      <c r="M2244" s="407">
        <v>5</v>
      </c>
      <c r="N2244" s="425">
        <v>30</v>
      </c>
      <c r="O2244" s="437"/>
      <c r="P2244" s="406"/>
      <c r="Q2244" s="406">
        <v>12</v>
      </c>
      <c r="R2244" s="406">
        <v>18</v>
      </c>
      <c r="S2244" s="406"/>
      <c r="T2244" s="406"/>
      <c r="U2244" s="406"/>
      <c r="V2244" s="406">
        <f t="shared" si="111"/>
        <v>0</v>
      </c>
      <c r="W2244" s="676"/>
      <c r="X2244" s="507" t="str">
        <f t="shared" si="109"/>
        <v>12 două camere, 18 trei camere, 0 număr camere necunoscut &lt;span style="color: red;"&gt;(spuneți-mi sau trimiteți tabel întreținere)&lt;/span&gt;</v>
      </c>
      <c r="Y2244" s="508" t="str">
        <f t="shared" si="110"/>
        <v>30 din care 12 două camere, 18 trei camere, 0 număr camere necunoscut &lt;span style="color: red;"&gt;(spuneți-mi sau trimiteți tabel întreținere)&lt;/span&gt;</v>
      </c>
      <c r="Z2244" s="509"/>
      <c r="AA2244" s="510" t="s">
        <v>1043</v>
      </c>
      <c r="AB2244" s="628" t="s">
        <v>1301</v>
      </c>
      <c r="AC2244" s="431" t="s">
        <v>1548</v>
      </c>
      <c r="AD2244" s="623" t="s">
        <v>1473</v>
      </c>
      <c r="AE2244" s="623"/>
      <c r="AF2244" s="623"/>
      <c r="AG2244" s="623" t="s">
        <v>6</v>
      </c>
      <c r="AH2244" s="623"/>
      <c r="AI2244" s="623" t="s">
        <v>2560</v>
      </c>
      <c r="AJ2244" s="441"/>
      <c r="AK2244" s="359"/>
    </row>
    <row r="2245" spans="1:37">
      <c r="A2245" s="367"/>
      <c r="B2245" s="445" t="s">
        <v>250</v>
      </c>
      <c r="C2245" s="402">
        <v>47.131500000000003</v>
      </c>
      <c r="D2245" s="428">
        <v>23.886399999999998</v>
      </c>
      <c r="E2245" s="449" t="s">
        <v>206</v>
      </c>
      <c r="F2245" s="450" t="s">
        <v>652</v>
      </c>
      <c r="G2245" s="450" t="s">
        <v>2521</v>
      </c>
      <c r="H2245" s="450" t="s">
        <v>5080</v>
      </c>
      <c r="I2245" s="452" t="s">
        <v>681</v>
      </c>
      <c r="J2245" s="457" t="s">
        <v>3</v>
      </c>
      <c r="K2245" s="407">
        <v>2</v>
      </c>
      <c r="L2245" s="407">
        <v>5</v>
      </c>
      <c r="M2245" s="407">
        <v>5</v>
      </c>
      <c r="N2245" s="425">
        <v>30</v>
      </c>
      <c r="O2245" s="437"/>
      <c r="P2245" s="406"/>
      <c r="Q2245" s="406">
        <v>12</v>
      </c>
      <c r="R2245" s="406">
        <v>18</v>
      </c>
      <c r="S2245" s="406"/>
      <c r="T2245" s="406"/>
      <c r="U2245" s="406"/>
      <c r="V2245" s="406">
        <f t="shared" si="111"/>
        <v>0</v>
      </c>
      <c r="W2245" s="676"/>
      <c r="X2245" s="507" t="str">
        <f t="shared" si="109"/>
        <v>12 două camere, 18 trei camere, 0 număr camere necunoscut &lt;span style="color: red;"&gt;(spuneți-mi sau trimiteți tabel întreținere)&lt;/span&gt;</v>
      </c>
      <c r="Y2245" s="508" t="str">
        <f t="shared" si="110"/>
        <v>30 din care 12 două camere, 18 trei camere, 0 număr camere necunoscut &lt;span style="color: red;"&gt;(spuneți-mi sau trimiteți tabel întreținere)&lt;/span&gt;</v>
      </c>
      <c r="Z2245" s="509"/>
      <c r="AA2245" s="510" t="s">
        <v>1043</v>
      </c>
      <c r="AB2245" s="628" t="s">
        <v>1301</v>
      </c>
      <c r="AC2245" s="431" t="s">
        <v>1548</v>
      </c>
      <c r="AD2245" s="623" t="s">
        <v>1473</v>
      </c>
      <c r="AE2245" s="623"/>
      <c r="AF2245" s="623"/>
      <c r="AG2245" s="623" t="s">
        <v>6</v>
      </c>
      <c r="AH2245" s="623"/>
      <c r="AI2245" s="623" t="s">
        <v>2560</v>
      </c>
      <c r="AJ2245" s="441"/>
      <c r="AK2245" s="359"/>
    </row>
    <row r="2246" spans="1:37">
      <c r="A2246" s="367"/>
      <c r="B2246" s="445" t="s">
        <v>251</v>
      </c>
      <c r="C2246" s="402">
        <v>47.131100000000004</v>
      </c>
      <c r="D2246" s="428">
        <v>23.884899999999998</v>
      </c>
      <c r="E2246" s="449" t="s">
        <v>206</v>
      </c>
      <c r="F2246" s="450" t="s">
        <v>652</v>
      </c>
      <c r="G2246" s="450" t="s">
        <v>2521</v>
      </c>
      <c r="H2246" s="450" t="s">
        <v>5081</v>
      </c>
      <c r="I2246" s="452" t="s">
        <v>681</v>
      </c>
      <c r="J2246" s="457" t="s">
        <v>3</v>
      </c>
      <c r="K2246" s="407">
        <v>2</v>
      </c>
      <c r="L2246" s="407">
        <v>5</v>
      </c>
      <c r="M2246" s="407">
        <v>5</v>
      </c>
      <c r="N2246" s="425">
        <v>30</v>
      </c>
      <c r="O2246" s="437"/>
      <c r="P2246" s="406"/>
      <c r="Q2246" s="406">
        <v>12</v>
      </c>
      <c r="R2246" s="406">
        <v>18</v>
      </c>
      <c r="S2246" s="406"/>
      <c r="T2246" s="406"/>
      <c r="U2246" s="406"/>
      <c r="V2246" s="406">
        <f t="shared" si="111"/>
        <v>0</v>
      </c>
      <c r="W2246" s="676"/>
      <c r="X2246" s="507" t="str">
        <f t="shared" si="109"/>
        <v>12 două camere, 18 trei camere, 0 număr camere necunoscut &lt;span style="color: red;"&gt;(spuneți-mi sau trimiteți tabel întreținere)&lt;/span&gt;</v>
      </c>
      <c r="Y2246" s="508" t="str">
        <f t="shared" si="110"/>
        <v>30 din care 12 două camere, 18 trei camere, 0 număr camere necunoscut &lt;span style="color: red;"&gt;(spuneți-mi sau trimiteți tabel întreținere)&lt;/span&gt;</v>
      </c>
      <c r="Z2246" s="509"/>
      <c r="AA2246" s="510" t="s">
        <v>1043</v>
      </c>
      <c r="AB2246" s="628" t="s">
        <v>1301</v>
      </c>
      <c r="AC2246" s="431" t="s">
        <v>1548</v>
      </c>
      <c r="AD2246" s="623" t="s">
        <v>1473</v>
      </c>
      <c r="AE2246" s="623"/>
      <c r="AF2246" s="623"/>
      <c r="AG2246" s="623" t="s">
        <v>6</v>
      </c>
      <c r="AH2246" s="623"/>
      <c r="AI2246" s="623" t="s">
        <v>2560</v>
      </c>
      <c r="AJ2246" s="441"/>
      <c r="AK2246" s="359"/>
    </row>
    <row r="2247" spans="1:37">
      <c r="A2247" s="367"/>
      <c r="B2247" s="445" t="s">
        <v>452</v>
      </c>
      <c r="C2247" s="402">
        <v>47.132399999999997</v>
      </c>
      <c r="D2247" s="428">
        <v>23.885200000000001</v>
      </c>
      <c r="E2247" s="449" t="s">
        <v>206</v>
      </c>
      <c r="F2247" s="450" t="s">
        <v>652</v>
      </c>
      <c r="G2247" s="450" t="s">
        <v>2521</v>
      </c>
      <c r="H2247" s="450" t="s">
        <v>3289</v>
      </c>
      <c r="I2247" s="452" t="s">
        <v>681</v>
      </c>
      <c r="J2247" s="457" t="s">
        <v>3</v>
      </c>
      <c r="K2247" s="407">
        <v>2</v>
      </c>
      <c r="L2247" s="407">
        <v>5</v>
      </c>
      <c r="M2247" s="407">
        <v>5</v>
      </c>
      <c r="N2247" s="425">
        <v>30</v>
      </c>
      <c r="O2247" s="437"/>
      <c r="P2247" s="406"/>
      <c r="Q2247" s="406">
        <v>12</v>
      </c>
      <c r="R2247" s="406">
        <v>18</v>
      </c>
      <c r="S2247" s="406"/>
      <c r="T2247" s="406"/>
      <c r="U2247" s="406"/>
      <c r="V2247" s="406">
        <f t="shared" si="111"/>
        <v>0</v>
      </c>
      <c r="W2247" s="676"/>
      <c r="X2247" s="507" t="str">
        <f t="shared" si="109"/>
        <v>12 două camere, 18 trei camere, 0 număr camere necunoscut &lt;span style="color: red;"&gt;(spuneți-mi sau trimiteți tabel întreținere)&lt;/span&gt;</v>
      </c>
      <c r="Y2247" s="508" t="str">
        <f t="shared" si="110"/>
        <v>30 din care 12 două camere, 18 trei camere, 0 număr camere necunoscut &lt;span style="color: red;"&gt;(spuneți-mi sau trimiteți tabel întreținere)&lt;/span&gt;</v>
      </c>
      <c r="Z2247" s="509"/>
      <c r="AA2247" s="510" t="s">
        <v>1043</v>
      </c>
      <c r="AB2247" s="628" t="s">
        <v>1301</v>
      </c>
      <c r="AC2247" s="431" t="s">
        <v>1548</v>
      </c>
      <c r="AD2247" s="623" t="s">
        <v>1473</v>
      </c>
      <c r="AE2247" s="623"/>
      <c r="AF2247" s="623"/>
      <c r="AG2247" s="623" t="s">
        <v>6</v>
      </c>
      <c r="AH2247" s="623"/>
      <c r="AI2247" s="623" t="s">
        <v>2560</v>
      </c>
      <c r="AJ2247" s="441"/>
      <c r="AK2247" s="359"/>
    </row>
    <row r="2248" spans="1:37">
      <c r="A2248" s="367"/>
      <c r="B2248" s="445" t="s">
        <v>453</v>
      </c>
      <c r="C2248" s="402">
        <v>47.132800000000003</v>
      </c>
      <c r="D2248" s="428">
        <v>23.885100000000001</v>
      </c>
      <c r="E2248" s="449" t="s">
        <v>206</v>
      </c>
      <c r="F2248" s="450" t="s">
        <v>652</v>
      </c>
      <c r="G2248" s="450" t="s">
        <v>2521</v>
      </c>
      <c r="H2248" s="450" t="s">
        <v>3266</v>
      </c>
      <c r="I2248" s="452" t="s">
        <v>681</v>
      </c>
      <c r="J2248" s="457" t="s">
        <v>3</v>
      </c>
      <c r="K2248" s="407">
        <v>2</v>
      </c>
      <c r="L2248" s="407">
        <v>5</v>
      </c>
      <c r="M2248" s="407">
        <v>5</v>
      </c>
      <c r="N2248" s="425">
        <v>30</v>
      </c>
      <c r="O2248" s="437"/>
      <c r="P2248" s="406"/>
      <c r="Q2248" s="406">
        <v>12</v>
      </c>
      <c r="R2248" s="406">
        <v>18</v>
      </c>
      <c r="S2248" s="406"/>
      <c r="T2248" s="406"/>
      <c r="U2248" s="406"/>
      <c r="V2248" s="406">
        <f t="shared" si="111"/>
        <v>0</v>
      </c>
      <c r="W2248" s="676"/>
      <c r="X2248" s="507" t="str">
        <f t="shared" si="109"/>
        <v>12 două camere, 18 trei camere, 0 număr camere necunoscut &lt;span style="color: red;"&gt;(spuneți-mi sau trimiteți tabel întreținere)&lt;/span&gt;</v>
      </c>
      <c r="Y2248" s="508" t="str">
        <f t="shared" si="110"/>
        <v>30 din care 12 două camere, 18 trei camere, 0 număr camere necunoscut &lt;span style="color: red;"&gt;(spuneți-mi sau trimiteți tabel întreținere)&lt;/span&gt;</v>
      </c>
      <c r="Z2248" s="509"/>
      <c r="AA2248" s="510" t="s">
        <v>1043</v>
      </c>
      <c r="AB2248" s="628" t="s">
        <v>1301</v>
      </c>
      <c r="AC2248" s="431" t="s">
        <v>1548</v>
      </c>
      <c r="AD2248" s="623" t="s">
        <v>1473</v>
      </c>
      <c r="AE2248" s="623"/>
      <c r="AF2248" s="623"/>
      <c r="AG2248" s="623" t="s">
        <v>6</v>
      </c>
      <c r="AH2248" s="623"/>
      <c r="AI2248" s="623" t="s">
        <v>2560</v>
      </c>
      <c r="AJ2248" s="441"/>
      <c r="AK2248" s="359"/>
    </row>
    <row r="2249" spans="1:37">
      <c r="A2249" s="367"/>
      <c r="B2249" s="445" t="s">
        <v>479</v>
      </c>
      <c r="C2249" s="402">
        <v>47.133600000000001</v>
      </c>
      <c r="D2249" s="428">
        <v>23.885100000000001</v>
      </c>
      <c r="E2249" s="449" t="s">
        <v>206</v>
      </c>
      <c r="F2249" s="450" t="s">
        <v>652</v>
      </c>
      <c r="G2249" s="450" t="s">
        <v>2521</v>
      </c>
      <c r="H2249" s="450" t="s">
        <v>2964</v>
      </c>
      <c r="I2249" s="452" t="s">
        <v>681</v>
      </c>
      <c r="J2249" s="457" t="s">
        <v>3</v>
      </c>
      <c r="K2249" s="407">
        <v>2</v>
      </c>
      <c r="L2249" s="407">
        <v>5</v>
      </c>
      <c r="M2249" s="407">
        <v>5</v>
      </c>
      <c r="N2249" s="425">
        <v>30</v>
      </c>
      <c r="O2249" s="437"/>
      <c r="P2249" s="406"/>
      <c r="Q2249" s="406">
        <v>12</v>
      </c>
      <c r="R2249" s="406">
        <v>18</v>
      </c>
      <c r="S2249" s="406"/>
      <c r="T2249" s="406"/>
      <c r="U2249" s="406"/>
      <c r="V2249" s="406">
        <f t="shared" si="111"/>
        <v>0</v>
      </c>
      <c r="W2249" s="676"/>
      <c r="X2249" s="507" t="str">
        <f t="shared" si="109"/>
        <v>12 două camere, 18 trei camere, 0 număr camere necunoscut &lt;span style="color: red;"&gt;(spuneți-mi sau trimiteți tabel întreținere)&lt;/span&gt;</v>
      </c>
      <c r="Y2249" s="508" t="str">
        <f t="shared" si="110"/>
        <v>30 din care 12 două camere, 18 trei camere, 0 număr camere necunoscut &lt;span style="color: red;"&gt;(spuneți-mi sau trimiteți tabel întreținere)&lt;/span&gt;</v>
      </c>
      <c r="Z2249" s="509"/>
      <c r="AA2249" s="510" t="s">
        <v>1043</v>
      </c>
      <c r="AB2249" s="628" t="s">
        <v>1301</v>
      </c>
      <c r="AC2249" s="431" t="s">
        <v>1548</v>
      </c>
      <c r="AD2249" s="623" t="s">
        <v>1473</v>
      </c>
      <c r="AE2249" s="623"/>
      <c r="AF2249" s="623"/>
      <c r="AG2249" s="623" t="s">
        <v>6</v>
      </c>
      <c r="AH2249" s="623"/>
      <c r="AI2249" s="623" t="s">
        <v>2560</v>
      </c>
      <c r="AJ2249" s="441"/>
      <c r="AK2249" s="359"/>
    </row>
    <row r="2250" spans="1:37">
      <c r="A2250" s="367"/>
      <c r="B2250" s="445" t="s">
        <v>480</v>
      </c>
      <c r="C2250" s="402">
        <v>47.134</v>
      </c>
      <c r="D2250" s="428">
        <v>23.885300000000001</v>
      </c>
      <c r="E2250" s="449" t="s">
        <v>206</v>
      </c>
      <c r="F2250" s="450" t="s">
        <v>652</v>
      </c>
      <c r="G2250" s="450" t="s">
        <v>2521</v>
      </c>
      <c r="H2250" s="450" t="s">
        <v>2968</v>
      </c>
      <c r="I2250" s="452" t="s">
        <v>681</v>
      </c>
      <c r="J2250" s="457" t="s">
        <v>3</v>
      </c>
      <c r="K2250" s="407">
        <v>2</v>
      </c>
      <c r="L2250" s="407">
        <v>5</v>
      </c>
      <c r="M2250" s="407">
        <v>5</v>
      </c>
      <c r="N2250" s="425">
        <v>30</v>
      </c>
      <c r="O2250" s="437"/>
      <c r="P2250" s="406"/>
      <c r="Q2250" s="406">
        <v>12</v>
      </c>
      <c r="R2250" s="406">
        <v>18</v>
      </c>
      <c r="S2250" s="406"/>
      <c r="T2250" s="406"/>
      <c r="U2250" s="406"/>
      <c r="V2250" s="406">
        <f t="shared" si="111"/>
        <v>0</v>
      </c>
      <c r="W2250" s="676"/>
      <c r="X2250" s="507" t="str">
        <f t="shared" si="109"/>
        <v>12 două camere, 18 trei camere, 0 număr camere necunoscut &lt;span style="color: red;"&gt;(spuneți-mi sau trimiteți tabel întreținere)&lt;/span&gt;</v>
      </c>
      <c r="Y2250" s="508" t="str">
        <f t="shared" si="110"/>
        <v>30 din care 12 două camere, 18 trei camere, 0 număr camere necunoscut &lt;span style="color: red;"&gt;(spuneți-mi sau trimiteți tabel întreținere)&lt;/span&gt;</v>
      </c>
      <c r="Z2250" s="509"/>
      <c r="AA2250" s="510" t="s">
        <v>1043</v>
      </c>
      <c r="AB2250" s="628" t="s">
        <v>1301</v>
      </c>
      <c r="AC2250" s="431" t="s">
        <v>1548</v>
      </c>
      <c r="AD2250" s="623" t="s">
        <v>1473</v>
      </c>
      <c r="AE2250" s="623"/>
      <c r="AF2250" s="623"/>
      <c r="AG2250" s="623" t="s">
        <v>6</v>
      </c>
      <c r="AH2250" s="623"/>
      <c r="AI2250" s="623" t="s">
        <v>2560</v>
      </c>
      <c r="AJ2250" s="441"/>
      <c r="AK2250" s="359"/>
    </row>
    <row r="2251" spans="1:37">
      <c r="A2251" s="367"/>
      <c r="B2251" s="445" t="s">
        <v>481</v>
      </c>
      <c r="C2251" s="402">
        <v>47.134300000000003</v>
      </c>
      <c r="D2251" s="428">
        <v>23.8855</v>
      </c>
      <c r="E2251" s="449" t="s">
        <v>206</v>
      </c>
      <c r="F2251" s="450" t="s">
        <v>652</v>
      </c>
      <c r="G2251" s="450" t="s">
        <v>2521</v>
      </c>
      <c r="H2251" s="450" t="s">
        <v>2966</v>
      </c>
      <c r="I2251" s="452" t="s">
        <v>681</v>
      </c>
      <c r="J2251" s="457" t="s">
        <v>3</v>
      </c>
      <c r="K2251" s="407">
        <v>2</v>
      </c>
      <c r="L2251" s="407">
        <v>5</v>
      </c>
      <c r="M2251" s="407">
        <v>5</v>
      </c>
      <c r="N2251" s="425">
        <v>30</v>
      </c>
      <c r="O2251" s="437"/>
      <c r="P2251" s="406"/>
      <c r="Q2251" s="406">
        <v>12</v>
      </c>
      <c r="R2251" s="406">
        <v>18</v>
      </c>
      <c r="S2251" s="406"/>
      <c r="T2251" s="406"/>
      <c r="U2251" s="406"/>
      <c r="V2251" s="406">
        <f t="shared" si="111"/>
        <v>0</v>
      </c>
      <c r="W2251" s="676"/>
      <c r="X2251" s="507" t="str">
        <f t="shared" si="109"/>
        <v>12 două camere, 18 trei camere, 0 număr camere necunoscut &lt;span style="color: red;"&gt;(spuneți-mi sau trimiteți tabel întreținere)&lt;/span&gt;</v>
      </c>
      <c r="Y2251" s="508" t="str">
        <f t="shared" si="110"/>
        <v>30 din care 12 două camere, 18 trei camere, 0 număr camere necunoscut &lt;span style="color: red;"&gt;(spuneți-mi sau trimiteți tabel întreținere)&lt;/span&gt;</v>
      </c>
      <c r="Z2251" s="509"/>
      <c r="AA2251" s="510" t="s">
        <v>1043</v>
      </c>
      <c r="AB2251" s="628" t="s">
        <v>1301</v>
      </c>
      <c r="AC2251" s="431" t="s">
        <v>1548</v>
      </c>
      <c r="AD2251" s="623" t="s">
        <v>1473</v>
      </c>
      <c r="AE2251" s="623"/>
      <c r="AF2251" s="623"/>
      <c r="AG2251" s="623" t="s">
        <v>6</v>
      </c>
      <c r="AH2251" s="623"/>
      <c r="AI2251" s="623" t="s">
        <v>2560</v>
      </c>
      <c r="AJ2251" s="441"/>
      <c r="AK2251" s="359"/>
    </row>
    <row r="2252" spans="1:37">
      <c r="A2252" s="367"/>
      <c r="B2252" s="445" t="s">
        <v>482</v>
      </c>
      <c r="C2252" s="402">
        <v>47.134700000000002</v>
      </c>
      <c r="D2252" s="428">
        <v>23.8856</v>
      </c>
      <c r="E2252" s="449" t="s">
        <v>206</v>
      </c>
      <c r="F2252" s="450" t="s">
        <v>652</v>
      </c>
      <c r="G2252" s="450" t="s">
        <v>2521</v>
      </c>
      <c r="H2252" s="450" t="s">
        <v>5082</v>
      </c>
      <c r="I2252" s="452" t="s">
        <v>681</v>
      </c>
      <c r="J2252" s="457" t="s">
        <v>3</v>
      </c>
      <c r="K2252" s="407">
        <v>2</v>
      </c>
      <c r="L2252" s="407">
        <v>5</v>
      </c>
      <c r="M2252" s="407">
        <v>5</v>
      </c>
      <c r="N2252" s="425">
        <v>30</v>
      </c>
      <c r="O2252" s="437"/>
      <c r="P2252" s="406"/>
      <c r="Q2252" s="406">
        <v>12</v>
      </c>
      <c r="R2252" s="406">
        <v>18</v>
      </c>
      <c r="S2252" s="406"/>
      <c r="T2252" s="406"/>
      <c r="U2252" s="406"/>
      <c r="V2252" s="406">
        <f t="shared" si="111"/>
        <v>0</v>
      </c>
      <c r="W2252" s="676"/>
      <c r="X2252" s="507" t="str">
        <f t="shared" si="109"/>
        <v>12 două camere, 18 trei camere, 0 număr camere necunoscut &lt;span style="color: red;"&gt;(spuneți-mi sau trimiteți tabel întreținere)&lt;/span&gt;</v>
      </c>
      <c r="Y2252" s="508" t="str">
        <f t="shared" si="110"/>
        <v>30 din care 12 două camere, 18 trei camere, 0 număr camere necunoscut &lt;span style="color: red;"&gt;(spuneți-mi sau trimiteți tabel întreținere)&lt;/span&gt;</v>
      </c>
      <c r="Z2252" s="509"/>
      <c r="AA2252" s="510" t="s">
        <v>1043</v>
      </c>
      <c r="AB2252" s="628" t="s">
        <v>1301</v>
      </c>
      <c r="AC2252" s="431" t="s">
        <v>1548</v>
      </c>
      <c r="AD2252" s="623" t="s">
        <v>1473</v>
      </c>
      <c r="AE2252" s="623"/>
      <c r="AF2252" s="623"/>
      <c r="AG2252" s="623" t="s">
        <v>6</v>
      </c>
      <c r="AH2252" s="623"/>
      <c r="AI2252" s="623" t="s">
        <v>2560</v>
      </c>
      <c r="AJ2252" s="441"/>
      <c r="AK2252" s="359"/>
    </row>
    <row r="2253" spans="1:37">
      <c r="A2253" s="367"/>
      <c r="B2253" s="445" t="s">
        <v>543</v>
      </c>
      <c r="C2253" s="402">
        <v>47.134799999999998</v>
      </c>
      <c r="D2253" s="428">
        <v>23.886399999999998</v>
      </c>
      <c r="E2253" s="449" t="s">
        <v>206</v>
      </c>
      <c r="F2253" s="450" t="s">
        <v>652</v>
      </c>
      <c r="G2253" s="450" t="s">
        <v>2521</v>
      </c>
      <c r="H2253" s="450" t="s">
        <v>5083</v>
      </c>
      <c r="I2253" s="452" t="s">
        <v>681</v>
      </c>
      <c r="J2253" s="457" t="s">
        <v>3</v>
      </c>
      <c r="K2253" s="407">
        <v>2</v>
      </c>
      <c r="L2253" s="407">
        <v>5</v>
      </c>
      <c r="M2253" s="407">
        <v>5</v>
      </c>
      <c r="N2253" s="425">
        <v>30</v>
      </c>
      <c r="O2253" s="437"/>
      <c r="P2253" s="406"/>
      <c r="Q2253" s="406">
        <v>12</v>
      </c>
      <c r="R2253" s="406">
        <v>18</v>
      </c>
      <c r="S2253" s="406"/>
      <c r="T2253" s="406"/>
      <c r="U2253" s="406"/>
      <c r="V2253" s="406">
        <f t="shared" si="111"/>
        <v>0</v>
      </c>
      <c r="W2253" s="676"/>
      <c r="X2253" s="507" t="str">
        <f t="shared" si="109"/>
        <v>12 două camere, 18 trei camere, 0 număr camere necunoscut &lt;span style="color: red;"&gt;(spuneți-mi sau trimiteți tabel întreținere)&lt;/span&gt;</v>
      </c>
      <c r="Y2253" s="508" t="str">
        <f t="shared" si="110"/>
        <v>30 din care 12 două camere, 18 trei camere, 0 număr camere necunoscut &lt;span style="color: red;"&gt;(spuneți-mi sau trimiteți tabel întreținere)&lt;/span&gt;</v>
      </c>
      <c r="Z2253" s="509"/>
      <c r="AA2253" s="510" t="s">
        <v>1043</v>
      </c>
      <c r="AB2253" s="628" t="s">
        <v>1301</v>
      </c>
      <c r="AC2253" s="431" t="s">
        <v>1548</v>
      </c>
      <c r="AD2253" s="623" t="s">
        <v>1473</v>
      </c>
      <c r="AE2253" s="623"/>
      <c r="AF2253" s="623"/>
      <c r="AG2253" s="623" t="s">
        <v>6</v>
      </c>
      <c r="AH2253" s="623"/>
      <c r="AI2253" s="623" t="s">
        <v>2560</v>
      </c>
      <c r="AJ2253" s="441"/>
      <c r="AK2253" s="359"/>
    </row>
    <row r="2254" spans="1:37">
      <c r="A2254" s="367"/>
      <c r="B2254" s="445" t="s">
        <v>426</v>
      </c>
      <c r="C2254" s="402">
        <v>47.134500000000003</v>
      </c>
      <c r="D2254" s="428">
        <v>23.887</v>
      </c>
      <c r="E2254" s="449" t="s">
        <v>206</v>
      </c>
      <c r="F2254" s="450" t="s">
        <v>652</v>
      </c>
      <c r="G2254" s="450" t="s">
        <v>2521</v>
      </c>
      <c r="H2254" s="450" t="s">
        <v>3205</v>
      </c>
      <c r="I2254" s="452" t="s">
        <v>681</v>
      </c>
      <c r="J2254" s="457" t="s">
        <v>3</v>
      </c>
      <c r="K2254" s="407">
        <v>2</v>
      </c>
      <c r="L2254" s="407">
        <v>5</v>
      </c>
      <c r="M2254" s="407">
        <v>5</v>
      </c>
      <c r="N2254" s="425">
        <v>30</v>
      </c>
      <c r="O2254" s="437"/>
      <c r="P2254" s="406"/>
      <c r="Q2254" s="406">
        <v>12</v>
      </c>
      <c r="R2254" s="406">
        <v>18</v>
      </c>
      <c r="S2254" s="406"/>
      <c r="T2254" s="406"/>
      <c r="U2254" s="406"/>
      <c r="V2254" s="406">
        <f t="shared" si="111"/>
        <v>0</v>
      </c>
      <c r="W2254" s="676"/>
      <c r="X2254" s="507" t="str">
        <f t="shared" si="109"/>
        <v>12 două camere, 18 trei camere, 0 număr camere necunoscut &lt;span style="color: red;"&gt;(spuneți-mi sau trimiteți tabel întreținere)&lt;/span&gt;</v>
      </c>
      <c r="Y2254" s="508" t="str">
        <f t="shared" si="110"/>
        <v>30 din care 12 două camere, 18 trei camere, 0 număr camere necunoscut &lt;span style="color: red;"&gt;(spuneți-mi sau trimiteți tabel întreținere)&lt;/span&gt;</v>
      </c>
      <c r="Z2254" s="509"/>
      <c r="AA2254" s="510" t="s">
        <v>1043</v>
      </c>
      <c r="AB2254" s="628" t="s">
        <v>1301</v>
      </c>
      <c r="AC2254" s="431" t="s">
        <v>1548</v>
      </c>
      <c r="AD2254" s="623" t="s">
        <v>1473</v>
      </c>
      <c r="AE2254" s="623"/>
      <c r="AF2254" s="623"/>
      <c r="AG2254" s="623" t="s">
        <v>6</v>
      </c>
      <c r="AH2254" s="623"/>
      <c r="AI2254" s="623" t="s">
        <v>2560</v>
      </c>
      <c r="AJ2254" s="441"/>
      <c r="AK2254" s="359"/>
    </row>
    <row r="2255" spans="1:37">
      <c r="A2255" s="367"/>
      <c r="B2255" s="445" t="s">
        <v>336</v>
      </c>
      <c r="C2255" s="402">
        <v>47.134099999999997</v>
      </c>
      <c r="D2255" s="428">
        <v>23.887</v>
      </c>
      <c r="E2255" s="449" t="s">
        <v>206</v>
      </c>
      <c r="F2255" s="450" t="s">
        <v>652</v>
      </c>
      <c r="G2255" s="450" t="s">
        <v>2521</v>
      </c>
      <c r="H2255" s="450" t="s">
        <v>3204</v>
      </c>
      <c r="I2255" s="452" t="s">
        <v>681</v>
      </c>
      <c r="J2255" s="457" t="s">
        <v>3</v>
      </c>
      <c r="K2255" s="407">
        <v>2</v>
      </c>
      <c r="L2255" s="407">
        <v>5</v>
      </c>
      <c r="M2255" s="407">
        <v>5</v>
      </c>
      <c r="N2255" s="425">
        <v>30</v>
      </c>
      <c r="O2255" s="437"/>
      <c r="P2255" s="406"/>
      <c r="Q2255" s="406">
        <v>12</v>
      </c>
      <c r="R2255" s="406">
        <v>18</v>
      </c>
      <c r="S2255" s="406"/>
      <c r="T2255" s="406"/>
      <c r="U2255" s="406"/>
      <c r="V2255" s="406">
        <f t="shared" si="111"/>
        <v>0</v>
      </c>
      <c r="W2255" s="676"/>
      <c r="X2255" s="507" t="str">
        <f t="shared" si="109"/>
        <v>12 două camere, 18 trei camere, 0 număr camere necunoscut &lt;span style="color: red;"&gt;(spuneți-mi sau trimiteți tabel întreținere)&lt;/span&gt;</v>
      </c>
      <c r="Y2255" s="508" t="str">
        <f t="shared" si="110"/>
        <v>30 din care 12 două camere, 18 trei camere, 0 număr camere necunoscut &lt;span style="color: red;"&gt;(spuneți-mi sau trimiteți tabel întreținere)&lt;/span&gt;</v>
      </c>
      <c r="Z2255" s="509"/>
      <c r="AA2255" s="510" t="s">
        <v>1043</v>
      </c>
      <c r="AB2255" s="628" t="s">
        <v>1301</v>
      </c>
      <c r="AC2255" s="431" t="s">
        <v>1548</v>
      </c>
      <c r="AD2255" s="623" t="s">
        <v>1473</v>
      </c>
      <c r="AE2255" s="623"/>
      <c r="AF2255" s="623"/>
      <c r="AG2255" s="623" t="s">
        <v>6</v>
      </c>
      <c r="AH2255" s="623"/>
      <c r="AI2255" s="623" t="s">
        <v>2560</v>
      </c>
      <c r="AJ2255" s="441"/>
      <c r="AK2255" s="359"/>
    </row>
    <row r="2256" spans="1:37">
      <c r="A2256" s="367"/>
      <c r="B2256" s="445" t="s">
        <v>245</v>
      </c>
      <c r="C2256" s="402">
        <v>47.133600000000001</v>
      </c>
      <c r="D2256" s="428">
        <v>23.886800000000001</v>
      </c>
      <c r="E2256" s="449" t="s">
        <v>206</v>
      </c>
      <c r="F2256" s="450" t="s">
        <v>652</v>
      </c>
      <c r="G2256" s="450" t="s">
        <v>2521</v>
      </c>
      <c r="H2256" s="450" t="s">
        <v>3117</v>
      </c>
      <c r="I2256" s="452" t="s">
        <v>681</v>
      </c>
      <c r="J2256" s="457" t="s">
        <v>3</v>
      </c>
      <c r="K2256" s="407">
        <v>2</v>
      </c>
      <c r="L2256" s="407">
        <v>5</v>
      </c>
      <c r="M2256" s="407">
        <v>5</v>
      </c>
      <c r="N2256" s="425">
        <v>30</v>
      </c>
      <c r="O2256" s="437"/>
      <c r="P2256" s="406"/>
      <c r="Q2256" s="406">
        <v>12</v>
      </c>
      <c r="R2256" s="406">
        <v>18</v>
      </c>
      <c r="S2256" s="406"/>
      <c r="T2256" s="406"/>
      <c r="U2256" s="406"/>
      <c r="V2256" s="406">
        <f t="shared" si="111"/>
        <v>0</v>
      </c>
      <c r="W2256" s="676"/>
      <c r="X2256" s="507" t="str">
        <f t="shared" si="109"/>
        <v>12 două camere, 18 trei camere, 0 număr camere necunoscut &lt;span style="color: red;"&gt;(spuneți-mi sau trimiteți tabel întreținere)&lt;/span&gt;</v>
      </c>
      <c r="Y2256" s="508" t="str">
        <f t="shared" si="110"/>
        <v>30 din care 12 două camere, 18 trei camere, 0 număr camere necunoscut &lt;span style="color: red;"&gt;(spuneți-mi sau trimiteți tabel întreținere)&lt;/span&gt;</v>
      </c>
      <c r="Z2256" s="509"/>
      <c r="AA2256" s="510" t="s">
        <v>1043</v>
      </c>
      <c r="AB2256" s="628" t="s">
        <v>1301</v>
      </c>
      <c r="AC2256" s="431" t="s">
        <v>1548</v>
      </c>
      <c r="AD2256" s="623" t="s">
        <v>1473</v>
      </c>
      <c r="AE2256" s="623"/>
      <c r="AF2256" s="623"/>
      <c r="AG2256" s="623" t="s">
        <v>6</v>
      </c>
      <c r="AH2256" s="623"/>
      <c r="AI2256" s="623" t="s">
        <v>2560</v>
      </c>
      <c r="AJ2256" s="441"/>
      <c r="AK2256" s="359"/>
    </row>
    <row r="2257" spans="1:37">
      <c r="A2257" s="367"/>
      <c r="B2257" s="445" t="s">
        <v>246</v>
      </c>
      <c r="C2257" s="402">
        <v>47.133200000000002</v>
      </c>
      <c r="D2257" s="428">
        <v>23.886700000000001</v>
      </c>
      <c r="E2257" s="449" t="s">
        <v>206</v>
      </c>
      <c r="F2257" s="450" t="s">
        <v>652</v>
      </c>
      <c r="G2257" s="450" t="s">
        <v>2521</v>
      </c>
      <c r="H2257" s="450" t="s">
        <v>3264</v>
      </c>
      <c r="I2257" s="452" t="s">
        <v>681</v>
      </c>
      <c r="J2257" s="457" t="s">
        <v>3</v>
      </c>
      <c r="K2257" s="407">
        <v>2</v>
      </c>
      <c r="L2257" s="407">
        <v>5</v>
      </c>
      <c r="M2257" s="407">
        <v>5</v>
      </c>
      <c r="N2257" s="425">
        <v>30</v>
      </c>
      <c r="O2257" s="437"/>
      <c r="P2257" s="406"/>
      <c r="Q2257" s="406">
        <v>12</v>
      </c>
      <c r="R2257" s="406">
        <v>18</v>
      </c>
      <c r="S2257" s="406"/>
      <c r="T2257" s="406"/>
      <c r="U2257" s="406"/>
      <c r="V2257" s="406">
        <f t="shared" si="111"/>
        <v>0</v>
      </c>
      <c r="W2257" s="676"/>
      <c r="X2257" s="507" t="str">
        <f t="shared" si="109"/>
        <v>12 două camere, 18 trei camere, 0 număr camere necunoscut &lt;span style="color: red;"&gt;(spuneți-mi sau trimiteți tabel întreținere)&lt;/span&gt;</v>
      </c>
      <c r="Y2257" s="508" t="str">
        <f t="shared" si="110"/>
        <v>30 din care 12 două camere, 18 trei camere, 0 număr camere necunoscut &lt;span style="color: red;"&gt;(spuneți-mi sau trimiteți tabel întreținere)&lt;/span&gt;</v>
      </c>
      <c r="Z2257" s="509"/>
      <c r="AA2257" s="510" t="s">
        <v>1043</v>
      </c>
      <c r="AB2257" s="628" t="s">
        <v>1301</v>
      </c>
      <c r="AC2257" s="431" t="s">
        <v>1548</v>
      </c>
      <c r="AD2257" s="623" t="s">
        <v>1473</v>
      </c>
      <c r="AE2257" s="623"/>
      <c r="AF2257" s="623"/>
      <c r="AG2257" s="623" t="s">
        <v>6</v>
      </c>
      <c r="AH2257" s="623"/>
      <c r="AI2257" s="623" t="s">
        <v>2560</v>
      </c>
      <c r="AJ2257" s="441"/>
      <c r="AK2257" s="359"/>
    </row>
    <row r="2258" spans="1:37">
      <c r="A2258" s="367"/>
      <c r="B2258" s="445" t="s">
        <v>247</v>
      </c>
      <c r="C2258" s="402">
        <v>47.132800000000003</v>
      </c>
      <c r="D2258" s="428">
        <v>23.886700000000001</v>
      </c>
      <c r="E2258" s="449" t="s">
        <v>206</v>
      </c>
      <c r="F2258" s="450" t="s">
        <v>652</v>
      </c>
      <c r="G2258" s="450" t="s">
        <v>2521</v>
      </c>
      <c r="H2258" s="450" t="s">
        <v>3528</v>
      </c>
      <c r="I2258" s="452" t="s">
        <v>681</v>
      </c>
      <c r="J2258" s="457" t="s">
        <v>3</v>
      </c>
      <c r="K2258" s="407">
        <v>2</v>
      </c>
      <c r="L2258" s="407">
        <v>5</v>
      </c>
      <c r="M2258" s="407">
        <v>5</v>
      </c>
      <c r="N2258" s="425">
        <v>30</v>
      </c>
      <c r="O2258" s="437"/>
      <c r="P2258" s="406"/>
      <c r="Q2258" s="406">
        <v>12</v>
      </c>
      <c r="R2258" s="406">
        <v>18</v>
      </c>
      <c r="S2258" s="406"/>
      <c r="T2258" s="406"/>
      <c r="U2258" s="406"/>
      <c r="V2258" s="406">
        <f t="shared" si="111"/>
        <v>0</v>
      </c>
      <c r="W2258" s="676"/>
      <c r="X2258" s="507" t="str">
        <f t="shared" si="109"/>
        <v>12 două camere, 18 trei camere, 0 număr camere necunoscut &lt;span style="color: red;"&gt;(spuneți-mi sau trimiteți tabel întreținere)&lt;/span&gt;</v>
      </c>
      <c r="Y2258" s="508" t="str">
        <f t="shared" si="110"/>
        <v>30 din care 12 două camere, 18 trei camere, 0 număr camere necunoscut &lt;span style="color: red;"&gt;(spuneți-mi sau trimiteți tabel întreținere)&lt;/span&gt;</v>
      </c>
      <c r="Z2258" s="509"/>
      <c r="AA2258" s="510" t="s">
        <v>1043</v>
      </c>
      <c r="AB2258" s="628" t="s">
        <v>1301</v>
      </c>
      <c r="AC2258" s="431" t="s">
        <v>1548</v>
      </c>
      <c r="AD2258" s="623" t="s">
        <v>1473</v>
      </c>
      <c r="AE2258" s="623"/>
      <c r="AF2258" s="623"/>
      <c r="AG2258" s="623" t="s">
        <v>6</v>
      </c>
      <c r="AH2258" s="623"/>
      <c r="AI2258" s="623" t="s">
        <v>2560</v>
      </c>
      <c r="AJ2258" s="441"/>
      <c r="AK2258" s="359"/>
    </row>
    <row r="2259" spans="1:37">
      <c r="A2259" s="367"/>
      <c r="B2259" s="445" t="s">
        <v>248</v>
      </c>
      <c r="C2259" s="402">
        <v>47.133000000000003</v>
      </c>
      <c r="D2259" s="428">
        <v>23.8857</v>
      </c>
      <c r="E2259" s="449" t="s">
        <v>206</v>
      </c>
      <c r="F2259" s="450" t="s">
        <v>652</v>
      </c>
      <c r="G2259" s="450" t="s">
        <v>2521</v>
      </c>
      <c r="H2259" s="450" t="s">
        <v>3265</v>
      </c>
      <c r="I2259" s="452" t="s">
        <v>681</v>
      </c>
      <c r="J2259" s="457" t="s">
        <v>3</v>
      </c>
      <c r="K2259" s="407">
        <v>2</v>
      </c>
      <c r="L2259" s="407">
        <v>5</v>
      </c>
      <c r="M2259" s="407">
        <v>5</v>
      </c>
      <c r="N2259" s="425">
        <v>30</v>
      </c>
      <c r="O2259" s="437"/>
      <c r="P2259" s="406"/>
      <c r="Q2259" s="406">
        <v>12</v>
      </c>
      <c r="R2259" s="406">
        <v>18</v>
      </c>
      <c r="S2259" s="406"/>
      <c r="T2259" s="406"/>
      <c r="U2259" s="406"/>
      <c r="V2259" s="406">
        <f t="shared" si="111"/>
        <v>0</v>
      </c>
      <c r="W2259" s="676"/>
      <c r="X2259" s="507" t="str">
        <f t="shared" si="109"/>
        <v>12 două camere, 18 trei camere, 0 număr camere necunoscut &lt;span style="color: red;"&gt;(spuneți-mi sau trimiteți tabel întreținere)&lt;/span&gt;</v>
      </c>
      <c r="Y2259" s="508" t="str">
        <f t="shared" si="110"/>
        <v>30 din care 12 două camere, 18 trei camere, 0 număr camere necunoscut &lt;span style="color: red;"&gt;(spuneți-mi sau trimiteți tabel întreținere)&lt;/span&gt;</v>
      </c>
      <c r="Z2259" s="509"/>
      <c r="AA2259" s="510" t="s">
        <v>1043</v>
      </c>
      <c r="AB2259" s="628" t="s">
        <v>1301</v>
      </c>
      <c r="AC2259" s="431" t="s">
        <v>1548</v>
      </c>
      <c r="AD2259" s="623" t="s">
        <v>1473</v>
      </c>
      <c r="AE2259" s="623"/>
      <c r="AF2259" s="623"/>
      <c r="AG2259" s="623" t="s">
        <v>6</v>
      </c>
      <c r="AH2259" s="623"/>
      <c r="AI2259" s="623" t="s">
        <v>2560</v>
      </c>
      <c r="AJ2259" s="441"/>
      <c r="AK2259" s="359"/>
    </row>
    <row r="2260" spans="1:37">
      <c r="A2260" s="367"/>
      <c r="B2260" s="445" t="s">
        <v>451</v>
      </c>
      <c r="C2260" s="402">
        <v>47.132300000000001</v>
      </c>
      <c r="D2260" s="428">
        <v>23.886500000000002</v>
      </c>
      <c r="E2260" s="449" t="s">
        <v>206</v>
      </c>
      <c r="F2260" s="450" t="s">
        <v>652</v>
      </c>
      <c r="G2260" s="450" t="s">
        <v>2521</v>
      </c>
      <c r="H2260" s="450" t="s">
        <v>3115</v>
      </c>
      <c r="I2260" s="452" t="s">
        <v>681</v>
      </c>
      <c r="J2260" s="457" t="s">
        <v>3</v>
      </c>
      <c r="K2260" s="407">
        <v>2</v>
      </c>
      <c r="L2260" s="407">
        <v>5</v>
      </c>
      <c r="M2260" s="407">
        <v>5</v>
      </c>
      <c r="N2260" s="425">
        <v>30</v>
      </c>
      <c r="O2260" s="437"/>
      <c r="P2260" s="406"/>
      <c r="Q2260" s="406">
        <v>12</v>
      </c>
      <c r="R2260" s="406">
        <v>18</v>
      </c>
      <c r="S2260" s="406"/>
      <c r="T2260" s="406"/>
      <c r="U2260" s="406"/>
      <c r="V2260" s="406">
        <f t="shared" si="111"/>
        <v>0</v>
      </c>
      <c r="W2260" s="676"/>
      <c r="X2260" s="507" t="str">
        <f t="shared" si="109"/>
        <v>12 două camere, 18 trei camere, 0 număr camere necunoscut &lt;span style="color: red;"&gt;(spuneți-mi sau trimiteți tabel întreținere)&lt;/span&gt;</v>
      </c>
      <c r="Y2260" s="508" t="str">
        <f t="shared" si="110"/>
        <v>30 din care 12 două camere, 18 trei camere, 0 număr camere necunoscut &lt;span style="color: red;"&gt;(spuneți-mi sau trimiteți tabel întreținere)&lt;/span&gt;</v>
      </c>
      <c r="Z2260" s="509"/>
      <c r="AA2260" s="510" t="s">
        <v>1043</v>
      </c>
      <c r="AB2260" s="628" t="s">
        <v>1301</v>
      </c>
      <c r="AC2260" s="431" t="s">
        <v>1548</v>
      </c>
      <c r="AD2260" s="623" t="s">
        <v>1473</v>
      </c>
      <c r="AE2260" s="623"/>
      <c r="AF2260" s="623"/>
      <c r="AG2260" s="623" t="s">
        <v>6</v>
      </c>
      <c r="AH2260" s="623"/>
      <c r="AI2260" s="623" t="s">
        <v>2560</v>
      </c>
      <c r="AJ2260" s="441"/>
      <c r="AK2260" s="359"/>
    </row>
    <row r="2261" spans="1:37">
      <c r="A2261" s="367"/>
      <c r="B2261" s="445" t="s">
        <v>249</v>
      </c>
      <c r="C2261" s="402">
        <v>47.131900000000002</v>
      </c>
      <c r="D2261" s="428">
        <v>23.886399999999998</v>
      </c>
      <c r="E2261" s="449" t="s">
        <v>206</v>
      </c>
      <c r="F2261" s="450" t="s">
        <v>652</v>
      </c>
      <c r="G2261" s="450" t="s">
        <v>2521</v>
      </c>
      <c r="H2261" s="450" t="s">
        <v>5084</v>
      </c>
      <c r="I2261" s="452" t="s">
        <v>681</v>
      </c>
      <c r="J2261" s="457" t="s">
        <v>3</v>
      </c>
      <c r="K2261" s="407">
        <v>2</v>
      </c>
      <c r="L2261" s="407">
        <v>5</v>
      </c>
      <c r="M2261" s="407">
        <v>5</v>
      </c>
      <c r="N2261" s="425">
        <v>30</v>
      </c>
      <c r="O2261" s="437"/>
      <c r="P2261" s="406"/>
      <c r="Q2261" s="406">
        <v>12</v>
      </c>
      <c r="R2261" s="406">
        <v>18</v>
      </c>
      <c r="S2261" s="406"/>
      <c r="T2261" s="406"/>
      <c r="U2261" s="406"/>
      <c r="V2261" s="406">
        <f t="shared" si="111"/>
        <v>0</v>
      </c>
      <c r="W2261" s="676"/>
      <c r="X2261" s="507" t="str">
        <f t="shared" si="109"/>
        <v>12 două camere, 18 trei camere, 0 număr camere necunoscut &lt;span style="color: red;"&gt;(spuneți-mi sau trimiteți tabel întreținere)&lt;/span&gt;</v>
      </c>
      <c r="Y2261" s="508" t="str">
        <f t="shared" si="110"/>
        <v>30 din care 12 două camere, 18 trei camere, 0 număr camere necunoscut &lt;span style="color: red;"&gt;(spuneți-mi sau trimiteți tabel întreținere)&lt;/span&gt;</v>
      </c>
      <c r="Z2261" s="509"/>
      <c r="AA2261" s="510" t="s">
        <v>1043</v>
      </c>
      <c r="AB2261" s="628" t="s">
        <v>1301</v>
      </c>
      <c r="AC2261" s="431" t="s">
        <v>1548</v>
      </c>
      <c r="AD2261" s="623" t="s">
        <v>1473</v>
      </c>
      <c r="AE2261" s="623"/>
      <c r="AF2261" s="623"/>
      <c r="AG2261" s="623" t="s">
        <v>6</v>
      </c>
      <c r="AH2261" s="623"/>
      <c r="AI2261" s="623" t="s">
        <v>2560</v>
      </c>
      <c r="AJ2261" s="441"/>
      <c r="AK2261" s="359"/>
    </row>
    <row r="2262" spans="1:37">
      <c r="A2262" s="367"/>
      <c r="B2262" s="445" t="s">
        <v>232</v>
      </c>
      <c r="C2262" s="402">
        <v>47.131300000000003</v>
      </c>
      <c r="D2262" s="428">
        <v>23.8825</v>
      </c>
      <c r="E2262" s="449" t="s">
        <v>206</v>
      </c>
      <c r="F2262" s="450" t="s">
        <v>652</v>
      </c>
      <c r="G2262" s="450" t="s">
        <v>2521</v>
      </c>
      <c r="H2262" s="450" t="s">
        <v>5085</v>
      </c>
      <c r="I2262" s="627" t="s">
        <v>681</v>
      </c>
      <c r="J2262" s="399" t="s">
        <v>3</v>
      </c>
      <c r="K2262" s="624">
        <v>2</v>
      </c>
      <c r="L2262" s="624">
        <v>5</v>
      </c>
      <c r="M2262" s="624">
        <v>5</v>
      </c>
      <c r="N2262" s="398">
        <v>40</v>
      </c>
      <c r="O2262" s="395"/>
      <c r="P2262" s="526"/>
      <c r="Q2262" s="526">
        <v>30</v>
      </c>
      <c r="R2262" s="526">
        <v>10</v>
      </c>
      <c r="S2262" s="526"/>
      <c r="T2262" s="526"/>
      <c r="U2262" s="526"/>
      <c r="V2262" s="526">
        <f t="shared" si="111"/>
        <v>0</v>
      </c>
      <c r="W2262" s="672"/>
      <c r="X2262" s="396" t="str">
        <f t="shared" si="109"/>
        <v>30 două camere, 10 trei camere, 0 număr camere necunoscut &lt;span style="color: red;"&gt;(spuneți-mi sau trimiteți tabel întreținere)&lt;/span&gt;</v>
      </c>
      <c r="Y2262" s="622" t="str">
        <f t="shared" si="110"/>
        <v>40 din care 30 două camere, 10 trei camere, 0 număr camere necunoscut &lt;span style="color: red;"&gt;(spuneți-mi sau trimiteți tabel întreținere)&lt;/span&gt;</v>
      </c>
      <c r="Z2262" s="397"/>
      <c r="AA2262" s="625" t="s">
        <v>1043</v>
      </c>
      <c r="AB2262" s="628" t="s">
        <v>1301</v>
      </c>
      <c r="AC2262" s="431" t="s">
        <v>1548</v>
      </c>
      <c r="AD2262" s="623" t="s">
        <v>1471</v>
      </c>
      <c r="AE2262" s="623"/>
      <c r="AF2262" s="623"/>
      <c r="AG2262" s="623" t="s">
        <v>6</v>
      </c>
      <c r="AH2262" s="623"/>
      <c r="AI2262" s="623" t="s">
        <v>2560</v>
      </c>
      <c r="AJ2262" s="441"/>
      <c r="AK2262" s="359"/>
    </row>
    <row r="2263" spans="1:37">
      <c r="A2263" s="367"/>
      <c r="B2263" s="445" t="s">
        <v>232</v>
      </c>
      <c r="C2263" s="402">
        <v>47.136099999999999</v>
      </c>
      <c r="D2263" s="428">
        <v>23.886900000000001</v>
      </c>
      <c r="E2263" s="449" t="s">
        <v>206</v>
      </c>
      <c r="F2263" s="450" t="s">
        <v>652</v>
      </c>
      <c r="G2263" s="450" t="s">
        <v>2521</v>
      </c>
      <c r="H2263" s="450" t="s">
        <v>3391</v>
      </c>
      <c r="I2263" s="452" t="s">
        <v>681</v>
      </c>
      <c r="J2263" s="457" t="s">
        <v>3</v>
      </c>
      <c r="K2263" s="407">
        <v>1</v>
      </c>
      <c r="L2263" s="407">
        <v>5</v>
      </c>
      <c r="M2263" s="407">
        <v>5</v>
      </c>
      <c r="N2263" s="425">
        <v>20</v>
      </c>
      <c r="O2263" s="437"/>
      <c r="P2263" s="406"/>
      <c r="Q2263" s="406">
        <v>17</v>
      </c>
      <c r="R2263" s="406">
        <v>3</v>
      </c>
      <c r="S2263" s="406"/>
      <c r="T2263" s="406"/>
      <c r="U2263" s="406"/>
      <c r="V2263" s="406">
        <f t="shared" si="111"/>
        <v>0</v>
      </c>
      <c r="W2263" s="676"/>
      <c r="X2263" s="507" t="str">
        <f t="shared" si="109"/>
        <v>17 două camere, 3 trei camere, 0 număr camere necunoscut &lt;span style="color: red;"&gt;(spuneți-mi sau trimiteți tabel întreținere)&lt;/span&gt;</v>
      </c>
      <c r="Y2263" s="508" t="str">
        <f t="shared" si="110"/>
        <v>20 din care 17 două camere, 3 trei camere, 0 număr camere necunoscut &lt;span style="color: red;"&gt;(spuneți-mi sau trimiteți tabel întreținere)&lt;/span&gt;</v>
      </c>
      <c r="Z2263" s="509"/>
      <c r="AA2263" s="510" t="s">
        <v>1043</v>
      </c>
      <c r="AB2263" s="628" t="s">
        <v>1306</v>
      </c>
      <c r="AC2263" s="431" t="s">
        <v>1155</v>
      </c>
      <c r="AD2263" s="356" t="s">
        <v>2311</v>
      </c>
      <c r="AE2263" s="356"/>
      <c r="AF2263" s="356"/>
      <c r="AG2263" s="623" t="s">
        <v>10</v>
      </c>
      <c r="AH2263" s="623"/>
      <c r="AI2263" s="623" t="s">
        <v>2591</v>
      </c>
      <c r="AJ2263" s="441"/>
      <c r="AK2263" s="359"/>
    </row>
    <row r="2264" spans="1:37">
      <c r="A2264" s="367"/>
      <c r="B2264" s="445" t="s">
        <v>416</v>
      </c>
      <c r="C2264" s="402">
        <v>47.131799999999998</v>
      </c>
      <c r="D2264" s="428">
        <v>23.885000000000002</v>
      </c>
      <c r="E2264" s="449" t="s">
        <v>206</v>
      </c>
      <c r="F2264" s="450" t="s">
        <v>652</v>
      </c>
      <c r="G2264" s="450" t="s">
        <v>2521</v>
      </c>
      <c r="H2264" s="450" t="s">
        <v>5086</v>
      </c>
      <c r="I2264" s="627" t="s">
        <v>681</v>
      </c>
      <c r="J2264" s="399" t="s">
        <v>3</v>
      </c>
      <c r="K2264" s="624">
        <v>2</v>
      </c>
      <c r="L2264" s="624">
        <v>5</v>
      </c>
      <c r="M2264" s="624">
        <v>4</v>
      </c>
      <c r="N2264" s="425">
        <v>40</v>
      </c>
      <c r="O2264" s="437"/>
      <c r="P2264" s="406"/>
      <c r="Q2264" s="406">
        <v>30</v>
      </c>
      <c r="R2264" s="406">
        <v>10</v>
      </c>
      <c r="S2264" s="406"/>
      <c r="T2264" s="406"/>
      <c r="U2264" s="406"/>
      <c r="V2264" s="406">
        <f t="shared" si="111"/>
        <v>0</v>
      </c>
      <c r="W2264" s="676"/>
      <c r="X2264" s="507" t="str">
        <f t="shared" si="109"/>
        <v>30 două camere, 10 trei camere, 0 număr camere necunoscut &lt;span style="color: red;"&gt;(spuneți-mi sau trimiteți tabel întreținere)&lt;/span&gt;</v>
      </c>
      <c r="Y2264" s="508" t="str">
        <f t="shared" si="110"/>
        <v>40 din care 30 două camere, 10 trei camere, 0 număr camere necunoscut &lt;span style="color: red;"&gt;(spuneți-mi sau trimiteți tabel întreținere)&lt;/span&gt;</v>
      </c>
      <c r="Z2264" s="509"/>
      <c r="AA2264" s="510" t="s">
        <v>1043</v>
      </c>
      <c r="AB2264" s="421" t="s">
        <v>1303</v>
      </c>
      <c r="AC2264" s="431" t="s">
        <v>1547</v>
      </c>
      <c r="AD2264" s="356" t="s">
        <v>2191</v>
      </c>
      <c r="AE2264" s="356"/>
      <c r="AF2264" s="356"/>
      <c r="AG2264" s="356" t="s">
        <v>840</v>
      </c>
      <c r="AH2264" s="356"/>
      <c r="AI2264" s="356" t="s">
        <v>2227</v>
      </c>
      <c r="AJ2264" s="441"/>
      <c r="AK2264" s="359"/>
    </row>
    <row r="2265" spans="1:37">
      <c r="A2265" s="367"/>
      <c r="B2265" s="445" t="s">
        <v>417</v>
      </c>
      <c r="C2265" s="402">
        <v>47.132100000000001</v>
      </c>
      <c r="D2265" s="428">
        <v>23.8856</v>
      </c>
      <c r="E2265" s="449" t="s">
        <v>206</v>
      </c>
      <c r="F2265" s="450" t="s">
        <v>652</v>
      </c>
      <c r="G2265" s="450" t="s">
        <v>2521</v>
      </c>
      <c r="H2265" s="450" t="s">
        <v>5087</v>
      </c>
      <c r="I2265" s="627" t="s">
        <v>681</v>
      </c>
      <c r="J2265" s="399" t="s">
        <v>3</v>
      </c>
      <c r="K2265" s="624">
        <v>2</v>
      </c>
      <c r="L2265" s="624">
        <v>5</v>
      </c>
      <c r="M2265" s="624">
        <v>4</v>
      </c>
      <c r="N2265" s="425">
        <v>40</v>
      </c>
      <c r="O2265" s="437"/>
      <c r="P2265" s="406"/>
      <c r="Q2265" s="406">
        <v>30</v>
      </c>
      <c r="R2265" s="406">
        <v>10</v>
      </c>
      <c r="S2265" s="406"/>
      <c r="T2265" s="406"/>
      <c r="U2265" s="406"/>
      <c r="V2265" s="406">
        <f t="shared" si="111"/>
        <v>0</v>
      </c>
      <c r="W2265" s="676"/>
      <c r="X2265" s="507" t="str">
        <f t="shared" si="109"/>
        <v>30 două camere, 10 trei camere, 0 număr camere necunoscut &lt;span style="color: red;"&gt;(spuneți-mi sau trimiteți tabel întreținere)&lt;/span&gt;</v>
      </c>
      <c r="Y2265" s="508" t="str">
        <f t="shared" si="110"/>
        <v>40 din care 30 două camere, 10 trei camere, 0 număr camere necunoscut &lt;span style="color: red;"&gt;(spuneți-mi sau trimiteți tabel întreținere)&lt;/span&gt;</v>
      </c>
      <c r="Z2265" s="509"/>
      <c r="AA2265" s="510" t="s">
        <v>1043</v>
      </c>
      <c r="AB2265" s="421" t="s">
        <v>1303</v>
      </c>
      <c r="AC2265" s="431" t="s">
        <v>1547</v>
      </c>
      <c r="AD2265" s="356" t="s">
        <v>2191</v>
      </c>
      <c r="AE2265" s="356"/>
      <c r="AF2265" s="356"/>
      <c r="AG2265" s="356" t="s">
        <v>840</v>
      </c>
      <c r="AH2265" s="356"/>
      <c r="AI2265" s="356" t="s">
        <v>2227</v>
      </c>
      <c r="AJ2265" s="441"/>
      <c r="AK2265" s="359"/>
    </row>
    <row r="2266" spans="1:37">
      <c r="A2266" s="367"/>
      <c r="B2266" s="445" t="s">
        <v>233</v>
      </c>
      <c r="C2266" s="402">
        <v>47.135899999999999</v>
      </c>
      <c r="D2266" s="428">
        <v>23.8873</v>
      </c>
      <c r="E2266" s="449" t="s">
        <v>206</v>
      </c>
      <c r="F2266" s="450" t="s">
        <v>652</v>
      </c>
      <c r="G2266" s="450" t="s">
        <v>2521</v>
      </c>
      <c r="H2266" s="450" t="s">
        <v>3389</v>
      </c>
      <c r="I2266" s="452" t="s">
        <v>718</v>
      </c>
      <c r="J2266" s="457" t="s">
        <v>3</v>
      </c>
      <c r="K2266" s="407">
        <v>2</v>
      </c>
      <c r="L2266" s="407">
        <v>5</v>
      </c>
      <c r="M2266" s="407">
        <v>4</v>
      </c>
      <c r="N2266" s="398">
        <v>31</v>
      </c>
      <c r="O2266" s="395"/>
      <c r="P2266" s="526">
        <v>2</v>
      </c>
      <c r="Q2266" s="526">
        <v>17</v>
      </c>
      <c r="R2266" s="526">
        <v>12</v>
      </c>
      <c r="S2266" s="526"/>
      <c r="T2266" s="526"/>
      <c r="U2266" s="526"/>
      <c r="V2266" s="526">
        <f t="shared" si="111"/>
        <v>0</v>
      </c>
      <c r="W2266" s="672"/>
      <c r="X2266" s="396" t="str">
        <f t="shared" si="109"/>
        <v>2 garsoniere, 17 două camere, 12 trei camere, 0 număr camere necunoscut &lt;span style="color: red;"&gt;(spuneți-mi sau trimiteți tabel întreținere)&lt;/span&gt;</v>
      </c>
      <c r="Y2266" s="622" t="str">
        <f t="shared" si="110"/>
        <v>31 din care 2 garsoniere, 17 două camere, 12 trei camere, 0 număr camere necunoscut &lt;span style="color: red;"&gt;(spuneți-mi sau trimiteți tabel întreținere)&lt;/span&gt;</v>
      </c>
      <c r="Z2266" s="397"/>
      <c r="AA2266" s="625" t="s">
        <v>1043</v>
      </c>
      <c r="AB2266" s="628" t="s">
        <v>1306</v>
      </c>
      <c r="AC2266" s="431" t="s">
        <v>1155</v>
      </c>
      <c r="AD2266" s="623" t="s">
        <v>1483</v>
      </c>
      <c r="AE2266" s="623"/>
      <c r="AF2266" s="623"/>
      <c r="AG2266" s="623" t="s">
        <v>10</v>
      </c>
      <c r="AH2266" s="623"/>
      <c r="AI2266" s="623" t="s">
        <v>2589</v>
      </c>
      <c r="AJ2266" s="441"/>
      <c r="AK2266" s="359"/>
    </row>
    <row r="2267" spans="1:37">
      <c r="A2267" s="367"/>
      <c r="B2267" s="445" t="s">
        <v>252</v>
      </c>
      <c r="C2267" s="402">
        <v>47.132100000000001</v>
      </c>
      <c r="D2267" s="428">
        <v>23.884899999999998</v>
      </c>
      <c r="E2267" s="449" t="s">
        <v>206</v>
      </c>
      <c r="F2267" s="450" t="s">
        <v>652</v>
      </c>
      <c r="G2267" s="450" t="s">
        <v>2521</v>
      </c>
      <c r="H2267" s="450" t="s">
        <v>3529</v>
      </c>
      <c r="I2267" s="627" t="s">
        <v>681</v>
      </c>
      <c r="J2267" s="399" t="s">
        <v>3</v>
      </c>
      <c r="K2267" s="624">
        <v>1</v>
      </c>
      <c r="L2267" s="624">
        <v>5</v>
      </c>
      <c r="M2267" s="624">
        <v>4</v>
      </c>
      <c r="N2267" s="425">
        <v>20</v>
      </c>
      <c r="O2267" s="437"/>
      <c r="P2267" s="406"/>
      <c r="Q2267" s="406">
        <v>15</v>
      </c>
      <c r="R2267" s="406">
        <v>5</v>
      </c>
      <c r="S2267" s="406"/>
      <c r="T2267" s="406"/>
      <c r="U2267" s="406"/>
      <c r="V2267" s="406">
        <f t="shared" si="111"/>
        <v>0</v>
      </c>
      <c r="W2267" s="676"/>
      <c r="X2267" s="507" t="str">
        <f t="shared" si="109"/>
        <v>15 două camere, 5 trei camere, 0 număr camere necunoscut &lt;span style="color: red;"&gt;(spuneți-mi sau trimiteți tabel întreținere)&lt;/span&gt;</v>
      </c>
      <c r="Y2267" s="508" t="str">
        <f t="shared" si="110"/>
        <v>20 din care 15 două camere, 5 trei camere, 0 număr camere necunoscut &lt;span style="color: red;"&gt;(spuneți-mi sau trimiteți tabel întreținere)&lt;/span&gt;</v>
      </c>
      <c r="Z2267" s="509"/>
      <c r="AA2267" s="510" t="s">
        <v>1043</v>
      </c>
      <c r="AB2267" s="421" t="s">
        <v>1303</v>
      </c>
      <c r="AC2267" s="431" t="s">
        <v>1547</v>
      </c>
      <c r="AD2267" s="356" t="s">
        <v>2191</v>
      </c>
      <c r="AE2267" s="356"/>
      <c r="AF2267" s="356"/>
      <c r="AG2267" s="356" t="s">
        <v>840</v>
      </c>
      <c r="AH2267" s="356"/>
      <c r="AI2267" s="356" t="s">
        <v>2227</v>
      </c>
      <c r="AJ2267" s="441"/>
      <c r="AK2267" s="359"/>
    </row>
    <row r="2268" spans="1:37">
      <c r="A2268" s="367"/>
      <c r="B2268" s="445" t="s">
        <v>292</v>
      </c>
      <c r="C2268" s="402">
        <v>47.132599999999996</v>
      </c>
      <c r="D2268" s="428">
        <v>23.884899999999998</v>
      </c>
      <c r="E2268" s="449" t="s">
        <v>206</v>
      </c>
      <c r="F2268" s="450" t="s">
        <v>652</v>
      </c>
      <c r="G2268" s="450" t="s">
        <v>2521</v>
      </c>
      <c r="H2268" s="450" t="s">
        <v>5088</v>
      </c>
      <c r="I2268" s="627" t="s">
        <v>681</v>
      </c>
      <c r="J2268" s="399" t="s">
        <v>3</v>
      </c>
      <c r="K2268" s="624">
        <v>1</v>
      </c>
      <c r="L2268" s="624">
        <v>5</v>
      </c>
      <c r="M2268" s="624">
        <v>4</v>
      </c>
      <c r="N2268" s="425">
        <v>20</v>
      </c>
      <c r="O2268" s="437"/>
      <c r="P2268" s="406"/>
      <c r="Q2268" s="406">
        <v>15</v>
      </c>
      <c r="R2268" s="406">
        <v>5</v>
      </c>
      <c r="S2268" s="406"/>
      <c r="T2268" s="406"/>
      <c r="U2268" s="406"/>
      <c r="V2268" s="406">
        <f t="shared" si="111"/>
        <v>0</v>
      </c>
      <c r="W2268" s="676"/>
      <c r="X2268" s="507" t="str">
        <f t="shared" si="109"/>
        <v>15 două camere, 5 trei camere, 0 număr camere necunoscut &lt;span style="color: red;"&gt;(spuneți-mi sau trimiteți tabel întreținere)&lt;/span&gt;</v>
      </c>
      <c r="Y2268" s="508" t="str">
        <f t="shared" si="110"/>
        <v>20 din care 15 două camere, 5 trei camere, 0 număr camere necunoscut &lt;span style="color: red;"&gt;(spuneți-mi sau trimiteți tabel întreținere)&lt;/span&gt;</v>
      </c>
      <c r="Z2268" s="509"/>
      <c r="AA2268" s="510" t="s">
        <v>1043</v>
      </c>
      <c r="AB2268" s="421" t="s">
        <v>1303</v>
      </c>
      <c r="AC2268" s="431" t="s">
        <v>1547</v>
      </c>
      <c r="AD2268" s="356" t="s">
        <v>2191</v>
      </c>
      <c r="AE2268" s="356"/>
      <c r="AF2268" s="356"/>
      <c r="AG2268" s="356" t="s">
        <v>840</v>
      </c>
      <c r="AH2268" s="356"/>
      <c r="AI2268" s="356" t="s">
        <v>2227</v>
      </c>
      <c r="AJ2268" s="441"/>
      <c r="AK2268" s="359"/>
    </row>
    <row r="2269" spans="1:37">
      <c r="A2269" s="367"/>
      <c r="B2269" s="445" t="s">
        <v>293</v>
      </c>
      <c r="C2269" s="402">
        <v>47.132899999999999</v>
      </c>
      <c r="D2269" s="428">
        <v>23.884599999999999</v>
      </c>
      <c r="E2269" s="449" t="s">
        <v>206</v>
      </c>
      <c r="F2269" s="450" t="s">
        <v>652</v>
      </c>
      <c r="G2269" s="450" t="s">
        <v>2521</v>
      </c>
      <c r="H2269" s="450" t="s">
        <v>3025</v>
      </c>
      <c r="I2269" s="627" t="s">
        <v>681</v>
      </c>
      <c r="J2269" s="399" t="s">
        <v>3</v>
      </c>
      <c r="K2269" s="624">
        <v>1</v>
      </c>
      <c r="L2269" s="624">
        <v>5</v>
      </c>
      <c r="M2269" s="624">
        <v>4</v>
      </c>
      <c r="N2269" s="425">
        <v>20</v>
      </c>
      <c r="O2269" s="437"/>
      <c r="P2269" s="406"/>
      <c r="Q2269" s="406">
        <v>15</v>
      </c>
      <c r="R2269" s="406">
        <v>5</v>
      </c>
      <c r="S2269" s="406"/>
      <c r="T2269" s="406"/>
      <c r="U2269" s="406"/>
      <c r="V2269" s="406">
        <f t="shared" si="111"/>
        <v>0</v>
      </c>
      <c r="W2269" s="676"/>
      <c r="X2269" s="507" t="str">
        <f t="shared" si="109"/>
        <v>15 două camere, 5 trei camere, 0 număr camere necunoscut &lt;span style="color: red;"&gt;(spuneți-mi sau trimiteți tabel întreținere)&lt;/span&gt;</v>
      </c>
      <c r="Y2269" s="508" t="str">
        <f t="shared" si="110"/>
        <v>20 din care 15 două camere, 5 trei camere, 0 număr camere necunoscut &lt;span style="color: red;"&gt;(spuneți-mi sau trimiteți tabel întreținere)&lt;/span&gt;</v>
      </c>
      <c r="Z2269" s="509"/>
      <c r="AA2269" s="510" t="s">
        <v>1043</v>
      </c>
      <c r="AB2269" s="421" t="s">
        <v>1303</v>
      </c>
      <c r="AC2269" s="431" t="s">
        <v>1547</v>
      </c>
      <c r="AD2269" s="356" t="s">
        <v>2191</v>
      </c>
      <c r="AE2269" s="356"/>
      <c r="AF2269" s="356"/>
      <c r="AG2269" s="356" t="s">
        <v>840</v>
      </c>
      <c r="AH2269" s="356"/>
      <c r="AI2269" s="356" t="s">
        <v>2227</v>
      </c>
      <c r="AJ2269" s="441"/>
      <c r="AK2269" s="359"/>
    </row>
    <row r="2270" spans="1:37">
      <c r="A2270" s="367"/>
      <c r="B2270" s="445" t="s">
        <v>234</v>
      </c>
      <c r="C2270" s="402">
        <v>47.135899999999999</v>
      </c>
      <c r="D2270" s="428">
        <v>23.886700000000001</v>
      </c>
      <c r="E2270" s="449" t="s">
        <v>206</v>
      </c>
      <c r="F2270" s="450" t="s">
        <v>652</v>
      </c>
      <c r="G2270" s="450" t="s">
        <v>2521</v>
      </c>
      <c r="H2270" s="450" t="s">
        <v>3204</v>
      </c>
      <c r="I2270" s="452" t="s">
        <v>681</v>
      </c>
      <c r="J2270" s="457" t="s">
        <v>3</v>
      </c>
      <c r="K2270" s="407">
        <v>2</v>
      </c>
      <c r="L2270" s="407">
        <v>5</v>
      </c>
      <c r="M2270" s="407">
        <v>5</v>
      </c>
      <c r="N2270" s="425">
        <v>20</v>
      </c>
      <c r="O2270" s="395"/>
      <c r="P2270" s="526"/>
      <c r="Q2270" s="526">
        <v>5</v>
      </c>
      <c r="R2270" s="526">
        <v>9</v>
      </c>
      <c r="S2270" s="526">
        <v>6</v>
      </c>
      <c r="T2270" s="526"/>
      <c r="U2270" s="526"/>
      <c r="V2270" s="526">
        <f t="shared" si="111"/>
        <v>0</v>
      </c>
      <c r="W2270" s="672"/>
      <c r="X2270" s="507" t="str">
        <f t="shared" si="109"/>
        <v>5 două camere, 9 trei camere, 6 patru camere, 0 număr camere necunoscut &lt;span style="color: red;"&gt;(spuneți-mi sau trimiteți tabel întreținere)&lt;/span&gt;</v>
      </c>
      <c r="Y2270" s="508" t="str">
        <f t="shared" si="110"/>
        <v>20 din care 5 două camere, 9 trei camere, 6 patru camere, 0 număr camere necunoscut &lt;span style="color: red;"&gt;(spuneți-mi sau trimiteți tabel întreținere)&lt;/span&gt;</v>
      </c>
      <c r="Z2270" s="509"/>
      <c r="AA2270" s="510" t="s">
        <v>1043</v>
      </c>
      <c r="AB2270" s="628" t="s">
        <v>1306</v>
      </c>
      <c r="AC2270" s="431" t="s">
        <v>1155</v>
      </c>
      <c r="AD2270" s="356" t="s">
        <v>1438</v>
      </c>
      <c r="AE2270" s="356"/>
      <c r="AF2270" s="356"/>
      <c r="AG2270" s="623" t="s">
        <v>10</v>
      </c>
      <c r="AH2270" s="623"/>
      <c r="AI2270" s="623" t="s">
        <v>2598</v>
      </c>
      <c r="AJ2270" s="441"/>
      <c r="AK2270" s="359"/>
    </row>
    <row r="2271" spans="1:37">
      <c r="A2271" s="367"/>
      <c r="B2271" s="445" t="s">
        <v>234</v>
      </c>
      <c r="C2271" s="402">
        <v>47.136099999999999</v>
      </c>
      <c r="D2271" s="428">
        <v>23.8874</v>
      </c>
      <c r="E2271" s="449" t="s">
        <v>206</v>
      </c>
      <c r="F2271" s="450" t="s">
        <v>652</v>
      </c>
      <c r="G2271" s="450" t="s">
        <v>2521</v>
      </c>
      <c r="H2271" s="450" t="s">
        <v>3390</v>
      </c>
      <c r="I2271" s="452" t="s">
        <v>681</v>
      </c>
      <c r="J2271" s="457" t="s">
        <v>3</v>
      </c>
      <c r="K2271" s="407">
        <v>1</v>
      </c>
      <c r="L2271" s="407">
        <v>5</v>
      </c>
      <c r="M2271" s="407">
        <v>5</v>
      </c>
      <c r="N2271" s="425">
        <v>10</v>
      </c>
      <c r="O2271" s="395"/>
      <c r="P2271" s="526"/>
      <c r="Q2271" s="526">
        <v>5</v>
      </c>
      <c r="R2271" s="526">
        <v>2</v>
      </c>
      <c r="S2271" s="526">
        <v>3</v>
      </c>
      <c r="T2271" s="526"/>
      <c r="U2271" s="526"/>
      <c r="V2271" s="526">
        <f t="shared" si="111"/>
        <v>0</v>
      </c>
      <c r="W2271" s="672"/>
      <c r="X2271" s="507" t="str">
        <f t="shared" si="109"/>
        <v>5 două camere, 2 trei camere, 3 patru camere, 0 număr camere necunoscut &lt;span style="color: red;"&gt;(spuneți-mi sau trimiteți tabel întreținere)&lt;/span&gt;</v>
      </c>
      <c r="Y2271" s="508" t="str">
        <f t="shared" si="110"/>
        <v>10 din care 5 două camere, 2 trei camere, 3 patru camere, 0 număr camere necunoscut &lt;span style="color: red;"&gt;(spuneți-mi sau trimiteți tabel întreținere)&lt;/span&gt;</v>
      </c>
      <c r="Z2271" s="509"/>
      <c r="AA2271" s="510" t="s">
        <v>1043</v>
      </c>
      <c r="AB2271" s="628" t="s">
        <v>1306</v>
      </c>
      <c r="AC2271" s="431" t="s">
        <v>1155</v>
      </c>
      <c r="AD2271" s="356" t="s">
        <v>2186</v>
      </c>
      <c r="AE2271" s="356"/>
      <c r="AF2271" s="356"/>
      <c r="AG2271" s="623" t="s">
        <v>10</v>
      </c>
      <c r="AH2271" s="623"/>
      <c r="AI2271" s="623" t="s">
        <v>2598</v>
      </c>
      <c r="AJ2271" s="441"/>
      <c r="AK2271" s="359"/>
    </row>
    <row r="2272" spans="1:37">
      <c r="A2272" s="367"/>
      <c r="B2272" s="445" t="s">
        <v>295</v>
      </c>
      <c r="C2272" s="402">
        <v>47.133099999999999</v>
      </c>
      <c r="D2272" s="428">
        <v>23.8886</v>
      </c>
      <c r="E2272" s="449" t="s">
        <v>206</v>
      </c>
      <c r="F2272" s="450" t="s">
        <v>652</v>
      </c>
      <c r="G2272" s="450" t="s">
        <v>2521</v>
      </c>
      <c r="H2272" s="450" t="s">
        <v>5089</v>
      </c>
      <c r="I2272" s="627" t="s">
        <v>681</v>
      </c>
      <c r="J2272" s="399" t="s">
        <v>3</v>
      </c>
      <c r="K2272" s="624">
        <v>1</v>
      </c>
      <c r="L2272" s="624">
        <v>5</v>
      </c>
      <c r="M2272" s="624">
        <v>5</v>
      </c>
      <c r="N2272" s="425">
        <v>80</v>
      </c>
      <c r="O2272" s="437">
        <v>80</v>
      </c>
      <c r="P2272" s="406"/>
      <c r="Q2272" s="406"/>
      <c r="R2272" s="406"/>
      <c r="S2272" s="406"/>
      <c r="T2272" s="406"/>
      <c r="U2272" s="406"/>
      <c r="V2272" s="406">
        <f t="shared" si="111"/>
        <v>0</v>
      </c>
      <c r="W2272" s="676"/>
      <c r="X2272" s="507" t="str">
        <f t="shared" si="109"/>
        <v>80 camere cu băi și bucătării comune, 0 număr camere necunoscut &lt;span style="color: red;"&gt;(spuneți-mi sau trimiteți tabel întreținere)&lt;/span&gt;</v>
      </c>
      <c r="Y2272" s="508" t="str">
        <f t="shared" si="110"/>
        <v>80 din care 80 camere cu băi și bucătării comune, 0 număr camere necunoscut &lt;span style="color: red;"&gt;(spuneți-mi sau trimiteți tabel întreținere)&lt;/span&gt;</v>
      </c>
      <c r="Z2272" s="509"/>
      <c r="AA2272" s="510" t="s">
        <v>1043</v>
      </c>
      <c r="AB2272" s="421" t="s">
        <v>1304</v>
      </c>
      <c r="AC2272" s="432" t="s">
        <v>1547</v>
      </c>
      <c r="AD2272" s="356" t="s">
        <v>1168</v>
      </c>
      <c r="AE2272" s="356"/>
      <c r="AF2272" s="356"/>
      <c r="AG2272" s="356" t="s">
        <v>840</v>
      </c>
      <c r="AH2272" s="356"/>
      <c r="AI2272" s="356" t="s">
        <v>2227</v>
      </c>
      <c r="AJ2272" s="441"/>
      <c r="AK2272" s="359"/>
    </row>
    <row r="2273" spans="1:37">
      <c r="A2273" s="367"/>
      <c r="B2273" s="445" t="s">
        <v>295</v>
      </c>
      <c r="C2273" s="402">
        <v>47.1355</v>
      </c>
      <c r="D2273" s="428">
        <v>23.886099999999999</v>
      </c>
      <c r="E2273" s="449" t="s">
        <v>206</v>
      </c>
      <c r="F2273" s="450" t="s">
        <v>652</v>
      </c>
      <c r="G2273" s="450" t="s">
        <v>2521</v>
      </c>
      <c r="H2273" s="450" t="s">
        <v>5090</v>
      </c>
      <c r="I2273" s="627" t="s">
        <v>681</v>
      </c>
      <c r="J2273" s="399" t="s">
        <v>3</v>
      </c>
      <c r="K2273" s="624">
        <v>1</v>
      </c>
      <c r="L2273" s="624">
        <v>5</v>
      </c>
      <c r="M2273" s="624">
        <v>5</v>
      </c>
      <c r="N2273" s="398">
        <v>60</v>
      </c>
      <c r="O2273" s="395"/>
      <c r="P2273" s="406">
        <v>60</v>
      </c>
      <c r="Q2273" s="406"/>
      <c r="R2273" s="406"/>
      <c r="S2273" s="406"/>
      <c r="T2273" s="406"/>
      <c r="U2273" s="406"/>
      <c r="V2273" s="406">
        <f t="shared" si="111"/>
        <v>0</v>
      </c>
      <c r="W2273" s="676"/>
      <c r="X2273" s="507" t="str">
        <f t="shared" si="109"/>
        <v>60 garsoniere, 0 număr camere necunoscut &lt;span style="color: red;"&gt;(spuneți-mi sau trimiteți tabel întreținere)&lt;/span&gt;</v>
      </c>
      <c r="Y2273" s="508" t="str">
        <f t="shared" si="110"/>
        <v>60 din care 60 garsoniere, 0 număr camere necunoscut &lt;span style="color: red;"&gt;(spuneți-mi sau trimiteți tabel întreținere)&lt;/span&gt;</v>
      </c>
      <c r="Z2273" s="509"/>
      <c r="AA2273" s="510" t="s">
        <v>1043</v>
      </c>
      <c r="AB2273" s="421" t="s">
        <v>1302</v>
      </c>
      <c r="AC2273" s="432" t="s">
        <v>1548</v>
      </c>
      <c r="AD2273" s="356" t="s">
        <v>2487</v>
      </c>
      <c r="AE2273" s="356"/>
      <c r="AF2273" s="356"/>
      <c r="AG2273" s="356" t="s">
        <v>840</v>
      </c>
      <c r="AH2273" s="356"/>
      <c r="AI2273" s="623" t="s">
        <v>2573</v>
      </c>
      <c r="AJ2273" s="441"/>
      <c r="AK2273" s="359"/>
    </row>
    <row r="2274" spans="1:37">
      <c r="A2274" s="367"/>
      <c r="B2274" s="445" t="s">
        <v>295</v>
      </c>
      <c r="C2274" s="402">
        <v>47.134399999999999</v>
      </c>
      <c r="D2274" s="428">
        <v>23.886199999999999</v>
      </c>
      <c r="E2274" s="449" t="s">
        <v>206</v>
      </c>
      <c r="F2274" s="450" t="s">
        <v>652</v>
      </c>
      <c r="G2274" s="450" t="s">
        <v>2521</v>
      </c>
      <c r="H2274" s="450" t="s">
        <v>2965</v>
      </c>
      <c r="I2274" s="627" t="s">
        <v>681</v>
      </c>
      <c r="J2274" s="399" t="s">
        <v>3</v>
      </c>
      <c r="K2274" s="624">
        <v>2</v>
      </c>
      <c r="L2274" s="624">
        <v>5</v>
      </c>
      <c r="M2274" s="624">
        <v>4</v>
      </c>
      <c r="N2274" s="425">
        <v>40</v>
      </c>
      <c r="O2274" s="437"/>
      <c r="P2274" s="406"/>
      <c r="Q2274" s="406">
        <v>30</v>
      </c>
      <c r="R2274" s="406">
        <v>10</v>
      </c>
      <c r="S2274" s="406"/>
      <c r="T2274" s="406"/>
      <c r="U2274" s="406"/>
      <c r="V2274" s="406">
        <f t="shared" si="111"/>
        <v>0</v>
      </c>
      <c r="W2274" s="676"/>
      <c r="X2274" s="507" t="str">
        <f t="shared" si="109"/>
        <v>30 două camere, 10 trei camere, 0 număr camere necunoscut &lt;span style="color: red;"&gt;(spuneți-mi sau trimiteți tabel întreținere)&lt;/span&gt;</v>
      </c>
      <c r="Y2274" s="508" t="str">
        <f t="shared" si="110"/>
        <v>40 din care 30 două camere, 10 trei camere, 0 număr camere necunoscut &lt;span style="color: red;"&gt;(spuneți-mi sau trimiteți tabel întreținere)&lt;/span&gt;</v>
      </c>
      <c r="Z2274" s="509"/>
      <c r="AA2274" s="510" t="s">
        <v>1043</v>
      </c>
      <c r="AB2274" s="421" t="s">
        <v>1303</v>
      </c>
      <c r="AC2274" s="431" t="s">
        <v>1547</v>
      </c>
      <c r="AD2274" s="356" t="s">
        <v>2191</v>
      </c>
      <c r="AE2274" s="356"/>
      <c r="AF2274" s="356"/>
      <c r="AG2274" s="356" t="s">
        <v>840</v>
      </c>
      <c r="AH2274" s="356"/>
      <c r="AI2274" s="356" t="s">
        <v>2227</v>
      </c>
      <c r="AJ2274" s="441"/>
      <c r="AK2274" s="359"/>
    </row>
    <row r="2275" spans="1:37">
      <c r="A2275" s="367"/>
      <c r="B2275" s="445" t="s">
        <v>296</v>
      </c>
      <c r="C2275" s="402">
        <v>47.133200000000002</v>
      </c>
      <c r="D2275" s="428">
        <v>23.889099999999999</v>
      </c>
      <c r="E2275" s="449" t="s">
        <v>206</v>
      </c>
      <c r="F2275" s="450" t="s">
        <v>652</v>
      </c>
      <c r="G2275" s="450" t="s">
        <v>2521</v>
      </c>
      <c r="H2275" s="450" t="s">
        <v>5091</v>
      </c>
      <c r="I2275" s="627" t="s">
        <v>681</v>
      </c>
      <c r="J2275" s="399" t="s">
        <v>3</v>
      </c>
      <c r="K2275" s="624">
        <v>1</v>
      </c>
      <c r="L2275" s="624">
        <v>5</v>
      </c>
      <c r="M2275" s="624">
        <v>5</v>
      </c>
      <c r="N2275" s="425">
        <v>80</v>
      </c>
      <c r="O2275" s="437">
        <v>80</v>
      </c>
      <c r="P2275" s="406"/>
      <c r="Q2275" s="406"/>
      <c r="R2275" s="406"/>
      <c r="S2275" s="406"/>
      <c r="T2275" s="406"/>
      <c r="U2275" s="406"/>
      <c r="V2275" s="406">
        <f t="shared" si="111"/>
        <v>0</v>
      </c>
      <c r="W2275" s="676"/>
      <c r="X2275" s="507" t="str">
        <f t="shared" si="109"/>
        <v>80 camere cu băi și bucătării comune, 0 număr camere necunoscut &lt;span style="color: red;"&gt;(spuneți-mi sau trimiteți tabel întreținere)&lt;/span&gt;</v>
      </c>
      <c r="Y2275" s="508" t="str">
        <f t="shared" si="110"/>
        <v>80 din care 80 camere cu băi și bucătării comune, 0 număr camere necunoscut &lt;span style="color: red;"&gt;(spuneți-mi sau trimiteți tabel întreținere)&lt;/span&gt;</v>
      </c>
      <c r="Z2275" s="509"/>
      <c r="AA2275" s="510" t="s">
        <v>1043</v>
      </c>
      <c r="AB2275" s="421" t="s">
        <v>1304</v>
      </c>
      <c r="AC2275" s="432" t="s">
        <v>1547</v>
      </c>
      <c r="AD2275" s="356" t="s">
        <v>1168</v>
      </c>
      <c r="AE2275" s="356"/>
      <c r="AF2275" s="356"/>
      <c r="AG2275" s="356" t="s">
        <v>840</v>
      </c>
      <c r="AH2275" s="356"/>
      <c r="AI2275" s="356" t="s">
        <v>2227</v>
      </c>
      <c r="AJ2275" s="441"/>
      <c r="AK2275" s="359"/>
    </row>
    <row r="2276" spans="1:37">
      <c r="A2276" s="367"/>
      <c r="B2276" s="445" t="s">
        <v>296</v>
      </c>
      <c r="C2276" s="402">
        <v>47.134</v>
      </c>
      <c r="D2276" s="428">
        <v>23.886099999999999</v>
      </c>
      <c r="E2276" s="449" t="s">
        <v>206</v>
      </c>
      <c r="F2276" s="450" t="s">
        <v>652</v>
      </c>
      <c r="G2276" s="450" t="s">
        <v>2521</v>
      </c>
      <c r="H2276" s="450" t="s">
        <v>2967</v>
      </c>
      <c r="I2276" s="627" t="s">
        <v>681</v>
      </c>
      <c r="J2276" s="399" t="s">
        <v>3</v>
      </c>
      <c r="K2276" s="624">
        <v>2</v>
      </c>
      <c r="L2276" s="624">
        <v>5</v>
      </c>
      <c r="M2276" s="624">
        <v>4</v>
      </c>
      <c r="N2276" s="425">
        <v>40</v>
      </c>
      <c r="O2276" s="437"/>
      <c r="P2276" s="406"/>
      <c r="Q2276" s="406">
        <v>30</v>
      </c>
      <c r="R2276" s="406">
        <v>10</v>
      </c>
      <c r="S2276" s="406"/>
      <c r="T2276" s="406"/>
      <c r="U2276" s="406"/>
      <c r="V2276" s="406">
        <f t="shared" si="111"/>
        <v>0</v>
      </c>
      <c r="W2276" s="676"/>
      <c r="X2276" s="507" t="str">
        <f t="shared" si="109"/>
        <v>30 două camere, 10 trei camere, 0 număr camere necunoscut &lt;span style="color: red;"&gt;(spuneți-mi sau trimiteți tabel întreținere)&lt;/span&gt;</v>
      </c>
      <c r="Y2276" s="508" t="str">
        <f t="shared" si="110"/>
        <v>40 din care 30 două camere, 10 trei camere, 0 număr camere necunoscut &lt;span style="color: red;"&gt;(spuneți-mi sau trimiteți tabel întreținere)&lt;/span&gt;</v>
      </c>
      <c r="Z2276" s="509"/>
      <c r="AA2276" s="510" t="s">
        <v>1043</v>
      </c>
      <c r="AB2276" s="421" t="s">
        <v>1303</v>
      </c>
      <c r="AC2276" s="431" t="s">
        <v>1547</v>
      </c>
      <c r="AD2276" s="356" t="s">
        <v>2191</v>
      </c>
      <c r="AE2276" s="356"/>
      <c r="AF2276" s="356"/>
      <c r="AG2276" s="356" t="s">
        <v>840</v>
      </c>
      <c r="AH2276" s="356"/>
      <c r="AI2276" s="356" t="s">
        <v>2227</v>
      </c>
      <c r="AJ2276" s="441"/>
      <c r="AK2276" s="359"/>
    </row>
    <row r="2277" spans="1:37">
      <c r="A2277" s="367"/>
      <c r="B2277" s="445" t="s">
        <v>296</v>
      </c>
      <c r="C2277" s="402">
        <v>47.1355</v>
      </c>
      <c r="D2277" s="428">
        <v>23.886600000000001</v>
      </c>
      <c r="E2277" s="449" t="s">
        <v>206</v>
      </c>
      <c r="F2277" s="450" t="s">
        <v>652</v>
      </c>
      <c r="G2277" s="450" t="s">
        <v>2521</v>
      </c>
      <c r="H2277" s="450" t="s">
        <v>3207</v>
      </c>
      <c r="I2277" s="627" t="s">
        <v>681</v>
      </c>
      <c r="J2277" s="399" t="s">
        <v>3</v>
      </c>
      <c r="K2277" s="624">
        <v>1</v>
      </c>
      <c r="L2277" s="624">
        <v>5</v>
      </c>
      <c r="M2277" s="624">
        <v>5</v>
      </c>
      <c r="N2277" s="398">
        <v>40</v>
      </c>
      <c r="O2277" s="437"/>
      <c r="P2277" s="406">
        <v>40</v>
      </c>
      <c r="Q2277" s="406"/>
      <c r="R2277" s="406"/>
      <c r="S2277" s="406"/>
      <c r="T2277" s="406"/>
      <c r="U2277" s="406"/>
      <c r="V2277" s="406">
        <f t="shared" si="111"/>
        <v>0</v>
      </c>
      <c r="W2277" s="676"/>
      <c r="X2277" s="507" t="str">
        <f t="shared" si="109"/>
        <v>40 garsoniere, 0 număr camere necunoscut &lt;span style="color: red;"&gt;(spuneți-mi sau trimiteți tabel întreținere)&lt;/span&gt;</v>
      </c>
      <c r="Y2277" s="508" t="str">
        <f t="shared" si="110"/>
        <v>40 din care 40 garsoniere, 0 număr camere necunoscut &lt;span style="color: red;"&gt;(spuneți-mi sau trimiteți tabel întreținere)&lt;/span&gt;</v>
      </c>
      <c r="Z2277" s="509"/>
      <c r="AA2277" s="510" t="s">
        <v>1043</v>
      </c>
      <c r="AB2277" s="628" t="s">
        <v>1306</v>
      </c>
      <c r="AC2277" s="432" t="s">
        <v>1155</v>
      </c>
      <c r="AD2277" s="356" t="s">
        <v>2648</v>
      </c>
      <c r="AE2277" s="356"/>
      <c r="AF2277" s="356"/>
      <c r="AG2277" s="356" t="s">
        <v>840</v>
      </c>
      <c r="AH2277" s="356"/>
      <c r="AI2277" s="356" t="s">
        <v>2227</v>
      </c>
      <c r="AJ2277" s="441"/>
      <c r="AK2277" s="359"/>
    </row>
    <row r="2278" spans="1:37">
      <c r="A2278" s="367"/>
      <c r="B2278" s="445" t="s">
        <v>2252</v>
      </c>
      <c r="C2278" s="402">
        <v>47.135599999999997</v>
      </c>
      <c r="D2278" s="428">
        <v>23.8872</v>
      </c>
      <c r="E2278" s="449" t="s">
        <v>206</v>
      </c>
      <c r="F2278" s="450" t="s">
        <v>652</v>
      </c>
      <c r="G2278" s="450" t="s">
        <v>2521</v>
      </c>
      <c r="H2278" s="450" t="s">
        <v>3209</v>
      </c>
      <c r="I2278" s="627" t="s">
        <v>681</v>
      </c>
      <c r="J2278" s="399" t="s">
        <v>3</v>
      </c>
      <c r="K2278" s="624">
        <v>1</v>
      </c>
      <c r="L2278" s="624">
        <v>5</v>
      </c>
      <c r="M2278" s="624">
        <v>5</v>
      </c>
      <c r="N2278" s="398">
        <v>40</v>
      </c>
      <c r="O2278" s="437"/>
      <c r="P2278" s="406">
        <v>40</v>
      </c>
      <c r="Q2278" s="406"/>
      <c r="R2278" s="406"/>
      <c r="S2278" s="406"/>
      <c r="T2278" s="406"/>
      <c r="U2278" s="406"/>
      <c r="V2278" s="406">
        <f t="shared" si="111"/>
        <v>0</v>
      </c>
      <c r="W2278" s="676"/>
      <c r="X2278" s="507" t="str">
        <f t="shared" si="109"/>
        <v>40 garsoniere, 0 număr camere necunoscut &lt;span style="color: red;"&gt;(spuneți-mi sau trimiteți tabel întreținere)&lt;/span&gt;</v>
      </c>
      <c r="Y2278" s="508" t="str">
        <f t="shared" si="110"/>
        <v>40 din care 40 garsoniere, 0 număr camere necunoscut &lt;span style="color: red;"&gt;(spuneți-mi sau trimiteți tabel întreținere)&lt;/span&gt;</v>
      </c>
      <c r="Z2278" s="509"/>
      <c r="AA2278" s="510" t="s">
        <v>1043</v>
      </c>
      <c r="AB2278" s="628" t="s">
        <v>1306</v>
      </c>
      <c r="AC2278" s="432" t="s">
        <v>1155</v>
      </c>
      <c r="AD2278" s="356" t="s">
        <v>2648</v>
      </c>
      <c r="AE2278" s="356"/>
      <c r="AF2278" s="356"/>
      <c r="AG2278" s="356" t="s">
        <v>840</v>
      </c>
      <c r="AH2278" s="356"/>
      <c r="AI2278" s="356" t="s">
        <v>2227</v>
      </c>
      <c r="AJ2278" s="441"/>
      <c r="AK2278" s="359"/>
    </row>
    <row r="2279" spans="1:37">
      <c r="A2279" s="367"/>
      <c r="B2279" s="445" t="s">
        <v>297</v>
      </c>
      <c r="C2279" s="402">
        <v>47.135599999999997</v>
      </c>
      <c r="D2279" s="428">
        <v>23.886800000000001</v>
      </c>
      <c r="E2279" s="449" t="s">
        <v>206</v>
      </c>
      <c r="F2279" s="450" t="s">
        <v>652</v>
      </c>
      <c r="G2279" s="450" t="s">
        <v>2521</v>
      </c>
      <c r="H2279" s="450" t="s">
        <v>3207</v>
      </c>
      <c r="I2279" s="627" t="s">
        <v>681</v>
      </c>
      <c r="J2279" s="399" t="s">
        <v>3</v>
      </c>
      <c r="K2279" s="624">
        <v>1</v>
      </c>
      <c r="L2279" s="624">
        <v>5</v>
      </c>
      <c r="M2279" s="624">
        <v>5</v>
      </c>
      <c r="N2279" s="398">
        <v>40</v>
      </c>
      <c r="O2279" s="437"/>
      <c r="P2279" s="406">
        <v>40</v>
      </c>
      <c r="Q2279" s="406"/>
      <c r="R2279" s="406"/>
      <c r="S2279" s="406"/>
      <c r="T2279" s="406"/>
      <c r="U2279" s="406"/>
      <c r="V2279" s="406">
        <f t="shared" si="111"/>
        <v>0</v>
      </c>
      <c r="W2279" s="676"/>
      <c r="X2279" s="507" t="str">
        <f t="shared" si="109"/>
        <v>40 garsoniere, 0 număr camere necunoscut &lt;span style="color: red;"&gt;(spuneți-mi sau trimiteți tabel întreținere)&lt;/span&gt;</v>
      </c>
      <c r="Y2279" s="508" t="str">
        <f t="shared" si="110"/>
        <v>40 din care 40 garsoniere, 0 număr camere necunoscut &lt;span style="color: red;"&gt;(spuneți-mi sau trimiteți tabel întreținere)&lt;/span&gt;</v>
      </c>
      <c r="Z2279" s="509"/>
      <c r="AA2279" s="510" t="s">
        <v>1043</v>
      </c>
      <c r="AB2279" s="628" t="s">
        <v>1306</v>
      </c>
      <c r="AC2279" s="432" t="s">
        <v>1155</v>
      </c>
      <c r="AD2279" s="356" t="s">
        <v>2648</v>
      </c>
      <c r="AE2279" s="356"/>
      <c r="AF2279" s="356"/>
      <c r="AG2279" s="356" t="s">
        <v>840</v>
      </c>
      <c r="AH2279" s="356"/>
      <c r="AI2279" s="356" t="s">
        <v>2227</v>
      </c>
      <c r="AJ2279" s="441"/>
      <c r="AK2279" s="359"/>
    </row>
    <row r="2280" spans="1:37">
      <c r="A2280" s="367"/>
      <c r="B2280" s="445" t="s">
        <v>235</v>
      </c>
      <c r="C2280" s="402">
        <v>47.130299999999998</v>
      </c>
      <c r="D2280" s="428">
        <v>23.887499999999999</v>
      </c>
      <c r="E2280" s="449" t="s">
        <v>206</v>
      </c>
      <c r="F2280" s="450" t="s">
        <v>652</v>
      </c>
      <c r="G2280" s="450" t="s">
        <v>2521</v>
      </c>
      <c r="H2280" s="450" t="s">
        <v>5092</v>
      </c>
      <c r="I2280" s="627" t="s">
        <v>681</v>
      </c>
      <c r="J2280" s="399" t="s">
        <v>3</v>
      </c>
      <c r="K2280" s="624">
        <v>3</v>
      </c>
      <c r="L2280" s="624">
        <v>5</v>
      </c>
      <c r="M2280" s="624">
        <v>5</v>
      </c>
      <c r="N2280" s="425">
        <v>60</v>
      </c>
      <c r="O2280" s="437"/>
      <c r="P2280" s="406"/>
      <c r="Q2280" s="406">
        <v>36</v>
      </c>
      <c r="R2280" s="406">
        <v>24</v>
      </c>
      <c r="S2280" s="406"/>
      <c r="T2280" s="406"/>
      <c r="U2280" s="406"/>
      <c r="V2280" s="406">
        <f t="shared" si="111"/>
        <v>0</v>
      </c>
      <c r="W2280" s="676"/>
      <c r="X2280" s="507" t="str">
        <f t="shared" si="109"/>
        <v>36 două camere, 24 trei camere, 0 număr camere necunoscut &lt;span style="color: red;"&gt;(spuneți-mi sau trimiteți tabel întreținere)&lt;/span&gt;</v>
      </c>
      <c r="Y2280" s="508" t="str">
        <f t="shared" si="110"/>
        <v>60 din care 36 două camere, 24 trei camere, 0 număr camere necunoscut &lt;span style="color: red;"&gt;(spuneți-mi sau trimiteți tabel întreținere)&lt;/span&gt;</v>
      </c>
      <c r="Z2280" s="509"/>
      <c r="AA2280" s="510" t="s">
        <v>1043</v>
      </c>
      <c r="AB2280" s="421" t="s">
        <v>1305</v>
      </c>
      <c r="AC2280" s="432" t="s">
        <v>1547</v>
      </c>
      <c r="AD2280" s="356" t="s">
        <v>2358</v>
      </c>
      <c r="AE2280" s="356"/>
      <c r="AF2280" s="356"/>
      <c r="AG2280" s="356" t="s">
        <v>840</v>
      </c>
      <c r="AH2280" s="356"/>
      <c r="AI2280" s="623" t="s">
        <v>2585</v>
      </c>
      <c r="AJ2280" s="441"/>
      <c r="AK2280" s="359"/>
    </row>
    <row r="2281" spans="1:37">
      <c r="A2281" s="367"/>
      <c r="B2281" s="445" t="s">
        <v>299</v>
      </c>
      <c r="C2281" s="402">
        <v>47.135100000000001</v>
      </c>
      <c r="D2281" s="428">
        <v>23.8858</v>
      </c>
      <c r="E2281" s="449" t="s">
        <v>206</v>
      </c>
      <c r="F2281" s="450" t="s">
        <v>652</v>
      </c>
      <c r="G2281" s="450" t="s">
        <v>2521</v>
      </c>
      <c r="H2281" s="450" t="s">
        <v>2969</v>
      </c>
      <c r="I2281" s="627" t="s">
        <v>681</v>
      </c>
      <c r="J2281" s="399" t="s">
        <v>3</v>
      </c>
      <c r="K2281" s="624">
        <v>2</v>
      </c>
      <c r="L2281" s="624">
        <v>5</v>
      </c>
      <c r="M2281" s="624">
        <v>4</v>
      </c>
      <c r="N2281" s="425">
        <v>40</v>
      </c>
      <c r="O2281" s="437"/>
      <c r="P2281" s="406"/>
      <c r="Q2281" s="406">
        <v>30</v>
      </c>
      <c r="R2281" s="406">
        <v>10</v>
      </c>
      <c r="S2281" s="406"/>
      <c r="T2281" s="406"/>
      <c r="U2281" s="406"/>
      <c r="V2281" s="406">
        <f t="shared" si="111"/>
        <v>0</v>
      </c>
      <c r="W2281" s="676"/>
      <c r="X2281" s="507" t="str">
        <f t="shared" ref="X2281:X2344" si="112">CONCATENATE(IF(ISBLANK(O2281),"",CONCATENATE(O2281,O$2,", ")),IF(ISBLANK(P2281),"",CONCATENATE(P2281,P$2,", ")),IF(ISBLANK(Q2281),"",CONCATENATE(Q2281,Q$2,", ")),IF(ISBLANK(R2281),"",CONCATENATE(R2281,R$2,", ")),IF(ISBLANK(S2281),"",CONCATENATE(S2281,S$2,", ")),IF(ISBLANK(T2281),"",CONCATENATE(T2281,T$2,", ")),IF(ISBLANK(U2281),"",CONCATENATE(U2281,U$2,", ")),IF(ISBLANK(V2281),"",CONCATENATE(W2281,V2281,V$2)))</f>
        <v>30 două camere, 10 trei camere, 0 număr camere necunoscut &lt;span style="color: red;"&gt;(spuneți-mi sau trimiteți tabel întreținere)&lt;/span&gt;</v>
      </c>
      <c r="Y2281" s="508" t="str">
        <f t="shared" ref="Y2281:Y2344" si="113">W2281&amp;N2281&amp;" din care "&amp;X2281</f>
        <v>40 din care 30 două camere, 10 trei camere, 0 număr camere necunoscut &lt;span style="color: red;"&gt;(spuneți-mi sau trimiteți tabel întreținere)&lt;/span&gt;</v>
      </c>
      <c r="Z2281" s="509"/>
      <c r="AA2281" s="510" t="s">
        <v>1043</v>
      </c>
      <c r="AB2281" s="421" t="s">
        <v>1303</v>
      </c>
      <c r="AC2281" s="431" t="s">
        <v>1547</v>
      </c>
      <c r="AD2281" s="356" t="s">
        <v>2191</v>
      </c>
      <c r="AE2281" s="356"/>
      <c r="AF2281" s="356"/>
      <c r="AG2281" s="356" t="s">
        <v>840</v>
      </c>
      <c r="AH2281" s="356"/>
      <c r="AI2281" s="356" t="s">
        <v>2227</v>
      </c>
      <c r="AJ2281" s="441"/>
      <c r="AK2281" s="359"/>
    </row>
    <row r="2282" spans="1:37">
      <c r="A2282" s="367"/>
      <c r="B2282" s="445" t="s">
        <v>300</v>
      </c>
      <c r="C2282" s="402">
        <v>47.135199999999998</v>
      </c>
      <c r="D2282" s="428">
        <v>23.886299999999999</v>
      </c>
      <c r="E2282" s="449" t="s">
        <v>206</v>
      </c>
      <c r="F2282" s="450" t="s">
        <v>652</v>
      </c>
      <c r="G2282" s="450" t="s">
        <v>2521</v>
      </c>
      <c r="H2282" s="450" t="s">
        <v>2969</v>
      </c>
      <c r="I2282" s="627" t="s">
        <v>681</v>
      </c>
      <c r="J2282" s="399" t="s">
        <v>3</v>
      </c>
      <c r="K2282" s="624">
        <v>2</v>
      </c>
      <c r="L2282" s="624">
        <v>5</v>
      </c>
      <c r="M2282" s="624">
        <v>4</v>
      </c>
      <c r="N2282" s="425">
        <v>40</v>
      </c>
      <c r="O2282" s="437"/>
      <c r="P2282" s="406"/>
      <c r="Q2282" s="406">
        <v>30</v>
      </c>
      <c r="R2282" s="406">
        <v>10</v>
      </c>
      <c r="S2282" s="406"/>
      <c r="T2282" s="406"/>
      <c r="U2282" s="406"/>
      <c r="V2282" s="406">
        <f t="shared" ref="V2282:V2345" si="114">N2282-SUM(O2282:U2282)</f>
        <v>0</v>
      </c>
      <c r="W2282" s="676"/>
      <c r="X2282" s="507" t="str">
        <f t="shared" si="112"/>
        <v>30 două camere, 10 trei camere, 0 număr camere necunoscut &lt;span style="color: red;"&gt;(spuneți-mi sau trimiteți tabel întreținere)&lt;/span&gt;</v>
      </c>
      <c r="Y2282" s="508" t="str">
        <f t="shared" si="113"/>
        <v>40 din care 30 două camere, 10 trei camere, 0 număr camere necunoscut &lt;span style="color: red;"&gt;(spuneți-mi sau trimiteți tabel întreținere)&lt;/span&gt;</v>
      </c>
      <c r="Z2282" s="509"/>
      <c r="AA2282" s="510" t="s">
        <v>1043</v>
      </c>
      <c r="AB2282" s="421" t="s">
        <v>1303</v>
      </c>
      <c r="AC2282" s="431" t="s">
        <v>1547</v>
      </c>
      <c r="AD2282" s="356" t="s">
        <v>2191</v>
      </c>
      <c r="AE2282" s="356"/>
      <c r="AF2282" s="356"/>
      <c r="AG2282" s="356" t="s">
        <v>840</v>
      </c>
      <c r="AH2282" s="356"/>
      <c r="AI2282" s="356" t="s">
        <v>2227</v>
      </c>
      <c r="AJ2282" s="441"/>
      <c r="AK2282" s="359"/>
    </row>
    <row r="2283" spans="1:37">
      <c r="A2283" s="367"/>
      <c r="B2283" s="445" t="s">
        <v>236</v>
      </c>
      <c r="C2283" s="402">
        <v>47.136200000000002</v>
      </c>
      <c r="D2283" s="428">
        <v>23.887799999999999</v>
      </c>
      <c r="E2283" s="449" t="s">
        <v>206</v>
      </c>
      <c r="F2283" s="450" t="s">
        <v>652</v>
      </c>
      <c r="G2283" s="450" t="s">
        <v>2521</v>
      </c>
      <c r="H2283" s="450" t="s">
        <v>5093</v>
      </c>
      <c r="I2283" s="452" t="s">
        <v>681</v>
      </c>
      <c r="J2283" s="457" t="s">
        <v>3</v>
      </c>
      <c r="K2283" s="407">
        <v>2</v>
      </c>
      <c r="L2283" s="407">
        <v>5</v>
      </c>
      <c r="M2283" s="407">
        <v>5</v>
      </c>
      <c r="N2283" s="425">
        <v>30</v>
      </c>
      <c r="O2283" s="437"/>
      <c r="P2283" s="406"/>
      <c r="Q2283" s="406">
        <v>17</v>
      </c>
      <c r="R2283" s="406">
        <v>3</v>
      </c>
      <c r="S2283" s="406"/>
      <c r="T2283" s="406"/>
      <c r="U2283" s="406"/>
      <c r="V2283" s="406">
        <f t="shared" si="114"/>
        <v>10</v>
      </c>
      <c r="W2283" s="676"/>
      <c r="X2283" s="507" t="str">
        <f t="shared" si="112"/>
        <v>17 două camere, 3 trei camere, 10 număr camere necunoscut &lt;span style="color: red;"&gt;(spuneți-mi sau trimiteți tabel întreținere)&lt;/span&gt;</v>
      </c>
      <c r="Y2283" s="508" t="str">
        <f t="shared" si="113"/>
        <v>30 din care 17 două camere, 3 trei camere, 10 număr camere necunoscut &lt;span style="color: red;"&gt;(spuneți-mi sau trimiteți tabel întreținere)&lt;/span&gt;</v>
      </c>
      <c r="Z2283" s="509"/>
      <c r="AA2283" s="510" t="s">
        <v>1043</v>
      </c>
      <c r="AB2283" s="628" t="s">
        <v>1306</v>
      </c>
      <c r="AC2283" s="431" t="s">
        <v>1155</v>
      </c>
      <c r="AD2283" s="356" t="s">
        <v>2455</v>
      </c>
      <c r="AE2283" s="356"/>
      <c r="AF2283" s="356"/>
      <c r="AG2283" s="623" t="s">
        <v>10</v>
      </c>
      <c r="AH2283" s="623"/>
      <c r="AI2283" s="623" t="s">
        <v>2591</v>
      </c>
      <c r="AJ2283" s="441"/>
      <c r="AK2283" s="359"/>
    </row>
    <row r="2284" spans="1:37">
      <c r="A2284" s="367"/>
      <c r="B2284" s="445" t="s">
        <v>2250</v>
      </c>
      <c r="C2284" s="402">
        <v>47.135300000000001</v>
      </c>
      <c r="D2284" s="428">
        <v>23.8871</v>
      </c>
      <c r="E2284" s="449" t="s">
        <v>206</v>
      </c>
      <c r="F2284" s="450" t="s">
        <v>652</v>
      </c>
      <c r="G2284" s="450" t="s">
        <v>2521</v>
      </c>
      <c r="H2284" s="450" t="s">
        <v>5094</v>
      </c>
      <c r="I2284" s="627" t="s">
        <v>681</v>
      </c>
      <c r="J2284" s="399" t="s">
        <v>3</v>
      </c>
      <c r="K2284" s="624">
        <v>3</v>
      </c>
      <c r="L2284" s="624">
        <v>5</v>
      </c>
      <c r="M2284" s="624">
        <v>4</v>
      </c>
      <c r="N2284" s="425">
        <v>60</v>
      </c>
      <c r="O2284" s="437"/>
      <c r="P2284" s="406"/>
      <c r="Q2284" s="406">
        <v>45</v>
      </c>
      <c r="R2284" s="406">
        <v>15</v>
      </c>
      <c r="S2284" s="406"/>
      <c r="T2284" s="406"/>
      <c r="U2284" s="406"/>
      <c r="V2284" s="406">
        <f t="shared" si="114"/>
        <v>0</v>
      </c>
      <c r="W2284" s="676"/>
      <c r="X2284" s="507" t="str">
        <f t="shared" si="112"/>
        <v>45 două camere, 15 trei camere, 0 număr camere necunoscut &lt;span style="color: red;"&gt;(spuneți-mi sau trimiteți tabel întreținere)&lt;/span&gt;</v>
      </c>
      <c r="Y2284" s="508" t="str">
        <f t="shared" si="113"/>
        <v>60 din care 45 două camere, 15 trei camere, 0 număr camere necunoscut &lt;span style="color: red;"&gt;(spuneți-mi sau trimiteți tabel întreținere)&lt;/span&gt;</v>
      </c>
      <c r="Z2284" s="509"/>
      <c r="AA2284" s="510" t="s">
        <v>1043</v>
      </c>
      <c r="AB2284" s="421" t="s">
        <v>1303</v>
      </c>
      <c r="AC2284" s="431" t="s">
        <v>1547</v>
      </c>
      <c r="AD2284" s="356" t="s">
        <v>2191</v>
      </c>
      <c r="AE2284" s="356"/>
      <c r="AF2284" s="356"/>
      <c r="AG2284" s="356" t="s">
        <v>840</v>
      </c>
      <c r="AH2284" s="356"/>
      <c r="AI2284" s="356" t="s">
        <v>2227</v>
      </c>
      <c r="AJ2284" s="441"/>
      <c r="AK2284" s="359"/>
    </row>
    <row r="2285" spans="1:37">
      <c r="A2285" s="367"/>
      <c r="B2285" s="445" t="s">
        <v>523</v>
      </c>
      <c r="C2285" s="402">
        <v>47.129800000000003</v>
      </c>
      <c r="D2285" s="428">
        <v>23.886700000000001</v>
      </c>
      <c r="E2285" s="449" t="s">
        <v>206</v>
      </c>
      <c r="F2285" s="450" t="s">
        <v>652</v>
      </c>
      <c r="G2285" s="450" t="s">
        <v>2521</v>
      </c>
      <c r="H2285" s="450" t="s">
        <v>5095</v>
      </c>
      <c r="I2285" s="452" t="s">
        <v>681</v>
      </c>
      <c r="J2285" s="457" t="s">
        <v>3</v>
      </c>
      <c r="K2285" s="407">
        <v>4</v>
      </c>
      <c r="L2285" s="407">
        <v>5</v>
      </c>
      <c r="M2285" s="407">
        <v>5</v>
      </c>
      <c r="N2285" s="398">
        <v>40</v>
      </c>
      <c r="O2285" s="395"/>
      <c r="P2285" s="526"/>
      <c r="Q2285" s="526">
        <v>2</v>
      </c>
      <c r="R2285" s="526">
        <v>29</v>
      </c>
      <c r="S2285" s="526">
        <v>9</v>
      </c>
      <c r="T2285" s="526"/>
      <c r="U2285" s="526"/>
      <c r="V2285" s="526">
        <f t="shared" si="114"/>
        <v>0</v>
      </c>
      <c r="W2285" s="676"/>
      <c r="X2285" s="507" t="str">
        <f t="shared" si="112"/>
        <v>2 două camere, 29 trei camere, 9 patru camere, 0 număr camere necunoscut &lt;span style="color: red;"&gt;(spuneți-mi sau trimiteți tabel întreținere)&lt;/span&gt;</v>
      </c>
      <c r="Y2285" s="508" t="str">
        <f t="shared" si="113"/>
        <v>40 din care 2 două camere, 29 trei camere, 9 patru camere, 0 număr camere necunoscut &lt;span style="color: red;"&gt;(spuneți-mi sau trimiteți tabel întreținere)&lt;/span&gt;</v>
      </c>
      <c r="Z2285" s="509"/>
      <c r="AA2285" s="510" t="s">
        <v>1043</v>
      </c>
      <c r="AB2285" s="628" t="s">
        <v>1307</v>
      </c>
      <c r="AC2285" s="431" t="s">
        <v>1155</v>
      </c>
      <c r="AD2285" s="623" t="s">
        <v>1437</v>
      </c>
      <c r="AE2285" s="623"/>
      <c r="AF2285" s="623"/>
      <c r="AG2285" s="623" t="s">
        <v>10</v>
      </c>
      <c r="AH2285" s="623"/>
      <c r="AI2285" s="623" t="s">
        <v>2598</v>
      </c>
      <c r="AJ2285" s="441"/>
      <c r="AK2285" s="359"/>
    </row>
    <row r="2286" spans="1:37">
      <c r="A2286" s="367"/>
      <c r="B2286" s="445" t="s">
        <v>523</v>
      </c>
      <c r="C2286" s="402">
        <v>47.136400000000002</v>
      </c>
      <c r="D2286" s="428">
        <v>23.888400000000001</v>
      </c>
      <c r="E2286" s="449" t="s">
        <v>206</v>
      </c>
      <c r="F2286" s="450" t="s">
        <v>652</v>
      </c>
      <c r="G2286" s="450" t="s">
        <v>2521</v>
      </c>
      <c r="H2286" s="450" t="s">
        <v>5096</v>
      </c>
      <c r="I2286" s="452" t="s">
        <v>681</v>
      </c>
      <c r="J2286" s="457" t="s">
        <v>3</v>
      </c>
      <c r="K2286" s="407">
        <v>2</v>
      </c>
      <c r="L2286" s="407">
        <v>5</v>
      </c>
      <c r="M2286" s="407">
        <v>5</v>
      </c>
      <c r="N2286" s="398">
        <v>20</v>
      </c>
      <c r="O2286" s="395"/>
      <c r="P2286" s="526"/>
      <c r="Q2286" s="526"/>
      <c r="R2286" s="526">
        <v>14</v>
      </c>
      <c r="S2286" s="526">
        <v>6</v>
      </c>
      <c r="T2286" s="526"/>
      <c r="U2286" s="526"/>
      <c r="V2286" s="526">
        <f t="shared" si="114"/>
        <v>0</v>
      </c>
      <c r="W2286" s="676"/>
      <c r="X2286" s="507" t="str">
        <f t="shared" si="112"/>
        <v>14 trei camere, 6 patru camere, 0 număr camere necunoscut &lt;span style="color: red;"&gt;(spuneți-mi sau trimiteți tabel întreținere)&lt;/span&gt;</v>
      </c>
      <c r="Y2286" s="508" t="str">
        <f t="shared" si="113"/>
        <v>20 din care 14 trei camere, 6 patru camere, 0 număr camere necunoscut &lt;span style="color: red;"&gt;(spuneți-mi sau trimiteți tabel întreținere)&lt;/span&gt;</v>
      </c>
      <c r="Z2286" s="509"/>
      <c r="AA2286" s="625" t="s">
        <v>1043</v>
      </c>
      <c r="AB2286" s="628" t="s">
        <v>1306</v>
      </c>
      <c r="AC2286" s="431" t="s">
        <v>1155</v>
      </c>
      <c r="AD2286" s="623" t="s">
        <v>1389</v>
      </c>
      <c r="AE2286" s="623"/>
      <c r="AF2286" s="623"/>
      <c r="AG2286" s="623" t="s">
        <v>10</v>
      </c>
      <c r="AH2286" s="623"/>
      <c r="AI2286" s="623" t="s">
        <v>2598</v>
      </c>
      <c r="AJ2286" s="441"/>
      <c r="AK2286" s="359"/>
    </row>
    <row r="2287" spans="1:37">
      <c r="A2287" s="367"/>
      <c r="B2287" s="445" t="s">
        <v>2244</v>
      </c>
      <c r="C2287" s="402">
        <v>47.131700000000002</v>
      </c>
      <c r="D2287" s="428">
        <v>23.8855</v>
      </c>
      <c r="E2287" s="449" t="s">
        <v>206</v>
      </c>
      <c r="F2287" s="450" t="s">
        <v>652</v>
      </c>
      <c r="G2287" s="450" t="s">
        <v>2521</v>
      </c>
      <c r="H2287" s="450" t="s">
        <v>5097</v>
      </c>
      <c r="I2287" s="452" t="s">
        <v>681</v>
      </c>
      <c r="J2287" s="457" t="s">
        <v>3</v>
      </c>
      <c r="K2287" s="407">
        <v>1</v>
      </c>
      <c r="L2287" s="407">
        <v>5</v>
      </c>
      <c r="M2287" s="407">
        <v>5</v>
      </c>
      <c r="N2287" s="425">
        <v>80</v>
      </c>
      <c r="O2287" s="437"/>
      <c r="P2287" s="406"/>
      <c r="Q2287" s="406"/>
      <c r="R2287" s="406"/>
      <c r="S2287" s="406"/>
      <c r="T2287" s="406"/>
      <c r="U2287" s="406"/>
      <c r="V2287" s="406">
        <f t="shared" si="114"/>
        <v>80</v>
      </c>
      <c r="W2287" s="676" t="s">
        <v>1553</v>
      </c>
      <c r="X2287" s="507" t="str">
        <f t="shared" si="112"/>
        <v>40 sau 80 număr camere necunoscut &lt;span style="color: red;"&gt;(spuneți-mi sau trimiteți tabel întreținere)&lt;/span&gt;</v>
      </c>
      <c r="Y2287" s="508" t="str">
        <f t="shared" si="113"/>
        <v>40 sau 80 din care 40 sau 80 număr camere necunoscut &lt;span style="color: red;"&gt;(spuneți-mi sau trimiteți tabel întreținere)&lt;/span&gt;</v>
      </c>
      <c r="Z2287" s="509"/>
      <c r="AA2287" s="510" t="s">
        <v>1043</v>
      </c>
      <c r="AB2287" s="421" t="s">
        <v>1303</v>
      </c>
      <c r="AC2287" s="432" t="s">
        <v>1547</v>
      </c>
      <c r="AD2287" s="356" t="s">
        <v>2510</v>
      </c>
      <c r="AE2287" s="356"/>
      <c r="AF2287" s="356"/>
      <c r="AG2287" s="356" t="s">
        <v>840</v>
      </c>
      <c r="AH2287" s="356"/>
      <c r="AI2287" s="356" t="s">
        <v>2227</v>
      </c>
      <c r="AJ2287" s="441"/>
      <c r="AK2287" s="359"/>
    </row>
    <row r="2288" spans="1:37">
      <c r="A2288" s="367"/>
      <c r="B2288" s="445" t="s">
        <v>454</v>
      </c>
      <c r="C2288" s="402">
        <v>47.136400000000002</v>
      </c>
      <c r="D2288" s="428">
        <v>23.8889</v>
      </c>
      <c r="E2288" s="449" t="s">
        <v>206</v>
      </c>
      <c r="F2288" s="450" t="s">
        <v>652</v>
      </c>
      <c r="G2288" s="450" t="s">
        <v>2521</v>
      </c>
      <c r="H2288" s="450" t="s">
        <v>5098</v>
      </c>
      <c r="I2288" s="627" t="s">
        <v>681</v>
      </c>
      <c r="J2288" s="399" t="s">
        <v>3</v>
      </c>
      <c r="K2288" s="624">
        <v>3</v>
      </c>
      <c r="L2288" s="624">
        <v>5</v>
      </c>
      <c r="M2288" s="624">
        <v>5</v>
      </c>
      <c r="N2288" s="398">
        <v>30</v>
      </c>
      <c r="O2288" s="395"/>
      <c r="P2288" s="526"/>
      <c r="Q2288" s="526"/>
      <c r="R2288" s="526">
        <v>21</v>
      </c>
      <c r="S2288" s="526">
        <v>9</v>
      </c>
      <c r="T2288" s="526"/>
      <c r="U2288" s="526"/>
      <c r="V2288" s="526">
        <f t="shared" si="114"/>
        <v>0</v>
      </c>
      <c r="W2288" s="672"/>
      <c r="X2288" s="396" t="str">
        <f t="shared" si="112"/>
        <v>21 trei camere, 9 patru camere, 0 număr camere necunoscut &lt;span style="color: red;"&gt;(spuneți-mi sau trimiteți tabel întreținere)&lt;/span&gt;</v>
      </c>
      <c r="Y2288" s="622" t="str">
        <f t="shared" si="113"/>
        <v>30 din care 21 trei camere, 9 patru camere, 0 număr camere necunoscut &lt;span style="color: red;"&gt;(spuneți-mi sau trimiteți tabel întreținere)&lt;/span&gt;</v>
      </c>
      <c r="Z2288" s="397"/>
      <c r="AA2288" s="625" t="s">
        <v>1043</v>
      </c>
      <c r="AB2288" s="628" t="s">
        <v>1306</v>
      </c>
      <c r="AC2288" s="431" t="s">
        <v>1155</v>
      </c>
      <c r="AD2288" s="623" t="s">
        <v>1388</v>
      </c>
      <c r="AE2288" s="623"/>
      <c r="AF2288" s="623"/>
      <c r="AG2288" s="623" t="s">
        <v>10</v>
      </c>
      <c r="AH2288" s="623"/>
      <c r="AI2288" s="623" t="s">
        <v>2598</v>
      </c>
      <c r="AJ2288" s="441"/>
      <c r="AK2288" s="359"/>
    </row>
    <row r="2289" spans="1:37">
      <c r="A2289" s="367"/>
      <c r="B2289" s="445" t="s">
        <v>257</v>
      </c>
      <c r="C2289" s="402">
        <v>47.130800000000001</v>
      </c>
      <c r="D2289" s="428">
        <v>23.887799999999999</v>
      </c>
      <c r="E2289" s="449" t="s">
        <v>206</v>
      </c>
      <c r="F2289" s="450" t="s">
        <v>652</v>
      </c>
      <c r="G2289" s="450" t="s">
        <v>2521</v>
      </c>
      <c r="H2289" s="450" t="s">
        <v>3049</v>
      </c>
      <c r="I2289" s="627" t="s">
        <v>681</v>
      </c>
      <c r="J2289" s="399" t="s">
        <v>3</v>
      </c>
      <c r="K2289" s="624">
        <v>3</v>
      </c>
      <c r="L2289" s="624">
        <v>5</v>
      </c>
      <c r="M2289" s="624">
        <v>5</v>
      </c>
      <c r="N2289" s="425">
        <v>60</v>
      </c>
      <c r="O2289" s="437"/>
      <c r="P2289" s="406"/>
      <c r="Q2289" s="406">
        <v>48</v>
      </c>
      <c r="R2289" s="406">
        <v>12</v>
      </c>
      <c r="S2289" s="406"/>
      <c r="T2289" s="406"/>
      <c r="U2289" s="406"/>
      <c r="V2289" s="406">
        <f t="shared" si="114"/>
        <v>0</v>
      </c>
      <c r="W2289" s="676"/>
      <c r="X2289" s="507" t="str">
        <f t="shared" si="112"/>
        <v>48 două camere, 12 trei camere, 0 număr camere necunoscut &lt;span style="color: red;"&gt;(spuneți-mi sau trimiteți tabel întreținere)&lt;/span&gt;</v>
      </c>
      <c r="Y2289" s="508" t="str">
        <f t="shared" si="113"/>
        <v>60 din care 48 două camere, 12 trei camere, 0 număr camere necunoscut &lt;span style="color: red;"&gt;(spuneți-mi sau trimiteți tabel întreținere)&lt;/span&gt;</v>
      </c>
      <c r="Z2289" s="509"/>
      <c r="AA2289" s="510" t="s">
        <v>1043</v>
      </c>
      <c r="AB2289" s="421" t="s">
        <v>1303</v>
      </c>
      <c r="AC2289" s="432" t="s">
        <v>1547</v>
      </c>
      <c r="AD2289" s="356" t="s">
        <v>624</v>
      </c>
      <c r="AE2289" s="356"/>
      <c r="AF2289" s="356"/>
      <c r="AG2289" s="356" t="s">
        <v>840</v>
      </c>
      <c r="AH2289" s="356"/>
      <c r="AI2289" s="356" t="s">
        <v>2227</v>
      </c>
      <c r="AJ2289" s="441"/>
      <c r="AK2289" s="359"/>
    </row>
    <row r="2290" spans="1:37">
      <c r="A2290" s="367"/>
      <c r="B2290" s="445" t="s">
        <v>258</v>
      </c>
      <c r="C2290" s="402">
        <v>47.130299999999998</v>
      </c>
      <c r="D2290" s="428">
        <v>23.888400000000001</v>
      </c>
      <c r="E2290" s="449" t="s">
        <v>206</v>
      </c>
      <c r="F2290" s="450" t="s">
        <v>652</v>
      </c>
      <c r="G2290" s="450" t="s">
        <v>2521</v>
      </c>
      <c r="H2290" s="450" t="s">
        <v>3046</v>
      </c>
      <c r="I2290" s="627" t="s">
        <v>681</v>
      </c>
      <c r="J2290" s="399" t="s">
        <v>3</v>
      </c>
      <c r="K2290" s="624">
        <v>4</v>
      </c>
      <c r="L2290" s="624">
        <v>5</v>
      </c>
      <c r="M2290" s="624">
        <v>5</v>
      </c>
      <c r="N2290" s="425">
        <v>80</v>
      </c>
      <c r="O2290" s="437"/>
      <c r="P2290" s="406"/>
      <c r="Q2290" s="406">
        <v>64</v>
      </c>
      <c r="R2290" s="406">
        <v>16</v>
      </c>
      <c r="S2290" s="406"/>
      <c r="T2290" s="406"/>
      <c r="U2290" s="406"/>
      <c r="V2290" s="406">
        <f t="shared" si="114"/>
        <v>0</v>
      </c>
      <c r="W2290" s="676"/>
      <c r="X2290" s="507" t="str">
        <f t="shared" si="112"/>
        <v>64 două camere, 16 trei camere, 0 număr camere necunoscut &lt;span style="color: red;"&gt;(spuneți-mi sau trimiteți tabel întreținere)&lt;/span&gt;</v>
      </c>
      <c r="Y2290" s="508" t="str">
        <f t="shared" si="113"/>
        <v>80 din care 64 două camere, 16 trei camere, 0 număr camere necunoscut &lt;span style="color: red;"&gt;(spuneți-mi sau trimiteți tabel întreținere)&lt;/span&gt;</v>
      </c>
      <c r="Z2290" s="509"/>
      <c r="AA2290" s="510" t="s">
        <v>1043</v>
      </c>
      <c r="AB2290" s="421" t="s">
        <v>1303</v>
      </c>
      <c r="AC2290" s="432" t="s">
        <v>1547</v>
      </c>
      <c r="AD2290" s="356" t="s">
        <v>624</v>
      </c>
      <c r="AE2290" s="356"/>
      <c r="AF2290" s="356"/>
      <c r="AG2290" s="356" t="s">
        <v>840</v>
      </c>
      <c r="AH2290" s="356"/>
      <c r="AI2290" s="356" t="s">
        <v>2227</v>
      </c>
      <c r="AJ2290" s="441"/>
      <c r="AK2290" s="359"/>
    </row>
    <row r="2291" spans="1:37">
      <c r="A2291" s="367"/>
      <c r="B2291" s="445" t="s">
        <v>2253</v>
      </c>
      <c r="C2291" s="402">
        <v>47.1357</v>
      </c>
      <c r="D2291" s="428">
        <v>23.887799999999999</v>
      </c>
      <c r="E2291" s="449" t="s">
        <v>206</v>
      </c>
      <c r="F2291" s="450" t="s">
        <v>652</v>
      </c>
      <c r="G2291" s="450" t="s">
        <v>2521</v>
      </c>
      <c r="H2291" s="450" t="s">
        <v>5099</v>
      </c>
      <c r="I2291" s="627" t="s">
        <v>681</v>
      </c>
      <c r="J2291" s="399" t="s">
        <v>3</v>
      </c>
      <c r="K2291" s="624">
        <v>2</v>
      </c>
      <c r="L2291" s="624">
        <v>5</v>
      </c>
      <c r="M2291" s="624">
        <v>5</v>
      </c>
      <c r="N2291" s="398">
        <v>30</v>
      </c>
      <c r="O2291" s="395"/>
      <c r="P2291" s="526"/>
      <c r="Q2291" s="526">
        <v>17</v>
      </c>
      <c r="R2291" s="526">
        <v>10</v>
      </c>
      <c r="S2291" s="526">
        <v>3</v>
      </c>
      <c r="T2291" s="526"/>
      <c r="U2291" s="526"/>
      <c r="V2291" s="526">
        <f t="shared" si="114"/>
        <v>0</v>
      </c>
      <c r="W2291" s="672"/>
      <c r="X2291" s="396" t="str">
        <f t="shared" si="112"/>
        <v>17 două camere, 10 trei camere, 3 patru camere, 0 număr camere necunoscut &lt;span style="color: red;"&gt;(spuneți-mi sau trimiteți tabel întreținere)&lt;/span&gt;</v>
      </c>
      <c r="Y2291" s="622" t="str">
        <f t="shared" si="113"/>
        <v>30 din care 17 două camere, 10 trei camere, 3 patru camere, 0 număr camere necunoscut &lt;span style="color: red;"&gt;(spuneți-mi sau trimiteți tabel întreținere)&lt;/span&gt;</v>
      </c>
      <c r="Z2291" s="397"/>
      <c r="AA2291" s="625" t="s">
        <v>1043</v>
      </c>
      <c r="AB2291" s="628" t="s">
        <v>1306</v>
      </c>
      <c r="AC2291" s="431" t="s">
        <v>1155</v>
      </c>
      <c r="AD2291" s="623" t="s">
        <v>2309</v>
      </c>
      <c r="AE2291" s="623"/>
      <c r="AF2291" s="623"/>
      <c r="AG2291" s="623" t="s">
        <v>10</v>
      </c>
      <c r="AH2291" s="623"/>
      <c r="AI2291" s="623" t="s">
        <v>2591</v>
      </c>
      <c r="AJ2291" s="441"/>
      <c r="AK2291" s="359"/>
    </row>
    <row r="2292" spans="1:37">
      <c r="A2292" s="367"/>
      <c r="B2292" s="445" t="s">
        <v>2239</v>
      </c>
      <c r="C2292" s="402">
        <v>47.130600000000001</v>
      </c>
      <c r="D2292" s="428">
        <v>23.881499999999999</v>
      </c>
      <c r="E2292" s="449" t="s">
        <v>206</v>
      </c>
      <c r="F2292" s="450" t="s">
        <v>652</v>
      </c>
      <c r="G2292" s="450" t="s">
        <v>2521</v>
      </c>
      <c r="H2292" s="450" t="s">
        <v>5100</v>
      </c>
      <c r="I2292" s="452" t="s">
        <v>681</v>
      </c>
      <c r="J2292" s="457" t="s">
        <v>3</v>
      </c>
      <c r="K2292" s="407">
        <v>4</v>
      </c>
      <c r="L2292" s="407">
        <v>5</v>
      </c>
      <c r="M2292" s="407">
        <v>5</v>
      </c>
      <c r="N2292" s="425">
        <v>80</v>
      </c>
      <c r="O2292" s="437"/>
      <c r="P2292" s="406"/>
      <c r="Q2292" s="406">
        <v>68</v>
      </c>
      <c r="R2292" s="406">
        <v>12</v>
      </c>
      <c r="S2292" s="406"/>
      <c r="T2292" s="406"/>
      <c r="U2292" s="406"/>
      <c r="V2292" s="406">
        <f t="shared" si="114"/>
        <v>0</v>
      </c>
      <c r="W2292" s="676"/>
      <c r="X2292" s="507" t="str">
        <f t="shared" si="112"/>
        <v>68 două camere, 12 trei camere, 0 număr camere necunoscut &lt;span style="color: red;"&gt;(spuneți-mi sau trimiteți tabel întreținere)&lt;/span&gt;</v>
      </c>
      <c r="Y2292" s="508" t="str">
        <f t="shared" si="113"/>
        <v>80 din care 68 două camere, 12 trei camere, 0 număr camere necunoscut &lt;span style="color: red;"&gt;(spuneți-mi sau trimiteți tabel întreținere)&lt;/span&gt;</v>
      </c>
      <c r="Z2292" s="509"/>
      <c r="AA2292" s="510" t="s">
        <v>1043</v>
      </c>
      <c r="AB2292" s="628" t="s">
        <v>1306</v>
      </c>
      <c r="AC2292" s="431" t="s">
        <v>1155</v>
      </c>
      <c r="AD2292" s="356" t="s">
        <v>2296</v>
      </c>
      <c r="AE2292" s="356"/>
      <c r="AF2292" s="356"/>
      <c r="AG2292" s="623" t="s">
        <v>10</v>
      </c>
      <c r="AH2292" s="623"/>
      <c r="AI2292" s="623" t="s">
        <v>2591</v>
      </c>
      <c r="AJ2292" s="441"/>
      <c r="AK2292" s="359"/>
    </row>
    <row r="2293" spans="1:37">
      <c r="A2293" s="367"/>
      <c r="B2293" s="445" t="s">
        <v>2240</v>
      </c>
      <c r="C2293" s="402">
        <v>47.131</v>
      </c>
      <c r="D2293" s="428">
        <v>23.8812</v>
      </c>
      <c r="E2293" s="449" t="s">
        <v>206</v>
      </c>
      <c r="F2293" s="450" t="s">
        <v>652</v>
      </c>
      <c r="G2293" s="450" t="s">
        <v>2521</v>
      </c>
      <c r="H2293" s="450" t="s">
        <v>5100</v>
      </c>
      <c r="I2293" s="627" t="s">
        <v>681</v>
      </c>
      <c r="J2293" s="399" t="s">
        <v>3</v>
      </c>
      <c r="K2293" s="624">
        <v>1</v>
      </c>
      <c r="L2293" s="624">
        <v>5</v>
      </c>
      <c r="M2293" s="624">
        <v>5</v>
      </c>
      <c r="N2293" s="398">
        <v>14</v>
      </c>
      <c r="O2293" s="395"/>
      <c r="P2293" s="526"/>
      <c r="Q2293" s="526">
        <v>13</v>
      </c>
      <c r="R2293" s="526">
        <v>1</v>
      </c>
      <c r="S2293" s="526"/>
      <c r="T2293" s="526"/>
      <c r="U2293" s="526"/>
      <c r="V2293" s="526">
        <f t="shared" si="114"/>
        <v>0</v>
      </c>
      <c r="W2293" s="672"/>
      <c r="X2293" s="396" t="str">
        <f t="shared" si="112"/>
        <v>13 două camere, 1 trei camere, 0 număr camere necunoscut &lt;span style="color: red;"&gt;(spuneți-mi sau trimiteți tabel întreținere)&lt;/span&gt;</v>
      </c>
      <c r="Y2293" s="622" t="str">
        <f t="shared" si="113"/>
        <v>14 din care 13 două camere, 1 trei camere, 0 număr camere necunoscut &lt;span style="color: red;"&gt;(spuneți-mi sau trimiteți tabel întreținere)&lt;/span&gt;</v>
      </c>
      <c r="Z2293" s="397" t="s">
        <v>975</v>
      </c>
      <c r="AA2293" s="625" t="s">
        <v>1043</v>
      </c>
      <c r="AB2293" s="628" t="s">
        <v>1307</v>
      </c>
      <c r="AC2293" s="431" t="s">
        <v>1155</v>
      </c>
      <c r="AD2293" s="623" t="s">
        <v>1393</v>
      </c>
      <c r="AE2293" s="623"/>
      <c r="AF2293" s="623"/>
      <c r="AG2293" s="623" t="s">
        <v>10</v>
      </c>
      <c r="AH2293" s="623"/>
      <c r="AI2293" s="623" t="s">
        <v>2598</v>
      </c>
      <c r="AJ2293" s="441"/>
      <c r="AK2293" s="359"/>
    </row>
    <row r="2294" spans="1:37">
      <c r="A2294" s="367"/>
      <c r="B2294" s="445" t="s">
        <v>2241</v>
      </c>
      <c r="C2294" s="402">
        <v>47.13</v>
      </c>
      <c r="D2294" s="428">
        <v>23.881699999999999</v>
      </c>
      <c r="E2294" s="449" t="s">
        <v>206</v>
      </c>
      <c r="F2294" s="450" t="s">
        <v>652</v>
      </c>
      <c r="G2294" s="450" t="s">
        <v>2521</v>
      </c>
      <c r="H2294" s="450" t="s">
        <v>5101</v>
      </c>
      <c r="I2294" s="627" t="s">
        <v>681</v>
      </c>
      <c r="J2294" s="399" t="s">
        <v>3</v>
      </c>
      <c r="K2294" s="624">
        <v>1</v>
      </c>
      <c r="L2294" s="624">
        <v>5</v>
      </c>
      <c r="M2294" s="624">
        <v>5</v>
      </c>
      <c r="N2294" s="398">
        <v>14</v>
      </c>
      <c r="O2294" s="395"/>
      <c r="P2294" s="526"/>
      <c r="Q2294" s="526">
        <v>13</v>
      </c>
      <c r="R2294" s="526">
        <v>1</v>
      </c>
      <c r="S2294" s="526"/>
      <c r="T2294" s="526"/>
      <c r="U2294" s="526"/>
      <c r="V2294" s="526">
        <f t="shared" si="114"/>
        <v>0</v>
      </c>
      <c r="W2294" s="672"/>
      <c r="X2294" s="396" t="str">
        <f t="shared" si="112"/>
        <v>13 două camere, 1 trei camere, 0 număr camere necunoscut &lt;span style="color: red;"&gt;(spuneți-mi sau trimiteți tabel întreținere)&lt;/span&gt;</v>
      </c>
      <c r="Y2294" s="622" t="str">
        <f t="shared" si="113"/>
        <v>14 din care 13 două camere, 1 trei camere, 0 număr camere necunoscut &lt;span style="color: red;"&gt;(spuneți-mi sau trimiteți tabel întreținere)&lt;/span&gt;</v>
      </c>
      <c r="Z2294" s="397" t="s">
        <v>975</v>
      </c>
      <c r="AA2294" s="625" t="s">
        <v>1043</v>
      </c>
      <c r="AB2294" s="628" t="s">
        <v>1307</v>
      </c>
      <c r="AC2294" s="431" t="s">
        <v>1155</v>
      </c>
      <c r="AD2294" s="623" t="s">
        <v>1393</v>
      </c>
      <c r="AE2294" s="623"/>
      <c r="AF2294" s="623"/>
      <c r="AG2294" s="623" t="s">
        <v>10</v>
      </c>
      <c r="AH2294" s="623"/>
      <c r="AI2294" s="623" t="s">
        <v>2598</v>
      </c>
      <c r="AJ2294" s="441"/>
      <c r="AK2294" s="359"/>
    </row>
    <row r="2295" spans="1:37">
      <c r="A2295" s="367"/>
      <c r="B2295" s="445" t="s">
        <v>527</v>
      </c>
      <c r="C2295" s="402">
        <v>47.136000000000003</v>
      </c>
      <c r="D2295" s="428">
        <v>23.888200000000001</v>
      </c>
      <c r="E2295" s="449" t="s">
        <v>206</v>
      </c>
      <c r="F2295" s="450" t="s">
        <v>652</v>
      </c>
      <c r="G2295" s="450" t="s">
        <v>2521</v>
      </c>
      <c r="H2295" s="450" t="s">
        <v>5102</v>
      </c>
      <c r="I2295" s="452" t="s">
        <v>681</v>
      </c>
      <c r="J2295" s="457" t="s">
        <v>3</v>
      </c>
      <c r="K2295" s="407">
        <v>2</v>
      </c>
      <c r="L2295" s="407">
        <v>5</v>
      </c>
      <c r="M2295" s="407">
        <v>5</v>
      </c>
      <c r="N2295" s="425">
        <v>20</v>
      </c>
      <c r="O2295" s="437"/>
      <c r="P2295" s="406"/>
      <c r="Q2295" s="406"/>
      <c r="R2295" s="406">
        <v>14</v>
      </c>
      <c r="S2295" s="406">
        <v>6</v>
      </c>
      <c r="T2295" s="406"/>
      <c r="U2295" s="406"/>
      <c r="V2295" s="406">
        <f t="shared" si="114"/>
        <v>0</v>
      </c>
      <c r="W2295" s="676"/>
      <c r="X2295" s="507" t="str">
        <f t="shared" si="112"/>
        <v>14 trei camere, 6 patru camere, 0 număr camere necunoscut &lt;span style="color: red;"&gt;(spuneți-mi sau trimiteți tabel întreținere)&lt;/span&gt;</v>
      </c>
      <c r="Y2295" s="508" t="str">
        <f t="shared" si="113"/>
        <v>20 din care 14 trei camere, 6 patru camere, 0 număr camere necunoscut &lt;span style="color: red;"&gt;(spuneți-mi sau trimiteți tabel întreținere)&lt;/span&gt;</v>
      </c>
      <c r="Z2295" s="509"/>
      <c r="AA2295" s="510" t="s">
        <v>1043</v>
      </c>
      <c r="AB2295" s="628" t="s">
        <v>1306</v>
      </c>
      <c r="AC2295" s="431" t="s">
        <v>1155</v>
      </c>
      <c r="AD2295" s="356" t="s">
        <v>2299</v>
      </c>
      <c r="AE2295" s="356"/>
      <c r="AF2295" s="356"/>
      <c r="AG2295" s="623" t="s">
        <v>10</v>
      </c>
      <c r="AH2295" s="623"/>
      <c r="AI2295" s="623" t="s">
        <v>2591</v>
      </c>
      <c r="AJ2295" s="441"/>
      <c r="AK2295" s="359"/>
    </row>
    <row r="2296" spans="1:37">
      <c r="A2296" s="367"/>
      <c r="B2296" s="445" t="s">
        <v>346</v>
      </c>
      <c r="C2296" s="402">
        <v>47.133099999999999</v>
      </c>
      <c r="D2296" s="428">
        <v>23.888200000000001</v>
      </c>
      <c r="E2296" s="449" t="s">
        <v>206</v>
      </c>
      <c r="F2296" s="450" t="s">
        <v>652</v>
      </c>
      <c r="G2296" s="450" t="s">
        <v>2521</v>
      </c>
      <c r="H2296" s="450" t="s">
        <v>5103</v>
      </c>
      <c r="I2296" s="627" t="s">
        <v>681</v>
      </c>
      <c r="J2296" s="399" t="s">
        <v>3</v>
      </c>
      <c r="K2296" s="407">
        <v>3</v>
      </c>
      <c r="L2296" s="407">
        <v>5</v>
      </c>
      <c r="M2296" s="407">
        <v>5</v>
      </c>
      <c r="N2296" s="425">
        <v>60</v>
      </c>
      <c r="O2296" s="437"/>
      <c r="P2296" s="406"/>
      <c r="Q2296" s="406">
        <v>48</v>
      </c>
      <c r="R2296" s="406">
        <v>12</v>
      </c>
      <c r="S2296" s="406"/>
      <c r="T2296" s="406"/>
      <c r="U2296" s="406"/>
      <c r="V2296" s="406">
        <f t="shared" si="114"/>
        <v>0</v>
      </c>
      <c r="W2296" s="676"/>
      <c r="X2296" s="507" t="str">
        <f t="shared" si="112"/>
        <v>48 două camere, 12 trei camere, 0 număr camere necunoscut &lt;span style="color: red;"&gt;(spuneți-mi sau trimiteți tabel întreținere)&lt;/span&gt;</v>
      </c>
      <c r="Y2296" s="508" t="str">
        <f t="shared" si="113"/>
        <v>60 din care 48 două camere, 12 trei camere, 0 număr camere necunoscut &lt;span style="color: red;"&gt;(spuneți-mi sau trimiteți tabel întreținere)&lt;/span&gt;</v>
      </c>
      <c r="Z2296" s="509"/>
      <c r="AA2296" s="510" t="s">
        <v>1043</v>
      </c>
      <c r="AB2296" s="421" t="s">
        <v>1303</v>
      </c>
      <c r="AC2296" s="432" t="s">
        <v>1547</v>
      </c>
      <c r="AD2296" s="356" t="s">
        <v>2203</v>
      </c>
      <c r="AE2296" s="356"/>
      <c r="AF2296" s="356"/>
      <c r="AG2296" s="356" t="s">
        <v>840</v>
      </c>
      <c r="AH2296" s="356"/>
      <c r="AI2296" s="356" t="s">
        <v>2227</v>
      </c>
      <c r="AJ2296" s="441"/>
      <c r="AK2296" s="359"/>
    </row>
    <row r="2297" spans="1:37">
      <c r="A2297" s="367"/>
      <c r="B2297" s="445" t="s">
        <v>313</v>
      </c>
      <c r="C2297" s="402">
        <v>47.1325</v>
      </c>
      <c r="D2297" s="428">
        <v>23.888100000000001</v>
      </c>
      <c r="E2297" s="449" t="s">
        <v>206</v>
      </c>
      <c r="F2297" s="450" t="s">
        <v>652</v>
      </c>
      <c r="G2297" s="450" t="s">
        <v>2521</v>
      </c>
      <c r="H2297" s="450" t="s">
        <v>3165</v>
      </c>
      <c r="I2297" s="627" t="s">
        <v>681</v>
      </c>
      <c r="J2297" s="399" t="s">
        <v>3</v>
      </c>
      <c r="K2297" s="407">
        <v>3</v>
      </c>
      <c r="L2297" s="407">
        <v>5</v>
      </c>
      <c r="M2297" s="407">
        <v>5</v>
      </c>
      <c r="N2297" s="425">
        <v>60</v>
      </c>
      <c r="O2297" s="437"/>
      <c r="P2297" s="406"/>
      <c r="Q2297" s="406">
        <v>48</v>
      </c>
      <c r="R2297" s="406">
        <v>12</v>
      </c>
      <c r="S2297" s="406"/>
      <c r="T2297" s="406"/>
      <c r="U2297" s="406"/>
      <c r="V2297" s="406">
        <f t="shared" si="114"/>
        <v>0</v>
      </c>
      <c r="W2297" s="676"/>
      <c r="X2297" s="507" t="str">
        <f t="shared" si="112"/>
        <v>48 două camere, 12 trei camere, 0 număr camere necunoscut &lt;span style="color: red;"&gt;(spuneți-mi sau trimiteți tabel întreținere)&lt;/span&gt;</v>
      </c>
      <c r="Y2297" s="508" t="str">
        <f t="shared" si="113"/>
        <v>60 din care 48 două camere, 12 trei camere, 0 număr camere necunoscut &lt;span style="color: red;"&gt;(spuneți-mi sau trimiteți tabel întreținere)&lt;/span&gt;</v>
      </c>
      <c r="Z2297" s="509"/>
      <c r="AA2297" s="510" t="s">
        <v>1043</v>
      </c>
      <c r="AB2297" s="421" t="s">
        <v>1303</v>
      </c>
      <c r="AC2297" s="432" t="s">
        <v>1547</v>
      </c>
      <c r="AD2297" s="356" t="s">
        <v>2203</v>
      </c>
      <c r="AE2297" s="356"/>
      <c r="AF2297" s="356"/>
      <c r="AG2297" s="356" t="s">
        <v>840</v>
      </c>
      <c r="AH2297" s="356"/>
      <c r="AI2297" s="356" t="s">
        <v>2227</v>
      </c>
      <c r="AJ2297" s="441"/>
      <c r="AK2297" s="359"/>
    </row>
    <row r="2298" spans="1:37">
      <c r="A2298" s="367"/>
      <c r="B2298" s="445" t="s">
        <v>314</v>
      </c>
      <c r="C2298" s="402">
        <v>47.130200000000002</v>
      </c>
      <c r="D2298" s="428">
        <v>23.888000000000002</v>
      </c>
      <c r="E2298" s="449" t="s">
        <v>206</v>
      </c>
      <c r="F2298" s="450" t="s">
        <v>652</v>
      </c>
      <c r="G2298" s="450" t="s">
        <v>2521</v>
      </c>
      <c r="H2298" s="450" t="s">
        <v>3050</v>
      </c>
      <c r="I2298" s="627" t="s">
        <v>681</v>
      </c>
      <c r="J2298" s="399" t="s">
        <v>3</v>
      </c>
      <c r="K2298" s="624">
        <v>3</v>
      </c>
      <c r="L2298" s="624">
        <v>5</v>
      </c>
      <c r="M2298" s="624">
        <v>5</v>
      </c>
      <c r="N2298" s="425">
        <v>60</v>
      </c>
      <c r="O2298" s="437"/>
      <c r="P2298" s="406"/>
      <c r="Q2298" s="406">
        <v>48</v>
      </c>
      <c r="R2298" s="406">
        <v>12</v>
      </c>
      <c r="S2298" s="406"/>
      <c r="T2298" s="406"/>
      <c r="U2298" s="406"/>
      <c r="V2298" s="406">
        <f t="shared" si="114"/>
        <v>0</v>
      </c>
      <c r="W2298" s="676"/>
      <c r="X2298" s="507" t="str">
        <f t="shared" si="112"/>
        <v>48 două camere, 12 trei camere, 0 număr camere necunoscut &lt;span style="color: red;"&gt;(spuneți-mi sau trimiteți tabel întreținere)&lt;/span&gt;</v>
      </c>
      <c r="Y2298" s="508" t="str">
        <f t="shared" si="113"/>
        <v>60 din care 48 două camere, 12 trei camere, 0 număr camere necunoscut &lt;span style="color: red;"&gt;(spuneți-mi sau trimiteți tabel întreținere)&lt;/span&gt;</v>
      </c>
      <c r="Z2298" s="509"/>
      <c r="AA2298" s="510" t="s">
        <v>1043</v>
      </c>
      <c r="AB2298" s="421" t="s">
        <v>1303</v>
      </c>
      <c r="AC2298" s="432" t="s">
        <v>1547</v>
      </c>
      <c r="AD2298" s="356" t="s">
        <v>624</v>
      </c>
      <c r="AE2298" s="356"/>
      <c r="AF2298" s="356"/>
      <c r="AG2298" s="356" t="s">
        <v>840</v>
      </c>
      <c r="AH2298" s="356"/>
      <c r="AI2298" s="356" t="s">
        <v>2227</v>
      </c>
      <c r="AJ2298" s="441"/>
      <c r="AK2298" s="359"/>
    </row>
    <row r="2299" spans="1:37">
      <c r="A2299" s="367"/>
      <c r="B2299" s="445" t="s">
        <v>526</v>
      </c>
      <c r="C2299" s="402">
        <v>47.136099999999999</v>
      </c>
      <c r="D2299" s="428">
        <v>23.8887</v>
      </c>
      <c r="E2299" s="449" t="s">
        <v>206</v>
      </c>
      <c r="F2299" s="450" t="s">
        <v>652</v>
      </c>
      <c r="G2299" s="450" t="s">
        <v>2521</v>
      </c>
      <c r="H2299" s="450" t="s">
        <v>3208</v>
      </c>
      <c r="I2299" s="627" t="s">
        <v>681</v>
      </c>
      <c r="J2299" s="399" t="s">
        <v>3</v>
      </c>
      <c r="K2299" s="624">
        <v>3</v>
      </c>
      <c r="L2299" s="624">
        <v>5</v>
      </c>
      <c r="M2299" s="624">
        <v>5</v>
      </c>
      <c r="N2299" s="398">
        <v>30</v>
      </c>
      <c r="O2299" s="395"/>
      <c r="P2299" s="526"/>
      <c r="Q2299" s="526">
        <v>5</v>
      </c>
      <c r="R2299" s="526">
        <v>16</v>
      </c>
      <c r="S2299" s="526">
        <v>9</v>
      </c>
      <c r="T2299" s="526"/>
      <c r="U2299" s="526"/>
      <c r="V2299" s="526">
        <f t="shared" si="114"/>
        <v>0</v>
      </c>
      <c r="W2299" s="672"/>
      <c r="X2299" s="396" t="str">
        <f t="shared" si="112"/>
        <v>5 două camere, 16 trei camere, 9 patru camere, 0 număr camere necunoscut &lt;span style="color: red;"&gt;(spuneți-mi sau trimiteți tabel întreținere)&lt;/span&gt;</v>
      </c>
      <c r="Y2299" s="622" t="str">
        <f t="shared" si="113"/>
        <v>30 din care 5 două camere, 16 trei camere, 9 patru camere, 0 număr camere necunoscut &lt;span style="color: red;"&gt;(spuneți-mi sau trimiteți tabel întreținere)&lt;/span&gt;</v>
      </c>
      <c r="Z2299" s="397"/>
      <c r="AA2299" s="625" t="s">
        <v>1043</v>
      </c>
      <c r="AB2299" s="628" t="s">
        <v>1306</v>
      </c>
      <c r="AC2299" s="431" t="s">
        <v>1155</v>
      </c>
      <c r="AD2299" s="623" t="s">
        <v>1416</v>
      </c>
      <c r="AE2299" s="623"/>
      <c r="AF2299" s="623"/>
      <c r="AG2299" s="623" t="s">
        <v>10</v>
      </c>
      <c r="AH2299" s="623"/>
      <c r="AI2299" s="623" t="s">
        <v>2598</v>
      </c>
      <c r="AJ2299" s="441"/>
      <c r="AK2299" s="359"/>
    </row>
    <row r="2300" spans="1:37">
      <c r="A2300" s="367"/>
      <c r="B2300" s="445" t="s">
        <v>525</v>
      </c>
      <c r="C2300" s="402">
        <v>47.135899999999999</v>
      </c>
      <c r="D2300" s="428">
        <v>23.889199999999999</v>
      </c>
      <c r="E2300" s="449" t="s">
        <v>206</v>
      </c>
      <c r="F2300" s="450" t="s">
        <v>652</v>
      </c>
      <c r="G2300" s="450" t="s">
        <v>2521</v>
      </c>
      <c r="H2300" s="450" t="s">
        <v>5104</v>
      </c>
      <c r="I2300" s="627" t="s">
        <v>681</v>
      </c>
      <c r="J2300" s="399" t="s">
        <v>3</v>
      </c>
      <c r="K2300" s="624">
        <v>4</v>
      </c>
      <c r="L2300" s="624">
        <v>5</v>
      </c>
      <c r="M2300" s="624">
        <v>5</v>
      </c>
      <c r="N2300" s="398">
        <v>40</v>
      </c>
      <c r="O2300" s="395"/>
      <c r="P2300" s="526"/>
      <c r="Q2300" s="526">
        <v>17</v>
      </c>
      <c r="R2300" s="526">
        <v>17</v>
      </c>
      <c r="S2300" s="526">
        <v>6</v>
      </c>
      <c r="T2300" s="526"/>
      <c r="U2300" s="526"/>
      <c r="V2300" s="526">
        <f t="shared" si="114"/>
        <v>0</v>
      </c>
      <c r="W2300" s="672"/>
      <c r="X2300" s="396" t="str">
        <f t="shared" si="112"/>
        <v>17 două camere, 17 trei camere, 6 patru camere, 0 număr camere necunoscut &lt;span style="color: red;"&gt;(spuneți-mi sau trimiteți tabel întreținere)&lt;/span&gt;</v>
      </c>
      <c r="Y2300" s="622" t="str">
        <f t="shared" si="113"/>
        <v>40 din care 17 două camere, 17 trei camere, 6 patru camere, 0 număr camere necunoscut &lt;span style="color: red;"&gt;(spuneți-mi sau trimiteți tabel întreținere)&lt;/span&gt;</v>
      </c>
      <c r="Z2300" s="397"/>
      <c r="AA2300" s="625" t="s">
        <v>1043</v>
      </c>
      <c r="AB2300" s="628" t="s">
        <v>1306</v>
      </c>
      <c r="AC2300" s="431" t="s">
        <v>1155</v>
      </c>
      <c r="AD2300" s="623" t="s">
        <v>2483</v>
      </c>
      <c r="AE2300" s="623"/>
      <c r="AF2300" s="623"/>
      <c r="AG2300" s="623" t="s">
        <v>10</v>
      </c>
      <c r="AH2300" s="623"/>
      <c r="AI2300" s="623" t="s">
        <v>2591</v>
      </c>
      <c r="AJ2300" s="441"/>
      <c r="AK2300" s="359"/>
    </row>
    <row r="2301" spans="1:37">
      <c r="A2301" s="367"/>
      <c r="B2301" s="445" t="s">
        <v>324</v>
      </c>
      <c r="C2301" s="402">
        <v>47.133600000000001</v>
      </c>
      <c r="D2301" s="428">
        <v>23.888100000000001</v>
      </c>
      <c r="E2301" s="449" t="s">
        <v>206</v>
      </c>
      <c r="F2301" s="450" t="s">
        <v>652</v>
      </c>
      <c r="G2301" s="450" t="s">
        <v>2521</v>
      </c>
      <c r="H2301" s="450" t="s">
        <v>5105</v>
      </c>
      <c r="I2301" s="627" t="s">
        <v>681</v>
      </c>
      <c r="J2301" s="399" t="s">
        <v>3</v>
      </c>
      <c r="K2301" s="624">
        <v>1</v>
      </c>
      <c r="L2301" s="624">
        <v>5</v>
      </c>
      <c r="M2301" s="624">
        <v>5</v>
      </c>
      <c r="N2301" s="425">
        <v>50</v>
      </c>
      <c r="O2301" s="437">
        <v>50</v>
      </c>
      <c r="P2301" s="406"/>
      <c r="Q2301" s="406"/>
      <c r="R2301" s="406"/>
      <c r="S2301" s="406"/>
      <c r="T2301" s="406"/>
      <c r="U2301" s="406"/>
      <c r="V2301" s="406">
        <f t="shared" si="114"/>
        <v>0</v>
      </c>
      <c r="W2301" s="676" t="s">
        <v>654</v>
      </c>
      <c r="X2301" s="507" t="str">
        <f t="shared" si="112"/>
        <v>50 camere cu băi și bucătării comune, aproximativ 0 număr camere necunoscut &lt;span style="color: red;"&gt;(spuneți-mi sau trimiteți tabel întreținere)&lt;/span&gt;</v>
      </c>
      <c r="Y2301" s="508" t="str">
        <f t="shared" si="113"/>
        <v>aproximativ 50 din care 50 camere cu băi și bucătării comune, aproximativ 0 număr camere necunoscut &lt;span style="color: red;"&gt;(spuneți-mi sau trimiteți tabel întreținere)&lt;/span&gt;</v>
      </c>
      <c r="Z2301" s="509"/>
      <c r="AA2301" s="510" t="s">
        <v>1043</v>
      </c>
      <c r="AB2301" s="421" t="s">
        <v>1304</v>
      </c>
      <c r="AC2301" s="432" t="s">
        <v>1547</v>
      </c>
      <c r="AD2301" s="356" t="s">
        <v>2700</v>
      </c>
      <c r="AE2301" s="356"/>
      <c r="AF2301" s="356"/>
      <c r="AG2301" s="356" t="s">
        <v>840</v>
      </c>
      <c r="AH2301" s="356"/>
      <c r="AI2301" s="356" t="s">
        <v>2227</v>
      </c>
      <c r="AJ2301" s="441"/>
      <c r="AK2301" s="359"/>
    </row>
    <row r="2302" spans="1:37">
      <c r="A2302" s="367"/>
      <c r="B2302" s="445" t="s">
        <v>325</v>
      </c>
      <c r="C2302" s="402">
        <v>47.1325</v>
      </c>
      <c r="D2302" s="428">
        <v>23.887799999999999</v>
      </c>
      <c r="E2302" s="449" t="s">
        <v>206</v>
      </c>
      <c r="F2302" s="450" t="s">
        <v>652</v>
      </c>
      <c r="G2302" s="450" t="s">
        <v>2521</v>
      </c>
      <c r="H2302" s="450" t="s">
        <v>3048</v>
      </c>
      <c r="I2302" s="452" t="s">
        <v>681</v>
      </c>
      <c r="J2302" s="457" t="s">
        <v>3</v>
      </c>
      <c r="K2302" s="407">
        <v>2</v>
      </c>
      <c r="L2302" s="407">
        <v>5</v>
      </c>
      <c r="M2302" s="407">
        <v>5</v>
      </c>
      <c r="N2302" s="425">
        <v>40</v>
      </c>
      <c r="O2302" s="437"/>
      <c r="P2302" s="406"/>
      <c r="Q2302" s="406">
        <v>32</v>
      </c>
      <c r="R2302" s="406">
        <v>8</v>
      </c>
      <c r="S2302" s="406"/>
      <c r="T2302" s="406"/>
      <c r="U2302" s="406"/>
      <c r="V2302" s="406">
        <f t="shared" si="114"/>
        <v>0</v>
      </c>
      <c r="W2302" s="676"/>
      <c r="X2302" s="507" t="str">
        <f t="shared" si="112"/>
        <v>32 două camere, 8 trei camere, 0 număr camere necunoscut &lt;span style="color: red;"&gt;(spuneți-mi sau trimiteți tabel întreținere)&lt;/span&gt;</v>
      </c>
      <c r="Y2302" s="508" t="str">
        <f t="shared" si="113"/>
        <v>40 din care 32 două camere, 8 trei camere, 0 număr camere necunoscut &lt;span style="color: red;"&gt;(spuneți-mi sau trimiteți tabel întreținere)&lt;/span&gt;</v>
      </c>
      <c r="Z2302" s="509"/>
      <c r="AA2302" s="510" t="s">
        <v>1043</v>
      </c>
      <c r="AB2302" s="421" t="s">
        <v>1303</v>
      </c>
      <c r="AC2302" s="432" t="s">
        <v>1547</v>
      </c>
      <c r="AD2302" s="356" t="s">
        <v>2279</v>
      </c>
      <c r="AE2302" s="356"/>
      <c r="AF2302" s="356"/>
      <c r="AG2302" s="356" t="s">
        <v>840</v>
      </c>
      <c r="AH2302" s="356"/>
      <c r="AI2302" s="356" t="s">
        <v>2227</v>
      </c>
      <c r="AJ2302" s="441"/>
      <c r="AK2302" s="359"/>
    </row>
    <row r="2303" spans="1:37">
      <c r="A2303" s="367"/>
      <c r="B2303" s="445" t="s">
        <v>325</v>
      </c>
      <c r="C2303" s="402">
        <v>47.133600000000001</v>
      </c>
      <c r="D2303" s="428">
        <v>23.888500000000001</v>
      </c>
      <c r="E2303" s="449" t="s">
        <v>206</v>
      </c>
      <c r="F2303" s="450" t="s">
        <v>652</v>
      </c>
      <c r="G2303" s="450" t="s">
        <v>2521</v>
      </c>
      <c r="H2303" s="450" t="s">
        <v>3052</v>
      </c>
      <c r="I2303" s="452" t="s">
        <v>624</v>
      </c>
      <c r="J2303" s="457"/>
      <c r="K2303" s="407"/>
      <c r="L2303" s="407"/>
      <c r="M2303" s="407"/>
      <c r="N2303" s="425" t="s">
        <v>624</v>
      </c>
      <c r="O2303" s="437"/>
      <c r="P2303" s="406"/>
      <c r="Q2303" s="406"/>
      <c r="R2303" s="406"/>
      <c r="S2303" s="406"/>
      <c r="T2303" s="406"/>
      <c r="U2303" s="406"/>
      <c r="V2303" s="406" t="e">
        <f t="shared" si="114"/>
        <v>#VALUE!</v>
      </c>
      <c r="W2303" s="676"/>
      <c r="X2303" s="507" t="e">
        <f t="shared" si="112"/>
        <v>#VALUE!</v>
      </c>
      <c r="Y2303" s="508" t="e">
        <f t="shared" si="113"/>
        <v>#VALUE!</v>
      </c>
      <c r="Z2303" s="509"/>
      <c r="AA2303" s="510" t="s">
        <v>1043</v>
      </c>
      <c r="AB2303" s="421" t="s">
        <v>1318</v>
      </c>
      <c r="AC2303" s="432" t="s">
        <v>624</v>
      </c>
      <c r="AD2303" s="356" t="s">
        <v>624</v>
      </c>
      <c r="AE2303" s="356"/>
      <c r="AF2303" s="356"/>
      <c r="AG2303" s="356" t="s">
        <v>840</v>
      </c>
      <c r="AH2303" s="356"/>
      <c r="AI2303" s="356" t="s">
        <v>2227</v>
      </c>
      <c r="AJ2303" s="441"/>
      <c r="AK2303" s="359"/>
    </row>
    <row r="2304" spans="1:37">
      <c r="A2304" s="367"/>
      <c r="B2304" s="445" t="s">
        <v>272</v>
      </c>
      <c r="C2304" s="402">
        <v>47.1357</v>
      </c>
      <c r="D2304" s="428">
        <v>23.888300000000001</v>
      </c>
      <c r="E2304" s="449" t="s">
        <v>206</v>
      </c>
      <c r="F2304" s="450" t="s">
        <v>652</v>
      </c>
      <c r="G2304" s="450" t="s">
        <v>2521</v>
      </c>
      <c r="H2304" s="450" t="s">
        <v>5106</v>
      </c>
      <c r="I2304" s="627" t="s">
        <v>681</v>
      </c>
      <c r="J2304" s="399" t="s">
        <v>3</v>
      </c>
      <c r="K2304" s="624">
        <v>1</v>
      </c>
      <c r="L2304" s="624">
        <v>5</v>
      </c>
      <c r="M2304" s="624">
        <v>5</v>
      </c>
      <c r="N2304" s="398">
        <v>20</v>
      </c>
      <c r="O2304" s="395"/>
      <c r="P2304" s="526"/>
      <c r="Q2304" s="526">
        <v>17</v>
      </c>
      <c r="R2304" s="526">
        <v>3</v>
      </c>
      <c r="S2304" s="526"/>
      <c r="T2304" s="526"/>
      <c r="U2304" s="526"/>
      <c r="V2304" s="526">
        <f t="shared" si="114"/>
        <v>0</v>
      </c>
      <c r="W2304" s="672"/>
      <c r="X2304" s="396" t="str">
        <f t="shared" si="112"/>
        <v>17 două camere, 3 trei camere, 0 număr camere necunoscut &lt;span style="color: red;"&gt;(spuneți-mi sau trimiteți tabel întreținere)&lt;/span&gt;</v>
      </c>
      <c r="Y2304" s="622" t="str">
        <f t="shared" si="113"/>
        <v>20 din care 17 două camere, 3 trei camere, 0 număr camere necunoscut &lt;span style="color: red;"&gt;(spuneți-mi sau trimiteți tabel întreținere)&lt;/span&gt;</v>
      </c>
      <c r="Z2304" s="397"/>
      <c r="AA2304" s="625" t="s">
        <v>1043</v>
      </c>
      <c r="AB2304" s="628" t="s">
        <v>1306</v>
      </c>
      <c r="AC2304" s="431" t="s">
        <v>1155</v>
      </c>
      <c r="AD2304" s="623" t="s">
        <v>2295</v>
      </c>
      <c r="AE2304" s="623"/>
      <c r="AF2304" s="623"/>
      <c r="AG2304" s="623" t="s">
        <v>10</v>
      </c>
      <c r="AH2304" s="623"/>
      <c r="AI2304" s="623" t="s">
        <v>2591</v>
      </c>
      <c r="AJ2304" s="441"/>
      <c r="AK2304" s="359"/>
    </row>
    <row r="2305" spans="1:37">
      <c r="A2305" s="367"/>
      <c r="B2305" s="445" t="s">
        <v>412</v>
      </c>
      <c r="C2305" s="402">
        <v>47.1327</v>
      </c>
      <c r="D2305" s="428">
        <v>23.881799999999998</v>
      </c>
      <c r="E2305" s="449" t="s">
        <v>206</v>
      </c>
      <c r="F2305" s="450" t="s">
        <v>652</v>
      </c>
      <c r="G2305" s="450" t="s">
        <v>2521</v>
      </c>
      <c r="H2305" s="450" t="s">
        <v>5107</v>
      </c>
      <c r="I2305" s="627" t="s">
        <v>681</v>
      </c>
      <c r="J2305" s="399" t="s">
        <v>3</v>
      </c>
      <c r="K2305" s="624">
        <v>1</v>
      </c>
      <c r="L2305" s="624">
        <v>5</v>
      </c>
      <c r="M2305" s="624">
        <v>5</v>
      </c>
      <c r="N2305" s="398">
        <v>20</v>
      </c>
      <c r="O2305" s="395"/>
      <c r="P2305" s="526"/>
      <c r="Q2305" s="526">
        <v>15</v>
      </c>
      <c r="R2305" s="526">
        <v>5</v>
      </c>
      <c r="S2305" s="526"/>
      <c r="T2305" s="526"/>
      <c r="U2305" s="526"/>
      <c r="V2305" s="526">
        <f t="shared" si="114"/>
        <v>0</v>
      </c>
      <c r="W2305" s="672"/>
      <c r="X2305" s="396" t="str">
        <f t="shared" si="112"/>
        <v>15 două camere, 5 trei camere, 0 număr camere necunoscut &lt;span style="color: red;"&gt;(spuneți-mi sau trimiteți tabel întreținere)&lt;/span&gt;</v>
      </c>
      <c r="Y2305" s="622" t="str">
        <f t="shared" si="113"/>
        <v>20 din care 15 două camere, 5 trei camere, 0 număr camere necunoscut &lt;span style="color: red;"&gt;(spuneți-mi sau trimiteți tabel întreținere)&lt;/span&gt;</v>
      </c>
      <c r="Z2305" s="397"/>
      <c r="AA2305" s="625" t="s">
        <v>1043</v>
      </c>
      <c r="AB2305" s="628" t="s">
        <v>1302</v>
      </c>
      <c r="AC2305" s="431" t="s">
        <v>1548</v>
      </c>
      <c r="AD2305" s="623" t="s">
        <v>1465</v>
      </c>
      <c r="AE2305" s="623"/>
      <c r="AF2305" s="623"/>
      <c r="AG2305" s="623" t="s">
        <v>7</v>
      </c>
      <c r="AH2305" s="623"/>
      <c r="AI2305" s="623" t="s">
        <v>2575</v>
      </c>
      <c r="AJ2305" s="441"/>
      <c r="AK2305" s="359"/>
    </row>
    <row r="2306" spans="1:37">
      <c r="A2306" s="367"/>
      <c r="B2306" s="445" t="s">
        <v>412</v>
      </c>
      <c r="C2306" s="402">
        <v>47.131900000000002</v>
      </c>
      <c r="D2306" s="428">
        <v>23.888000000000002</v>
      </c>
      <c r="E2306" s="449" t="s">
        <v>206</v>
      </c>
      <c r="F2306" s="450" t="s">
        <v>652</v>
      </c>
      <c r="G2306" s="450" t="s">
        <v>2521</v>
      </c>
      <c r="H2306" s="450" t="s">
        <v>3047</v>
      </c>
      <c r="I2306" s="627" t="s">
        <v>681</v>
      </c>
      <c r="J2306" s="399" t="s">
        <v>3</v>
      </c>
      <c r="K2306" s="624">
        <v>3</v>
      </c>
      <c r="L2306" s="624">
        <v>5</v>
      </c>
      <c r="M2306" s="624">
        <v>5</v>
      </c>
      <c r="N2306" s="425">
        <v>60</v>
      </c>
      <c r="O2306" s="437"/>
      <c r="P2306" s="406"/>
      <c r="Q2306" s="406">
        <v>48</v>
      </c>
      <c r="R2306" s="406">
        <v>12</v>
      </c>
      <c r="S2306" s="406"/>
      <c r="T2306" s="406"/>
      <c r="U2306" s="406"/>
      <c r="V2306" s="406">
        <f t="shared" si="114"/>
        <v>0</v>
      </c>
      <c r="W2306" s="676"/>
      <c r="X2306" s="507" t="str">
        <f t="shared" si="112"/>
        <v>48 două camere, 12 trei camere, 0 număr camere necunoscut &lt;span style="color: red;"&gt;(spuneți-mi sau trimiteți tabel întreținere)&lt;/span&gt;</v>
      </c>
      <c r="Y2306" s="508" t="str">
        <f t="shared" si="113"/>
        <v>60 din care 48 două camere, 12 trei camere, 0 număr camere necunoscut &lt;span style="color: red;"&gt;(spuneți-mi sau trimiteți tabel întreținere)&lt;/span&gt;</v>
      </c>
      <c r="Z2306" s="509"/>
      <c r="AA2306" s="510" t="s">
        <v>1043</v>
      </c>
      <c r="AB2306" s="421" t="s">
        <v>1303</v>
      </c>
      <c r="AC2306" s="432" t="s">
        <v>1547</v>
      </c>
      <c r="AD2306" s="356" t="s">
        <v>624</v>
      </c>
      <c r="AE2306" s="356"/>
      <c r="AF2306" s="356"/>
      <c r="AG2306" s="356" t="s">
        <v>840</v>
      </c>
      <c r="AH2306" s="356"/>
      <c r="AI2306" s="356" t="s">
        <v>2227</v>
      </c>
      <c r="AJ2306" s="441"/>
      <c r="AK2306" s="359"/>
    </row>
    <row r="2307" spans="1:37">
      <c r="A2307" s="367"/>
      <c r="B2307" s="445" t="s">
        <v>413</v>
      </c>
      <c r="C2307" s="402">
        <v>47.131900000000002</v>
      </c>
      <c r="D2307" s="428">
        <v>23.888500000000001</v>
      </c>
      <c r="E2307" s="449" t="s">
        <v>206</v>
      </c>
      <c r="F2307" s="450" t="s">
        <v>652</v>
      </c>
      <c r="G2307" s="450" t="s">
        <v>2521</v>
      </c>
      <c r="H2307" s="450" t="s">
        <v>3166</v>
      </c>
      <c r="I2307" s="627" t="s">
        <v>681</v>
      </c>
      <c r="J2307" s="399" t="s">
        <v>3</v>
      </c>
      <c r="K2307" s="407">
        <v>3</v>
      </c>
      <c r="L2307" s="407">
        <v>5</v>
      </c>
      <c r="M2307" s="407">
        <v>5</v>
      </c>
      <c r="N2307" s="425">
        <v>60</v>
      </c>
      <c r="O2307" s="437"/>
      <c r="P2307" s="406"/>
      <c r="Q2307" s="406">
        <v>48</v>
      </c>
      <c r="R2307" s="406">
        <v>12</v>
      </c>
      <c r="S2307" s="406"/>
      <c r="T2307" s="406"/>
      <c r="U2307" s="406"/>
      <c r="V2307" s="406">
        <f t="shared" si="114"/>
        <v>0</v>
      </c>
      <c r="W2307" s="676"/>
      <c r="X2307" s="507" t="str">
        <f t="shared" si="112"/>
        <v>48 două camere, 12 trei camere, 0 număr camere necunoscut &lt;span style="color: red;"&gt;(spuneți-mi sau trimiteți tabel întreținere)&lt;/span&gt;</v>
      </c>
      <c r="Y2307" s="508" t="str">
        <f t="shared" si="113"/>
        <v>60 din care 48 două camere, 12 trei camere, 0 număr camere necunoscut &lt;span style="color: red;"&gt;(spuneți-mi sau trimiteți tabel întreținere)&lt;/span&gt;</v>
      </c>
      <c r="Z2307" s="509"/>
      <c r="AA2307" s="510" t="s">
        <v>1043</v>
      </c>
      <c r="AB2307" s="421" t="s">
        <v>1303</v>
      </c>
      <c r="AC2307" s="432" t="s">
        <v>1547</v>
      </c>
      <c r="AD2307" s="356" t="s">
        <v>2454</v>
      </c>
      <c r="AE2307" s="356"/>
      <c r="AF2307" s="356"/>
      <c r="AG2307" s="356" t="s">
        <v>840</v>
      </c>
      <c r="AH2307" s="356"/>
      <c r="AI2307" s="356" t="s">
        <v>2227</v>
      </c>
      <c r="AJ2307" s="441"/>
      <c r="AK2307" s="359"/>
    </row>
    <row r="2308" spans="1:37">
      <c r="A2308" s="367"/>
      <c r="B2308" s="445" t="s">
        <v>413</v>
      </c>
      <c r="C2308" s="402">
        <v>47.131799999999998</v>
      </c>
      <c r="D2308" s="428">
        <v>23.882200000000001</v>
      </c>
      <c r="E2308" s="449" t="s">
        <v>206</v>
      </c>
      <c r="F2308" s="450" t="s">
        <v>652</v>
      </c>
      <c r="G2308" s="450" t="s">
        <v>2521</v>
      </c>
      <c r="H2308" s="450" t="s">
        <v>5108</v>
      </c>
      <c r="I2308" s="627" t="s">
        <v>681</v>
      </c>
      <c r="J2308" s="399" t="s">
        <v>3</v>
      </c>
      <c r="K2308" s="624">
        <v>1</v>
      </c>
      <c r="L2308" s="624">
        <v>5</v>
      </c>
      <c r="M2308" s="624">
        <v>5</v>
      </c>
      <c r="N2308" s="398">
        <v>20</v>
      </c>
      <c r="O2308" s="395"/>
      <c r="P2308" s="526"/>
      <c r="Q2308" s="526">
        <v>15</v>
      </c>
      <c r="R2308" s="526">
        <v>5</v>
      </c>
      <c r="S2308" s="526"/>
      <c r="T2308" s="526"/>
      <c r="U2308" s="526"/>
      <c r="V2308" s="526">
        <f t="shared" si="114"/>
        <v>0</v>
      </c>
      <c r="W2308" s="672"/>
      <c r="X2308" s="396" t="str">
        <f t="shared" si="112"/>
        <v>15 două camere, 5 trei camere, 0 număr camere necunoscut &lt;span style="color: red;"&gt;(spuneți-mi sau trimiteți tabel întreținere)&lt;/span&gt;</v>
      </c>
      <c r="Y2308" s="622" t="str">
        <f t="shared" si="113"/>
        <v>20 din care 15 două camere, 5 trei camere, 0 număr camere necunoscut &lt;span style="color: red;"&gt;(spuneți-mi sau trimiteți tabel întreținere)&lt;/span&gt;</v>
      </c>
      <c r="Z2308" s="397"/>
      <c r="AA2308" s="625" t="s">
        <v>1043</v>
      </c>
      <c r="AB2308" s="628" t="s">
        <v>1302</v>
      </c>
      <c r="AC2308" s="431" t="s">
        <v>1548</v>
      </c>
      <c r="AD2308" s="623" t="s">
        <v>1465</v>
      </c>
      <c r="AE2308" s="623"/>
      <c r="AF2308" s="623"/>
      <c r="AG2308" s="623" t="s">
        <v>7</v>
      </c>
      <c r="AH2308" s="623"/>
      <c r="AI2308" s="623" t="s">
        <v>2575</v>
      </c>
      <c r="AJ2308" s="441"/>
      <c r="AK2308" s="359"/>
    </row>
    <row r="2309" spans="1:37">
      <c r="A2309" s="367"/>
      <c r="B2309" s="445" t="s">
        <v>414</v>
      </c>
      <c r="C2309" s="402">
        <v>47.131</v>
      </c>
      <c r="D2309" s="428">
        <v>23.8828</v>
      </c>
      <c r="E2309" s="449" t="s">
        <v>206</v>
      </c>
      <c r="F2309" s="450" t="s">
        <v>652</v>
      </c>
      <c r="G2309" s="450" t="s">
        <v>2521</v>
      </c>
      <c r="H2309" s="450" t="s">
        <v>5109</v>
      </c>
      <c r="I2309" s="627" t="s">
        <v>681</v>
      </c>
      <c r="J2309" s="399" t="s">
        <v>3</v>
      </c>
      <c r="K2309" s="624">
        <v>1</v>
      </c>
      <c r="L2309" s="624">
        <v>5</v>
      </c>
      <c r="M2309" s="624">
        <v>5</v>
      </c>
      <c r="N2309" s="398">
        <v>20</v>
      </c>
      <c r="O2309" s="395"/>
      <c r="P2309" s="526"/>
      <c r="Q2309" s="526">
        <v>15</v>
      </c>
      <c r="R2309" s="526">
        <v>5</v>
      </c>
      <c r="S2309" s="526"/>
      <c r="T2309" s="526"/>
      <c r="U2309" s="526"/>
      <c r="V2309" s="526">
        <f t="shared" si="114"/>
        <v>0</v>
      </c>
      <c r="W2309" s="672"/>
      <c r="X2309" s="396" t="str">
        <f t="shared" si="112"/>
        <v>15 două camere, 5 trei camere, 0 număr camere necunoscut &lt;span style="color: red;"&gt;(spuneți-mi sau trimiteți tabel întreținere)&lt;/span&gt;</v>
      </c>
      <c r="Y2309" s="622" t="str">
        <f t="shared" si="113"/>
        <v>20 din care 15 două camere, 5 trei camere, 0 număr camere necunoscut &lt;span style="color: red;"&gt;(spuneți-mi sau trimiteți tabel întreținere)&lt;/span&gt;</v>
      </c>
      <c r="Z2309" s="397"/>
      <c r="AA2309" s="625" t="s">
        <v>1043</v>
      </c>
      <c r="AB2309" s="628" t="s">
        <v>1302</v>
      </c>
      <c r="AC2309" s="431" t="s">
        <v>1548</v>
      </c>
      <c r="AD2309" s="623" t="s">
        <v>1465</v>
      </c>
      <c r="AE2309" s="623"/>
      <c r="AF2309" s="623"/>
      <c r="AG2309" s="623" t="s">
        <v>7</v>
      </c>
      <c r="AH2309" s="623"/>
      <c r="AI2309" s="623" t="s">
        <v>2575</v>
      </c>
      <c r="AJ2309" s="441"/>
      <c r="AK2309" s="359"/>
    </row>
    <row r="2310" spans="1:37">
      <c r="A2310" s="367"/>
      <c r="B2310" s="445" t="s">
        <v>445</v>
      </c>
      <c r="C2310" s="402">
        <v>47.131500000000003</v>
      </c>
      <c r="D2310" s="428">
        <v>23.887599999999999</v>
      </c>
      <c r="E2310" s="449" t="s">
        <v>206</v>
      </c>
      <c r="F2310" s="450" t="s">
        <v>652</v>
      </c>
      <c r="G2310" s="450" t="s">
        <v>2521</v>
      </c>
      <c r="H2310" s="450" t="s">
        <v>3003</v>
      </c>
      <c r="I2310" s="627" t="s">
        <v>681</v>
      </c>
      <c r="J2310" s="399" t="s">
        <v>3</v>
      </c>
      <c r="K2310" s="624">
        <v>3</v>
      </c>
      <c r="L2310" s="624">
        <v>5</v>
      </c>
      <c r="M2310" s="624">
        <v>5</v>
      </c>
      <c r="N2310" s="425">
        <v>60</v>
      </c>
      <c r="O2310" s="437"/>
      <c r="P2310" s="406"/>
      <c r="Q2310" s="406">
        <v>48</v>
      </c>
      <c r="R2310" s="406">
        <v>12</v>
      </c>
      <c r="S2310" s="406"/>
      <c r="T2310" s="406"/>
      <c r="U2310" s="406"/>
      <c r="V2310" s="406">
        <f t="shared" si="114"/>
        <v>0</v>
      </c>
      <c r="W2310" s="676"/>
      <c r="X2310" s="507" t="str">
        <f t="shared" si="112"/>
        <v>48 două camere, 12 trei camere, 0 număr camere necunoscut &lt;span style="color: red;"&gt;(spuneți-mi sau trimiteți tabel întreținere)&lt;/span&gt;</v>
      </c>
      <c r="Y2310" s="508" t="str">
        <f t="shared" si="113"/>
        <v>60 din care 48 două camere, 12 trei camere, 0 număr camere necunoscut &lt;span style="color: red;"&gt;(spuneți-mi sau trimiteți tabel întreținere)&lt;/span&gt;</v>
      </c>
      <c r="Z2310" s="509"/>
      <c r="AA2310" s="510" t="s">
        <v>1043</v>
      </c>
      <c r="AB2310" s="421" t="s">
        <v>1303</v>
      </c>
      <c r="AC2310" s="432" t="s">
        <v>1547</v>
      </c>
      <c r="AD2310" s="356" t="s">
        <v>624</v>
      </c>
      <c r="AE2310" s="356"/>
      <c r="AF2310" s="356"/>
      <c r="AG2310" s="356" t="s">
        <v>840</v>
      </c>
      <c r="AH2310" s="356"/>
      <c r="AI2310" s="356" t="s">
        <v>2227</v>
      </c>
      <c r="AJ2310" s="441"/>
      <c r="AK2310" s="359"/>
    </row>
    <row r="2311" spans="1:37">
      <c r="A2311" s="367"/>
      <c r="B2311" s="445" t="s">
        <v>340</v>
      </c>
      <c r="C2311" s="402">
        <v>47.133299999999998</v>
      </c>
      <c r="D2311" s="428">
        <v>23.880400000000002</v>
      </c>
      <c r="E2311" s="449" t="s">
        <v>206</v>
      </c>
      <c r="F2311" s="450" t="s">
        <v>652</v>
      </c>
      <c r="G2311" s="450" t="s">
        <v>2521</v>
      </c>
      <c r="H2311" s="450" t="s">
        <v>5060</v>
      </c>
      <c r="I2311" s="627" t="s">
        <v>681</v>
      </c>
      <c r="J2311" s="399" t="s">
        <v>3</v>
      </c>
      <c r="K2311" s="624">
        <v>4</v>
      </c>
      <c r="L2311" s="624">
        <v>5</v>
      </c>
      <c r="M2311" s="624">
        <v>5</v>
      </c>
      <c r="N2311" s="398">
        <v>48</v>
      </c>
      <c r="O2311" s="395"/>
      <c r="P2311" s="526"/>
      <c r="Q2311" s="526">
        <v>31</v>
      </c>
      <c r="R2311" s="526">
        <v>11</v>
      </c>
      <c r="S2311" s="526">
        <v>6</v>
      </c>
      <c r="T2311" s="526"/>
      <c r="U2311" s="526"/>
      <c r="V2311" s="526">
        <f t="shared" si="114"/>
        <v>0</v>
      </c>
      <c r="W2311" s="672"/>
      <c r="X2311" s="396" t="str">
        <f t="shared" si="112"/>
        <v>31 două camere, 11 trei camere, 6 patru camere, 0 număr camere necunoscut &lt;span style="color: red;"&gt;(spuneți-mi sau trimiteți tabel întreținere)&lt;/span&gt;</v>
      </c>
      <c r="Y2311" s="622" t="str">
        <f t="shared" si="113"/>
        <v>48 din care 31 două camere, 11 trei camere, 6 patru camere, 0 număr camere necunoscut &lt;span style="color: red;"&gt;(spuneți-mi sau trimiteți tabel întreținere)&lt;/span&gt;</v>
      </c>
      <c r="Z2311" s="397"/>
      <c r="AA2311" s="625" t="s">
        <v>1043</v>
      </c>
      <c r="AB2311" s="628" t="s">
        <v>1307</v>
      </c>
      <c r="AC2311" s="431" t="s">
        <v>1155</v>
      </c>
      <c r="AD2311" s="623" t="s">
        <v>2282</v>
      </c>
      <c r="AE2311" s="623"/>
      <c r="AF2311" s="623"/>
      <c r="AG2311" s="623" t="s">
        <v>10</v>
      </c>
      <c r="AH2311" s="623"/>
      <c r="AI2311" s="623" t="s">
        <v>2598</v>
      </c>
      <c r="AJ2311" s="441"/>
      <c r="AK2311" s="359"/>
    </row>
    <row r="2312" spans="1:37">
      <c r="A2312" s="367"/>
      <c r="B2312" s="445" t="s">
        <v>340</v>
      </c>
      <c r="C2312" s="402">
        <v>47.133899999999997</v>
      </c>
      <c r="D2312" s="428">
        <v>23.888400000000001</v>
      </c>
      <c r="E2312" s="449" t="s">
        <v>206</v>
      </c>
      <c r="F2312" s="450" t="s">
        <v>652</v>
      </c>
      <c r="G2312" s="450" t="s">
        <v>2521</v>
      </c>
      <c r="H2312" s="450" t="s">
        <v>3224</v>
      </c>
      <c r="I2312" s="627" t="s">
        <v>681</v>
      </c>
      <c r="J2312" s="399" t="s">
        <v>3</v>
      </c>
      <c r="K2312" s="624">
        <v>5</v>
      </c>
      <c r="L2312" s="624">
        <v>5</v>
      </c>
      <c r="M2312" s="624">
        <v>5</v>
      </c>
      <c r="N2312" s="425">
        <v>100</v>
      </c>
      <c r="O2312" s="437"/>
      <c r="P2312" s="406"/>
      <c r="Q2312" s="406">
        <v>75</v>
      </c>
      <c r="R2312" s="406">
        <v>25</v>
      </c>
      <c r="S2312" s="406"/>
      <c r="T2312" s="406"/>
      <c r="U2312" s="406"/>
      <c r="V2312" s="406">
        <f t="shared" si="114"/>
        <v>0</v>
      </c>
      <c r="W2312" s="676"/>
      <c r="X2312" s="507" t="str">
        <f t="shared" si="112"/>
        <v>75 două camere, 25 trei camere, 0 număr camere necunoscut &lt;span style="color: red;"&gt;(spuneți-mi sau trimiteți tabel întreținere)&lt;/span&gt;</v>
      </c>
      <c r="Y2312" s="508" t="str">
        <f t="shared" si="113"/>
        <v>100 din care 75 două camere, 25 trei camere, 0 număr camere necunoscut &lt;span style="color: red;"&gt;(spuneți-mi sau trimiteți tabel întreținere)&lt;/span&gt;</v>
      </c>
      <c r="Z2312" s="397"/>
      <c r="AA2312" s="625" t="s">
        <v>1043</v>
      </c>
      <c r="AB2312" s="628" t="s">
        <v>1303</v>
      </c>
      <c r="AC2312" s="431" t="s">
        <v>1547</v>
      </c>
      <c r="AD2312" s="356" t="s">
        <v>1624</v>
      </c>
      <c r="AE2312" s="356"/>
      <c r="AF2312" s="356"/>
      <c r="AG2312" s="356" t="s">
        <v>840</v>
      </c>
      <c r="AH2312" s="356"/>
      <c r="AI2312" s="356" t="s">
        <v>2227</v>
      </c>
      <c r="AJ2312" s="441"/>
      <c r="AK2312" s="359"/>
    </row>
    <row r="2313" spans="1:37">
      <c r="A2313" s="367"/>
      <c r="B2313" s="445" t="s">
        <v>2237</v>
      </c>
      <c r="C2313" s="402">
        <v>47.132800000000003</v>
      </c>
      <c r="D2313" s="428">
        <v>23.880700000000001</v>
      </c>
      <c r="E2313" s="449" t="s">
        <v>206</v>
      </c>
      <c r="F2313" s="450" t="s">
        <v>652</v>
      </c>
      <c r="G2313" s="450" t="s">
        <v>2521</v>
      </c>
      <c r="H2313" s="450" t="s">
        <v>5110</v>
      </c>
      <c r="I2313" s="627" t="s">
        <v>681</v>
      </c>
      <c r="J2313" s="399" t="s">
        <v>3</v>
      </c>
      <c r="K2313" s="624">
        <v>4</v>
      </c>
      <c r="L2313" s="624">
        <v>5</v>
      </c>
      <c r="M2313" s="624">
        <v>5</v>
      </c>
      <c r="N2313" s="398">
        <v>48</v>
      </c>
      <c r="O2313" s="395"/>
      <c r="P2313" s="526"/>
      <c r="Q2313" s="526">
        <v>31</v>
      </c>
      <c r="R2313" s="526">
        <v>11</v>
      </c>
      <c r="S2313" s="526">
        <v>6</v>
      </c>
      <c r="T2313" s="526"/>
      <c r="U2313" s="526"/>
      <c r="V2313" s="526">
        <f t="shared" si="114"/>
        <v>0</v>
      </c>
      <c r="W2313" s="672"/>
      <c r="X2313" s="396" t="str">
        <f t="shared" si="112"/>
        <v>31 două camere, 11 trei camere, 6 patru camere, 0 număr camere necunoscut &lt;span style="color: red;"&gt;(spuneți-mi sau trimiteți tabel întreținere)&lt;/span&gt;</v>
      </c>
      <c r="Y2313" s="622" t="str">
        <f t="shared" si="113"/>
        <v>48 din care 31 două camere, 11 trei camere, 6 patru camere, 0 număr camere necunoscut &lt;span style="color: red;"&gt;(spuneți-mi sau trimiteți tabel întreținere)&lt;/span&gt;</v>
      </c>
      <c r="Z2313" s="397"/>
      <c r="AA2313" s="625" t="s">
        <v>1043</v>
      </c>
      <c r="AB2313" s="628" t="s">
        <v>1307</v>
      </c>
      <c r="AC2313" s="431" t="s">
        <v>1155</v>
      </c>
      <c r="AD2313" s="623" t="s">
        <v>2282</v>
      </c>
      <c r="AE2313" s="623"/>
      <c r="AF2313" s="623"/>
      <c r="AG2313" s="623" t="s">
        <v>10</v>
      </c>
      <c r="AH2313" s="623"/>
      <c r="AI2313" s="623" t="s">
        <v>2598</v>
      </c>
      <c r="AJ2313" s="441"/>
      <c r="AK2313" s="359"/>
    </row>
    <row r="2314" spans="1:37">
      <c r="A2314" s="367"/>
      <c r="B2314" s="445" t="s">
        <v>2238</v>
      </c>
      <c r="C2314" s="402">
        <v>47.130899999999997</v>
      </c>
      <c r="D2314" s="428">
        <v>23.881900000000002</v>
      </c>
      <c r="E2314" s="449" t="s">
        <v>206</v>
      </c>
      <c r="F2314" s="450" t="s">
        <v>652</v>
      </c>
      <c r="G2314" s="450" t="s">
        <v>2521</v>
      </c>
      <c r="H2314" s="450" t="s">
        <v>5111</v>
      </c>
      <c r="I2314" s="627" t="s">
        <v>695</v>
      </c>
      <c r="J2314" s="399" t="s">
        <v>3</v>
      </c>
      <c r="K2314" s="624">
        <v>2</v>
      </c>
      <c r="L2314" s="624">
        <v>5</v>
      </c>
      <c r="M2314" s="624">
        <v>4</v>
      </c>
      <c r="N2314" s="398">
        <v>32</v>
      </c>
      <c r="O2314" s="395"/>
      <c r="P2314" s="526"/>
      <c r="Q2314" s="526">
        <v>16</v>
      </c>
      <c r="R2314" s="526">
        <v>16</v>
      </c>
      <c r="S2314" s="526"/>
      <c r="T2314" s="526"/>
      <c r="U2314" s="526"/>
      <c r="V2314" s="526">
        <f t="shared" si="114"/>
        <v>0</v>
      </c>
      <c r="W2314" s="672"/>
      <c r="X2314" s="396" t="str">
        <f t="shared" si="112"/>
        <v>16 două camere, 16 trei camere, 0 număr camere necunoscut &lt;span style="color: red;"&gt;(spuneți-mi sau trimiteți tabel întreținere)&lt;/span&gt;</v>
      </c>
      <c r="Y2314" s="622" t="str">
        <f t="shared" si="113"/>
        <v>32 din care 16 două camere, 16 trei camere, 0 număr camere necunoscut &lt;span style="color: red;"&gt;(spuneți-mi sau trimiteți tabel întreținere)&lt;/span&gt;</v>
      </c>
      <c r="Z2314" s="397"/>
      <c r="AA2314" s="625" t="s">
        <v>1043</v>
      </c>
      <c r="AB2314" s="628" t="s">
        <v>1307</v>
      </c>
      <c r="AC2314" s="431" t="s">
        <v>1155</v>
      </c>
      <c r="AD2314" s="623" t="s">
        <v>1450</v>
      </c>
      <c r="AE2314" s="623"/>
      <c r="AF2314" s="623"/>
      <c r="AG2314" s="623" t="s">
        <v>2108</v>
      </c>
      <c r="AH2314" s="356"/>
      <c r="AI2314" s="623" t="s">
        <v>2610</v>
      </c>
      <c r="AJ2314" s="441"/>
      <c r="AK2314" s="359"/>
    </row>
    <row r="2315" spans="1:37">
      <c r="A2315" s="367"/>
      <c r="B2315" s="445" t="s">
        <v>341</v>
      </c>
      <c r="C2315" s="402">
        <v>47.133899999999997</v>
      </c>
      <c r="D2315" s="428">
        <v>23.8889</v>
      </c>
      <c r="E2315" s="449" t="s">
        <v>206</v>
      </c>
      <c r="F2315" s="450" t="s">
        <v>652</v>
      </c>
      <c r="G2315" s="450" t="s">
        <v>2521</v>
      </c>
      <c r="H2315" s="450" t="s">
        <v>5112</v>
      </c>
      <c r="I2315" s="627" t="s">
        <v>681</v>
      </c>
      <c r="J2315" s="399" t="s">
        <v>3</v>
      </c>
      <c r="K2315" s="624">
        <v>5</v>
      </c>
      <c r="L2315" s="624">
        <v>5</v>
      </c>
      <c r="M2315" s="624">
        <v>5</v>
      </c>
      <c r="N2315" s="425">
        <v>100</v>
      </c>
      <c r="O2315" s="437"/>
      <c r="P2315" s="406"/>
      <c r="Q2315" s="406">
        <v>75</v>
      </c>
      <c r="R2315" s="406">
        <v>25</v>
      </c>
      <c r="S2315" s="406"/>
      <c r="T2315" s="406"/>
      <c r="U2315" s="406"/>
      <c r="V2315" s="406">
        <f t="shared" si="114"/>
        <v>0</v>
      </c>
      <c r="W2315" s="676"/>
      <c r="X2315" s="507" t="str">
        <f t="shared" si="112"/>
        <v>75 două camere, 25 trei camere, 0 număr camere necunoscut &lt;span style="color: red;"&gt;(spuneți-mi sau trimiteți tabel întreținere)&lt;/span&gt;</v>
      </c>
      <c r="Y2315" s="508" t="str">
        <f t="shared" si="113"/>
        <v>100 din care 75 două camere, 25 trei camere, 0 număr camere necunoscut &lt;span style="color: red;"&gt;(spuneți-mi sau trimiteți tabel întreținere)&lt;/span&gt;</v>
      </c>
      <c r="Z2315" s="397"/>
      <c r="AA2315" s="625" t="s">
        <v>1043</v>
      </c>
      <c r="AB2315" s="628" t="s">
        <v>1303</v>
      </c>
      <c r="AC2315" s="431" t="s">
        <v>1547</v>
      </c>
      <c r="AD2315" s="356" t="s">
        <v>1624</v>
      </c>
      <c r="AE2315" s="356"/>
      <c r="AF2315" s="356"/>
      <c r="AG2315" s="356" t="s">
        <v>840</v>
      </c>
      <c r="AH2315" s="356"/>
      <c r="AI2315" s="356" t="s">
        <v>2227</v>
      </c>
      <c r="AJ2315" s="441"/>
      <c r="AK2315" s="359"/>
    </row>
    <row r="2316" spans="1:37">
      <c r="A2316" s="367"/>
      <c r="B2316" s="445" t="s">
        <v>342</v>
      </c>
      <c r="C2316" s="402">
        <v>47.132300000000001</v>
      </c>
      <c r="D2316" s="428">
        <v>23.8809</v>
      </c>
      <c r="E2316" s="449" t="s">
        <v>206</v>
      </c>
      <c r="F2316" s="450" t="s">
        <v>652</v>
      </c>
      <c r="G2316" s="450" t="s">
        <v>2521</v>
      </c>
      <c r="H2316" s="450" t="s">
        <v>5110</v>
      </c>
      <c r="I2316" s="627" t="s">
        <v>681</v>
      </c>
      <c r="J2316" s="399" t="s">
        <v>3</v>
      </c>
      <c r="K2316" s="624">
        <v>4</v>
      </c>
      <c r="L2316" s="624">
        <v>5</v>
      </c>
      <c r="M2316" s="624">
        <v>5</v>
      </c>
      <c r="N2316" s="398">
        <v>40</v>
      </c>
      <c r="O2316" s="395"/>
      <c r="P2316" s="526"/>
      <c r="Q2316" s="526">
        <v>5</v>
      </c>
      <c r="R2316" s="526">
        <v>23</v>
      </c>
      <c r="S2316" s="526">
        <v>12</v>
      </c>
      <c r="T2316" s="526"/>
      <c r="U2316" s="526"/>
      <c r="V2316" s="526">
        <f t="shared" si="114"/>
        <v>0</v>
      </c>
      <c r="W2316" s="672"/>
      <c r="X2316" s="396" t="str">
        <f t="shared" si="112"/>
        <v>5 două camere, 23 trei camere, 12 patru camere, 0 număr camere necunoscut &lt;span style="color: red;"&gt;(spuneți-mi sau trimiteți tabel întreținere)&lt;/span&gt;</v>
      </c>
      <c r="Y2316" s="622" t="str">
        <f t="shared" si="113"/>
        <v>40 din care 5 două camere, 23 trei camere, 12 patru camere, 0 număr camere necunoscut &lt;span style="color: red;"&gt;(spuneți-mi sau trimiteți tabel întreținere)&lt;/span&gt;</v>
      </c>
      <c r="Z2316" s="397"/>
      <c r="AA2316" s="625" t="s">
        <v>1043</v>
      </c>
      <c r="AB2316" s="628" t="s">
        <v>1307</v>
      </c>
      <c r="AC2316" s="431" t="s">
        <v>1155</v>
      </c>
      <c r="AD2316" s="623" t="s">
        <v>2281</v>
      </c>
      <c r="AE2316" s="623"/>
      <c r="AF2316" s="623"/>
      <c r="AG2316" s="623" t="s">
        <v>10</v>
      </c>
      <c r="AH2316" s="623"/>
      <c r="AI2316" s="623" t="s">
        <v>2598</v>
      </c>
      <c r="AJ2316" s="441"/>
      <c r="AK2316" s="359"/>
    </row>
    <row r="2317" spans="1:37">
      <c r="A2317" s="367"/>
      <c r="B2317" s="445" t="s">
        <v>343</v>
      </c>
      <c r="C2317" s="402">
        <v>47.1312</v>
      </c>
      <c r="D2317" s="428">
        <v>23.8813</v>
      </c>
      <c r="E2317" s="449" t="s">
        <v>206</v>
      </c>
      <c r="F2317" s="450" t="s">
        <v>652</v>
      </c>
      <c r="G2317" s="450" t="s">
        <v>2521</v>
      </c>
      <c r="H2317" s="450" t="s">
        <v>5113</v>
      </c>
      <c r="I2317" s="627" t="s">
        <v>681</v>
      </c>
      <c r="J2317" s="399" t="s">
        <v>3</v>
      </c>
      <c r="K2317" s="624">
        <v>4</v>
      </c>
      <c r="L2317" s="624">
        <v>5</v>
      </c>
      <c r="M2317" s="624">
        <v>5</v>
      </c>
      <c r="N2317" s="398">
        <v>40</v>
      </c>
      <c r="O2317" s="395"/>
      <c r="P2317" s="526"/>
      <c r="Q2317" s="526">
        <v>5</v>
      </c>
      <c r="R2317" s="526">
        <v>23</v>
      </c>
      <c r="S2317" s="526">
        <v>12</v>
      </c>
      <c r="T2317" s="526"/>
      <c r="U2317" s="526"/>
      <c r="V2317" s="526">
        <f t="shared" si="114"/>
        <v>0</v>
      </c>
      <c r="W2317" s="672"/>
      <c r="X2317" s="396" t="str">
        <f t="shared" si="112"/>
        <v>5 două camere, 23 trei camere, 12 patru camere, 0 număr camere necunoscut &lt;span style="color: red;"&gt;(spuneți-mi sau trimiteți tabel întreținere)&lt;/span&gt;</v>
      </c>
      <c r="Y2317" s="622" t="str">
        <f t="shared" si="113"/>
        <v>40 din care 5 două camere, 23 trei camere, 12 patru camere, 0 număr camere necunoscut &lt;span style="color: red;"&gt;(spuneți-mi sau trimiteți tabel întreținere)&lt;/span&gt;</v>
      </c>
      <c r="Z2317" s="397"/>
      <c r="AA2317" s="625" t="s">
        <v>1043</v>
      </c>
      <c r="AB2317" s="628" t="s">
        <v>1307</v>
      </c>
      <c r="AC2317" s="431" t="s">
        <v>1155</v>
      </c>
      <c r="AD2317" s="623" t="s">
        <v>2281</v>
      </c>
      <c r="AE2317" s="623"/>
      <c r="AF2317" s="623"/>
      <c r="AG2317" s="623" t="s">
        <v>10</v>
      </c>
      <c r="AH2317" s="623"/>
      <c r="AI2317" s="623" t="s">
        <v>2598</v>
      </c>
      <c r="AJ2317" s="441"/>
      <c r="AK2317" s="359"/>
    </row>
    <row r="2318" spans="1:37">
      <c r="A2318" s="367"/>
      <c r="B2318" s="445" t="s">
        <v>345</v>
      </c>
      <c r="C2318" s="402">
        <v>47.131900000000002</v>
      </c>
      <c r="D2318" s="428">
        <v>23.881699999999999</v>
      </c>
      <c r="E2318" s="449" t="s">
        <v>206</v>
      </c>
      <c r="F2318" s="450" t="s">
        <v>652</v>
      </c>
      <c r="G2318" s="450" t="s">
        <v>2521</v>
      </c>
      <c r="H2318" s="450" t="s">
        <v>3183</v>
      </c>
      <c r="I2318" s="452" t="s">
        <v>681</v>
      </c>
      <c r="J2318" s="457" t="s">
        <v>3</v>
      </c>
      <c r="K2318" s="624">
        <v>2</v>
      </c>
      <c r="L2318" s="624">
        <v>5</v>
      </c>
      <c r="M2318" s="624">
        <v>5</v>
      </c>
      <c r="N2318" s="398">
        <v>28</v>
      </c>
      <c r="O2318" s="395"/>
      <c r="P2318" s="526"/>
      <c r="Q2318" s="526">
        <v>26</v>
      </c>
      <c r="R2318" s="526">
        <v>2</v>
      </c>
      <c r="S2318" s="526"/>
      <c r="T2318" s="526"/>
      <c r="U2318" s="406"/>
      <c r="V2318" s="406">
        <f t="shared" si="114"/>
        <v>0</v>
      </c>
      <c r="W2318" s="676"/>
      <c r="X2318" s="507" t="str">
        <f t="shared" si="112"/>
        <v>26 două camere, 2 trei camere, 0 număr camere necunoscut &lt;span style="color: red;"&gt;(spuneți-mi sau trimiteți tabel întreținere)&lt;/span&gt;</v>
      </c>
      <c r="Y2318" s="508" t="str">
        <f t="shared" si="113"/>
        <v>28 din care 26 două camere, 2 trei camere, 0 număr camere necunoscut &lt;span style="color: red;"&gt;(spuneți-mi sau trimiteți tabel întreținere)&lt;/span&gt;</v>
      </c>
      <c r="Z2318" s="509"/>
      <c r="AA2318" s="625" t="s">
        <v>1043</v>
      </c>
      <c r="AB2318" s="628" t="s">
        <v>1307</v>
      </c>
      <c r="AC2318" s="431" t="s">
        <v>1155</v>
      </c>
      <c r="AD2318" s="623" t="s">
        <v>1392</v>
      </c>
      <c r="AE2318" s="623"/>
      <c r="AF2318" s="623"/>
      <c r="AG2318" s="623" t="s">
        <v>10</v>
      </c>
      <c r="AH2318" s="623"/>
      <c r="AI2318" s="623" t="s">
        <v>2598</v>
      </c>
      <c r="AJ2318" s="441"/>
      <c r="AK2318" s="359"/>
    </row>
    <row r="2319" spans="1:37">
      <c r="A2319" s="367"/>
      <c r="B2319" s="445" t="s">
        <v>603</v>
      </c>
      <c r="C2319" s="402">
        <v>47.132300000000001</v>
      </c>
      <c r="D2319" s="428">
        <v>23.881399999999999</v>
      </c>
      <c r="E2319" s="449" t="s">
        <v>206</v>
      </c>
      <c r="F2319" s="450" t="s">
        <v>652</v>
      </c>
      <c r="G2319" s="450" t="s">
        <v>2521</v>
      </c>
      <c r="H2319" s="450" t="s">
        <v>5114</v>
      </c>
      <c r="I2319" s="452" t="s">
        <v>681</v>
      </c>
      <c r="J2319" s="457" t="s">
        <v>3</v>
      </c>
      <c r="K2319" s="624">
        <v>2</v>
      </c>
      <c r="L2319" s="624">
        <v>5</v>
      </c>
      <c r="M2319" s="624">
        <v>5</v>
      </c>
      <c r="N2319" s="398">
        <v>28</v>
      </c>
      <c r="O2319" s="395"/>
      <c r="P2319" s="526"/>
      <c r="Q2319" s="526">
        <v>26</v>
      </c>
      <c r="R2319" s="526">
        <v>2</v>
      </c>
      <c r="S2319" s="526"/>
      <c r="T2319" s="526"/>
      <c r="U2319" s="406"/>
      <c r="V2319" s="406">
        <f t="shared" si="114"/>
        <v>0</v>
      </c>
      <c r="W2319" s="676"/>
      <c r="X2319" s="507" t="str">
        <f t="shared" si="112"/>
        <v>26 două camere, 2 trei camere, 0 număr camere necunoscut &lt;span style="color: red;"&gt;(spuneți-mi sau trimiteți tabel întreținere)&lt;/span&gt;</v>
      </c>
      <c r="Y2319" s="508" t="str">
        <f t="shared" si="113"/>
        <v>28 din care 26 două camere, 2 trei camere, 0 număr camere necunoscut &lt;span style="color: red;"&gt;(spuneți-mi sau trimiteți tabel întreținere)&lt;/span&gt;</v>
      </c>
      <c r="Z2319" s="509"/>
      <c r="AA2319" s="625" t="s">
        <v>1043</v>
      </c>
      <c r="AB2319" s="628" t="s">
        <v>1307</v>
      </c>
      <c r="AC2319" s="431" t="s">
        <v>1155</v>
      </c>
      <c r="AD2319" s="623" t="s">
        <v>1392</v>
      </c>
      <c r="AE2319" s="623"/>
      <c r="AF2319" s="623"/>
      <c r="AG2319" s="623" t="s">
        <v>10</v>
      </c>
      <c r="AH2319" s="623"/>
      <c r="AI2319" s="623" t="s">
        <v>2598</v>
      </c>
      <c r="AJ2319" s="441"/>
      <c r="AK2319" s="359"/>
    </row>
    <row r="2320" spans="1:37">
      <c r="A2320" s="367"/>
      <c r="B2320" s="445" t="s">
        <v>604</v>
      </c>
      <c r="C2320" s="402">
        <v>47.132800000000003</v>
      </c>
      <c r="D2320" s="428">
        <v>23.8811</v>
      </c>
      <c r="E2320" s="449" t="s">
        <v>206</v>
      </c>
      <c r="F2320" s="450" t="s">
        <v>652</v>
      </c>
      <c r="G2320" s="450" t="s">
        <v>2521</v>
      </c>
      <c r="H2320" s="450" t="s">
        <v>5115</v>
      </c>
      <c r="I2320" s="452" t="s">
        <v>681</v>
      </c>
      <c r="J2320" s="457" t="s">
        <v>3</v>
      </c>
      <c r="K2320" s="624">
        <v>2</v>
      </c>
      <c r="L2320" s="624">
        <v>5</v>
      </c>
      <c r="M2320" s="624">
        <v>5</v>
      </c>
      <c r="N2320" s="398">
        <v>28</v>
      </c>
      <c r="O2320" s="395"/>
      <c r="P2320" s="526"/>
      <c r="Q2320" s="526">
        <v>26</v>
      </c>
      <c r="R2320" s="526">
        <v>2</v>
      </c>
      <c r="S2320" s="526"/>
      <c r="T2320" s="526"/>
      <c r="U2320" s="406"/>
      <c r="V2320" s="406">
        <f t="shared" si="114"/>
        <v>0</v>
      </c>
      <c r="W2320" s="676"/>
      <c r="X2320" s="507" t="str">
        <f t="shared" si="112"/>
        <v>26 două camere, 2 trei camere, 0 număr camere necunoscut &lt;span style="color: red;"&gt;(spuneți-mi sau trimiteți tabel întreținere)&lt;/span&gt;</v>
      </c>
      <c r="Y2320" s="508" t="str">
        <f t="shared" si="113"/>
        <v>28 din care 26 două camere, 2 trei camere, 0 număr camere necunoscut &lt;span style="color: red;"&gt;(spuneți-mi sau trimiteți tabel întreținere)&lt;/span&gt;</v>
      </c>
      <c r="Z2320" s="509"/>
      <c r="AA2320" s="625" t="s">
        <v>1043</v>
      </c>
      <c r="AB2320" s="628" t="s">
        <v>1307</v>
      </c>
      <c r="AC2320" s="431" t="s">
        <v>1155</v>
      </c>
      <c r="AD2320" s="623" t="s">
        <v>1392</v>
      </c>
      <c r="AE2320" s="623"/>
      <c r="AF2320" s="623"/>
      <c r="AG2320" s="623" t="s">
        <v>10</v>
      </c>
      <c r="AH2320" s="623"/>
      <c r="AI2320" s="623" t="s">
        <v>2598</v>
      </c>
      <c r="AJ2320" s="441"/>
      <c r="AK2320" s="359"/>
    </row>
    <row r="2321" spans="1:37">
      <c r="A2321" s="367"/>
      <c r="B2321" s="445" t="s">
        <v>524</v>
      </c>
      <c r="C2321" s="402">
        <v>47.136699999999998</v>
      </c>
      <c r="D2321" s="428">
        <v>23.8873</v>
      </c>
      <c r="E2321" s="449" t="s">
        <v>206</v>
      </c>
      <c r="F2321" s="450" t="s">
        <v>652</v>
      </c>
      <c r="G2321" s="450" t="s">
        <v>2521</v>
      </c>
      <c r="H2321" s="450" t="s">
        <v>5116</v>
      </c>
      <c r="I2321" s="627" t="s">
        <v>681</v>
      </c>
      <c r="J2321" s="399" t="s">
        <v>3</v>
      </c>
      <c r="K2321" s="624">
        <v>4</v>
      </c>
      <c r="L2321" s="624">
        <v>5</v>
      </c>
      <c r="M2321" s="624">
        <v>5</v>
      </c>
      <c r="N2321" s="398">
        <v>40</v>
      </c>
      <c r="O2321" s="395"/>
      <c r="P2321" s="526"/>
      <c r="Q2321" s="526">
        <v>10</v>
      </c>
      <c r="R2321" s="526">
        <v>18</v>
      </c>
      <c r="S2321" s="526">
        <v>12</v>
      </c>
      <c r="T2321" s="526"/>
      <c r="U2321" s="526"/>
      <c r="V2321" s="526">
        <f t="shared" si="114"/>
        <v>0</v>
      </c>
      <c r="W2321" s="672"/>
      <c r="X2321" s="396" t="str">
        <f t="shared" si="112"/>
        <v>10 două camere, 18 trei camere, 12 patru camere, 0 număr camere necunoscut &lt;span style="color: red;"&gt;(spuneți-mi sau trimiteți tabel întreținere)&lt;/span&gt;</v>
      </c>
      <c r="Y2321" s="622" t="str">
        <f t="shared" si="113"/>
        <v>40 din care 10 două camere, 18 trei camere, 12 patru camere, 0 număr camere necunoscut &lt;span style="color: red;"&gt;(spuneți-mi sau trimiteți tabel întreținere)&lt;/span&gt;</v>
      </c>
      <c r="Z2321" s="397"/>
      <c r="AA2321" s="625" t="s">
        <v>1043</v>
      </c>
      <c r="AB2321" s="628" t="s">
        <v>1306</v>
      </c>
      <c r="AC2321" s="431" t="s">
        <v>1155</v>
      </c>
      <c r="AD2321" s="623" t="s">
        <v>2214</v>
      </c>
      <c r="AE2321" s="623"/>
      <c r="AF2321" s="623"/>
      <c r="AG2321" s="623" t="s">
        <v>10</v>
      </c>
      <c r="AH2321" s="623"/>
      <c r="AI2321" s="623" t="s">
        <v>2598</v>
      </c>
      <c r="AJ2321" s="441"/>
      <c r="AK2321" s="359"/>
    </row>
    <row r="2322" spans="1:37">
      <c r="A2322" s="367"/>
      <c r="B2322" s="445" t="s">
        <v>621</v>
      </c>
      <c r="C2322" s="402">
        <v>47.136800000000001</v>
      </c>
      <c r="D2322" s="428">
        <v>23.888000000000002</v>
      </c>
      <c r="E2322" s="449" t="s">
        <v>206</v>
      </c>
      <c r="F2322" s="450" t="s">
        <v>652</v>
      </c>
      <c r="G2322" s="450" t="s">
        <v>2521</v>
      </c>
      <c r="H2322" s="450" t="s">
        <v>5117</v>
      </c>
      <c r="I2322" s="627" t="s">
        <v>681</v>
      </c>
      <c r="J2322" s="399" t="s">
        <v>3</v>
      </c>
      <c r="K2322" s="624">
        <v>3</v>
      </c>
      <c r="L2322" s="624">
        <v>5</v>
      </c>
      <c r="M2322" s="624">
        <v>5</v>
      </c>
      <c r="N2322" s="398">
        <v>30</v>
      </c>
      <c r="O2322" s="395"/>
      <c r="P2322" s="526"/>
      <c r="Q2322" s="526">
        <v>5</v>
      </c>
      <c r="R2322" s="526">
        <v>16</v>
      </c>
      <c r="S2322" s="526">
        <v>9</v>
      </c>
      <c r="T2322" s="526"/>
      <c r="U2322" s="526"/>
      <c r="V2322" s="526">
        <f t="shared" si="114"/>
        <v>0</v>
      </c>
      <c r="W2322" s="672"/>
      <c r="X2322" s="396" t="str">
        <f t="shared" si="112"/>
        <v>5 două camere, 16 trei camere, 9 patru camere, 0 număr camere necunoscut &lt;span style="color: red;"&gt;(spuneți-mi sau trimiteți tabel întreținere)&lt;/span&gt;</v>
      </c>
      <c r="Y2322" s="622" t="str">
        <f t="shared" si="113"/>
        <v>30 din care 5 două camere, 16 trei camere, 9 patru camere, 0 număr camere necunoscut &lt;span style="color: red;"&gt;(spuneți-mi sau trimiteți tabel întreținere)&lt;/span&gt;</v>
      </c>
      <c r="Z2322" s="397"/>
      <c r="AA2322" s="625" t="s">
        <v>1043</v>
      </c>
      <c r="AB2322" s="628" t="s">
        <v>1306</v>
      </c>
      <c r="AC2322" s="431" t="s">
        <v>1155</v>
      </c>
      <c r="AD2322" s="623" t="s">
        <v>1416</v>
      </c>
      <c r="AE2322" s="623"/>
      <c r="AF2322" s="623"/>
      <c r="AG2322" s="623" t="s">
        <v>10</v>
      </c>
      <c r="AH2322" s="623"/>
      <c r="AI2322" s="623" t="s">
        <v>2598</v>
      </c>
      <c r="AJ2322" s="441"/>
      <c r="AK2322" s="359"/>
    </row>
    <row r="2323" spans="1:37">
      <c r="A2323" s="367"/>
      <c r="B2323" s="445" t="s">
        <v>2228</v>
      </c>
      <c r="C2323" s="402">
        <v>47.134</v>
      </c>
      <c r="D2323" s="428">
        <v>23.889299999999999</v>
      </c>
      <c r="E2323" s="449" t="s">
        <v>206</v>
      </c>
      <c r="F2323" s="450" t="s">
        <v>652</v>
      </c>
      <c r="G2323" s="450" t="s">
        <v>2521</v>
      </c>
      <c r="H2323" s="450" t="s">
        <v>5118</v>
      </c>
      <c r="I2323" s="627" t="s">
        <v>681</v>
      </c>
      <c r="J2323" s="399" t="s">
        <v>3</v>
      </c>
      <c r="K2323" s="624">
        <v>5</v>
      </c>
      <c r="L2323" s="624">
        <v>5</v>
      </c>
      <c r="M2323" s="624">
        <v>5</v>
      </c>
      <c r="N2323" s="425">
        <v>100</v>
      </c>
      <c r="O2323" s="437"/>
      <c r="P2323" s="406"/>
      <c r="Q2323" s="406">
        <v>75</v>
      </c>
      <c r="R2323" s="406">
        <v>25</v>
      </c>
      <c r="S2323" s="406"/>
      <c r="T2323" s="406"/>
      <c r="U2323" s="406"/>
      <c r="V2323" s="406">
        <f t="shared" si="114"/>
        <v>0</v>
      </c>
      <c r="W2323" s="676"/>
      <c r="X2323" s="507" t="str">
        <f t="shared" si="112"/>
        <v>75 două camere, 25 trei camere, 0 număr camere necunoscut &lt;span style="color: red;"&gt;(spuneți-mi sau trimiteți tabel întreținere)&lt;/span&gt;</v>
      </c>
      <c r="Y2323" s="508" t="str">
        <f t="shared" si="113"/>
        <v>100 din care 75 două camere, 25 trei camere, 0 număr camere necunoscut &lt;span style="color: red;"&gt;(spuneți-mi sau trimiteți tabel întreținere)&lt;/span&gt;</v>
      </c>
      <c r="Z2323" s="397"/>
      <c r="AA2323" s="625" t="s">
        <v>1043</v>
      </c>
      <c r="AB2323" s="628" t="s">
        <v>1303</v>
      </c>
      <c r="AC2323" s="431" t="s">
        <v>1547</v>
      </c>
      <c r="AD2323" s="356" t="s">
        <v>1624</v>
      </c>
      <c r="AE2323" s="356"/>
      <c r="AF2323" s="356"/>
      <c r="AG2323" s="356" t="s">
        <v>840</v>
      </c>
      <c r="AH2323" s="356"/>
      <c r="AI2323" s="356" t="s">
        <v>2227</v>
      </c>
      <c r="AJ2323" s="441"/>
      <c r="AK2323" s="359"/>
    </row>
    <row r="2324" spans="1:37">
      <c r="A2324" s="367"/>
      <c r="B2324" s="445" t="s">
        <v>622</v>
      </c>
      <c r="C2324" s="402">
        <v>47.136699999999998</v>
      </c>
      <c r="D2324" s="428">
        <v>23.8888</v>
      </c>
      <c r="E2324" s="449" t="s">
        <v>206</v>
      </c>
      <c r="F2324" s="450" t="s">
        <v>652</v>
      </c>
      <c r="G2324" s="450" t="s">
        <v>2521</v>
      </c>
      <c r="H2324" s="450" t="s">
        <v>5119</v>
      </c>
      <c r="I2324" s="627" t="s">
        <v>681</v>
      </c>
      <c r="J2324" s="399" t="s">
        <v>3</v>
      </c>
      <c r="K2324" s="624">
        <v>3</v>
      </c>
      <c r="L2324" s="624">
        <v>5</v>
      </c>
      <c r="M2324" s="624">
        <v>5</v>
      </c>
      <c r="N2324" s="398">
        <v>30</v>
      </c>
      <c r="O2324" s="395"/>
      <c r="P2324" s="526"/>
      <c r="Q2324" s="526">
        <v>5</v>
      </c>
      <c r="R2324" s="526">
        <v>16</v>
      </c>
      <c r="S2324" s="526">
        <v>9</v>
      </c>
      <c r="T2324" s="526"/>
      <c r="U2324" s="526"/>
      <c r="V2324" s="526">
        <f t="shared" si="114"/>
        <v>0</v>
      </c>
      <c r="W2324" s="672"/>
      <c r="X2324" s="396" t="str">
        <f t="shared" si="112"/>
        <v>5 două camere, 16 trei camere, 9 patru camere, 0 număr camere necunoscut &lt;span style="color: red;"&gt;(spuneți-mi sau trimiteți tabel întreținere)&lt;/span&gt;</v>
      </c>
      <c r="Y2324" s="622" t="str">
        <f t="shared" si="113"/>
        <v>30 din care 5 două camere, 16 trei camere, 9 patru camere, 0 număr camere necunoscut &lt;span style="color: red;"&gt;(spuneți-mi sau trimiteți tabel întreținere)&lt;/span&gt;</v>
      </c>
      <c r="Z2324" s="397"/>
      <c r="AA2324" s="625" t="s">
        <v>1043</v>
      </c>
      <c r="AB2324" s="628" t="s">
        <v>1306</v>
      </c>
      <c r="AC2324" s="431" t="s">
        <v>1155</v>
      </c>
      <c r="AD2324" s="623" t="s">
        <v>1416</v>
      </c>
      <c r="AE2324" s="623"/>
      <c r="AF2324" s="623"/>
      <c r="AG2324" s="623" t="s">
        <v>10</v>
      </c>
      <c r="AH2324" s="623"/>
      <c r="AI2324" s="623" t="s">
        <v>2598</v>
      </c>
      <c r="AJ2324" s="441"/>
      <c r="AK2324" s="359"/>
    </row>
    <row r="2325" spans="1:37">
      <c r="A2325" s="367"/>
      <c r="B2325" s="445" t="s">
        <v>623</v>
      </c>
      <c r="C2325" s="402">
        <v>47.136600000000001</v>
      </c>
      <c r="D2325" s="428">
        <v>23.889600000000002</v>
      </c>
      <c r="E2325" s="449" t="s">
        <v>206</v>
      </c>
      <c r="F2325" s="450" t="s">
        <v>652</v>
      </c>
      <c r="G2325" s="450" t="s">
        <v>2521</v>
      </c>
      <c r="H2325" s="450" t="s">
        <v>5120</v>
      </c>
      <c r="I2325" s="627" t="s">
        <v>681</v>
      </c>
      <c r="J2325" s="399" t="s">
        <v>3</v>
      </c>
      <c r="K2325" s="624">
        <v>4</v>
      </c>
      <c r="L2325" s="624">
        <v>5</v>
      </c>
      <c r="M2325" s="624">
        <v>5</v>
      </c>
      <c r="N2325" s="398">
        <v>40</v>
      </c>
      <c r="O2325" s="395"/>
      <c r="P2325" s="526"/>
      <c r="Q2325" s="526">
        <v>5</v>
      </c>
      <c r="R2325" s="526">
        <v>23</v>
      </c>
      <c r="S2325" s="526">
        <v>12</v>
      </c>
      <c r="T2325" s="526"/>
      <c r="U2325" s="526"/>
      <c r="V2325" s="526">
        <f t="shared" si="114"/>
        <v>0</v>
      </c>
      <c r="W2325" s="672"/>
      <c r="X2325" s="396" t="str">
        <f t="shared" si="112"/>
        <v>5 două camere, 23 trei camere, 12 patru camere, 0 număr camere necunoscut &lt;span style="color: red;"&gt;(spuneți-mi sau trimiteți tabel întreținere)&lt;/span&gt;</v>
      </c>
      <c r="Y2325" s="622" t="str">
        <f t="shared" si="113"/>
        <v>40 din care 5 două camere, 23 trei camere, 12 patru camere, 0 număr camere necunoscut &lt;span style="color: red;"&gt;(spuneți-mi sau trimiteți tabel întreținere)&lt;/span&gt;</v>
      </c>
      <c r="Z2325" s="397"/>
      <c r="AA2325" s="625" t="s">
        <v>1043</v>
      </c>
      <c r="AB2325" s="628" t="s">
        <v>1306</v>
      </c>
      <c r="AC2325" s="431" t="s">
        <v>1155</v>
      </c>
      <c r="AD2325" s="623" t="s">
        <v>1424</v>
      </c>
      <c r="AE2325" s="623"/>
      <c r="AF2325" s="623"/>
      <c r="AG2325" s="623" t="s">
        <v>10</v>
      </c>
      <c r="AH2325" s="623"/>
      <c r="AI2325" s="623" t="s">
        <v>2598</v>
      </c>
      <c r="AJ2325" s="441"/>
      <c r="AK2325" s="359"/>
    </row>
    <row r="2326" spans="1:37">
      <c r="A2326" s="367"/>
      <c r="B2326" s="445" t="s">
        <v>2229</v>
      </c>
      <c r="C2326" s="402">
        <v>47.130299999999998</v>
      </c>
      <c r="D2326" s="428">
        <v>23.884</v>
      </c>
      <c r="E2326" s="449" t="s">
        <v>206</v>
      </c>
      <c r="F2326" s="450" t="s">
        <v>652</v>
      </c>
      <c r="G2326" s="450" t="s">
        <v>2521</v>
      </c>
      <c r="H2326" s="450" t="s">
        <v>5121</v>
      </c>
      <c r="I2326" s="627" t="s">
        <v>681</v>
      </c>
      <c r="J2326" s="399" t="s">
        <v>3</v>
      </c>
      <c r="K2326" s="624">
        <v>3</v>
      </c>
      <c r="L2326" s="624">
        <v>5</v>
      </c>
      <c r="M2326" s="624">
        <v>5</v>
      </c>
      <c r="N2326" s="398">
        <v>60</v>
      </c>
      <c r="O2326" s="395"/>
      <c r="P2326" s="526"/>
      <c r="Q2326" s="526">
        <v>51</v>
      </c>
      <c r="R2326" s="526">
        <v>9</v>
      </c>
      <c r="S2326" s="526"/>
      <c r="T2326" s="526"/>
      <c r="U2326" s="526"/>
      <c r="V2326" s="526">
        <f t="shared" si="114"/>
        <v>0</v>
      </c>
      <c r="W2326" s="672"/>
      <c r="X2326" s="396" t="str">
        <f t="shared" si="112"/>
        <v>51 două camere, 9 trei camere, 0 număr camere necunoscut &lt;span style="color: red;"&gt;(spuneți-mi sau trimiteți tabel întreținere)&lt;/span&gt;</v>
      </c>
      <c r="Y2326" s="622" t="str">
        <f t="shared" si="113"/>
        <v>60 din care 51 două camere, 9 trei camere, 0 număr camere necunoscut &lt;span style="color: red;"&gt;(spuneți-mi sau trimiteți tabel întreținere)&lt;/span&gt;</v>
      </c>
      <c r="Z2326" s="397"/>
      <c r="AA2326" s="625" t="s">
        <v>1043</v>
      </c>
      <c r="AB2326" s="628" t="s">
        <v>1305</v>
      </c>
      <c r="AC2326" s="431" t="s">
        <v>1547</v>
      </c>
      <c r="AD2326" s="623" t="s">
        <v>1491</v>
      </c>
      <c r="AE2326" s="623"/>
      <c r="AF2326" s="623"/>
      <c r="AG2326" s="623" t="s">
        <v>10</v>
      </c>
      <c r="AH2326" s="623"/>
      <c r="AI2326" s="623" t="s">
        <v>2583</v>
      </c>
      <c r="AJ2326" s="441"/>
      <c r="AK2326" s="359"/>
    </row>
    <row r="2327" spans="1:37">
      <c r="A2327" s="367"/>
      <c r="B2327" s="445" t="s">
        <v>1157</v>
      </c>
      <c r="C2327" s="402">
        <v>47.136000000000003</v>
      </c>
      <c r="D2327" s="428">
        <v>23.889800000000001</v>
      </c>
      <c r="E2327" s="449" t="s">
        <v>206</v>
      </c>
      <c r="F2327" s="450" t="s">
        <v>652</v>
      </c>
      <c r="G2327" s="450" t="s">
        <v>2521</v>
      </c>
      <c r="H2327" s="450" t="s">
        <v>5122</v>
      </c>
      <c r="I2327" s="452" t="s">
        <v>681</v>
      </c>
      <c r="J2327" s="457" t="s">
        <v>3</v>
      </c>
      <c r="K2327" s="407">
        <v>2</v>
      </c>
      <c r="L2327" s="407">
        <v>5</v>
      </c>
      <c r="M2327" s="407">
        <v>5</v>
      </c>
      <c r="N2327" s="398">
        <v>20</v>
      </c>
      <c r="O2327" s="395"/>
      <c r="P2327" s="526"/>
      <c r="Q2327" s="526"/>
      <c r="R2327" s="526">
        <v>14</v>
      </c>
      <c r="S2327" s="526">
        <v>6</v>
      </c>
      <c r="T2327" s="526"/>
      <c r="U2327" s="526"/>
      <c r="V2327" s="526">
        <f t="shared" si="114"/>
        <v>0</v>
      </c>
      <c r="W2327" s="676"/>
      <c r="X2327" s="507" t="str">
        <f t="shared" si="112"/>
        <v>14 trei camere, 6 patru camere, 0 număr camere necunoscut &lt;span style="color: red;"&gt;(spuneți-mi sau trimiteți tabel întreținere)&lt;/span&gt;</v>
      </c>
      <c r="Y2327" s="508" t="str">
        <f t="shared" si="113"/>
        <v>20 din care 14 trei camere, 6 patru camere, 0 număr camere necunoscut &lt;span style="color: red;"&gt;(spuneți-mi sau trimiteți tabel întreținere)&lt;/span&gt;</v>
      </c>
      <c r="Z2327" s="509"/>
      <c r="AA2327" s="625" t="s">
        <v>1043</v>
      </c>
      <c r="AB2327" s="628" t="s">
        <v>1306</v>
      </c>
      <c r="AC2327" s="431" t="s">
        <v>1155</v>
      </c>
      <c r="AD2327" s="623" t="s">
        <v>1389</v>
      </c>
      <c r="AE2327" s="623"/>
      <c r="AF2327" s="623"/>
      <c r="AG2327" s="623" t="s">
        <v>10</v>
      </c>
      <c r="AH2327" s="623"/>
      <c r="AI2327" s="623" t="s">
        <v>2598</v>
      </c>
      <c r="AJ2327" s="441"/>
      <c r="AK2327" s="359"/>
    </row>
    <row r="2328" spans="1:37">
      <c r="A2328" s="367"/>
      <c r="B2328" s="445" t="s">
        <v>1158</v>
      </c>
      <c r="C2328" s="402">
        <v>47.1357</v>
      </c>
      <c r="D2328" s="428">
        <v>23.889800000000001</v>
      </c>
      <c r="E2328" s="449" t="s">
        <v>206</v>
      </c>
      <c r="F2328" s="450" t="s">
        <v>652</v>
      </c>
      <c r="G2328" s="450" t="s">
        <v>2521</v>
      </c>
      <c r="H2328" s="450" t="s">
        <v>5123</v>
      </c>
      <c r="I2328" s="452" t="s">
        <v>681</v>
      </c>
      <c r="J2328" s="457" t="s">
        <v>3</v>
      </c>
      <c r="K2328" s="407">
        <v>2</v>
      </c>
      <c r="L2328" s="407">
        <v>5</v>
      </c>
      <c r="M2328" s="407">
        <v>5</v>
      </c>
      <c r="N2328" s="398">
        <v>20</v>
      </c>
      <c r="O2328" s="395"/>
      <c r="P2328" s="526"/>
      <c r="Q2328" s="526"/>
      <c r="R2328" s="526">
        <v>14</v>
      </c>
      <c r="S2328" s="526">
        <v>6</v>
      </c>
      <c r="T2328" s="526"/>
      <c r="U2328" s="526"/>
      <c r="V2328" s="526">
        <f t="shared" si="114"/>
        <v>0</v>
      </c>
      <c r="W2328" s="676"/>
      <c r="X2328" s="507" t="str">
        <f t="shared" si="112"/>
        <v>14 trei camere, 6 patru camere, 0 număr camere necunoscut &lt;span style="color: red;"&gt;(spuneți-mi sau trimiteți tabel întreținere)&lt;/span&gt;</v>
      </c>
      <c r="Y2328" s="508" t="str">
        <f t="shared" si="113"/>
        <v>20 din care 14 trei camere, 6 patru camere, 0 număr camere necunoscut &lt;span style="color: red;"&gt;(spuneți-mi sau trimiteți tabel întreținere)&lt;/span&gt;</v>
      </c>
      <c r="Z2328" s="509"/>
      <c r="AA2328" s="625" t="s">
        <v>1043</v>
      </c>
      <c r="AB2328" s="628" t="s">
        <v>1306</v>
      </c>
      <c r="AC2328" s="431" t="s">
        <v>1155</v>
      </c>
      <c r="AD2328" s="623" t="s">
        <v>1389</v>
      </c>
      <c r="AE2328" s="623"/>
      <c r="AF2328" s="623"/>
      <c r="AG2328" s="623" t="s">
        <v>10</v>
      </c>
      <c r="AH2328" s="623"/>
      <c r="AI2328" s="623" t="s">
        <v>2598</v>
      </c>
      <c r="AJ2328" s="441"/>
      <c r="AK2328" s="359"/>
    </row>
    <row r="2329" spans="1:37" ht="13.5" thickBot="1">
      <c r="A2329" s="367"/>
      <c r="B2329" s="445" t="s">
        <v>641</v>
      </c>
      <c r="C2329" s="402">
        <v>47.136299999999999</v>
      </c>
      <c r="D2329" s="428">
        <v>23.889700000000001</v>
      </c>
      <c r="E2329" s="449" t="s">
        <v>206</v>
      </c>
      <c r="F2329" s="450" t="s">
        <v>652</v>
      </c>
      <c r="G2329" s="450" t="s">
        <v>2521</v>
      </c>
      <c r="H2329" s="450" t="s">
        <v>5124</v>
      </c>
      <c r="I2329" s="452" t="s">
        <v>681</v>
      </c>
      <c r="J2329" s="457" t="s">
        <v>3</v>
      </c>
      <c r="K2329" s="407">
        <v>2</v>
      </c>
      <c r="L2329" s="407">
        <v>5</v>
      </c>
      <c r="M2329" s="407">
        <v>5</v>
      </c>
      <c r="N2329" s="398">
        <v>20</v>
      </c>
      <c r="O2329" s="395"/>
      <c r="P2329" s="526"/>
      <c r="Q2329" s="526"/>
      <c r="R2329" s="526">
        <v>14</v>
      </c>
      <c r="S2329" s="526">
        <v>6</v>
      </c>
      <c r="T2329" s="526"/>
      <c r="U2329" s="526"/>
      <c r="V2329" s="526">
        <f t="shared" si="114"/>
        <v>0</v>
      </c>
      <c r="W2329" s="676"/>
      <c r="X2329" s="507" t="str">
        <f t="shared" si="112"/>
        <v>14 trei camere, 6 patru camere, 0 număr camere necunoscut &lt;span style="color: red;"&gt;(spuneți-mi sau trimiteți tabel întreținere)&lt;/span&gt;</v>
      </c>
      <c r="Y2329" s="508" t="str">
        <f t="shared" si="113"/>
        <v>20 din care 14 trei camere, 6 patru camere, 0 număr camere necunoscut &lt;span style="color: red;"&gt;(spuneți-mi sau trimiteți tabel întreținere)&lt;/span&gt;</v>
      </c>
      <c r="Z2329" s="509"/>
      <c r="AA2329" s="625" t="s">
        <v>1043</v>
      </c>
      <c r="AB2329" s="628" t="s">
        <v>1306</v>
      </c>
      <c r="AC2329" s="431" t="s">
        <v>1155</v>
      </c>
      <c r="AD2329" s="623" t="s">
        <v>1389</v>
      </c>
      <c r="AE2329" s="623"/>
      <c r="AF2329" s="623"/>
      <c r="AG2329" s="623" t="s">
        <v>10</v>
      </c>
      <c r="AH2329" s="623"/>
      <c r="AI2329" s="623" t="s">
        <v>2598</v>
      </c>
      <c r="AJ2329" s="441"/>
      <c r="AK2329" s="359"/>
    </row>
    <row r="2330" spans="1:37" ht="13.5" thickTop="1">
      <c r="A2330" s="367" t="s">
        <v>23</v>
      </c>
      <c r="B2330" s="701" t="s">
        <v>2232</v>
      </c>
      <c r="C2330" s="702">
        <v>47.129199999999997</v>
      </c>
      <c r="D2330" s="703">
        <v>23.882999999999999</v>
      </c>
      <c r="E2330" s="704" t="s">
        <v>206</v>
      </c>
      <c r="F2330" s="705" t="s">
        <v>652</v>
      </c>
      <c r="G2330" s="705" t="s">
        <v>2522</v>
      </c>
      <c r="H2330" s="705" t="s">
        <v>5125</v>
      </c>
      <c r="I2330" s="686" t="s">
        <v>695</v>
      </c>
      <c r="J2330" s="687" t="s">
        <v>3</v>
      </c>
      <c r="K2330" s="688">
        <v>2</v>
      </c>
      <c r="L2330" s="688">
        <v>5</v>
      </c>
      <c r="M2330" s="688">
        <v>4</v>
      </c>
      <c r="N2330" s="689">
        <v>32</v>
      </c>
      <c r="O2330" s="690"/>
      <c r="P2330" s="691"/>
      <c r="Q2330" s="691">
        <v>16</v>
      </c>
      <c r="R2330" s="691">
        <v>16</v>
      </c>
      <c r="S2330" s="691"/>
      <c r="T2330" s="691"/>
      <c r="U2330" s="691"/>
      <c r="V2330" s="691">
        <f t="shared" si="114"/>
        <v>0</v>
      </c>
      <c r="W2330" s="692"/>
      <c r="X2330" s="693" t="str">
        <f t="shared" si="112"/>
        <v>16 două camere, 16 trei camere, 0 număr camere necunoscut &lt;span style="color: red;"&gt;(spuneți-mi sau trimiteți tabel întreținere)&lt;/span&gt;</v>
      </c>
      <c r="Y2330" s="694" t="str">
        <f t="shared" si="113"/>
        <v>32 din care 16 două camere, 16 trei camere, 0 număr camere necunoscut &lt;span style="color: red;"&gt;(spuneți-mi sau trimiteți tabel întreținere)&lt;/span&gt;</v>
      </c>
      <c r="Z2330" s="695"/>
      <c r="AA2330" s="696" t="s">
        <v>1043</v>
      </c>
      <c r="AB2330" s="697" t="s">
        <v>1307</v>
      </c>
      <c r="AC2330" s="698" t="s">
        <v>1155</v>
      </c>
      <c r="AD2330" s="699" t="s">
        <v>1450</v>
      </c>
      <c r="AE2330" s="699"/>
      <c r="AF2330" s="699"/>
      <c r="AG2330" s="699" t="s">
        <v>2108</v>
      </c>
      <c r="AH2330" s="719"/>
      <c r="AI2330" s="699" t="s">
        <v>2610</v>
      </c>
      <c r="AJ2330" s="720"/>
      <c r="AK2330" s="359"/>
    </row>
    <row r="2331" spans="1:37">
      <c r="A2331" s="367"/>
      <c r="B2331" s="445" t="s">
        <v>2233</v>
      </c>
      <c r="C2331" s="402">
        <v>47.128799999999998</v>
      </c>
      <c r="D2331" s="428">
        <v>23.8826</v>
      </c>
      <c r="E2331" s="449" t="s">
        <v>206</v>
      </c>
      <c r="F2331" s="450" t="s">
        <v>652</v>
      </c>
      <c r="G2331" s="450" t="s">
        <v>2522</v>
      </c>
      <c r="H2331" s="450" t="s">
        <v>5126</v>
      </c>
      <c r="I2331" s="627" t="s">
        <v>681</v>
      </c>
      <c r="J2331" s="399" t="s">
        <v>3</v>
      </c>
      <c r="K2331" s="624">
        <v>3</v>
      </c>
      <c r="L2331" s="624">
        <v>5</v>
      </c>
      <c r="M2331" s="624">
        <v>5</v>
      </c>
      <c r="N2331" s="398">
        <v>30</v>
      </c>
      <c r="O2331" s="395"/>
      <c r="P2331" s="526"/>
      <c r="Q2331" s="526"/>
      <c r="R2331" s="526">
        <v>21</v>
      </c>
      <c r="S2331" s="526">
        <v>9</v>
      </c>
      <c r="T2331" s="526"/>
      <c r="U2331" s="526"/>
      <c r="V2331" s="526">
        <f t="shared" si="114"/>
        <v>0</v>
      </c>
      <c r="W2331" s="676"/>
      <c r="X2331" s="507" t="str">
        <f t="shared" si="112"/>
        <v>21 trei camere, 9 patru camere, 0 număr camere necunoscut &lt;span style="color: red;"&gt;(spuneți-mi sau trimiteți tabel întreținere)&lt;/span&gt;</v>
      </c>
      <c r="Y2331" s="508" t="str">
        <f t="shared" si="113"/>
        <v>30 din care 21 trei camere, 9 patru camere, 0 număr camere necunoscut &lt;span style="color: red;"&gt;(spuneți-mi sau trimiteți tabel întreținere)&lt;/span&gt;</v>
      </c>
      <c r="Z2331" s="509"/>
      <c r="AA2331" s="625" t="s">
        <v>1043</v>
      </c>
      <c r="AB2331" s="628" t="s">
        <v>1307</v>
      </c>
      <c r="AC2331" s="431" t="s">
        <v>1155</v>
      </c>
      <c r="AD2331" s="623" t="s">
        <v>1417</v>
      </c>
      <c r="AE2331" s="623"/>
      <c r="AF2331" s="623"/>
      <c r="AG2331" s="623" t="s">
        <v>10</v>
      </c>
      <c r="AH2331" s="623"/>
      <c r="AI2331" s="623" t="s">
        <v>2598</v>
      </c>
      <c r="AJ2331" s="441"/>
      <c r="AK2331" s="359"/>
    </row>
    <row r="2332" spans="1:37">
      <c r="A2332" s="367"/>
      <c r="B2332" s="445" t="s">
        <v>2231</v>
      </c>
      <c r="C2332" s="402">
        <v>47.129300000000001</v>
      </c>
      <c r="D2332" s="428">
        <v>23.8825</v>
      </c>
      <c r="E2332" s="449" t="s">
        <v>206</v>
      </c>
      <c r="F2332" s="450" t="s">
        <v>652</v>
      </c>
      <c r="G2332" s="450" t="s">
        <v>2522</v>
      </c>
      <c r="H2332" s="450" t="s">
        <v>5127</v>
      </c>
      <c r="I2332" s="627" t="s">
        <v>681</v>
      </c>
      <c r="J2332" s="399" t="s">
        <v>3</v>
      </c>
      <c r="K2332" s="624">
        <v>3</v>
      </c>
      <c r="L2332" s="624">
        <v>5</v>
      </c>
      <c r="M2332" s="624">
        <v>5</v>
      </c>
      <c r="N2332" s="398">
        <v>30</v>
      </c>
      <c r="O2332" s="395"/>
      <c r="P2332" s="526"/>
      <c r="Q2332" s="526">
        <v>5</v>
      </c>
      <c r="R2332" s="526">
        <v>16</v>
      </c>
      <c r="S2332" s="526">
        <v>9</v>
      </c>
      <c r="T2332" s="526"/>
      <c r="U2332" s="526"/>
      <c r="V2332" s="526">
        <f t="shared" si="114"/>
        <v>0</v>
      </c>
      <c r="W2332" s="672"/>
      <c r="X2332" s="396" t="str">
        <f t="shared" si="112"/>
        <v>5 două camere, 16 trei camere, 9 patru camere, 0 număr camere necunoscut &lt;span style="color: red;"&gt;(spuneți-mi sau trimiteți tabel întreținere)&lt;/span&gt;</v>
      </c>
      <c r="Y2332" s="622" t="str">
        <f t="shared" si="113"/>
        <v>30 din care 5 două camere, 16 trei camere, 9 patru camere, 0 număr camere necunoscut &lt;span style="color: red;"&gt;(spuneți-mi sau trimiteți tabel întreținere)&lt;/span&gt;</v>
      </c>
      <c r="Z2332" s="397"/>
      <c r="AA2332" s="625" t="s">
        <v>1043</v>
      </c>
      <c r="AB2332" s="628" t="s">
        <v>1306</v>
      </c>
      <c r="AC2332" s="431" t="s">
        <v>1155</v>
      </c>
      <c r="AD2332" s="623" t="s">
        <v>1416</v>
      </c>
      <c r="AE2332" s="623"/>
      <c r="AF2332" s="623"/>
      <c r="AG2332" s="623" t="s">
        <v>10</v>
      </c>
      <c r="AH2332" s="623"/>
      <c r="AI2332" s="623" t="s">
        <v>2598</v>
      </c>
      <c r="AJ2332" s="441"/>
      <c r="AK2332" s="359"/>
    </row>
    <row r="2333" spans="1:37">
      <c r="A2333" s="367"/>
      <c r="B2333" s="445" t="s">
        <v>2234</v>
      </c>
      <c r="C2333" s="402">
        <v>47.128599999999999</v>
      </c>
      <c r="D2333" s="428">
        <v>23.8828</v>
      </c>
      <c r="E2333" s="449" t="s">
        <v>206</v>
      </c>
      <c r="F2333" s="450" t="s">
        <v>652</v>
      </c>
      <c r="G2333" s="450" t="s">
        <v>2522</v>
      </c>
      <c r="H2333" s="450" t="s">
        <v>5126</v>
      </c>
      <c r="I2333" s="627" t="s">
        <v>681</v>
      </c>
      <c r="J2333" s="399" t="s">
        <v>3</v>
      </c>
      <c r="K2333" s="624">
        <v>1</v>
      </c>
      <c r="L2333" s="624">
        <v>5</v>
      </c>
      <c r="M2333" s="624">
        <v>5</v>
      </c>
      <c r="N2333" s="398">
        <v>10</v>
      </c>
      <c r="O2333" s="395"/>
      <c r="P2333" s="526"/>
      <c r="Q2333" s="526">
        <v>2</v>
      </c>
      <c r="R2333" s="526">
        <v>8</v>
      </c>
      <c r="S2333" s="526"/>
      <c r="T2333" s="526"/>
      <c r="U2333" s="526"/>
      <c r="V2333" s="526">
        <f t="shared" si="114"/>
        <v>0</v>
      </c>
      <c r="W2333" s="672"/>
      <c r="X2333" s="396" t="str">
        <f t="shared" si="112"/>
        <v>2 două camere, 8 trei camere, 0 număr camere necunoscut &lt;span style="color: red;"&gt;(spuneți-mi sau trimiteți tabel întreținere)&lt;/span&gt;</v>
      </c>
      <c r="Y2333" s="622" t="str">
        <f t="shared" si="113"/>
        <v>10 din care 2 două camere, 8 trei camere, 0 număr camere necunoscut &lt;span style="color: red;"&gt;(spuneți-mi sau trimiteți tabel întreținere)&lt;/span&gt;</v>
      </c>
      <c r="Z2333" s="397"/>
      <c r="AA2333" s="625" t="s">
        <v>1043</v>
      </c>
      <c r="AB2333" s="628" t="s">
        <v>1307</v>
      </c>
      <c r="AC2333" s="431" t="s">
        <v>1155</v>
      </c>
      <c r="AD2333" s="623" t="s">
        <v>1363</v>
      </c>
      <c r="AE2333" s="623"/>
      <c r="AF2333" s="623"/>
      <c r="AG2333" s="623" t="s">
        <v>10</v>
      </c>
      <c r="AH2333" s="623"/>
      <c r="AI2333" s="623" t="s">
        <v>2619</v>
      </c>
      <c r="AJ2333" s="441"/>
      <c r="AK2333" s="359"/>
    </row>
    <row r="2334" spans="1:37">
      <c r="A2334" s="367"/>
      <c r="B2334" s="445" t="s">
        <v>2236</v>
      </c>
      <c r="C2334" s="402">
        <v>47.126800000000003</v>
      </c>
      <c r="D2334" s="428">
        <v>23.8843</v>
      </c>
      <c r="E2334" s="449" t="s">
        <v>206</v>
      </c>
      <c r="F2334" s="450" t="s">
        <v>652</v>
      </c>
      <c r="G2334" s="450" t="s">
        <v>2522</v>
      </c>
      <c r="H2334" s="450" t="s">
        <v>5128</v>
      </c>
      <c r="I2334" s="452" t="s">
        <v>681</v>
      </c>
      <c r="J2334" s="457" t="s">
        <v>3</v>
      </c>
      <c r="K2334" s="407">
        <v>4</v>
      </c>
      <c r="L2334" s="407">
        <v>5</v>
      </c>
      <c r="M2334" s="407">
        <v>5</v>
      </c>
      <c r="N2334" s="425">
        <v>49</v>
      </c>
      <c r="O2334" s="437"/>
      <c r="P2334" s="406"/>
      <c r="Q2334" s="406">
        <v>18</v>
      </c>
      <c r="R2334" s="406">
        <v>22</v>
      </c>
      <c r="S2334" s="406">
        <v>9</v>
      </c>
      <c r="T2334" s="406"/>
      <c r="U2334" s="406"/>
      <c r="V2334" s="406">
        <f t="shared" si="114"/>
        <v>0</v>
      </c>
      <c r="W2334" s="676"/>
      <c r="X2334" s="507" t="str">
        <f t="shared" si="112"/>
        <v>18 două camere, 22 trei camere, 9 patru camere, 0 număr camere necunoscut &lt;span style="color: red;"&gt;(spuneți-mi sau trimiteți tabel întreținere)&lt;/span&gt;</v>
      </c>
      <c r="Y2334" s="508" t="str">
        <f t="shared" si="113"/>
        <v>49 din care 18 două camere, 22 trei camere, 9 patru camere, 0 număr camere necunoscut &lt;span style="color: red;"&gt;(spuneți-mi sau trimiteți tabel întreținere)&lt;/span&gt;</v>
      </c>
      <c r="Z2334" s="509"/>
      <c r="AA2334" s="625" t="s">
        <v>1043</v>
      </c>
      <c r="AB2334" s="628" t="s">
        <v>1306</v>
      </c>
      <c r="AC2334" s="431" t="s">
        <v>1155</v>
      </c>
      <c r="AD2334" s="356" t="s">
        <v>2320</v>
      </c>
      <c r="AE2334" s="356"/>
      <c r="AF2334" s="356"/>
      <c r="AG2334" s="623" t="s">
        <v>10</v>
      </c>
      <c r="AH2334" s="623"/>
      <c r="AI2334" s="623" t="s">
        <v>2588</v>
      </c>
      <c r="AJ2334" s="441"/>
      <c r="AK2334" s="359"/>
    </row>
    <row r="2335" spans="1:37">
      <c r="A2335" s="367"/>
      <c r="B2335" s="445" t="s">
        <v>2235</v>
      </c>
      <c r="C2335" s="402">
        <v>47.128500000000003</v>
      </c>
      <c r="D2335" s="428">
        <v>23.883500000000002</v>
      </c>
      <c r="E2335" s="449" t="s">
        <v>206</v>
      </c>
      <c r="F2335" s="450" t="s">
        <v>652</v>
      </c>
      <c r="G2335" s="450" t="s">
        <v>2522</v>
      </c>
      <c r="H2335" s="450" t="s">
        <v>5129</v>
      </c>
      <c r="I2335" s="627" t="s">
        <v>681</v>
      </c>
      <c r="J2335" s="399" t="s">
        <v>3</v>
      </c>
      <c r="K2335" s="624">
        <v>5</v>
      </c>
      <c r="L2335" s="624">
        <v>5</v>
      </c>
      <c r="M2335" s="624">
        <v>5</v>
      </c>
      <c r="N2335" s="398">
        <v>50</v>
      </c>
      <c r="O2335" s="395"/>
      <c r="P2335" s="526"/>
      <c r="Q2335" s="526"/>
      <c r="R2335" s="526">
        <v>35</v>
      </c>
      <c r="S2335" s="526">
        <v>15</v>
      </c>
      <c r="T2335" s="526"/>
      <c r="U2335" s="526"/>
      <c r="V2335" s="526">
        <f t="shared" si="114"/>
        <v>0</v>
      </c>
      <c r="W2335" s="672"/>
      <c r="X2335" s="396" t="str">
        <f t="shared" si="112"/>
        <v>35 trei camere, 15 patru camere, 0 număr camere necunoscut &lt;span style="color: red;"&gt;(spuneți-mi sau trimiteți tabel întreținere)&lt;/span&gt;</v>
      </c>
      <c r="Y2335" s="622" t="str">
        <f t="shared" si="113"/>
        <v>50 din care 35 trei camere, 15 patru camere, 0 număr camere necunoscut &lt;span style="color: red;"&gt;(spuneți-mi sau trimiteți tabel întreținere)&lt;/span&gt;</v>
      </c>
      <c r="Z2335" s="397"/>
      <c r="AA2335" s="625" t="s">
        <v>1043</v>
      </c>
      <c r="AB2335" s="628" t="s">
        <v>1306</v>
      </c>
      <c r="AC2335" s="431" t="s">
        <v>1155</v>
      </c>
      <c r="AD2335" s="623" t="s">
        <v>1403</v>
      </c>
      <c r="AE2335" s="623"/>
      <c r="AF2335" s="623"/>
      <c r="AG2335" s="623" t="s">
        <v>10</v>
      </c>
      <c r="AH2335" s="623"/>
      <c r="AI2335" s="623" t="s">
        <v>2598</v>
      </c>
      <c r="AJ2335" s="441"/>
      <c r="AK2335" s="359"/>
    </row>
    <row r="2336" spans="1:37">
      <c r="A2336" s="367"/>
      <c r="B2336" s="445" t="s">
        <v>270</v>
      </c>
      <c r="C2336" s="402">
        <v>47.127400000000002</v>
      </c>
      <c r="D2336" s="428">
        <v>23.884899999999998</v>
      </c>
      <c r="E2336" s="449" t="s">
        <v>206</v>
      </c>
      <c r="F2336" s="450" t="s">
        <v>652</v>
      </c>
      <c r="G2336" s="450" t="s">
        <v>2522</v>
      </c>
      <c r="H2336" s="450" t="s">
        <v>5130</v>
      </c>
      <c r="I2336" s="452" t="s">
        <v>2501</v>
      </c>
      <c r="J2336" s="457" t="s">
        <v>825</v>
      </c>
      <c r="K2336" s="407">
        <v>2</v>
      </c>
      <c r="L2336" s="407">
        <v>10</v>
      </c>
      <c r="M2336" s="407">
        <v>10</v>
      </c>
      <c r="N2336" s="425" t="s">
        <v>624</v>
      </c>
      <c r="O2336" s="437"/>
      <c r="P2336" s="406"/>
      <c r="Q2336" s="406"/>
      <c r="R2336" s="406"/>
      <c r="S2336" s="406"/>
      <c r="T2336" s="406"/>
      <c r="U2336" s="406"/>
      <c r="V2336" s="406" t="e">
        <f t="shared" si="114"/>
        <v>#VALUE!</v>
      </c>
      <c r="W2336" s="676"/>
      <c r="X2336" s="507" t="e">
        <f t="shared" si="112"/>
        <v>#VALUE!</v>
      </c>
      <c r="Y2336" s="508" t="e">
        <f t="shared" si="113"/>
        <v>#VALUE!</v>
      </c>
      <c r="Z2336" s="509"/>
      <c r="AA2336" s="510" t="s">
        <v>1043</v>
      </c>
      <c r="AB2336" s="421" t="s">
        <v>1310</v>
      </c>
      <c r="AC2336" s="432" t="s">
        <v>1156</v>
      </c>
      <c r="AD2336" s="356" t="s">
        <v>624</v>
      </c>
      <c r="AE2336" s="356"/>
      <c r="AF2336" s="356"/>
      <c r="AG2336" s="356" t="s">
        <v>840</v>
      </c>
      <c r="AH2336" s="356"/>
      <c r="AI2336" s="356" t="s">
        <v>2227</v>
      </c>
      <c r="AJ2336" s="441"/>
      <c r="AK2336" s="359"/>
    </row>
    <row r="2337" spans="1:37">
      <c r="A2337" s="367"/>
      <c r="B2337" s="445" t="s">
        <v>556</v>
      </c>
      <c r="C2337" s="402">
        <v>47.127699999999997</v>
      </c>
      <c r="D2337" s="428">
        <v>23.883900000000001</v>
      </c>
      <c r="E2337" s="449" t="s">
        <v>206</v>
      </c>
      <c r="F2337" s="450" t="s">
        <v>652</v>
      </c>
      <c r="G2337" s="450" t="s">
        <v>2522</v>
      </c>
      <c r="H2337" s="450" t="s">
        <v>5131</v>
      </c>
      <c r="I2337" s="627" t="s">
        <v>681</v>
      </c>
      <c r="J2337" s="399" t="s">
        <v>3</v>
      </c>
      <c r="K2337" s="624">
        <v>3</v>
      </c>
      <c r="L2337" s="624">
        <v>5</v>
      </c>
      <c r="M2337" s="624">
        <v>5</v>
      </c>
      <c r="N2337" s="398">
        <v>60</v>
      </c>
      <c r="O2337" s="395"/>
      <c r="P2337" s="526"/>
      <c r="Q2337" s="526">
        <v>51</v>
      </c>
      <c r="R2337" s="526">
        <v>9</v>
      </c>
      <c r="S2337" s="526"/>
      <c r="T2337" s="526"/>
      <c r="U2337" s="526"/>
      <c r="V2337" s="526">
        <f t="shared" si="114"/>
        <v>0</v>
      </c>
      <c r="W2337" s="672"/>
      <c r="X2337" s="396" t="str">
        <f t="shared" si="112"/>
        <v>51 două camere, 9 trei camere, 0 număr camere necunoscut &lt;span style="color: red;"&gt;(spuneți-mi sau trimiteți tabel întreținere)&lt;/span&gt;</v>
      </c>
      <c r="Y2337" s="622" t="str">
        <f t="shared" si="113"/>
        <v>60 din care 51 două camere, 9 trei camere, 0 număr camere necunoscut &lt;span style="color: red;"&gt;(spuneți-mi sau trimiteți tabel întreținere)&lt;/span&gt;</v>
      </c>
      <c r="Z2337" s="397"/>
      <c r="AA2337" s="625" t="s">
        <v>1043</v>
      </c>
      <c r="AB2337" s="628" t="s">
        <v>1306</v>
      </c>
      <c r="AC2337" s="432" t="s">
        <v>1155</v>
      </c>
      <c r="AD2337" s="623" t="s">
        <v>2300</v>
      </c>
      <c r="AE2337" s="623"/>
      <c r="AF2337" s="623"/>
      <c r="AG2337" s="623" t="s">
        <v>10</v>
      </c>
      <c r="AH2337" s="623"/>
      <c r="AI2337" s="623" t="s">
        <v>2591</v>
      </c>
      <c r="AJ2337" s="441"/>
      <c r="AK2337" s="359"/>
    </row>
    <row r="2338" spans="1:37">
      <c r="A2338" s="367"/>
      <c r="B2338" s="445" t="s">
        <v>346</v>
      </c>
      <c r="C2338" s="402">
        <v>47.130200000000002</v>
      </c>
      <c r="D2338" s="428">
        <v>23.882200000000001</v>
      </c>
      <c r="E2338" s="449" t="s">
        <v>206</v>
      </c>
      <c r="F2338" s="450" t="s">
        <v>652</v>
      </c>
      <c r="G2338" s="450" t="s">
        <v>2522</v>
      </c>
      <c r="H2338" s="450" t="s">
        <v>5132</v>
      </c>
      <c r="I2338" s="452" t="s">
        <v>669</v>
      </c>
      <c r="J2338" s="457" t="s">
        <v>751</v>
      </c>
      <c r="K2338" s="407">
        <v>1</v>
      </c>
      <c r="L2338" s="407">
        <v>10</v>
      </c>
      <c r="M2338" s="407">
        <v>8</v>
      </c>
      <c r="N2338" s="425">
        <v>24</v>
      </c>
      <c r="O2338" s="437"/>
      <c r="P2338" s="406"/>
      <c r="Q2338" s="406"/>
      <c r="R2338" s="406"/>
      <c r="S2338" s="406"/>
      <c r="T2338" s="406"/>
      <c r="U2338" s="406"/>
      <c r="V2338" s="406">
        <f t="shared" si="114"/>
        <v>24</v>
      </c>
      <c r="W2338" s="676" t="s">
        <v>750</v>
      </c>
      <c r="X2338" s="507" t="str">
        <f t="shared" si="112"/>
        <v>probabil 24 număr camere necunoscut &lt;span style="color: red;"&gt;(spuneți-mi sau trimiteți tabel întreținere)&lt;/span&gt;</v>
      </c>
      <c r="Y2338" s="508" t="str">
        <f t="shared" si="113"/>
        <v>probabil 24 din care probabil 24 număr camere necunoscut &lt;span style="color: red;"&gt;(spuneți-mi sau trimiteți tabel întreținere)&lt;/span&gt;</v>
      </c>
      <c r="Z2338" s="509"/>
      <c r="AA2338" s="510" t="s">
        <v>1043</v>
      </c>
      <c r="AB2338" s="421" t="s">
        <v>1307</v>
      </c>
      <c r="AC2338" s="432" t="s">
        <v>1155</v>
      </c>
      <c r="AD2338" s="356" t="s">
        <v>907</v>
      </c>
      <c r="AE2338" s="356"/>
      <c r="AF2338" s="356"/>
      <c r="AG2338" s="356" t="s">
        <v>840</v>
      </c>
      <c r="AH2338" s="356"/>
      <c r="AI2338" s="356" t="s">
        <v>2227</v>
      </c>
      <c r="AJ2338" s="441"/>
      <c r="AK2338" s="359"/>
    </row>
    <row r="2339" spans="1:37">
      <c r="A2339" s="367"/>
      <c r="B2339" s="445" t="s">
        <v>313</v>
      </c>
      <c r="C2339" s="402">
        <v>47.130099999999999</v>
      </c>
      <c r="D2339" s="428">
        <v>23.882400000000001</v>
      </c>
      <c r="E2339" s="449" t="s">
        <v>206</v>
      </c>
      <c r="F2339" s="450" t="s">
        <v>652</v>
      </c>
      <c r="G2339" s="450" t="s">
        <v>2522</v>
      </c>
      <c r="H2339" s="450" t="s">
        <v>5133</v>
      </c>
      <c r="I2339" s="452" t="s">
        <v>656</v>
      </c>
      <c r="J2339" s="457" t="s">
        <v>751</v>
      </c>
      <c r="K2339" s="407">
        <v>1</v>
      </c>
      <c r="L2339" s="407">
        <v>9</v>
      </c>
      <c r="M2339" s="407">
        <v>8</v>
      </c>
      <c r="N2339" s="425">
        <v>24</v>
      </c>
      <c r="O2339" s="437"/>
      <c r="P2339" s="406">
        <v>8</v>
      </c>
      <c r="Q2339" s="406"/>
      <c r="R2339" s="406">
        <v>16</v>
      </c>
      <c r="S2339" s="406"/>
      <c r="T2339" s="406"/>
      <c r="U2339" s="406"/>
      <c r="V2339" s="406">
        <f t="shared" si="114"/>
        <v>0</v>
      </c>
      <c r="W2339" s="676"/>
      <c r="X2339" s="507" t="str">
        <f t="shared" si="112"/>
        <v>8 garsoniere, 16 trei camere, 0 număr camere necunoscut &lt;span style="color: red;"&gt;(spuneți-mi sau trimiteți tabel întreținere)&lt;/span&gt;</v>
      </c>
      <c r="Y2339" s="508" t="str">
        <f t="shared" si="113"/>
        <v>24 din care 8 garsoniere, 16 trei camere, 0 număr camere necunoscut &lt;span style="color: red;"&gt;(spuneți-mi sau trimiteți tabel întreținere)&lt;/span&gt;</v>
      </c>
      <c r="Z2339" s="509"/>
      <c r="AA2339" s="510" t="s">
        <v>1043</v>
      </c>
      <c r="AB2339" s="421" t="s">
        <v>1307</v>
      </c>
      <c r="AC2339" s="432" t="s">
        <v>1155</v>
      </c>
      <c r="AD2339" s="356" t="s">
        <v>907</v>
      </c>
      <c r="AE2339" s="356"/>
      <c r="AF2339" s="356"/>
      <c r="AG2339" s="356" t="s">
        <v>840</v>
      </c>
      <c r="AH2339" s="356"/>
      <c r="AI2339" s="356" t="s">
        <v>2227</v>
      </c>
      <c r="AJ2339" s="441"/>
      <c r="AK2339" s="359"/>
    </row>
    <row r="2340" spans="1:37">
      <c r="A2340" s="367"/>
      <c r="B2340" s="445" t="s">
        <v>314</v>
      </c>
      <c r="C2340" s="402">
        <v>47.13</v>
      </c>
      <c r="D2340" s="428">
        <v>23.8826</v>
      </c>
      <c r="E2340" s="449" t="s">
        <v>206</v>
      </c>
      <c r="F2340" s="450" t="s">
        <v>652</v>
      </c>
      <c r="G2340" s="450" t="s">
        <v>2522</v>
      </c>
      <c r="H2340" s="450" t="s">
        <v>5134</v>
      </c>
      <c r="I2340" s="452" t="s">
        <v>656</v>
      </c>
      <c r="J2340" s="457" t="s">
        <v>751</v>
      </c>
      <c r="K2340" s="407">
        <v>1</v>
      </c>
      <c r="L2340" s="407">
        <v>9</v>
      </c>
      <c r="M2340" s="407">
        <v>8</v>
      </c>
      <c r="N2340" s="425">
        <v>24</v>
      </c>
      <c r="O2340" s="437"/>
      <c r="P2340" s="406"/>
      <c r="Q2340" s="406"/>
      <c r="R2340" s="406"/>
      <c r="S2340" s="406"/>
      <c r="T2340" s="406"/>
      <c r="U2340" s="406"/>
      <c r="V2340" s="406">
        <f t="shared" si="114"/>
        <v>24</v>
      </c>
      <c r="W2340" s="676" t="s">
        <v>750</v>
      </c>
      <c r="X2340" s="507" t="str">
        <f t="shared" si="112"/>
        <v>probabil 24 număr camere necunoscut &lt;span style="color: red;"&gt;(spuneți-mi sau trimiteți tabel întreținere)&lt;/span&gt;</v>
      </c>
      <c r="Y2340" s="508" t="str">
        <f t="shared" si="113"/>
        <v>probabil 24 din care probabil 24 număr camere necunoscut &lt;span style="color: red;"&gt;(spuneți-mi sau trimiteți tabel întreținere)&lt;/span&gt;</v>
      </c>
      <c r="Z2340" s="509"/>
      <c r="AA2340" s="510" t="s">
        <v>1043</v>
      </c>
      <c r="AB2340" s="421" t="s">
        <v>1307</v>
      </c>
      <c r="AC2340" s="432" t="s">
        <v>1155</v>
      </c>
      <c r="AD2340" s="356" t="s">
        <v>907</v>
      </c>
      <c r="AE2340" s="356"/>
      <c r="AF2340" s="356"/>
      <c r="AG2340" s="356" t="s">
        <v>840</v>
      </c>
      <c r="AH2340" s="356"/>
      <c r="AI2340" s="356" t="s">
        <v>2227</v>
      </c>
      <c r="AJ2340" s="441"/>
      <c r="AK2340" s="359"/>
    </row>
    <row r="2341" spans="1:37">
      <c r="A2341" s="367"/>
      <c r="B2341" s="445" t="s">
        <v>315</v>
      </c>
      <c r="C2341" s="402">
        <v>47.129800000000003</v>
      </c>
      <c r="D2341" s="428">
        <v>23.8826</v>
      </c>
      <c r="E2341" s="449" t="s">
        <v>206</v>
      </c>
      <c r="F2341" s="450" t="s">
        <v>652</v>
      </c>
      <c r="G2341" s="450" t="s">
        <v>2522</v>
      </c>
      <c r="H2341" s="450" t="s">
        <v>5135</v>
      </c>
      <c r="I2341" s="452" t="s">
        <v>656</v>
      </c>
      <c r="J2341" s="457" t="s">
        <v>751</v>
      </c>
      <c r="K2341" s="407">
        <v>1</v>
      </c>
      <c r="L2341" s="407">
        <v>9</v>
      </c>
      <c r="M2341" s="407">
        <v>8</v>
      </c>
      <c r="N2341" s="425">
        <v>24</v>
      </c>
      <c r="O2341" s="437"/>
      <c r="P2341" s="406"/>
      <c r="Q2341" s="406"/>
      <c r="R2341" s="406"/>
      <c r="S2341" s="406"/>
      <c r="T2341" s="406"/>
      <c r="U2341" s="406"/>
      <c r="V2341" s="406">
        <f t="shared" si="114"/>
        <v>24</v>
      </c>
      <c r="W2341" s="676" t="s">
        <v>750</v>
      </c>
      <c r="X2341" s="507" t="str">
        <f t="shared" si="112"/>
        <v>probabil 24 număr camere necunoscut &lt;span style="color: red;"&gt;(spuneți-mi sau trimiteți tabel întreținere)&lt;/span&gt;</v>
      </c>
      <c r="Y2341" s="508" t="str">
        <f t="shared" si="113"/>
        <v>probabil 24 din care probabil 24 număr camere necunoscut &lt;span style="color: red;"&gt;(spuneți-mi sau trimiteți tabel întreținere)&lt;/span&gt;</v>
      </c>
      <c r="Z2341" s="509"/>
      <c r="AA2341" s="510" t="s">
        <v>1043</v>
      </c>
      <c r="AB2341" s="421" t="s">
        <v>1307</v>
      </c>
      <c r="AC2341" s="432" t="s">
        <v>1155</v>
      </c>
      <c r="AD2341" s="356" t="s">
        <v>907</v>
      </c>
      <c r="AE2341" s="356"/>
      <c r="AF2341" s="356"/>
      <c r="AG2341" s="356" t="s">
        <v>840</v>
      </c>
      <c r="AH2341" s="356"/>
      <c r="AI2341" s="356" t="s">
        <v>2227</v>
      </c>
      <c r="AJ2341" s="441"/>
      <c r="AK2341" s="359"/>
    </row>
    <row r="2342" spans="1:37">
      <c r="A2342" s="367"/>
      <c r="B2342" s="445" t="s">
        <v>316</v>
      </c>
      <c r="C2342" s="402">
        <v>47.1297</v>
      </c>
      <c r="D2342" s="428">
        <v>23.8825</v>
      </c>
      <c r="E2342" s="449" t="s">
        <v>206</v>
      </c>
      <c r="F2342" s="450" t="s">
        <v>652</v>
      </c>
      <c r="G2342" s="450" t="s">
        <v>2522</v>
      </c>
      <c r="H2342" s="450" t="s">
        <v>5136</v>
      </c>
      <c r="I2342" s="452" t="s">
        <v>680</v>
      </c>
      <c r="J2342" s="457" t="s">
        <v>751</v>
      </c>
      <c r="K2342" s="407">
        <v>1</v>
      </c>
      <c r="L2342" s="407">
        <v>8</v>
      </c>
      <c r="M2342" s="407">
        <v>7</v>
      </c>
      <c r="N2342" s="425">
        <v>21</v>
      </c>
      <c r="O2342" s="437"/>
      <c r="P2342" s="406"/>
      <c r="Q2342" s="406"/>
      <c r="R2342" s="406"/>
      <c r="S2342" s="406"/>
      <c r="T2342" s="406"/>
      <c r="U2342" s="406"/>
      <c r="V2342" s="406">
        <f t="shared" si="114"/>
        <v>21</v>
      </c>
      <c r="W2342" s="676" t="s">
        <v>750</v>
      </c>
      <c r="X2342" s="507" t="str">
        <f t="shared" si="112"/>
        <v>probabil 21 număr camere necunoscut &lt;span style="color: red;"&gt;(spuneți-mi sau trimiteți tabel întreținere)&lt;/span&gt;</v>
      </c>
      <c r="Y2342" s="508" t="str">
        <f t="shared" si="113"/>
        <v>probabil 21 din care probabil 21 număr camere necunoscut &lt;span style="color: red;"&gt;(spuneți-mi sau trimiteți tabel întreținere)&lt;/span&gt;</v>
      </c>
      <c r="Z2342" s="509"/>
      <c r="AA2342" s="510" t="s">
        <v>1043</v>
      </c>
      <c r="AB2342" s="421" t="s">
        <v>1307</v>
      </c>
      <c r="AC2342" s="432" t="s">
        <v>1155</v>
      </c>
      <c r="AD2342" s="356" t="s">
        <v>907</v>
      </c>
      <c r="AE2342" s="356"/>
      <c r="AF2342" s="356"/>
      <c r="AG2342" s="356" t="s">
        <v>840</v>
      </c>
      <c r="AH2342" s="356"/>
      <c r="AI2342" s="356" t="s">
        <v>2227</v>
      </c>
      <c r="AJ2342" s="441"/>
      <c r="AK2342" s="359"/>
    </row>
    <row r="2343" spans="1:37">
      <c r="A2343" s="367"/>
      <c r="B2343" s="445" t="s">
        <v>317</v>
      </c>
      <c r="C2343" s="402">
        <v>47.129600000000003</v>
      </c>
      <c r="D2343" s="428">
        <v>23.882200000000001</v>
      </c>
      <c r="E2343" s="449" t="s">
        <v>206</v>
      </c>
      <c r="F2343" s="450" t="s">
        <v>652</v>
      </c>
      <c r="G2343" s="450" t="s">
        <v>2522</v>
      </c>
      <c r="H2343" s="450" t="s">
        <v>5137</v>
      </c>
      <c r="I2343" s="452" t="s">
        <v>676</v>
      </c>
      <c r="J2343" s="457" t="s">
        <v>751</v>
      </c>
      <c r="K2343" s="407">
        <v>1</v>
      </c>
      <c r="L2343" s="407">
        <v>7</v>
      </c>
      <c r="M2343" s="407">
        <v>6</v>
      </c>
      <c r="N2343" s="425">
        <v>18</v>
      </c>
      <c r="O2343" s="437"/>
      <c r="P2343" s="406">
        <v>6</v>
      </c>
      <c r="Q2343" s="406"/>
      <c r="R2343" s="406">
        <v>12</v>
      </c>
      <c r="S2343" s="406"/>
      <c r="T2343" s="406"/>
      <c r="U2343" s="406"/>
      <c r="V2343" s="406">
        <f t="shared" si="114"/>
        <v>0</v>
      </c>
      <c r="W2343" s="676"/>
      <c r="X2343" s="507" t="str">
        <f t="shared" si="112"/>
        <v>6 garsoniere, 12 trei camere, 0 număr camere necunoscut &lt;span style="color: red;"&gt;(spuneți-mi sau trimiteți tabel întreținere)&lt;/span&gt;</v>
      </c>
      <c r="Y2343" s="508" t="str">
        <f t="shared" si="113"/>
        <v>18 din care 6 garsoniere, 12 trei camere, 0 număr camere necunoscut &lt;span style="color: red;"&gt;(spuneți-mi sau trimiteți tabel întreținere)&lt;/span&gt;</v>
      </c>
      <c r="Z2343" s="509"/>
      <c r="AA2343" s="510" t="s">
        <v>1043</v>
      </c>
      <c r="AB2343" s="421" t="s">
        <v>1307</v>
      </c>
      <c r="AC2343" s="432" t="s">
        <v>1155</v>
      </c>
      <c r="AD2343" s="356" t="s">
        <v>907</v>
      </c>
      <c r="AE2343" s="356"/>
      <c r="AF2343" s="356"/>
      <c r="AG2343" s="356" t="s">
        <v>840</v>
      </c>
      <c r="AH2343" s="356"/>
      <c r="AI2343" s="356" t="s">
        <v>2227</v>
      </c>
      <c r="AJ2343" s="441"/>
      <c r="AK2343" s="359"/>
    </row>
    <row r="2344" spans="1:37">
      <c r="A2344" s="367"/>
      <c r="B2344" s="445" t="s">
        <v>538</v>
      </c>
      <c r="C2344" s="402">
        <v>47.128999999999998</v>
      </c>
      <c r="D2344" s="428">
        <v>23.883700000000001</v>
      </c>
      <c r="E2344" s="449" t="s">
        <v>206</v>
      </c>
      <c r="F2344" s="450" t="s">
        <v>652</v>
      </c>
      <c r="G2344" s="450" t="s">
        <v>2522</v>
      </c>
      <c r="H2344" s="450" t="s">
        <v>5138</v>
      </c>
      <c r="I2344" s="627" t="s">
        <v>681</v>
      </c>
      <c r="J2344" s="399" t="s">
        <v>3</v>
      </c>
      <c r="K2344" s="624">
        <v>3</v>
      </c>
      <c r="L2344" s="624">
        <v>5</v>
      </c>
      <c r="M2344" s="624">
        <v>5</v>
      </c>
      <c r="N2344" s="398">
        <v>38</v>
      </c>
      <c r="O2344" s="395"/>
      <c r="P2344" s="526"/>
      <c r="Q2344" s="526">
        <v>31</v>
      </c>
      <c r="R2344" s="526">
        <v>4</v>
      </c>
      <c r="S2344" s="526">
        <v>3</v>
      </c>
      <c r="T2344" s="526"/>
      <c r="U2344" s="526"/>
      <c r="V2344" s="526">
        <f t="shared" si="114"/>
        <v>0</v>
      </c>
      <c r="W2344" s="672"/>
      <c r="X2344" s="396" t="str">
        <f t="shared" si="112"/>
        <v>31 două camere, 4 trei camere, 3 patru camere, 0 număr camere necunoscut &lt;span style="color: red;"&gt;(spuneți-mi sau trimiteți tabel întreținere)&lt;/span&gt;</v>
      </c>
      <c r="Y2344" s="622" t="str">
        <f t="shared" si="113"/>
        <v>38 din care 31 două camere, 4 trei camere, 3 patru camere, 0 număr camere necunoscut &lt;span style="color: red;"&gt;(spuneți-mi sau trimiteți tabel întreținere)&lt;/span&gt;</v>
      </c>
      <c r="Z2344" s="397" t="s">
        <v>975</v>
      </c>
      <c r="AA2344" s="625" t="s">
        <v>1045</v>
      </c>
      <c r="AB2344" s="628" t="s">
        <v>1306</v>
      </c>
      <c r="AC2344" s="431" t="s">
        <v>1155</v>
      </c>
      <c r="AD2344" s="623" t="s">
        <v>1414</v>
      </c>
      <c r="AE2344" s="623"/>
      <c r="AF2344" s="623"/>
      <c r="AG2344" s="623" t="s">
        <v>10</v>
      </c>
      <c r="AH2344" s="623"/>
      <c r="AI2344" s="623" t="s">
        <v>2598</v>
      </c>
      <c r="AJ2344" s="441"/>
      <c r="AK2344" s="359"/>
    </row>
    <row r="2345" spans="1:37">
      <c r="A2345" s="367"/>
      <c r="B2345" s="445" t="s">
        <v>835</v>
      </c>
      <c r="C2345" s="402">
        <v>47.127899999999997</v>
      </c>
      <c r="D2345" s="428">
        <v>23.884499999999999</v>
      </c>
      <c r="E2345" s="449" t="s">
        <v>206</v>
      </c>
      <c r="F2345" s="450" t="s">
        <v>652</v>
      </c>
      <c r="G2345" s="450" t="s">
        <v>2522</v>
      </c>
      <c r="H2345" s="450" t="s">
        <v>5139</v>
      </c>
      <c r="I2345" s="627" t="s">
        <v>681</v>
      </c>
      <c r="J2345" s="399" t="s">
        <v>3</v>
      </c>
      <c r="K2345" s="624">
        <v>4</v>
      </c>
      <c r="L2345" s="624">
        <v>5</v>
      </c>
      <c r="M2345" s="624">
        <v>5</v>
      </c>
      <c r="N2345" s="398">
        <v>48</v>
      </c>
      <c r="O2345" s="395"/>
      <c r="P2345" s="526"/>
      <c r="Q2345" s="526">
        <v>30</v>
      </c>
      <c r="R2345" s="526">
        <v>18</v>
      </c>
      <c r="S2345" s="526"/>
      <c r="T2345" s="526"/>
      <c r="U2345" s="526"/>
      <c r="V2345" s="526">
        <f t="shared" si="114"/>
        <v>0</v>
      </c>
      <c r="W2345" s="672"/>
      <c r="X2345" s="396" t="str">
        <f t="shared" ref="X2345:X2408" si="115">CONCATENATE(IF(ISBLANK(O2345),"",CONCATENATE(O2345,O$2,", ")),IF(ISBLANK(P2345),"",CONCATENATE(P2345,P$2,", ")),IF(ISBLANK(Q2345),"",CONCATENATE(Q2345,Q$2,", ")),IF(ISBLANK(R2345),"",CONCATENATE(R2345,R$2,", ")),IF(ISBLANK(S2345),"",CONCATENATE(S2345,S$2,", ")),IF(ISBLANK(T2345),"",CONCATENATE(T2345,T$2,", ")),IF(ISBLANK(U2345),"",CONCATENATE(U2345,U$2,", ")),IF(ISBLANK(V2345),"",CONCATENATE(W2345,V2345,V$2)))</f>
        <v>30 două camere, 18 trei camere, 0 număr camere necunoscut &lt;span style="color: red;"&gt;(spuneți-mi sau trimiteți tabel întreținere)&lt;/span&gt;</v>
      </c>
      <c r="Y2345" s="622" t="str">
        <f t="shared" ref="Y2345:Y2408" si="116">W2345&amp;N2345&amp;" din care "&amp;X2345</f>
        <v>48 din care 30 două camere, 18 trei camere, 0 număr camere necunoscut &lt;span style="color: red;"&gt;(spuneți-mi sau trimiteți tabel întreținere)&lt;/span&gt;</v>
      </c>
      <c r="Z2345" s="397"/>
      <c r="AA2345" s="625" t="s">
        <v>1043</v>
      </c>
      <c r="AB2345" s="628" t="s">
        <v>1307</v>
      </c>
      <c r="AC2345" s="431" t="s">
        <v>1155</v>
      </c>
      <c r="AD2345" s="623" t="s">
        <v>1422</v>
      </c>
      <c r="AE2345" s="623"/>
      <c r="AF2345" s="623"/>
      <c r="AG2345" s="623" t="s">
        <v>10</v>
      </c>
      <c r="AH2345" s="623"/>
      <c r="AI2345" s="623" t="s">
        <v>2598</v>
      </c>
      <c r="AJ2345" s="441"/>
      <c r="AK2345" s="359"/>
    </row>
    <row r="2346" spans="1:37">
      <c r="A2346" s="367"/>
      <c r="B2346" s="445" t="s">
        <v>548</v>
      </c>
      <c r="C2346" s="402">
        <v>47.130600000000001</v>
      </c>
      <c r="D2346" s="428">
        <v>23.882000000000001</v>
      </c>
      <c r="E2346" s="449" t="s">
        <v>206</v>
      </c>
      <c r="F2346" s="450" t="s">
        <v>652</v>
      </c>
      <c r="G2346" s="450" t="s">
        <v>2522</v>
      </c>
      <c r="H2346" s="450" t="s">
        <v>5140</v>
      </c>
      <c r="I2346" s="452" t="s">
        <v>657</v>
      </c>
      <c r="J2346" s="457" t="s">
        <v>751</v>
      </c>
      <c r="K2346" s="407">
        <v>1</v>
      </c>
      <c r="L2346" s="407">
        <v>8</v>
      </c>
      <c r="M2346" s="407">
        <v>6</v>
      </c>
      <c r="N2346" s="425">
        <v>18</v>
      </c>
      <c r="O2346" s="437"/>
      <c r="P2346" s="406">
        <v>6</v>
      </c>
      <c r="Q2346" s="406"/>
      <c r="R2346" s="406">
        <v>12</v>
      </c>
      <c r="S2346" s="406"/>
      <c r="T2346" s="406"/>
      <c r="U2346" s="406"/>
      <c r="V2346" s="406">
        <f t="shared" ref="V2346:V2409" si="117">N2346-SUM(O2346:U2346)</f>
        <v>0</v>
      </c>
      <c r="W2346" s="676"/>
      <c r="X2346" s="507" t="str">
        <f t="shared" si="115"/>
        <v>6 garsoniere, 12 trei camere, 0 număr camere necunoscut &lt;span style="color: red;"&gt;(spuneți-mi sau trimiteți tabel întreținere)&lt;/span&gt;</v>
      </c>
      <c r="Y2346" s="508" t="str">
        <f t="shared" si="116"/>
        <v>18 din care 6 garsoniere, 12 trei camere, 0 număr camere necunoscut &lt;span style="color: red;"&gt;(spuneți-mi sau trimiteți tabel întreținere)&lt;/span&gt;</v>
      </c>
      <c r="Z2346" s="509"/>
      <c r="AA2346" s="510" t="s">
        <v>1043</v>
      </c>
      <c r="AB2346" s="421" t="s">
        <v>1307</v>
      </c>
      <c r="AC2346" s="432" t="s">
        <v>1155</v>
      </c>
      <c r="AD2346" s="356" t="s">
        <v>907</v>
      </c>
      <c r="AE2346" s="356"/>
      <c r="AF2346" s="356"/>
      <c r="AG2346" s="356" t="s">
        <v>840</v>
      </c>
      <c r="AH2346" s="356"/>
      <c r="AI2346" s="356" t="s">
        <v>2227</v>
      </c>
      <c r="AJ2346" s="441"/>
      <c r="AK2346" s="359"/>
    </row>
    <row r="2347" spans="1:37">
      <c r="A2347" s="367"/>
      <c r="B2347" s="445" t="s">
        <v>586</v>
      </c>
      <c r="C2347" s="402">
        <v>47.130400000000002</v>
      </c>
      <c r="D2347" s="428">
        <v>23.882100000000001</v>
      </c>
      <c r="E2347" s="449" t="s">
        <v>206</v>
      </c>
      <c r="F2347" s="450" t="s">
        <v>652</v>
      </c>
      <c r="G2347" s="450" t="s">
        <v>2522</v>
      </c>
      <c r="H2347" s="450" t="s">
        <v>5141</v>
      </c>
      <c r="I2347" s="452" t="s">
        <v>657</v>
      </c>
      <c r="J2347" s="457" t="s">
        <v>751</v>
      </c>
      <c r="K2347" s="407">
        <v>1</v>
      </c>
      <c r="L2347" s="407">
        <v>8</v>
      </c>
      <c r="M2347" s="407">
        <v>6</v>
      </c>
      <c r="N2347" s="425">
        <v>18</v>
      </c>
      <c r="O2347" s="437"/>
      <c r="P2347" s="406">
        <v>6</v>
      </c>
      <c r="Q2347" s="406"/>
      <c r="R2347" s="406">
        <v>12</v>
      </c>
      <c r="S2347" s="406"/>
      <c r="T2347" s="406"/>
      <c r="U2347" s="406"/>
      <c r="V2347" s="406">
        <f t="shared" si="117"/>
        <v>0</v>
      </c>
      <c r="W2347" s="676"/>
      <c r="X2347" s="507" t="str">
        <f t="shared" si="115"/>
        <v>6 garsoniere, 12 trei camere, 0 număr camere necunoscut &lt;span style="color: red;"&gt;(spuneți-mi sau trimiteți tabel întreținere)&lt;/span&gt;</v>
      </c>
      <c r="Y2347" s="508" t="str">
        <f t="shared" si="116"/>
        <v>18 din care 6 garsoniere, 12 trei camere, 0 număr camere necunoscut &lt;span style="color: red;"&gt;(spuneți-mi sau trimiteți tabel întreținere)&lt;/span&gt;</v>
      </c>
      <c r="Z2347" s="509"/>
      <c r="AA2347" s="510" t="s">
        <v>1043</v>
      </c>
      <c r="AB2347" s="421" t="s">
        <v>1307</v>
      </c>
      <c r="AC2347" s="432" t="s">
        <v>1155</v>
      </c>
      <c r="AD2347" s="356" t="s">
        <v>907</v>
      </c>
      <c r="AE2347" s="356"/>
      <c r="AF2347" s="356"/>
      <c r="AG2347" s="356" t="s">
        <v>840</v>
      </c>
      <c r="AH2347" s="356"/>
      <c r="AI2347" s="356" t="s">
        <v>2227</v>
      </c>
      <c r="AJ2347" s="441"/>
      <c r="AK2347" s="359"/>
    </row>
    <row r="2348" spans="1:37">
      <c r="A2348" s="367"/>
      <c r="B2348" s="445" t="s">
        <v>2230</v>
      </c>
      <c r="C2348" s="402">
        <v>47.129600000000003</v>
      </c>
      <c r="D2348" s="428">
        <v>23.883700000000001</v>
      </c>
      <c r="E2348" s="449" t="s">
        <v>206</v>
      </c>
      <c r="F2348" s="450" t="s">
        <v>652</v>
      </c>
      <c r="G2348" s="450" t="s">
        <v>2522</v>
      </c>
      <c r="H2348" s="450" t="s">
        <v>5142</v>
      </c>
      <c r="I2348" s="627" t="s">
        <v>695</v>
      </c>
      <c r="J2348" s="399" t="s">
        <v>3</v>
      </c>
      <c r="K2348" s="624">
        <v>4</v>
      </c>
      <c r="L2348" s="624">
        <v>5</v>
      </c>
      <c r="M2348" s="624">
        <v>4</v>
      </c>
      <c r="N2348" s="398">
        <v>60</v>
      </c>
      <c r="O2348" s="395"/>
      <c r="P2348" s="526"/>
      <c r="Q2348" s="526">
        <v>22</v>
      </c>
      <c r="R2348" s="526">
        <v>38</v>
      </c>
      <c r="S2348" s="526"/>
      <c r="T2348" s="526"/>
      <c r="U2348" s="526"/>
      <c r="V2348" s="526">
        <f t="shared" si="117"/>
        <v>0</v>
      </c>
      <c r="W2348" s="672"/>
      <c r="X2348" s="396" t="str">
        <f t="shared" si="115"/>
        <v>22 două camere, 38 trei camere, 0 număr camere necunoscut &lt;span style="color: red;"&gt;(spuneți-mi sau trimiteți tabel întreținere)&lt;/span&gt;</v>
      </c>
      <c r="Y2348" s="622" t="str">
        <f t="shared" si="116"/>
        <v>60 din care 22 două camere, 38 trei camere, 0 număr camere necunoscut &lt;span style="color: red;"&gt;(spuneți-mi sau trimiteți tabel întreținere)&lt;/span&gt;</v>
      </c>
      <c r="Z2348" s="397"/>
      <c r="AA2348" s="625" t="s">
        <v>1043</v>
      </c>
      <c r="AB2348" s="628" t="s">
        <v>1307</v>
      </c>
      <c r="AC2348" s="431" t="s">
        <v>1155</v>
      </c>
      <c r="AD2348" s="623" t="s">
        <v>2194</v>
      </c>
      <c r="AE2348" s="623"/>
      <c r="AF2348" s="623"/>
      <c r="AG2348" s="623" t="s">
        <v>2108</v>
      </c>
      <c r="AH2348" s="623" t="s">
        <v>2195</v>
      </c>
      <c r="AI2348" s="623" t="s">
        <v>2610</v>
      </c>
      <c r="AJ2348" s="441"/>
      <c r="AK2348" s="359"/>
    </row>
    <row r="2349" spans="1:37">
      <c r="A2349" s="367"/>
      <c r="B2349" s="445" t="s">
        <v>584</v>
      </c>
      <c r="C2349" s="402">
        <v>47.128100000000003</v>
      </c>
      <c r="D2349" s="428">
        <v>23.883199999999999</v>
      </c>
      <c r="E2349" s="449" t="s">
        <v>206</v>
      </c>
      <c r="F2349" s="450" t="s">
        <v>652</v>
      </c>
      <c r="G2349" s="450" t="s">
        <v>2522</v>
      </c>
      <c r="H2349" s="450" t="s">
        <v>5143</v>
      </c>
      <c r="I2349" s="452" t="s">
        <v>681</v>
      </c>
      <c r="J2349" s="457" t="s">
        <v>3</v>
      </c>
      <c r="K2349" s="407">
        <v>5</v>
      </c>
      <c r="L2349" s="407">
        <v>5</v>
      </c>
      <c r="M2349" s="407">
        <v>5</v>
      </c>
      <c r="N2349" s="425">
        <v>69</v>
      </c>
      <c r="O2349" s="437"/>
      <c r="P2349" s="406"/>
      <c r="Q2349" s="406">
        <v>35</v>
      </c>
      <c r="R2349" s="406">
        <v>25</v>
      </c>
      <c r="S2349" s="406">
        <v>9</v>
      </c>
      <c r="T2349" s="406"/>
      <c r="U2349" s="406"/>
      <c r="V2349" s="406">
        <f t="shared" si="117"/>
        <v>0</v>
      </c>
      <c r="W2349" s="676"/>
      <c r="X2349" s="507" t="str">
        <f t="shared" si="115"/>
        <v>35 două camere, 25 trei camere, 9 patru camere, 0 număr camere necunoscut &lt;span style="color: red;"&gt;(spuneți-mi sau trimiteți tabel întreținere)&lt;/span&gt;</v>
      </c>
      <c r="Y2349" s="508" t="str">
        <f t="shared" si="116"/>
        <v>69 din care 35 două camere, 25 trei camere, 9 patru camere, 0 număr camere necunoscut &lt;span style="color: red;"&gt;(spuneți-mi sau trimiteți tabel întreținere)&lt;/span&gt;</v>
      </c>
      <c r="Z2349" s="509"/>
      <c r="AA2349" s="625" t="s">
        <v>1043</v>
      </c>
      <c r="AB2349" s="628" t="s">
        <v>1306</v>
      </c>
      <c r="AC2349" s="431" t="s">
        <v>1155</v>
      </c>
      <c r="AD2349" s="356" t="s">
        <v>2360</v>
      </c>
      <c r="AE2349" s="356"/>
      <c r="AF2349" s="356"/>
      <c r="AG2349" s="623" t="s">
        <v>10</v>
      </c>
      <c r="AH2349" s="623"/>
      <c r="AI2349" s="623" t="s">
        <v>2588</v>
      </c>
      <c r="AJ2349" s="441"/>
      <c r="AK2349" s="359"/>
    </row>
    <row r="2350" spans="1:37" ht="13.5" thickBot="1">
      <c r="A2350" s="367"/>
      <c r="B2350" s="445" t="s">
        <v>585</v>
      </c>
      <c r="C2350" s="402">
        <v>47.127200000000002</v>
      </c>
      <c r="D2350" s="428">
        <v>23.883700000000001</v>
      </c>
      <c r="E2350" s="449" t="s">
        <v>206</v>
      </c>
      <c r="F2350" s="450" t="s">
        <v>652</v>
      </c>
      <c r="G2350" s="450" t="s">
        <v>2522</v>
      </c>
      <c r="H2350" s="450" t="s">
        <v>5144</v>
      </c>
      <c r="I2350" s="627" t="s">
        <v>681</v>
      </c>
      <c r="J2350" s="399" t="s">
        <v>3</v>
      </c>
      <c r="K2350" s="624">
        <v>3</v>
      </c>
      <c r="L2350" s="624">
        <v>5</v>
      </c>
      <c r="M2350" s="624">
        <v>5</v>
      </c>
      <c r="N2350" s="398">
        <v>50</v>
      </c>
      <c r="O2350" s="395"/>
      <c r="P2350" s="526"/>
      <c r="Q2350" s="526">
        <v>34</v>
      </c>
      <c r="R2350" s="526">
        <v>13</v>
      </c>
      <c r="S2350" s="526">
        <v>3</v>
      </c>
      <c r="T2350" s="526"/>
      <c r="U2350" s="526"/>
      <c r="V2350" s="526">
        <f t="shared" si="117"/>
        <v>0</v>
      </c>
      <c r="W2350" s="672"/>
      <c r="X2350" s="396" t="str">
        <f t="shared" si="115"/>
        <v>34 două camere, 13 trei camere, 3 patru camere, 0 număr camere necunoscut &lt;span style="color: red;"&gt;(spuneți-mi sau trimiteți tabel întreținere)&lt;/span&gt;</v>
      </c>
      <c r="Y2350" s="622" t="str">
        <f t="shared" si="116"/>
        <v>50 din care 34 două camere, 13 trei camere, 3 patru camere, 0 număr camere necunoscut &lt;span style="color: red;"&gt;(spuneți-mi sau trimiteți tabel întreținere)&lt;/span&gt;</v>
      </c>
      <c r="Z2350" s="397"/>
      <c r="AA2350" s="625" t="s">
        <v>1043</v>
      </c>
      <c r="AB2350" s="628" t="s">
        <v>1306</v>
      </c>
      <c r="AC2350" s="431" t="s">
        <v>1155</v>
      </c>
      <c r="AD2350" s="623" t="s">
        <v>2310</v>
      </c>
      <c r="AE2350" s="623"/>
      <c r="AF2350" s="623"/>
      <c r="AG2350" s="623" t="s">
        <v>10</v>
      </c>
      <c r="AH2350" s="623"/>
      <c r="AI2350" s="623" t="s">
        <v>2591</v>
      </c>
      <c r="AJ2350" s="441"/>
      <c r="AK2350" s="359"/>
    </row>
    <row r="2351" spans="1:37" ht="13.5" thickTop="1">
      <c r="A2351" s="367" t="s">
        <v>23</v>
      </c>
      <c r="B2351" s="701" t="s">
        <v>276</v>
      </c>
      <c r="C2351" s="702">
        <v>47.1434</v>
      </c>
      <c r="D2351" s="703">
        <v>23.880800000000001</v>
      </c>
      <c r="E2351" s="704" t="s">
        <v>206</v>
      </c>
      <c r="F2351" s="705" t="s">
        <v>652</v>
      </c>
      <c r="G2351" s="705" t="s">
        <v>2523</v>
      </c>
      <c r="H2351" s="705" t="s">
        <v>3104</v>
      </c>
      <c r="I2351" s="706" t="s">
        <v>681</v>
      </c>
      <c r="J2351" s="707" t="s">
        <v>3</v>
      </c>
      <c r="K2351" s="708">
        <v>1</v>
      </c>
      <c r="L2351" s="708">
        <v>5</v>
      </c>
      <c r="M2351" s="708">
        <v>5</v>
      </c>
      <c r="N2351" s="709">
        <v>20</v>
      </c>
      <c r="O2351" s="732"/>
      <c r="P2351" s="712">
        <v>20</v>
      </c>
      <c r="Q2351" s="712"/>
      <c r="R2351" s="712"/>
      <c r="S2351" s="712"/>
      <c r="T2351" s="712"/>
      <c r="U2351" s="712"/>
      <c r="V2351" s="712">
        <f t="shared" si="117"/>
        <v>0</v>
      </c>
      <c r="W2351" s="713"/>
      <c r="X2351" s="714" t="str">
        <f t="shared" si="115"/>
        <v>20 garsoniere, 0 număr camere necunoscut &lt;span style="color: red;"&gt;(spuneți-mi sau trimiteți tabel întreținere)&lt;/span&gt;</v>
      </c>
      <c r="Y2351" s="715" t="str">
        <f t="shared" si="116"/>
        <v>20 din care 20 garsoniere, 0 număr camere necunoscut &lt;span style="color: red;"&gt;(spuneți-mi sau trimiteți tabel întreținere)&lt;/span&gt;</v>
      </c>
      <c r="Z2351" s="716"/>
      <c r="AA2351" s="717" t="s">
        <v>1667</v>
      </c>
      <c r="AB2351" s="697" t="s">
        <v>1307</v>
      </c>
      <c r="AC2351" s="698" t="s">
        <v>1155</v>
      </c>
      <c r="AD2351" s="699" t="s">
        <v>2502</v>
      </c>
      <c r="AE2351" s="699"/>
      <c r="AF2351" s="699"/>
      <c r="AG2351" s="699" t="s">
        <v>10</v>
      </c>
      <c r="AH2351" s="699"/>
      <c r="AI2351" s="699" t="s">
        <v>2595</v>
      </c>
      <c r="AJ2351" s="720"/>
      <c r="AK2351" s="359"/>
    </row>
    <row r="2352" spans="1:37">
      <c r="A2352" s="367"/>
      <c r="B2352" s="445" t="s">
        <v>280</v>
      </c>
      <c r="C2352" s="402">
        <v>47.1432</v>
      </c>
      <c r="D2352" s="428">
        <v>23.882000000000001</v>
      </c>
      <c r="E2352" s="449" t="s">
        <v>206</v>
      </c>
      <c r="F2352" s="450" t="s">
        <v>652</v>
      </c>
      <c r="G2352" s="450" t="s">
        <v>2523</v>
      </c>
      <c r="H2352" s="450" t="s">
        <v>5145</v>
      </c>
      <c r="I2352" s="627" t="s">
        <v>681</v>
      </c>
      <c r="J2352" s="399" t="s">
        <v>3</v>
      </c>
      <c r="K2352" s="624">
        <v>3</v>
      </c>
      <c r="L2352" s="624">
        <v>5</v>
      </c>
      <c r="M2352" s="624">
        <v>5</v>
      </c>
      <c r="N2352" s="398">
        <v>34</v>
      </c>
      <c r="O2352" s="395"/>
      <c r="P2352" s="526"/>
      <c r="Q2352" s="526">
        <v>15</v>
      </c>
      <c r="R2352" s="526">
        <v>16</v>
      </c>
      <c r="S2352" s="526">
        <v>3</v>
      </c>
      <c r="T2352" s="526"/>
      <c r="U2352" s="526"/>
      <c r="V2352" s="526">
        <f t="shared" si="117"/>
        <v>0</v>
      </c>
      <c r="W2352" s="672"/>
      <c r="X2352" s="396" t="str">
        <f t="shared" si="115"/>
        <v>15 două camere, 16 trei camere, 3 patru camere, 0 număr camere necunoscut &lt;span style="color: red;"&gt;(spuneți-mi sau trimiteți tabel întreținere)&lt;/span&gt;</v>
      </c>
      <c r="Y2352" s="622" t="str">
        <f t="shared" si="116"/>
        <v>34 din care 15 două camere, 16 trei camere, 3 patru camere, 0 număr camere necunoscut &lt;span style="color: red;"&gt;(spuneți-mi sau trimiteți tabel întreținere)&lt;/span&gt;</v>
      </c>
      <c r="Z2352" s="397"/>
      <c r="AA2352" s="625" t="s">
        <v>1043</v>
      </c>
      <c r="AB2352" s="628" t="s">
        <v>1307</v>
      </c>
      <c r="AC2352" s="431" t="s">
        <v>1155</v>
      </c>
      <c r="AD2352" s="623" t="s">
        <v>1398</v>
      </c>
      <c r="AE2352" s="623"/>
      <c r="AF2352" s="623"/>
      <c r="AG2352" s="623" t="s">
        <v>10</v>
      </c>
      <c r="AH2352" s="623"/>
      <c r="AI2352" s="623" t="s">
        <v>2598</v>
      </c>
      <c r="AJ2352" s="441"/>
      <c r="AK2352" s="359"/>
    </row>
    <row r="2353" spans="1:37">
      <c r="A2353" s="367"/>
      <c r="B2353" s="445" t="s">
        <v>416</v>
      </c>
      <c r="C2353" s="402">
        <v>47.143999999999998</v>
      </c>
      <c r="D2353" s="428">
        <v>23.880700000000001</v>
      </c>
      <c r="E2353" s="449" t="s">
        <v>206</v>
      </c>
      <c r="F2353" s="450" t="s">
        <v>652</v>
      </c>
      <c r="G2353" s="450" t="s">
        <v>2523</v>
      </c>
      <c r="H2353" s="450" t="s">
        <v>3227</v>
      </c>
      <c r="I2353" s="627" t="s">
        <v>681</v>
      </c>
      <c r="J2353" s="399" t="s">
        <v>3</v>
      </c>
      <c r="K2353" s="624">
        <v>3</v>
      </c>
      <c r="L2353" s="624">
        <v>5</v>
      </c>
      <c r="M2353" s="624">
        <v>5</v>
      </c>
      <c r="N2353" s="398">
        <v>34</v>
      </c>
      <c r="O2353" s="395"/>
      <c r="P2353" s="526"/>
      <c r="Q2353" s="526">
        <v>15</v>
      </c>
      <c r="R2353" s="526">
        <v>16</v>
      </c>
      <c r="S2353" s="526">
        <v>3</v>
      </c>
      <c r="T2353" s="526"/>
      <c r="U2353" s="526"/>
      <c r="V2353" s="526">
        <f t="shared" si="117"/>
        <v>0</v>
      </c>
      <c r="W2353" s="672"/>
      <c r="X2353" s="396" t="str">
        <f t="shared" si="115"/>
        <v>15 două camere, 16 trei camere, 3 patru camere, 0 număr camere necunoscut &lt;span style="color: red;"&gt;(spuneți-mi sau trimiteți tabel întreținere)&lt;/span&gt;</v>
      </c>
      <c r="Y2353" s="622" t="str">
        <f t="shared" si="116"/>
        <v>34 din care 15 două camere, 16 trei camere, 3 patru camere, 0 număr camere necunoscut &lt;span style="color: red;"&gt;(spuneți-mi sau trimiteți tabel întreținere)&lt;/span&gt;</v>
      </c>
      <c r="Z2353" s="397"/>
      <c r="AA2353" s="625" t="s">
        <v>1043</v>
      </c>
      <c r="AB2353" s="628" t="s">
        <v>1307</v>
      </c>
      <c r="AC2353" s="431" t="s">
        <v>1155</v>
      </c>
      <c r="AD2353" s="623" t="s">
        <v>1398</v>
      </c>
      <c r="AE2353" s="623"/>
      <c r="AF2353" s="623"/>
      <c r="AG2353" s="623" t="s">
        <v>10</v>
      </c>
      <c r="AH2353" s="623"/>
      <c r="AI2353" s="623" t="s">
        <v>2598</v>
      </c>
      <c r="AJ2353" s="441"/>
      <c r="AK2353" s="359"/>
    </row>
    <row r="2354" spans="1:37">
      <c r="A2354" s="367"/>
      <c r="B2354" s="445" t="s">
        <v>417</v>
      </c>
      <c r="C2354" s="402">
        <v>47.143799999999999</v>
      </c>
      <c r="D2354" s="428">
        <v>23.881599999999999</v>
      </c>
      <c r="E2354" s="449" t="s">
        <v>206</v>
      </c>
      <c r="F2354" s="450" t="s">
        <v>652</v>
      </c>
      <c r="G2354" s="450" t="s">
        <v>2523</v>
      </c>
      <c r="H2354" s="450" t="s">
        <v>3303</v>
      </c>
      <c r="I2354" s="627" t="s">
        <v>681</v>
      </c>
      <c r="J2354" s="399" t="s">
        <v>3</v>
      </c>
      <c r="K2354" s="624">
        <v>3</v>
      </c>
      <c r="L2354" s="624">
        <v>5</v>
      </c>
      <c r="M2354" s="624">
        <v>5</v>
      </c>
      <c r="N2354" s="398">
        <v>34</v>
      </c>
      <c r="O2354" s="395"/>
      <c r="P2354" s="526"/>
      <c r="Q2354" s="526">
        <v>15</v>
      </c>
      <c r="R2354" s="526">
        <v>16</v>
      </c>
      <c r="S2354" s="526">
        <v>3</v>
      </c>
      <c r="T2354" s="526"/>
      <c r="U2354" s="526"/>
      <c r="V2354" s="526">
        <f t="shared" si="117"/>
        <v>0</v>
      </c>
      <c r="W2354" s="672"/>
      <c r="X2354" s="396" t="str">
        <f t="shared" si="115"/>
        <v>15 două camere, 16 trei camere, 3 patru camere, 0 număr camere necunoscut &lt;span style="color: red;"&gt;(spuneți-mi sau trimiteți tabel întreținere)&lt;/span&gt;</v>
      </c>
      <c r="Y2354" s="622" t="str">
        <f t="shared" si="116"/>
        <v>34 din care 15 două camere, 16 trei camere, 3 patru camere, 0 număr camere necunoscut &lt;span style="color: red;"&gt;(spuneți-mi sau trimiteți tabel întreținere)&lt;/span&gt;</v>
      </c>
      <c r="Z2354" s="397"/>
      <c r="AA2354" s="625" t="s">
        <v>1043</v>
      </c>
      <c r="AB2354" s="628" t="s">
        <v>1307</v>
      </c>
      <c r="AC2354" s="431" t="s">
        <v>1155</v>
      </c>
      <c r="AD2354" s="623" t="s">
        <v>1398</v>
      </c>
      <c r="AE2354" s="623"/>
      <c r="AF2354" s="623"/>
      <c r="AG2354" s="623" t="s">
        <v>10</v>
      </c>
      <c r="AH2354" s="623"/>
      <c r="AI2354" s="623" t="s">
        <v>2598</v>
      </c>
      <c r="AJ2354" s="441"/>
      <c r="AK2354" s="359"/>
    </row>
    <row r="2355" spans="1:37">
      <c r="A2355" s="367"/>
      <c r="B2355" s="445" t="s">
        <v>252</v>
      </c>
      <c r="C2355" s="402">
        <v>47.143500000000003</v>
      </c>
      <c r="D2355" s="428">
        <v>23.880199999999999</v>
      </c>
      <c r="E2355" s="449" t="s">
        <v>206</v>
      </c>
      <c r="F2355" s="450" t="s">
        <v>652</v>
      </c>
      <c r="G2355" s="450" t="s">
        <v>2523</v>
      </c>
      <c r="H2355" s="450" t="s">
        <v>3104</v>
      </c>
      <c r="I2355" s="452" t="s">
        <v>681</v>
      </c>
      <c r="J2355" s="457" t="s">
        <v>3</v>
      </c>
      <c r="K2355" s="407">
        <v>5</v>
      </c>
      <c r="L2355" s="407">
        <v>5</v>
      </c>
      <c r="M2355" s="407">
        <v>5</v>
      </c>
      <c r="N2355" s="398">
        <v>58</v>
      </c>
      <c r="O2355" s="395"/>
      <c r="P2355" s="526"/>
      <c r="Q2355" s="526">
        <v>30</v>
      </c>
      <c r="R2355" s="526">
        <v>25</v>
      </c>
      <c r="S2355" s="526">
        <v>3</v>
      </c>
      <c r="T2355" s="526"/>
      <c r="U2355" s="526"/>
      <c r="V2355" s="406">
        <f t="shared" si="117"/>
        <v>0</v>
      </c>
      <c r="W2355" s="676"/>
      <c r="X2355" s="507" t="str">
        <f t="shared" si="115"/>
        <v>30 două camere, 25 trei camere, 3 patru camere, 0 număr camere necunoscut &lt;span style="color: red;"&gt;(spuneți-mi sau trimiteți tabel întreținere)&lt;/span&gt;</v>
      </c>
      <c r="Y2355" s="508" t="str">
        <f t="shared" si="116"/>
        <v>58 din care 30 două camere, 25 trei camere, 3 patru camere, 0 număr camere necunoscut &lt;span style="color: red;"&gt;(spuneți-mi sau trimiteți tabel întreținere)&lt;/span&gt;</v>
      </c>
      <c r="Z2355" s="509"/>
      <c r="AA2355" s="625" t="s">
        <v>1043</v>
      </c>
      <c r="AB2355" s="628" t="s">
        <v>1307</v>
      </c>
      <c r="AC2355" s="431" t="s">
        <v>1155</v>
      </c>
      <c r="AD2355" s="356" t="s">
        <v>1633</v>
      </c>
      <c r="AE2355" s="356"/>
      <c r="AF2355" s="356"/>
      <c r="AG2355" s="623" t="s">
        <v>10</v>
      </c>
      <c r="AH2355" s="623"/>
      <c r="AI2355" s="623" t="s">
        <v>2598</v>
      </c>
      <c r="AJ2355" s="441"/>
      <c r="AK2355" s="359"/>
    </row>
    <row r="2356" spans="1:37">
      <c r="A2356" s="367"/>
      <c r="B2356" s="445" t="s">
        <v>292</v>
      </c>
      <c r="C2356" s="402">
        <v>47.143300000000004</v>
      </c>
      <c r="D2356" s="428">
        <v>23.881499999999999</v>
      </c>
      <c r="E2356" s="449" t="s">
        <v>206</v>
      </c>
      <c r="F2356" s="450" t="s">
        <v>652</v>
      </c>
      <c r="G2356" s="450" t="s">
        <v>2523</v>
      </c>
      <c r="H2356" s="450" t="s">
        <v>3105</v>
      </c>
      <c r="I2356" s="452" t="s">
        <v>681</v>
      </c>
      <c r="J2356" s="457" t="s">
        <v>3</v>
      </c>
      <c r="K2356" s="407">
        <v>5</v>
      </c>
      <c r="L2356" s="407">
        <v>5</v>
      </c>
      <c r="M2356" s="407">
        <v>5</v>
      </c>
      <c r="N2356" s="398">
        <v>58</v>
      </c>
      <c r="O2356" s="395"/>
      <c r="P2356" s="526"/>
      <c r="Q2356" s="526">
        <v>30</v>
      </c>
      <c r="R2356" s="526">
        <v>25</v>
      </c>
      <c r="S2356" s="526">
        <v>3</v>
      </c>
      <c r="T2356" s="526"/>
      <c r="U2356" s="526"/>
      <c r="V2356" s="406">
        <f t="shared" si="117"/>
        <v>0</v>
      </c>
      <c r="W2356" s="676"/>
      <c r="X2356" s="507" t="str">
        <f t="shared" si="115"/>
        <v>30 două camere, 25 trei camere, 3 patru camere, 0 număr camere necunoscut &lt;span style="color: red;"&gt;(spuneți-mi sau trimiteți tabel întreținere)&lt;/span&gt;</v>
      </c>
      <c r="Y2356" s="508" t="str">
        <f t="shared" si="116"/>
        <v>58 din care 30 două camere, 25 trei camere, 3 patru camere, 0 număr camere necunoscut &lt;span style="color: red;"&gt;(spuneți-mi sau trimiteți tabel întreținere)&lt;/span&gt;</v>
      </c>
      <c r="Z2356" s="509"/>
      <c r="AA2356" s="625" t="s">
        <v>1043</v>
      </c>
      <c r="AB2356" s="628" t="s">
        <v>1307</v>
      </c>
      <c r="AC2356" s="431" t="s">
        <v>1155</v>
      </c>
      <c r="AD2356" s="356" t="s">
        <v>1633</v>
      </c>
      <c r="AE2356" s="356"/>
      <c r="AF2356" s="356"/>
      <c r="AG2356" s="623" t="s">
        <v>10</v>
      </c>
      <c r="AH2356" s="623"/>
      <c r="AI2356" s="623" t="s">
        <v>2598</v>
      </c>
      <c r="AJ2356" s="441"/>
      <c r="AK2356" s="359"/>
    </row>
    <row r="2357" spans="1:37">
      <c r="A2357" s="367"/>
      <c r="B2357" s="445" t="s">
        <v>295</v>
      </c>
      <c r="C2357" s="402">
        <v>47.1447</v>
      </c>
      <c r="D2357" s="428">
        <v>23.8809</v>
      </c>
      <c r="E2357" s="449" t="s">
        <v>206</v>
      </c>
      <c r="F2357" s="450" t="s">
        <v>652</v>
      </c>
      <c r="G2357" s="450" t="s">
        <v>2523</v>
      </c>
      <c r="H2357" s="450" t="s">
        <v>5146</v>
      </c>
      <c r="I2357" s="451" t="s">
        <v>681</v>
      </c>
      <c r="J2357" s="456" t="s">
        <v>3</v>
      </c>
      <c r="K2357" s="403">
        <v>2</v>
      </c>
      <c r="L2357" s="403">
        <v>5</v>
      </c>
      <c r="M2357" s="403">
        <v>5</v>
      </c>
      <c r="N2357" s="424">
        <v>40</v>
      </c>
      <c r="O2357" s="436"/>
      <c r="P2357" s="404">
        <v>40</v>
      </c>
      <c r="Q2357" s="404"/>
      <c r="R2357" s="404"/>
      <c r="S2357" s="404"/>
      <c r="T2357" s="404"/>
      <c r="U2357" s="404"/>
      <c r="V2357" s="404">
        <f t="shared" si="117"/>
        <v>0</v>
      </c>
      <c r="W2357" s="677"/>
      <c r="X2357" s="503" t="str">
        <f t="shared" si="115"/>
        <v>40 garsoniere, 0 număr camere necunoscut &lt;span style="color: red;"&gt;(spuneți-mi sau trimiteți tabel întreținere)&lt;/span&gt;</v>
      </c>
      <c r="Y2357" s="504" t="str">
        <f t="shared" si="116"/>
        <v>40 din care 40 garsoniere, 0 număr camere necunoscut &lt;span style="color: red;"&gt;(spuneți-mi sau trimiteți tabel întreținere)&lt;/span&gt;</v>
      </c>
      <c r="Z2357" s="505"/>
      <c r="AA2357" s="506" t="s">
        <v>1667</v>
      </c>
      <c r="AB2357" s="628" t="s">
        <v>1307</v>
      </c>
      <c r="AC2357" s="431" t="s">
        <v>1155</v>
      </c>
      <c r="AD2357" s="623" t="s">
        <v>2502</v>
      </c>
      <c r="AE2357" s="623"/>
      <c r="AF2357" s="623"/>
      <c r="AG2357" s="623" t="s">
        <v>10</v>
      </c>
      <c r="AH2357" s="623"/>
      <c r="AI2357" s="623" t="s">
        <v>2595</v>
      </c>
      <c r="AJ2357" s="441"/>
      <c r="AK2357" s="359"/>
    </row>
    <row r="2358" spans="1:37">
      <c r="A2358" s="367"/>
      <c r="B2358" s="445" t="s">
        <v>296</v>
      </c>
      <c r="C2358" s="402">
        <v>47.143599999999999</v>
      </c>
      <c r="D2358" s="428">
        <v>23.881</v>
      </c>
      <c r="E2358" s="449" t="s">
        <v>206</v>
      </c>
      <c r="F2358" s="450" t="s">
        <v>652</v>
      </c>
      <c r="G2358" s="450" t="s">
        <v>2523</v>
      </c>
      <c r="H2358" s="450" t="s">
        <v>3305</v>
      </c>
      <c r="I2358" s="451" t="s">
        <v>681</v>
      </c>
      <c r="J2358" s="456" t="s">
        <v>3</v>
      </c>
      <c r="K2358" s="403">
        <v>2</v>
      </c>
      <c r="L2358" s="403">
        <v>5</v>
      </c>
      <c r="M2358" s="403">
        <v>5</v>
      </c>
      <c r="N2358" s="398">
        <v>20</v>
      </c>
      <c r="O2358" s="395"/>
      <c r="P2358" s="526"/>
      <c r="Q2358" s="526"/>
      <c r="R2358" s="526">
        <v>14</v>
      </c>
      <c r="S2358" s="526">
        <v>6</v>
      </c>
      <c r="T2358" s="526"/>
      <c r="U2358" s="526"/>
      <c r="V2358" s="526">
        <f t="shared" si="117"/>
        <v>0</v>
      </c>
      <c r="W2358" s="677"/>
      <c r="X2358" s="503" t="str">
        <f t="shared" si="115"/>
        <v>14 trei camere, 6 patru camere, 0 număr camere necunoscut &lt;span style="color: red;"&gt;(spuneți-mi sau trimiteți tabel întreținere)&lt;/span&gt;</v>
      </c>
      <c r="Y2358" s="504" t="str">
        <f t="shared" si="116"/>
        <v>20 din care 14 trei camere, 6 patru camere, 0 număr camere necunoscut &lt;span style="color: red;"&gt;(spuneți-mi sau trimiteți tabel întreținere)&lt;/span&gt;</v>
      </c>
      <c r="Z2358" s="505"/>
      <c r="AA2358" s="625" t="s">
        <v>1043</v>
      </c>
      <c r="AB2358" s="628" t="s">
        <v>1307</v>
      </c>
      <c r="AC2358" s="431" t="s">
        <v>1155</v>
      </c>
      <c r="AD2358" s="623" t="s">
        <v>1399</v>
      </c>
      <c r="AE2358" s="623"/>
      <c r="AF2358" s="623"/>
      <c r="AG2358" s="623" t="s">
        <v>10</v>
      </c>
      <c r="AH2358" s="623"/>
      <c r="AI2358" s="623" t="s">
        <v>2598</v>
      </c>
      <c r="AJ2358" s="441"/>
      <c r="AK2358" s="359"/>
    </row>
    <row r="2359" spans="1:37">
      <c r="A2359" s="367"/>
      <c r="B2359" s="445" t="s">
        <v>235</v>
      </c>
      <c r="C2359" s="402">
        <v>47.143700000000003</v>
      </c>
      <c r="D2359" s="428">
        <v>23.883600000000001</v>
      </c>
      <c r="E2359" s="449" t="s">
        <v>206</v>
      </c>
      <c r="F2359" s="450" t="s">
        <v>652</v>
      </c>
      <c r="G2359" s="450" t="s">
        <v>2523</v>
      </c>
      <c r="H2359" s="450" t="s">
        <v>5147</v>
      </c>
      <c r="I2359" s="451" t="s">
        <v>681</v>
      </c>
      <c r="J2359" s="456" t="s">
        <v>3</v>
      </c>
      <c r="K2359" s="403">
        <v>1</v>
      </c>
      <c r="L2359" s="403">
        <v>5</v>
      </c>
      <c r="M2359" s="403">
        <v>5</v>
      </c>
      <c r="N2359" s="398">
        <v>60</v>
      </c>
      <c r="O2359" s="395"/>
      <c r="P2359" s="526">
        <v>60</v>
      </c>
      <c r="Q2359" s="406"/>
      <c r="R2359" s="406"/>
      <c r="S2359" s="406"/>
      <c r="T2359" s="406"/>
      <c r="U2359" s="406"/>
      <c r="V2359" s="406">
        <f t="shared" si="117"/>
        <v>0</v>
      </c>
      <c r="W2359" s="676"/>
      <c r="X2359" s="507" t="str">
        <f t="shared" si="115"/>
        <v>60 garsoniere, 0 număr camere necunoscut &lt;span style="color: red;"&gt;(spuneți-mi sau trimiteți tabel întreținere)&lt;/span&gt;</v>
      </c>
      <c r="Y2359" s="508" t="str">
        <f t="shared" si="116"/>
        <v>60 din care 60 garsoniere, 0 număr camere necunoscut &lt;span style="color: red;"&gt;(spuneți-mi sau trimiteți tabel întreținere)&lt;/span&gt;</v>
      </c>
      <c r="Z2359" s="509"/>
      <c r="AA2359" s="510" t="s">
        <v>1043</v>
      </c>
      <c r="AB2359" s="421" t="s">
        <v>1306</v>
      </c>
      <c r="AC2359" s="432" t="s">
        <v>1155</v>
      </c>
      <c r="AD2359" s="356" t="s">
        <v>2277</v>
      </c>
      <c r="AE2359" s="356"/>
      <c r="AF2359" s="356"/>
      <c r="AG2359" s="356" t="s">
        <v>840</v>
      </c>
      <c r="AH2359" s="356"/>
      <c r="AI2359" s="356" t="s">
        <v>2227</v>
      </c>
      <c r="AJ2359" s="441"/>
      <c r="AK2359" s="359"/>
    </row>
    <row r="2360" spans="1:37">
      <c r="A2360" s="367"/>
      <c r="B2360" s="445" t="s">
        <v>236</v>
      </c>
      <c r="C2360" s="402">
        <v>47.143999999999998</v>
      </c>
      <c r="D2360" s="428">
        <v>23.882899999999999</v>
      </c>
      <c r="E2360" s="449" t="s">
        <v>206</v>
      </c>
      <c r="F2360" s="450" t="s">
        <v>652</v>
      </c>
      <c r="G2360" s="450" t="s">
        <v>2523</v>
      </c>
      <c r="H2360" s="450" t="s">
        <v>5148</v>
      </c>
      <c r="I2360" s="451" t="s">
        <v>681</v>
      </c>
      <c r="J2360" s="456" t="s">
        <v>3</v>
      </c>
      <c r="K2360" s="403">
        <v>4</v>
      </c>
      <c r="L2360" s="403">
        <v>5</v>
      </c>
      <c r="M2360" s="403">
        <v>5</v>
      </c>
      <c r="N2360" s="398">
        <v>40</v>
      </c>
      <c r="O2360" s="395"/>
      <c r="P2360" s="526"/>
      <c r="Q2360" s="526"/>
      <c r="R2360" s="526">
        <v>28</v>
      </c>
      <c r="S2360" s="526">
        <v>12</v>
      </c>
      <c r="T2360" s="526"/>
      <c r="U2360" s="526"/>
      <c r="V2360" s="526">
        <f t="shared" si="117"/>
        <v>0</v>
      </c>
      <c r="W2360" s="677"/>
      <c r="X2360" s="503" t="str">
        <f t="shared" si="115"/>
        <v>28 trei camere, 12 patru camere, 0 număr camere necunoscut &lt;span style="color: red;"&gt;(spuneți-mi sau trimiteți tabel întreținere)&lt;/span&gt;</v>
      </c>
      <c r="Y2360" s="504" t="str">
        <f t="shared" si="116"/>
        <v>40 din care 28 trei camere, 12 patru camere, 0 număr camere necunoscut &lt;span style="color: red;"&gt;(spuneți-mi sau trimiteți tabel întreținere)&lt;/span&gt;</v>
      </c>
      <c r="Z2360" s="505"/>
      <c r="AA2360" s="625" t="s">
        <v>1043</v>
      </c>
      <c r="AB2360" s="628" t="s">
        <v>1307</v>
      </c>
      <c r="AC2360" s="431" t="s">
        <v>1155</v>
      </c>
      <c r="AD2360" s="623" t="s">
        <v>1383</v>
      </c>
      <c r="AE2360" s="623"/>
      <c r="AF2360" s="623"/>
      <c r="AG2360" s="623" t="s">
        <v>10</v>
      </c>
      <c r="AH2360" s="623"/>
      <c r="AI2360" s="623" t="s">
        <v>2598</v>
      </c>
      <c r="AJ2360" s="441"/>
      <c r="AK2360" s="359"/>
    </row>
    <row r="2361" spans="1:37">
      <c r="A2361" s="367"/>
      <c r="B2361" s="445" t="s">
        <v>380</v>
      </c>
      <c r="C2361" s="402">
        <v>47.143999999999998</v>
      </c>
      <c r="D2361" s="428">
        <v>23.8812</v>
      </c>
      <c r="E2361" s="449" t="s">
        <v>206</v>
      </c>
      <c r="F2361" s="450" t="s">
        <v>652</v>
      </c>
      <c r="G2361" s="450" t="s">
        <v>2523</v>
      </c>
      <c r="H2361" s="450" t="s">
        <v>3304</v>
      </c>
      <c r="I2361" s="451" t="s">
        <v>681</v>
      </c>
      <c r="J2361" s="456" t="s">
        <v>3</v>
      </c>
      <c r="K2361" s="403">
        <v>1</v>
      </c>
      <c r="L2361" s="403">
        <v>5</v>
      </c>
      <c r="M2361" s="403">
        <v>5</v>
      </c>
      <c r="N2361" s="424">
        <v>20</v>
      </c>
      <c r="O2361" s="436"/>
      <c r="P2361" s="404">
        <v>20</v>
      </c>
      <c r="Q2361" s="404"/>
      <c r="R2361" s="404"/>
      <c r="S2361" s="404"/>
      <c r="T2361" s="404"/>
      <c r="U2361" s="404"/>
      <c r="V2361" s="404">
        <f t="shared" si="117"/>
        <v>0</v>
      </c>
      <c r="W2361" s="677"/>
      <c r="X2361" s="503" t="str">
        <f t="shared" si="115"/>
        <v>20 garsoniere, 0 număr camere necunoscut &lt;span style="color: red;"&gt;(spuneți-mi sau trimiteți tabel întreținere)&lt;/span&gt;</v>
      </c>
      <c r="Y2361" s="504" t="str">
        <f t="shared" si="116"/>
        <v>20 din care 20 garsoniere, 0 număr camere necunoscut &lt;span style="color: red;"&gt;(spuneți-mi sau trimiteți tabel întreținere)&lt;/span&gt;</v>
      </c>
      <c r="Z2361" s="505"/>
      <c r="AA2361" s="506" t="s">
        <v>1667</v>
      </c>
      <c r="AB2361" s="628" t="s">
        <v>1307</v>
      </c>
      <c r="AC2361" s="431" t="s">
        <v>1155</v>
      </c>
      <c r="AD2361" s="623" t="s">
        <v>2502</v>
      </c>
      <c r="AE2361" s="623"/>
      <c r="AF2361" s="623"/>
      <c r="AG2361" s="623" t="s">
        <v>10</v>
      </c>
      <c r="AH2361" s="623"/>
      <c r="AI2361" s="623" t="s">
        <v>2595</v>
      </c>
      <c r="AJ2361" s="441"/>
      <c r="AK2361" s="359"/>
    </row>
    <row r="2362" spans="1:37">
      <c r="A2362" s="367"/>
      <c r="B2362" s="445" t="s">
        <v>2254</v>
      </c>
      <c r="C2362" s="402">
        <v>47.142899999999997</v>
      </c>
      <c r="D2362" s="428">
        <v>23.8825</v>
      </c>
      <c r="E2362" s="449" t="s">
        <v>206</v>
      </c>
      <c r="F2362" s="450" t="s">
        <v>652</v>
      </c>
      <c r="G2362" s="450" t="s">
        <v>2523</v>
      </c>
      <c r="H2362" s="450" t="s">
        <v>3220</v>
      </c>
      <c r="I2362" s="452" t="s">
        <v>681</v>
      </c>
      <c r="J2362" s="457" t="s">
        <v>3</v>
      </c>
      <c r="K2362" s="407">
        <v>4</v>
      </c>
      <c r="L2362" s="407">
        <v>5</v>
      </c>
      <c r="M2362" s="407">
        <v>5</v>
      </c>
      <c r="N2362" s="425">
        <v>40</v>
      </c>
      <c r="O2362" s="437"/>
      <c r="P2362" s="406"/>
      <c r="Q2362" s="406">
        <v>6</v>
      </c>
      <c r="R2362" s="406">
        <v>31</v>
      </c>
      <c r="S2362" s="406">
        <v>3</v>
      </c>
      <c r="T2362" s="406"/>
      <c r="U2362" s="406"/>
      <c r="V2362" s="406">
        <f t="shared" si="117"/>
        <v>0</v>
      </c>
      <c r="W2362" s="676"/>
      <c r="X2362" s="507" t="str">
        <f t="shared" si="115"/>
        <v>6 două camere, 31 trei camere, 3 patru camere, 0 număr camere necunoscut &lt;span style="color: red;"&gt;(spuneți-mi sau trimiteți tabel întreținere)&lt;/span&gt;</v>
      </c>
      <c r="Y2362" s="508" t="str">
        <f t="shared" si="116"/>
        <v>40 din care 6 două camere, 31 trei camere, 3 patru camere, 0 număr camere necunoscut &lt;span style="color: red;"&gt;(spuneți-mi sau trimiteți tabel întreținere)&lt;/span&gt;</v>
      </c>
      <c r="Z2362" s="509"/>
      <c r="AA2362" s="510" t="s">
        <v>1043</v>
      </c>
      <c r="AB2362" s="628" t="s">
        <v>1307</v>
      </c>
      <c r="AC2362" s="431" t="s">
        <v>1155</v>
      </c>
      <c r="AD2362" s="356" t="s">
        <v>2154</v>
      </c>
      <c r="AE2362" s="356"/>
      <c r="AF2362" s="356"/>
      <c r="AG2362" s="623" t="s">
        <v>10</v>
      </c>
      <c r="AH2362" s="623"/>
      <c r="AI2362" s="623" t="s">
        <v>2598</v>
      </c>
      <c r="AJ2362" s="441"/>
      <c r="AK2362" s="359"/>
    </row>
    <row r="2363" spans="1:37">
      <c r="A2363" s="367"/>
      <c r="B2363" s="445" t="s">
        <v>406</v>
      </c>
      <c r="C2363" s="402">
        <v>47.142899999999997</v>
      </c>
      <c r="D2363" s="428">
        <v>23.880400000000002</v>
      </c>
      <c r="E2363" s="449" t="s">
        <v>206</v>
      </c>
      <c r="F2363" s="450" t="s">
        <v>652</v>
      </c>
      <c r="G2363" s="450" t="s">
        <v>2523</v>
      </c>
      <c r="H2363" s="450" t="s">
        <v>5149</v>
      </c>
      <c r="I2363" s="452" t="s">
        <v>681</v>
      </c>
      <c r="J2363" s="457" t="s">
        <v>3</v>
      </c>
      <c r="K2363" s="407">
        <v>6</v>
      </c>
      <c r="L2363" s="407">
        <v>5</v>
      </c>
      <c r="M2363" s="407">
        <v>5</v>
      </c>
      <c r="N2363" s="425">
        <v>64</v>
      </c>
      <c r="O2363" s="437"/>
      <c r="P2363" s="526"/>
      <c r="Q2363" s="526">
        <v>17</v>
      </c>
      <c r="R2363" s="526">
        <v>38</v>
      </c>
      <c r="S2363" s="526">
        <v>9</v>
      </c>
      <c r="T2363" s="526"/>
      <c r="U2363" s="526"/>
      <c r="V2363" s="406">
        <f t="shared" si="117"/>
        <v>0</v>
      </c>
      <c r="W2363" s="676"/>
      <c r="X2363" s="507" t="str">
        <f t="shared" si="115"/>
        <v>17 două camere, 38 trei camere, 9 patru camere, 0 număr camere necunoscut &lt;span style="color: red;"&gt;(spuneți-mi sau trimiteți tabel întreținere)&lt;/span&gt;</v>
      </c>
      <c r="Y2363" s="508" t="str">
        <f t="shared" si="116"/>
        <v>64 din care 17 două camere, 38 trei camere, 9 patru camere, 0 număr camere necunoscut &lt;span style="color: red;"&gt;(spuneți-mi sau trimiteți tabel întreținere)&lt;/span&gt;</v>
      </c>
      <c r="Z2363" s="509"/>
      <c r="AA2363" s="510" t="s">
        <v>1043</v>
      </c>
      <c r="AB2363" s="628" t="s">
        <v>1307</v>
      </c>
      <c r="AC2363" s="431" t="s">
        <v>1155</v>
      </c>
      <c r="AD2363" s="623" t="s">
        <v>2367</v>
      </c>
      <c r="AE2363" s="623"/>
      <c r="AF2363" s="623"/>
      <c r="AG2363" s="623" t="s">
        <v>10</v>
      </c>
      <c r="AH2363" s="623"/>
      <c r="AI2363" s="623" t="s">
        <v>2598</v>
      </c>
      <c r="AJ2363" s="441"/>
      <c r="AK2363" s="359"/>
    </row>
    <row r="2364" spans="1:37">
      <c r="A2364" s="367"/>
      <c r="B2364" s="445" t="s">
        <v>407</v>
      </c>
      <c r="C2364" s="402">
        <v>47.142699999999998</v>
      </c>
      <c r="D2364" s="428">
        <v>23.8797</v>
      </c>
      <c r="E2364" s="449" t="s">
        <v>206</v>
      </c>
      <c r="F2364" s="450" t="s">
        <v>652</v>
      </c>
      <c r="G2364" s="450" t="s">
        <v>2523</v>
      </c>
      <c r="H2364" s="450" t="s">
        <v>3026</v>
      </c>
      <c r="I2364" s="452" t="s">
        <v>681</v>
      </c>
      <c r="J2364" s="457" t="s">
        <v>3</v>
      </c>
      <c r="K2364" s="407">
        <v>4</v>
      </c>
      <c r="L2364" s="407">
        <v>5</v>
      </c>
      <c r="M2364" s="407">
        <v>5</v>
      </c>
      <c r="N2364" s="398">
        <v>40</v>
      </c>
      <c r="O2364" s="395"/>
      <c r="P2364" s="526"/>
      <c r="Q2364" s="526">
        <v>2</v>
      </c>
      <c r="R2364" s="526">
        <v>29</v>
      </c>
      <c r="S2364" s="526">
        <v>9</v>
      </c>
      <c r="T2364" s="526"/>
      <c r="U2364" s="526"/>
      <c r="V2364" s="526">
        <f t="shared" si="117"/>
        <v>0</v>
      </c>
      <c r="W2364" s="676"/>
      <c r="X2364" s="507" t="str">
        <f t="shared" si="115"/>
        <v>2 două camere, 29 trei camere, 9 patru camere, 0 număr camere necunoscut &lt;span style="color: red;"&gt;(spuneți-mi sau trimiteți tabel întreținere)&lt;/span&gt;</v>
      </c>
      <c r="Y2364" s="508" t="str">
        <f t="shared" si="116"/>
        <v>40 din care 2 două camere, 29 trei camere, 9 patru camere, 0 număr camere necunoscut &lt;span style="color: red;"&gt;(spuneți-mi sau trimiteți tabel întreținere)&lt;/span&gt;</v>
      </c>
      <c r="Z2364" s="509"/>
      <c r="AA2364" s="510" t="s">
        <v>1043</v>
      </c>
      <c r="AB2364" s="628" t="s">
        <v>1307</v>
      </c>
      <c r="AC2364" s="431" t="s">
        <v>1155</v>
      </c>
      <c r="AD2364" s="623" t="s">
        <v>1437</v>
      </c>
      <c r="AE2364" s="623"/>
      <c r="AF2364" s="623"/>
      <c r="AG2364" s="623" t="s">
        <v>10</v>
      </c>
      <c r="AH2364" s="623"/>
      <c r="AI2364" s="623" t="s">
        <v>2598</v>
      </c>
      <c r="AJ2364" s="441"/>
      <c r="AK2364" s="359"/>
    </row>
    <row r="2365" spans="1:37">
      <c r="A2365" s="367"/>
      <c r="B2365" s="445" t="s">
        <v>621</v>
      </c>
      <c r="C2365" s="402">
        <v>47.143799999999999</v>
      </c>
      <c r="D2365" s="428">
        <v>23.882300000000001</v>
      </c>
      <c r="E2365" s="449" t="s">
        <v>206</v>
      </c>
      <c r="F2365" s="450" t="s">
        <v>652</v>
      </c>
      <c r="G2365" s="450" t="s">
        <v>2523</v>
      </c>
      <c r="H2365" s="450" t="s">
        <v>5150</v>
      </c>
      <c r="I2365" s="452" t="s">
        <v>681</v>
      </c>
      <c r="J2365" s="457" t="s">
        <v>3</v>
      </c>
      <c r="K2365" s="407">
        <v>3</v>
      </c>
      <c r="L2365" s="407">
        <v>5</v>
      </c>
      <c r="M2365" s="407">
        <v>5</v>
      </c>
      <c r="N2365" s="398">
        <v>34</v>
      </c>
      <c r="O2365" s="395"/>
      <c r="P2365" s="526"/>
      <c r="Q2365" s="526">
        <v>13</v>
      </c>
      <c r="R2365" s="526">
        <v>15</v>
      </c>
      <c r="S2365" s="526">
        <v>6</v>
      </c>
      <c r="T2365" s="526"/>
      <c r="U2365" s="526"/>
      <c r="V2365" s="406">
        <f t="shared" si="117"/>
        <v>0</v>
      </c>
      <c r="W2365" s="676"/>
      <c r="X2365" s="507" t="str">
        <f t="shared" si="115"/>
        <v>13 două camere, 15 trei camere, 6 patru camere, 0 număr camere necunoscut &lt;span style="color: red;"&gt;(spuneți-mi sau trimiteți tabel întreținere)&lt;/span&gt;</v>
      </c>
      <c r="Y2365" s="508" t="str">
        <f t="shared" si="116"/>
        <v>34 din care 13 două camere, 15 trei camere, 6 patru camere, 0 număr camere necunoscut &lt;span style="color: red;"&gt;(spuneți-mi sau trimiteți tabel întreținere)&lt;/span&gt;</v>
      </c>
      <c r="Z2365" s="509"/>
      <c r="AA2365" s="510" t="s">
        <v>1043</v>
      </c>
      <c r="AB2365" s="628" t="s">
        <v>1307</v>
      </c>
      <c r="AC2365" s="431" t="s">
        <v>1155</v>
      </c>
      <c r="AD2365" s="623" t="s">
        <v>1402</v>
      </c>
      <c r="AE2365" s="623"/>
      <c r="AF2365" s="623"/>
      <c r="AG2365" s="623" t="s">
        <v>10</v>
      </c>
      <c r="AH2365" s="623"/>
      <c r="AI2365" s="623" t="s">
        <v>2598</v>
      </c>
      <c r="AJ2365" s="441"/>
      <c r="AK2365" s="359"/>
    </row>
    <row r="2366" spans="1:37">
      <c r="A2366" s="367"/>
      <c r="B2366" s="445" t="s">
        <v>548</v>
      </c>
      <c r="C2366" s="402">
        <v>47.145000000000003</v>
      </c>
      <c r="D2366" s="428">
        <v>23.8811</v>
      </c>
      <c r="E2366" s="449" t="s">
        <v>206</v>
      </c>
      <c r="F2366" s="450" t="s">
        <v>652</v>
      </c>
      <c r="G2366" s="450" t="s">
        <v>2523</v>
      </c>
      <c r="H2366" s="450" t="s">
        <v>5151</v>
      </c>
      <c r="I2366" s="452" t="s">
        <v>659</v>
      </c>
      <c r="J2366" s="457" t="s">
        <v>825</v>
      </c>
      <c r="K2366" s="407">
        <v>1</v>
      </c>
      <c r="L2366" s="407">
        <v>8</v>
      </c>
      <c r="M2366" s="407">
        <v>8</v>
      </c>
      <c r="N2366" s="425">
        <v>23</v>
      </c>
      <c r="O2366" s="437"/>
      <c r="P2366" s="406"/>
      <c r="Q2366" s="406"/>
      <c r="R2366" s="406"/>
      <c r="S2366" s="406"/>
      <c r="T2366" s="406"/>
      <c r="U2366" s="406"/>
      <c r="V2366" s="406">
        <f t="shared" si="117"/>
        <v>23</v>
      </c>
      <c r="W2366" s="676" t="s">
        <v>750</v>
      </c>
      <c r="X2366" s="507" t="str">
        <f t="shared" si="115"/>
        <v>probabil 23 număr camere necunoscut &lt;span style="color: red;"&gt;(spuneți-mi sau trimiteți tabel întreținere)&lt;/span&gt;</v>
      </c>
      <c r="Y2366" s="508" t="str">
        <f t="shared" si="116"/>
        <v>probabil 23 din care probabil 23 număr camere necunoscut &lt;span style="color: red;"&gt;(spuneți-mi sau trimiteți tabel întreținere)&lt;/span&gt;</v>
      </c>
      <c r="Z2366" s="509"/>
      <c r="AA2366" s="510" t="s">
        <v>1043</v>
      </c>
      <c r="AB2366" s="421" t="s">
        <v>1308</v>
      </c>
      <c r="AC2366" s="432" t="s">
        <v>1155</v>
      </c>
      <c r="AD2366" s="356" t="s">
        <v>624</v>
      </c>
      <c r="AE2366" s="356"/>
      <c r="AF2366" s="356"/>
      <c r="AG2366" s="356" t="s">
        <v>840</v>
      </c>
      <c r="AH2366" s="356"/>
      <c r="AI2366" s="356" t="s">
        <v>2227</v>
      </c>
      <c r="AJ2366" s="441"/>
      <c r="AK2366" s="359"/>
    </row>
    <row r="2367" spans="1:37">
      <c r="A2367" s="367"/>
      <c r="B2367" s="445" t="s">
        <v>586</v>
      </c>
      <c r="C2367" s="402">
        <v>47.1447</v>
      </c>
      <c r="D2367" s="428">
        <v>23.881699999999999</v>
      </c>
      <c r="E2367" s="449" t="s">
        <v>206</v>
      </c>
      <c r="F2367" s="450" t="s">
        <v>652</v>
      </c>
      <c r="G2367" s="450" t="s">
        <v>2523</v>
      </c>
      <c r="H2367" s="450" t="s">
        <v>5152</v>
      </c>
      <c r="I2367" s="452" t="s">
        <v>659</v>
      </c>
      <c r="J2367" s="457" t="s">
        <v>825</v>
      </c>
      <c r="K2367" s="407">
        <v>1</v>
      </c>
      <c r="L2367" s="407">
        <v>8</v>
      </c>
      <c r="M2367" s="407">
        <v>8</v>
      </c>
      <c r="N2367" s="425">
        <v>23</v>
      </c>
      <c r="O2367" s="437"/>
      <c r="P2367" s="406"/>
      <c r="Q2367" s="406"/>
      <c r="R2367" s="406"/>
      <c r="S2367" s="406"/>
      <c r="T2367" s="406"/>
      <c r="U2367" s="406"/>
      <c r="V2367" s="406">
        <f t="shared" si="117"/>
        <v>23</v>
      </c>
      <c r="W2367" s="676" t="s">
        <v>750</v>
      </c>
      <c r="X2367" s="507" t="str">
        <f t="shared" si="115"/>
        <v>probabil 23 număr camere necunoscut &lt;span style="color: red;"&gt;(spuneți-mi sau trimiteți tabel întreținere)&lt;/span&gt;</v>
      </c>
      <c r="Y2367" s="508" t="str">
        <f t="shared" si="116"/>
        <v>probabil 23 din care probabil 23 număr camere necunoscut &lt;span style="color: red;"&gt;(spuneți-mi sau trimiteți tabel întreținere)&lt;/span&gt;</v>
      </c>
      <c r="Z2367" s="509"/>
      <c r="AA2367" s="510" t="s">
        <v>1043</v>
      </c>
      <c r="AB2367" s="421" t="s">
        <v>1308</v>
      </c>
      <c r="AC2367" s="432" t="s">
        <v>1155</v>
      </c>
      <c r="AD2367" s="356" t="s">
        <v>624</v>
      </c>
      <c r="AE2367" s="356"/>
      <c r="AF2367" s="356"/>
      <c r="AG2367" s="356" t="s">
        <v>840</v>
      </c>
      <c r="AH2367" s="356"/>
      <c r="AI2367" s="356" t="s">
        <v>2227</v>
      </c>
      <c r="AJ2367" s="441"/>
      <c r="AK2367" s="359"/>
    </row>
    <row r="2368" spans="1:37">
      <c r="A2368" s="367"/>
      <c r="B2368" s="445" t="s">
        <v>587</v>
      </c>
      <c r="C2368" s="402">
        <v>47.144399999999997</v>
      </c>
      <c r="D2368" s="428">
        <v>23.882200000000001</v>
      </c>
      <c r="E2368" s="449" t="s">
        <v>206</v>
      </c>
      <c r="F2368" s="450" t="s">
        <v>652</v>
      </c>
      <c r="G2368" s="450" t="s">
        <v>2523</v>
      </c>
      <c r="H2368" s="450" t="s">
        <v>5153</v>
      </c>
      <c r="I2368" s="452" t="s">
        <v>659</v>
      </c>
      <c r="J2368" s="457" t="s">
        <v>825</v>
      </c>
      <c r="K2368" s="407">
        <v>1</v>
      </c>
      <c r="L2368" s="407">
        <v>8</v>
      </c>
      <c r="M2368" s="407">
        <v>8</v>
      </c>
      <c r="N2368" s="425">
        <v>23</v>
      </c>
      <c r="O2368" s="437"/>
      <c r="P2368" s="406"/>
      <c r="Q2368" s="406"/>
      <c r="R2368" s="406"/>
      <c r="S2368" s="406"/>
      <c r="T2368" s="406"/>
      <c r="U2368" s="406"/>
      <c r="V2368" s="406">
        <f t="shared" si="117"/>
        <v>23</v>
      </c>
      <c r="W2368" s="676" t="s">
        <v>750</v>
      </c>
      <c r="X2368" s="507" t="str">
        <f t="shared" si="115"/>
        <v>probabil 23 număr camere necunoscut &lt;span style="color: red;"&gt;(spuneți-mi sau trimiteți tabel întreținere)&lt;/span&gt;</v>
      </c>
      <c r="Y2368" s="508" t="str">
        <f t="shared" si="116"/>
        <v>probabil 23 din care probabil 23 număr camere necunoscut &lt;span style="color: red;"&gt;(spuneți-mi sau trimiteți tabel întreținere)&lt;/span&gt;</v>
      </c>
      <c r="Z2368" s="509"/>
      <c r="AA2368" s="510" t="s">
        <v>1043</v>
      </c>
      <c r="AB2368" s="421" t="s">
        <v>1308</v>
      </c>
      <c r="AC2368" s="432" t="s">
        <v>1155</v>
      </c>
      <c r="AD2368" s="356" t="s">
        <v>624</v>
      </c>
      <c r="AE2368" s="356"/>
      <c r="AF2368" s="356"/>
      <c r="AG2368" s="356" t="s">
        <v>840</v>
      </c>
      <c r="AH2368" s="356"/>
      <c r="AI2368" s="356" t="s">
        <v>2227</v>
      </c>
      <c r="AJ2368" s="441"/>
      <c r="AK2368" s="359"/>
    </row>
    <row r="2369" spans="1:37">
      <c r="A2369" s="367"/>
      <c r="B2369" s="386" t="s">
        <v>404</v>
      </c>
      <c r="C2369" s="402">
        <v>47.142499999999998</v>
      </c>
      <c r="D2369" s="428">
        <v>23.881499999999999</v>
      </c>
      <c r="E2369" s="449" t="s">
        <v>206</v>
      </c>
      <c r="F2369" s="450" t="s">
        <v>652</v>
      </c>
      <c r="G2369" s="450" t="s">
        <v>2523</v>
      </c>
      <c r="H2369" s="450" t="s">
        <v>5154</v>
      </c>
      <c r="I2369" s="451" t="s">
        <v>681</v>
      </c>
      <c r="J2369" s="456" t="s">
        <v>3</v>
      </c>
      <c r="K2369" s="403">
        <v>7</v>
      </c>
      <c r="L2369" s="403">
        <v>5</v>
      </c>
      <c r="M2369" s="403">
        <v>5</v>
      </c>
      <c r="N2369" s="398">
        <v>70</v>
      </c>
      <c r="O2369" s="395"/>
      <c r="P2369" s="526"/>
      <c r="Q2369" s="526">
        <v>6</v>
      </c>
      <c r="R2369" s="526">
        <v>52</v>
      </c>
      <c r="S2369" s="526">
        <v>12</v>
      </c>
      <c r="T2369" s="526"/>
      <c r="U2369" s="526"/>
      <c r="V2369" s="526">
        <f t="shared" si="117"/>
        <v>0</v>
      </c>
      <c r="W2369" s="677"/>
      <c r="X2369" s="503" t="str">
        <f t="shared" si="115"/>
        <v>6 două camere, 52 trei camere, 12 patru camere, 0 număr camere necunoscut &lt;span style="color: red;"&gt;(spuneți-mi sau trimiteți tabel întreținere)&lt;/span&gt;</v>
      </c>
      <c r="Y2369" s="504" t="str">
        <f t="shared" si="116"/>
        <v>70 din care 6 două camere, 52 trei camere, 12 patru camere, 0 număr camere necunoscut &lt;span style="color: red;"&gt;(spuneți-mi sau trimiteți tabel întreținere)&lt;/span&gt;</v>
      </c>
      <c r="Z2369" s="505"/>
      <c r="AA2369" s="625" t="s">
        <v>1043</v>
      </c>
      <c r="AB2369" s="628" t="s">
        <v>1307</v>
      </c>
      <c r="AC2369" s="431" t="s">
        <v>1155</v>
      </c>
      <c r="AD2369" s="623" t="s">
        <v>2366</v>
      </c>
      <c r="AE2369" s="623"/>
      <c r="AF2369" s="623"/>
      <c r="AG2369" s="623" t="s">
        <v>10</v>
      </c>
      <c r="AH2369" s="623"/>
      <c r="AI2369" s="623" t="s">
        <v>2598</v>
      </c>
      <c r="AJ2369" s="441"/>
      <c r="AK2369" s="359"/>
    </row>
    <row r="2370" spans="1:37">
      <c r="A2370" s="367"/>
      <c r="B2370" s="386" t="s">
        <v>404</v>
      </c>
      <c r="C2370" s="402">
        <v>47.143099999999997</v>
      </c>
      <c r="D2370" s="428">
        <v>23.883199999999999</v>
      </c>
      <c r="E2370" s="449" t="s">
        <v>206</v>
      </c>
      <c r="F2370" s="450" t="s">
        <v>652</v>
      </c>
      <c r="G2370" s="450" t="s">
        <v>2523</v>
      </c>
      <c r="H2370" s="450" t="s">
        <v>5155</v>
      </c>
      <c r="I2370" s="451" t="s">
        <v>681</v>
      </c>
      <c r="J2370" s="456" t="s">
        <v>3</v>
      </c>
      <c r="K2370" s="403">
        <v>4</v>
      </c>
      <c r="L2370" s="403">
        <v>5</v>
      </c>
      <c r="M2370" s="403">
        <v>5</v>
      </c>
      <c r="N2370" s="398">
        <v>40</v>
      </c>
      <c r="O2370" s="395"/>
      <c r="P2370" s="526"/>
      <c r="Q2370" s="526"/>
      <c r="R2370" s="526">
        <v>28</v>
      </c>
      <c r="S2370" s="526">
        <v>12</v>
      </c>
      <c r="T2370" s="526"/>
      <c r="U2370" s="526"/>
      <c r="V2370" s="526">
        <f t="shared" si="117"/>
        <v>0</v>
      </c>
      <c r="W2370" s="677"/>
      <c r="X2370" s="503" t="str">
        <f t="shared" si="115"/>
        <v>28 trei camere, 12 patru camere, 0 număr camere necunoscut &lt;span style="color: red;"&gt;(spuneți-mi sau trimiteți tabel întreținere)&lt;/span&gt;</v>
      </c>
      <c r="Y2370" s="504" t="str">
        <f t="shared" si="116"/>
        <v>40 din care 28 trei camere, 12 patru camere, 0 număr camere necunoscut &lt;span style="color: red;"&gt;(spuneți-mi sau trimiteți tabel întreținere)&lt;/span&gt;</v>
      </c>
      <c r="Z2370" s="505"/>
      <c r="AA2370" s="625" t="s">
        <v>1043</v>
      </c>
      <c r="AB2370" s="628" t="s">
        <v>1307</v>
      </c>
      <c r="AC2370" s="431" t="s">
        <v>1155</v>
      </c>
      <c r="AD2370" s="623" t="s">
        <v>1383</v>
      </c>
      <c r="AE2370" s="623"/>
      <c r="AF2370" s="623"/>
      <c r="AG2370" s="623" t="s">
        <v>10</v>
      </c>
      <c r="AH2370" s="623"/>
      <c r="AI2370" s="623" t="s">
        <v>2598</v>
      </c>
      <c r="AJ2370" s="441"/>
      <c r="AK2370" s="359"/>
    </row>
    <row r="2371" spans="1:37">
      <c r="A2371" s="367"/>
      <c r="B2371" s="386" t="s">
        <v>404</v>
      </c>
      <c r="C2371" s="402">
        <v>47.143300000000004</v>
      </c>
      <c r="D2371" s="428">
        <v>23.883900000000001</v>
      </c>
      <c r="E2371" s="449" t="s">
        <v>206</v>
      </c>
      <c r="F2371" s="450" t="s">
        <v>652</v>
      </c>
      <c r="G2371" s="450" t="s">
        <v>2523</v>
      </c>
      <c r="H2371" s="450" t="s">
        <v>5156</v>
      </c>
      <c r="I2371" s="452" t="s">
        <v>681</v>
      </c>
      <c r="J2371" s="457" t="s">
        <v>3</v>
      </c>
      <c r="K2371" s="407">
        <v>2</v>
      </c>
      <c r="L2371" s="407">
        <v>5</v>
      </c>
      <c r="M2371" s="407">
        <v>5</v>
      </c>
      <c r="N2371" s="398">
        <v>20</v>
      </c>
      <c r="O2371" s="395"/>
      <c r="P2371" s="526"/>
      <c r="Q2371" s="526">
        <v>2</v>
      </c>
      <c r="R2371" s="526">
        <v>15</v>
      </c>
      <c r="S2371" s="526">
        <v>3</v>
      </c>
      <c r="T2371" s="526"/>
      <c r="U2371" s="526"/>
      <c r="V2371" s="406">
        <f t="shared" si="117"/>
        <v>0</v>
      </c>
      <c r="W2371" s="676"/>
      <c r="X2371" s="507" t="str">
        <f t="shared" si="115"/>
        <v>2 două camere, 15 trei camere, 3 patru camere, 0 număr camere necunoscut &lt;span style="color: red;"&gt;(spuneți-mi sau trimiteți tabel întreținere)&lt;/span&gt;</v>
      </c>
      <c r="Y2371" s="508" t="str">
        <f t="shared" si="116"/>
        <v>20 din care 2 două camere, 15 trei camere, 3 patru camere, 0 număr camere necunoscut &lt;span style="color: red;"&gt;(spuneți-mi sau trimiteți tabel întreținere)&lt;/span&gt;</v>
      </c>
      <c r="Z2371" s="509"/>
      <c r="AA2371" s="510" t="s">
        <v>1043</v>
      </c>
      <c r="AB2371" s="628" t="s">
        <v>1307</v>
      </c>
      <c r="AC2371" s="431" t="s">
        <v>1155</v>
      </c>
      <c r="AD2371" s="623" t="s">
        <v>1421</v>
      </c>
      <c r="AE2371" s="623"/>
      <c r="AF2371" s="623"/>
      <c r="AG2371" s="623" t="s">
        <v>10</v>
      </c>
      <c r="AH2371" s="623"/>
      <c r="AI2371" s="623" t="s">
        <v>2598</v>
      </c>
      <c r="AJ2371" s="441"/>
      <c r="AK2371" s="359"/>
    </row>
    <row r="2372" spans="1:37">
      <c r="A2372" s="367"/>
      <c r="B2372" s="386" t="s">
        <v>404</v>
      </c>
      <c r="C2372" s="402">
        <v>47.143500000000003</v>
      </c>
      <c r="D2372" s="428">
        <v>23.8843</v>
      </c>
      <c r="E2372" s="449" t="s">
        <v>206</v>
      </c>
      <c r="F2372" s="450" t="s">
        <v>652</v>
      </c>
      <c r="G2372" s="450" t="s">
        <v>2523</v>
      </c>
      <c r="H2372" s="450" t="s">
        <v>5157</v>
      </c>
      <c r="I2372" s="452" t="s">
        <v>2364</v>
      </c>
      <c r="J2372" s="457" t="s">
        <v>751</v>
      </c>
      <c r="K2372" s="407">
        <v>1</v>
      </c>
      <c r="L2372" s="407">
        <v>9</v>
      </c>
      <c r="M2372" s="407">
        <v>7</v>
      </c>
      <c r="N2372" s="425">
        <v>28</v>
      </c>
      <c r="O2372" s="437"/>
      <c r="P2372" s="406"/>
      <c r="Q2372" s="406"/>
      <c r="R2372" s="406"/>
      <c r="S2372" s="406"/>
      <c r="T2372" s="406"/>
      <c r="U2372" s="406"/>
      <c r="V2372" s="406">
        <f t="shared" si="117"/>
        <v>28</v>
      </c>
      <c r="W2372" s="676" t="s">
        <v>2365</v>
      </c>
      <c r="X2372" s="507" t="str">
        <f t="shared" si="115"/>
        <v>24 sau28 număr camere necunoscut &lt;span style="color: red;"&gt;(spuneți-mi sau trimiteți tabel întreținere)&lt;/span&gt;</v>
      </c>
      <c r="Y2372" s="508" t="str">
        <f t="shared" si="116"/>
        <v>24 sau28 din care 24 sau28 număr camere necunoscut &lt;span style="color: red;"&gt;(spuneți-mi sau trimiteți tabel întreținere)&lt;/span&gt;</v>
      </c>
      <c r="Z2372" s="509"/>
      <c r="AA2372" s="510" t="s">
        <v>1043</v>
      </c>
      <c r="AB2372" s="421" t="s">
        <v>1307</v>
      </c>
      <c r="AC2372" s="432" t="s">
        <v>1155</v>
      </c>
      <c r="AD2372" s="356" t="s">
        <v>907</v>
      </c>
      <c r="AE2372" s="356"/>
      <c r="AF2372" s="356"/>
      <c r="AG2372" s="356" t="s">
        <v>840</v>
      </c>
      <c r="AH2372" s="356"/>
      <c r="AI2372" s="356" t="s">
        <v>2227</v>
      </c>
      <c r="AJ2372" s="441"/>
      <c r="AK2372" s="359"/>
    </row>
    <row r="2373" spans="1:37">
      <c r="A2373" s="367"/>
      <c r="B2373" s="445" t="s">
        <v>270</v>
      </c>
      <c r="C2373" s="402">
        <v>47.145800000000001</v>
      </c>
      <c r="D2373" s="428">
        <v>23.875900000000001</v>
      </c>
      <c r="E2373" s="449" t="s">
        <v>206</v>
      </c>
      <c r="F2373" s="450" t="s">
        <v>652</v>
      </c>
      <c r="G2373" s="450" t="s">
        <v>2524</v>
      </c>
      <c r="H2373" s="450" t="s">
        <v>5158</v>
      </c>
      <c r="I2373" s="452" t="s">
        <v>624</v>
      </c>
      <c r="J2373" s="457"/>
      <c r="K2373" s="407"/>
      <c r="L2373" s="407"/>
      <c r="M2373" s="407"/>
      <c r="N2373" s="425" t="s">
        <v>624</v>
      </c>
      <c r="O2373" s="437"/>
      <c r="P2373" s="406"/>
      <c r="Q2373" s="406"/>
      <c r="R2373" s="406"/>
      <c r="S2373" s="406"/>
      <c r="T2373" s="406"/>
      <c r="U2373" s="406"/>
      <c r="V2373" s="406" t="e">
        <f t="shared" si="117"/>
        <v>#VALUE!</v>
      </c>
      <c r="W2373" s="676"/>
      <c r="X2373" s="507" t="e">
        <f t="shared" si="115"/>
        <v>#VALUE!</v>
      </c>
      <c r="Y2373" s="508" t="e">
        <f t="shared" si="116"/>
        <v>#VALUE!</v>
      </c>
      <c r="Z2373" s="509"/>
      <c r="AA2373" s="510" t="s">
        <v>1043</v>
      </c>
      <c r="AB2373" s="421" t="s">
        <v>1318</v>
      </c>
      <c r="AC2373" s="432" t="s">
        <v>624</v>
      </c>
      <c r="AD2373" s="356" t="s">
        <v>624</v>
      </c>
      <c r="AE2373" s="356"/>
      <c r="AF2373" s="356"/>
      <c r="AG2373" s="356" t="s">
        <v>840</v>
      </c>
      <c r="AH2373" s="356"/>
      <c r="AI2373" s="356" t="s">
        <v>2227</v>
      </c>
      <c r="AJ2373" s="441"/>
      <c r="AK2373" s="359"/>
    </row>
    <row r="2374" spans="1:37">
      <c r="A2374" s="367"/>
      <c r="B2374" s="445" t="s">
        <v>278</v>
      </c>
      <c r="C2374" s="402">
        <v>47.145800000000001</v>
      </c>
      <c r="D2374" s="428">
        <v>23.875499999999999</v>
      </c>
      <c r="E2374" s="449" t="s">
        <v>206</v>
      </c>
      <c r="F2374" s="450" t="s">
        <v>652</v>
      </c>
      <c r="G2374" s="450" t="s">
        <v>2524</v>
      </c>
      <c r="H2374" s="450" t="s">
        <v>3064</v>
      </c>
      <c r="I2374" s="452" t="s">
        <v>624</v>
      </c>
      <c r="J2374" s="457"/>
      <c r="K2374" s="407"/>
      <c r="L2374" s="407"/>
      <c r="M2374" s="407"/>
      <c r="N2374" s="425" t="s">
        <v>624</v>
      </c>
      <c r="O2374" s="437"/>
      <c r="P2374" s="406"/>
      <c r="Q2374" s="406"/>
      <c r="R2374" s="406"/>
      <c r="S2374" s="406"/>
      <c r="T2374" s="406"/>
      <c r="U2374" s="406"/>
      <c r="V2374" s="406" t="e">
        <f t="shared" si="117"/>
        <v>#VALUE!</v>
      </c>
      <c r="W2374" s="676"/>
      <c r="X2374" s="507" t="e">
        <f t="shared" si="115"/>
        <v>#VALUE!</v>
      </c>
      <c r="Y2374" s="508" t="e">
        <f t="shared" si="116"/>
        <v>#VALUE!</v>
      </c>
      <c r="Z2374" s="509"/>
      <c r="AA2374" s="510" t="s">
        <v>1043</v>
      </c>
      <c r="AB2374" s="421" t="s">
        <v>1318</v>
      </c>
      <c r="AC2374" s="432" t="s">
        <v>624</v>
      </c>
      <c r="AD2374" s="356" t="s">
        <v>624</v>
      </c>
      <c r="AE2374" s="356"/>
      <c r="AF2374" s="356"/>
      <c r="AG2374" s="356" t="s">
        <v>840</v>
      </c>
      <c r="AH2374" s="356"/>
      <c r="AI2374" s="356" t="s">
        <v>2227</v>
      </c>
      <c r="AJ2374" s="441"/>
      <c r="AK2374" s="359"/>
    </row>
    <row r="2375" spans="1:37">
      <c r="A2375" s="367"/>
      <c r="B2375" s="445" t="s">
        <v>284</v>
      </c>
      <c r="C2375" s="402">
        <v>47.146599999999999</v>
      </c>
      <c r="D2375" s="428">
        <v>23.875800000000002</v>
      </c>
      <c r="E2375" s="449" t="s">
        <v>206</v>
      </c>
      <c r="F2375" s="450" t="s">
        <v>652</v>
      </c>
      <c r="G2375" s="450" t="s">
        <v>2524</v>
      </c>
      <c r="H2375" s="450" t="s">
        <v>5159</v>
      </c>
      <c r="I2375" s="452" t="s">
        <v>733</v>
      </c>
      <c r="J2375" s="457" t="s">
        <v>3</v>
      </c>
      <c r="K2375" s="407">
        <v>2</v>
      </c>
      <c r="L2375" s="407">
        <v>5</v>
      </c>
      <c r="M2375" s="407">
        <v>5</v>
      </c>
      <c r="N2375" s="425">
        <v>24</v>
      </c>
      <c r="O2375" s="437"/>
      <c r="P2375" s="406"/>
      <c r="Q2375" s="406">
        <v>8</v>
      </c>
      <c r="R2375" s="406">
        <v>16</v>
      </c>
      <c r="S2375" s="406"/>
      <c r="T2375" s="406"/>
      <c r="U2375" s="406"/>
      <c r="V2375" s="406">
        <f t="shared" si="117"/>
        <v>0</v>
      </c>
      <c r="W2375" s="676"/>
      <c r="X2375" s="507" t="str">
        <f t="shared" si="115"/>
        <v>8 două camere, 16 trei camere, 0 număr camere necunoscut &lt;span style="color: red;"&gt;(spuneți-mi sau trimiteți tabel întreținere)&lt;/span&gt;</v>
      </c>
      <c r="Y2375" s="508" t="str">
        <f t="shared" si="116"/>
        <v>24 din care 8 două camere, 16 trei camere, 0 număr camere necunoscut &lt;span style="color: red;"&gt;(spuneți-mi sau trimiteți tabel întreținere)&lt;/span&gt;</v>
      </c>
      <c r="Z2375" s="509"/>
      <c r="AA2375" s="510" t="s">
        <v>1043</v>
      </c>
      <c r="AB2375" s="628" t="s">
        <v>1301</v>
      </c>
      <c r="AC2375" s="431" t="s">
        <v>1548</v>
      </c>
      <c r="AD2375" s="623" t="s">
        <v>1473</v>
      </c>
      <c r="AE2375" s="623"/>
      <c r="AF2375" s="623"/>
      <c r="AG2375" s="623" t="s">
        <v>6</v>
      </c>
      <c r="AH2375" s="623"/>
      <c r="AI2375" s="623" t="s">
        <v>2560</v>
      </c>
      <c r="AJ2375" s="441"/>
      <c r="AK2375" s="359"/>
    </row>
    <row r="2376" spans="1:37">
      <c r="A2376" s="367"/>
      <c r="B2376" s="445" t="s">
        <v>221</v>
      </c>
      <c r="C2376" s="402">
        <v>47.146700000000003</v>
      </c>
      <c r="D2376" s="428">
        <v>23.8751</v>
      </c>
      <c r="E2376" s="449" t="s">
        <v>206</v>
      </c>
      <c r="F2376" s="450" t="s">
        <v>652</v>
      </c>
      <c r="G2376" s="450" t="s">
        <v>2524</v>
      </c>
      <c r="H2376" s="450" t="s">
        <v>5160</v>
      </c>
      <c r="I2376" s="452" t="s">
        <v>733</v>
      </c>
      <c r="J2376" s="457" t="s">
        <v>3</v>
      </c>
      <c r="K2376" s="407">
        <v>2</v>
      </c>
      <c r="L2376" s="407">
        <v>5</v>
      </c>
      <c r="M2376" s="407">
        <v>5</v>
      </c>
      <c r="N2376" s="425">
        <v>24</v>
      </c>
      <c r="O2376" s="437"/>
      <c r="P2376" s="406"/>
      <c r="Q2376" s="406">
        <v>8</v>
      </c>
      <c r="R2376" s="406">
        <v>16</v>
      </c>
      <c r="S2376" s="406"/>
      <c r="T2376" s="406"/>
      <c r="U2376" s="406"/>
      <c r="V2376" s="406">
        <f t="shared" si="117"/>
        <v>0</v>
      </c>
      <c r="W2376" s="676"/>
      <c r="X2376" s="507" t="str">
        <f t="shared" si="115"/>
        <v>8 două camere, 16 trei camere, 0 număr camere necunoscut &lt;span style="color: red;"&gt;(spuneți-mi sau trimiteți tabel întreținere)&lt;/span&gt;</v>
      </c>
      <c r="Y2376" s="508" t="str">
        <f t="shared" si="116"/>
        <v>24 din care 8 două camere, 16 trei camere, 0 număr camere necunoscut &lt;span style="color: red;"&gt;(spuneți-mi sau trimiteți tabel întreținere)&lt;/span&gt;</v>
      </c>
      <c r="Z2376" s="509"/>
      <c r="AA2376" s="510" t="s">
        <v>1043</v>
      </c>
      <c r="AB2376" s="628" t="s">
        <v>1301</v>
      </c>
      <c r="AC2376" s="431" t="s">
        <v>1548</v>
      </c>
      <c r="AD2376" s="623" t="s">
        <v>1473</v>
      </c>
      <c r="AE2376" s="623"/>
      <c r="AF2376" s="623"/>
      <c r="AG2376" s="623" t="s">
        <v>6</v>
      </c>
      <c r="AH2376" s="623"/>
      <c r="AI2376" s="623" t="s">
        <v>2560</v>
      </c>
      <c r="AJ2376" s="441"/>
      <c r="AK2376" s="359"/>
    </row>
    <row r="2377" spans="1:37">
      <c r="A2377" s="367"/>
      <c r="B2377" s="445" t="s">
        <v>404</v>
      </c>
      <c r="C2377" s="402">
        <v>47.128900000000002</v>
      </c>
      <c r="D2377" s="428">
        <v>23.8889</v>
      </c>
      <c r="E2377" s="449" t="s">
        <v>206</v>
      </c>
      <c r="F2377" s="450" t="s">
        <v>652</v>
      </c>
      <c r="G2377" s="450" t="s">
        <v>2524</v>
      </c>
      <c r="H2377" s="450" t="s">
        <v>2940</v>
      </c>
      <c r="I2377" s="627" t="s">
        <v>681</v>
      </c>
      <c r="J2377" s="399" t="s">
        <v>3</v>
      </c>
      <c r="K2377" s="624">
        <v>1</v>
      </c>
      <c r="L2377" s="624">
        <v>5</v>
      </c>
      <c r="M2377" s="624">
        <v>5</v>
      </c>
      <c r="N2377" s="398">
        <v>60</v>
      </c>
      <c r="O2377" s="395">
        <v>60</v>
      </c>
      <c r="P2377" s="526"/>
      <c r="Q2377" s="526"/>
      <c r="R2377" s="526"/>
      <c r="S2377" s="526"/>
      <c r="T2377" s="526"/>
      <c r="U2377" s="526"/>
      <c r="V2377" s="526">
        <f t="shared" si="117"/>
        <v>0</v>
      </c>
      <c r="W2377" s="672" t="s">
        <v>654</v>
      </c>
      <c r="X2377" s="396" t="str">
        <f t="shared" si="115"/>
        <v>60 camere cu băi și bucătării comune, aproximativ 0 număr camere necunoscut &lt;span style="color: red;"&gt;(spuneți-mi sau trimiteți tabel întreținere)&lt;/span&gt;</v>
      </c>
      <c r="Y2377" s="622" t="str">
        <f t="shared" si="116"/>
        <v>aproximativ 60 din care 60 camere cu băi și bucătării comune, aproximativ 0 număr camere necunoscut &lt;span style="color: red;"&gt;(spuneți-mi sau trimiteți tabel întreținere)&lt;/span&gt;</v>
      </c>
      <c r="Z2377" s="397"/>
      <c r="AA2377" s="625" t="s">
        <v>1043</v>
      </c>
      <c r="AB2377" s="628" t="s">
        <v>1304</v>
      </c>
      <c r="AC2377" s="431" t="s">
        <v>1547</v>
      </c>
      <c r="AD2377" s="623" t="s">
        <v>2074</v>
      </c>
      <c r="AE2377" s="623"/>
      <c r="AF2377" s="623"/>
      <c r="AG2377" s="623" t="s">
        <v>840</v>
      </c>
      <c r="AH2377" s="623"/>
      <c r="AI2377" s="623" t="s">
        <v>2584</v>
      </c>
      <c r="AJ2377" s="441"/>
      <c r="AK2377" s="359"/>
    </row>
    <row r="2378" spans="1:37">
      <c r="A2378" s="367"/>
      <c r="B2378" s="445" t="s">
        <v>404</v>
      </c>
      <c r="C2378" s="402">
        <v>47.144500000000001</v>
      </c>
      <c r="D2378" s="428">
        <v>23.875699999999998</v>
      </c>
      <c r="E2378" s="449" t="s">
        <v>206</v>
      </c>
      <c r="F2378" s="450" t="s">
        <v>652</v>
      </c>
      <c r="G2378" s="450" t="s">
        <v>2524</v>
      </c>
      <c r="H2378" s="450" t="s">
        <v>2957</v>
      </c>
      <c r="I2378" s="452" t="s">
        <v>685</v>
      </c>
      <c r="J2378" s="457" t="s">
        <v>3</v>
      </c>
      <c r="K2378" s="407">
        <v>5</v>
      </c>
      <c r="L2378" s="407">
        <v>3</v>
      </c>
      <c r="M2378" s="407">
        <v>3</v>
      </c>
      <c r="N2378" s="425">
        <v>45</v>
      </c>
      <c r="O2378" s="437"/>
      <c r="P2378" s="406"/>
      <c r="Q2378" s="406"/>
      <c r="R2378" s="406"/>
      <c r="S2378" s="406"/>
      <c r="T2378" s="406"/>
      <c r="U2378" s="406"/>
      <c r="V2378" s="406">
        <f t="shared" si="117"/>
        <v>45</v>
      </c>
      <c r="W2378" s="676" t="s">
        <v>654</v>
      </c>
      <c r="X2378" s="507" t="str">
        <f t="shared" si="115"/>
        <v>aproximativ 45 număr camere necunoscut &lt;span style="color: red;"&gt;(spuneți-mi sau trimiteți tabel întreținere)&lt;/span&gt;</v>
      </c>
      <c r="Y2378" s="508" t="str">
        <f t="shared" si="116"/>
        <v>aproximativ 45 din care aproximativ 45 număr camere necunoscut &lt;span style="color: red;"&gt;(spuneți-mi sau trimiteți tabel întreținere)&lt;/span&gt;</v>
      </c>
      <c r="Z2378" s="509"/>
      <c r="AA2378" s="510" t="s">
        <v>1043</v>
      </c>
      <c r="AB2378" s="421" t="s">
        <v>1299</v>
      </c>
      <c r="AC2378" s="432" t="s">
        <v>1548</v>
      </c>
      <c r="AD2378" s="356" t="s">
        <v>624</v>
      </c>
      <c r="AE2378" s="356"/>
      <c r="AF2378" s="356"/>
      <c r="AG2378" s="356" t="s">
        <v>840</v>
      </c>
      <c r="AH2378" s="356"/>
      <c r="AI2378" s="356" t="s">
        <v>2227</v>
      </c>
      <c r="AJ2378" s="441"/>
      <c r="AK2378" s="359"/>
    </row>
    <row r="2379" spans="1:37">
      <c r="A2379" s="367"/>
      <c r="B2379" s="445" t="s">
        <v>404</v>
      </c>
      <c r="C2379" s="402">
        <v>47.144599999999997</v>
      </c>
      <c r="D2379" s="428">
        <v>23.874199999999998</v>
      </c>
      <c r="E2379" s="449" t="s">
        <v>206</v>
      </c>
      <c r="F2379" s="450" t="s">
        <v>652</v>
      </c>
      <c r="G2379" s="450" t="s">
        <v>2524</v>
      </c>
      <c r="H2379" s="450" t="s">
        <v>5161</v>
      </c>
      <c r="I2379" s="627" t="s">
        <v>681</v>
      </c>
      <c r="J2379" s="399" t="s">
        <v>3</v>
      </c>
      <c r="K2379" s="624">
        <v>3</v>
      </c>
      <c r="L2379" s="624">
        <v>5</v>
      </c>
      <c r="M2379" s="624">
        <v>5</v>
      </c>
      <c r="N2379" s="425">
        <v>60</v>
      </c>
      <c r="O2379" s="437"/>
      <c r="P2379" s="406"/>
      <c r="Q2379" s="406"/>
      <c r="R2379" s="406"/>
      <c r="S2379" s="406"/>
      <c r="T2379" s="406"/>
      <c r="U2379" s="406"/>
      <c r="V2379" s="406">
        <f t="shared" si="117"/>
        <v>60</v>
      </c>
      <c r="W2379" s="676" t="s">
        <v>654</v>
      </c>
      <c r="X2379" s="507" t="str">
        <f t="shared" si="115"/>
        <v>aproximativ 60 număr camere necunoscut &lt;span style="color: red;"&gt;(spuneți-mi sau trimiteți tabel întreținere)&lt;/span&gt;</v>
      </c>
      <c r="Y2379" s="508" t="str">
        <f t="shared" si="116"/>
        <v>aproximativ 60 din care aproximativ 60 număr camere necunoscut &lt;span style="color: red;"&gt;(spuneți-mi sau trimiteți tabel întreținere)&lt;/span&gt;</v>
      </c>
      <c r="Z2379" s="509"/>
      <c r="AA2379" s="510" t="s">
        <v>1043</v>
      </c>
      <c r="AB2379" s="421" t="s">
        <v>1301</v>
      </c>
      <c r="AC2379" s="432" t="s">
        <v>1548</v>
      </c>
      <c r="AD2379" s="356" t="s">
        <v>624</v>
      </c>
      <c r="AE2379" s="356"/>
      <c r="AF2379" s="356"/>
      <c r="AG2379" s="356" t="s">
        <v>840</v>
      </c>
      <c r="AH2379" s="356"/>
      <c r="AI2379" s="356" t="s">
        <v>2227</v>
      </c>
      <c r="AJ2379" s="441"/>
      <c r="AK2379" s="359"/>
    </row>
    <row r="2380" spans="1:37">
      <c r="A2380" s="367"/>
      <c r="B2380" s="445" t="s">
        <v>404</v>
      </c>
      <c r="C2380" s="402">
        <v>47.145499999999998</v>
      </c>
      <c r="D2380" s="428">
        <v>23.8765</v>
      </c>
      <c r="E2380" s="449" t="s">
        <v>206</v>
      </c>
      <c r="F2380" s="450" t="s">
        <v>652</v>
      </c>
      <c r="G2380" s="450" t="s">
        <v>2524</v>
      </c>
      <c r="H2380" s="450" t="s">
        <v>2958</v>
      </c>
      <c r="I2380" s="452" t="s">
        <v>708</v>
      </c>
      <c r="J2380" s="399" t="s">
        <v>3</v>
      </c>
      <c r="K2380" s="407">
        <v>1</v>
      </c>
      <c r="L2380" s="407">
        <v>2</v>
      </c>
      <c r="M2380" s="407">
        <v>2</v>
      </c>
      <c r="N2380" s="425" t="s">
        <v>624</v>
      </c>
      <c r="O2380" s="437"/>
      <c r="P2380" s="406"/>
      <c r="Q2380" s="406"/>
      <c r="R2380" s="406"/>
      <c r="S2380" s="406"/>
      <c r="T2380" s="406"/>
      <c r="U2380" s="406"/>
      <c r="V2380" s="406" t="e">
        <f t="shared" si="117"/>
        <v>#VALUE!</v>
      </c>
      <c r="W2380" s="676"/>
      <c r="X2380" s="507" t="e">
        <f t="shared" si="115"/>
        <v>#VALUE!</v>
      </c>
      <c r="Y2380" s="508" t="e">
        <f t="shared" si="116"/>
        <v>#VALUE!</v>
      </c>
      <c r="Z2380" s="509"/>
      <c r="AA2380" s="510" t="s">
        <v>1043</v>
      </c>
      <c r="AB2380" s="421" t="s">
        <v>1299</v>
      </c>
      <c r="AC2380" s="432" t="s">
        <v>1548</v>
      </c>
      <c r="AD2380" s="356" t="s">
        <v>624</v>
      </c>
      <c r="AE2380" s="356"/>
      <c r="AF2380" s="356"/>
      <c r="AG2380" s="356" t="s">
        <v>840</v>
      </c>
      <c r="AH2380" s="356"/>
      <c r="AI2380" s="356" t="s">
        <v>2227</v>
      </c>
      <c r="AJ2380" s="441"/>
      <c r="AK2380" s="359"/>
    </row>
    <row r="2381" spans="1:37">
      <c r="A2381" s="367"/>
      <c r="B2381" s="445" t="s">
        <v>404</v>
      </c>
      <c r="C2381" s="402">
        <v>47.145699999999998</v>
      </c>
      <c r="D2381" s="428">
        <v>23.8765</v>
      </c>
      <c r="E2381" s="449" t="s">
        <v>206</v>
      </c>
      <c r="F2381" s="450" t="s">
        <v>652</v>
      </c>
      <c r="G2381" s="450" t="s">
        <v>2524</v>
      </c>
      <c r="H2381" s="450" t="s">
        <v>5162</v>
      </c>
      <c r="I2381" s="452" t="s">
        <v>708</v>
      </c>
      <c r="J2381" s="399" t="s">
        <v>3</v>
      </c>
      <c r="K2381" s="407">
        <v>1</v>
      </c>
      <c r="L2381" s="407">
        <v>2</v>
      </c>
      <c r="M2381" s="407">
        <v>2</v>
      </c>
      <c r="N2381" s="425" t="s">
        <v>624</v>
      </c>
      <c r="O2381" s="437"/>
      <c r="P2381" s="406"/>
      <c r="Q2381" s="406"/>
      <c r="R2381" s="406"/>
      <c r="S2381" s="406"/>
      <c r="T2381" s="406"/>
      <c r="U2381" s="406"/>
      <c r="V2381" s="406" t="e">
        <f t="shared" si="117"/>
        <v>#VALUE!</v>
      </c>
      <c r="W2381" s="676"/>
      <c r="X2381" s="507" t="e">
        <f t="shared" si="115"/>
        <v>#VALUE!</v>
      </c>
      <c r="Y2381" s="508" t="e">
        <f t="shared" si="116"/>
        <v>#VALUE!</v>
      </c>
      <c r="Z2381" s="509"/>
      <c r="AA2381" s="510" t="s">
        <v>1043</v>
      </c>
      <c r="AB2381" s="421" t="s">
        <v>1299</v>
      </c>
      <c r="AC2381" s="432" t="s">
        <v>1548</v>
      </c>
      <c r="AD2381" s="356" t="s">
        <v>624</v>
      </c>
      <c r="AE2381" s="356"/>
      <c r="AF2381" s="356"/>
      <c r="AG2381" s="356" t="s">
        <v>840</v>
      </c>
      <c r="AH2381" s="356"/>
      <c r="AI2381" s="356" t="s">
        <v>2227</v>
      </c>
      <c r="AJ2381" s="441"/>
      <c r="AK2381" s="359"/>
    </row>
    <row r="2382" spans="1:37">
      <c r="A2382" s="367"/>
      <c r="B2382" s="445" t="s">
        <v>404</v>
      </c>
      <c r="C2382" s="402">
        <v>47.145600000000002</v>
      </c>
      <c r="D2382" s="428">
        <v>23.876200000000001</v>
      </c>
      <c r="E2382" s="449" t="s">
        <v>206</v>
      </c>
      <c r="F2382" s="450" t="s">
        <v>652</v>
      </c>
      <c r="G2382" s="450" t="s">
        <v>2524</v>
      </c>
      <c r="H2382" s="450" t="s">
        <v>3079</v>
      </c>
      <c r="I2382" s="452" t="s">
        <v>681</v>
      </c>
      <c r="J2382" s="399" t="s">
        <v>3</v>
      </c>
      <c r="K2382" s="407">
        <v>1</v>
      </c>
      <c r="L2382" s="407">
        <v>5</v>
      </c>
      <c r="M2382" s="407">
        <v>5</v>
      </c>
      <c r="N2382" s="425">
        <v>20</v>
      </c>
      <c r="O2382" s="437"/>
      <c r="P2382" s="406"/>
      <c r="Q2382" s="406"/>
      <c r="R2382" s="406"/>
      <c r="S2382" s="406"/>
      <c r="T2382" s="406"/>
      <c r="U2382" s="406"/>
      <c r="V2382" s="406">
        <f t="shared" si="117"/>
        <v>20</v>
      </c>
      <c r="W2382" s="676" t="s">
        <v>750</v>
      </c>
      <c r="X2382" s="507" t="str">
        <f t="shared" si="115"/>
        <v>probabil 20 număr camere necunoscut &lt;span style="color: red;"&gt;(spuneți-mi sau trimiteți tabel întreținere)&lt;/span&gt;</v>
      </c>
      <c r="Y2382" s="508" t="str">
        <f t="shared" si="116"/>
        <v>probabil 20 din care probabil 20 număr camere necunoscut &lt;span style="color: red;"&gt;(spuneți-mi sau trimiteți tabel întreținere)&lt;/span&gt;</v>
      </c>
      <c r="Z2382" s="509"/>
      <c r="AA2382" s="510" t="s">
        <v>1043</v>
      </c>
      <c r="AB2382" s="421" t="s">
        <v>1304</v>
      </c>
      <c r="AC2382" s="432" t="s">
        <v>1547</v>
      </c>
      <c r="AD2382" s="356" t="s">
        <v>624</v>
      </c>
      <c r="AE2382" s="356"/>
      <c r="AF2382" s="356"/>
      <c r="AG2382" s="356" t="s">
        <v>840</v>
      </c>
      <c r="AH2382" s="356" t="s">
        <v>1517</v>
      </c>
      <c r="AI2382" s="356" t="s">
        <v>2227</v>
      </c>
      <c r="AJ2382" s="441"/>
      <c r="AK2382" s="359"/>
    </row>
    <row r="2383" spans="1:37">
      <c r="A2383" s="367"/>
      <c r="B2383" s="445" t="s">
        <v>404</v>
      </c>
      <c r="C2383" s="402">
        <v>47.145800000000001</v>
      </c>
      <c r="D2383" s="428">
        <v>23.876300000000001</v>
      </c>
      <c r="E2383" s="449" t="s">
        <v>206</v>
      </c>
      <c r="F2383" s="450" t="s">
        <v>652</v>
      </c>
      <c r="G2383" s="450" t="s">
        <v>2524</v>
      </c>
      <c r="H2383" s="450" t="s">
        <v>5163</v>
      </c>
      <c r="I2383" s="452" t="s">
        <v>2453</v>
      </c>
      <c r="J2383" s="399" t="s">
        <v>3</v>
      </c>
      <c r="K2383" s="407">
        <v>1</v>
      </c>
      <c r="L2383" s="407">
        <v>3</v>
      </c>
      <c r="M2383" s="407">
        <v>3</v>
      </c>
      <c r="N2383" s="425">
        <v>6</v>
      </c>
      <c r="O2383" s="437"/>
      <c r="P2383" s="406"/>
      <c r="Q2383" s="406"/>
      <c r="R2383" s="406"/>
      <c r="S2383" s="406"/>
      <c r="T2383" s="406"/>
      <c r="U2383" s="406"/>
      <c r="V2383" s="406">
        <f t="shared" si="117"/>
        <v>6</v>
      </c>
      <c r="W2383" s="676" t="s">
        <v>1042</v>
      </c>
      <c r="X2383" s="507" t="str">
        <f t="shared" si="115"/>
        <v>4 sau 6 număr camere necunoscut &lt;span style="color: red;"&gt;(spuneți-mi sau trimiteți tabel întreținere)&lt;/span&gt;</v>
      </c>
      <c r="Y2383" s="508" t="str">
        <f t="shared" si="116"/>
        <v>4 sau 6 din care 4 sau 6 număr camere necunoscut &lt;span style="color: red;"&gt;(spuneți-mi sau trimiteți tabel întreținere)&lt;/span&gt;</v>
      </c>
      <c r="Z2383" s="509"/>
      <c r="AA2383" s="510" t="s">
        <v>1043</v>
      </c>
      <c r="AB2383" s="421" t="s">
        <v>1300</v>
      </c>
      <c r="AC2383" s="432" t="s">
        <v>1548</v>
      </c>
      <c r="AD2383" s="356" t="s">
        <v>624</v>
      </c>
      <c r="AE2383" s="356"/>
      <c r="AF2383" s="356"/>
      <c r="AG2383" s="356" t="s">
        <v>840</v>
      </c>
      <c r="AH2383" s="356"/>
      <c r="AI2383" s="356" t="s">
        <v>2227</v>
      </c>
      <c r="AJ2383" s="441"/>
      <c r="AK2383" s="359"/>
    </row>
    <row r="2384" spans="1:37">
      <c r="A2384" s="367"/>
      <c r="B2384" s="445" t="s">
        <v>404</v>
      </c>
      <c r="C2384" s="402">
        <v>47.145899999999997</v>
      </c>
      <c r="D2384" s="428">
        <v>23.875900000000001</v>
      </c>
      <c r="E2384" s="449" t="s">
        <v>206</v>
      </c>
      <c r="F2384" s="450" t="s">
        <v>652</v>
      </c>
      <c r="G2384" s="450" t="s">
        <v>2524</v>
      </c>
      <c r="H2384" s="450" t="s">
        <v>5158</v>
      </c>
      <c r="I2384" s="452" t="s">
        <v>681</v>
      </c>
      <c r="J2384" s="399" t="s">
        <v>3</v>
      </c>
      <c r="K2384" s="407">
        <v>1</v>
      </c>
      <c r="L2384" s="407">
        <v>5</v>
      </c>
      <c r="M2384" s="407">
        <v>5</v>
      </c>
      <c r="N2384" s="425">
        <v>20</v>
      </c>
      <c r="O2384" s="437"/>
      <c r="P2384" s="406"/>
      <c r="Q2384" s="406">
        <v>15</v>
      </c>
      <c r="R2384" s="406">
        <v>5</v>
      </c>
      <c r="S2384" s="406"/>
      <c r="T2384" s="406"/>
      <c r="U2384" s="406"/>
      <c r="V2384" s="406">
        <f t="shared" si="117"/>
        <v>0</v>
      </c>
      <c r="W2384" s="676"/>
      <c r="X2384" s="507" t="str">
        <f t="shared" si="115"/>
        <v>15 două camere, 5 trei camere, 0 număr camere necunoscut &lt;span style="color: red;"&gt;(spuneți-mi sau trimiteți tabel întreținere)&lt;/span&gt;</v>
      </c>
      <c r="Y2384" s="508" t="str">
        <f t="shared" si="116"/>
        <v>20 din care 15 două camere, 5 trei camere, 0 număr camere necunoscut &lt;span style="color: red;"&gt;(spuneți-mi sau trimiteți tabel întreținere)&lt;/span&gt;</v>
      </c>
      <c r="Z2384" s="509"/>
      <c r="AA2384" s="510" t="s">
        <v>1043</v>
      </c>
      <c r="AB2384" s="421" t="s">
        <v>1302</v>
      </c>
      <c r="AC2384" s="432" t="s">
        <v>1548</v>
      </c>
      <c r="AD2384" s="356" t="s">
        <v>889</v>
      </c>
      <c r="AE2384" s="356"/>
      <c r="AF2384" s="356"/>
      <c r="AG2384" s="356" t="s">
        <v>840</v>
      </c>
      <c r="AH2384" s="356"/>
      <c r="AI2384" s="356" t="s">
        <v>2227</v>
      </c>
      <c r="AJ2384" s="441"/>
      <c r="AK2384" s="359"/>
    </row>
    <row r="2385" spans="1:37">
      <c r="A2385" s="367"/>
      <c r="B2385" s="445" t="s">
        <v>404</v>
      </c>
      <c r="C2385" s="402">
        <v>47.145899999999997</v>
      </c>
      <c r="D2385" s="428">
        <v>23.875499999999999</v>
      </c>
      <c r="E2385" s="449" t="s">
        <v>206</v>
      </c>
      <c r="F2385" s="450" t="s">
        <v>652</v>
      </c>
      <c r="G2385" s="450" t="s">
        <v>2524</v>
      </c>
      <c r="H2385" s="450" t="s">
        <v>3064</v>
      </c>
      <c r="I2385" s="452" t="s">
        <v>685</v>
      </c>
      <c r="J2385" s="399" t="s">
        <v>3</v>
      </c>
      <c r="K2385" s="407">
        <v>2</v>
      </c>
      <c r="L2385" s="407">
        <v>3</v>
      </c>
      <c r="M2385" s="407">
        <v>3</v>
      </c>
      <c r="N2385" s="425">
        <v>12</v>
      </c>
      <c r="O2385" s="437"/>
      <c r="P2385" s="406"/>
      <c r="Q2385" s="406">
        <v>12</v>
      </c>
      <c r="R2385" s="406"/>
      <c r="S2385" s="406"/>
      <c r="T2385" s="406"/>
      <c r="U2385" s="406"/>
      <c r="V2385" s="406">
        <f t="shared" si="117"/>
        <v>0</v>
      </c>
      <c r="W2385" s="676"/>
      <c r="X2385" s="507" t="str">
        <f t="shared" si="115"/>
        <v>12 două camere, 0 număr camere necunoscut &lt;span style="color: red;"&gt;(spuneți-mi sau trimiteți tabel întreținere)&lt;/span&gt;</v>
      </c>
      <c r="Y2385" s="508" t="str">
        <f t="shared" si="116"/>
        <v>12 din care 12 două camere, 0 număr camere necunoscut &lt;span style="color: red;"&gt;(spuneți-mi sau trimiteți tabel întreținere)&lt;/span&gt;</v>
      </c>
      <c r="Z2385" s="509"/>
      <c r="AA2385" s="510" t="s">
        <v>1043</v>
      </c>
      <c r="AB2385" s="421" t="s">
        <v>1300</v>
      </c>
      <c r="AC2385" s="432" t="s">
        <v>1548</v>
      </c>
      <c r="AD2385" s="623" t="s">
        <v>1499</v>
      </c>
      <c r="AE2385" s="623"/>
      <c r="AF2385" s="623"/>
      <c r="AG2385" s="623" t="s">
        <v>2549</v>
      </c>
      <c r="AH2385" s="623"/>
      <c r="AI2385" s="623" t="s">
        <v>2227</v>
      </c>
      <c r="AJ2385" s="441"/>
      <c r="AK2385" s="359"/>
    </row>
    <row r="2386" spans="1:37">
      <c r="A2386" s="367"/>
      <c r="B2386" s="445" t="s">
        <v>404</v>
      </c>
      <c r="C2386" s="402">
        <v>47.145600000000002</v>
      </c>
      <c r="D2386" s="428">
        <v>23.875800000000002</v>
      </c>
      <c r="E2386" s="449" t="s">
        <v>206</v>
      </c>
      <c r="F2386" s="450" t="s">
        <v>652</v>
      </c>
      <c r="G2386" s="450" t="s">
        <v>2524</v>
      </c>
      <c r="H2386" s="450" t="s">
        <v>2972</v>
      </c>
      <c r="I2386" s="452" t="s">
        <v>685</v>
      </c>
      <c r="J2386" s="399" t="s">
        <v>3</v>
      </c>
      <c r="K2386" s="407">
        <v>2</v>
      </c>
      <c r="L2386" s="407">
        <v>3</v>
      </c>
      <c r="M2386" s="407">
        <v>3</v>
      </c>
      <c r="N2386" s="425">
        <v>12</v>
      </c>
      <c r="O2386" s="437"/>
      <c r="P2386" s="406"/>
      <c r="Q2386" s="406">
        <v>12</v>
      </c>
      <c r="R2386" s="406"/>
      <c r="S2386" s="406"/>
      <c r="T2386" s="406"/>
      <c r="U2386" s="406"/>
      <c r="V2386" s="406">
        <f t="shared" si="117"/>
        <v>0</v>
      </c>
      <c r="W2386" s="676"/>
      <c r="X2386" s="507" t="str">
        <f t="shared" si="115"/>
        <v>12 două camere, 0 număr camere necunoscut &lt;span style="color: red;"&gt;(spuneți-mi sau trimiteți tabel întreținere)&lt;/span&gt;</v>
      </c>
      <c r="Y2386" s="508" t="str">
        <f t="shared" si="116"/>
        <v>12 din care 12 două camere, 0 număr camere necunoscut &lt;span style="color: red;"&gt;(spuneți-mi sau trimiteți tabel întreținere)&lt;/span&gt;</v>
      </c>
      <c r="Z2386" s="509"/>
      <c r="AA2386" s="510" t="s">
        <v>1043</v>
      </c>
      <c r="AB2386" s="421" t="s">
        <v>1300</v>
      </c>
      <c r="AC2386" s="432" t="s">
        <v>1548</v>
      </c>
      <c r="AD2386" s="623" t="s">
        <v>1499</v>
      </c>
      <c r="AE2386" s="623"/>
      <c r="AF2386" s="623"/>
      <c r="AG2386" s="623" t="s">
        <v>2549</v>
      </c>
      <c r="AH2386" s="623"/>
      <c r="AI2386" s="623" t="s">
        <v>2227</v>
      </c>
      <c r="AJ2386" s="441"/>
      <c r="AK2386" s="359"/>
    </row>
    <row r="2387" spans="1:37">
      <c r="A2387" s="367"/>
      <c r="B2387" s="445" t="s">
        <v>404</v>
      </c>
      <c r="C2387" s="402">
        <v>47.1464</v>
      </c>
      <c r="D2387" s="428">
        <v>23.876899999999999</v>
      </c>
      <c r="E2387" s="449" t="s">
        <v>206</v>
      </c>
      <c r="F2387" s="450" t="s">
        <v>652</v>
      </c>
      <c r="G2387" s="450" t="s">
        <v>2524</v>
      </c>
      <c r="H2387" s="450" t="s">
        <v>5164</v>
      </c>
      <c r="I2387" s="452" t="s">
        <v>681</v>
      </c>
      <c r="J2387" s="399" t="s">
        <v>3</v>
      </c>
      <c r="K2387" s="407">
        <v>3</v>
      </c>
      <c r="L2387" s="407">
        <v>5</v>
      </c>
      <c r="M2387" s="407">
        <v>5</v>
      </c>
      <c r="N2387" s="398">
        <v>40</v>
      </c>
      <c r="O2387" s="395"/>
      <c r="P2387" s="526"/>
      <c r="Q2387" s="526">
        <v>32</v>
      </c>
      <c r="R2387" s="526">
        <v>9</v>
      </c>
      <c r="S2387" s="526"/>
      <c r="T2387" s="526"/>
      <c r="U2387" s="526"/>
      <c r="V2387" s="526">
        <f t="shared" si="117"/>
        <v>-1</v>
      </c>
      <c r="W2387" s="672"/>
      <c r="X2387" s="396" t="str">
        <f t="shared" si="115"/>
        <v>32 două camere, 9 trei camere, -1 număr camere necunoscut &lt;span style="color: red;"&gt;(spuneți-mi sau trimiteți tabel întreținere)&lt;/span&gt;</v>
      </c>
      <c r="Y2387" s="622" t="str">
        <f t="shared" si="116"/>
        <v>40 din care 32 două camere, 9 trei camere, -1 număr camere necunoscut &lt;span style="color: red;"&gt;(spuneți-mi sau trimiteți tabel întreținere)&lt;/span&gt;</v>
      </c>
      <c r="Z2387" s="397"/>
      <c r="AA2387" s="625" t="s">
        <v>1043</v>
      </c>
      <c r="AB2387" s="628" t="s">
        <v>1301</v>
      </c>
      <c r="AC2387" s="431" t="s">
        <v>1548</v>
      </c>
      <c r="AD2387" s="623" t="s">
        <v>1471</v>
      </c>
      <c r="AE2387" s="623"/>
      <c r="AF2387" s="623"/>
      <c r="AG2387" s="623" t="s">
        <v>6</v>
      </c>
      <c r="AH2387" s="623" t="s">
        <v>1535</v>
      </c>
      <c r="AI2387" s="623" t="s">
        <v>2560</v>
      </c>
      <c r="AJ2387" s="441"/>
      <c r="AK2387" s="359"/>
    </row>
    <row r="2388" spans="1:37" ht="13.5" thickBot="1">
      <c r="A2388" s="367"/>
      <c r="B2388" s="445" t="s">
        <v>404</v>
      </c>
      <c r="C2388" s="402">
        <v>47.146700000000003</v>
      </c>
      <c r="D2388" s="428">
        <v>23.874300000000002</v>
      </c>
      <c r="E2388" s="449" t="s">
        <v>206</v>
      </c>
      <c r="F2388" s="450" t="s">
        <v>652</v>
      </c>
      <c r="G2388" s="450" t="s">
        <v>2524</v>
      </c>
      <c r="H2388" s="450" t="s">
        <v>5165</v>
      </c>
      <c r="I2388" s="452" t="s">
        <v>685</v>
      </c>
      <c r="J2388" s="399" t="s">
        <v>3</v>
      </c>
      <c r="K2388" s="407">
        <v>2</v>
      </c>
      <c r="L2388" s="407">
        <v>3</v>
      </c>
      <c r="M2388" s="407">
        <v>3</v>
      </c>
      <c r="N2388" s="425">
        <v>18</v>
      </c>
      <c r="O2388" s="437"/>
      <c r="P2388" s="406"/>
      <c r="Q2388" s="406">
        <v>18</v>
      </c>
      <c r="R2388" s="406"/>
      <c r="S2388" s="406"/>
      <c r="T2388" s="406"/>
      <c r="U2388" s="406"/>
      <c r="V2388" s="406">
        <f t="shared" si="117"/>
        <v>0</v>
      </c>
      <c r="W2388" s="676"/>
      <c r="X2388" s="507" t="str">
        <f t="shared" si="115"/>
        <v>18 două camere, 0 număr camere necunoscut &lt;span style="color: red;"&gt;(spuneți-mi sau trimiteți tabel întreținere)&lt;/span&gt;</v>
      </c>
      <c r="Y2388" s="508" t="str">
        <f t="shared" si="116"/>
        <v>18 din care 18 două camere, 0 număr camere necunoscut &lt;span style="color: red;"&gt;(spuneți-mi sau trimiteți tabel întreținere)&lt;/span&gt;</v>
      </c>
      <c r="Z2388" s="509"/>
      <c r="AA2388" s="510" t="s">
        <v>1043</v>
      </c>
      <c r="AB2388" s="421" t="s">
        <v>1301</v>
      </c>
      <c r="AC2388" s="432" t="s">
        <v>1548</v>
      </c>
      <c r="AD2388" s="356" t="s">
        <v>1516</v>
      </c>
      <c r="AE2388" s="356"/>
      <c r="AF2388" s="356"/>
      <c r="AG2388" s="356" t="s">
        <v>840</v>
      </c>
      <c r="AH2388" s="356"/>
      <c r="AI2388" s="356" t="s">
        <v>2227</v>
      </c>
      <c r="AJ2388" s="441" t="s">
        <v>820</v>
      </c>
      <c r="AK2388" s="359"/>
    </row>
    <row r="2389" spans="1:37" ht="13.5" thickTop="1">
      <c r="A2389" s="367" t="s">
        <v>23</v>
      </c>
      <c r="B2389" s="701" t="s">
        <v>237</v>
      </c>
      <c r="C2389" s="702">
        <v>47.1417</v>
      </c>
      <c r="D2389" s="703">
        <v>23.8705</v>
      </c>
      <c r="E2389" s="704" t="s">
        <v>206</v>
      </c>
      <c r="F2389" s="705" t="s">
        <v>652</v>
      </c>
      <c r="G2389" s="705" t="s">
        <v>2525</v>
      </c>
      <c r="H2389" s="705" t="s">
        <v>5166</v>
      </c>
      <c r="I2389" s="686" t="s">
        <v>684</v>
      </c>
      <c r="J2389" s="687" t="s">
        <v>3</v>
      </c>
      <c r="K2389" s="688">
        <v>1</v>
      </c>
      <c r="L2389" s="688">
        <v>4</v>
      </c>
      <c r="M2389" s="688">
        <v>4</v>
      </c>
      <c r="N2389" s="689">
        <v>15</v>
      </c>
      <c r="O2389" s="690"/>
      <c r="P2389" s="691"/>
      <c r="Q2389" s="691"/>
      <c r="R2389" s="691">
        <v>14</v>
      </c>
      <c r="S2389" s="691">
        <v>1</v>
      </c>
      <c r="T2389" s="691"/>
      <c r="U2389" s="691"/>
      <c r="V2389" s="691">
        <f t="shared" si="117"/>
        <v>0</v>
      </c>
      <c r="W2389" s="692"/>
      <c r="X2389" s="693" t="str">
        <f t="shared" si="115"/>
        <v>14 trei camere, 1 patru camere, 0 număr camere necunoscut &lt;span style="color: red;"&gt;(spuneți-mi sau trimiteți tabel întreținere)&lt;/span&gt;</v>
      </c>
      <c r="Y2389" s="694" t="str">
        <f t="shared" si="116"/>
        <v>15 din care 14 trei camere, 1 patru camere, 0 număr camere necunoscut &lt;span style="color: red;"&gt;(spuneți-mi sau trimiteți tabel întreținere)&lt;/span&gt;</v>
      </c>
      <c r="Z2389" s="695"/>
      <c r="AA2389" s="696" t="s">
        <v>1043</v>
      </c>
      <c r="AB2389" s="697" t="s">
        <v>1307</v>
      </c>
      <c r="AC2389" s="698" t="s">
        <v>1155</v>
      </c>
      <c r="AD2389" s="699" t="s">
        <v>1360</v>
      </c>
      <c r="AE2389" s="699"/>
      <c r="AF2389" s="699"/>
      <c r="AG2389" s="699" t="s">
        <v>10</v>
      </c>
      <c r="AH2389" s="699"/>
      <c r="AI2389" s="699" t="s">
        <v>2566</v>
      </c>
      <c r="AJ2389" s="720"/>
      <c r="AK2389" s="359"/>
    </row>
    <row r="2390" spans="1:37">
      <c r="A2390" s="367"/>
      <c r="B2390" s="445" t="s">
        <v>238</v>
      </c>
      <c r="C2390" s="402">
        <v>47.141399999999997</v>
      </c>
      <c r="D2390" s="428">
        <v>23.8706</v>
      </c>
      <c r="E2390" s="449" t="s">
        <v>206</v>
      </c>
      <c r="F2390" s="450" t="s">
        <v>652</v>
      </c>
      <c r="G2390" s="450" t="s">
        <v>2525</v>
      </c>
      <c r="H2390" s="450" t="s">
        <v>5167</v>
      </c>
      <c r="I2390" s="627" t="s">
        <v>684</v>
      </c>
      <c r="J2390" s="399" t="s">
        <v>3</v>
      </c>
      <c r="K2390" s="624">
        <v>1</v>
      </c>
      <c r="L2390" s="624">
        <v>4</v>
      </c>
      <c r="M2390" s="624">
        <v>4</v>
      </c>
      <c r="N2390" s="398">
        <v>15</v>
      </c>
      <c r="O2390" s="395"/>
      <c r="P2390" s="526"/>
      <c r="Q2390" s="526"/>
      <c r="R2390" s="526">
        <v>14</v>
      </c>
      <c r="S2390" s="526">
        <v>1</v>
      </c>
      <c r="T2390" s="526"/>
      <c r="U2390" s="526"/>
      <c r="V2390" s="526">
        <f t="shared" si="117"/>
        <v>0</v>
      </c>
      <c r="W2390" s="672"/>
      <c r="X2390" s="396" t="str">
        <f t="shared" si="115"/>
        <v>14 trei camere, 1 patru camere, 0 număr camere necunoscut &lt;span style="color: red;"&gt;(spuneți-mi sau trimiteți tabel întreținere)&lt;/span&gt;</v>
      </c>
      <c r="Y2390" s="622" t="str">
        <f t="shared" si="116"/>
        <v>15 din care 14 trei camere, 1 patru camere, 0 număr camere necunoscut &lt;span style="color: red;"&gt;(spuneți-mi sau trimiteți tabel întreținere)&lt;/span&gt;</v>
      </c>
      <c r="Z2390" s="397"/>
      <c r="AA2390" s="625" t="s">
        <v>1043</v>
      </c>
      <c r="AB2390" s="628" t="s">
        <v>1307</v>
      </c>
      <c r="AC2390" s="431" t="s">
        <v>1155</v>
      </c>
      <c r="AD2390" s="623" t="s">
        <v>1360</v>
      </c>
      <c r="AE2390" s="623"/>
      <c r="AF2390" s="623"/>
      <c r="AG2390" s="623" t="s">
        <v>10</v>
      </c>
      <c r="AH2390" s="623"/>
      <c r="AI2390" s="623" t="s">
        <v>2566</v>
      </c>
      <c r="AJ2390" s="441"/>
      <c r="AK2390" s="359"/>
    </row>
    <row r="2391" spans="1:37">
      <c r="A2391" s="367"/>
      <c r="B2391" s="445" t="s">
        <v>239</v>
      </c>
      <c r="C2391" s="402">
        <v>47.141100000000002</v>
      </c>
      <c r="D2391" s="428">
        <v>23.8706</v>
      </c>
      <c r="E2391" s="449" t="s">
        <v>206</v>
      </c>
      <c r="F2391" s="450" t="s">
        <v>652</v>
      </c>
      <c r="G2391" s="450" t="s">
        <v>2525</v>
      </c>
      <c r="H2391" s="450" t="s">
        <v>5168</v>
      </c>
      <c r="I2391" s="627" t="s">
        <v>684</v>
      </c>
      <c r="J2391" s="399" t="s">
        <v>3</v>
      </c>
      <c r="K2391" s="624">
        <v>1</v>
      </c>
      <c r="L2391" s="624">
        <v>4</v>
      </c>
      <c r="M2391" s="624">
        <v>4</v>
      </c>
      <c r="N2391" s="398">
        <v>15</v>
      </c>
      <c r="O2391" s="395"/>
      <c r="P2391" s="526"/>
      <c r="Q2391" s="526"/>
      <c r="R2391" s="526">
        <v>14</v>
      </c>
      <c r="S2391" s="526">
        <v>1</v>
      </c>
      <c r="T2391" s="526"/>
      <c r="U2391" s="526"/>
      <c r="V2391" s="526">
        <f t="shared" si="117"/>
        <v>0</v>
      </c>
      <c r="W2391" s="672"/>
      <c r="X2391" s="396" t="str">
        <f t="shared" si="115"/>
        <v>14 trei camere, 1 patru camere, 0 număr camere necunoscut &lt;span style="color: red;"&gt;(spuneți-mi sau trimiteți tabel întreținere)&lt;/span&gt;</v>
      </c>
      <c r="Y2391" s="622" t="str">
        <f t="shared" si="116"/>
        <v>15 din care 14 trei camere, 1 patru camere, 0 număr camere necunoscut &lt;span style="color: red;"&gt;(spuneți-mi sau trimiteți tabel întreținere)&lt;/span&gt;</v>
      </c>
      <c r="Z2391" s="397"/>
      <c r="AA2391" s="625" t="s">
        <v>1043</v>
      </c>
      <c r="AB2391" s="628" t="s">
        <v>1307</v>
      </c>
      <c r="AC2391" s="431" t="s">
        <v>1155</v>
      </c>
      <c r="AD2391" s="623" t="s">
        <v>1360</v>
      </c>
      <c r="AE2391" s="623"/>
      <c r="AF2391" s="623"/>
      <c r="AG2391" s="623" t="s">
        <v>10</v>
      </c>
      <c r="AH2391" s="623"/>
      <c r="AI2391" s="623" t="s">
        <v>2566</v>
      </c>
      <c r="AJ2391" s="441"/>
      <c r="AK2391" s="359"/>
    </row>
    <row r="2392" spans="1:37">
      <c r="A2392" s="367"/>
      <c r="B2392" s="445" t="s">
        <v>240</v>
      </c>
      <c r="C2392" s="402">
        <v>47.140799999999999</v>
      </c>
      <c r="D2392" s="428">
        <v>23.8705</v>
      </c>
      <c r="E2392" s="449" t="s">
        <v>206</v>
      </c>
      <c r="F2392" s="450" t="s">
        <v>652</v>
      </c>
      <c r="G2392" s="450" t="s">
        <v>2525</v>
      </c>
      <c r="H2392" s="450" t="s">
        <v>5169</v>
      </c>
      <c r="I2392" s="627" t="s">
        <v>684</v>
      </c>
      <c r="J2392" s="399" t="s">
        <v>3</v>
      </c>
      <c r="K2392" s="624">
        <v>1</v>
      </c>
      <c r="L2392" s="624">
        <v>4</v>
      </c>
      <c r="M2392" s="624">
        <v>4</v>
      </c>
      <c r="N2392" s="398">
        <v>15</v>
      </c>
      <c r="O2392" s="395"/>
      <c r="P2392" s="526"/>
      <c r="Q2392" s="526"/>
      <c r="R2392" s="526">
        <v>14</v>
      </c>
      <c r="S2392" s="526">
        <v>1</v>
      </c>
      <c r="T2392" s="526"/>
      <c r="U2392" s="526"/>
      <c r="V2392" s="526">
        <f t="shared" si="117"/>
        <v>0</v>
      </c>
      <c r="W2392" s="672"/>
      <c r="X2392" s="396" t="str">
        <f t="shared" si="115"/>
        <v>14 trei camere, 1 patru camere, 0 număr camere necunoscut &lt;span style="color: red;"&gt;(spuneți-mi sau trimiteți tabel întreținere)&lt;/span&gt;</v>
      </c>
      <c r="Y2392" s="622" t="str">
        <f t="shared" si="116"/>
        <v>15 din care 14 trei camere, 1 patru camere, 0 număr camere necunoscut &lt;span style="color: red;"&gt;(spuneți-mi sau trimiteți tabel întreținere)&lt;/span&gt;</v>
      </c>
      <c r="Z2392" s="397"/>
      <c r="AA2392" s="625" t="s">
        <v>1043</v>
      </c>
      <c r="AB2392" s="628" t="s">
        <v>1307</v>
      </c>
      <c r="AC2392" s="431" t="s">
        <v>1155</v>
      </c>
      <c r="AD2392" s="623" t="s">
        <v>1360</v>
      </c>
      <c r="AE2392" s="623"/>
      <c r="AF2392" s="623"/>
      <c r="AG2392" s="623" t="s">
        <v>10</v>
      </c>
      <c r="AH2392" s="623"/>
      <c r="AI2392" s="623" t="s">
        <v>2566</v>
      </c>
      <c r="AJ2392" s="441"/>
      <c r="AK2392" s="359"/>
    </row>
    <row r="2393" spans="1:37">
      <c r="A2393" s="367"/>
      <c r="B2393" s="445" t="s">
        <v>241</v>
      </c>
      <c r="C2393" s="402">
        <v>47.140500000000003</v>
      </c>
      <c r="D2393" s="428">
        <v>23.8703</v>
      </c>
      <c r="E2393" s="449" t="s">
        <v>206</v>
      </c>
      <c r="F2393" s="450" t="s">
        <v>652</v>
      </c>
      <c r="G2393" s="450" t="s">
        <v>2525</v>
      </c>
      <c r="H2393" s="450" t="s">
        <v>5170</v>
      </c>
      <c r="I2393" s="627" t="s">
        <v>684</v>
      </c>
      <c r="J2393" s="399" t="s">
        <v>3</v>
      </c>
      <c r="K2393" s="624">
        <v>1</v>
      </c>
      <c r="L2393" s="624">
        <v>4</v>
      </c>
      <c r="M2393" s="624">
        <v>4</v>
      </c>
      <c r="N2393" s="398">
        <v>15</v>
      </c>
      <c r="O2393" s="395"/>
      <c r="P2393" s="526"/>
      <c r="Q2393" s="526"/>
      <c r="R2393" s="526">
        <v>14</v>
      </c>
      <c r="S2393" s="526">
        <v>1</v>
      </c>
      <c r="T2393" s="526"/>
      <c r="U2393" s="526"/>
      <c r="V2393" s="526">
        <f t="shared" si="117"/>
        <v>0</v>
      </c>
      <c r="W2393" s="672"/>
      <c r="X2393" s="396" t="str">
        <f t="shared" si="115"/>
        <v>14 trei camere, 1 patru camere, 0 număr camere necunoscut &lt;span style="color: red;"&gt;(spuneți-mi sau trimiteți tabel întreținere)&lt;/span&gt;</v>
      </c>
      <c r="Y2393" s="622" t="str">
        <f t="shared" si="116"/>
        <v>15 din care 14 trei camere, 1 patru camere, 0 număr camere necunoscut &lt;span style="color: red;"&gt;(spuneți-mi sau trimiteți tabel întreținere)&lt;/span&gt;</v>
      </c>
      <c r="Z2393" s="397"/>
      <c r="AA2393" s="625" t="s">
        <v>1043</v>
      </c>
      <c r="AB2393" s="628" t="s">
        <v>1307</v>
      </c>
      <c r="AC2393" s="431" t="s">
        <v>1155</v>
      </c>
      <c r="AD2393" s="623" t="s">
        <v>1360</v>
      </c>
      <c r="AE2393" s="623"/>
      <c r="AF2393" s="623"/>
      <c r="AG2393" s="623" t="s">
        <v>10</v>
      </c>
      <c r="AH2393" s="623"/>
      <c r="AI2393" s="623" t="s">
        <v>2566</v>
      </c>
      <c r="AJ2393" s="441"/>
      <c r="AK2393" s="359"/>
    </row>
    <row r="2394" spans="1:37">
      <c r="A2394" s="367" t="s">
        <v>32</v>
      </c>
      <c r="B2394" s="460" t="s">
        <v>222</v>
      </c>
      <c r="C2394" s="461">
        <v>47.140500000000003</v>
      </c>
      <c r="D2394" s="462">
        <v>23.874600000000001</v>
      </c>
      <c r="E2394" s="463" t="s">
        <v>206</v>
      </c>
      <c r="F2394" s="464" t="s">
        <v>652</v>
      </c>
      <c r="G2394" s="464" t="s">
        <v>2525</v>
      </c>
      <c r="H2394" s="464" t="s">
        <v>5171</v>
      </c>
      <c r="I2394" s="389" t="s">
        <v>681</v>
      </c>
      <c r="J2394" s="370" t="s">
        <v>3</v>
      </c>
      <c r="K2394" s="390">
        <v>2</v>
      </c>
      <c r="L2394" s="390">
        <v>5</v>
      </c>
      <c r="M2394" s="390">
        <v>5</v>
      </c>
      <c r="N2394" s="391">
        <v>28</v>
      </c>
      <c r="O2394" s="392"/>
      <c r="P2394" s="525"/>
      <c r="Q2394" s="525">
        <v>16</v>
      </c>
      <c r="R2394" s="525">
        <v>2</v>
      </c>
      <c r="S2394" s="525">
        <v>10</v>
      </c>
      <c r="T2394" s="525"/>
      <c r="U2394" s="525"/>
      <c r="V2394" s="525">
        <f t="shared" si="117"/>
        <v>0</v>
      </c>
      <c r="W2394" s="673"/>
      <c r="X2394" s="371" t="str">
        <f t="shared" si="115"/>
        <v>16 două camere, 2 trei camere, 10 patru camere, 0 număr camere necunoscut &lt;span style="color: red;"&gt;(spuneți-mi sau trimiteți tabel întreținere)&lt;/span&gt;</v>
      </c>
      <c r="Y2394" s="372" t="str">
        <f t="shared" si="116"/>
        <v>28 din care 16 două camere, 2 trei camere, 10 patru camere, 0 număr camere necunoscut &lt;span style="color: red;"&gt;(spuneți-mi sau trimiteți tabel întreținere)&lt;/span&gt;</v>
      </c>
      <c r="Z2394" s="373"/>
      <c r="AA2394" s="393" t="s">
        <v>1043</v>
      </c>
      <c r="AB2394" s="400" t="s">
        <v>1308</v>
      </c>
      <c r="AC2394" s="458" t="s">
        <v>1155</v>
      </c>
      <c r="AD2394" s="394" t="s">
        <v>1371</v>
      </c>
      <c r="AE2394" s="394"/>
      <c r="AF2394" s="394"/>
      <c r="AG2394" s="394" t="s">
        <v>10</v>
      </c>
      <c r="AH2394" s="394"/>
      <c r="AI2394" s="394" t="s">
        <v>2567</v>
      </c>
      <c r="AJ2394" s="473"/>
      <c r="AK2394" s="359"/>
    </row>
    <row r="2395" spans="1:37">
      <c r="A2395" s="367"/>
      <c r="B2395" s="445" t="s">
        <v>223</v>
      </c>
      <c r="C2395" s="402">
        <v>47.1404</v>
      </c>
      <c r="D2395" s="428">
        <v>23.874199999999998</v>
      </c>
      <c r="E2395" s="449" t="s">
        <v>206</v>
      </c>
      <c r="F2395" s="450" t="s">
        <v>652</v>
      </c>
      <c r="G2395" s="450" t="s">
        <v>2525</v>
      </c>
      <c r="H2395" s="450" t="s">
        <v>5172</v>
      </c>
      <c r="I2395" s="627" t="s">
        <v>681</v>
      </c>
      <c r="J2395" s="399" t="s">
        <v>3</v>
      </c>
      <c r="K2395" s="624">
        <v>2</v>
      </c>
      <c r="L2395" s="624">
        <v>5</v>
      </c>
      <c r="M2395" s="624">
        <v>5</v>
      </c>
      <c r="N2395" s="398">
        <v>28</v>
      </c>
      <c r="O2395" s="395"/>
      <c r="P2395" s="526"/>
      <c r="Q2395" s="526">
        <v>16</v>
      </c>
      <c r="R2395" s="526">
        <v>2</v>
      </c>
      <c r="S2395" s="526">
        <v>10</v>
      </c>
      <c r="T2395" s="526"/>
      <c r="U2395" s="526"/>
      <c r="V2395" s="526">
        <f t="shared" si="117"/>
        <v>0</v>
      </c>
      <c r="W2395" s="672"/>
      <c r="X2395" s="396" t="str">
        <f t="shared" si="115"/>
        <v>16 două camere, 2 trei camere, 10 patru camere, 0 număr camere necunoscut &lt;span style="color: red;"&gt;(spuneți-mi sau trimiteți tabel întreținere)&lt;/span&gt;</v>
      </c>
      <c r="Y2395" s="622" t="str">
        <f t="shared" si="116"/>
        <v>28 din care 16 două camere, 2 trei camere, 10 patru camere, 0 număr camere necunoscut &lt;span style="color: red;"&gt;(spuneți-mi sau trimiteți tabel întreținere)&lt;/span&gt;</v>
      </c>
      <c r="Z2395" s="397"/>
      <c r="AA2395" s="625" t="s">
        <v>1043</v>
      </c>
      <c r="AB2395" s="628" t="s">
        <v>1308</v>
      </c>
      <c r="AC2395" s="431" t="s">
        <v>1155</v>
      </c>
      <c r="AD2395" s="623" t="s">
        <v>1371</v>
      </c>
      <c r="AE2395" s="623"/>
      <c r="AF2395" s="623"/>
      <c r="AG2395" s="623" t="s">
        <v>10</v>
      </c>
      <c r="AH2395" s="623"/>
      <c r="AI2395" s="623" t="s">
        <v>2567</v>
      </c>
      <c r="AJ2395" s="441"/>
      <c r="AK2395" s="359"/>
    </row>
    <row r="2396" spans="1:37">
      <c r="A2396" s="367"/>
      <c r="B2396" s="445" t="s">
        <v>225</v>
      </c>
      <c r="C2396" s="402">
        <v>47.139899999999997</v>
      </c>
      <c r="D2396" s="428">
        <v>23.874700000000001</v>
      </c>
      <c r="E2396" s="449" t="s">
        <v>206</v>
      </c>
      <c r="F2396" s="450" t="s">
        <v>652</v>
      </c>
      <c r="G2396" s="450" t="s">
        <v>2525</v>
      </c>
      <c r="H2396" s="450" t="s">
        <v>5173</v>
      </c>
      <c r="I2396" s="627" t="s">
        <v>681</v>
      </c>
      <c r="J2396" s="399" t="s">
        <v>3</v>
      </c>
      <c r="K2396" s="624">
        <v>2</v>
      </c>
      <c r="L2396" s="624">
        <v>5</v>
      </c>
      <c r="M2396" s="624">
        <v>5</v>
      </c>
      <c r="N2396" s="398">
        <v>33</v>
      </c>
      <c r="O2396" s="395"/>
      <c r="P2396" s="526">
        <v>4</v>
      </c>
      <c r="Q2396" s="526">
        <v>18</v>
      </c>
      <c r="R2396" s="526">
        <v>6</v>
      </c>
      <c r="S2396" s="526">
        <v>5</v>
      </c>
      <c r="T2396" s="526"/>
      <c r="U2396" s="526"/>
      <c r="V2396" s="526">
        <f t="shared" si="117"/>
        <v>0</v>
      </c>
      <c r="W2396" s="672"/>
      <c r="X2396" s="396" t="str">
        <f t="shared" si="115"/>
        <v>4 garsoniere, 18 două camere, 6 trei camere, 5 patru camere, 0 număr camere necunoscut &lt;span style="color: red;"&gt;(spuneți-mi sau trimiteți tabel întreținere)&lt;/span&gt;</v>
      </c>
      <c r="Y2396" s="622" t="str">
        <f t="shared" si="116"/>
        <v>33 din care 4 garsoniere, 18 două camere, 6 trei camere, 5 patru camere, 0 număr camere necunoscut &lt;span style="color: red;"&gt;(spuneți-mi sau trimiteți tabel întreținere)&lt;/span&gt;</v>
      </c>
      <c r="Z2396" s="397" t="s">
        <v>975</v>
      </c>
      <c r="AA2396" s="625" t="s">
        <v>1160</v>
      </c>
      <c r="AB2396" s="628" t="s">
        <v>1308</v>
      </c>
      <c r="AC2396" s="431" t="s">
        <v>1155</v>
      </c>
      <c r="AD2396" s="623" t="s">
        <v>1372</v>
      </c>
      <c r="AE2396" s="623"/>
      <c r="AF2396" s="623"/>
      <c r="AG2396" s="623" t="s">
        <v>10</v>
      </c>
      <c r="AH2396" s="623"/>
      <c r="AI2396" s="623" t="s">
        <v>2567</v>
      </c>
      <c r="AJ2396" s="441"/>
      <c r="AK2396" s="359"/>
    </row>
    <row r="2397" spans="1:37">
      <c r="A2397" s="367"/>
      <c r="B2397" s="445" t="s">
        <v>286</v>
      </c>
      <c r="C2397" s="402">
        <v>47.139899999999997</v>
      </c>
      <c r="D2397" s="428">
        <v>23.874199999999998</v>
      </c>
      <c r="E2397" s="449" t="s">
        <v>206</v>
      </c>
      <c r="F2397" s="450" t="s">
        <v>652</v>
      </c>
      <c r="G2397" s="450" t="s">
        <v>2525</v>
      </c>
      <c r="H2397" s="450" t="s">
        <v>3245</v>
      </c>
      <c r="I2397" s="627" t="s">
        <v>681</v>
      </c>
      <c r="J2397" s="399" t="s">
        <v>3</v>
      </c>
      <c r="K2397" s="624">
        <v>2</v>
      </c>
      <c r="L2397" s="624">
        <v>5</v>
      </c>
      <c r="M2397" s="624">
        <v>5</v>
      </c>
      <c r="N2397" s="398">
        <v>38</v>
      </c>
      <c r="O2397" s="395"/>
      <c r="P2397" s="526">
        <v>8</v>
      </c>
      <c r="Q2397" s="526">
        <v>20</v>
      </c>
      <c r="R2397" s="526">
        <v>10</v>
      </c>
      <c r="S2397" s="526"/>
      <c r="T2397" s="526"/>
      <c r="U2397" s="526"/>
      <c r="V2397" s="526">
        <f t="shared" si="117"/>
        <v>0</v>
      </c>
      <c r="W2397" s="672"/>
      <c r="X2397" s="396" t="str">
        <f t="shared" si="115"/>
        <v>8 garsoniere, 20 două camere, 10 trei camere, 0 număr camere necunoscut &lt;span style="color: red;"&gt;(spuneți-mi sau trimiteți tabel întreținere)&lt;/span&gt;</v>
      </c>
      <c r="Y2397" s="622" t="str">
        <f t="shared" si="116"/>
        <v>38 din care 8 garsoniere, 20 două camere, 10 trei camere, 0 număr camere necunoscut &lt;span style="color: red;"&gt;(spuneți-mi sau trimiteți tabel întreținere)&lt;/span&gt;</v>
      </c>
      <c r="Z2397" s="397"/>
      <c r="AA2397" s="625" t="s">
        <v>1043</v>
      </c>
      <c r="AB2397" s="628" t="s">
        <v>1308</v>
      </c>
      <c r="AC2397" s="431" t="s">
        <v>1155</v>
      </c>
      <c r="AD2397" s="623" t="s">
        <v>1370</v>
      </c>
      <c r="AE2397" s="623"/>
      <c r="AF2397" s="623"/>
      <c r="AG2397" s="623" t="s">
        <v>10</v>
      </c>
      <c r="AH2397" s="623"/>
      <c r="AI2397" s="623" t="s">
        <v>2567</v>
      </c>
      <c r="AJ2397" s="441"/>
      <c r="AK2397" s="359"/>
    </row>
    <row r="2398" spans="1:37">
      <c r="A2398" s="367"/>
      <c r="B2398" s="445" t="s">
        <v>2699</v>
      </c>
      <c r="C2398" s="402">
        <v>47.1419</v>
      </c>
      <c r="D2398" s="428">
        <v>23.870899999999999</v>
      </c>
      <c r="E2398" s="449" t="s">
        <v>206</v>
      </c>
      <c r="F2398" s="450" t="s">
        <v>652</v>
      </c>
      <c r="G2398" s="450" t="s">
        <v>2525</v>
      </c>
      <c r="H2398" s="450" t="s">
        <v>5174</v>
      </c>
      <c r="I2398" s="627" t="s">
        <v>681</v>
      </c>
      <c r="J2398" s="399" t="s">
        <v>3</v>
      </c>
      <c r="K2398" s="624">
        <v>5</v>
      </c>
      <c r="L2398" s="624">
        <v>5</v>
      </c>
      <c r="M2398" s="624">
        <v>5</v>
      </c>
      <c r="N2398" s="398">
        <v>72</v>
      </c>
      <c r="O2398" s="395"/>
      <c r="P2398" s="526"/>
      <c r="Q2398" s="526">
        <v>53</v>
      </c>
      <c r="R2398" s="526">
        <v>15</v>
      </c>
      <c r="S2398" s="526">
        <v>3</v>
      </c>
      <c r="T2398" s="526"/>
      <c r="U2398" s="526"/>
      <c r="V2398" s="526">
        <f t="shared" si="117"/>
        <v>1</v>
      </c>
      <c r="W2398" s="672"/>
      <c r="X2398" s="396" t="str">
        <f t="shared" si="115"/>
        <v>53 două camere, 15 trei camere, 3 patru camere, 1 număr camere necunoscut &lt;span style="color: red;"&gt;(spuneți-mi sau trimiteți tabel întreținere)&lt;/span&gt;</v>
      </c>
      <c r="Y2398" s="622" t="str">
        <f t="shared" si="116"/>
        <v>72 din care 53 două camere, 15 trei camere, 3 patru camere, 1 număr camere necunoscut &lt;span style="color: red;"&gt;(spuneți-mi sau trimiteți tabel întreținere)&lt;/span&gt;</v>
      </c>
      <c r="Z2398" s="397"/>
      <c r="AA2398" s="625" t="s">
        <v>1043</v>
      </c>
      <c r="AB2398" s="628" t="s">
        <v>1307</v>
      </c>
      <c r="AC2398" s="431" t="s">
        <v>1155</v>
      </c>
      <c r="AD2398" s="623" t="s">
        <v>2698</v>
      </c>
      <c r="AE2398" s="623"/>
      <c r="AF2398" s="623"/>
      <c r="AG2398" s="623" t="s">
        <v>10</v>
      </c>
      <c r="AH2398" s="623" t="s">
        <v>2255</v>
      </c>
      <c r="AI2398" s="623" t="s">
        <v>2598</v>
      </c>
      <c r="AJ2398" s="441"/>
      <c r="AK2398" s="359"/>
    </row>
    <row r="2399" spans="1:37">
      <c r="A2399" s="367"/>
      <c r="B2399" s="445" t="s">
        <v>287</v>
      </c>
      <c r="C2399" s="402">
        <v>47.139699999999998</v>
      </c>
      <c r="D2399" s="428">
        <v>23.8736</v>
      </c>
      <c r="E2399" s="449" t="s">
        <v>206</v>
      </c>
      <c r="F2399" s="450" t="s">
        <v>652</v>
      </c>
      <c r="G2399" s="450" t="s">
        <v>2525</v>
      </c>
      <c r="H2399" s="450" t="s">
        <v>5175</v>
      </c>
      <c r="I2399" s="627" t="s">
        <v>681</v>
      </c>
      <c r="J2399" s="399" t="s">
        <v>3</v>
      </c>
      <c r="K2399" s="624">
        <v>2</v>
      </c>
      <c r="L2399" s="624">
        <v>5</v>
      </c>
      <c r="M2399" s="624">
        <v>5</v>
      </c>
      <c r="N2399" s="398">
        <v>38</v>
      </c>
      <c r="O2399" s="395"/>
      <c r="P2399" s="526">
        <v>8</v>
      </c>
      <c r="Q2399" s="526">
        <v>20</v>
      </c>
      <c r="R2399" s="526">
        <v>10</v>
      </c>
      <c r="S2399" s="526"/>
      <c r="T2399" s="526"/>
      <c r="U2399" s="526"/>
      <c r="V2399" s="526">
        <f t="shared" si="117"/>
        <v>0</v>
      </c>
      <c r="W2399" s="672"/>
      <c r="X2399" s="396" t="str">
        <f t="shared" si="115"/>
        <v>8 garsoniere, 20 două camere, 10 trei camere, 0 număr camere necunoscut &lt;span style="color: red;"&gt;(spuneți-mi sau trimiteți tabel întreținere)&lt;/span&gt;</v>
      </c>
      <c r="Y2399" s="622" t="str">
        <f t="shared" si="116"/>
        <v>38 din care 8 garsoniere, 20 două camere, 10 trei camere, 0 număr camere necunoscut &lt;span style="color: red;"&gt;(spuneți-mi sau trimiteți tabel întreținere)&lt;/span&gt;</v>
      </c>
      <c r="Z2399" s="397"/>
      <c r="AA2399" s="625" t="s">
        <v>1043</v>
      </c>
      <c r="AB2399" s="628" t="s">
        <v>1308</v>
      </c>
      <c r="AC2399" s="431" t="s">
        <v>1155</v>
      </c>
      <c r="AD2399" s="623" t="s">
        <v>1370</v>
      </c>
      <c r="AE2399" s="623"/>
      <c r="AF2399" s="623"/>
      <c r="AG2399" s="623" t="s">
        <v>10</v>
      </c>
      <c r="AH2399" s="623"/>
      <c r="AI2399" s="623" t="s">
        <v>2567</v>
      </c>
      <c r="AJ2399" s="441"/>
      <c r="AK2399" s="359"/>
    </row>
    <row r="2400" spans="1:37">
      <c r="A2400" s="367"/>
      <c r="B2400" s="445" t="s">
        <v>230</v>
      </c>
      <c r="C2400" s="402">
        <v>47.142299999999999</v>
      </c>
      <c r="D2400" s="428">
        <v>23.871700000000001</v>
      </c>
      <c r="E2400" s="449" t="s">
        <v>206</v>
      </c>
      <c r="F2400" s="450" t="s">
        <v>652</v>
      </c>
      <c r="G2400" s="450" t="s">
        <v>2525</v>
      </c>
      <c r="H2400" s="450" t="s">
        <v>5176</v>
      </c>
      <c r="I2400" s="627" t="s">
        <v>681</v>
      </c>
      <c r="J2400" s="399" t="s">
        <v>3</v>
      </c>
      <c r="K2400" s="624">
        <v>2</v>
      </c>
      <c r="L2400" s="624">
        <v>5</v>
      </c>
      <c r="M2400" s="624">
        <v>5</v>
      </c>
      <c r="N2400" s="398">
        <v>24</v>
      </c>
      <c r="O2400" s="395"/>
      <c r="P2400" s="526"/>
      <c r="Q2400" s="526">
        <v>15</v>
      </c>
      <c r="R2400" s="526">
        <v>9</v>
      </c>
      <c r="S2400" s="526"/>
      <c r="T2400" s="526"/>
      <c r="U2400" s="526"/>
      <c r="V2400" s="526">
        <f t="shared" si="117"/>
        <v>0</v>
      </c>
      <c r="W2400" s="672"/>
      <c r="X2400" s="396" t="str">
        <f t="shared" si="115"/>
        <v>15 două camere, 9 trei camere, 0 număr camere necunoscut &lt;span style="color: red;"&gt;(spuneți-mi sau trimiteți tabel întreținere)&lt;/span&gt;</v>
      </c>
      <c r="Y2400" s="622" t="str">
        <f t="shared" si="116"/>
        <v>24 din care 15 două camere, 9 trei camere, 0 număr camere necunoscut &lt;span style="color: red;"&gt;(spuneți-mi sau trimiteți tabel întreținere)&lt;/span&gt;</v>
      </c>
      <c r="Z2400" s="397"/>
      <c r="AA2400" s="625" t="s">
        <v>1043</v>
      </c>
      <c r="AB2400" s="628" t="s">
        <v>1307</v>
      </c>
      <c r="AC2400" s="431" t="s">
        <v>1155</v>
      </c>
      <c r="AD2400" s="623" t="s">
        <v>1390</v>
      </c>
      <c r="AE2400" s="623"/>
      <c r="AF2400" s="623"/>
      <c r="AG2400" s="623" t="s">
        <v>10</v>
      </c>
      <c r="AH2400" s="623"/>
      <c r="AI2400" s="623" t="s">
        <v>2598</v>
      </c>
      <c r="AJ2400" s="441"/>
      <c r="AK2400" s="359"/>
    </row>
    <row r="2401" spans="1:37">
      <c r="A2401" s="367"/>
      <c r="B2401" s="445" t="s">
        <v>226</v>
      </c>
      <c r="C2401" s="402">
        <v>47.140300000000003</v>
      </c>
      <c r="D2401" s="428">
        <v>23.873200000000001</v>
      </c>
      <c r="E2401" s="449" t="s">
        <v>206</v>
      </c>
      <c r="F2401" s="450" t="s">
        <v>652</v>
      </c>
      <c r="G2401" s="450" t="s">
        <v>2525</v>
      </c>
      <c r="H2401" s="450" t="s">
        <v>5177</v>
      </c>
      <c r="I2401" s="627" t="s">
        <v>681</v>
      </c>
      <c r="J2401" s="399" t="s">
        <v>3</v>
      </c>
      <c r="K2401" s="624">
        <v>2</v>
      </c>
      <c r="L2401" s="624">
        <v>5</v>
      </c>
      <c r="M2401" s="624">
        <v>5</v>
      </c>
      <c r="N2401" s="398">
        <v>24</v>
      </c>
      <c r="O2401" s="395"/>
      <c r="P2401" s="526"/>
      <c r="Q2401" s="526">
        <v>10</v>
      </c>
      <c r="R2401" s="526">
        <v>9</v>
      </c>
      <c r="S2401" s="526">
        <v>5</v>
      </c>
      <c r="T2401" s="526"/>
      <c r="U2401" s="526"/>
      <c r="V2401" s="526">
        <f t="shared" si="117"/>
        <v>0</v>
      </c>
      <c r="W2401" s="672"/>
      <c r="X2401" s="396" t="str">
        <f t="shared" si="115"/>
        <v>10 două camere, 9 trei camere, 5 patru camere, 0 număr camere necunoscut &lt;span style="color: red;"&gt;(spuneți-mi sau trimiteți tabel întreținere)&lt;/span&gt;</v>
      </c>
      <c r="Y2401" s="622" t="str">
        <f t="shared" si="116"/>
        <v>24 din care 10 două camere, 9 trei camere, 5 patru camere, 0 număr camere necunoscut &lt;span style="color: red;"&gt;(spuneți-mi sau trimiteți tabel întreținere)&lt;/span&gt;</v>
      </c>
      <c r="Z2401" s="397"/>
      <c r="AA2401" s="625" t="s">
        <v>1043</v>
      </c>
      <c r="AB2401" s="628" t="s">
        <v>1308</v>
      </c>
      <c r="AC2401" s="431" t="s">
        <v>1155</v>
      </c>
      <c r="AD2401" s="623" t="s">
        <v>2272</v>
      </c>
      <c r="AE2401" s="623"/>
      <c r="AF2401" s="623"/>
      <c r="AG2401" s="623" t="s">
        <v>10</v>
      </c>
      <c r="AH2401" s="623"/>
      <c r="AI2401" s="623" t="s">
        <v>2620</v>
      </c>
      <c r="AJ2401" s="441"/>
      <c r="AK2401" s="359"/>
    </row>
    <row r="2402" spans="1:37">
      <c r="A2402" s="367"/>
      <c r="B2402" s="445" t="s">
        <v>228</v>
      </c>
      <c r="C2402" s="402">
        <v>47.139699999999998</v>
      </c>
      <c r="D2402" s="428">
        <v>23.873000000000001</v>
      </c>
      <c r="E2402" s="449" t="s">
        <v>206</v>
      </c>
      <c r="F2402" s="450" t="s">
        <v>652</v>
      </c>
      <c r="G2402" s="450" t="s">
        <v>2525</v>
      </c>
      <c r="H2402" s="450" t="s">
        <v>5178</v>
      </c>
      <c r="I2402" s="627" t="s">
        <v>681</v>
      </c>
      <c r="J2402" s="399" t="s">
        <v>3</v>
      </c>
      <c r="K2402" s="624">
        <v>2</v>
      </c>
      <c r="L2402" s="624">
        <v>5</v>
      </c>
      <c r="M2402" s="624">
        <v>5</v>
      </c>
      <c r="N2402" s="398">
        <v>24</v>
      </c>
      <c r="O2402" s="395"/>
      <c r="P2402" s="526"/>
      <c r="Q2402" s="526">
        <v>10</v>
      </c>
      <c r="R2402" s="526">
        <v>9</v>
      </c>
      <c r="S2402" s="526">
        <v>5</v>
      </c>
      <c r="T2402" s="526"/>
      <c r="U2402" s="526"/>
      <c r="V2402" s="526">
        <f t="shared" si="117"/>
        <v>0</v>
      </c>
      <c r="W2402" s="672"/>
      <c r="X2402" s="396" t="str">
        <f t="shared" si="115"/>
        <v>10 două camere, 9 trei camere, 5 patru camere, 0 număr camere necunoscut &lt;span style="color: red;"&gt;(spuneți-mi sau trimiteți tabel întreținere)&lt;/span&gt;</v>
      </c>
      <c r="Y2402" s="622" t="str">
        <f t="shared" si="116"/>
        <v>24 din care 10 două camere, 9 trei camere, 5 patru camere, 0 număr camere necunoscut &lt;span style="color: red;"&gt;(spuneți-mi sau trimiteți tabel întreținere)&lt;/span&gt;</v>
      </c>
      <c r="Z2402" s="397"/>
      <c r="AA2402" s="625" t="s">
        <v>1043</v>
      </c>
      <c r="AB2402" s="628" t="s">
        <v>1308</v>
      </c>
      <c r="AC2402" s="431" t="s">
        <v>1155</v>
      </c>
      <c r="AD2402" s="623" t="s">
        <v>2272</v>
      </c>
      <c r="AE2402" s="623"/>
      <c r="AF2402" s="623"/>
      <c r="AG2402" s="623" t="s">
        <v>10</v>
      </c>
      <c r="AH2402" s="623"/>
      <c r="AI2402" s="623" t="s">
        <v>2620</v>
      </c>
      <c r="AJ2402" s="441"/>
      <c r="AK2402" s="359"/>
    </row>
    <row r="2403" spans="1:37" ht="13.5" thickBot="1">
      <c r="A2403" s="367"/>
      <c r="B2403" s="445" t="s">
        <v>231</v>
      </c>
      <c r="C2403" s="402">
        <v>47.1419</v>
      </c>
      <c r="D2403" s="428">
        <v>23.8721</v>
      </c>
      <c r="E2403" s="449" t="s">
        <v>206</v>
      </c>
      <c r="F2403" s="450" t="s">
        <v>652</v>
      </c>
      <c r="G2403" s="450" t="s">
        <v>2525</v>
      </c>
      <c r="H2403" s="450" t="s">
        <v>3306</v>
      </c>
      <c r="I2403" s="452" t="s">
        <v>681</v>
      </c>
      <c r="J2403" s="457" t="s">
        <v>3</v>
      </c>
      <c r="K2403" s="407">
        <v>2</v>
      </c>
      <c r="L2403" s="407">
        <v>5</v>
      </c>
      <c r="M2403" s="407">
        <v>5</v>
      </c>
      <c r="N2403" s="398">
        <v>20</v>
      </c>
      <c r="O2403" s="395"/>
      <c r="P2403" s="526"/>
      <c r="Q2403" s="526">
        <v>4</v>
      </c>
      <c r="R2403" s="526">
        <v>16</v>
      </c>
      <c r="S2403" s="526"/>
      <c r="T2403" s="526"/>
      <c r="U2403" s="526"/>
      <c r="V2403" s="526">
        <f t="shared" si="117"/>
        <v>0</v>
      </c>
      <c r="W2403" s="676"/>
      <c r="X2403" s="507" t="str">
        <f t="shared" si="115"/>
        <v>4 două camere, 16 trei camere, 0 număr camere necunoscut &lt;span style="color: red;"&gt;(spuneți-mi sau trimiteți tabel întreținere)&lt;/span&gt;</v>
      </c>
      <c r="Y2403" s="508" t="str">
        <f t="shared" si="116"/>
        <v>20 din care 4 două camere, 16 trei camere, 0 număr camere necunoscut &lt;span style="color: red;"&gt;(spuneți-mi sau trimiteți tabel întreținere)&lt;/span&gt;</v>
      </c>
      <c r="Z2403" s="509"/>
      <c r="AA2403" s="510" t="s">
        <v>1043</v>
      </c>
      <c r="AB2403" s="628" t="s">
        <v>1307</v>
      </c>
      <c r="AC2403" s="431" t="s">
        <v>1155</v>
      </c>
      <c r="AD2403" s="623" t="s">
        <v>1630</v>
      </c>
      <c r="AE2403" s="623"/>
      <c r="AF2403" s="623"/>
      <c r="AG2403" s="623" t="s">
        <v>10</v>
      </c>
      <c r="AH2403" s="623"/>
      <c r="AI2403" s="623" t="s">
        <v>2566</v>
      </c>
      <c r="AJ2403" s="441"/>
      <c r="AK2403" s="359"/>
    </row>
    <row r="2404" spans="1:37" ht="13.5" thickTop="1">
      <c r="A2404" s="367" t="s">
        <v>23</v>
      </c>
      <c r="B2404" s="701" t="s">
        <v>404</v>
      </c>
      <c r="C2404" s="702">
        <v>47.1402</v>
      </c>
      <c r="D2404" s="703">
        <v>23.867899999999999</v>
      </c>
      <c r="E2404" s="704" t="s">
        <v>206</v>
      </c>
      <c r="F2404" s="705" t="s">
        <v>652</v>
      </c>
      <c r="G2404" s="705" t="s">
        <v>2702</v>
      </c>
      <c r="H2404" s="705" t="s">
        <v>5179</v>
      </c>
      <c r="I2404" s="686" t="s">
        <v>687</v>
      </c>
      <c r="J2404" s="687" t="s">
        <v>3</v>
      </c>
      <c r="K2404" s="688">
        <v>2</v>
      </c>
      <c r="L2404" s="688">
        <v>3</v>
      </c>
      <c r="M2404" s="688">
        <v>3</v>
      </c>
      <c r="N2404" s="724">
        <v>18</v>
      </c>
      <c r="O2404" s="710"/>
      <c r="P2404" s="711"/>
      <c r="Q2404" s="711">
        <v>18</v>
      </c>
      <c r="R2404" s="711"/>
      <c r="S2404" s="711"/>
      <c r="T2404" s="711"/>
      <c r="U2404" s="711"/>
      <c r="V2404" s="711">
        <f t="shared" si="117"/>
        <v>0</v>
      </c>
      <c r="W2404" s="725"/>
      <c r="X2404" s="726" t="str">
        <f t="shared" si="115"/>
        <v>18 două camere, 0 număr camere necunoscut &lt;span style="color: red;"&gt;(spuneți-mi sau trimiteți tabel întreținere)&lt;/span&gt;</v>
      </c>
      <c r="Y2404" s="727" t="str">
        <f t="shared" si="116"/>
        <v>18 din care 18 două camere, 0 număr camere necunoscut &lt;span style="color: red;"&gt;(spuneți-mi sau trimiteți tabel întreținere)&lt;/span&gt;</v>
      </c>
      <c r="Z2404" s="728"/>
      <c r="AA2404" s="729" t="s">
        <v>1043</v>
      </c>
      <c r="AB2404" s="733" t="s">
        <v>1301</v>
      </c>
      <c r="AC2404" s="700" t="s">
        <v>1548</v>
      </c>
      <c r="AD2404" s="719" t="s">
        <v>1520</v>
      </c>
      <c r="AE2404" s="719"/>
      <c r="AF2404" s="719"/>
      <c r="AG2404" s="699" t="s">
        <v>2549</v>
      </c>
      <c r="AH2404" s="719"/>
      <c r="AI2404" s="699" t="s">
        <v>2601</v>
      </c>
      <c r="AJ2404" s="720"/>
      <c r="AK2404" s="359"/>
    </row>
    <row r="2405" spans="1:37">
      <c r="A2405" s="367"/>
      <c r="B2405" s="445" t="s">
        <v>404</v>
      </c>
      <c r="C2405" s="402">
        <v>47.1404</v>
      </c>
      <c r="D2405" s="428">
        <v>23.867599999999999</v>
      </c>
      <c r="E2405" s="449" t="s">
        <v>206</v>
      </c>
      <c r="F2405" s="450" t="s">
        <v>652</v>
      </c>
      <c r="G2405" s="450" t="s">
        <v>2702</v>
      </c>
      <c r="H2405" s="450" t="s">
        <v>5180</v>
      </c>
      <c r="I2405" s="627" t="s">
        <v>1214</v>
      </c>
      <c r="J2405" s="399" t="s">
        <v>3</v>
      </c>
      <c r="K2405" s="624">
        <v>2</v>
      </c>
      <c r="L2405" s="624">
        <v>4</v>
      </c>
      <c r="M2405" s="624">
        <v>4</v>
      </c>
      <c r="N2405" s="425">
        <v>24</v>
      </c>
      <c r="O2405" s="437"/>
      <c r="P2405" s="406"/>
      <c r="Q2405" s="406">
        <v>24</v>
      </c>
      <c r="R2405" s="406"/>
      <c r="S2405" s="406"/>
      <c r="T2405" s="406"/>
      <c r="U2405" s="406"/>
      <c r="V2405" s="406">
        <f t="shared" si="117"/>
        <v>0</v>
      </c>
      <c r="W2405" s="676"/>
      <c r="X2405" s="507" t="str">
        <f t="shared" si="115"/>
        <v>24 două camere, 0 număr camere necunoscut &lt;span style="color: red;"&gt;(spuneți-mi sau trimiteți tabel întreținere)&lt;/span&gt;</v>
      </c>
      <c r="Y2405" s="508" t="str">
        <f t="shared" si="116"/>
        <v>24 din care 24 două camere, 0 număr camere necunoscut &lt;span style="color: red;"&gt;(spuneți-mi sau trimiteți tabel întreținere)&lt;/span&gt;</v>
      </c>
      <c r="Z2405" s="509"/>
      <c r="AA2405" s="510" t="s">
        <v>1043</v>
      </c>
      <c r="AB2405" s="421" t="s">
        <v>1302</v>
      </c>
      <c r="AC2405" s="432" t="s">
        <v>1548</v>
      </c>
      <c r="AD2405" s="356" t="s">
        <v>1520</v>
      </c>
      <c r="AE2405" s="356"/>
      <c r="AF2405" s="356"/>
      <c r="AG2405" s="623" t="s">
        <v>2549</v>
      </c>
      <c r="AH2405" s="356"/>
      <c r="AI2405" s="623" t="s">
        <v>2601</v>
      </c>
      <c r="AJ2405" s="441"/>
      <c r="AK2405" s="359"/>
    </row>
    <row r="2406" spans="1:37">
      <c r="A2406" s="367"/>
      <c r="B2406" s="445" t="s">
        <v>404</v>
      </c>
      <c r="C2406" s="402">
        <v>47.140500000000003</v>
      </c>
      <c r="D2406" s="428">
        <v>23.8672</v>
      </c>
      <c r="E2406" s="449" t="s">
        <v>206</v>
      </c>
      <c r="F2406" s="450" t="s">
        <v>652</v>
      </c>
      <c r="G2406" s="450" t="s">
        <v>2702</v>
      </c>
      <c r="H2406" s="450" t="s">
        <v>5181</v>
      </c>
      <c r="I2406" s="627" t="s">
        <v>1212</v>
      </c>
      <c r="J2406" s="399" t="s">
        <v>3</v>
      </c>
      <c r="K2406" s="624">
        <v>1</v>
      </c>
      <c r="L2406" s="624">
        <v>5</v>
      </c>
      <c r="M2406" s="624">
        <v>5</v>
      </c>
      <c r="N2406" s="398">
        <v>80</v>
      </c>
      <c r="O2406" s="395">
        <v>80</v>
      </c>
      <c r="P2406" s="526"/>
      <c r="Q2406" s="526"/>
      <c r="R2406" s="526"/>
      <c r="S2406" s="526"/>
      <c r="T2406" s="526"/>
      <c r="U2406" s="526"/>
      <c r="V2406" s="526">
        <f t="shared" si="117"/>
        <v>0</v>
      </c>
      <c r="W2406" s="672" t="s">
        <v>654</v>
      </c>
      <c r="X2406" s="396" t="str">
        <f t="shared" si="115"/>
        <v>80 camere cu băi și bucătării comune, aproximativ 0 număr camere necunoscut &lt;span style="color: red;"&gt;(spuneți-mi sau trimiteți tabel întreținere)&lt;/span&gt;</v>
      </c>
      <c r="Y2406" s="622" t="str">
        <f t="shared" si="116"/>
        <v>aproximativ 80 din care 80 camere cu băi și bucătării comune, aproximativ 0 număr camere necunoscut &lt;span style="color: red;"&gt;(spuneți-mi sau trimiteți tabel întreținere)&lt;/span&gt;</v>
      </c>
      <c r="Z2406" s="397" t="s">
        <v>975</v>
      </c>
      <c r="AA2406" s="625" t="s">
        <v>1045</v>
      </c>
      <c r="AB2406" s="628" t="s">
        <v>1305</v>
      </c>
      <c r="AC2406" s="431" t="s">
        <v>1547</v>
      </c>
      <c r="AD2406" s="623" t="s">
        <v>1518</v>
      </c>
      <c r="AE2406" s="623"/>
      <c r="AF2406" s="623"/>
      <c r="AG2406" s="623" t="s">
        <v>10</v>
      </c>
      <c r="AH2406" s="623" t="s">
        <v>1171</v>
      </c>
      <c r="AI2406" s="623" t="s">
        <v>2574</v>
      </c>
      <c r="AJ2406" s="441"/>
      <c r="AK2406" s="359"/>
    </row>
    <row r="2407" spans="1:37">
      <c r="A2407" s="367"/>
      <c r="B2407" s="445" t="s">
        <v>404</v>
      </c>
      <c r="C2407" s="402">
        <v>47.1404</v>
      </c>
      <c r="D2407" s="428">
        <v>23.869299999999999</v>
      </c>
      <c r="E2407" s="449" t="s">
        <v>206</v>
      </c>
      <c r="F2407" s="450" t="s">
        <v>652</v>
      </c>
      <c r="G2407" s="450" t="s">
        <v>2702</v>
      </c>
      <c r="H2407" s="450" t="s">
        <v>5182</v>
      </c>
      <c r="I2407" s="627" t="s">
        <v>687</v>
      </c>
      <c r="J2407" s="399" t="s">
        <v>3</v>
      </c>
      <c r="K2407" s="624">
        <v>2</v>
      </c>
      <c r="L2407" s="624">
        <v>3</v>
      </c>
      <c r="M2407" s="624">
        <v>3</v>
      </c>
      <c r="N2407" s="425" t="s">
        <v>624</v>
      </c>
      <c r="O2407" s="437"/>
      <c r="P2407" s="406"/>
      <c r="Q2407" s="406"/>
      <c r="R2407" s="406"/>
      <c r="S2407" s="406"/>
      <c r="T2407" s="406"/>
      <c r="U2407" s="406"/>
      <c r="V2407" s="406" t="e">
        <f t="shared" si="117"/>
        <v>#VALUE!</v>
      </c>
      <c r="W2407" s="676"/>
      <c r="X2407" s="507" t="e">
        <f t="shared" si="115"/>
        <v>#VALUE!</v>
      </c>
      <c r="Y2407" s="508" t="e">
        <f t="shared" si="116"/>
        <v>#VALUE!</v>
      </c>
      <c r="Z2407" s="509"/>
      <c r="AA2407" s="510" t="s">
        <v>1043</v>
      </c>
      <c r="AB2407" s="421" t="s">
        <v>1300</v>
      </c>
      <c r="AC2407" s="432" t="s">
        <v>1548</v>
      </c>
      <c r="AD2407" s="356" t="s">
        <v>624</v>
      </c>
      <c r="AE2407" s="356"/>
      <c r="AF2407" s="356"/>
      <c r="AG2407" s="356" t="s">
        <v>840</v>
      </c>
      <c r="AH2407" s="356"/>
      <c r="AI2407" s="356" t="s">
        <v>2227</v>
      </c>
      <c r="AJ2407" s="441"/>
      <c r="AK2407" s="359"/>
    </row>
    <row r="2408" spans="1:37">
      <c r="A2408" s="367"/>
      <c r="B2408" s="445" t="s">
        <v>404</v>
      </c>
      <c r="C2408" s="402">
        <v>47.139400000000002</v>
      </c>
      <c r="D2408" s="428">
        <v>23.868200000000002</v>
      </c>
      <c r="E2408" s="449" t="s">
        <v>206</v>
      </c>
      <c r="F2408" s="450" t="s">
        <v>652</v>
      </c>
      <c r="G2408" s="450" t="s">
        <v>2702</v>
      </c>
      <c r="H2408" s="450" t="s">
        <v>3109</v>
      </c>
      <c r="I2408" s="627" t="s">
        <v>1213</v>
      </c>
      <c r="J2408" s="399" t="s">
        <v>3</v>
      </c>
      <c r="K2408" s="624">
        <v>1</v>
      </c>
      <c r="L2408" s="624">
        <v>4</v>
      </c>
      <c r="M2408" s="624">
        <v>4</v>
      </c>
      <c r="N2408" s="425">
        <v>16</v>
      </c>
      <c r="O2408" s="437"/>
      <c r="P2408" s="406"/>
      <c r="Q2408" s="406"/>
      <c r="R2408" s="406"/>
      <c r="S2408" s="406"/>
      <c r="T2408" s="406"/>
      <c r="U2408" s="406"/>
      <c r="V2408" s="406">
        <f t="shared" si="117"/>
        <v>16</v>
      </c>
      <c r="W2408" s="676"/>
      <c r="X2408" s="507" t="str">
        <f t="shared" si="115"/>
        <v>16 număr camere necunoscut &lt;span style="color: red;"&gt;(spuneți-mi sau trimiteți tabel întreținere)&lt;/span&gt;</v>
      </c>
      <c r="Y2408" s="508" t="str">
        <f t="shared" si="116"/>
        <v>16 din care 16 număr camere necunoscut &lt;span style="color: red;"&gt;(spuneți-mi sau trimiteți tabel întreținere)&lt;/span&gt;</v>
      </c>
      <c r="Z2408" s="509"/>
      <c r="AA2408" s="510" t="s">
        <v>1043</v>
      </c>
      <c r="AB2408" s="421" t="s">
        <v>1302</v>
      </c>
      <c r="AC2408" s="432" t="s">
        <v>1548</v>
      </c>
      <c r="AD2408" s="356" t="s">
        <v>900</v>
      </c>
      <c r="AE2408" s="356"/>
      <c r="AF2408" s="356"/>
      <c r="AG2408" s="356" t="s">
        <v>840</v>
      </c>
      <c r="AH2408" s="356"/>
      <c r="AI2408" s="356" t="s">
        <v>2227</v>
      </c>
      <c r="AJ2408" s="441"/>
      <c r="AK2408" s="359"/>
    </row>
    <row r="2409" spans="1:37" ht="13.5" thickBot="1">
      <c r="A2409" s="367"/>
      <c r="B2409" s="445" t="s">
        <v>404</v>
      </c>
      <c r="C2409" s="402"/>
      <c r="D2409" s="428"/>
      <c r="E2409" s="449" t="s">
        <v>206</v>
      </c>
      <c r="F2409" s="450" t="s">
        <v>652</v>
      </c>
      <c r="G2409" s="450" t="s">
        <v>2526</v>
      </c>
      <c r="H2409" s="450" t="s">
        <v>2075</v>
      </c>
      <c r="I2409" s="452"/>
      <c r="J2409" s="457"/>
      <c r="K2409" s="407"/>
      <c r="L2409" s="407"/>
      <c r="M2409" s="407"/>
      <c r="N2409" s="425" t="s">
        <v>624</v>
      </c>
      <c r="O2409" s="437"/>
      <c r="P2409" s="406"/>
      <c r="Q2409" s="406"/>
      <c r="R2409" s="406"/>
      <c r="S2409" s="406"/>
      <c r="T2409" s="406"/>
      <c r="U2409" s="406"/>
      <c r="V2409" s="406" t="e">
        <f t="shared" si="117"/>
        <v>#VALUE!</v>
      </c>
      <c r="W2409" s="676"/>
      <c r="X2409" s="507" t="e">
        <f t="shared" ref="X2409:X2472" si="118">CONCATENATE(IF(ISBLANK(O2409),"",CONCATENATE(O2409,O$2,", ")),IF(ISBLANK(P2409),"",CONCATENATE(P2409,P$2,", ")),IF(ISBLANK(Q2409),"",CONCATENATE(Q2409,Q$2,", ")),IF(ISBLANK(R2409),"",CONCATENATE(R2409,R$2,", ")),IF(ISBLANK(S2409),"",CONCATENATE(S2409,S$2,", ")),IF(ISBLANK(T2409),"",CONCATENATE(T2409,T$2,", ")),IF(ISBLANK(U2409),"",CONCATENATE(U2409,U$2,", ")),IF(ISBLANK(V2409),"",CONCATENATE(W2409,V2409,V$2)))</f>
        <v>#VALUE!</v>
      </c>
      <c r="Y2409" s="508" t="e">
        <f t="shared" ref="Y2409:Y2472" si="119">W2409&amp;N2409&amp;" din care "&amp;X2409</f>
        <v>#VALUE!</v>
      </c>
      <c r="Z2409" s="509"/>
      <c r="AA2409" s="510" t="s">
        <v>1043</v>
      </c>
      <c r="AB2409" s="421" t="s">
        <v>1318</v>
      </c>
      <c r="AC2409" s="432" t="s">
        <v>624</v>
      </c>
      <c r="AD2409" s="356" t="s">
        <v>624</v>
      </c>
      <c r="AE2409" s="356"/>
      <c r="AF2409" s="356"/>
      <c r="AG2409" s="356" t="s">
        <v>840</v>
      </c>
      <c r="AH2409" s="356"/>
      <c r="AI2409" s="356" t="s">
        <v>2227</v>
      </c>
      <c r="AJ2409" s="441"/>
      <c r="AK2409" s="359"/>
    </row>
    <row r="2410" spans="1:37" ht="13.5" thickTop="1">
      <c r="A2410" s="367" t="s">
        <v>23</v>
      </c>
      <c r="B2410" s="701" t="s">
        <v>404</v>
      </c>
      <c r="C2410" s="702">
        <v>47.1586</v>
      </c>
      <c r="D2410" s="703">
        <v>23.911000000000001</v>
      </c>
      <c r="E2410" s="704" t="s">
        <v>206</v>
      </c>
      <c r="F2410" s="705" t="s">
        <v>652</v>
      </c>
      <c r="G2410" s="705" t="s">
        <v>2716</v>
      </c>
      <c r="H2410" s="705" t="s">
        <v>5183</v>
      </c>
      <c r="I2410" s="721" t="s">
        <v>695</v>
      </c>
      <c r="J2410" s="722" t="s">
        <v>3</v>
      </c>
      <c r="K2410" s="723">
        <v>1</v>
      </c>
      <c r="L2410" s="723">
        <v>5</v>
      </c>
      <c r="M2410" s="723">
        <v>4</v>
      </c>
      <c r="N2410" s="724">
        <v>16</v>
      </c>
      <c r="O2410" s="710"/>
      <c r="P2410" s="711"/>
      <c r="Q2410" s="711"/>
      <c r="R2410" s="711">
        <v>16</v>
      </c>
      <c r="S2410" s="711"/>
      <c r="T2410" s="711"/>
      <c r="U2410" s="711"/>
      <c r="V2410" s="711">
        <f t="shared" ref="V2410:V2473" si="120">N2410-SUM(O2410:U2410)</f>
        <v>0</v>
      </c>
      <c r="W2410" s="725"/>
      <c r="X2410" s="726" t="str">
        <f t="shared" si="118"/>
        <v>16 trei camere, 0 număr camere necunoscut &lt;span style="color: red;"&gt;(spuneți-mi sau trimiteți tabel întreținere)&lt;/span&gt;</v>
      </c>
      <c r="Y2410" s="727" t="str">
        <f t="shared" si="119"/>
        <v>16 din care 16 trei camere, 0 număr camere necunoscut &lt;span style="color: red;"&gt;(spuneți-mi sau trimiteți tabel întreținere)&lt;/span&gt;</v>
      </c>
      <c r="Z2410" s="728"/>
      <c r="AA2410" s="729" t="s">
        <v>1043</v>
      </c>
      <c r="AB2410" s="733" t="s">
        <v>1306</v>
      </c>
      <c r="AC2410" s="700" t="s">
        <v>1155</v>
      </c>
      <c r="AD2410" s="719" t="s">
        <v>1446</v>
      </c>
      <c r="AE2410" s="719"/>
      <c r="AF2410" s="719"/>
      <c r="AG2410" s="719" t="s">
        <v>840</v>
      </c>
      <c r="AH2410" s="719"/>
      <c r="AI2410" s="699" t="s">
        <v>2590</v>
      </c>
      <c r="AJ2410" s="720"/>
      <c r="AK2410" s="359"/>
    </row>
    <row r="2411" spans="1:37">
      <c r="A2411" s="367"/>
      <c r="B2411" s="445" t="s">
        <v>404</v>
      </c>
      <c r="C2411" s="402">
        <v>47.158499999999997</v>
      </c>
      <c r="D2411" s="428">
        <v>23.910699999999999</v>
      </c>
      <c r="E2411" s="449" t="s">
        <v>206</v>
      </c>
      <c r="F2411" s="450" t="s">
        <v>652</v>
      </c>
      <c r="G2411" s="450" t="s">
        <v>2716</v>
      </c>
      <c r="H2411" s="450" t="s">
        <v>5184</v>
      </c>
      <c r="I2411" s="627" t="s">
        <v>681</v>
      </c>
      <c r="J2411" s="399" t="s">
        <v>3</v>
      </c>
      <c r="K2411" s="624">
        <v>1</v>
      </c>
      <c r="L2411" s="624">
        <v>5</v>
      </c>
      <c r="M2411" s="624">
        <v>5</v>
      </c>
      <c r="N2411" s="398">
        <v>20</v>
      </c>
      <c r="O2411" s="395"/>
      <c r="P2411" s="526">
        <v>2</v>
      </c>
      <c r="Q2411" s="526">
        <v>8</v>
      </c>
      <c r="R2411" s="526">
        <v>10</v>
      </c>
      <c r="S2411" s="526"/>
      <c r="T2411" s="526"/>
      <c r="U2411" s="526"/>
      <c r="V2411" s="526">
        <f t="shared" si="120"/>
        <v>0</v>
      </c>
      <c r="W2411" s="672"/>
      <c r="X2411" s="396" t="str">
        <f t="shared" si="118"/>
        <v>2 garsoniere, 8 două camere, 10 trei camere, 0 număr camere necunoscut &lt;span style="color: red;"&gt;(spuneți-mi sau trimiteți tabel întreținere)&lt;/span&gt;</v>
      </c>
      <c r="Y2411" s="622" t="str">
        <f t="shared" si="119"/>
        <v>20 din care 2 garsoniere, 8 două camere, 10 trei camere, 0 număr camere necunoscut &lt;span style="color: red;"&gt;(spuneți-mi sau trimiteți tabel întreținere)&lt;/span&gt;</v>
      </c>
      <c r="Z2411" s="397"/>
      <c r="AA2411" s="625" t="s">
        <v>1043</v>
      </c>
      <c r="AB2411" s="628" t="s">
        <v>1306</v>
      </c>
      <c r="AC2411" s="431" t="s">
        <v>1155</v>
      </c>
      <c r="AD2411" s="623" t="s">
        <v>2511</v>
      </c>
      <c r="AE2411" s="623"/>
      <c r="AF2411" s="623"/>
      <c r="AG2411" s="623" t="s">
        <v>840</v>
      </c>
      <c r="AH2411" s="623"/>
      <c r="AI2411" s="623" t="s">
        <v>2607</v>
      </c>
      <c r="AJ2411" s="441"/>
      <c r="AK2411" s="359"/>
    </row>
    <row r="2412" spans="1:37">
      <c r="A2412" s="367"/>
      <c r="B2412" s="445" t="s">
        <v>404</v>
      </c>
      <c r="C2412" s="402">
        <v>47.158000000000001</v>
      </c>
      <c r="D2412" s="428">
        <v>23.910299999999999</v>
      </c>
      <c r="E2412" s="449" t="s">
        <v>206</v>
      </c>
      <c r="F2412" s="450" t="s">
        <v>652</v>
      </c>
      <c r="G2412" s="450" t="s">
        <v>2716</v>
      </c>
      <c r="H2412" s="450" t="s">
        <v>5185</v>
      </c>
      <c r="I2412" s="452" t="s">
        <v>673</v>
      </c>
      <c r="J2412" s="457" t="s">
        <v>3</v>
      </c>
      <c r="K2412" s="407">
        <v>1</v>
      </c>
      <c r="L2412" s="407">
        <v>4</v>
      </c>
      <c r="M2412" s="407">
        <v>4</v>
      </c>
      <c r="N2412" s="425">
        <v>28</v>
      </c>
      <c r="O2412" s="437"/>
      <c r="P2412" s="406">
        <v>28</v>
      </c>
      <c r="Q2412" s="406"/>
      <c r="R2412" s="406"/>
      <c r="S2412" s="406"/>
      <c r="T2412" s="406"/>
      <c r="U2412" s="406"/>
      <c r="V2412" s="406">
        <f t="shared" si="120"/>
        <v>0</v>
      </c>
      <c r="W2412" s="676"/>
      <c r="X2412" s="507" t="str">
        <f t="shared" si="118"/>
        <v>28 garsoniere, 0 număr camere necunoscut &lt;span style="color: red;"&gt;(spuneți-mi sau trimiteți tabel întreținere)&lt;/span&gt;</v>
      </c>
      <c r="Y2412" s="508" t="str">
        <f t="shared" si="119"/>
        <v>28 din care 28 garsoniere, 0 număr camere necunoscut &lt;span style="color: red;"&gt;(spuneți-mi sau trimiteți tabel întreținere)&lt;/span&gt;</v>
      </c>
      <c r="Z2412" s="509"/>
      <c r="AA2412" s="510" t="s">
        <v>1043</v>
      </c>
      <c r="AB2412" s="421" t="s">
        <v>1307</v>
      </c>
      <c r="AC2412" s="432" t="s">
        <v>1155</v>
      </c>
      <c r="AD2412" s="356" t="s">
        <v>2718</v>
      </c>
      <c r="AE2412" s="356"/>
      <c r="AF2412" s="356"/>
      <c r="AG2412" s="356" t="s">
        <v>840</v>
      </c>
      <c r="AH2412" s="356"/>
      <c r="AI2412" s="356" t="s">
        <v>2227</v>
      </c>
      <c r="AJ2412" s="441"/>
      <c r="AK2412" s="359"/>
    </row>
    <row r="2413" spans="1:37">
      <c r="A2413" s="367"/>
      <c r="B2413" s="445" t="s">
        <v>404</v>
      </c>
      <c r="C2413" s="402">
        <v>47.159199999999998</v>
      </c>
      <c r="D2413" s="428">
        <v>23.911899999999999</v>
      </c>
      <c r="E2413" s="449" t="s">
        <v>206</v>
      </c>
      <c r="F2413" s="450" t="s">
        <v>652</v>
      </c>
      <c r="G2413" s="450" t="s">
        <v>2716</v>
      </c>
      <c r="H2413" s="450" t="s">
        <v>5186</v>
      </c>
      <c r="I2413" s="452" t="s">
        <v>681</v>
      </c>
      <c r="J2413" s="457" t="s">
        <v>3</v>
      </c>
      <c r="K2413" s="407">
        <v>1</v>
      </c>
      <c r="L2413" s="407">
        <v>5</v>
      </c>
      <c r="M2413" s="407">
        <v>5</v>
      </c>
      <c r="N2413" s="425">
        <v>100</v>
      </c>
      <c r="O2413" s="437">
        <v>100</v>
      </c>
      <c r="P2413" s="406"/>
      <c r="Q2413" s="406"/>
      <c r="R2413" s="406"/>
      <c r="S2413" s="406"/>
      <c r="T2413" s="406"/>
      <c r="U2413" s="406"/>
      <c r="V2413" s="406">
        <f t="shared" si="120"/>
        <v>0</v>
      </c>
      <c r="W2413" s="676" t="s">
        <v>654</v>
      </c>
      <c r="X2413" s="507" t="str">
        <f t="shared" si="118"/>
        <v>100 camere cu băi și bucătării comune, aproximativ 0 număr camere necunoscut &lt;span style="color: red;"&gt;(spuneți-mi sau trimiteți tabel întreținere)&lt;/span&gt;</v>
      </c>
      <c r="Y2413" s="508" t="str">
        <f t="shared" si="119"/>
        <v>aproximativ 100 din care 100 camere cu băi și bucătării comune, aproximativ 0 număr camere necunoscut &lt;span style="color: red;"&gt;(spuneți-mi sau trimiteți tabel întreținere)&lt;/span&gt;</v>
      </c>
      <c r="Z2413" s="509"/>
      <c r="AA2413" s="510" t="s">
        <v>1043</v>
      </c>
      <c r="AB2413" s="628" t="s">
        <v>1304</v>
      </c>
      <c r="AC2413" s="431" t="s">
        <v>1547</v>
      </c>
      <c r="AD2413" s="356" t="s">
        <v>2507</v>
      </c>
      <c r="AE2413" s="356"/>
      <c r="AF2413" s="356"/>
      <c r="AG2413" s="356" t="s">
        <v>840</v>
      </c>
      <c r="AH2413" s="356"/>
      <c r="AI2413" s="356" t="s">
        <v>2227</v>
      </c>
      <c r="AJ2413" s="441"/>
      <c r="AK2413" s="359"/>
    </row>
    <row r="2414" spans="1:37">
      <c r="A2414" s="367"/>
      <c r="B2414" s="445" t="s">
        <v>404</v>
      </c>
      <c r="C2414" s="402">
        <v>47.158999999999999</v>
      </c>
      <c r="D2414" s="428">
        <v>23.9115</v>
      </c>
      <c r="E2414" s="449" t="s">
        <v>206</v>
      </c>
      <c r="F2414" s="450" t="s">
        <v>652</v>
      </c>
      <c r="G2414" s="450" t="s">
        <v>2716</v>
      </c>
      <c r="H2414" s="450" t="s">
        <v>5187</v>
      </c>
      <c r="I2414" s="627" t="s">
        <v>681</v>
      </c>
      <c r="J2414" s="399" t="s">
        <v>3</v>
      </c>
      <c r="K2414" s="624">
        <v>1</v>
      </c>
      <c r="L2414" s="624">
        <v>5</v>
      </c>
      <c r="M2414" s="624">
        <v>5</v>
      </c>
      <c r="N2414" s="398">
        <v>20</v>
      </c>
      <c r="O2414" s="395"/>
      <c r="P2414" s="526"/>
      <c r="Q2414" s="526">
        <v>11</v>
      </c>
      <c r="R2414" s="526">
        <v>9</v>
      </c>
      <c r="S2414" s="526"/>
      <c r="T2414" s="526"/>
      <c r="U2414" s="526"/>
      <c r="V2414" s="526">
        <f t="shared" si="120"/>
        <v>0</v>
      </c>
      <c r="W2414" s="672"/>
      <c r="X2414" s="396" t="str">
        <f t="shared" si="118"/>
        <v>11 două camere, 9 trei camere, 0 număr camere necunoscut &lt;span style="color: red;"&gt;(spuneți-mi sau trimiteți tabel întreținere)&lt;/span&gt;</v>
      </c>
      <c r="Y2414" s="622" t="str">
        <f t="shared" si="119"/>
        <v>20 din care 11 două camere, 9 trei camere, 0 număr camere necunoscut &lt;span style="color: red;"&gt;(spuneți-mi sau trimiteți tabel întreținere)&lt;/span&gt;</v>
      </c>
      <c r="Z2414" s="397"/>
      <c r="AA2414" s="625" t="s">
        <v>1043</v>
      </c>
      <c r="AB2414" s="628" t="s">
        <v>1304</v>
      </c>
      <c r="AC2414" s="431" t="s">
        <v>1547</v>
      </c>
      <c r="AD2414" s="623" t="s">
        <v>2410</v>
      </c>
      <c r="AE2414" s="623"/>
      <c r="AF2414" s="623"/>
      <c r="AG2414" s="623" t="s">
        <v>8</v>
      </c>
      <c r="AH2414" s="623"/>
      <c r="AI2414" s="623" t="s">
        <v>2604</v>
      </c>
      <c r="AJ2414" s="441"/>
      <c r="AK2414" s="359"/>
    </row>
    <row r="2415" spans="1:37">
      <c r="A2415" s="367"/>
      <c r="B2415" s="445" t="s">
        <v>404</v>
      </c>
      <c r="C2415" s="402">
        <v>47.158900000000003</v>
      </c>
      <c r="D2415" s="428">
        <v>23.911100000000001</v>
      </c>
      <c r="E2415" s="449" t="s">
        <v>206</v>
      </c>
      <c r="F2415" s="450" t="s">
        <v>652</v>
      </c>
      <c r="G2415" s="450" t="s">
        <v>2716</v>
      </c>
      <c r="H2415" s="450" t="s">
        <v>5188</v>
      </c>
      <c r="I2415" s="627" t="s">
        <v>681</v>
      </c>
      <c r="J2415" s="399" t="s">
        <v>3</v>
      </c>
      <c r="K2415" s="624">
        <v>1</v>
      </c>
      <c r="L2415" s="624">
        <v>5</v>
      </c>
      <c r="M2415" s="624">
        <v>5</v>
      </c>
      <c r="N2415" s="398">
        <v>20</v>
      </c>
      <c r="O2415" s="395"/>
      <c r="P2415" s="526"/>
      <c r="Q2415" s="526">
        <v>11</v>
      </c>
      <c r="R2415" s="526">
        <v>9</v>
      </c>
      <c r="S2415" s="526"/>
      <c r="T2415" s="526"/>
      <c r="U2415" s="526"/>
      <c r="V2415" s="526">
        <f t="shared" si="120"/>
        <v>0</v>
      </c>
      <c r="W2415" s="672"/>
      <c r="X2415" s="396" t="str">
        <f t="shared" si="118"/>
        <v>11 două camere, 9 trei camere, 0 număr camere necunoscut &lt;span style="color: red;"&gt;(spuneți-mi sau trimiteți tabel întreținere)&lt;/span&gt;</v>
      </c>
      <c r="Y2415" s="622" t="str">
        <f t="shared" si="119"/>
        <v>20 din care 11 două camere, 9 trei camere, 0 număr camere necunoscut &lt;span style="color: red;"&gt;(spuneți-mi sau trimiteți tabel întreținere)&lt;/span&gt;</v>
      </c>
      <c r="Z2415" s="397"/>
      <c r="AA2415" s="625" t="s">
        <v>1043</v>
      </c>
      <c r="AB2415" s="628" t="s">
        <v>1304</v>
      </c>
      <c r="AC2415" s="431" t="s">
        <v>1547</v>
      </c>
      <c r="AD2415" s="623" t="s">
        <v>2410</v>
      </c>
      <c r="AE2415" s="623"/>
      <c r="AF2415" s="623"/>
      <c r="AG2415" s="623" t="s">
        <v>8</v>
      </c>
      <c r="AH2415" s="623"/>
      <c r="AI2415" s="623" t="s">
        <v>2604</v>
      </c>
      <c r="AJ2415" s="441"/>
      <c r="AK2415" s="359"/>
    </row>
    <row r="2416" spans="1:37">
      <c r="A2416" s="367"/>
      <c r="B2416" s="445" t="s">
        <v>404</v>
      </c>
      <c r="C2416" s="402">
        <v>47.158799999999999</v>
      </c>
      <c r="D2416" s="428">
        <v>23.910799999999998</v>
      </c>
      <c r="E2416" s="449" t="s">
        <v>206</v>
      </c>
      <c r="F2416" s="450" t="s">
        <v>652</v>
      </c>
      <c r="G2416" s="450" t="s">
        <v>2716</v>
      </c>
      <c r="H2416" s="450" t="s">
        <v>5189</v>
      </c>
      <c r="I2416" s="627" t="s">
        <v>681</v>
      </c>
      <c r="J2416" s="399" t="s">
        <v>3</v>
      </c>
      <c r="K2416" s="624">
        <v>1</v>
      </c>
      <c r="L2416" s="624">
        <v>5</v>
      </c>
      <c r="M2416" s="624">
        <v>5</v>
      </c>
      <c r="N2416" s="398">
        <v>20</v>
      </c>
      <c r="O2416" s="395"/>
      <c r="P2416" s="526"/>
      <c r="Q2416" s="526">
        <v>11</v>
      </c>
      <c r="R2416" s="526">
        <v>9</v>
      </c>
      <c r="S2416" s="526"/>
      <c r="T2416" s="526"/>
      <c r="U2416" s="526"/>
      <c r="V2416" s="526">
        <f t="shared" si="120"/>
        <v>0</v>
      </c>
      <c r="W2416" s="672"/>
      <c r="X2416" s="396" t="str">
        <f t="shared" si="118"/>
        <v>11 două camere, 9 trei camere, 0 număr camere necunoscut &lt;span style="color: red;"&gt;(spuneți-mi sau trimiteți tabel întreținere)&lt;/span&gt;</v>
      </c>
      <c r="Y2416" s="622" t="str">
        <f t="shared" si="119"/>
        <v>20 din care 11 două camere, 9 trei camere, 0 număr camere necunoscut &lt;span style="color: red;"&gt;(spuneți-mi sau trimiteți tabel întreținere)&lt;/span&gt;</v>
      </c>
      <c r="Z2416" s="397"/>
      <c r="AA2416" s="625" t="s">
        <v>1043</v>
      </c>
      <c r="AB2416" s="628" t="s">
        <v>1304</v>
      </c>
      <c r="AC2416" s="431" t="s">
        <v>1547</v>
      </c>
      <c r="AD2416" s="623" t="s">
        <v>2410</v>
      </c>
      <c r="AE2416" s="623"/>
      <c r="AF2416" s="623"/>
      <c r="AG2416" s="623" t="s">
        <v>8</v>
      </c>
      <c r="AH2416" s="623"/>
      <c r="AI2416" s="623" t="s">
        <v>2604</v>
      </c>
      <c r="AJ2416" s="441"/>
      <c r="AK2416" s="359"/>
    </row>
    <row r="2417" spans="1:37">
      <c r="A2417" s="367"/>
      <c r="B2417" s="445" t="s">
        <v>404</v>
      </c>
      <c r="C2417" s="402">
        <v>47.158799999999999</v>
      </c>
      <c r="D2417" s="428">
        <v>23.910499999999999</v>
      </c>
      <c r="E2417" s="449" t="s">
        <v>206</v>
      </c>
      <c r="F2417" s="450" t="s">
        <v>652</v>
      </c>
      <c r="G2417" s="450" t="s">
        <v>2716</v>
      </c>
      <c r="H2417" s="450" t="s">
        <v>5190</v>
      </c>
      <c r="I2417" s="627" t="s">
        <v>681</v>
      </c>
      <c r="J2417" s="399" t="s">
        <v>3</v>
      </c>
      <c r="K2417" s="624">
        <v>1</v>
      </c>
      <c r="L2417" s="624">
        <v>5</v>
      </c>
      <c r="M2417" s="624">
        <v>5</v>
      </c>
      <c r="N2417" s="398">
        <v>20</v>
      </c>
      <c r="O2417" s="395"/>
      <c r="P2417" s="526"/>
      <c r="Q2417" s="526">
        <v>11</v>
      </c>
      <c r="R2417" s="526">
        <v>9</v>
      </c>
      <c r="S2417" s="526"/>
      <c r="T2417" s="526"/>
      <c r="U2417" s="526"/>
      <c r="V2417" s="526">
        <f t="shared" si="120"/>
        <v>0</v>
      </c>
      <c r="W2417" s="672"/>
      <c r="X2417" s="396" t="str">
        <f t="shared" si="118"/>
        <v>11 două camere, 9 trei camere, 0 număr camere necunoscut &lt;span style="color: red;"&gt;(spuneți-mi sau trimiteți tabel întreținere)&lt;/span&gt;</v>
      </c>
      <c r="Y2417" s="622" t="str">
        <f t="shared" si="119"/>
        <v>20 din care 11 două camere, 9 trei camere, 0 număr camere necunoscut &lt;span style="color: red;"&gt;(spuneți-mi sau trimiteți tabel întreținere)&lt;/span&gt;</v>
      </c>
      <c r="Z2417" s="397"/>
      <c r="AA2417" s="625" t="s">
        <v>1043</v>
      </c>
      <c r="AB2417" s="628" t="s">
        <v>1304</v>
      </c>
      <c r="AC2417" s="431" t="s">
        <v>1547</v>
      </c>
      <c r="AD2417" s="623" t="s">
        <v>2410</v>
      </c>
      <c r="AE2417" s="623"/>
      <c r="AF2417" s="623"/>
      <c r="AG2417" s="623" t="s">
        <v>8</v>
      </c>
      <c r="AH2417" s="623"/>
      <c r="AI2417" s="623" t="s">
        <v>2604</v>
      </c>
      <c r="AJ2417" s="441"/>
      <c r="AK2417" s="359"/>
    </row>
    <row r="2418" spans="1:37">
      <c r="A2418" s="367" t="s">
        <v>32</v>
      </c>
      <c r="B2418" s="460" t="s">
        <v>404</v>
      </c>
      <c r="C2418" s="461">
        <v>47.161299999999997</v>
      </c>
      <c r="D2418" s="462">
        <v>23.9102</v>
      </c>
      <c r="E2418" s="463" t="s">
        <v>206</v>
      </c>
      <c r="F2418" s="464" t="s">
        <v>652</v>
      </c>
      <c r="G2418" s="464" t="s">
        <v>2716</v>
      </c>
      <c r="H2418" s="464" t="s">
        <v>3012</v>
      </c>
      <c r="I2418" s="474" t="s">
        <v>710</v>
      </c>
      <c r="J2418" s="475" t="s">
        <v>3</v>
      </c>
      <c r="K2418" s="476">
        <v>1</v>
      </c>
      <c r="L2418" s="476">
        <v>2</v>
      </c>
      <c r="M2418" s="476">
        <v>2</v>
      </c>
      <c r="N2418" s="477">
        <v>24</v>
      </c>
      <c r="O2418" s="478"/>
      <c r="P2418" s="479">
        <v>24</v>
      </c>
      <c r="Q2418" s="479"/>
      <c r="R2418" s="479"/>
      <c r="S2418" s="479"/>
      <c r="T2418" s="479"/>
      <c r="U2418" s="479"/>
      <c r="V2418" s="479">
        <f t="shared" si="120"/>
        <v>0</v>
      </c>
      <c r="W2418" s="679" t="s">
        <v>750</v>
      </c>
      <c r="X2418" s="515" t="str">
        <f t="shared" si="118"/>
        <v>24 garsoniere, probabil 0 număr camere necunoscut &lt;span style="color: red;"&gt;(spuneți-mi sau trimiteți tabel întreținere)&lt;/span&gt;</v>
      </c>
      <c r="Y2418" s="516" t="str">
        <f t="shared" si="119"/>
        <v>probabil 24 din care 24 garsoniere, probabil 0 număr camere necunoscut &lt;span style="color: red;"&gt;(spuneți-mi sau trimiteți tabel întreținere)&lt;/span&gt;</v>
      </c>
      <c r="Z2418" s="517"/>
      <c r="AA2418" s="518" t="s">
        <v>1043</v>
      </c>
      <c r="AB2418" s="482" t="s">
        <v>1302</v>
      </c>
      <c r="AC2418" s="483" t="s">
        <v>1548</v>
      </c>
      <c r="AD2418" s="472" t="s">
        <v>2717</v>
      </c>
      <c r="AE2418" s="472"/>
      <c r="AF2418" s="472"/>
      <c r="AG2418" s="472" t="s">
        <v>840</v>
      </c>
      <c r="AH2418" s="472"/>
      <c r="AI2418" s="472" t="s">
        <v>2227</v>
      </c>
      <c r="AJ2418" s="473"/>
      <c r="AK2418" s="359"/>
    </row>
    <row r="2419" spans="1:37">
      <c r="A2419" s="367"/>
      <c r="B2419" s="445" t="s">
        <v>404</v>
      </c>
      <c r="C2419" s="402">
        <v>47.161099999999998</v>
      </c>
      <c r="D2419" s="428">
        <v>23.91</v>
      </c>
      <c r="E2419" s="449" t="s">
        <v>206</v>
      </c>
      <c r="F2419" s="450" t="s">
        <v>652</v>
      </c>
      <c r="G2419" s="450" t="s">
        <v>2716</v>
      </c>
      <c r="H2419" s="450" t="s">
        <v>3012</v>
      </c>
      <c r="I2419" s="452" t="s">
        <v>710</v>
      </c>
      <c r="J2419" s="457" t="s">
        <v>3</v>
      </c>
      <c r="K2419" s="407">
        <v>1</v>
      </c>
      <c r="L2419" s="407">
        <v>2</v>
      </c>
      <c r="M2419" s="407">
        <v>2</v>
      </c>
      <c r="N2419" s="425">
        <v>24</v>
      </c>
      <c r="O2419" s="437"/>
      <c r="P2419" s="406">
        <v>24</v>
      </c>
      <c r="Q2419" s="406"/>
      <c r="R2419" s="406"/>
      <c r="S2419" s="406"/>
      <c r="T2419" s="406"/>
      <c r="U2419" s="406"/>
      <c r="V2419" s="406">
        <f t="shared" si="120"/>
        <v>0</v>
      </c>
      <c r="W2419" s="676" t="s">
        <v>750</v>
      </c>
      <c r="X2419" s="507" t="str">
        <f t="shared" si="118"/>
        <v>24 garsoniere, probabil 0 număr camere necunoscut &lt;span style="color: red;"&gt;(spuneți-mi sau trimiteți tabel întreținere)&lt;/span&gt;</v>
      </c>
      <c r="Y2419" s="508" t="str">
        <f t="shared" si="119"/>
        <v>probabil 24 din care 24 garsoniere, probabil 0 număr camere necunoscut &lt;span style="color: red;"&gt;(spuneți-mi sau trimiteți tabel întreținere)&lt;/span&gt;</v>
      </c>
      <c r="Z2419" s="509"/>
      <c r="AA2419" s="510" t="s">
        <v>1043</v>
      </c>
      <c r="AB2419" s="421" t="s">
        <v>1302</v>
      </c>
      <c r="AC2419" s="432" t="s">
        <v>1548</v>
      </c>
      <c r="AD2419" s="356" t="s">
        <v>2717</v>
      </c>
      <c r="AE2419" s="356"/>
      <c r="AF2419" s="356"/>
      <c r="AG2419" s="356" t="s">
        <v>840</v>
      </c>
      <c r="AH2419" s="356"/>
      <c r="AI2419" s="356" t="s">
        <v>2227</v>
      </c>
      <c r="AJ2419" s="441"/>
      <c r="AK2419" s="359"/>
    </row>
    <row r="2420" spans="1:37">
      <c r="A2420" s="367"/>
      <c r="B2420" s="445" t="s">
        <v>404</v>
      </c>
      <c r="C2420" s="402">
        <v>47.161099999999998</v>
      </c>
      <c r="D2420" s="428">
        <v>23.909700000000001</v>
      </c>
      <c r="E2420" s="449" t="s">
        <v>206</v>
      </c>
      <c r="F2420" s="450" t="s">
        <v>652</v>
      </c>
      <c r="G2420" s="450" t="s">
        <v>2716</v>
      </c>
      <c r="H2420" s="450" t="s">
        <v>3012</v>
      </c>
      <c r="I2420" s="452" t="s">
        <v>710</v>
      </c>
      <c r="J2420" s="457" t="s">
        <v>3</v>
      </c>
      <c r="K2420" s="407">
        <v>1</v>
      </c>
      <c r="L2420" s="407">
        <v>2</v>
      </c>
      <c r="M2420" s="407">
        <v>2</v>
      </c>
      <c r="N2420" s="425">
        <v>24</v>
      </c>
      <c r="O2420" s="437"/>
      <c r="P2420" s="406">
        <v>24</v>
      </c>
      <c r="Q2420" s="406"/>
      <c r="R2420" s="406"/>
      <c r="S2420" s="406"/>
      <c r="T2420" s="406"/>
      <c r="U2420" s="406"/>
      <c r="V2420" s="406">
        <f t="shared" si="120"/>
        <v>0</v>
      </c>
      <c r="W2420" s="676" t="s">
        <v>750</v>
      </c>
      <c r="X2420" s="507" t="str">
        <f t="shared" si="118"/>
        <v>24 garsoniere, probabil 0 număr camere necunoscut &lt;span style="color: red;"&gt;(spuneți-mi sau trimiteți tabel întreținere)&lt;/span&gt;</v>
      </c>
      <c r="Y2420" s="508" t="str">
        <f t="shared" si="119"/>
        <v>probabil 24 din care 24 garsoniere, probabil 0 număr camere necunoscut &lt;span style="color: red;"&gt;(spuneți-mi sau trimiteți tabel întreținere)&lt;/span&gt;</v>
      </c>
      <c r="Z2420" s="509"/>
      <c r="AA2420" s="510" t="s">
        <v>1043</v>
      </c>
      <c r="AB2420" s="421" t="s">
        <v>1302</v>
      </c>
      <c r="AC2420" s="432" t="s">
        <v>1548</v>
      </c>
      <c r="AD2420" s="356" t="s">
        <v>2717</v>
      </c>
      <c r="AE2420" s="356"/>
      <c r="AF2420" s="356"/>
      <c r="AG2420" s="356" t="s">
        <v>840</v>
      </c>
      <c r="AH2420" s="356"/>
      <c r="AI2420" s="356" t="s">
        <v>2227</v>
      </c>
      <c r="AJ2420" s="441"/>
      <c r="AK2420" s="359"/>
    </row>
    <row r="2421" spans="1:37">
      <c r="A2421" s="367"/>
      <c r="B2421" s="445" t="s">
        <v>404</v>
      </c>
      <c r="C2421" s="402">
        <v>47.160899999999998</v>
      </c>
      <c r="D2421" s="428">
        <v>23.909500000000001</v>
      </c>
      <c r="E2421" s="449" t="s">
        <v>206</v>
      </c>
      <c r="F2421" s="450" t="s">
        <v>652</v>
      </c>
      <c r="G2421" s="450" t="s">
        <v>2716</v>
      </c>
      <c r="H2421" s="450" t="s">
        <v>3012</v>
      </c>
      <c r="I2421" s="452" t="s">
        <v>710</v>
      </c>
      <c r="J2421" s="457" t="s">
        <v>3</v>
      </c>
      <c r="K2421" s="407">
        <v>1</v>
      </c>
      <c r="L2421" s="407">
        <v>2</v>
      </c>
      <c r="M2421" s="407">
        <v>2</v>
      </c>
      <c r="N2421" s="425">
        <v>24</v>
      </c>
      <c r="O2421" s="437"/>
      <c r="P2421" s="406">
        <v>24</v>
      </c>
      <c r="Q2421" s="406"/>
      <c r="R2421" s="406"/>
      <c r="S2421" s="406"/>
      <c r="T2421" s="406"/>
      <c r="U2421" s="406"/>
      <c r="V2421" s="406">
        <f t="shared" si="120"/>
        <v>0</v>
      </c>
      <c r="W2421" s="676" t="s">
        <v>750</v>
      </c>
      <c r="X2421" s="507" t="str">
        <f t="shared" si="118"/>
        <v>24 garsoniere, probabil 0 număr camere necunoscut &lt;span style="color: red;"&gt;(spuneți-mi sau trimiteți tabel întreținere)&lt;/span&gt;</v>
      </c>
      <c r="Y2421" s="508" t="str">
        <f t="shared" si="119"/>
        <v>probabil 24 din care 24 garsoniere, probabil 0 număr camere necunoscut &lt;span style="color: red;"&gt;(spuneți-mi sau trimiteți tabel întreținere)&lt;/span&gt;</v>
      </c>
      <c r="Z2421" s="509"/>
      <c r="AA2421" s="510" t="s">
        <v>1043</v>
      </c>
      <c r="AB2421" s="421" t="s">
        <v>1302</v>
      </c>
      <c r="AC2421" s="432" t="s">
        <v>1548</v>
      </c>
      <c r="AD2421" s="356" t="s">
        <v>2717</v>
      </c>
      <c r="AE2421" s="356"/>
      <c r="AF2421" s="356"/>
      <c r="AG2421" s="356" t="s">
        <v>840</v>
      </c>
      <c r="AH2421" s="356" t="s">
        <v>11</v>
      </c>
      <c r="AI2421" s="356" t="s">
        <v>2227</v>
      </c>
      <c r="AJ2421" s="441"/>
      <c r="AK2421" s="359"/>
    </row>
    <row r="2422" spans="1:37">
      <c r="A2422" s="367"/>
      <c r="B2422" s="445" t="s">
        <v>404</v>
      </c>
      <c r="C2422" s="402">
        <v>47.160800000000002</v>
      </c>
      <c r="D2422" s="428">
        <v>23.910599999999999</v>
      </c>
      <c r="E2422" s="449" t="s">
        <v>206</v>
      </c>
      <c r="F2422" s="450" t="s">
        <v>652</v>
      </c>
      <c r="G2422" s="450" t="s">
        <v>2716</v>
      </c>
      <c r="H2422" s="450" t="s">
        <v>3012</v>
      </c>
      <c r="I2422" s="452" t="s">
        <v>710</v>
      </c>
      <c r="J2422" s="457" t="s">
        <v>3</v>
      </c>
      <c r="K2422" s="407">
        <v>1</v>
      </c>
      <c r="L2422" s="407">
        <v>2</v>
      </c>
      <c r="M2422" s="407">
        <v>2</v>
      </c>
      <c r="N2422" s="425">
        <v>24</v>
      </c>
      <c r="O2422" s="437"/>
      <c r="P2422" s="406">
        <v>24</v>
      </c>
      <c r="Q2422" s="406"/>
      <c r="R2422" s="406"/>
      <c r="S2422" s="406"/>
      <c r="T2422" s="406"/>
      <c r="U2422" s="406"/>
      <c r="V2422" s="406">
        <f t="shared" si="120"/>
        <v>0</v>
      </c>
      <c r="W2422" s="676" t="s">
        <v>750</v>
      </c>
      <c r="X2422" s="507" t="str">
        <f t="shared" si="118"/>
        <v>24 garsoniere, probabil 0 număr camere necunoscut &lt;span style="color: red;"&gt;(spuneți-mi sau trimiteți tabel întreținere)&lt;/span&gt;</v>
      </c>
      <c r="Y2422" s="508" t="str">
        <f t="shared" si="119"/>
        <v>probabil 24 din care 24 garsoniere, probabil 0 număr camere necunoscut &lt;span style="color: red;"&gt;(spuneți-mi sau trimiteți tabel întreținere)&lt;/span&gt;</v>
      </c>
      <c r="Z2422" s="509"/>
      <c r="AA2422" s="510" t="s">
        <v>1043</v>
      </c>
      <c r="AB2422" s="421" t="s">
        <v>1302</v>
      </c>
      <c r="AC2422" s="432" t="s">
        <v>1548</v>
      </c>
      <c r="AD2422" s="356" t="s">
        <v>2717</v>
      </c>
      <c r="AE2422" s="356"/>
      <c r="AF2422" s="356"/>
      <c r="AG2422" s="356" t="s">
        <v>840</v>
      </c>
      <c r="AH2422" s="356"/>
      <c r="AI2422" s="356" t="s">
        <v>2227</v>
      </c>
      <c r="AJ2422" s="441"/>
      <c r="AK2422" s="359"/>
    </row>
    <row r="2423" spans="1:37">
      <c r="A2423" s="367"/>
      <c r="B2423" s="445" t="s">
        <v>404</v>
      </c>
      <c r="C2423" s="402">
        <v>47.160699999999999</v>
      </c>
      <c r="D2423" s="428">
        <v>23.910399999999999</v>
      </c>
      <c r="E2423" s="449" t="s">
        <v>206</v>
      </c>
      <c r="F2423" s="450" t="s">
        <v>652</v>
      </c>
      <c r="G2423" s="450" t="s">
        <v>2716</v>
      </c>
      <c r="H2423" s="450" t="s">
        <v>3012</v>
      </c>
      <c r="I2423" s="452" t="s">
        <v>710</v>
      </c>
      <c r="J2423" s="457" t="s">
        <v>3</v>
      </c>
      <c r="K2423" s="407">
        <v>1</v>
      </c>
      <c r="L2423" s="407">
        <v>2</v>
      </c>
      <c r="M2423" s="407">
        <v>2</v>
      </c>
      <c r="N2423" s="425">
        <v>24</v>
      </c>
      <c r="O2423" s="437"/>
      <c r="P2423" s="406">
        <v>24</v>
      </c>
      <c r="Q2423" s="406"/>
      <c r="R2423" s="406"/>
      <c r="S2423" s="406"/>
      <c r="T2423" s="406"/>
      <c r="U2423" s="406"/>
      <c r="V2423" s="406">
        <f t="shared" si="120"/>
        <v>0</v>
      </c>
      <c r="W2423" s="676" t="s">
        <v>750</v>
      </c>
      <c r="X2423" s="507" t="str">
        <f t="shared" si="118"/>
        <v>24 garsoniere, probabil 0 număr camere necunoscut &lt;span style="color: red;"&gt;(spuneți-mi sau trimiteți tabel întreținere)&lt;/span&gt;</v>
      </c>
      <c r="Y2423" s="508" t="str">
        <f t="shared" si="119"/>
        <v>probabil 24 din care 24 garsoniere, probabil 0 număr camere necunoscut &lt;span style="color: red;"&gt;(spuneți-mi sau trimiteți tabel întreținere)&lt;/span&gt;</v>
      </c>
      <c r="Z2423" s="509"/>
      <c r="AA2423" s="510" t="s">
        <v>1043</v>
      </c>
      <c r="AB2423" s="421" t="s">
        <v>1302</v>
      </c>
      <c r="AC2423" s="432" t="s">
        <v>1548</v>
      </c>
      <c r="AD2423" s="356" t="s">
        <v>2717</v>
      </c>
      <c r="AE2423" s="356"/>
      <c r="AF2423" s="356"/>
      <c r="AG2423" s="356" t="s">
        <v>840</v>
      </c>
      <c r="AH2423" s="356"/>
      <c r="AI2423" s="356" t="s">
        <v>2227</v>
      </c>
      <c r="AJ2423" s="441"/>
      <c r="AK2423" s="359"/>
    </row>
    <row r="2424" spans="1:37">
      <c r="A2424" s="367"/>
      <c r="B2424" s="445" t="s">
        <v>404</v>
      </c>
      <c r="C2424" s="402">
        <v>47.160699999999999</v>
      </c>
      <c r="D2424" s="428">
        <v>23.91</v>
      </c>
      <c r="E2424" s="449" t="s">
        <v>206</v>
      </c>
      <c r="F2424" s="450" t="s">
        <v>652</v>
      </c>
      <c r="G2424" s="450" t="s">
        <v>2716</v>
      </c>
      <c r="H2424" s="450" t="s">
        <v>3012</v>
      </c>
      <c r="I2424" s="452" t="s">
        <v>710</v>
      </c>
      <c r="J2424" s="457" t="s">
        <v>3</v>
      </c>
      <c r="K2424" s="407">
        <v>1</v>
      </c>
      <c r="L2424" s="407">
        <v>2</v>
      </c>
      <c r="M2424" s="407">
        <v>2</v>
      </c>
      <c r="N2424" s="425">
        <v>24</v>
      </c>
      <c r="O2424" s="437"/>
      <c r="P2424" s="406">
        <v>24</v>
      </c>
      <c r="Q2424" s="406"/>
      <c r="R2424" s="406"/>
      <c r="S2424" s="406"/>
      <c r="T2424" s="406"/>
      <c r="U2424" s="406"/>
      <c r="V2424" s="406">
        <f t="shared" si="120"/>
        <v>0</v>
      </c>
      <c r="W2424" s="676" t="s">
        <v>750</v>
      </c>
      <c r="X2424" s="507" t="str">
        <f t="shared" si="118"/>
        <v>24 garsoniere, probabil 0 număr camere necunoscut &lt;span style="color: red;"&gt;(spuneți-mi sau trimiteți tabel întreținere)&lt;/span&gt;</v>
      </c>
      <c r="Y2424" s="508" t="str">
        <f t="shared" si="119"/>
        <v>probabil 24 din care 24 garsoniere, probabil 0 număr camere necunoscut &lt;span style="color: red;"&gt;(spuneți-mi sau trimiteți tabel întreținere)&lt;/span&gt;</v>
      </c>
      <c r="Z2424" s="509"/>
      <c r="AA2424" s="510" t="s">
        <v>1043</v>
      </c>
      <c r="AB2424" s="421" t="s">
        <v>1302</v>
      </c>
      <c r="AC2424" s="432" t="s">
        <v>1548</v>
      </c>
      <c r="AD2424" s="356" t="s">
        <v>2717</v>
      </c>
      <c r="AE2424" s="356"/>
      <c r="AF2424" s="356"/>
      <c r="AG2424" s="356" t="s">
        <v>840</v>
      </c>
      <c r="AH2424" s="356" t="s">
        <v>11</v>
      </c>
      <c r="AI2424" s="356" t="s">
        <v>2227</v>
      </c>
      <c r="AJ2424" s="441"/>
      <c r="AK2424" s="359"/>
    </row>
    <row r="2425" spans="1:37">
      <c r="A2425" s="367"/>
      <c r="B2425" s="445" t="s">
        <v>404</v>
      </c>
      <c r="C2425" s="402">
        <v>47.160499999999999</v>
      </c>
      <c r="D2425" s="428">
        <v>23.9099</v>
      </c>
      <c r="E2425" s="449" t="s">
        <v>206</v>
      </c>
      <c r="F2425" s="450" t="s">
        <v>652</v>
      </c>
      <c r="G2425" s="450" t="s">
        <v>2716</v>
      </c>
      <c r="H2425" s="450" t="s">
        <v>3012</v>
      </c>
      <c r="I2425" s="452" t="s">
        <v>710</v>
      </c>
      <c r="J2425" s="457" t="s">
        <v>3</v>
      </c>
      <c r="K2425" s="407">
        <v>1</v>
      </c>
      <c r="L2425" s="407">
        <v>2</v>
      </c>
      <c r="M2425" s="407">
        <v>2</v>
      </c>
      <c r="N2425" s="425">
        <v>24</v>
      </c>
      <c r="O2425" s="437"/>
      <c r="P2425" s="406">
        <v>24</v>
      </c>
      <c r="Q2425" s="406"/>
      <c r="R2425" s="406"/>
      <c r="S2425" s="406"/>
      <c r="T2425" s="406"/>
      <c r="U2425" s="406"/>
      <c r="V2425" s="406">
        <f t="shared" si="120"/>
        <v>0</v>
      </c>
      <c r="W2425" s="676" t="s">
        <v>750</v>
      </c>
      <c r="X2425" s="507" t="str">
        <f t="shared" si="118"/>
        <v>24 garsoniere, probabil 0 număr camere necunoscut &lt;span style="color: red;"&gt;(spuneți-mi sau trimiteți tabel întreținere)&lt;/span&gt;</v>
      </c>
      <c r="Y2425" s="508" t="str">
        <f t="shared" si="119"/>
        <v>probabil 24 din care 24 garsoniere, probabil 0 număr camere necunoscut &lt;span style="color: red;"&gt;(spuneți-mi sau trimiteți tabel întreținere)&lt;/span&gt;</v>
      </c>
      <c r="Z2425" s="509"/>
      <c r="AA2425" s="510" t="s">
        <v>1043</v>
      </c>
      <c r="AB2425" s="421" t="s">
        <v>1302</v>
      </c>
      <c r="AC2425" s="432" t="s">
        <v>1548</v>
      </c>
      <c r="AD2425" s="356" t="s">
        <v>2717</v>
      </c>
      <c r="AE2425" s="356"/>
      <c r="AF2425" s="356"/>
      <c r="AG2425" s="356" t="s">
        <v>840</v>
      </c>
      <c r="AH2425" s="356" t="s">
        <v>11</v>
      </c>
      <c r="AI2425" s="356" t="s">
        <v>2227</v>
      </c>
      <c r="AJ2425" s="441"/>
      <c r="AK2425" s="359"/>
    </row>
    <row r="2426" spans="1:37">
      <c r="A2426" s="367"/>
      <c r="B2426" s="445" t="s">
        <v>404</v>
      </c>
      <c r="C2426" s="402">
        <v>47.160499999999999</v>
      </c>
      <c r="D2426" s="428">
        <v>23.910900000000002</v>
      </c>
      <c r="E2426" s="449" t="s">
        <v>206</v>
      </c>
      <c r="F2426" s="450" t="s">
        <v>652</v>
      </c>
      <c r="G2426" s="450" t="s">
        <v>2716</v>
      </c>
      <c r="H2426" s="450" t="s">
        <v>3012</v>
      </c>
      <c r="I2426" s="627" t="s">
        <v>681</v>
      </c>
      <c r="J2426" s="399" t="s">
        <v>3</v>
      </c>
      <c r="K2426" s="624">
        <v>1</v>
      </c>
      <c r="L2426" s="624">
        <v>5</v>
      </c>
      <c r="M2426" s="624">
        <v>5</v>
      </c>
      <c r="N2426" s="398">
        <v>64</v>
      </c>
      <c r="O2426" s="395">
        <v>64</v>
      </c>
      <c r="P2426" s="526"/>
      <c r="Q2426" s="526"/>
      <c r="R2426" s="526"/>
      <c r="S2426" s="526"/>
      <c r="T2426" s="526"/>
      <c r="U2426" s="526"/>
      <c r="V2426" s="526">
        <f t="shared" si="120"/>
        <v>0</v>
      </c>
      <c r="W2426" s="672"/>
      <c r="X2426" s="396" t="str">
        <f t="shared" si="118"/>
        <v>64 camere cu băi și bucătării comune, 0 număr camere necunoscut &lt;span style="color: red;"&gt;(spuneți-mi sau trimiteți tabel întreținere)&lt;/span&gt;</v>
      </c>
      <c r="Y2426" s="622" t="str">
        <f t="shared" si="119"/>
        <v>64 din care 64 camere cu băi și bucătării comune, 0 număr camere necunoscut &lt;span style="color: red;"&gt;(spuneți-mi sau trimiteți tabel întreținere)&lt;/span&gt;</v>
      </c>
      <c r="Z2426" s="397"/>
      <c r="AA2426" s="625" t="s">
        <v>1043</v>
      </c>
      <c r="AB2426" s="628" t="s">
        <v>1304</v>
      </c>
      <c r="AC2426" s="431" t="s">
        <v>1547</v>
      </c>
      <c r="AD2426" s="623" t="s">
        <v>1167</v>
      </c>
      <c r="AE2426" s="623"/>
      <c r="AF2426" s="623"/>
      <c r="AG2426" s="623" t="s">
        <v>10</v>
      </c>
      <c r="AH2426" s="623"/>
      <c r="AI2426" s="623" t="s">
        <v>2571</v>
      </c>
      <c r="AJ2426" s="441"/>
      <c r="AK2426" s="359"/>
    </row>
    <row r="2427" spans="1:37">
      <c r="A2427" s="367"/>
      <c r="B2427" s="445" t="s">
        <v>404</v>
      </c>
      <c r="C2427" s="402"/>
      <c r="D2427" s="428"/>
      <c r="E2427" s="449" t="s">
        <v>206</v>
      </c>
      <c r="F2427" s="450" t="s">
        <v>652</v>
      </c>
      <c r="G2427" s="450" t="s">
        <v>2526</v>
      </c>
      <c r="H2427" s="450" t="s">
        <v>2075</v>
      </c>
      <c r="I2427" s="452"/>
      <c r="J2427" s="457"/>
      <c r="K2427" s="407"/>
      <c r="L2427" s="407"/>
      <c r="M2427" s="407"/>
      <c r="N2427" s="425" t="s">
        <v>624</v>
      </c>
      <c r="O2427" s="437"/>
      <c r="P2427" s="406"/>
      <c r="Q2427" s="406"/>
      <c r="R2427" s="406"/>
      <c r="S2427" s="406"/>
      <c r="T2427" s="406"/>
      <c r="U2427" s="406"/>
      <c r="V2427" s="406" t="e">
        <f t="shared" si="120"/>
        <v>#VALUE!</v>
      </c>
      <c r="W2427" s="676"/>
      <c r="X2427" s="507" t="e">
        <f t="shared" si="118"/>
        <v>#VALUE!</v>
      </c>
      <c r="Y2427" s="508" t="e">
        <f t="shared" si="119"/>
        <v>#VALUE!</v>
      </c>
      <c r="Z2427" s="509"/>
      <c r="AA2427" s="510" t="s">
        <v>1043</v>
      </c>
      <c r="AB2427" s="421" t="s">
        <v>1318</v>
      </c>
      <c r="AC2427" s="432" t="s">
        <v>624</v>
      </c>
      <c r="AD2427" s="356" t="s">
        <v>624</v>
      </c>
      <c r="AE2427" s="356"/>
      <c r="AF2427" s="356"/>
      <c r="AG2427" s="356" t="s">
        <v>840</v>
      </c>
      <c r="AH2427" s="356"/>
      <c r="AI2427" s="356" t="s">
        <v>2227</v>
      </c>
      <c r="AJ2427" s="441"/>
      <c r="AK2427" s="359"/>
    </row>
    <row r="2428" spans="1:37">
      <c r="A2428" s="367"/>
      <c r="B2428" s="445" t="s">
        <v>404</v>
      </c>
      <c r="C2428" s="402"/>
      <c r="D2428" s="428"/>
      <c r="E2428" s="449" t="s">
        <v>206</v>
      </c>
      <c r="F2428" s="450" t="s">
        <v>652</v>
      </c>
      <c r="G2428" s="450" t="s">
        <v>2526</v>
      </c>
      <c r="H2428" s="450" t="s">
        <v>2075</v>
      </c>
      <c r="I2428" s="452"/>
      <c r="J2428" s="457"/>
      <c r="K2428" s="407"/>
      <c r="L2428" s="407"/>
      <c r="M2428" s="407"/>
      <c r="N2428" s="425" t="s">
        <v>624</v>
      </c>
      <c r="O2428" s="437"/>
      <c r="P2428" s="406"/>
      <c r="Q2428" s="406"/>
      <c r="R2428" s="406"/>
      <c r="S2428" s="406"/>
      <c r="T2428" s="406"/>
      <c r="U2428" s="406"/>
      <c r="V2428" s="406" t="e">
        <f t="shared" si="120"/>
        <v>#VALUE!</v>
      </c>
      <c r="W2428" s="676"/>
      <c r="X2428" s="507" t="e">
        <f t="shared" si="118"/>
        <v>#VALUE!</v>
      </c>
      <c r="Y2428" s="508" t="e">
        <f t="shared" si="119"/>
        <v>#VALUE!</v>
      </c>
      <c r="Z2428" s="509"/>
      <c r="AA2428" s="510" t="s">
        <v>1043</v>
      </c>
      <c r="AB2428" s="421" t="s">
        <v>1318</v>
      </c>
      <c r="AC2428" s="432" t="s">
        <v>624</v>
      </c>
      <c r="AD2428" s="356" t="s">
        <v>624</v>
      </c>
      <c r="AE2428" s="356"/>
      <c r="AF2428" s="356"/>
      <c r="AG2428" s="356" t="s">
        <v>840</v>
      </c>
      <c r="AH2428" s="356"/>
      <c r="AI2428" s="356" t="s">
        <v>2227</v>
      </c>
      <c r="AJ2428" s="441"/>
      <c r="AK2428" s="359"/>
    </row>
    <row r="2429" spans="1:37">
      <c r="A2429" s="367"/>
      <c r="B2429" s="445" t="s">
        <v>404</v>
      </c>
      <c r="C2429" s="402"/>
      <c r="D2429" s="428"/>
      <c r="E2429" s="449" t="s">
        <v>206</v>
      </c>
      <c r="F2429" s="450" t="s">
        <v>652</v>
      </c>
      <c r="G2429" s="450" t="s">
        <v>2526</v>
      </c>
      <c r="H2429" s="450" t="s">
        <v>2075</v>
      </c>
      <c r="I2429" s="452"/>
      <c r="J2429" s="457"/>
      <c r="K2429" s="407"/>
      <c r="L2429" s="407"/>
      <c r="M2429" s="407"/>
      <c r="N2429" s="425" t="s">
        <v>624</v>
      </c>
      <c r="O2429" s="437"/>
      <c r="P2429" s="406"/>
      <c r="Q2429" s="406"/>
      <c r="R2429" s="406"/>
      <c r="S2429" s="406"/>
      <c r="T2429" s="406"/>
      <c r="U2429" s="406"/>
      <c r="V2429" s="406" t="e">
        <f t="shared" si="120"/>
        <v>#VALUE!</v>
      </c>
      <c r="W2429" s="676"/>
      <c r="X2429" s="507" t="e">
        <f t="shared" si="118"/>
        <v>#VALUE!</v>
      </c>
      <c r="Y2429" s="508" t="e">
        <f t="shared" si="119"/>
        <v>#VALUE!</v>
      </c>
      <c r="Z2429" s="509"/>
      <c r="AA2429" s="510" t="s">
        <v>1043</v>
      </c>
      <c r="AB2429" s="421" t="s">
        <v>1318</v>
      </c>
      <c r="AC2429" s="432" t="s">
        <v>624</v>
      </c>
      <c r="AD2429" s="356" t="s">
        <v>624</v>
      </c>
      <c r="AE2429" s="356"/>
      <c r="AF2429" s="356"/>
      <c r="AG2429" s="356" t="s">
        <v>840</v>
      </c>
      <c r="AH2429" s="356"/>
      <c r="AI2429" s="356" t="s">
        <v>2227</v>
      </c>
      <c r="AJ2429" s="441"/>
      <c r="AK2429" s="359"/>
    </row>
    <row r="2430" spans="1:37">
      <c r="A2430" s="367"/>
      <c r="B2430" s="445" t="s">
        <v>404</v>
      </c>
      <c r="C2430" s="402"/>
      <c r="D2430" s="428"/>
      <c r="E2430" s="449" t="s">
        <v>206</v>
      </c>
      <c r="F2430" s="450" t="s">
        <v>652</v>
      </c>
      <c r="G2430" s="450" t="s">
        <v>2526</v>
      </c>
      <c r="H2430" s="450" t="s">
        <v>2075</v>
      </c>
      <c r="I2430" s="452"/>
      <c r="J2430" s="457"/>
      <c r="K2430" s="407"/>
      <c r="L2430" s="407"/>
      <c r="M2430" s="407"/>
      <c r="N2430" s="425" t="s">
        <v>624</v>
      </c>
      <c r="O2430" s="437"/>
      <c r="P2430" s="406"/>
      <c r="Q2430" s="406"/>
      <c r="R2430" s="406"/>
      <c r="S2430" s="406"/>
      <c r="T2430" s="406"/>
      <c r="U2430" s="406"/>
      <c r="V2430" s="406" t="e">
        <f t="shared" si="120"/>
        <v>#VALUE!</v>
      </c>
      <c r="W2430" s="676"/>
      <c r="X2430" s="507" t="e">
        <f t="shared" si="118"/>
        <v>#VALUE!</v>
      </c>
      <c r="Y2430" s="508" t="e">
        <f t="shared" si="119"/>
        <v>#VALUE!</v>
      </c>
      <c r="Z2430" s="509"/>
      <c r="AA2430" s="510" t="s">
        <v>1043</v>
      </c>
      <c r="AB2430" s="421" t="s">
        <v>1318</v>
      </c>
      <c r="AC2430" s="432" t="s">
        <v>624</v>
      </c>
      <c r="AD2430" s="356" t="s">
        <v>624</v>
      </c>
      <c r="AE2430" s="356"/>
      <c r="AF2430" s="356"/>
      <c r="AG2430" s="356" t="s">
        <v>840</v>
      </c>
      <c r="AH2430" s="356"/>
      <c r="AI2430" s="356" t="s">
        <v>2227</v>
      </c>
      <c r="AJ2430" s="441"/>
      <c r="AK2430" s="359"/>
    </row>
    <row r="2431" spans="1:37">
      <c r="A2431" s="367"/>
      <c r="B2431" s="445" t="s">
        <v>404</v>
      </c>
      <c r="C2431" s="402"/>
      <c r="D2431" s="428"/>
      <c r="E2431" s="449" t="s">
        <v>206</v>
      </c>
      <c r="F2431" s="450" t="s">
        <v>652</v>
      </c>
      <c r="G2431" s="450" t="s">
        <v>2526</v>
      </c>
      <c r="H2431" s="450" t="s">
        <v>2075</v>
      </c>
      <c r="I2431" s="452"/>
      <c r="J2431" s="457"/>
      <c r="K2431" s="407"/>
      <c r="L2431" s="407"/>
      <c r="M2431" s="407"/>
      <c r="N2431" s="425" t="s">
        <v>624</v>
      </c>
      <c r="O2431" s="437"/>
      <c r="P2431" s="406"/>
      <c r="Q2431" s="406"/>
      <c r="R2431" s="406"/>
      <c r="S2431" s="406"/>
      <c r="T2431" s="406"/>
      <c r="U2431" s="406"/>
      <c r="V2431" s="406" t="e">
        <f t="shared" si="120"/>
        <v>#VALUE!</v>
      </c>
      <c r="W2431" s="676"/>
      <c r="X2431" s="507" t="e">
        <f t="shared" si="118"/>
        <v>#VALUE!</v>
      </c>
      <c r="Y2431" s="508" t="e">
        <f t="shared" si="119"/>
        <v>#VALUE!</v>
      </c>
      <c r="Z2431" s="509"/>
      <c r="AA2431" s="510" t="s">
        <v>1043</v>
      </c>
      <c r="AB2431" s="421" t="s">
        <v>1318</v>
      </c>
      <c r="AC2431" s="432" t="s">
        <v>624</v>
      </c>
      <c r="AD2431" s="356" t="s">
        <v>624</v>
      </c>
      <c r="AE2431" s="356"/>
      <c r="AF2431" s="356"/>
      <c r="AG2431" s="356" t="s">
        <v>840</v>
      </c>
      <c r="AH2431" s="356"/>
      <c r="AI2431" s="356" t="s">
        <v>2227</v>
      </c>
      <c r="AJ2431" s="441"/>
      <c r="AK2431" s="359"/>
    </row>
    <row r="2432" spans="1:37" ht="13.5" thickBot="1">
      <c r="A2432" s="367"/>
      <c r="B2432" s="445" t="s">
        <v>404</v>
      </c>
      <c r="C2432" s="402">
        <v>47.149299999999997</v>
      </c>
      <c r="D2432" s="428">
        <v>23.875299999999999</v>
      </c>
      <c r="E2432" s="449" t="s">
        <v>206</v>
      </c>
      <c r="F2432" s="450" t="s">
        <v>652</v>
      </c>
      <c r="G2432" s="450" t="s">
        <v>2719</v>
      </c>
      <c r="H2432" s="450" t="s">
        <v>5191</v>
      </c>
      <c r="I2432" s="452" t="s">
        <v>624</v>
      </c>
      <c r="J2432" s="457" t="s">
        <v>3</v>
      </c>
      <c r="K2432" s="407"/>
      <c r="L2432" s="407"/>
      <c r="M2432" s="407"/>
      <c r="N2432" s="425" t="s">
        <v>624</v>
      </c>
      <c r="O2432" s="437"/>
      <c r="P2432" s="406"/>
      <c r="Q2432" s="406"/>
      <c r="R2432" s="406"/>
      <c r="S2432" s="406"/>
      <c r="T2432" s="406"/>
      <c r="U2432" s="406"/>
      <c r="V2432" s="406" t="e">
        <f t="shared" si="120"/>
        <v>#VALUE!</v>
      </c>
      <c r="W2432" s="676"/>
      <c r="X2432" s="507" t="e">
        <f t="shared" si="118"/>
        <v>#VALUE!</v>
      </c>
      <c r="Y2432" s="508" t="e">
        <f t="shared" si="119"/>
        <v>#VALUE!</v>
      </c>
      <c r="Z2432" s="509"/>
      <c r="AA2432" s="510" t="s">
        <v>1043</v>
      </c>
      <c r="AB2432" s="421" t="s">
        <v>1318</v>
      </c>
      <c r="AC2432" s="432" t="s">
        <v>624</v>
      </c>
      <c r="AD2432" s="356" t="s">
        <v>624</v>
      </c>
      <c r="AE2432" s="356"/>
      <c r="AF2432" s="356"/>
      <c r="AG2432" s="356" t="s">
        <v>840</v>
      </c>
      <c r="AH2432" s="356"/>
      <c r="AI2432" s="356" t="s">
        <v>2227</v>
      </c>
      <c r="AJ2432" s="441"/>
      <c r="AK2432" s="359"/>
    </row>
    <row r="2433" spans="1:37" ht="18.75" thickBot="1">
      <c r="A2433" s="358" t="s">
        <v>1007</v>
      </c>
      <c r="B2433" s="630"/>
      <c r="C2433" s="121"/>
      <c r="D2433" s="293"/>
      <c r="E2433" s="610"/>
      <c r="F2433" s="611" t="str">
        <f t="shared" ref="F2433" si="121">F2434</f>
        <v>Gherla</v>
      </c>
      <c r="G2433" s="613"/>
      <c r="H2433" s="613" t="s">
        <v>2075</v>
      </c>
      <c r="I2433" s="638"/>
      <c r="J2433" s="639"/>
      <c r="K2433" s="295"/>
      <c r="L2433" s="295"/>
      <c r="M2433" s="295"/>
      <c r="N2433" s="612"/>
      <c r="O2433" s="296"/>
      <c r="P2433" s="297"/>
      <c r="Q2433" s="297"/>
      <c r="R2433" s="297"/>
      <c r="S2433" s="297"/>
      <c r="T2433" s="297"/>
      <c r="U2433" s="297"/>
      <c r="V2433" s="297">
        <f t="shared" si="120"/>
        <v>0</v>
      </c>
      <c r="W2433" s="674"/>
      <c r="X2433" s="651" t="str">
        <f t="shared" si="118"/>
        <v>0 număr camere necunoscut &lt;span style="color: red;"&gt;(spuneți-mi sau trimiteți tabel întreținere)&lt;/span&gt;</v>
      </c>
      <c r="Y2433" s="648" t="str">
        <f t="shared" si="119"/>
        <v xml:space="preserve"> din care 0 număr camere necunoscut &lt;span style="color: red;"&gt;(spuneți-mi sau trimiteți tabel întreținere)&lt;/span&gt;</v>
      </c>
      <c r="Z2433" s="655"/>
      <c r="AA2433" s="656"/>
      <c r="AB2433" s="660"/>
      <c r="AC2433" s="665"/>
      <c r="AD2433" s="666"/>
      <c r="AE2433" s="666"/>
      <c r="AF2433" s="666"/>
      <c r="AG2433" s="666"/>
      <c r="AH2433" s="666"/>
      <c r="AI2433" s="666"/>
      <c r="AJ2433" s="667"/>
      <c r="AK2433" s="359"/>
    </row>
    <row r="2434" spans="1:37">
      <c r="A2434" s="367"/>
      <c r="B2434" s="445" t="s">
        <v>9</v>
      </c>
      <c r="C2434" s="402"/>
      <c r="D2434" s="428"/>
      <c r="E2434" s="449" t="s">
        <v>206</v>
      </c>
      <c r="F2434" s="450" t="s">
        <v>998</v>
      </c>
      <c r="G2434" s="450"/>
      <c r="H2434" s="450" t="s">
        <v>2075</v>
      </c>
      <c r="I2434" s="452"/>
      <c r="J2434" s="457"/>
      <c r="K2434" s="407"/>
      <c r="L2434" s="407"/>
      <c r="M2434" s="407"/>
      <c r="N2434" s="425" t="s">
        <v>624</v>
      </c>
      <c r="O2434" s="437"/>
      <c r="P2434" s="406"/>
      <c r="Q2434" s="406"/>
      <c r="R2434" s="406"/>
      <c r="S2434" s="406"/>
      <c r="T2434" s="406"/>
      <c r="U2434" s="406"/>
      <c r="V2434" s="406" t="e">
        <f t="shared" si="120"/>
        <v>#VALUE!</v>
      </c>
      <c r="W2434" s="676"/>
      <c r="X2434" s="507" t="e">
        <f t="shared" si="118"/>
        <v>#VALUE!</v>
      </c>
      <c r="Y2434" s="508" t="e">
        <f t="shared" si="119"/>
        <v>#VALUE!</v>
      </c>
      <c r="Z2434" s="509"/>
      <c r="AA2434" s="510" t="s">
        <v>1043</v>
      </c>
      <c r="AB2434" s="421" t="s">
        <v>1318</v>
      </c>
      <c r="AC2434" s="432" t="s">
        <v>624</v>
      </c>
      <c r="AD2434" s="356" t="s">
        <v>624</v>
      </c>
      <c r="AE2434" s="356"/>
      <c r="AF2434" s="356"/>
      <c r="AG2434" s="356" t="s">
        <v>840</v>
      </c>
      <c r="AH2434" s="356"/>
      <c r="AI2434" s="356" t="s">
        <v>2227</v>
      </c>
      <c r="AJ2434" s="441"/>
      <c r="AK2434" s="359"/>
    </row>
    <row r="2435" spans="1:37">
      <c r="A2435" s="367"/>
      <c r="B2435" s="445" t="s">
        <v>9</v>
      </c>
      <c r="C2435" s="402"/>
      <c r="D2435" s="428"/>
      <c r="E2435" s="449" t="s">
        <v>206</v>
      </c>
      <c r="F2435" s="450" t="s">
        <v>998</v>
      </c>
      <c r="G2435" s="450"/>
      <c r="H2435" s="450" t="s">
        <v>2075</v>
      </c>
      <c r="I2435" s="452"/>
      <c r="J2435" s="457"/>
      <c r="K2435" s="407"/>
      <c r="L2435" s="407"/>
      <c r="M2435" s="407"/>
      <c r="N2435" s="425" t="s">
        <v>624</v>
      </c>
      <c r="O2435" s="437"/>
      <c r="P2435" s="406"/>
      <c r="Q2435" s="406"/>
      <c r="R2435" s="406"/>
      <c r="S2435" s="406"/>
      <c r="T2435" s="406"/>
      <c r="U2435" s="406"/>
      <c r="V2435" s="406" t="e">
        <f t="shared" si="120"/>
        <v>#VALUE!</v>
      </c>
      <c r="W2435" s="676"/>
      <c r="X2435" s="507" t="e">
        <f t="shared" si="118"/>
        <v>#VALUE!</v>
      </c>
      <c r="Y2435" s="508" t="e">
        <f t="shared" si="119"/>
        <v>#VALUE!</v>
      </c>
      <c r="Z2435" s="509"/>
      <c r="AA2435" s="510" t="s">
        <v>1043</v>
      </c>
      <c r="AB2435" s="421" t="s">
        <v>1318</v>
      </c>
      <c r="AC2435" s="432" t="s">
        <v>624</v>
      </c>
      <c r="AD2435" s="356" t="s">
        <v>624</v>
      </c>
      <c r="AE2435" s="356"/>
      <c r="AF2435" s="356"/>
      <c r="AG2435" s="356" t="s">
        <v>840</v>
      </c>
      <c r="AH2435" s="356"/>
      <c r="AI2435" s="356" t="s">
        <v>2227</v>
      </c>
      <c r="AJ2435" s="441"/>
      <c r="AK2435" s="359"/>
    </row>
    <row r="2436" spans="1:37">
      <c r="A2436" s="367"/>
      <c r="B2436" s="445" t="s">
        <v>0</v>
      </c>
      <c r="C2436" s="402">
        <v>47.027900000000002</v>
      </c>
      <c r="D2436" s="428">
        <v>23.911200000000001</v>
      </c>
      <c r="E2436" s="449" t="s">
        <v>206</v>
      </c>
      <c r="F2436" s="450" t="s">
        <v>998</v>
      </c>
      <c r="G2436" s="450" t="s">
        <v>2518</v>
      </c>
      <c r="H2436" s="450" t="s">
        <v>3023</v>
      </c>
      <c r="I2436" s="627" t="s">
        <v>697</v>
      </c>
      <c r="J2436" s="399" t="s">
        <v>3</v>
      </c>
      <c r="K2436" s="624">
        <v>2</v>
      </c>
      <c r="L2436" s="624">
        <v>5</v>
      </c>
      <c r="M2436" s="624">
        <v>4</v>
      </c>
      <c r="N2436" s="398">
        <v>24</v>
      </c>
      <c r="O2436" s="395"/>
      <c r="P2436" s="526"/>
      <c r="Q2436" s="526">
        <v>20</v>
      </c>
      <c r="R2436" s="526">
        <v>4</v>
      </c>
      <c r="S2436" s="526"/>
      <c r="T2436" s="526"/>
      <c r="U2436" s="526"/>
      <c r="V2436" s="526">
        <f t="shared" si="120"/>
        <v>0</v>
      </c>
      <c r="W2436" s="672"/>
      <c r="X2436" s="396" t="str">
        <f t="shared" si="118"/>
        <v>20 două camere, 4 trei camere, 0 număr camere necunoscut &lt;span style="color: red;"&gt;(spuneți-mi sau trimiteți tabel întreținere)&lt;/span&gt;</v>
      </c>
      <c r="Y2436" s="622" t="str">
        <f t="shared" si="119"/>
        <v>24 din care 20 două camere, 4 trei camere, 0 număr camere necunoscut &lt;span style="color: red;"&gt;(spuneți-mi sau trimiteți tabel întreținere)&lt;/span&gt;</v>
      </c>
      <c r="Z2436" s="397"/>
      <c r="AA2436" s="625" t="s">
        <v>1043</v>
      </c>
      <c r="AB2436" s="628" t="s">
        <v>1307</v>
      </c>
      <c r="AC2436" s="431" t="s">
        <v>1155</v>
      </c>
      <c r="AD2436" s="623" t="s">
        <v>1457</v>
      </c>
      <c r="AE2436" s="623"/>
      <c r="AF2436" s="623"/>
      <c r="AG2436" s="623" t="s">
        <v>1219</v>
      </c>
      <c r="AH2436" s="623"/>
      <c r="AI2436" s="623" t="s">
        <v>2606</v>
      </c>
      <c r="AJ2436" s="441"/>
      <c r="AK2436" s="359"/>
    </row>
    <row r="2437" spans="1:37">
      <c r="A2437" s="367"/>
      <c r="B2437" s="445" t="s">
        <v>26</v>
      </c>
      <c r="C2437" s="402">
        <v>47.027799999999999</v>
      </c>
      <c r="D2437" s="428">
        <v>23.9102</v>
      </c>
      <c r="E2437" s="449" t="s">
        <v>206</v>
      </c>
      <c r="F2437" s="450" t="s">
        <v>998</v>
      </c>
      <c r="G2437" s="450" t="s">
        <v>2518</v>
      </c>
      <c r="H2437" s="450" t="s">
        <v>3156</v>
      </c>
      <c r="I2437" s="452" t="s">
        <v>681</v>
      </c>
      <c r="J2437" s="457" t="s">
        <v>3</v>
      </c>
      <c r="K2437" s="624">
        <v>6</v>
      </c>
      <c r="L2437" s="624">
        <v>5</v>
      </c>
      <c r="M2437" s="624">
        <v>5</v>
      </c>
      <c r="N2437" s="425">
        <v>84</v>
      </c>
      <c r="O2437" s="437"/>
      <c r="P2437" s="406"/>
      <c r="Q2437" s="406">
        <v>72</v>
      </c>
      <c r="R2437" s="406">
        <v>12</v>
      </c>
      <c r="S2437" s="406"/>
      <c r="T2437" s="406"/>
      <c r="U2437" s="406"/>
      <c r="V2437" s="406">
        <f t="shared" si="120"/>
        <v>0</v>
      </c>
      <c r="W2437" s="676"/>
      <c r="X2437" s="507" t="str">
        <f t="shared" si="118"/>
        <v>72 două camere, 12 trei camere, 0 număr camere necunoscut &lt;span style="color: red;"&gt;(spuneți-mi sau trimiteți tabel întreținere)&lt;/span&gt;</v>
      </c>
      <c r="Y2437" s="508" t="str">
        <f t="shared" si="119"/>
        <v>84 din care 72 două camere, 12 trei camere, 0 număr camere necunoscut &lt;span style="color: red;"&gt;(spuneți-mi sau trimiteți tabel întreținere)&lt;/span&gt;</v>
      </c>
      <c r="Z2437" s="509"/>
      <c r="AA2437" s="510" t="s">
        <v>1043</v>
      </c>
      <c r="AB2437" s="421" t="s">
        <v>1302</v>
      </c>
      <c r="AC2437" s="432" t="s">
        <v>1548</v>
      </c>
      <c r="AD2437" s="356" t="s">
        <v>2268</v>
      </c>
      <c r="AE2437" s="356"/>
      <c r="AF2437" s="356"/>
      <c r="AG2437" s="623" t="s">
        <v>2549</v>
      </c>
      <c r="AH2437" s="623"/>
      <c r="AI2437" s="623" t="s">
        <v>2581</v>
      </c>
      <c r="AJ2437" s="441"/>
      <c r="AK2437" s="359"/>
    </row>
    <row r="2438" spans="1:37">
      <c r="A2438" s="367"/>
      <c r="B2438" s="445" t="s">
        <v>127</v>
      </c>
      <c r="C2438" s="402">
        <v>47.028399999999998</v>
      </c>
      <c r="D2438" s="428">
        <v>23.9099</v>
      </c>
      <c r="E2438" s="449" t="s">
        <v>206</v>
      </c>
      <c r="F2438" s="450" t="s">
        <v>998</v>
      </c>
      <c r="G2438" s="450" t="s">
        <v>2518</v>
      </c>
      <c r="H2438" s="450" t="s">
        <v>5192</v>
      </c>
      <c r="I2438" s="452" t="s">
        <v>707</v>
      </c>
      <c r="J2438" s="457" t="s">
        <v>3</v>
      </c>
      <c r="K2438" s="407">
        <v>1</v>
      </c>
      <c r="L2438" s="407">
        <v>4</v>
      </c>
      <c r="M2438" s="407">
        <v>3</v>
      </c>
      <c r="N2438" s="425">
        <v>6</v>
      </c>
      <c r="O2438" s="437"/>
      <c r="P2438" s="406"/>
      <c r="Q2438" s="406"/>
      <c r="R2438" s="406"/>
      <c r="S2438" s="406"/>
      <c r="T2438" s="406"/>
      <c r="U2438" s="406"/>
      <c r="V2438" s="406">
        <f t="shared" si="120"/>
        <v>6</v>
      </c>
      <c r="W2438" s="676"/>
      <c r="X2438" s="507" t="str">
        <f t="shared" si="118"/>
        <v>6 număr camere necunoscut &lt;span style="color: red;"&gt;(spuneți-mi sau trimiteți tabel întreținere)&lt;/span&gt;</v>
      </c>
      <c r="Y2438" s="508" t="str">
        <f t="shared" si="119"/>
        <v>6 din care 6 număr camere necunoscut &lt;span style="color: red;"&gt;(spuneți-mi sau trimiteți tabel întreținere)&lt;/span&gt;</v>
      </c>
      <c r="Z2438" s="509"/>
      <c r="AA2438" s="510" t="s">
        <v>1043</v>
      </c>
      <c r="AB2438" s="421" t="s">
        <v>1308</v>
      </c>
      <c r="AC2438" s="432" t="s">
        <v>1155</v>
      </c>
      <c r="AD2438" s="356" t="s">
        <v>907</v>
      </c>
      <c r="AE2438" s="356"/>
      <c r="AF2438" s="356"/>
      <c r="AG2438" s="356" t="s">
        <v>840</v>
      </c>
      <c r="AH2438" s="356"/>
      <c r="AI2438" s="356" t="s">
        <v>2227</v>
      </c>
      <c r="AJ2438" s="441"/>
      <c r="AK2438" s="359"/>
    </row>
    <row r="2439" spans="1:37">
      <c r="A2439" s="367"/>
      <c r="B2439" s="445" t="s">
        <v>162</v>
      </c>
      <c r="C2439" s="402">
        <v>47.028199999999998</v>
      </c>
      <c r="D2439" s="428">
        <v>23.910599999999999</v>
      </c>
      <c r="E2439" s="449" t="s">
        <v>206</v>
      </c>
      <c r="F2439" s="450" t="s">
        <v>998</v>
      </c>
      <c r="G2439" s="450" t="s">
        <v>2518</v>
      </c>
      <c r="H2439" s="450" t="s">
        <v>5192</v>
      </c>
      <c r="I2439" s="627" t="s">
        <v>697</v>
      </c>
      <c r="J2439" s="399" t="s">
        <v>3</v>
      </c>
      <c r="K2439" s="624">
        <v>4</v>
      </c>
      <c r="L2439" s="624">
        <v>5</v>
      </c>
      <c r="M2439" s="624">
        <v>4</v>
      </c>
      <c r="N2439" s="398">
        <v>36</v>
      </c>
      <c r="O2439" s="395"/>
      <c r="P2439" s="526"/>
      <c r="Q2439" s="526">
        <v>8</v>
      </c>
      <c r="R2439" s="526">
        <v>16</v>
      </c>
      <c r="S2439" s="526">
        <v>12</v>
      </c>
      <c r="T2439" s="526"/>
      <c r="U2439" s="526"/>
      <c r="V2439" s="526">
        <f t="shared" si="120"/>
        <v>0</v>
      </c>
      <c r="W2439" s="672"/>
      <c r="X2439" s="396" t="str">
        <f t="shared" si="118"/>
        <v>8 două camere, 16 trei camere, 12 patru camere, 0 număr camere necunoscut &lt;span style="color: red;"&gt;(spuneți-mi sau trimiteți tabel întreținere)&lt;/span&gt;</v>
      </c>
      <c r="Y2439" s="622" t="str">
        <f t="shared" si="119"/>
        <v>36 din care 8 două camere, 16 trei camere, 12 patru camere, 0 număr camere necunoscut &lt;span style="color: red;"&gt;(spuneți-mi sau trimiteți tabel întreținere)&lt;/span&gt;</v>
      </c>
      <c r="Z2439" s="397"/>
      <c r="AA2439" s="625" t="s">
        <v>1043</v>
      </c>
      <c r="AB2439" s="628" t="s">
        <v>1307</v>
      </c>
      <c r="AC2439" s="431" t="s">
        <v>1155</v>
      </c>
      <c r="AD2439" s="623" t="s">
        <v>1461</v>
      </c>
      <c r="AE2439" s="623"/>
      <c r="AF2439" s="623"/>
      <c r="AG2439" s="623" t="s">
        <v>1219</v>
      </c>
      <c r="AH2439" s="623"/>
      <c r="AI2439" s="623" t="s">
        <v>2606</v>
      </c>
      <c r="AJ2439" s="441"/>
      <c r="AK2439" s="359"/>
    </row>
    <row r="2440" spans="1:37">
      <c r="A2440" s="367"/>
      <c r="B2440" s="445" t="s">
        <v>184</v>
      </c>
      <c r="C2440" s="402">
        <v>47.0274</v>
      </c>
      <c r="D2440" s="428">
        <v>23.911300000000001</v>
      </c>
      <c r="E2440" s="449" t="s">
        <v>206</v>
      </c>
      <c r="F2440" s="450" t="s">
        <v>998</v>
      </c>
      <c r="G2440" s="450" t="s">
        <v>2518</v>
      </c>
      <c r="H2440" s="450" t="s">
        <v>3240</v>
      </c>
      <c r="I2440" s="627" t="s">
        <v>695</v>
      </c>
      <c r="J2440" s="399" t="s">
        <v>3</v>
      </c>
      <c r="K2440" s="624">
        <v>2</v>
      </c>
      <c r="L2440" s="624">
        <v>5</v>
      </c>
      <c r="M2440" s="624">
        <v>4</v>
      </c>
      <c r="N2440" s="398">
        <v>24</v>
      </c>
      <c r="O2440" s="395"/>
      <c r="P2440" s="526"/>
      <c r="Q2440" s="526">
        <v>8</v>
      </c>
      <c r="R2440" s="526">
        <v>16</v>
      </c>
      <c r="S2440" s="526"/>
      <c r="T2440" s="526"/>
      <c r="U2440" s="526"/>
      <c r="V2440" s="526">
        <f t="shared" si="120"/>
        <v>0</v>
      </c>
      <c r="W2440" s="672"/>
      <c r="X2440" s="396" t="str">
        <f t="shared" si="118"/>
        <v>8 două camere, 16 trei camere, 0 număr camere necunoscut &lt;span style="color: red;"&gt;(spuneți-mi sau trimiteți tabel întreținere)&lt;/span&gt;</v>
      </c>
      <c r="Y2440" s="622" t="str">
        <f t="shared" si="119"/>
        <v>24 din care 8 două camere, 16 trei camere, 0 număr camere necunoscut &lt;span style="color: red;"&gt;(spuneți-mi sau trimiteți tabel întreținere)&lt;/span&gt;</v>
      </c>
      <c r="Z2440" s="397"/>
      <c r="AA2440" s="625" t="s">
        <v>1043</v>
      </c>
      <c r="AB2440" s="628" t="s">
        <v>1301</v>
      </c>
      <c r="AC2440" s="431" t="s">
        <v>1548</v>
      </c>
      <c r="AD2440" s="623" t="s">
        <v>2210</v>
      </c>
      <c r="AE2440" s="623"/>
      <c r="AF2440" s="623"/>
      <c r="AG2440" s="623" t="s">
        <v>6</v>
      </c>
      <c r="AH2440" s="623"/>
      <c r="AI2440" s="623" t="s">
        <v>2560</v>
      </c>
      <c r="AJ2440" s="441"/>
      <c r="AK2440" s="359"/>
    </row>
    <row r="2441" spans="1:37">
      <c r="A2441" s="367"/>
      <c r="B2441" s="445" t="s">
        <v>73</v>
      </c>
      <c r="C2441" s="402">
        <v>47.032600000000002</v>
      </c>
      <c r="D2441" s="428">
        <v>23.913</v>
      </c>
      <c r="E2441" s="449" t="s">
        <v>206</v>
      </c>
      <c r="F2441" s="450" t="s">
        <v>998</v>
      </c>
      <c r="G2441" s="450" t="s">
        <v>2518</v>
      </c>
      <c r="H2441" s="450" t="s">
        <v>5193</v>
      </c>
      <c r="I2441" s="452" t="s">
        <v>681</v>
      </c>
      <c r="J2441" s="457" t="s">
        <v>3</v>
      </c>
      <c r="K2441" s="624">
        <v>1</v>
      </c>
      <c r="L2441" s="624">
        <v>5</v>
      </c>
      <c r="M2441" s="624">
        <v>5</v>
      </c>
      <c r="N2441" s="425">
        <v>20</v>
      </c>
      <c r="O2441" s="437"/>
      <c r="P2441" s="406"/>
      <c r="Q2441" s="406">
        <v>11</v>
      </c>
      <c r="R2441" s="406">
        <v>9</v>
      </c>
      <c r="S2441" s="406"/>
      <c r="T2441" s="406"/>
      <c r="U2441" s="406"/>
      <c r="V2441" s="406">
        <f t="shared" si="120"/>
        <v>0</v>
      </c>
      <c r="W2441" s="676"/>
      <c r="X2441" s="507" t="str">
        <f t="shared" si="118"/>
        <v>11 două camere, 9 trei camere, 0 număr camere necunoscut &lt;span style="color: red;"&gt;(spuneți-mi sau trimiteți tabel întreținere)&lt;/span&gt;</v>
      </c>
      <c r="Y2441" s="508" t="str">
        <f t="shared" si="119"/>
        <v>20 din care 11 două camere, 9 trei camere, 0 număr camere necunoscut &lt;span style="color: red;"&gt;(spuneți-mi sau trimiteți tabel întreținere)&lt;/span&gt;</v>
      </c>
      <c r="Z2441" s="509"/>
      <c r="AA2441" s="510" t="s">
        <v>1043</v>
      </c>
      <c r="AB2441" s="421" t="s">
        <v>1304</v>
      </c>
      <c r="AC2441" s="432" t="s">
        <v>1547</v>
      </c>
      <c r="AD2441" s="356" t="s">
        <v>824</v>
      </c>
      <c r="AE2441" s="356"/>
      <c r="AF2441" s="356"/>
      <c r="AG2441" s="356" t="s">
        <v>840</v>
      </c>
      <c r="AH2441" s="356"/>
      <c r="AI2441" s="356" t="s">
        <v>2227</v>
      </c>
      <c r="AJ2441" s="441"/>
      <c r="AK2441" s="359"/>
    </row>
    <row r="2442" spans="1:37">
      <c r="A2442" s="367"/>
      <c r="B2442" s="445" t="s">
        <v>122</v>
      </c>
      <c r="C2442" s="402">
        <v>47.032400000000003</v>
      </c>
      <c r="D2442" s="428">
        <v>23.913</v>
      </c>
      <c r="E2442" s="449" t="s">
        <v>206</v>
      </c>
      <c r="F2442" s="450" t="s">
        <v>998</v>
      </c>
      <c r="G2442" s="450" t="s">
        <v>2518</v>
      </c>
      <c r="H2442" s="450" t="s">
        <v>5194</v>
      </c>
      <c r="I2442" s="452" t="s">
        <v>681</v>
      </c>
      <c r="J2442" s="457" t="s">
        <v>3</v>
      </c>
      <c r="K2442" s="624">
        <v>1</v>
      </c>
      <c r="L2442" s="624">
        <v>5</v>
      </c>
      <c r="M2442" s="624">
        <v>5</v>
      </c>
      <c r="N2442" s="425">
        <v>20</v>
      </c>
      <c r="O2442" s="437"/>
      <c r="P2442" s="406"/>
      <c r="Q2442" s="406">
        <v>11</v>
      </c>
      <c r="R2442" s="406">
        <v>9</v>
      </c>
      <c r="S2442" s="406"/>
      <c r="T2442" s="406"/>
      <c r="U2442" s="406"/>
      <c r="V2442" s="406">
        <f t="shared" si="120"/>
        <v>0</v>
      </c>
      <c r="W2442" s="676"/>
      <c r="X2442" s="507" t="str">
        <f t="shared" si="118"/>
        <v>11 două camere, 9 trei camere, 0 număr camere necunoscut &lt;span style="color: red;"&gt;(spuneți-mi sau trimiteți tabel întreținere)&lt;/span&gt;</v>
      </c>
      <c r="Y2442" s="508" t="str">
        <f t="shared" si="119"/>
        <v>20 din care 11 două camere, 9 trei camere, 0 număr camere necunoscut &lt;span style="color: red;"&gt;(spuneți-mi sau trimiteți tabel întreținere)&lt;/span&gt;</v>
      </c>
      <c r="Z2442" s="509"/>
      <c r="AA2442" s="510" t="s">
        <v>1043</v>
      </c>
      <c r="AB2442" s="421" t="s">
        <v>1304</v>
      </c>
      <c r="AC2442" s="432" t="s">
        <v>1547</v>
      </c>
      <c r="AD2442" s="356" t="s">
        <v>824</v>
      </c>
      <c r="AE2442" s="356"/>
      <c r="AF2442" s="356"/>
      <c r="AG2442" s="356" t="s">
        <v>840</v>
      </c>
      <c r="AH2442" s="356"/>
      <c r="AI2442" s="356" t="s">
        <v>2227</v>
      </c>
      <c r="AJ2442" s="441"/>
      <c r="AK2442" s="359"/>
    </row>
    <row r="2443" spans="1:37">
      <c r="A2443" s="367"/>
      <c r="B2443" s="445" t="s">
        <v>74</v>
      </c>
      <c r="C2443" s="402">
        <v>47.032200000000003</v>
      </c>
      <c r="D2443" s="428">
        <v>23.9131</v>
      </c>
      <c r="E2443" s="449" t="s">
        <v>206</v>
      </c>
      <c r="F2443" s="450" t="s">
        <v>998</v>
      </c>
      <c r="G2443" s="450" t="s">
        <v>2518</v>
      </c>
      <c r="H2443" s="450" t="s">
        <v>5195</v>
      </c>
      <c r="I2443" s="452" t="s">
        <v>681</v>
      </c>
      <c r="J2443" s="457" t="s">
        <v>3</v>
      </c>
      <c r="K2443" s="624">
        <v>1</v>
      </c>
      <c r="L2443" s="624">
        <v>5</v>
      </c>
      <c r="M2443" s="624">
        <v>5</v>
      </c>
      <c r="N2443" s="425">
        <v>20</v>
      </c>
      <c r="O2443" s="437"/>
      <c r="P2443" s="406"/>
      <c r="Q2443" s="406">
        <v>11</v>
      </c>
      <c r="R2443" s="406">
        <v>9</v>
      </c>
      <c r="S2443" s="406"/>
      <c r="T2443" s="406"/>
      <c r="U2443" s="406"/>
      <c r="V2443" s="406">
        <f t="shared" si="120"/>
        <v>0</v>
      </c>
      <c r="W2443" s="676"/>
      <c r="X2443" s="507" t="str">
        <f t="shared" si="118"/>
        <v>11 două camere, 9 trei camere, 0 număr camere necunoscut &lt;span style="color: red;"&gt;(spuneți-mi sau trimiteți tabel întreținere)&lt;/span&gt;</v>
      </c>
      <c r="Y2443" s="508" t="str">
        <f t="shared" si="119"/>
        <v>20 din care 11 două camere, 9 trei camere, 0 număr camere necunoscut &lt;span style="color: red;"&gt;(spuneți-mi sau trimiteți tabel întreținere)&lt;/span&gt;</v>
      </c>
      <c r="Z2443" s="509"/>
      <c r="AA2443" s="510" t="s">
        <v>1043</v>
      </c>
      <c r="AB2443" s="421" t="s">
        <v>1304</v>
      </c>
      <c r="AC2443" s="432" t="s">
        <v>1547</v>
      </c>
      <c r="AD2443" s="356" t="s">
        <v>824</v>
      </c>
      <c r="AE2443" s="356"/>
      <c r="AF2443" s="356"/>
      <c r="AG2443" s="356" t="s">
        <v>840</v>
      </c>
      <c r="AH2443" s="356"/>
      <c r="AI2443" s="356" t="s">
        <v>2227</v>
      </c>
      <c r="AJ2443" s="441"/>
      <c r="AK2443" s="359"/>
    </row>
    <row r="2444" spans="1:37">
      <c r="A2444" s="367"/>
      <c r="B2444" s="445" t="s">
        <v>128</v>
      </c>
      <c r="C2444" s="402">
        <v>47.0321</v>
      </c>
      <c r="D2444" s="428">
        <v>23.9131</v>
      </c>
      <c r="E2444" s="449" t="s">
        <v>206</v>
      </c>
      <c r="F2444" s="450" t="s">
        <v>998</v>
      </c>
      <c r="G2444" s="450" t="s">
        <v>2518</v>
      </c>
      <c r="H2444" s="450" t="s">
        <v>5196</v>
      </c>
      <c r="I2444" s="452" t="s">
        <v>681</v>
      </c>
      <c r="J2444" s="457" t="s">
        <v>3</v>
      </c>
      <c r="K2444" s="624">
        <v>1</v>
      </c>
      <c r="L2444" s="624">
        <v>5</v>
      </c>
      <c r="M2444" s="624">
        <v>5</v>
      </c>
      <c r="N2444" s="425">
        <v>20</v>
      </c>
      <c r="O2444" s="437"/>
      <c r="P2444" s="406"/>
      <c r="Q2444" s="406">
        <v>11</v>
      </c>
      <c r="R2444" s="406">
        <v>9</v>
      </c>
      <c r="S2444" s="406"/>
      <c r="T2444" s="406"/>
      <c r="U2444" s="406"/>
      <c r="V2444" s="406">
        <f t="shared" si="120"/>
        <v>0</v>
      </c>
      <c r="W2444" s="676"/>
      <c r="X2444" s="507" t="str">
        <f t="shared" si="118"/>
        <v>11 două camere, 9 trei camere, 0 număr camere necunoscut &lt;span style="color: red;"&gt;(spuneți-mi sau trimiteți tabel întreținere)&lt;/span&gt;</v>
      </c>
      <c r="Y2444" s="508" t="str">
        <f t="shared" si="119"/>
        <v>20 din care 11 două camere, 9 trei camere, 0 număr camere necunoscut &lt;span style="color: red;"&gt;(spuneți-mi sau trimiteți tabel întreținere)&lt;/span&gt;</v>
      </c>
      <c r="Z2444" s="509"/>
      <c r="AA2444" s="510" t="s">
        <v>1043</v>
      </c>
      <c r="AB2444" s="421" t="s">
        <v>1304</v>
      </c>
      <c r="AC2444" s="432" t="s">
        <v>1547</v>
      </c>
      <c r="AD2444" s="356" t="s">
        <v>824</v>
      </c>
      <c r="AE2444" s="356"/>
      <c r="AF2444" s="356"/>
      <c r="AG2444" s="356" t="s">
        <v>840</v>
      </c>
      <c r="AH2444" s="356"/>
      <c r="AI2444" s="356" t="s">
        <v>2227</v>
      </c>
      <c r="AJ2444" s="441"/>
      <c r="AK2444" s="359"/>
    </row>
    <row r="2445" spans="1:37">
      <c r="A2445" s="367"/>
      <c r="B2445" s="445" t="s">
        <v>71</v>
      </c>
      <c r="C2445" s="402">
        <v>47.032499999999999</v>
      </c>
      <c r="D2445" s="428">
        <v>23.913499999999999</v>
      </c>
      <c r="E2445" s="449" t="s">
        <v>206</v>
      </c>
      <c r="F2445" s="450" t="s">
        <v>998</v>
      </c>
      <c r="G2445" s="450" t="s">
        <v>2518</v>
      </c>
      <c r="H2445" s="450" t="s">
        <v>5197</v>
      </c>
      <c r="I2445" s="452" t="s">
        <v>681</v>
      </c>
      <c r="J2445" s="457" t="s">
        <v>3</v>
      </c>
      <c r="K2445" s="624">
        <v>1</v>
      </c>
      <c r="L2445" s="624">
        <v>5</v>
      </c>
      <c r="M2445" s="624">
        <v>5</v>
      </c>
      <c r="N2445" s="425">
        <v>20</v>
      </c>
      <c r="O2445" s="437"/>
      <c r="P2445" s="406"/>
      <c r="Q2445" s="406">
        <v>12</v>
      </c>
      <c r="R2445" s="406">
        <v>8</v>
      </c>
      <c r="S2445" s="406"/>
      <c r="T2445" s="406"/>
      <c r="U2445" s="406"/>
      <c r="V2445" s="406">
        <f t="shared" si="120"/>
        <v>0</v>
      </c>
      <c r="W2445" s="676"/>
      <c r="X2445" s="507" t="str">
        <f t="shared" si="118"/>
        <v>12 două camere, 8 trei camere, 0 număr camere necunoscut &lt;span style="color: red;"&gt;(spuneți-mi sau trimiteți tabel întreținere)&lt;/span&gt;</v>
      </c>
      <c r="Y2445" s="508" t="str">
        <f t="shared" si="119"/>
        <v>20 din care 12 două camere, 8 trei camere, 0 număr camere necunoscut &lt;span style="color: red;"&gt;(spuneți-mi sau trimiteți tabel întreținere)&lt;/span&gt;</v>
      </c>
      <c r="Z2445" s="509"/>
      <c r="AA2445" s="510" t="s">
        <v>1043</v>
      </c>
      <c r="AB2445" s="421" t="s">
        <v>1305</v>
      </c>
      <c r="AC2445" s="432" t="s">
        <v>1547</v>
      </c>
      <c r="AD2445" s="356" t="s">
        <v>2355</v>
      </c>
      <c r="AE2445" s="356"/>
      <c r="AF2445" s="356"/>
      <c r="AG2445" s="356" t="s">
        <v>840</v>
      </c>
      <c r="AH2445" s="356"/>
      <c r="AI2445" s="623" t="s">
        <v>2585</v>
      </c>
      <c r="AJ2445" s="441"/>
      <c r="AK2445" s="359"/>
    </row>
    <row r="2446" spans="1:37">
      <c r="A2446" s="367"/>
      <c r="B2446" s="445" t="s">
        <v>72</v>
      </c>
      <c r="C2446" s="402">
        <v>47.032299999999999</v>
      </c>
      <c r="D2446" s="428">
        <v>23.913699999999999</v>
      </c>
      <c r="E2446" s="449" t="s">
        <v>206</v>
      </c>
      <c r="F2446" s="450" t="s">
        <v>998</v>
      </c>
      <c r="G2446" s="450" t="s">
        <v>2518</v>
      </c>
      <c r="H2446" s="450" t="s">
        <v>5198</v>
      </c>
      <c r="I2446" s="452" t="s">
        <v>681</v>
      </c>
      <c r="J2446" s="457" t="s">
        <v>3</v>
      </c>
      <c r="K2446" s="624">
        <v>1</v>
      </c>
      <c r="L2446" s="624">
        <v>5</v>
      </c>
      <c r="M2446" s="624">
        <v>5</v>
      </c>
      <c r="N2446" s="425">
        <v>20</v>
      </c>
      <c r="O2446" s="437"/>
      <c r="P2446" s="406"/>
      <c r="Q2446" s="406">
        <v>12</v>
      </c>
      <c r="R2446" s="406">
        <v>8</v>
      </c>
      <c r="S2446" s="406"/>
      <c r="T2446" s="406"/>
      <c r="U2446" s="406"/>
      <c r="V2446" s="406">
        <f t="shared" si="120"/>
        <v>0</v>
      </c>
      <c r="W2446" s="676"/>
      <c r="X2446" s="507" t="str">
        <f t="shared" si="118"/>
        <v>12 două camere, 8 trei camere, 0 număr camere necunoscut &lt;span style="color: red;"&gt;(spuneți-mi sau trimiteți tabel întreținere)&lt;/span&gt;</v>
      </c>
      <c r="Y2446" s="508" t="str">
        <f t="shared" si="119"/>
        <v>20 din care 12 două camere, 8 trei camere, 0 număr camere necunoscut &lt;span style="color: red;"&gt;(spuneți-mi sau trimiteți tabel întreținere)&lt;/span&gt;</v>
      </c>
      <c r="Z2446" s="509"/>
      <c r="AA2446" s="510" t="s">
        <v>1043</v>
      </c>
      <c r="AB2446" s="421" t="s">
        <v>1305</v>
      </c>
      <c r="AC2446" s="432" t="s">
        <v>1547</v>
      </c>
      <c r="AD2446" s="356" t="s">
        <v>2355</v>
      </c>
      <c r="AE2446" s="356"/>
      <c r="AF2446" s="356"/>
      <c r="AG2446" s="356" t="s">
        <v>840</v>
      </c>
      <c r="AH2446" s="356"/>
      <c r="AI2446" s="623" t="s">
        <v>2585</v>
      </c>
      <c r="AJ2446" s="441"/>
      <c r="AK2446" s="359"/>
    </row>
    <row r="2447" spans="1:37">
      <c r="A2447" s="367"/>
      <c r="B2447" s="445" t="s">
        <v>787</v>
      </c>
      <c r="C2447" s="402">
        <v>47.0321</v>
      </c>
      <c r="D2447" s="428">
        <v>23.913599999999999</v>
      </c>
      <c r="E2447" s="449" t="s">
        <v>206</v>
      </c>
      <c r="F2447" s="450" t="s">
        <v>998</v>
      </c>
      <c r="G2447" s="450" t="s">
        <v>2518</v>
      </c>
      <c r="H2447" s="450" t="s">
        <v>5199</v>
      </c>
      <c r="I2447" s="452" t="s">
        <v>681</v>
      </c>
      <c r="J2447" s="457" t="s">
        <v>3</v>
      </c>
      <c r="K2447" s="624">
        <v>1</v>
      </c>
      <c r="L2447" s="624">
        <v>5</v>
      </c>
      <c r="M2447" s="624">
        <v>5</v>
      </c>
      <c r="N2447" s="425">
        <v>20</v>
      </c>
      <c r="O2447" s="437"/>
      <c r="P2447" s="406"/>
      <c r="Q2447" s="406">
        <v>12</v>
      </c>
      <c r="R2447" s="406">
        <v>8</v>
      </c>
      <c r="S2447" s="406"/>
      <c r="T2447" s="406"/>
      <c r="U2447" s="406"/>
      <c r="V2447" s="406">
        <f t="shared" si="120"/>
        <v>0</v>
      </c>
      <c r="W2447" s="676"/>
      <c r="X2447" s="507" t="str">
        <f t="shared" si="118"/>
        <v>12 două camere, 8 trei camere, 0 număr camere necunoscut &lt;span style="color: red;"&gt;(spuneți-mi sau trimiteți tabel întreținere)&lt;/span&gt;</v>
      </c>
      <c r="Y2447" s="508" t="str">
        <f t="shared" si="119"/>
        <v>20 din care 12 două camere, 8 trei camere, 0 număr camere necunoscut &lt;span style="color: red;"&gt;(spuneți-mi sau trimiteți tabel întreținere)&lt;/span&gt;</v>
      </c>
      <c r="Z2447" s="509"/>
      <c r="AA2447" s="510" t="s">
        <v>1043</v>
      </c>
      <c r="AB2447" s="421" t="s">
        <v>1305</v>
      </c>
      <c r="AC2447" s="432" t="s">
        <v>1547</v>
      </c>
      <c r="AD2447" s="356" t="s">
        <v>2355</v>
      </c>
      <c r="AE2447" s="356"/>
      <c r="AF2447" s="356"/>
      <c r="AG2447" s="356" t="s">
        <v>840</v>
      </c>
      <c r="AH2447" s="356"/>
      <c r="AI2447" s="623" t="s">
        <v>2585</v>
      </c>
      <c r="AJ2447" s="441"/>
      <c r="AK2447" s="359"/>
    </row>
    <row r="2448" spans="1:37">
      <c r="A2448" s="367"/>
      <c r="B2448" s="445" t="s">
        <v>133</v>
      </c>
      <c r="C2448" s="402">
        <v>47.0319</v>
      </c>
      <c r="D2448" s="428">
        <v>23.913799999999998</v>
      </c>
      <c r="E2448" s="449" t="s">
        <v>206</v>
      </c>
      <c r="F2448" s="450" t="s">
        <v>998</v>
      </c>
      <c r="G2448" s="450" t="s">
        <v>2518</v>
      </c>
      <c r="H2448" s="450" t="s">
        <v>5200</v>
      </c>
      <c r="I2448" s="452" t="s">
        <v>681</v>
      </c>
      <c r="J2448" s="457" t="s">
        <v>3</v>
      </c>
      <c r="K2448" s="624">
        <v>1</v>
      </c>
      <c r="L2448" s="624">
        <v>5</v>
      </c>
      <c r="M2448" s="624">
        <v>5</v>
      </c>
      <c r="N2448" s="425">
        <v>20</v>
      </c>
      <c r="O2448" s="437"/>
      <c r="P2448" s="406"/>
      <c r="Q2448" s="406">
        <v>12</v>
      </c>
      <c r="R2448" s="406">
        <v>8</v>
      </c>
      <c r="S2448" s="406"/>
      <c r="T2448" s="406"/>
      <c r="U2448" s="406"/>
      <c r="V2448" s="406">
        <f t="shared" si="120"/>
        <v>0</v>
      </c>
      <c r="W2448" s="676"/>
      <c r="X2448" s="507" t="str">
        <f t="shared" si="118"/>
        <v>12 două camere, 8 trei camere, 0 număr camere necunoscut &lt;span style="color: red;"&gt;(spuneți-mi sau trimiteți tabel întreținere)&lt;/span&gt;</v>
      </c>
      <c r="Y2448" s="508" t="str">
        <f t="shared" si="119"/>
        <v>20 din care 12 două camere, 8 trei camere, 0 număr camere necunoscut &lt;span style="color: red;"&gt;(spuneți-mi sau trimiteți tabel întreținere)&lt;/span&gt;</v>
      </c>
      <c r="Z2448" s="509"/>
      <c r="AA2448" s="510" t="s">
        <v>1043</v>
      </c>
      <c r="AB2448" s="421" t="s">
        <v>1305</v>
      </c>
      <c r="AC2448" s="432" t="s">
        <v>1547</v>
      </c>
      <c r="AD2448" s="356" t="s">
        <v>2355</v>
      </c>
      <c r="AE2448" s="356"/>
      <c r="AF2448" s="356"/>
      <c r="AG2448" s="356" t="s">
        <v>840</v>
      </c>
      <c r="AH2448" s="356"/>
      <c r="AI2448" s="623" t="s">
        <v>2585</v>
      </c>
      <c r="AJ2448" s="441"/>
      <c r="AK2448" s="359"/>
    </row>
    <row r="2449" spans="1:37">
      <c r="A2449" s="367"/>
      <c r="B2449" s="445" t="s">
        <v>196</v>
      </c>
      <c r="C2449" s="402">
        <v>47.032299999999999</v>
      </c>
      <c r="D2449" s="428">
        <v>23.9145</v>
      </c>
      <c r="E2449" s="449" t="s">
        <v>206</v>
      </c>
      <c r="F2449" s="450" t="s">
        <v>998</v>
      </c>
      <c r="G2449" s="450" t="s">
        <v>2518</v>
      </c>
      <c r="H2449" s="450" t="s">
        <v>5201</v>
      </c>
      <c r="I2449" s="452" t="s">
        <v>681</v>
      </c>
      <c r="J2449" s="457" t="s">
        <v>3</v>
      </c>
      <c r="K2449" s="624">
        <v>1</v>
      </c>
      <c r="L2449" s="624">
        <v>5</v>
      </c>
      <c r="M2449" s="624">
        <v>5</v>
      </c>
      <c r="N2449" s="425">
        <v>20</v>
      </c>
      <c r="O2449" s="437"/>
      <c r="P2449" s="406"/>
      <c r="Q2449" s="406"/>
      <c r="R2449" s="406"/>
      <c r="S2449" s="406"/>
      <c r="T2449" s="406"/>
      <c r="U2449" s="406"/>
      <c r="V2449" s="406">
        <f t="shared" si="120"/>
        <v>20</v>
      </c>
      <c r="W2449" s="676"/>
      <c r="X2449" s="507" t="str">
        <f t="shared" si="118"/>
        <v>20 număr camere necunoscut &lt;span style="color: red;"&gt;(spuneți-mi sau trimiteți tabel întreținere)&lt;/span&gt;</v>
      </c>
      <c r="Y2449" s="508" t="str">
        <f t="shared" si="119"/>
        <v>20 din care 20 număr camere necunoscut &lt;span style="color: red;"&gt;(spuneți-mi sau trimiteți tabel întreținere)&lt;/span&gt;</v>
      </c>
      <c r="Z2449" s="509"/>
      <c r="AA2449" s="510" t="s">
        <v>1043</v>
      </c>
      <c r="AB2449" s="421" t="s">
        <v>1304</v>
      </c>
      <c r="AC2449" s="432" t="s">
        <v>1547</v>
      </c>
      <c r="AD2449" s="356" t="s">
        <v>2208</v>
      </c>
      <c r="AE2449" s="356"/>
      <c r="AF2449" s="356"/>
      <c r="AG2449" s="356" t="s">
        <v>840</v>
      </c>
      <c r="AH2449" s="356"/>
      <c r="AI2449" s="356" t="s">
        <v>2227</v>
      </c>
      <c r="AJ2449" s="441"/>
      <c r="AK2449" s="359"/>
    </row>
    <row r="2450" spans="1:37">
      <c r="A2450" s="367"/>
      <c r="B2450" s="445" t="s">
        <v>195</v>
      </c>
      <c r="C2450" s="402">
        <v>47.032200000000003</v>
      </c>
      <c r="D2450" s="428">
        <v>23.914200000000001</v>
      </c>
      <c r="E2450" s="449" t="s">
        <v>206</v>
      </c>
      <c r="F2450" s="450" t="s">
        <v>998</v>
      </c>
      <c r="G2450" s="450" t="s">
        <v>2518</v>
      </c>
      <c r="H2450" s="450" t="s">
        <v>5202</v>
      </c>
      <c r="I2450" s="452" t="s">
        <v>681</v>
      </c>
      <c r="J2450" s="457" t="s">
        <v>3</v>
      </c>
      <c r="K2450" s="624">
        <v>1</v>
      </c>
      <c r="L2450" s="624">
        <v>5</v>
      </c>
      <c r="M2450" s="624">
        <v>5</v>
      </c>
      <c r="N2450" s="425">
        <v>20</v>
      </c>
      <c r="O2450" s="437"/>
      <c r="P2450" s="406"/>
      <c r="Q2450" s="406"/>
      <c r="R2450" s="406"/>
      <c r="S2450" s="406"/>
      <c r="T2450" s="406"/>
      <c r="U2450" s="406"/>
      <c r="V2450" s="406">
        <f t="shared" si="120"/>
        <v>20</v>
      </c>
      <c r="W2450" s="676"/>
      <c r="X2450" s="507" t="str">
        <f t="shared" si="118"/>
        <v>20 număr camere necunoscut &lt;span style="color: red;"&gt;(spuneți-mi sau trimiteți tabel întreținere)&lt;/span&gt;</v>
      </c>
      <c r="Y2450" s="508" t="str">
        <f t="shared" si="119"/>
        <v>20 din care 20 număr camere necunoscut &lt;span style="color: red;"&gt;(spuneți-mi sau trimiteți tabel întreținere)&lt;/span&gt;</v>
      </c>
      <c r="Z2450" s="509"/>
      <c r="AA2450" s="510" t="s">
        <v>1043</v>
      </c>
      <c r="AB2450" s="421" t="s">
        <v>1304</v>
      </c>
      <c r="AC2450" s="432" t="s">
        <v>1547</v>
      </c>
      <c r="AD2450" s="356" t="s">
        <v>2208</v>
      </c>
      <c r="AE2450" s="356"/>
      <c r="AF2450" s="356"/>
      <c r="AG2450" s="356" t="s">
        <v>840</v>
      </c>
      <c r="AH2450" s="356"/>
      <c r="AI2450" s="356" t="s">
        <v>2227</v>
      </c>
      <c r="AJ2450" s="441"/>
      <c r="AK2450" s="359"/>
    </row>
    <row r="2451" spans="1:37">
      <c r="A2451" s="367"/>
      <c r="B2451" s="445" t="s">
        <v>920</v>
      </c>
      <c r="C2451" s="402">
        <v>47.031799999999997</v>
      </c>
      <c r="D2451" s="428">
        <v>23.9147</v>
      </c>
      <c r="E2451" s="449" t="s">
        <v>206</v>
      </c>
      <c r="F2451" s="450" t="s">
        <v>998</v>
      </c>
      <c r="G2451" s="450" t="s">
        <v>2518</v>
      </c>
      <c r="H2451" s="450" t="s">
        <v>5203</v>
      </c>
      <c r="I2451" s="452" t="s">
        <v>681</v>
      </c>
      <c r="J2451" s="457" t="s">
        <v>3</v>
      </c>
      <c r="K2451" s="624">
        <v>2</v>
      </c>
      <c r="L2451" s="624">
        <v>5</v>
      </c>
      <c r="M2451" s="624">
        <v>5</v>
      </c>
      <c r="N2451" s="425">
        <v>40</v>
      </c>
      <c r="O2451" s="437"/>
      <c r="P2451" s="406"/>
      <c r="Q2451" s="406">
        <v>4</v>
      </c>
      <c r="R2451" s="406">
        <v>36</v>
      </c>
      <c r="S2451" s="406"/>
      <c r="T2451" s="406"/>
      <c r="U2451" s="406"/>
      <c r="V2451" s="406">
        <f t="shared" si="120"/>
        <v>0</v>
      </c>
      <c r="W2451" s="676"/>
      <c r="X2451" s="507" t="str">
        <f t="shared" si="118"/>
        <v>4 două camere, 36 trei camere, 0 număr camere necunoscut &lt;span style="color: red;"&gt;(spuneți-mi sau trimiteți tabel întreținere)&lt;/span&gt;</v>
      </c>
      <c r="Y2451" s="508" t="str">
        <f t="shared" si="119"/>
        <v>40 din care 4 două camere, 36 trei camere, 0 număr camere necunoscut &lt;span style="color: red;"&gt;(spuneți-mi sau trimiteți tabel întreținere)&lt;/span&gt;</v>
      </c>
      <c r="Z2451" s="509"/>
      <c r="AA2451" s="510" t="s">
        <v>1043</v>
      </c>
      <c r="AB2451" s="421" t="s">
        <v>1305</v>
      </c>
      <c r="AC2451" s="432" t="s">
        <v>1547</v>
      </c>
      <c r="AD2451" s="356" t="s">
        <v>2356</v>
      </c>
      <c r="AE2451" s="356"/>
      <c r="AF2451" s="356"/>
      <c r="AG2451" s="356" t="s">
        <v>840</v>
      </c>
      <c r="AH2451" s="356"/>
      <c r="AI2451" s="623" t="s">
        <v>2585</v>
      </c>
      <c r="AJ2451" s="441"/>
      <c r="AK2451" s="359"/>
    </row>
    <row r="2452" spans="1:37">
      <c r="A2452" s="367"/>
      <c r="B2452" s="445" t="s">
        <v>101</v>
      </c>
      <c r="C2452" s="402">
        <v>47.032600000000002</v>
      </c>
      <c r="D2452" s="428">
        <v>23.9145</v>
      </c>
      <c r="E2452" s="449" t="s">
        <v>206</v>
      </c>
      <c r="F2452" s="450" t="s">
        <v>998</v>
      </c>
      <c r="G2452" s="450" t="s">
        <v>2518</v>
      </c>
      <c r="H2452" s="450" t="s">
        <v>5204</v>
      </c>
      <c r="I2452" s="627" t="s">
        <v>681</v>
      </c>
      <c r="J2452" s="399" t="s">
        <v>3</v>
      </c>
      <c r="K2452" s="624">
        <v>2</v>
      </c>
      <c r="L2452" s="624">
        <v>5</v>
      </c>
      <c r="M2452" s="624">
        <v>5</v>
      </c>
      <c r="N2452" s="398">
        <v>40</v>
      </c>
      <c r="O2452" s="395"/>
      <c r="P2452" s="526"/>
      <c r="Q2452" s="526">
        <v>12</v>
      </c>
      <c r="R2452" s="526">
        <v>28</v>
      </c>
      <c r="S2452" s="526"/>
      <c r="T2452" s="526"/>
      <c r="U2452" s="526"/>
      <c r="V2452" s="526">
        <f t="shared" si="120"/>
        <v>0</v>
      </c>
      <c r="W2452" s="672"/>
      <c r="X2452" s="396" t="str">
        <f t="shared" si="118"/>
        <v>12 două camere, 28 trei camere, 0 număr camere necunoscut &lt;span style="color: red;"&gt;(spuneți-mi sau trimiteți tabel întreținere)&lt;/span&gt;</v>
      </c>
      <c r="Y2452" s="622" t="str">
        <f t="shared" si="119"/>
        <v>40 din care 12 două camere, 28 trei camere, 0 număr camere necunoscut &lt;span style="color: red;"&gt;(spuneți-mi sau trimiteți tabel întreținere)&lt;/span&gt;</v>
      </c>
      <c r="Z2452" s="397"/>
      <c r="AA2452" s="510" t="s">
        <v>1043</v>
      </c>
      <c r="AB2452" s="628" t="s">
        <v>1304</v>
      </c>
      <c r="AC2452" s="431" t="s">
        <v>1547</v>
      </c>
      <c r="AD2452" s="623" t="s">
        <v>2349</v>
      </c>
      <c r="AE2452" s="623"/>
      <c r="AF2452" s="623"/>
      <c r="AG2452" s="623" t="s">
        <v>12</v>
      </c>
      <c r="AH2452" s="623"/>
      <c r="AI2452" s="623" t="s">
        <v>2578</v>
      </c>
      <c r="AJ2452" s="441"/>
      <c r="AK2452" s="359"/>
    </row>
    <row r="2453" spans="1:37">
      <c r="A2453" s="367"/>
      <c r="B2453" s="445" t="s">
        <v>113</v>
      </c>
      <c r="C2453" s="402">
        <v>47.032499999999999</v>
      </c>
      <c r="D2453" s="428">
        <v>23.914999999999999</v>
      </c>
      <c r="E2453" s="449" t="s">
        <v>206</v>
      </c>
      <c r="F2453" s="450" t="s">
        <v>998</v>
      </c>
      <c r="G2453" s="450" t="s">
        <v>2518</v>
      </c>
      <c r="H2453" s="450" t="s">
        <v>5205</v>
      </c>
      <c r="I2453" s="627" t="s">
        <v>681</v>
      </c>
      <c r="J2453" s="399" t="s">
        <v>3</v>
      </c>
      <c r="K2453" s="624">
        <v>2</v>
      </c>
      <c r="L2453" s="624">
        <v>5</v>
      </c>
      <c r="M2453" s="624">
        <v>5</v>
      </c>
      <c r="N2453" s="398">
        <v>40</v>
      </c>
      <c r="O2453" s="395"/>
      <c r="P2453" s="526"/>
      <c r="Q2453" s="526">
        <v>12</v>
      </c>
      <c r="R2453" s="526">
        <v>28</v>
      </c>
      <c r="S2453" s="526"/>
      <c r="T2453" s="526"/>
      <c r="U2453" s="526"/>
      <c r="V2453" s="526">
        <f t="shared" si="120"/>
        <v>0</v>
      </c>
      <c r="W2453" s="672"/>
      <c r="X2453" s="396" t="str">
        <f t="shared" si="118"/>
        <v>12 două camere, 28 trei camere, 0 număr camere necunoscut &lt;span style="color: red;"&gt;(spuneți-mi sau trimiteți tabel întreținere)&lt;/span&gt;</v>
      </c>
      <c r="Y2453" s="622" t="str">
        <f t="shared" si="119"/>
        <v>40 din care 12 două camere, 28 trei camere, 0 număr camere necunoscut &lt;span style="color: red;"&gt;(spuneți-mi sau trimiteți tabel întreținere)&lt;/span&gt;</v>
      </c>
      <c r="Z2453" s="397"/>
      <c r="AA2453" s="510" t="s">
        <v>1043</v>
      </c>
      <c r="AB2453" s="628" t="s">
        <v>1304</v>
      </c>
      <c r="AC2453" s="431" t="s">
        <v>1547</v>
      </c>
      <c r="AD2453" s="623" t="s">
        <v>2349</v>
      </c>
      <c r="AE2453" s="623"/>
      <c r="AF2453" s="623"/>
      <c r="AG2453" s="623" t="s">
        <v>12</v>
      </c>
      <c r="AH2453" s="623"/>
      <c r="AI2453" s="623" t="s">
        <v>2578</v>
      </c>
      <c r="AJ2453" s="441"/>
      <c r="AK2453" s="359"/>
    </row>
    <row r="2454" spans="1:37">
      <c r="A2454" s="367"/>
      <c r="B2454" s="445" t="s">
        <v>98</v>
      </c>
      <c r="C2454" s="402">
        <v>47.029200000000003</v>
      </c>
      <c r="D2454" s="428">
        <v>23.9132</v>
      </c>
      <c r="E2454" s="449" t="s">
        <v>206</v>
      </c>
      <c r="F2454" s="450" t="s">
        <v>998</v>
      </c>
      <c r="G2454" s="450" t="s">
        <v>2518</v>
      </c>
      <c r="H2454" s="450" t="s">
        <v>3161</v>
      </c>
      <c r="I2454" s="627" t="s">
        <v>681</v>
      </c>
      <c r="J2454" s="399" t="s">
        <v>3</v>
      </c>
      <c r="K2454" s="624">
        <v>2</v>
      </c>
      <c r="L2454" s="624">
        <v>5</v>
      </c>
      <c r="M2454" s="624">
        <v>5</v>
      </c>
      <c r="N2454" s="398">
        <v>40</v>
      </c>
      <c r="O2454" s="437"/>
      <c r="P2454" s="406"/>
      <c r="Q2454" s="406"/>
      <c r="R2454" s="406"/>
      <c r="S2454" s="406"/>
      <c r="T2454" s="406"/>
      <c r="U2454" s="406"/>
      <c r="V2454" s="406">
        <f t="shared" si="120"/>
        <v>40</v>
      </c>
      <c r="W2454" s="676"/>
      <c r="X2454" s="507" t="str">
        <f t="shared" si="118"/>
        <v>40 număr camere necunoscut &lt;span style="color: red;"&gt;(spuneți-mi sau trimiteți tabel întreținere)&lt;/span&gt;</v>
      </c>
      <c r="Y2454" s="508" t="str">
        <f t="shared" si="119"/>
        <v>40 din care 40 număr camere necunoscut &lt;span style="color: red;"&gt;(spuneți-mi sau trimiteți tabel întreținere)&lt;/span&gt;</v>
      </c>
      <c r="Z2454" s="509"/>
      <c r="AA2454" s="510" t="s">
        <v>1043</v>
      </c>
      <c r="AB2454" s="421" t="s">
        <v>1302</v>
      </c>
      <c r="AC2454" s="432" t="s">
        <v>1548</v>
      </c>
      <c r="AD2454" s="356" t="s">
        <v>624</v>
      </c>
      <c r="AE2454" s="356"/>
      <c r="AF2454" s="356"/>
      <c r="AG2454" s="356" t="s">
        <v>840</v>
      </c>
      <c r="AH2454" s="356"/>
      <c r="AI2454" s="356" t="s">
        <v>2227</v>
      </c>
      <c r="AJ2454" s="441"/>
      <c r="AK2454" s="359"/>
    </row>
    <row r="2455" spans="1:37">
      <c r="A2455" s="367"/>
      <c r="B2455" s="445" t="s">
        <v>119</v>
      </c>
      <c r="C2455" s="402">
        <v>47.029499999999999</v>
      </c>
      <c r="D2455" s="428">
        <v>23.913599999999999</v>
      </c>
      <c r="E2455" s="449" t="s">
        <v>206</v>
      </c>
      <c r="F2455" s="450" t="s">
        <v>998</v>
      </c>
      <c r="G2455" s="450" t="s">
        <v>2518</v>
      </c>
      <c r="H2455" s="450" t="s">
        <v>3162</v>
      </c>
      <c r="I2455" s="452" t="s">
        <v>681</v>
      </c>
      <c r="J2455" s="457" t="s">
        <v>3</v>
      </c>
      <c r="K2455" s="407">
        <v>1</v>
      </c>
      <c r="L2455" s="407">
        <v>5</v>
      </c>
      <c r="M2455" s="407">
        <v>5</v>
      </c>
      <c r="N2455" s="425">
        <v>15</v>
      </c>
      <c r="O2455" s="437"/>
      <c r="P2455" s="406"/>
      <c r="Q2455" s="406">
        <v>10</v>
      </c>
      <c r="R2455" s="406">
        <v>5</v>
      </c>
      <c r="S2455" s="406"/>
      <c r="T2455" s="406"/>
      <c r="U2455" s="406"/>
      <c r="V2455" s="406">
        <f t="shared" si="120"/>
        <v>0</v>
      </c>
      <c r="W2455" s="676"/>
      <c r="X2455" s="507" t="str">
        <f t="shared" si="118"/>
        <v>10 două camere, 5 trei camere, 0 număr camere necunoscut &lt;span style="color: red;"&gt;(spuneți-mi sau trimiteți tabel întreținere)&lt;/span&gt;</v>
      </c>
      <c r="Y2455" s="508" t="str">
        <f t="shared" si="119"/>
        <v>15 din care 10 două camere, 5 trei camere, 0 număr camere necunoscut &lt;span style="color: red;"&gt;(spuneți-mi sau trimiteți tabel întreținere)&lt;/span&gt;</v>
      </c>
      <c r="Z2455" s="509"/>
      <c r="AA2455" s="510" t="s">
        <v>1043</v>
      </c>
      <c r="AB2455" s="421" t="s">
        <v>1303</v>
      </c>
      <c r="AC2455" s="432" t="s">
        <v>1547</v>
      </c>
      <c r="AD2455" s="356" t="s">
        <v>2712</v>
      </c>
      <c r="AE2455" s="356"/>
      <c r="AF2455" s="356"/>
      <c r="AG2455" s="356" t="s">
        <v>840</v>
      </c>
      <c r="AH2455" s="356"/>
      <c r="AI2455" s="356" t="s">
        <v>2227</v>
      </c>
      <c r="AJ2455" s="441"/>
      <c r="AK2455" s="359"/>
    </row>
    <row r="2456" spans="1:37">
      <c r="A2456" s="367"/>
      <c r="B2456" s="445" t="s">
        <v>90</v>
      </c>
      <c r="C2456" s="402">
        <v>47.029699999999998</v>
      </c>
      <c r="D2456" s="428">
        <v>23.913499999999999</v>
      </c>
      <c r="E2456" s="449" t="s">
        <v>206</v>
      </c>
      <c r="F2456" s="450" t="s">
        <v>998</v>
      </c>
      <c r="G2456" s="450" t="s">
        <v>2518</v>
      </c>
      <c r="H2456" s="450" t="s">
        <v>3163</v>
      </c>
      <c r="I2456" s="452" t="s">
        <v>681</v>
      </c>
      <c r="J2456" s="457" t="s">
        <v>3</v>
      </c>
      <c r="K2456" s="407">
        <v>1</v>
      </c>
      <c r="L2456" s="407">
        <v>5</v>
      </c>
      <c r="M2456" s="407">
        <v>5</v>
      </c>
      <c r="N2456" s="425">
        <v>15</v>
      </c>
      <c r="O2456" s="437"/>
      <c r="P2456" s="406"/>
      <c r="Q2456" s="406">
        <v>10</v>
      </c>
      <c r="R2456" s="406">
        <v>5</v>
      </c>
      <c r="S2456" s="406"/>
      <c r="T2456" s="406"/>
      <c r="U2456" s="406"/>
      <c r="V2456" s="406">
        <f t="shared" si="120"/>
        <v>0</v>
      </c>
      <c r="W2456" s="676"/>
      <c r="X2456" s="507" t="str">
        <f t="shared" si="118"/>
        <v>10 două camere, 5 trei camere, 0 număr camere necunoscut &lt;span style="color: red;"&gt;(spuneți-mi sau trimiteți tabel întreținere)&lt;/span&gt;</v>
      </c>
      <c r="Y2456" s="508" t="str">
        <f t="shared" si="119"/>
        <v>15 din care 10 două camere, 5 trei camere, 0 număr camere necunoscut &lt;span style="color: red;"&gt;(spuneți-mi sau trimiteți tabel întreținere)&lt;/span&gt;</v>
      </c>
      <c r="Z2456" s="509"/>
      <c r="AA2456" s="510" t="s">
        <v>1043</v>
      </c>
      <c r="AB2456" s="421" t="s">
        <v>1303</v>
      </c>
      <c r="AC2456" s="432" t="s">
        <v>1547</v>
      </c>
      <c r="AD2456" s="356" t="s">
        <v>2712</v>
      </c>
      <c r="AE2456" s="356"/>
      <c r="AF2456" s="356"/>
      <c r="AG2456" s="356" t="s">
        <v>840</v>
      </c>
      <c r="AH2456" s="356"/>
      <c r="AI2456" s="356" t="s">
        <v>2227</v>
      </c>
      <c r="AJ2456" s="441"/>
      <c r="AK2456" s="359"/>
    </row>
    <row r="2457" spans="1:37">
      <c r="A2457" s="367"/>
      <c r="B2457" s="445" t="s">
        <v>822</v>
      </c>
      <c r="C2457" s="402">
        <v>47.029299999999999</v>
      </c>
      <c r="D2457" s="428">
        <v>23.912299999999998</v>
      </c>
      <c r="E2457" s="449" t="s">
        <v>206</v>
      </c>
      <c r="F2457" s="450" t="s">
        <v>998</v>
      </c>
      <c r="G2457" s="450" t="s">
        <v>2518</v>
      </c>
      <c r="H2457" s="450" t="s">
        <v>5206</v>
      </c>
      <c r="I2457" s="627" t="s">
        <v>681</v>
      </c>
      <c r="J2457" s="399" t="s">
        <v>3</v>
      </c>
      <c r="K2457" s="624">
        <v>2</v>
      </c>
      <c r="L2457" s="624">
        <v>5</v>
      </c>
      <c r="M2457" s="624">
        <v>5</v>
      </c>
      <c r="N2457" s="398">
        <v>40</v>
      </c>
      <c r="O2457" s="437"/>
      <c r="P2457" s="406"/>
      <c r="Q2457" s="406"/>
      <c r="R2457" s="406"/>
      <c r="S2457" s="406"/>
      <c r="T2457" s="406"/>
      <c r="U2457" s="406"/>
      <c r="V2457" s="406">
        <f t="shared" si="120"/>
        <v>40</v>
      </c>
      <c r="W2457" s="676"/>
      <c r="X2457" s="507" t="str">
        <f t="shared" si="118"/>
        <v>40 număr camere necunoscut &lt;span style="color: red;"&gt;(spuneți-mi sau trimiteți tabel întreținere)&lt;/span&gt;</v>
      </c>
      <c r="Y2457" s="508" t="str">
        <f t="shared" si="119"/>
        <v>40 din care 40 număr camere necunoscut &lt;span style="color: red;"&gt;(spuneți-mi sau trimiteți tabel întreținere)&lt;/span&gt;</v>
      </c>
      <c r="Z2457" s="509"/>
      <c r="AA2457" s="510" t="s">
        <v>1043</v>
      </c>
      <c r="AB2457" s="421" t="s">
        <v>1302</v>
      </c>
      <c r="AC2457" s="432" t="s">
        <v>1548</v>
      </c>
      <c r="AD2457" s="356" t="s">
        <v>624</v>
      </c>
      <c r="AE2457" s="356"/>
      <c r="AF2457" s="356"/>
      <c r="AG2457" s="356" t="s">
        <v>840</v>
      </c>
      <c r="AH2457" s="356"/>
      <c r="AI2457" s="356" t="s">
        <v>2227</v>
      </c>
      <c r="AJ2457" s="441"/>
      <c r="AK2457" s="359"/>
    </row>
    <row r="2458" spans="1:37">
      <c r="A2458" s="367"/>
      <c r="B2458" s="445" t="s">
        <v>29</v>
      </c>
      <c r="C2458" s="402">
        <v>47.029800000000002</v>
      </c>
      <c r="D2458" s="428">
        <v>23.913799999999998</v>
      </c>
      <c r="E2458" s="449" t="s">
        <v>206</v>
      </c>
      <c r="F2458" s="450" t="s">
        <v>998</v>
      </c>
      <c r="G2458" s="450" t="s">
        <v>2518</v>
      </c>
      <c r="H2458" s="450" t="s">
        <v>3164</v>
      </c>
      <c r="I2458" s="452" t="s">
        <v>681</v>
      </c>
      <c r="J2458" s="457" t="s">
        <v>3</v>
      </c>
      <c r="K2458" s="407">
        <v>1</v>
      </c>
      <c r="L2458" s="407">
        <v>5</v>
      </c>
      <c r="M2458" s="407">
        <v>5</v>
      </c>
      <c r="N2458" s="425">
        <v>15</v>
      </c>
      <c r="O2458" s="437"/>
      <c r="P2458" s="406"/>
      <c r="Q2458" s="406">
        <v>10</v>
      </c>
      <c r="R2458" s="406">
        <v>5</v>
      </c>
      <c r="S2458" s="406"/>
      <c r="T2458" s="406"/>
      <c r="U2458" s="406"/>
      <c r="V2458" s="406">
        <f t="shared" si="120"/>
        <v>0</v>
      </c>
      <c r="W2458" s="676"/>
      <c r="X2458" s="507" t="str">
        <f t="shared" si="118"/>
        <v>10 două camere, 5 trei camere, 0 număr camere necunoscut &lt;span style="color: red;"&gt;(spuneți-mi sau trimiteți tabel întreținere)&lt;/span&gt;</v>
      </c>
      <c r="Y2458" s="508" t="str">
        <f t="shared" si="119"/>
        <v>15 din care 10 două camere, 5 trei camere, 0 număr camere necunoscut &lt;span style="color: red;"&gt;(spuneți-mi sau trimiteți tabel întreținere)&lt;/span&gt;</v>
      </c>
      <c r="Z2458" s="509"/>
      <c r="AA2458" s="510" t="s">
        <v>1043</v>
      </c>
      <c r="AB2458" s="421" t="s">
        <v>1303</v>
      </c>
      <c r="AC2458" s="432" t="s">
        <v>1547</v>
      </c>
      <c r="AD2458" s="356" t="s">
        <v>2712</v>
      </c>
      <c r="AE2458" s="356"/>
      <c r="AF2458" s="356"/>
      <c r="AG2458" s="356" t="s">
        <v>840</v>
      </c>
      <c r="AH2458" s="356"/>
      <c r="AI2458" s="356" t="s">
        <v>2227</v>
      </c>
      <c r="AJ2458" s="441"/>
      <c r="AK2458" s="359"/>
    </row>
    <row r="2459" spans="1:37">
      <c r="A2459" s="367"/>
      <c r="B2459" s="445" t="s">
        <v>27</v>
      </c>
      <c r="C2459" s="402">
        <v>47.03</v>
      </c>
      <c r="D2459" s="428">
        <v>23.913699999999999</v>
      </c>
      <c r="E2459" s="449" t="s">
        <v>206</v>
      </c>
      <c r="F2459" s="450" t="s">
        <v>998</v>
      </c>
      <c r="G2459" s="450" t="s">
        <v>2518</v>
      </c>
      <c r="H2459" s="450" t="s">
        <v>5207</v>
      </c>
      <c r="I2459" s="452" t="s">
        <v>681</v>
      </c>
      <c r="J2459" s="457" t="s">
        <v>3</v>
      </c>
      <c r="K2459" s="407">
        <v>1</v>
      </c>
      <c r="L2459" s="407">
        <v>5</v>
      </c>
      <c r="M2459" s="407">
        <v>5</v>
      </c>
      <c r="N2459" s="425">
        <v>15</v>
      </c>
      <c r="O2459" s="437"/>
      <c r="P2459" s="406"/>
      <c r="Q2459" s="406">
        <v>10</v>
      </c>
      <c r="R2459" s="406">
        <v>5</v>
      </c>
      <c r="S2459" s="406"/>
      <c r="T2459" s="406"/>
      <c r="U2459" s="406"/>
      <c r="V2459" s="406">
        <f t="shared" si="120"/>
        <v>0</v>
      </c>
      <c r="W2459" s="676"/>
      <c r="X2459" s="507" t="str">
        <f t="shared" si="118"/>
        <v>10 două camere, 5 trei camere, 0 număr camere necunoscut &lt;span style="color: red;"&gt;(spuneți-mi sau trimiteți tabel întreținere)&lt;/span&gt;</v>
      </c>
      <c r="Y2459" s="508" t="str">
        <f t="shared" si="119"/>
        <v>15 din care 10 două camere, 5 trei camere, 0 număr camere necunoscut &lt;span style="color: red;"&gt;(spuneți-mi sau trimiteți tabel întreținere)&lt;/span&gt;</v>
      </c>
      <c r="Z2459" s="509"/>
      <c r="AA2459" s="510" t="s">
        <v>1043</v>
      </c>
      <c r="AB2459" s="421" t="s">
        <v>1303</v>
      </c>
      <c r="AC2459" s="432" t="s">
        <v>1547</v>
      </c>
      <c r="AD2459" s="356" t="s">
        <v>2712</v>
      </c>
      <c r="AE2459" s="356"/>
      <c r="AF2459" s="356"/>
      <c r="AG2459" s="356" t="s">
        <v>840</v>
      </c>
      <c r="AH2459" s="356"/>
      <c r="AI2459" s="356" t="s">
        <v>2227</v>
      </c>
      <c r="AJ2459" s="441"/>
      <c r="AK2459" s="359"/>
    </row>
    <row r="2460" spans="1:37">
      <c r="A2460" s="367"/>
      <c r="B2460" s="445" t="s">
        <v>78</v>
      </c>
      <c r="C2460" s="402">
        <v>47.030200000000001</v>
      </c>
      <c r="D2460" s="428">
        <v>23.914000000000001</v>
      </c>
      <c r="E2460" s="449" t="s">
        <v>206</v>
      </c>
      <c r="F2460" s="450" t="s">
        <v>998</v>
      </c>
      <c r="G2460" s="450" t="s">
        <v>2518</v>
      </c>
      <c r="H2460" s="450" t="s">
        <v>5208</v>
      </c>
      <c r="I2460" s="452" t="s">
        <v>681</v>
      </c>
      <c r="J2460" s="457" t="s">
        <v>3</v>
      </c>
      <c r="K2460" s="407">
        <v>1</v>
      </c>
      <c r="L2460" s="407">
        <v>5</v>
      </c>
      <c r="M2460" s="407">
        <v>5</v>
      </c>
      <c r="N2460" s="425">
        <v>15</v>
      </c>
      <c r="O2460" s="437"/>
      <c r="P2460" s="406"/>
      <c r="Q2460" s="406">
        <v>10</v>
      </c>
      <c r="R2460" s="406">
        <v>5</v>
      </c>
      <c r="S2460" s="406"/>
      <c r="T2460" s="406"/>
      <c r="U2460" s="406"/>
      <c r="V2460" s="406">
        <f t="shared" si="120"/>
        <v>0</v>
      </c>
      <c r="W2460" s="676"/>
      <c r="X2460" s="507" t="str">
        <f t="shared" si="118"/>
        <v>10 două camere, 5 trei camere, 0 număr camere necunoscut &lt;span style="color: red;"&gt;(spuneți-mi sau trimiteți tabel întreținere)&lt;/span&gt;</v>
      </c>
      <c r="Y2460" s="508" t="str">
        <f t="shared" si="119"/>
        <v>15 din care 10 două camere, 5 trei camere, 0 număr camere necunoscut &lt;span style="color: red;"&gt;(spuneți-mi sau trimiteți tabel întreținere)&lt;/span&gt;</v>
      </c>
      <c r="Z2460" s="509"/>
      <c r="AA2460" s="510" t="s">
        <v>1043</v>
      </c>
      <c r="AB2460" s="421" t="s">
        <v>1303</v>
      </c>
      <c r="AC2460" s="432" t="s">
        <v>1547</v>
      </c>
      <c r="AD2460" s="356" t="s">
        <v>2712</v>
      </c>
      <c r="AE2460" s="356"/>
      <c r="AF2460" s="356"/>
      <c r="AG2460" s="356" t="s">
        <v>840</v>
      </c>
      <c r="AH2460" s="356"/>
      <c r="AI2460" s="356" t="s">
        <v>2227</v>
      </c>
      <c r="AJ2460" s="441"/>
      <c r="AK2460" s="359"/>
    </row>
    <row r="2461" spans="1:37">
      <c r="A2461" s="367"/>
      <c r="B2461" s="445" t="s">
        <v>31</v>
      </c>
      <c r="C2461" s="402">
        <v>47.030299999999997</v>
      </c>
      <c r="D2461" s="428">
        <v>23.913900000000002</v>
      </c>
      <c r="E2461" s="449" t="s">
        <v>206</v>
      </c>
      <c r="F2461" s="450" t="s">
        <v>998</v>
      </c>
      <c r="G2461" s="450" t="s">
        <v>2518</v>
      </c>
      <c r="H2461" s="450" t="s">
        <v>5209</v>
      </c>
      <c r="I2461" s="452" t="s">
        <v>681</v>
      </c>
      <c r="J2461" s="457" t="s">
        <v>3</v>
      </c>
      <c r="K2461" s="407">
        <v>1</v>
      </c>
      <c r="L2461" s="407">
        <v>5</v>
      </c>
      <c r="M2461" s="407">
        <v>5</v>
      </c>
      <c r="N2461" s="425">
        <v>15</v>
      </c>
      <c r="O2461" s="437"/>
      <c r="P2461" s="406"/>
      <c r="Q2461" s="406">
        <v>10</v>
      </c>
      <c r="R2461" s="406">
        <v>5</v>
      </c>
      <c r="S2461" s="406"/>
      <c r="T2461" s="406"/>
      <c r="U2461" s="406"/>
      <c r="V2461" s="406">
        <f t="shared" si="120"/>
        <v>0</v>
      </c>
      <c r="W2461" s="676"/>
      <c r="X2461" s="507" t="str">
        <f t="shared" si="118"/>
        <v>10 două camere, 5 trei camere, 0 număr camere necunoscut &lt;span style="color: red;"&gt;(spuneți-mi sau trimiteți tabel întreținere)&lt;/span&gt;</v>
      </c>
      <c r="Y2461" s="508" t="str">
        <f t="shared" si="119"/>
        <v>15 din care 10 două camere, 5 trei camere, 0 număr camere necunoscut &lt;span style="color: red;"&gt;(spuneți-mi sau trimiteți tabel întreținere)&lt;/span&gt;</v>
      </c>
      <c r="Z2461" s="509"/>
      <c r="AA2461" s="510" t="s">
        <v>1043</v>
      </c>
      <c r="AB2461" s="421" t="s">
        <v>1303</v>
      </c>
      <c r="AC2461" s="432" t="s">
        <v>1547</v>
      </c>
      <c r="AD2461" s="356" t="s">
        <v>2712</v>
      </c>
      <c r="AE2461" s="356"/>
      <c r="AF2461" s="356"/>
      <c r="AG2461" s="356" t="s">
        <v>840</v>
      </c>
      <c r="AH2461" s="356"/>
      <c r="AI2461" s="356" t="s">
        <v>2227</v>
      </c>
      <c r="AJ2461" s="441"/>
      <c r="AK2461" s="359"/>
    </row>
    <row r="2462" spans="1:37">
      <c r="A2462" s="367"/>
      <c r="B2462" s="445" t="s">
        <v>23</v>
      </c>
      <c r="C2462" s="402">
        <v>47.030700000000003</v>
      </c>
      <c r="D2462" s="428">
        <v>23.914200000000001</v>
      </c>
      <c r="E2462" s="449" t="s">
        <v>206</v>
      </c>
      <c r="F2462" s="450" t="s">
        <v>998</v>
      </c>
      <c r="G2462" s="450" t="s">
        <v>2518</v>
      </c>
      <c r="H2462" s="450" t="s">
        <v>2962</v>
      </c>
      <c r="I2462" s="452" t="s">
        <v>681</v>
      </c>
      <c r="J2462" s="457" t="s">
        <v>3</v>
      </c>
      <c r="K2462" s="407">
        <v>1</v>
      </c>
      <c r="L2462" s="407">
        <v>5</v>
      </c>
      <c r="M2462" s="407">
        <v>5</v>
      </c>
      <c r="N2462" s="425">
        <v>20</v>
      </c>
      <c r="O2462" s="437"/>
      <c r="P2462" s="406"/>
      <c r="Q2462" s="406">
        <v>15</v>
      </c>
      <c r="R2462" s="406">
        <v>5</v>
      </c>
      <c r="S2462" s="406"/>
      <c r="T2462" s="406"/>
      <c r="U2462" s="406"/>
      <c r="V2462" s="406">
        <f t="shared" si="120"/>
        <v>0</v>
      </c>
      <c r="W2462" s="676"/>
      <c r="X2462" s="507" t="str">
        <f t="shared" si="118"/>
        <v>15 două camere, 5 trei camere, 0 număr camere necunoscut &lt;span style="color: red;"&gt;(spuneți-mi sau trimiteți tabel întreținere)&lt;/span&gt;</v>
      </c>
      <c r="Y2462" s="508" t="str">
        <f t="shared" si="119"/>
        <v>20 din care 15 două camere, 5 trei camere, 0 număr camere necunoscut &lt;span style="color: red;"&gt;(spuneți-mi sau trimiteți tabel întreținere)&lt;/span&gt;</v>
      </c>
      <c r="Z2462" s="509"/>
      <c r="AA2462" s="510" t="s">
        <v>1043</v>
      </c>
      <c r="AB2462" s="421" t="s">
        <v>1303</v>
      </c>
      <c r="AC2462" s="432" t="s">
        <v>1547</v>
      </c>
      <c r="AD2462" s="356" t="s">
        <v>1150</v>
      </c>
      <c r="AE2462" s="356"/>
      <c r="AF2462" s="356"/>
      <c r="AG2462" s="356" t="s">
        <v>840</v>
      </c>
      <c r="AH2462" s="356"/>
      <c r="AI2462" s="356" t="s">
        <v>2227</v>
      </c>
      <c r="AJ2462" s="441"/>
      <c r="AK2462" s="359"/>
    </row>
    <row r="2463" spans="1:37">
      <c r="A2463" s="367"/>
      <c r="B2463" s="445" t="s">
        <v>32</v>
      </c>
      <c r="C2463" s="402">
        <v>47.030900000000003</v>
      </c>
      <c r="D2463" s="428">
        <v>23.914200000000001</v>
      </c>
      <c r="E2463" s="449" t="s">
        <v>206</v>
      </c>
      <c r="F2463" s="450" t="s">
        <v>998</v>
      </c>
      <c r="G2463" s="450" t="s">
        <v>2518</v>
      </c>
      <c r="H2463" s="450" t="s">
        <v>2963</v>
      </c>
      <c r="I2463" s="452" t="s">
        <v>681</v>
      </c>
      <c r="J2463" s="457" t="s">
        <v>3</v>
      </c>
      <c r="K2463" s="407">
        <v>1</v>
      </c>
      <c r="L2463" s="407">
        <v>5</v>
      </c>
      <c r="M2463" s="407">
        <v>5</v>
      </c>
      <c r="N2463" s="425">
        <v>20</v>
      </c>
      <c r="O2463" s="437"/>
      <c r="P2463" s="406"/>
      <c r="Q2463" s="406"/>
      <c r="R2463" s="406"/>
      <c r="S2463" s="406"/>
      <c r="T2463" s="406"/>
      <c r="U2463" s="406"/>
      <c r="V2463" s="406">
        <f t="shared" si="120"/>
        <v>20</v>
      </c>
      <c r="W2463" s="676"/>
      <c r="X2463" s="507" t="str">
        <f t="shared" si="118"/>
        <v>20 număr camere necunoscut &lt;span style="color: red;"&gt;(spuneți-mi sau trimiteți tabel întreținere)&lt;/span&gt;</v>
      </c>
      <c r="Y2463" s="508" t="str">
        <f t="shared" si="119"/>
        <v>20 din care 20 număr camere necunoscut &lt;span style="color: red;"&gt;(spuneți-mi sau trimiteți tabel întreținere)&lt;/span&gt;</v>
      </c>
      <c r="Z2463" s="509"/>
      <c r="AA2463" s="510" t="s">
        <v>1043</v>
      </c>
      <c r="AB2463" s="421" t="s">
        <v>1303</v>
      </c>
      <c r="AC2463" s="432" t="s">
        <v>1547</v>
      </c>
      <c r="AD2463" s="356" t="s">
        <v>2711</v>
      </c>
      <c r="AE2463" s="356"/>
      <c r="AF2463" s="356"/>
      <c r="AG2463" s="356" t="s">
        <v>840</v>
      </c>
      <c r="AH2463" s="356"/>
      <c r="AI2463" s="356" t="s">
        <v>2227</v>
      </c>
      <c r="AJ2463" s="441"/>
      <c r="AK2463" s="359"/>
    </row>
    <row r="2464" spans="1:37">
      <c r="A2464" s="367"/>
      <c r="B2464" s="445" t="s">
        <v>22</v>
      </c>
      <c r="C2464" s="402">
        <v>47.030700000000003</v>
      </c>
      <c r="D2464" s="428">
        <v>23.9146</v>
      </c>
      <c r="E2464" s="449" t="s">
        <v>206</v>
      </c>
      <c r="F2464" s="450" t="s">
        <v>998</v>
      </c>
      <c r="G2464" s="450" t="s">
        <v>2518</v>
      </c>
      <c r="H2464" s="450" t="s">
        <v>5210</v>
      </c>
      <c r="I2464" s="452" t="s">
        <v>681</v>
      </c>
      <c r="J2464" s="457" t="s">
        <v>3</v>
      </c>
      <c r="K2464" s="407">
        <v>1</v>
      </c>
      <c r="L2464" s="407">
        <v>5</v>
      </c>
      <c r="M2464" s="407">
        <v>5</v>
      </c>
      <c r="N2464" s="425">
        <v>20</v>
      </c>
      <c r="O2464" s="437"/>
      <c r="P2464" s="406"/>
      <c r="Q2464" s="406">
        <v>15</v>
      </c>
      <c r="R2464" s="406">
        <v>5</v>
      </c>
      <c r="S2464" s="406"/>
      <c r="T2464" s="406"/>
      <c r="U2464" s="406"/>
      <c r="V2464" s="406">
        <f t="shared" si="120"/>
        <v>0</v>
      </c>
      <c r="W2464" s="676"/>
      <c r="X2464" s="507" t="str">
        <f t="shared" si="118"/>
        <v>15 două camere, 5 trei camere, 0 număr camere necunoscut &lt;span style="color: red;"&gt;(spuneți-mi sau trimiteți tabel întreținere)&lt;/span&gt;</v>
      </c>
      <c r="Y2464" s="508" t="str">
        <f t="shared" si="119"/>
        <v>20 din care 15 două camere, 5 trei camere, 0 număr camere necunoscut &lt;span style="color: red;"&gt;(spuneți-mi sau trimiteți tabel întreținere)&lt;/span&gt;</v>
      </c>
      <c r="Z2464" s="509"/>
      <c r="AA2464" s="510" t="s">
        <v>1043</v>
      </c>
      <c r="AB2464" s="421" t="s">
        <v>1303</v>
      </c>
      <c r="AC2464" s="432" t="s">
        <v>1547</v>
      </c>
      <c r="AD2464" s="356" t="s">
        <v>1150</v>
      </c>
      <c r="AE2464" s="356"/>
      <c r="AF2464" s="356"/>
      <c r="AG2464" s="356" t="s">
        <v>840</v>
      </c>
      <c r="AH2464" s="356"/>
      <c r="AI2464" s="356" t="s">
        <v>2227</v>
      </c>
      <c r="AJ2464" s="441"/>
      <c r="AK2464" s="359"/>
    </row>
    <row r="2465" spans="1:37">
      <c r="A2465" s="367"/>
      <c r="B2465" s="445" t="s">
        <v>50</v>
      </c>
      <c r="C2465" s="402">
        <v>47.030500000000004</v>
      </c>
      <c r="D2465" s="428">
        <v>23.915099999999999</v>
      </c>
      <c r="E2465" s="449" t="s">
        <v>206</v>
      </c>
      <c r="F2465" s="450" t="s">
        <v>998</v>
      </c>
      <c r="G2465" s="450" t="s">
        <v>2518</v>
      </c>
      <c r="H2465" s="450" t="s">
        <v>5211</v>
      </c>
      <c r="I2465" s="452" t="s">
        <v>681</v>
      </c>
      <c r="J2465" s="457" t="s">
        <v>3</v>
      </c>
      <c r="K2465" s="407">
        <v>1</v>
      </c>
      <c r="L2465" s="407">
        <v>5</v>
      </c>
      <c r="M2465" s="407">
        <v>5</v>
      </c>
      <c r="N2465" s="425">
        <v>20</v>
      </c>
      <c r="O2465" s="437"/>
      <c r="P2465" s="406"/>
      <c r="Q2465" s="406"/>
      <c r="R2465" s="406"/>
      <c r="S2465" s="406"/>
      <c r="T2465" s="406"/>
      <c r="U2465" s="406"/>
      <c r="V2465" s="406">
        <f t="shared" si="120"/>
        <v>20</v>
      </c>
      <c r="W2465" s="676"/>
      <c r="X2465" s="507" t="str">
        <f t="shared" si="118"/>
        <v>20 număr camere necunoscut &lt;span style="color: red;"&gt;(spuneți-mi sau trimiteți tabel întreținere)&lt;/span&gt;</v>
      </c>
      <c r="Y2465" s="508" t="str">
        <f t="shared" si="119"/>
        <v>20 din care 20 număr camere necunoscut &lt;span style="color: red;"&gt;(spuneți-mi sau trimiteți tabel întreținere)&lt;/span&gt;</v>
      </c>
      <c r="Z2465" s="509"/>
      <c r="AA2465" s="510" t="s">
        <v>1043</v>
      </c>
      <c r="AB2465" s="421" t="s">
        <v>1303</v>
      </c>
      <c r="AC2465" s="432" t="s">
        <v>1547</v>
      </c>
      <c r="AD2465" s="356" t="s">
        <v>2711</v>
      </c>
      <c r="AE2465" s="356"/>
      <c r="AF2465" s="356"/>
      <c r="AG2465" s="356" t="s">
        <v>840</v>
      </c>
      <c r="AH2465" s="356"/>
      <c r="AI2465" s="356" t="s">
        <v>2227</v>
      </c>
      <c r="AJ2465" s="441"/>
      <c r="AK2465" s="359"/>
    </row>
    <row r="2466" spans="1:37">
      <c r="A2466" s="367"/>
      <c r="B2466" s="445" t="s">
        <v>49</v>
      </c>
      <c r="C2466" s="402">
        <v>47.0304</v>
      </c>
      <c r="D2466" s="428">
        <v>23.914400000000001</v>
      </c>
      <c r="E2466" s="449" t="s">
        <v>206</v>
      </c>
      <c r="F2466" s="450" t="s">
        <v>998</v>
      </c>
      <c r="G2466" s="450" t="s">
        <v>2518</v>
      </c>
      <c r="H2466" s="450" t="s">
        <v>5212</v>
      </c>
      <c r="I2466" s="452" t="s">
        <v>681</v>
      </c>
      <c r="J2466" s="457" t="s">
        <v>3</v>
      </c>
      <c r="K2466" s="407">
        <v>1</v>
      </c>
      <c r="L2466" s="407">
        <v>5</v>
      </c>
      <c r="M2466" s="407">
        <v>5</v>
      </c>
      <c r="N2466" s="425">
        <v>20</v>
      </c>
      <c r="O2466" s="437"/>
      <c r="P2466" s="406"/>
      <c r="Q2466" s="406">
        <v>15</v>
      </c>
      <c r="R2466" s="406">
        <v>5</v>
      </c>
      <c r="S2466" s="406"/>
      <c r="T2466" s="406"/>
      <c r="U2466" s="406"/>
      <c r="V2466" s="406">
        <f t="shared" si="120"/>
        <v>0</v>
      </c>
      <c r="W2466" s="676"/>
      <c r="X2466" s="507" t="str">
        <f t="shared" si="118"/>
        <v>15 două camere, 5 trei camere, 0 număr camere necunoscut &lt;span style="color: red;"&gt;(spuneți-mi sau trimiteți tabel întreținere)&lt;/span&gt;</v>
      </c>
      <c r="Y2466" s="508" t="str">
        <f t="shared" si="119"/>
        <v>20 din care 15 două camere, 5 trei camere, 0 număr camere necunoscut &lt;span style="color: red;"&gt;(spuneți-mi sau trimiteți tabel întreținere)&lt;/span&gt;</v>
      </c>
      <c r="Z2466" s="509"/>
      <c r="AA2466" s="510" t="s">
        <v>1043</v>
      </c>
      <c r="AB2466" s="421" t="s">
        <v>1303</v>
      </c>
      <c r="AC2466" s="432" t="s">
        <v>1547</v>
      </c>
      <c r="AD2466" s="356" t="s">
        <v>1150</v>
      </c>
      <c r="AE2466" s="356"/>
      <c r="AF2466" s="356"/>
      <c r="AG2466" s="356" t="s">
        <v>840</v>
      </c>
      <c r="AH2466" s="356"/>
      <c r="AI2466" s="356" t="s">
        <v>2227</v>
      </c>
      <c r="AJ2466" s="441"/>
      <c r="AK2466" s="359"/>
    </row>
    <row r="2467" spans="1:37">
      <c r="A2467" s="367"/>
      <c r="B2467" s="445" t="s">
        <v>33</v>
      </c>
      <c r="C2467" s="402">
        <v>47.030200000000001</v>
      </c>
      <c r="D2467" s="428">
        <v>23.9145</v>
      </c>
      <c r="E2467" s="449" t="s">
        <v>206</v>
      </c>
      <c r="F2467" s="450" t="s">
        <v>998</v>
      </c>
      <c r="G2467" s="450" t="s">
        <v>2518</v>
      </c>
      <c r="H2467" s="450" t="s">
        <v>3013</v>
      </c>
      <c r="I2467" s="452" t="s">
        <v>681</v>
      </c>
      <c r="J2467" s="457" t="s">
        <v>3</v>
      </c>
      <c r="K2467" s="407">
        <v>1</v>
      </c>
      <c r="L2467" s="407">
        <v>5</v>
      </c>
      <c r="M2467" s="407">
        <v>5</v>
      </c>
      <c r="N2467" s="425">
        <v>20</v>
      </c>
      <c r="O2467" s="437"/>
      <c r="P2467" s="406"/>
      <c r="Q2467" s="406">
        <v>15</v>
      </c>
      <c r="R2467" s="406">
        <v>5</v>
      </c>
      <c r="S2467" s="406"/>
      <c r="T2467" s="406"/>
      <c r="U2467" s="406"/>
      <c r="V2467" s="406">
        <f t="shared" si="120"/>
        <v>0</v>
      </c>
      <c r="W2467" s="676"/>
      <c r="X2467" s="507" t="str">
        <f t="shared" si="118"/>
        <v>15 două camere, 5 trei camere, 0 număr camere necunoscut &lt;span style="color: red;"&gt;(spuneți-mi sau trimiteți tabel întreținere)&lt;/span&gt;</v>
      </c>
      <c r="Y2467" s="508" t="str">
        <f t="shared" si="119"/>
        <v>20 din care 15 două camere, 5 trei camere, 0 număr camere necunoscut &lt;span style="color: red;"&gt;(spuneți-mi sau trimiteți tabel întreținere)&lt;/span&gt;</v>
      </c>
      <c r="Z2467" s="509"/>
      <c r="AA2467" s="510" t="s">
        <v>1043</v>
      </c>
      <c r="AB2467" s="421" t="s">
        <v>1303</v>
      </c>
      <c r="AC2467" s="432" t="s">
        <v>1547</v>
      </c>
      <c r="AD2467" s="356" t="s">
        <v>1150</v>
      </c>
      <c r="AE2467" s="356"/>
      <c r="AF2467" s="356"/>
      <c r="AG2467" s="356" t="s">
        <v>840</v>
      </c>
      <c r="AH2467" s="356"/>
      <c r="AI2467" s="356" t="s">
        <v>2227</v>
      </c>
      <c r="AJ2467" s="441"/>
      <c r="AK2467" s="359"/>
    </row>
    <row r="2468" spans="1:37">
      <c r="A2468" s="367"/>
      <c r="B2468" s="445" t="s">
        <v>902</v>
      </c>
      <c r="C2468" s="402">
        <v>47.030200000000001</v>
      </c>
      <c r="D2468" s="428">
        <v>23.9148</v>
      </c>
      <c r="E2468" s="449" t="s">
        <v>206</v>
      </c>
      <c r="F2468" s="450" t="s">
        <v>998</v>
      </c>
      <c r="G2468" s="450" t="s">
        <v>2518</v>
      </c>
      <c r="H2468" s="450" t="s">
        <v>3013</v>
      </c>
      <c r="I2468" s="452" t="s">
        <v>681</v>
      </c>
      <c r="J2468" s="457" t="s">
        <v>3</v>
      </c>
      <c r="K2468" s="624">
        <v>1</v>
      </c>
      <c r="L2468" s="624">
        <v>5</v>
      </c>
      <c r="M2468" s="624">
        <v>5</v>
      </c>
      <c r="N2468" s="425">
        <v>20</v>
      </c>
      <c r="O2468" s="437"/>
      <c r="P2468" s="406"/>
      <c r="Q2468" s="406">
        <v>11</v>
      </c>
      <c r="R2468" s="406">
        <v>9</v>
      </c>
      <c r="S2468" s="406"/>
      <c r="T2468" s="406"/>
      <c r="U2468" s="406"/>
      <c r="V2468" s="406">
        <f t="shared" si="120"/>
        <v>0</v>
      </c>
      <c r="W2468" s="676"/>
      <c r="X2468" s="507" t="str">
        <f t="shared" si="118"/>
        <v>11 două camere, 9 trei camere, 0 număr camere necunoscut &lt;span style="color: red;"&gt;(spuneți-mi sau trimiteți tabel întreținere)&lt;/span&gt;</v>
      </c>
      <c r="Y2468" s="508" t="str">
        <f t="shared" si="119"/>
        <v>20 din care 11 două camere, 9 trei camere, 0 număr camere necunoscut &lt;span style="color: red;"&gt;(spuneți-mi sau trimiteți tabel întreținere)&lt;/span&gt;</v>
      </c>
      <c r="Z2468" s="509"/>
      <c r="AA2468" s="510" t="s">
        <v>1043</v>
      </c>
      <c r="AB2468" s="421" t="s">
        <v>1304</v>
      </c>
      <c r="AC2468" s="432" t="s">
        <v>1547</v>
      </c>
      <c r="AD2468" s="356" t="s">
        <v>824</v>
      </c>
      <c r="AE2468" s="356"/>
      <c r="AF2468" s="356"/>
      <c r="AG2468" s="356" t="s">
        <v>840</v>
      </c>
      <c r="AH2468" s="356"/>
      <c r="AI2468" s="356" t="s">
        <v>2227</v>
      </c>
      <c r="AJ2468" s="441"/>
      <c r="AK2468" s="359"/>
    </row>
    <row r="2469" spans="1:37">
      <c r="A2469" s="367"/>
      <c r="B2469" s="445" t="s">
        <v>120</v>
      </c>
      <c r="C2469" s="402">
        <v>47.0334</v>
      </c>
      <c r="D2469" s="428">
        <v>23.9129</v>
      </c>
      <c r="E2469" s="449" t="s">
        <v>206</v>
      </c>
      <c r="F2469" s="450" t="s">
        <v>998</v>
      </c>
      <c r="G2469" s="450" t="s">
        <v>2518</v>
      </c>
      <c r="H2469" s="450" t="s">
        <v>5213</v>
      </c>
      <c r="I2469" s="452" t="s">
        <v>681</v>
      </c>
      <c r="J2469" s="457" t="s">
        <v>3</v>
      </c>
      <c r="K2469" s="624">
        <v>1</v>
      </c>
      <c r="L2469" s="624">
        <v>5</v>
      </c>
      <c r="M2469" s="624">
        <v>5</v>
      </c>
      <c r="N2469" s="425">
        <v>20</v>
      </c>
      <c r="O2469" s="437"/>
      <c r="P2469" s="406"/>
      <c r="Q2469" s="406"/>
      <c r="R2469" s="406"/>
      <c r="S2469" s="406"/>
      <c r="T2469" s="406"/>
      <c r="U2469" s="406"/>
      <c r="V2469" s="406">
        <f t="shared" si="120"/>
        <v>20</v>
      </c>
      <c r="W2469" s="676"/>
      <c r="X2469" s="507" t="str">
        <f t="shared" si="118"/>
        <v>20 număr camere necunoscut &lt;span style="color: red;"&gt;(spuneți-mi sau trimiteți tabel întreținere)&lt;/span&gt;</v>
      </c>
      <c r="Y2469" s="508" t="str">
        <f t="shared" si="119"/>
        <v>20 din care 20 număr camere necunoscut &lt;span style="color: red;"&gt;(spuneți-mi sau trimiteți tabel întreținere)&lt;/span&gt;</v>
      </c>
      <c r="Z2469" s="509"/>
      <c r="AA2469" s="510" t="s">
        <v>1043</v>
      </c>
      <c r="AB2469" s="421" t="s">
        <v>1304</v>
      </c>
      <c r="AC2469" s="432" t="s">
        <v>1547</v>
      </c>
      <c r="AD2469" s="356" t="s">
        <v>2208</v>
      </c>
      <c r="AE2469" s="356"/>
      <c r="AF2469" s="356"/>
      <c r="AG2469" s="356" t="s">
        <v>840</v>
      </c>
      <c r="AH2469" s="356"/>
      <c r="AI2469" s="356" t="s">
        <v>2227</v>
      </c>
      <c r="AJ2469" s="441"/>
      <c r="AK2469" s="359"/>
    </row>
    <row r="2470" spans="1:37">
      <c r="A2470" s="367"/>
      <c r="B2470" s="445" t="s">
        <v>103</v>
      </c>
      <c r="C2470" s="402">
        <v>47.033000000000001</v>
      </c>
      <c r="D2470" s="428">
        <v>23.9129</v>
      </c>
      <c r="E2470" s="449" t="s">
        <v>206</v>
      </c>
      <c r="F2470" s="450" t="s">
        <v>998</v>
      </c>
      <c r="G2470" s="450" t="s">
        <v>2518</v>
      </c>
      <c r="H2470" s="450" t="s">
        <v>5214</v>
      </c>
      <c r="I2470" s="452" t="s">
        <v>681</v>
      </c>
      <c r="J2470" s="457" t="s">
        <v>3</v>
      </c>
      <c r="K2470" s="624">
        <v>2</v>
      </c>
      <c r="L2470" s="624">
        <v>5</v>
      </c>
      <c r="M2470" s="624">
        <v>5</v>
      </c>
      <c r="N2470" s="425">
        <v>40</v>
      </c>
      <c r="O2470" s="437"/>
      <c r="P2470" s="406"/>
      <c r="Q2470" s="406">
        <v>4</v>
      </c>
      <c r="R2470" s="406">
        <v>36</v>
      </c>
      <c r="S2470" s="406"/>
      <c r="T2470" s="406"/>
      <c r="U2470" s="406"/>
      <c r="V2470" s="406">
        <f t="shared" si="120"/>
        <v>0</v>
      </c>
      <c r="W2470" s="676"/>
      <c r="X2470" s="507" t="str">
        <f t="shared" si="118"/>
        <v>4 două camere, 36 trei camere, 0 număr camere necunoscut &lt;span style="color: red;"&gt;(spuneți-mi sau trimiteți tabel întreținere)&lt;/span&gt;</v>
      </c>
      <c r="Y2470" s="508" t="str">
        <f t="shared" si="119"/>
        <v>40 din care 4 două camere, 36 trei camere, 0 număr camere necunoscut &lt;span style="color: red;"&gt;(spuneți-mi sau trimiteți tabel întreținere)&lt;/span&gt;</v>
      </c>
      <c r="Z2470" s="509"/>
      <c r="AA2470" s="510" t="s">
        <v>1043</v>
      </c>
      <c r="AB2470" s="421" t="s">
        <v>1305</v>
      </c>
      <c r="AC2470" s="432" t="s">
        <v>1547</v>
      </c>
      <c r="AD2470" s="356" t="s">
        <v>2356</v>
      </c>
      <c r="AE2470" s="356"/>
      <c r="AF2470" s="356"/>
      <c r="AG2470" s="356" t="s">
        <v>840</v>
      </c>
      <c r="AH2470" s="356"/>
      <c r="AI2470" s="623" t="s">
        <v>2585</v>
      </c>
      <c r="AJ2470" s="441"/>
      <c r="AK2470" s="359"/>
    </row>
    <row r="2471" spans="1:37">
      <c r="A2471" s="367"/>
      <c r="B2471" s="445" t="s">
        <v>102</v>
      </c>
      <c r="C2471" s="402">
        <v>47.033200000000001</v>
      </c>
      <c r="D2471" s="428">
        <v>23.913399999999999</v>
      </c>
      <c r="E2471" s="449" t="s">
        <v>206</v>
      </c>
      <c r="F2471" s="450" t="s">
        <v>998</v>
      </c>
      <c r="G2471" s="450" t="s">
        <v>2518</v>
      </c>
      <c r="H2471" s="450" t="s">
        <v>5215</v>
      </c>
      <c r="I2471" s="452" t="s">
        <v>681</v>
      </c>
      <c r="J2471" s="457" t="s">
        <v>3</v>
      </c>
      <c r="K2471" s="624">
        <v>1</v>
      </c>
      <c r="L2471" s="624">
        <v>5</v>
      </c>
      <c r="M2471" s="624">
        <v>5</v>
      </c>
      <c r="N2471" s="425">
        <v>20</v>
      </c>
      <c r="O2471" s="437"/>
      <c r="P2471" s="406"/>
      <c r="Q2471" s="406"/>
      <c r="R2471" s="406"/>
      <c r="S2471" s="406"/>
      <c r="T2471" s="406"/>
      <c r="U2471" s="406"/>
      <c r="V2471" s="406">
        <f t="shared" si="120"/>
        <v>20</v>
      </c>
      <c r="W2471" s="676"/>
      <c r="X2471" s="507" t="str">
        <f t="shared" si="118"/>
        <v>20 număr camere necunoscut &lt;span style="color: red;"&gt;(spuneți-mi sau trimiteți tabel întreținere)&lt;/span&gt;</v>
      </c>
      <c r="Y2471" s="508" t="str">
        <f t="shared" si="119"/>
        <v>20 din care 20 număr camere necunoscut &lt;span style="color: red;"&gt;(spuneți-mi sau trimiteți tabel întreținere)&lt;/span&gt;</v>
      </c>
      <c r="Z2471" s="509"/>
      <c r="AA2471" s="510" t="s">
        <v>1043</v>
      </c>
      <c r="AB2471" s="421" t="s">
        <v>1304</v>
      </c>
      <c r="AC2471" s="432" t="s">
        <v>1547</v>
      </c>
      <c r="AD2471" s="356" t="s">
        <v>2208</v>
      </c>
      <c r="AE2471" s="356"/>
      <c r="AF2471" s="356"/>
      <c r="AG2471" s="356" t="s">
        <v>840</v>
      </c>
      <c r="AH2471" s="356"/>
      <c r="AI2471" s="356" t="s">
        <v>2227</v>
      </c>
      <c r="AJ2471" s="441"/>
      <c r="AK2471" s="359"/>
    </row>
    <row r="2472" spans="1:37">
      <c r="A2472" s="367"/>
      <c r="B2472" s="445" t="s">
        <v>123</v>
      </c>
      <c r="C2472" s="402">
        <v>47.032899999999998</v>
      </c>
      <c r="D2472" s="428">
        <v>23.913399999999999</v>
      </c>
      <c r="E2472" s="449" t="s">
        <v>206</v>
      </c>
      <c r="F2472" s="450" t="s">
        <v>998</v>
      </c>
      <c r="G2472" s="450" t="s">
        <v>2518</v>
      </c>
      <c r="H2472" s="450" t="s">
        <v>5216</v>
      </c>
      <c r="I2472" s="627" t="s">
        <v>681</v>
      </c>
      <c r="J2472" s="399" t="s">
        <v>3</v>
      </c>
      <c r="K2472" s="624">
        <v>2</v>
      </c>
      <c r="L2472" s="624">
        <v>5</v>
      </c>
      <c r="M2472" s="624">
        <v>5</v>
      </c>
      <c r="N2472" s="398">
        <v>40</v>
      </c>
      <c r="O2472" s="395"/>
      <c r="P2472" s="526"/>
      <c r="Q2472" s="526">
        <v>12</v>
      </c>
      <c r="R2472" s="526">
        <v>28</v>
      </c>
      <c r="S2472" s="526"/>
      <c r="T2472" s="526"/>
      <c r="U2472" s="526"/>
      <c r="V2472" s="526">
        <f t="shared" si="120"/>
        <v>0</v>
      </c>
      <c r="W2472" s="672"/>
      <c r="X2472" s="396" t="str">
        <f t="shared" si="118"/>
        <v>12 două camere, 28 trei camere, 0 număr camere necunoscut &lt;span style="color: red;"&gt;(spuneți-mi sau trimiteți tabel întreținere)&lt;/span&gt;</v>
      </c>
      <c r="Y2472" s="622" t="str">
        <f t="shared" si="119"/>
        <v>40 din care 12 două camere, 28 trei camere, 0 număr camere necunoscut &lt;span style="color: red;"&gt;(spuneți-mi sau trimiteți tabel întreținere)&lt;/span&gt;</v>
      </c>
      <c r="Z2472" s="397"/>
      <c r="AA2472" s="510" t="s">
        <v>1043</v>
      </c>
      <c r="AB2472" s="628" t="s">
        <v>1304</v>
      </c>
      <c r="AC2472" s="431" t="s">
        <v>1547</v>
      </c>
      <c r="AD2472" s="623" t="s">
        <v>2349</v>
      </c>
      <c r="AE2472" s="623"/>
      <c r="AF2472" s="623"/>
      <c r="AG2472" s="623" t="s">
        <v>12</v>
      </c>
      <c r="AH2472" s="623"/>
      <c r="AI2472" s="623" t="s">
        <v>2578</v>
      </c>
      <c r="AJ2472" s="441"/>
      <c r="AK2472" s="359"/>
    </row>
    <row r="2473" spans="1:37">
      <c r="A2473" s="367"/>
      <c r="B2473" s="445" t="s">
        <v>121</v>
      </c>
      <c r="C2473" s="402">
        <v>47.033000000000001</v>
      </c>
      <c r="D2473" s="428">
        <v>23.914000000000001</v>
      </c>
      <c r="E2473" s="449" t="s">
        <v>206</v>
      </c>
      <c r="F2473" s="450" t="s">
        <v>998</v>
      </c>
      <c r="G2473" s="450" t="s">
        <v>2518</v>
      </c>
      <c r="H2473" s="450" t="s">
        <v>5217</v>
      </c>
      <c r="I2473" s="452" t="s">
        <v>681</v>
      </c>
      <c r="J2473" s="457" t="s">
        <v>3</v>
      </c>
      <c r="K2473" s="624">
        <v>1</v>
      </c>
      <c r="L2473" s="624">
        <v>5</v>
      </c>
      <c r="M2473" s="624">
        <v>5</v>
      </c>
      <c r="N2473" s="425">
        <v>20</v>
      </c>
      <c r="O2473" s="437"/>
      <c r="P2473" s="406"/>
      <c r="Q2473" s="406"/>
      <c r="R2473" s="406"/>
      <c r="S2473" s="406"/>
      <c r="T2473" s="406"/>
      <c r="U2473" s="406"/>
      <c r="V2473" s="406">
        <f t="shared" si="120"/>
        <v>20</v>
      </c>
      <c r="W2473" s="676"/>
      <c r="X2473" s="507" t="str">
        <f t="shared" ref="X2473:X2536" si="122">CONCATENATE(IF(ISBLANK(O2473),"",CONCATENATE(O2473,O$2,", ")),IF(ISBLANK(P2473),"",CONCATENATE(P2473,P$2,", ")),IF(ISBLANK(Q2473),"",CONCATENATE(Q2473,Q$2,", ")),IF(ISBLANK(R2473),"",CONCATENATE(R2473,R$2,", ")),IF(ISBLANK(S2473),"",CONCATENATE(S2473,S$2,", ")),IF(ISBLANK(T2473),"",CONCATENATE(T2473,T$2,", ")),IF(ISBLANK(U2473),"",CONCATENATE(U2473,U$2,", ")),IF(ISBLANK(V2473),"",CONCATENATE(W2473,V2473,V$2)))</f>
        <v>20 număr camere necunoscut &lt;span style="color: red;"&gt;(spuneți-mi sau trimiteți tabel întreținere)&lt;/span&gt;</v>
      </c>
      <c r="Y2473" s="508" t="str">
        <f t="shared" ref="Y2473:Y2536" si="123">W2473&amp;N2473&amp;" din care "&amp;X2473</f>
        <v>20 din care 20 număr camere necunoscut &lt;span style="color: red;"&gt;(spuneți-mi sau trimiteți tabel întreținere)&lt;/span&gt;</v>
      </c>
      <c r="Z2473" s="509"/>
      <c r="AA2473" s="510" t="s">
        <v>1043</v>
      </c>
      <c r="AB2473" s="421" t="s">
        <v>1304</v>
      </c>
      <c r="AC2473" s="432" t="s">
        <v>1547</v>
      </c>
      <c r="AD2473" s="356" t="s">
        <v>2208</v>
      </c>
      <c r="AE2473" s="356"/>
      <c r="AF2473" s="356"/>
      <c r="AG2473" s="356" t="s">
        <v>840</v>
      </c>
      <c r="AH2473" s="356"/>
      <c r="AI2473" s="356" t="s">
        <v>2227</v>
      </c>
      <c r="AJ2473" s="441"/>
      <c r="AK2473" s="359"/>
    </row>
    <row r="2474" spans="1:37">
      <c r="A2474" s="367"/>
      <c r="B2474" s="445" t="s">
        <v>145</v>
      </c>
      <c r="C2474" s="402">
        <v>47.032699999999998</v>
      </c>
      <c r="D2474" s="428">
        <v>23.914000000000001</v>
      </c>
      <c r="E2474" s="449" t="s">
        <v>206</v>
      </c>
      <c r="F2474" s="450" t="s">
        <v>998</v>
      </c>
      <c r="G2474" s="450" t="s">
        <v>2518</v>
      </c>
      <c r="H2474" s="450" t="s">
        <v>5218</v>
      </c>
      <c r="I2474" s="627" t="s">
        <v>681</v>
      </c>
      <c r="J2474" s="399" t="s">
        <v>3</v>
      </c>
      <c r="K2474" s="624">
        <v>2</v>
      </c>
      <c r="L2474" s="624">
        <v>5</v>
      </c>
      <c r="M2474" s="624">
        <v>5</v>
      </c>
      <c r="N2474" s="398">
        <v>40</v>
      </c>
      <c r="O2474" s="395"/>
      <c r="P2474" s="526"/>
      <c r="Q2474" s="526">
        <v>12</v>
      </c>
      <c r="R2474" s="526">
        <v>28</v>
      </c>
      <c r="S2474" s="526"/>
      <c r="T2474" s="526"/>
      <c r="U2474" s="526"/>
      <c r="V2474" s="526">
        <f t="shared" ref="V2474:V2537" si="124">N2474-SUM(O2474:U2474)</f>
        <v>0</v>
      </c>
      <c r="W2474" s="672"/>
      <c r="X2474" s="396" t="str">
        <f t="shared" si="122"/>
        <v>12 două camere, 28 trei camere, 0 număr camere necunoscut &lt;span style="color: red;"&gt;(spuneți-mi sau trimiteți tabel întreținere)&lt;/span&gt;</v>
      </c>
      <c r="Y2474" s="622" t="str">
        <f t="shared" si="123"/>
        <v>40 din care 12 două camere, 28 trei camere, 0 număr camere necunoscut &lt;span style="color: red;"&gt;(spuneți-mi sau trimiteți tabel întreținere)&lt;/span&gt;</v>
      </c>
      <c r="Z2474" s="397"/>
      <c r="AA2474" s="510" t="s">
        <v>1043</v>
      </c>
      <c r="AB2474" s="628" t="s">
        <v>1304</v>
      </c>
      <c r="AC2474" s="431" t="s">
        <v>1547</v>
      </c>
      <c r="AD2474" s="623" t="s">
        <v>2349</v>
      </c>
      <c r="AE2474" s="623"/>
      <c r="AF2474" s="623"/>
      <c r="AG2474" s="623" t="s">
        <v>12</v>
      </c>
      <c r="AH2474" s="623"/>
      <c r="AI2474" s="623" t="s">
        <v>2578</v>
      </c>
      <c r="AJ2474" s="441"/>
      <c r="AK2474" s="359"/>
    </row>
    <row r="2475" spans="1:37">
      <c r="A2475" s="367"/>
      <c r="B2475" s="445" t="s">
        <v>169</v>
      </c>
      <c r="C2475" s="402">
        <v>47.033000000000001</v>
      </c>
      <c r="D2475" s="428">
        <v>23.9145</v>
      </c>
      <c r="E2475" s="449" t="s">
        <v>206</v>
      </c>
      <c r="F2475" s="450" t="s">
        <v>998</v>
      </c>
      <c r="G2475" s="450" t="s">
        <v>2518</v>
      </c>
      <c r="H2475" s="450" t="s">
        <v>5219</v>
      </c>
      <c r="I2475" s="452" t="s">
        <v>681</v>
      </c>
      <c r="J2475" s="457" t="s">
        <v>3</v>
      </c>
      <c r="K2475" s="624">
        <v>1</v>
      </c>
      <c r="L2475" s="624">
        <v>5</v>
      </c>
      <c r="M2475" s="624">
        <v>5</v>
      </c>
      <c r="N2475" s="425">
        <v>20</v>
      </c>
      <c r="O2475" s="437"/>
      <c r="P2475" s="406"/>
      <c r="Q2475" s="406"/>
      <c r="R2475" s="406"/>
      <c r="S2475" s="406"/>
      <c r="T2475" s="406"/>
      <c r="U2475" s="406"/>
      <c r="V2475" s="406">
        <f t="shared" si="124"/>
        <v>20</v>
      </c>
      <c r="W2475" s="676"/>
      <c r="X2475" s="507" t="str">
        <f t="shared" si="122"/>
        <v>20 număr camere necunoscut &lt;span style="color: red;"&gt;(spuneți-mi sau trimiteți tabel întreținere)&lt;/span&gt;</v>
      </c>
      <c r="Y2475" s="508" t="str">
        <f t="shared" si="123"/>
        <v>20 din care 20 număr camere necunoscut &lt;span style="color: red;"&gt;(spuneți-mi sau trimiteți tabel întreținere)&lt;/span&gt;</v>
      </c>
      <c r="Z2475" s="509"/>
      <c r="AA2475" s="510" t="s">
        <v>1043</v>
      </c>
      <c r="AB2475" s="421" t="s">
        <v>1304</v>
      </c>
      <c r="AC2475" s="432" t="s">
        <v>1547</v>
      </c>
      <c r="AD2475" s="356" t="s">
        <v>2208</v>
      </c>
      <c r="AE2475" s="356"/>
      <c r="AF2475" s="356"/>
      <c r="AG2475" s="356" t="s">
        <v>840</v>
      </c>
      <c r="AH2475" s="356"/>
      <c r="AI2475" s="356" t="s">
        <v>2227</v>
      </c>
      <c r="AJ2475" s="441"/>
      <c r="AK2475" s="359"/>
    </row>
    <row r="2476" spans="1:37">
      <c r="A2476" s="367"/>
      <c r="B2476" s="445" t="s">
        <v>112</v>
      </c>
      <c r="C2476" s="402">
        <v>47.032800000000002</v>
      </c>
      <c r="D2476" s="428">
        <v>23.914999999999999</v>
      </c>
      <c r="E2476" s="449" t="s">
        <v>206</v>
      </c>
      <c r="F2476" s="450" t="s">
        <v>998</v>
      </c>
      <c r="G2476" s="450" t="s">
        <v>2518</v>
      </c>
      <c r="H2476" s="450" t="s">
        <v>5220</v>
      </c>
      <c r="I2476" s="452" t="s">
        <v>681</v>
      </c>
      <c r="J2476" s="457" t="s">
        <v>3</v>
      </c>
      <c r="K2476" s="624">
        <v>1</v>
      </c>
      <c r="L2476" s="624">
        <v>5</v>
      </c>
      <c r="M2476" s="624">
        <v>5</v>
      </c>
      <c r="N2476" s="425">
        <v>20</v>
      </c>
      <c r="O2476" s="437"/>
      <c r="P2476" s="406"/>
      <c r="Q2476" s="406"/>
      <c r="R2476" s="406"/>
      <c r="S2476" s="406"/>
      <c r="T2476" s="406"/>
      <c r="U2476" s="406"/>
      <c r="V2476" s="406">
        <f t="shared" si="124"/>
        <v>20</v>
      </c>
      <c r="W2476" s="676"/>
      <c r="X2476" s="507" t="str">
        <f t="shared" si="122"/>
        <v>20 număr camere necunoscut &lt;span style="color: red;"&gt;(spuneți-mi sau trimiteți tabel întreținere)&lt;/span&gt;</v>
      </c>
      <c r="Y2476" s="508" t="str">
        <f t="shared" si="123"/>
        <v>20 din care 20 număr camere necunoscut &lt;span style="color: red;"&gt;(spuneți-mi sau trimiteți tabel întreținere)&lt;/span&gt;</v>
      </c>
      <c r="Z2476" s="509"/>
      <c r="AA2476" s="510" t="s">
        <v>1043</v>
      </c>
      <c r="AB2476" s="421" t="s">
        <v>1304</v>
      </c>
      <c r="AC2476" s="432" t="s">
        <v>1547</v>
      </c>
      <c r="AD2476" s="356" t="s">
        <v>2208</v>
      </c>
      <c r="AE2476" s="356"/>
      <c r="AF2476" s="356"/>
      <c r="AG2476" s="356" t="s">
        <v>840</v>
      </c>
      <c r="AH2476" s="356"/>
      <c r="AI2476" s="356" t="s">
        <v>2227</v>
      </c>
      <c r="AJ2476" s="441"/>
      <c r="AK2476" s="359"/>
    </row>
    <row r="2477" spans="1:37">
      <c r="A2477" s="367"/>
      <c r="B2477" s="445" t="s">
        <v>157</v>
      </c>
      <c r="C2477" s="402">
        <v>47.026899999999998</v>
      </c>
      <c r="D2477" s="428">
        <v>23.910699999999999</v>
      </c>
      <c r="E2477" s="449" t="s">
        <v>206</v>
      </c>
      <c r="F2477" s="450" t="s">
        <v>998</v>
      </c>
      <c r="G2477" s="450" t="s">
        <v>2518</v>
      </c>
      <c r="H2477" s="450" t="s">
        <v>3106</v>
      </c>
      <c r="I2477" s="627" t="s">
        <v>681</v>
      </c>
      <c r="J2477" s="399" t="s">
        <v>3</v>
      </c>
      <c r="K2477" s="624">
        <v>2</v>
      </c>
      <c r="L2477" s="624">
        <v>5</v>
      </c>
      <c r="M2477" s="624">
        <v>4</v>
      </c>
      <c r="N2477" s="425">
        <v>40</v>
      </c>
      <c r="O2477" s="437"/>
      <c r="P2477" s="406"/>
      <c r="Q2477" s="406">
        <v>30</v>
      </c>
      <c r="R2477" s="406">
        <v>10</v>
      </c>
      <c r="S2477" s="406"/>
      <c r="T2477" s="406"/>
      <c r="U2477" s="406"/>
      <c r="V2477" s="406">
        <f t="shared" si="124"/>
        <v>0</v>
      </c>
      <c r="W2477" s="676"/>
      <c r="X2477" s="507" t="str">
        <f t="shared" si="122"/>
        <v>30 două camere, 10 trei camere, 0 număr camere necunoscut &lt;span style="color: red;"&gt;(spuneți-mi sau trimiteți tabel întreținere)&lt;/span&gt;</v>
      </c>
      <c r="Y2477" s="508" t="str">
        <f t="shared" si="123"/>
        <v>40 din care 30 două camere, 10 trei camere, 0 număr camere necunoscut &lt;span style="color: red;"&gt;(spuneți-mi sau trimiteți tabel întreținere)&lt;/span&gt;</v>
      </c>
      <c r="Z2477" s="509"/>
      <c r="AA2477" s="510" t="s">
        <v>1043</v>
      </c>
      <c r="AB2477" s="421" t="s">
        <v>1303</v>
      </c>
      <c r="AC2477" s="431" t="s">
        <v>1547</v>
      </c>
      <c r="AD2477" s="356" t="s">
        <v>2191</v>
      </c>
      <c r="AE2477" s="356"/>
      <c r="AF2477" s="356"/>
      <c r="AG2477" s="356" t="s">
        <v>840</v>
      </c>
      <c r="AH2477" s="356"/>
      <c r="AI2477" s="356" t="s">
        <v>2227</v>
      </c>
      <c r="AJ2477" s="441"/>
      <c r="AK2477" s="359"/>
    </row>
    <row r="2478" spans="1:37">
      <c r="A2478" s="367"/>
      <c r="B2478" s="445" t="s">
        <v>156</v>
      </c>
      <c r="C2478" s="402">
        <v>47.027099999999997</v>
      </c>
      <c r="D2478" s="428">
        <v>23.911000000000001</v>
      </c>
      <c r="E2478" s="449" t="s">
        <v>206</v>
      </c>
      <c r="F2478" s="450" t="s">
        <v>998</v>
      </c>
      <c r="G2478" s="450" t="s">
        <v>2518</v>
      </c>
      <c r="H2478" s="450" t="s">
        <v>3242</v>
      </c>
      <c r="I2478" s="627" t="s">
        <v>681</v>
      </c>
      <c r="J2478" s="399" t="s">
        <v>3</v>
      </c>
      <c r="K2478" s="624">
        <v>2</v>
      </c>
      <c r="L2478" s="624">
        <v>5</v>
      </c>
      <c r="M2478" s="624">
        <v>4</v>
      </c>
      <c r="N2478" s="425">
        <v>40</v>
      </c>
      <c r="O2478" s="437"/>
      <c r="P2478" s="406"/>
      <c r="Q2478" s="406">
        <v>30</v>
      </c>
      <c r="R2478" s="406">
        <v>10</v>
      </c>
      <c r="S2478" s="406"/>
      <c r="T2478" s="406"/>
      <c r="U2478" s="406"/>
      <c r="V2478" s="406">
        <f t="shared" si="124"/>
        <v>0</v>
      </c>
      <c r="W2478" s="676"/>
      <c r="X2478" s="507" t="str">
        <f t="shared" si="122"/>
        <v>30 două camere, 10 trei camere, 0 număr camere necunoscut &lt;span style="color: red;"&gt;(spuneți-mi sau trimiteți tabel întreținere)&lt;/span&gt;</v>
      </c>
      <c r="Y2478" s="508" t="str">
        <f t="shared" si="123"/>
        <v>40 din care 30 două camere, 10 trei camere, 0 număr camere necunoscut &lt;span style="color: red;"&gt;(spuneți-mi sau trimiteți tabel întreținere)&lt;/span&gt;</v>
      </c>
      <c r="Z2478" s="509"/>
      <c r="AA2478" s="510" t="s">
        <v>1043</v>
      </c>
      <c r="AB2478" s="421" t="s">
        <v>1303</v>
      </c>
      <c r="AC2478" s="431" t="s">
        <v>1547</v>
      </c>
      <c r="AD2478" s="356" t="s">
        <v>2191</v>
      </c>
      <c r="AE2478" s="356"/>
      <c r="AF2478" s="356"/>
      <c r="AG2478" s="356" t="s">
        <v>840</v>
      </c>
      <c r="AH2478" s="356"/>
      <c r="AI2478" s="356" t="s">
        <v>2227</v>
      </c>
      <c r="AJ2478" s="441"/>
      <c r="AK2478" s="359"/>
    </row>
    <row r="2479" spans="1:37">
      <c r="A2479" s="367"/>
      <c r="B2479" s="445" t="s">
        <v>56</v>
      </c>
      <c r="C2479" s="402">
        <v>47.026600000000002</v>
      </c>
      <c r="D2479" s="428">
        <v>23.910299999999999</v>
      </c>
      <c r="E2479" s="449" t="s">
        <v>206</v>
      </c>
      <c r="F2479" s="450" t="s">
        <v>998</v>
      </c>
      <c r="G2479" s="450" t="s">
        <v>2518</v>
      </c>
      <c r="H2479" s="450" t="s">
        <v>3242</v>
      </c>
      <c r="I2479" s="627" t="s">
        <v>681</v>
      </c>
      <c r="J2479" s="399" t="s">
        <v>3</v>
      </c>
      <c r="K2479" s="624">
        <v>2</v>
      </c>
      <c r="L2479" s="624">
        <v>5</v>
      </c>
      <c r="M2479" s="624">
        <v>4</v>
      </c>
      <c r="N2479" s="425">
        <v>40</v>
      </c>
      <c r="O2479" s="437"/>
      <c r="P2479" s="406"/>
      <c r="Q2479" s="406">
        <v>30</v>
      </c>
      <c r="R2479" s="406">
        <v>10</v>
      </c>
      <c r="S2479" s="406"/>
      <c r="T2479" s="406"/>
      <c r="U2479" s="406"/>
      <c r="V2479" s="406">
        <f t="shared" si="124"/>
        <v>0</v>
      </c>
      <c r="W2479" s="676"/>
      <c r="X2479" s="507" t="str">
        <f t="shared" si="122"/>
        <v>30 două camere, 10 trei camere, 0 număr camere necunoscut &lt;span style="color: red;"&gt;(spuneți-mi sau trimiteți tabel întreținere)&lt;/span&gt;</v>
      </c>
      <c r="Y2479" s="508" t="str">
        <f t="shared" si="123"/>
        <v>40 din care 30 două camere, 10 trei camere, 0 număr camere necunoscut &lt;span style="color: red;"&gt;(spuneți-mi sau trimiteți tabel întreținere)&lt;/span&gt;</v>
      </c>
      <c r="Z2479" s="509"/>
      <c r="AA2479" s="510" t="s">
        <v>1043</v>
      </c>
      <c r="AB2479" s="421" t="s">
        <v>1303</v>
      </c>
      <c r="AC2479" s="431" t="s">
        <v>1547</v>
      </c>
      <c r="AD2479" s="356" t="s">
        <v>2191</v>
      </c>
      <c r="AE2479" s="356"/>
      <c r="AF2479" s="356"/>
      <c r="AG2479" s="356" t="s">
        <v>840</v>
      </c>
      <c r="AH2479" s="356"/>
      <c r="AI2479" s="356" t="s">
        <v>2227</v>
      </c>
      <c r="AJ2479" s="441"/>
      <c r="AK2479" s="359"/>
    </row>
    <row r="2480" spans="1:37">
      <c r="A2480" s="367"/>
      <c r="B2480" s="445" t="s">
        <v>0</v>
      </c>
      <c r="C2480" s="402">
        <v>47.027999999999999</v>
      </c>
      <c r="D2480" s="428">
        <v>23.9116</v>
      </c>
      <c r="E2480" s="449" t="s">
        <v>206</v>
      </c>
      <c r="F2480" s="450" t="s">
        <v>998</v>
      </c>
      <c r="G2480" s="450" t="s">
        <v>2518</v>
      </c>
      <c r="H2480" s="450" t="s">
        <v>5221</v>
      </c>
      <c r="I2480" s="627" t="s">
        <v>681</v>
      </c>
      <c r="J2480" s="399" t="s">
        <v>3</v>
      </c>
      <c r="K2480" s="624">
        <v>2</v>
      </c>
      <c r="L2480" s="624">
        <v>5</v>
      </c>
      <c r="M2480" s="624">
        <v>4</v>
      </c>
      <c r="N2480" s="425">
        <v>30</v>
      </c>
      <c r="O2480" s="437"/>
      <c r="P2480" s="406"/>
      <c r="Q2480" s="406"/>
      <c r="R2480" s="406"/>
      <c r="S2480" s="406"/>
      <c r="T2480" s="406"/>
      <c r="U2480" s="406"/>
      <c r="V2480" s="406">
        <f t="shared" si="124"/>
        <v>30</v>
      </c>
      <c r="W2480" s="676"/>
      <c r="X2480" s="507" t="str">
        <f t="shared" si="122"/>
        <v>30 număr camere necunoscut &lt;span style="color: red;"&gt;(spuneți-mi sau trimiteți tabel întreținere)&lt;/span&gt;</v>
      </c>
      <c r="Y2480" s="508" t="str">
        <f t="shared" si="123"/>
        <v>30 din care 30 număr camere necunoscut &lt;span style="color: red;"&gt;(spuneți-mi sau trimiteți tabel întreținere)&lt;/span&gt;</v>
      </c>
      <c r="Z2480" s="509"/>
      <c r="AA2480" s="510" t="s">
        <v>1043</v>
      </c>
      <c r="AB2480" s="421" t="s">
        <v>1302</v>
      </c>
      <c r="AC2480" s="432" t="s">
        <v>1548</v>
      </c>
      <c r="AD2480" s="356" t="s">
        <v>624</v>
      </c>
      <c r="AE2480" s="356"/>
      <c r="AF2480" s="356"/>
      <c r="AG2480" s="356" t="s">
        <v>840</v>
      </c>
      <c r="AH2480" s="356"/>
      <c r="AI2480" s="356" t="s">
        <v>2227</v>
      </c>
      <c r="AJ2480" s="441"/>
      <c r="AK2480" s="359"/>
    </row>
    <row r="2481" spans="1:37">
      <c r="A2481" s="367"/>
      <c r="B2481" s="445" t="s">
        <v>65</v>
      </c>
      <c r="C2481" s="402">
        <v>47.028399999999998</v>
      </c>
      <c r="D2481" s="428">
        <v>23.912099999999999</v>
      </c>
      <c r="E2481" s="449" t="s">
        <v>206</v>
      </c>
      <c r="F2481" s="450" t="s">
        <v>998</v>
      </c>
      <c r="G2481" s="450" t="s">
        <v>2518</v>
      </c>
      <c r="H2481" s="450" t="s">
        <v>5222</v>
      </c>
      <c r="I2481" s="627" t="s">
        <v>681</v>
      </c>
      <c r="J2481" s="399" t="s">
        <v>3</v>
      </c>
      <c r="K2481" s="624">
        <v>2</v>
      </c>
      <c r="L2481" s="624">
        <v>5</v>
      </c>
      <c r="M2481" s="624">
        <v>4</v>
      </c>
      <c r="N2481" s="425">
        <v>30</v>
      </c>
      <c r="O2481" s="437"/>
      <c r="P2481" s="406"/>
      <c r="Q2481" s="406"/>
      <c r="R2481" s="406"/>
      <c r="S2481" s="406"/>
      <c r="T2481" s="406"/>
      <c r="U2481" s="406"/>
      <c r="V2481" s="406">
        <f t="shared" si="124"/>
        <v>30</v>
      </c>
      <c r="W2481" s="676"/>
      <c r="X2481" s="507" t="str">
        <f t="shared" si="122"/>
        <v>30 număr camere necunoscut &lt;span style="color: red;"&gt;(spuneți-mi sau trimiteți tabel întreținere)&lt;/span&gt;</v>
      </c>
      <c r="Y2481" s="508" t="str">
        <f t="shared" si="123"/>
        <v>30 din care 30 număr camere necunoscut &lt;span style="color: red;"&gt;(spuneți-mi sau trimiteți tabel întreținere)&lt;/span&gt;</v>
      </c>
      <c r="Z2481" s="509"/>
      <c r="AA2481" s="510" t="s">
        <v>1043</v>
      </c>
      <c r="AB2481" s="421" t="s">
        <v>1302</v>
      </c>
      <c r="AC2481" s="432" t="s">
        <v>1548</v>
      </c>
      <c r="AD2481" s="356" t="s">
        <v>624</v>
      </c>
      <c r="AE2481" s="356"/>
      <c r="AF2481" s="356"/>
      <c r="AG2481" s="356" t="s">
        <v>840</v>
      </c>
      <c r="AH2481" s="356"/>
      <c r="AI2481" s="356" t="s">
        <v>2227</v>
      </c>
      <c r="AJ2481" s="441"/>
      <c r="AK2481" s="359"/>
    </row>
    <row r="2482" spans="1:37">
      <c r="A2482" s="367"/>
      <c r="B2482" s="445" t="s">
        <v>160</v>
      </c>
      <c r="C2482" s="402">
        <v>47.028799999999997</v>
      </c>
      <c r="D2482" s="428">
        <v>23.912500000000001</v>
      </c>
      <c r="E2482" s="449" t="s">
        <v>206</v>
      </c>
      <c r="F2482" s="450" t="s">
        <v>998</v>
      </c>
      <c r="G2482" s="450" t="s">
        <v>2518</v>
      </c>
      <c r="H2482" s="450" t="s">
        <v>5223</v>
      </c>
      <c r="I2482" s="627" t="s">
        <v>681</v>
      </c>
      <c r="J2482" s="399" t="s">
        <v>3</v>
      </c>
      <c r="K2482" s="624">
        <v>2</v>
      </c>
      <c r="L2482" s="624">
        <v>5</v>
      </c>
      <c r="M2482" s="624">
        <v>4</v>
      </c>
      <c r="N2482" s="425">
        <v>30</v>
      </c>
      <c r="O2482" s="437"/>
      <c r="P2482" s="406"/>
      <c r="Q2482" s="406"/>
      <c r="R2482" s="406"/>
      <c r="S2482" s="406"/>
      <c r="T2482" s="406"/>
      <c r="U2482" s="406"/>
      <c r="V2482" s="406">
        <f t="shared" si="124"/>
        <v>30</v>
      </c>
      <c r="W2482" s="676"/>
      <c r="X2482" s="507" t="str">
        <f t="shared" si="122"/>
        <v>30 număr camere necunoscut &lt;span style="color: red;"&gt;(spuneți-mi sau trimiteți tabel întreținere)&lt;/span&gt;</v>
      </c>
      <c r="Y2482" s="508" t="str">
        <f t="shared" si="123"/>
        <v>30 din care 30 număr camere necunoscut &lt;span style="color: red;"&gt;(spuneți-mi sau trimiteți tabel întreținere)&lt;/span&gt;</v>
      </c>
      <c r="Z2482" s="509"/>
      <c r="AA2482" s="510" t="s">
        <v>1043</v>
      </c>
      <c r="AB2482" s="421" t="s">
        <v>1302</v>
      </c>
      <c r="AC2482" s="432" t="s">
        <v>1548</v>
      </c>
      <c r="AD2482" s="356" t="s">
        <v>624</v>
      </c>
      <c r="AE2482" s="356"/>
      <c r="AF2482" s="356"/>
      <c r="AG2482" s="356" t="s">
        <v>840</v>
      </c>
      <c r="AH2482" s="356"/>
      <c r="AI2482" s="356" t="s">
        <v>2227</v>
      </c>
      <c r="AJ2482" s="441"/>
      <c r="AK2482" s="359"/>
    </row>
    <row r="2483" spans="1:37">
      <c r="A2483" s="367"/>
      <c r="B2483" s="445" t="s">
        <v>94</v>
      </c>
      <c r="C2483" s="402">
        <v>47.0289</v>
      </c>
      <c r="D2483" s="428">
        <v>23.913699999999999</v>
      </c>
      <c r="E2483" s="449" t="s">
        <v>206</v>
      </c>
      <c r="F2483" s="450" t="s">
        <v>998</v>
      </c>
      <c r="G2483" s="450" t="s">
        <v>2518</v>
      </c>
      <c r="H2483" s="450" t="s">
        <v>3320</v>
      </c>
      <c r="I2483" s="627" t="s">
        <v>681</v>
      </c>
      <c r="J2483" s="399" t="s">
        <v>3</v>
      </c>
      <c r="K2483" s="624">
        <v>2</v>
      </c>
      <c r="L2483" s="624">
        <v>5</v>
      </c>
      <c r="M2483" s="624">
        <v>4</v>
      </c>
      <c r="N2483" s="425">
        <v>40</v>
      </c>
      <c r="O2483" s="437"/>
      <c r="P2483" s="406"/>
      <c r="Q2483" s="406">
        <v>30</v>
      </c>
      <c r="R2483" s="406">
        <v>10</v>
      </c>
      <c r="S2483" s="406"/>
      <c r="T2483" s="406"/>
      <c r="U2483" s="406"/>
      <c r="V2483" s="406">
        <f t="shared" si="124"/>
        <v>0</v>
      </c>
      <c r="W2483" s="676"/>
      <c r="X2483" s="507" t="str">
        <f t="shared" si="122"/>
        <v>30 două camere, 10 trei camere, 0 număr camere necunoscut &lt;span style="color: red;"&gt;(spuneți-mi sau trimiteți tabel întreținere)&lt;/span&gt;</v>
      </c>
      <c r="Y2483" s="508" t="str">
        <f t="shared" si="123"/>
        <v>40 din care 30 două camere, 10 trei camere, 0 număr camere necunoscut &lt;span style="color: red;"&gt;(spuneți-mi sau trimiteți tabel întreținere)&lt;/span&gt;</v>
      </c>
      <c r="Z2483" s="509"/>
      <c r="AA2483" s="510" t="s">
        <v>1043</v>
      </c>
      <c r="AB2483" s="421" t="s">
        <v>1303</v>
      </c>
      <c r="AC2483" s="431" t="s">
        <v>1547</v>
      </c>
      <c r="AD2483" s="356" t="s">
        <v>2191</v>
      </c>
      <c r="AE2483" s="356"/>
      <c r="AF2483" s="356"/>
      <c r="AG2483" s="356" t="s">
        <v>840</v>
      </c>
      <c r="AH2483" s="356"/>
      <c r="AI2483" s="356" t="s">
        <v>2227</v>
      </c>
      <c r="AJ2483" s="441"/>
      <c r="AK2483" s="359"/>
    </row>
    <row r="2484" spans="1:37">
      <c r="A2484" s="367"/>
      <c r="B2484" s="445" t="s">
        <v>81</v>
      </c>
      <c r="C2484" s="402">
        <v>47.029200000000003</v>
      </c>
      <c r="D2484" s="428">
        <v>23.913799999999998</v>
      </c>
      <c r="E2484" s="449" t="s">
        <v>206</v>
      </c>
      <c r="F2484" s="450" t="s">
        <v>998</v>
      </c>
      <c r="G2484" s="450" t="s">
        <v>2518</v>
      </c>
      <c r="H2484" s="450" t="s">
        <v>3038</v>
      </c>
      <c r="I2484" s="627" t="s">
        <v>681</v>
      </c>
      <c r="J2484" s="399" t="s">
        <v>3</v>
      </c>
      <c r="K2484" s="624">
        <v>1</v>
      </c>
      <c r="L2484" s="624">
        <v>5</v>
      </c>
      <c r="M2484" s="624">
        <v>4</v>
      </c>
      <c r="N2484" s="425">
        <v>20</v>
      </c>
      <c r="O2484" s="437"/>
      <c r="P2484" s="406"/>
      <c r="Q2484" s="406">
        <v>15</v>
      </c>
      <c r="R2484" s="406">
        <v>5</v>
      </c>
      <c r="S2484" s="406"/>
      <c r="T2484" s="406"/>
      <c r="U2484" s="406"/>
      <c r="V2484" s="406">
        <f t="shared" si="124"/>
        <v>0</v>
      </c>
      <c r="W2484" s="676"/>
      <c r="X2484" s="507" t="str">
        <f t="shared" si="122"/>
        <v>15 două camere, 5 trei camere, 0 număr camere necunoscut &lt;span style="color: red;"&gt;(spuneți-mi sau trimiteți tabel întreținere)&lt;/span&gt;</v>
      </c>
      <c r="Y2484" s="508" t="str">
        <f t="shared" si="123"/>
        <v>20 din care 15 două camere, 5 trei camere, 0 număr camere necunoscut &lt;span style="color: red;"&gt;(spuneți-mi sau trimiteți tabel întreținere)&lt;/span&gt;</v>
      </c>
      <c r="Z2484" s="509"/>
      <c r="AA2484" s="510" t="s">
        <v>1043</v>
      </c>
      <c r="AB2484" s="421" t="s">
        <v>1303</v>
      </c>
      <c r="AC2484" s="431" t="s">
        <v>1547</v>
      </c>
      <c r="AD2484" s="356" t="s">
        <v>2191</v>
      </c>
      <c r="AE2484" s="356"/>
      <c r="AF2484" s="356"/>
      <c r="AG2484" s="356" t="s">
        <v>840</v>
      </c>
      <c r="AH2484" s="356"/>
      <c r="AI2484" s="356" t="s">
        <v>2227</v>
      </c>
      <c r="AJ2484" s="441"/>
      <c r="AK2484" s="359"/>
    </row>
    <row r="2485" spans="1:37">
      <c r="A2485" s="367"/>
      <c r="B2485" s="445" t="s">
        <v>107</v>
      </c>
      <c r="C2485" s="402">
        <v>47.029299999999999</v>
      </c>
      <c r="D2485" s="428">
        <v>23.914200000000001</v>
      </c>
      <c r="E2485" s="449" t="s">
        <v>206</v>
      </c>
      <c r="F2485" s="450" t="s">
        <v>998</v>
      </c>
      <c r="G2485" s="450" t="s">
        <v>2518</v>
      </c>
      <c r="H2485" s="450" t="s">
        <v>3039</v>
      </c>
      <c r="I2485" s="627" t="s">
        <v>681</v>
      </c>
      <c r="J2485" s="399" t="s">
        <v>3</v>
      </c>
      <c r="K2485" s="624">
        <v>2</v>
      </c>
      <c r="L2485" s="624">
        <v>5</v>
      </c>
      <c r="M2485" s="624">
        <v>4</v>
      </c>
      <c r="N2485" s="425">
        <v>40</v>
      </c>
      <c r="O2485" s="437"/>
      <c r="P2485" s="406"/>
      <c r="Q2485" s="406">
        <v>30</v>
      </c>
      <c r="R2485" s="406">
        <v>10</v>
      </c>
      <c r="S2485" s="406"/>
      <c r="T2485" s="406"/>
      <c r="U2485" s="406"/>
      <c r="V2485" s="406">
        <f t="shared" si="124"/>
        <v>0</v>
      </c>
      <c r="W2485" s="676"/>
      <c r="X2485" s="507" t="str">
        <f t="shared" si="122"/>
        <v>30 două camere, 10 trei camere, 0 număr camere necunoscut &lt;span style="color: red;"&gt;(spuneți-mi sau trimiteți tabel întreținere)&lt;/span&gt;</v>
      </c>
      <c r="Y2485" s="508" t="str">
        <f t="shared" si="123"/>
        <v>40 din care 30 două camere, 10 trei camere, 0 număr camere necunoscut &lt;span style="color: red;"&gt;(spuneți-mi sau trimiteți tabel întreținere)&lt;/span&gt;</v>
      </c>
      <c r="Z2485" s="509"/>
      <c r="AA2485" s="510" t="s">
        <v>1043</v>
      </c>
      <c r="AB2485" s="421" t="s">
        <v>1303</v>
      </c>
      <c r="AC2485" s="431" t="s">
        <v>1547</v>
      </c>
      <c r="AD2485" s="356" t="s">
        <v>2191</v>
      </c>
      <c r="AE2485" s="356"/>
      <c r="AF2485" s="356"/>
      <c r="AG2485" s="356" t="s">
        <v>840</v>
      </c>
      <c r="AH2485" s="356"/>
      <c r="AI2485" s="356" t="s">
        <v>2227</v>
      </c>
      <c r="AJ2485" s="441"/>
      <c r="AK2485" s="359"/>
    </row>
    <row r="2486" spans="1:37">
      <c r="A2486" s="367"/>
      <c r="B2486" s="445" t="s">
        <v>82</v>
      </c>
      <c r="C2486" s="402">
        <v>47.029600000000002</v>
      </c>
      <c r="D2486" s="428">
        <v>23.914300000000001</v>
      </c>
      <c r="E2486" s="449" t="s">
        <v>206</v>
      </c>
      <c r="F2486" s="450" t="s">
        <v>998</v>
      </c>
      <c r="G2486" s="450" t="s">
        <v>2518</v>
      </c>
      <c r="H2486" s="450" t="s">
        <v>3040</v>
      </c>
      <c r="I2486" s="627" t="s">
        <v>681</v>
      </c>
      <c r="J2486" s="399" t="s">
        <v>3</v>
      </c>
      <c r="K2486" s="624">
        <v>1</v>
      </c>
      <c r="L2486" s="624">
        <v>5</v>
      </c>
      <c r="M2486" s="624">
        <v>4</v>
      </c>
      <c r="N2486" s="425">
        <v>20</v>
      </c>
      <c r="O2486" s="437"/>
      <c r="P2486" s="406"/>
      <c r="Q2486" s="406">
        <v>15</v>
      </c>
      <c r="R2486" s="406">
        <v>5</v>
      </c>
      <c r="S2486" s="406"/>
      <c r="T2486" s="406"/>
      <c r="U2486" s="406"/>
      <c r="V2486" s="406">
        <f t="shared" si="124"/>
        <v>0</v>
      </c>
      <c r="W2486" s="676"/>
      <c r="X2486" s="507" t="str">
        <f t="shared" si="122"/>
        <v>15 două camere, 5 trei camere, 0 număr camere necunoscut &lt;span style="color: red;"&gt;(spuneți-mi sau trimiteți tabel întreținere)&lt;/span&gt;</v>
      </c>
      <c r="Y2486" s="508" t="str">
        <f t="shared" si="123"/>
        <v>20 din care 15 două camere, 5 trei camere, 0 număr camere necunoscut &lt;span style="color: red;"&gt;(spuneți-mi sau trimiteți tabel întreținere)&lt;/span&gt;</v>
      </c>
      <c r="Z2486" s="509"/>
      <c r="AA2486" s="510" t="s">
        <v>1043</v>
      </c>
      <c r="AB2486" s="421" t="s">
        <v>1303</v>
      </c>
      <c r="AC2486" s="431" t="s">
        <v>1547</v>
      </c>
      <c r="AD2486" s="356" t="s">
        <v>2191</v>
      </c>
      <c r="AE2486" s="356"/>
      <c r="AF2486" s="356"/>
      <c r="AG2486" s="356" t="s">
        <v>840</v>
      </c>
      <c r="AH2486" s="356"/>
      <c r="AI2486" s="356" t="s">
        <v>2227</v>
      </c>
      <c r="AJ2486" s="441"/>
      <c r="AK2486" s="359"/>
    </row>
    <row r="2487" spans="1:37">
      <c r="A2487" s="367"/>
      <c r="B2487" s="445" t="s">
        <v>179</v>
      </c>
      <c r="C2487" s="402">
        <v>47.029899999999998</v>
      </c>
      <c r="D2487" s="428">
        <v>23.914300000000001</v>
      </c>
      <c r="E2487" s="449" t="s">
        <v>206</v>
      </c>
      <c r="F2487" s="450" t="s">
        <v>998</v>
      </c>
      <c r="G2487" s="450" t="s">
        <v>2518</v>
      </c>
      <c r="H2487" s="450" t="s">
        <v>3040</v>
      </c>
      <c r="I2487" s="452" t="s">
        <v>624</v>
      </c>
      <c r="J2487" s="457"/>
      <c r="K2487" s="407"/>
      <c r="L2487" s="407"/>
      <c r="M2487" s="407"/>
      <c r="N2487" s="425" t="s">
        <v>624</v>
      </c>
      <c r="O2487" s="437"/>
      <c r="P2487" s="406"/>
      <c r="Q2487" s="406"/>
      <c r="R2487" s="406"/>
      <c r="S2487" s="406"/>
      <c r="T2487" s="406"/>
      <c r="U2487" s="406"/>
      <c r="V2487" s="406" t="e">
        <f t="shared" si="124"/>
        <v>#VALUE!</v>
      </c>
      <c r="W2487" s="676"/>
      <c r="X2487" s="507" t="e">
        <f t="shared" si="122"/>
        <v>#VALUE!</v>
      </c>
      <c r="Y2487" s="508" t="e">
        <f t="shared" si="123"/>
        <v>#VALUE!</v>
      </c>
      <c r="Z2487" s="509"/>
      <c r="AA2487" s="510" t="s">
        <v>1043</v>
      </c>
      <c r="AB2487" s="421" t="s">
        <v>1318</v>
      </c>
      <c r="AC2487" s="432" t="s">
        <v>624</v>
      </c>
      <c r="AD2487" s="356" t="s">
        <v>624</v>
      </c>
      <c r="AE2487" s="356"/>
      <c r="AF2487" s="356"/>
      <c r="AG2487" s="356" t="s">
        <v>840</v>
      </c>
      <c r="AH2487" s="356"/>
      <c r="AI2487" s="356" t="s">
        <v>2227</v>
      </c>
      <c r="AJ2487" s="441"/>
      <c r="AK2487" s="359"/>
    </row>
    <row r="2488" spans="1:37">
      <c r="A2488" s="367"/>
      <c r="B2488" s="445" t="s">
        <v>168</v>
      </c>
      <c r="C2488" s="402">
        <v>47.029699999999998</v>
      </c>
      <c r="D2488" s="428">
        <v>23.9147</v>
      </c>
      <c r="E2488" s="449" t="s">
        <v>206</v>
      </c>
      <c r="F2488" s="450" t="s">
        <v>998</v>
      </c>
      <c r="G2488" s="450" t="s">
        <v>2518</v>
      </c>
      <c r="H2488" s="450" t="s">
        <v>3041</v>
      </c>
      <c r="I2488" s="627" t="s">
        <v>681</v>
      </c>
      <c r="J2488" s="399" t="s">
        <v>3</v>
      </c>
      <c r="K2488" s="624">
        <v>2</v>
      </c>
      <c r="L2488" s="624">
        <v>5</v>
      </c>
      <c r="M2488" s="624">
        <v>5</v>
      </c>
      <c r="N2488" s="398">
        <v>40</v>
      </c>
      <c r="O2488" s="395"/>
      <c r="P2488" s="526"/>
      <c r="Q2488" s="526">
        <v>34</v>
      </c>
      <c r="R2488" s="526">
        <v>6</v>
      </c>
      <c r="S2488" s="526"/>
      <c r="T2488" s="526"/>
      <c r="U2488" s="526"/>
      <c r="V2488" s="526">
        <f t="shared" si="124"/>
        <v>0</v>
      </c>
      <c r="W2488" s="672"/>
      <c r="X2488" s="396" t="str">
        <f t="shared" si="122"/>
        <v>34 două camere, 6 trei camere, 0 număr camere necunoscut &lt;span style="color: red;"&gt;(spuneți-mi sau trimiteți tabel întreținere)&lt;/span&gt;</v>
      </c>
      <c r="Y2488" s="622" t="str">
        <f t="shared" si="123"/>
        <v>40 din care 34 două camere, 6 trei camere, 0 număr camere necunoscut &lt;span style="color: red;"&gt;(spuneți-mi sau trimiteți tabel întreținere)&lt;/span&gt;</v>
      </c>
      <c r="Z2488" s="397"/>
      <c r="AA2488" s="625" t="s">
        <v>1043</v>
      </c>
      <c r="AB2488" s="628" t="s">
        <v>1304</v>
      </c>
      <c r="AC2488" s="431" t="s">
        <v>1547</v>
      </c>
      <c r="AD2488" s="623" t="s">
        <v>1551</v>
      </c>
      <c r="AE2488" s="623"/>
      <c r="AF2488" s="623"/>
      <c r="AG2488" s="623" t="s">
        <v>10</v>
      </c>
      <c r="AH2488" s="623"/>
      <c r="AI2488" s="623" t="s">
        <v>2580</v>
      </c>
      <c r="AJ2488" s="441"/>
      <c r="AK2488" s="359"/>
    </row>
    <row r="2489" spans="1:37">
      <c r="A2489" s="367"/>
      <c r="B2489" s="445" t="s">
        <v>96</v>
      </c>
      <c r="C2489" s="402">
        <v>47.03</v>
      </c>
      <c r="D2489" s="428">
        <v>23.9148</v>
      </c>
      <c r="E2489" s="449" t="s">
        <v>206</v>
      </c>
      <c r="F2489" s="450" t="s">
        <v>998</v>
      </c>
      <c r="G2489" s="450" t="s">
        <v>2518</v>
      </c>
      <c r="H2489" s="450" t="s">
        <v>3042</v>
      </c>
      <c r="I2489" s="627" t="s">
        <v>681</v>
      </c>
      <c r="J2489" s="399" t="s">
        <v>3</v>
      </c>
      <c r="K2489" s="624">
        <v>1</v>
      </c>
      <c r="L2489" s="624">
        <v>5</v>
      </c>
      <c r="M2489" s="624">
        <v>5</v>
      </c>
      <c r="N2489" s="398">
        <v>20</v>
      </c>
      <c r="O2489" s="395"/>
      <c r="P2489" s="526"/>
      <c r="Q2489" s="526">
        <v>17</v>
      </c>
      <c r="R2489" s="526">
        <v>3</v>
      </c>
      <c r="S2489" s="526"/>
      <c r="T2489" s="526"/>
      <c r="U2489" s="526"/>
      <c r="V2489" s="526">
        <f t="shared" si="124"/>
        <v>0</v>
      </c>
      <c r="W2489" s="672"/>
      <c r="X2489" s="396" t="str">
        <f t="shared" si="122"/>
        <v>17 două camere, 3 trei camere, 0 număr camere necunoscut &lt;span style="color: red;"&gt;(spuneți-mi sau trimiteți tabel întreținere)&lt;/span&gt;</v>
      </c>
      <c r="Y2489" s="622" t="str">
        <f t="shared" si="123"/>
        <v>20 din care 17 două camere, 3 trei camere, 0 număr camere necunoscut &lt;span style="color: red;"&gt;(spuneți-mi sau trimiteți tabel întreținere)&lt;/span&gt;</v>
      </c>
      <c r="Z2489" s="397"/>
      <c r="AA2489" s="625" t="s">
        <v>1043</v>
      </c>
      <c r="AB2489" s="628" t="s">
        <v>1304</v>
      </c>
      <c r="AC2489" s="431" t="s">
        <v>1547</v>
      </c>
      <c r="AD2489" s="623" t="s">
        <v>2201</v>
      </c>
      <c r="AE2489" s="623"/>
      <c r="AF2489" s="623"/>
      <c r="AG2489" s="623" t="s">
        <v>10</v>
      </c>
      <c r="AH2489" s="623"/>
      <c r="AI2489" s="623" t="s">
        <v>2580</v>
      </c>
      <c r="AJ2489" s="441"/>
      <c r="AK2489" s="359"/>
    </row>
    <row r="2490" spans="1:37">
      <c r="A2490" s="367"/>
      <c r="B2490" s="445" t="s">
        <v>52</v>
      </c>
      <c r="C2490" s="402">
        <v>47.030099999999997</v>
      </c>
      <c r="D2490" s="428">
        <v>23.915199999999999</v>
      </c>
      <c r="E2490" s="449" t="s">
        <v>206</v>
      </c>
      <c r="F2490" s="450" t="s">
        <v>998</v>
      </c>
      <c r="G2490" s="450" t="s">
        <v>2518</v>
      </c>
      <c r="H2490" s="450" t="s">
        <v>3043</v>
      </c>
      <c r="I2490" s="627" t="s">
        <v>681</v>
      </c>
      <c r="J2490" s="399" t="s">
        <v>3</v>
      </c>
      <c r="K2490" s="624">
        <v>2</v>
      </c>
      <c r="L2490" s="624">
        <v>5</v>
      </c>
      <c r="M2490" s="624">
        <v>5</v>
      </c>
      <c r="N2490" s="398">
        <v>40</v>
      </c>
      <c r="O2490" s="395"/>
      <c r="P2490" s="526"/>
      <c r="Q2490" s="526">
        <v>34</v>
      </c>
      <c r="R2490" s="526">
        <v>6</v>
      </c>
      <c r="S2490" s="526"/>
      <c r="T2490" s="526"/>
      <c r="U2490" s="526"/>
      <c r="V2490" s="526">
        <f t="shared" si="124"/>
        <v>0</v>
      </c>
      <c r="W2490" s="672"/>
      <c r="X2490" s="396" t="str">
        <f t="shared" si="122"/>
        <v>34 două camere, 6 trei camere, 0 număr camere necunoscut &lt;span style="color: red;"&gt;(spuneți-mi sau trimiteți tabel întreținere)&lt;/span&gt;</v>
      </c>
      <c r="Y2490" s="622" t="str">
        <f t="shared" si="123"/>
        <v>40 din care 34 două camere, 6 trei camere, 0 număr camere necunoscut &lt;span style="color: red;"&gt;(spuneți-mi sau trimiteți tabel întreținere)&lt;/span&gt;</v>
      </c>
      <c r="Z2490" s="397"/>
      <c r="AA2490" s="625" t="s">
        <v>1043</v>
      </c>
      <c r="AB2490" s="628" t="s">
        <v>1304</v>
      </c>
      <c r="AC2490" s="431" t="s">
        <v>1547</v>
      </c>
      <c r="AD2490" s="623" t="s">
        <v>1551</v>
      </c>
      <c r="AE2490" s="623"/>
      <c r="AF2490" s="623"/>
      <c r="AG2490" s="623" t="s">
        <v>10</v>
      </c>
      <c r="AH2490" s="623"/>
      <c r="AI2490" s="623" t="s">
        <v>2580</v>
      </c>
      <c r="AJ2490" s="441"/>
      <c r="AK2490" s="359"/>
    </row>
    <row r="2491" spans="1:37">
      <c r="A2491" s="367"/>
      <c r="B2491" s="445" t="s">
        <v>166</v>
      </c>
      <c r="C2491" s="402">
        <v>47.0304</v>
      </c>
      <c r="D2491" s="428">
        <v>23.915500000000002</v>
      </c>
      <c r="E2491" s="449" t="s">
        <v>206</v>
      </c>
      <c r="F2491" s="450" t="s">
        <v>998</v>
      </c>
      <c r="G2491" s="450" t="s">
        <v>2518</v>
      </c>
      <c r="H2491" s="450" t="s">
        <v>3087</v>
      </c>
      <c r="I2491" s="627" t="s">
        <v>681</v>
      </c>
      <c r="J2491" s="399" t="s">
        <v>3</v>
      </c>
      <c r="K2491" s="624">
        <v>1</v>
      </c>
      <c r="L2491" s="624">
        <v>5</v>
      </c>
      <c r="M2491" s="624">
        <v>5</v>
      </c>
      <c r="N2491" s="398">
        <v>20</v>
      </c>
      <c r="O2491" s="395"/>
      <c r="P2491" s="526"/>
      <c r="Q2491" s="526">
        <v>17</v>
      </c>
      <c r="R2491" s="526">
        <v>3</v>
      </c>
      <c r="S2491" s="526"/>
      <c r="T2491" s="526"/>
      <c r="U2491" s="526"/>
      <c r="V2491" s="526">
        <f t="shared" si="124"/>
        <v>0</v>
      </c>
      <c r="W2491" s="672"/>
      <c r="X2491" s="396" t="str">
        <f t="shared" si="122"/>
        <v>17 două camere, 3 trei camere, 0 număr camere necunoscut &lt;span style="color: red;"&gt;(spuneți-mi sau trimiteți tabel întreținere)&lt;/span&gt;</v>
      </c>
      <c r="Y2491" s="622" t="str">
        <f t="shared" si="123"/>
        <v>20 din care 17 două camere, 3 trei camere, 0 număr camere necunoscut &lt;span style="color: red;"&gt;(spuneți-mi sau trimiteți tabel întreținere)&lt;/span&gt;</v>
      </c>
      <c r="Z2491" s="397"/>
      <c r="AA2491" s="625" t="s">
        <v>1043</v>
      </c>
      <c r="AB2491" s="628" t="s">
        <v>1304</v>
      </c>
      <c r="AC2491" s="431" t="s">
        <v>1547</v>
      </c>
      <c r="AD2491" s="623" t="s">
        <v>2201</v>
      </c>
      <c r="AE2491" s="623"/>
      <c r="AF2491" s="623"/>
      <c r="AG2491" s="623" t="s">
        <v>10</v>
      </c>
      <c r="AH2491" s="623"/>
      <c r="AI2491" s="623" t="s">
        <v>2580</v>
      </c>
      <c r="AJ2491" s="441"/>
      <c r="AK2491" s="359"/>
    </row>
    <row r="2492" spans="1:37">
      <c r="A2492" s="367"/>
      <c r="B2492" s="445" t="s">
        <v>69</v>
      </c>
      <c r="C2492" s="402">
        <v>47.028199999999998</v>
      </c>
      <c r="D2492" s="428">
        <v>23.9009</v>
      </c>
      <c r="E2492" s="449" t="s">
        <v>206</v>
      </c>
      <c r="F2492" s="450" t="s">
        <v>998</v>
      </c>
      <c r="G2492" s="450" t="s">
        <v>2519</v>
      </c>
      <c r="H2492" s="450" t="s">
        <v>5224</v>
      </c>
      <c r="I2492" s="627" t="s">
        <v>695</v>
      </c>
      <c r="J2492" s="399" t="s">
        <v>3</v>
      </c>
      <c r="K2492" s="624">
        <v>3</v>
      </c>
      <c r="L2492" s="624">
        <v>5</v>
      </c>
      <c r="M2492" s="624">
        <v>4</v>
      </c>
      <c r="N2492" s="398">
        <v>32</v>
      </c>
      <c r="O2492" s="395"/>
      <c r="P2492" s="526"/>
      <c r="Q2492" s="526">
        <v>20</v>
      </c>
      <c r="R2492" s="526">
        <v>8</v>
      </c>
      <c r="S2492" s="526">
        <v>4</v>
      </c>
      <c r="T2492" s="526"/>
      <c r="U2492" s="526"/>
      <c r="V2492" s="526">
        <f t="shared" si="124"/>
        <v>0</v>
      </c>
      <c r="W2492" s="672"/>
      <c r="X2492" s="396" t="str">
        <f t="shared" si="122"/>
        <v>20 două camere, 8 trei camere, 4 patru camere, 0 număr camere necunoscut &lt;span style="color: red;"&gt;(spuneți-mi sau trimiteți tabel întreținere)&lt;/span&gt;</v>
      </c>
      <c r="Y2492" s="622" t="str">
        <f t="shared" si="123"/>
        <v>32 din care 20 două camere, 8 trei camere, 4 patru camere, 0 număr camere necunoscut &lt;span style="color: red;"&gt;(spuneți-mi sau trimiteți tabel întreținere)&lt;/span&gt;</v>
      </c>
      <c r="Z2492" s="397"/>
      <c r="AA2492" s="625" t="s">
        <v>1043</v>
      </c>
      <c r="AB2492" s="628" t="s">
        <v>1307</v>
      </c>
      <c r="AC2492" s="431" t="s">
        <v>1155</v>
      </c>
      <c r="AD2492" s="623" t="s">
        <v>1459</v>
      </c>
      <c r="AE2492" s="623"/>
      <c r="AF2492" s="623"/>
      <c r="AG2492" s="623" t="s">
        <v>1219</v>
      </c>
      <c r="AH2492" s="623"/>
      <c r="AI2492" s="623" t="s">
        <v>2606</v>
      </c>
      <c r="AJ2492" s="441"/>
      <c r="AK2492" s="359"/>
    </row>
    <row r="2493" spans="1:37">
      <c r="A2493" s="367"/>
      <c r="B2493" s="445" t="s">
        <v>68</v>
      </c>
      <c r="C2493" s="402">
        <v>47.028199999999998</v>
      </c>
      <c r="D2493" s="428">
        <v>23.901499999999999</v>
      </c>
      <c r="E2493" s="449" t="s">
        <v>206</v>
      </c>
      <c r="F2493" s="450" t="s">
        <v>998</v>
      </c>
      <c r="G2493" s="450" t="s">
        <v>2519</v>
      </c>
      <c r="H2493" s="450" t="s">
        <v>5225</v>
      </c>
      <c r="I2493" s="627" t="s">
        <v>681</v>
      </c>
      <c r="J2493" s="399" t="s">
        <v>3</v>
      </c>
      <c r="K2493" s="624">
        <v>3</v>
      </c>
      <c r="L2493" s="624">
        <v>5</v>
      </c>
      <c r="M2493" s="624">
        <v>5</v>
      </c>
      <c r="N2493" s="398">
        <v>34</v>
      </c>
      <c r="O2493" s="395"/>
      <c r="P2493" s="526"/>
      <c r="Q2493" s="526">
        <v>17</v>
      </c>
      <c r="R2493" s="526">
        <v>17</v>
      </c>
      <c r="S2493" s="526"/>
      <c r="T2493" s="526"/>
      <c r="U2493" s="526"/>
      <c r="V2493" s="526">
        <f t="shared" si="124"/>
        <v>0</v>
      </c>
      <c r="W2493" s="672"/>
      <c r="X2493" s="396" t="str">
        <f t="shared" si="122"/>
        <v>17 două camere, 17 trei camere, 0 număr camere necunoscut &lt;span style="color: red;"&gt;(spuneți-mi sau trimiteți tabel întreținere)&lt;/span&gt;</v>
      </c>
      <c r="Y2493" s="622" t="str">
        <f t="shared" si="123"/>
        <v>34 din care 17 două camere, 17 trei camere, 0 număr camere necunoscut &lt;span style="color: red;"&gt;(spuneți-mi sau trimiteți tabel întreținere)&lt;/span&gt;</v>
      </c>
      <c r="Z2493" s="397"/>
      <c r="AA2493" s="625" t="s">
        <v>1043</v>
      </c>
      <c r="AB2493" s="628" t="s">
        <v>1307</v>
      </c>
      <c r="AC2493" s="431" t="s">
        <v>1155</v>
      </c>
      <c r="AD2493" s="623" t="s">
        <v>1427</v>
      </c>
      <c r="AE2493" s="623"/>
      <c r="AF2493" s="623"/>
      <c r="AG2493" s="623" t="s">
        <v>10</v>
      </c>
      <c r="AH2493" s="623"/>
      <c r="AI2493" s="623" t="s">
        <v>2598</v>
      </c>
      <c r="AJ2493" s="441"/>
      <c r="AK2493" s="359"/>
    </row>
    <row r="2494" spans="1:37">
      <c r="A2494" s="367"/>
      <c r="B2494" s="445" t="s">
        <v>67</v>
      </c>
      <c r="C2494" s="402">
        <v>47.028500000000001</v>
      </c>
      <c r="D2494" s="428">
        <v>23.902000000000001</v>
      </c>
      <c r="E2494" s="449" t="s">
        <v>206</v>
      </c>
      <c r="F2494" s="450" t="s">
        <v>998</v>
      </c>
      <c r="G2494" s="450" t="s">
        <v>2519</v>
      </c>
      <c r="H2494" s="450" t="s">
        <v>5226</v>
      </c>
      <c r="I2494" s="627" t="s">
        <v>681</v>
      </c>
      <c r="J2494" s="399" t="s">
        <v>3</v>
      </c>
      <c r="K2494" s="624">
        <v>3</v>
      </c>
      <c r="L2494" s="624">
        <v>5</v>
      </c>
      <c r="M2494" s="624">
        <v>5</v>
      </c>
      <c r="N2494" s="398">
        <v>34</v>
      </c>
      <c r="O2494" s="395"/>
      <c r="P2494" s="526"/>
      <c r="Q2494" s="526">
        <v>23</v>
      </c>
      <c r="R2494" s="526">
        <v>5</v>
      </c>
      <c r="S2494" s="526">
        <v>6</v>
      </c>
      <c r="T2494" s="526"/>
      <c r="U2494" s="526"/>
      <c r="V2494" s="526">
        <f t="shared" si="124"/>
        <v>0</v>
      </c>
      <c r="W2494" s="672"/>
      <c r="X2494" s="396" t="str">
        <f t="shared" si="122"/>
        <v>23 două camere, 5 trei camere, 6 patru camere, 0 număr camere necunoscut &lt;span style="color: red;"&gt;(spuneți-mi sau trimiteți tabel întreținere)&lt;/span&gt;</v>
      </c>
      <c r="Y2494" s="622" t="str">
        <f t="shared" si="123"/>
        <v>34 din care 23 două camere, 5 trei camere, 6 patru camere, 0 număr camere necunoscut &lt;span style="color: red;"&gt;(spuneți-mi sau trimiteți tabel întreținere)&lt;/span&gt;</v>
      </c>
      <c r="Z2494" s="397"/>
      <c r="AA2494" s="625" t="s">
        <v>1043</v>
      </c>
      <c r="AB2494" s="628" t="s">
        <v>1306</v>
      </c>
      <c r="AC2494" s="431" t="s">
        <v>1155</v>
      </c>
      <c r="AD2494" s="623" t="s">
        <v>2196</v>
      </c>
      <c r="AE2494" s="623"/>
      <c r="AF2494" s="623"/>
      <c r="AG2494" s="623" t="s">
        <v>10</v>
      </c>
      <c r="AH2494" s="623"/>
      <c r="AI2494" s="623" t="s">
        <v>2598</v>
      </c>
      <c r="AJ2494" s="441"/>
      <c r="AK2494" s="359"/>
    </row>
    <row r="2495" spans="1:37">
      <c r="A2495" s="367"/>
      <c r="B2495" s="445" t="s">
        <v>106</v>
      </c>
      <c r="C2495" s="402">
        <v>47.028100000000002</v>
      </c>
      <c r="D2495" s="428">
        <v>23.901900000000001</v>
      </c>
      <c r="E2495" s="449" t="s">
        <v>206</v>
      </c>
      <c r="F2495" s="450" t="s">
        <v>998</v>
      </c>
      <c r="G2495" s="450" t="s">
        <v>2519</v>
      </c>
      <c r="H2495" s="450" t="s">
        <v>5227</v>
      </c>
      <c r="I2495" s="627" t="s">
        <v>681</v>
      </c>
      <c r="J2495" s="399" t="s">
        <v>3</v>
      </c>
      <c r="K2495" s="624">
        <v>3</v>
      </c>
      <c r="L2495" s="624">
        <v>5</v>
      </c>
      <c r="M2495" s="624">
        <v>5</v>
      </c>
      <c r="N2495" s="398">
        <v>42</v>
      </c>
      <c r="O2495" s="395"/>
      <c r="P2495" s="526"/>
      <c r="Q2495" s="526">
        <v>39</v>
      </c>
      <c r="R2495" s="526">
        <v>3</v>
      </c>
      <c r="S2495" s="526"/>
      <c r="T2495" s="526"/>
      <c r="U2495" s="526"/>
      <c r="V2495" s="526">
        <f t="shared" si="124"/>
        <v>0</v>
      </c>
      <c r="W2495" s="672"/>
      <c r="X2495" s="396" t="str">
        <f t="shared" si="122"/>
        <v>39 două camere, 3 trei camere, 0 număr camere necunoscut &lt;span style="color: red;"&gt;(spuneți-mi sau trimiteți tabel întreținere)&lt;/span&gt;</v>
      </c>
      <c r="Y2495" s="622" t="str">
        <f t="shared" si="123"/>
        <v>42 din care 39 două camere, 3 trei camere, 0 număr camere necunoscut &lt;span style="color: red;"&gt;(spuneți-mi sau trimiteți tabel întreținere)&lt;/span&gt;</v>
      </c>
      <c r="Z2495" s="397"/>
      <c r="AA2495" s="625" t="s">
        <v>1043</v>
      </c>
      <c r="AB2495" s="628" t="s">
        <v>1306</v>
      </c>
      <c r="AC2495" s="431" t="s">
        <v>1155</v>
      </c>
      <c r="AD2495" s="623" t="s">
        <v>1404</v>
      </c>
      <c r="AE2495" s="623"/>
      <c r="AF2495" s="623"/>
      <c r="AG2495" s="623" t="s">
        <v>10</v>
      </c>
      <c r="AH2495" s="623"/>
      <c r="AI2495" s="623" t="s">
        <v>2598</v>
      </c>
      <c r="AJ2495" s="441"/>
      <c r="AK2495" s="359"/>
    </row>
    <row r="2496" spans="1:37">
      <c r="A2496" s="367"/>
      <c r="B2496" s="445" t="s">
        <v>66</v>
      </c>
      <c r="C2496" s="402">
        <v>47.0289</v>
      </c>
      <c r="D2496" s="428">
        <v>23.9026</v>
      </c>
      <c r="E2496" s="449" t="s">
        <v>206</v>
      </c>
      <c r="F2496" s="450" t="s">
        <v>998</v>
      </c>
      <c r="G2496" s="450" t="s">
        <v>2519</v>
      </c>
      <c r="H2496" s="450" t="s">
        <v>5228</v>
      </c>
      <c r="I2496" s="452" t="s">
        <v>681</v>
      </c>
      <c r="J2496" s="457" t="s">
        <v>3</v>
      </c>
      <c r="K2496" s="624">
        <v>3</v>
      </c>
      <c r="L2496" s="624">
        <v>5</v>
      </c>
      <c r="M2496" s="624">
        <v>5</v>
      </c>
      <c r="N2496" s="398">
        <v>38</v>
      </c>
      <c r="O2496" s="395"/>
      <c r="P2496" s="526"/>
      <c r="Q2496" s="526">
        <v>28</v>
      </c>
      <c r="R2496" s="526">
        <v>10</v>
      </c>
      <c r="S2496" s="526"/>
      <c r="T2496" s="526"/>
      <c r="U2496" s="526"/>
      <c r="V2496" s="406">
        <f t="shared" si="124"/>
        <v>0</v>
      </c>
      <c r="W2496" s="676"/>
      <c r="X2496" s="507" t="str">
        <f t="shared" si="122"/>
        <v>28 două camere, 10 trei camere, 0 număr camere necunoscut &lt;span style="color: red;"&gt;(spuneți-mi sau trimiteți tabel întreținere)&lt;/span&gt;</v>
      </c>
      <c r="Y2496" s="508" t="str">
        <f t="shared" si="123"/>
        <v>38 din care 28 două camere, 10 trei camere, 0 număr camere necunoscut &lt;span style="color: red;"&gt;(spuneți-mi sau trimiteți tabel întreținere)&lt;/span&gt;</v>
      </c>
      <c r="Z2496" s="509"/>
      <c r="AA2496" s="510" t="s">
        <v>1043</v>
      </c>
      <c r="AB2496" s="628" t="s">
        <v>1307</v>
      </c>
      <c r="AC2496" s="431" t="s">
        <v>1155</v>
      </c>
      <c r="AD2496" s="623" t="s">
        <v>1394</v>
      </c>
      <c r="AE2496" s="623"/>
      <c r="AF2496" s="623"/>
      <c r="AG2496" s="623" t="s">
        <v>10</v>
      </c>
      <c r="AH2496" s="623"/>
      <c r="AI2496" s="623" t="s">
        <v>2598</v>
      </c>
      <c r="AJ2496" s="441"/>
      <c r="AK2496" s="359"/>
    </row>
    <row r="2497" spans="1:37">
      <c r="A2497" s="367"/>
      <c r="B2497" s="445" t="s">
        <v>90</v>
      </c>
      <c r="C2497" s="402">
        <v>47.024900000000002</v>
      </c>
      <c r="D2497" s="428">
        <v>23.898299999999999</v>
      </c>
      <c r="E2497" s="449" t="s">
        <v>206</v>
      </c>
      <c r="F2497" s="450" t="s">
        <v>998</v>
      </c>
      <c r="G2497" s="450" t="s">
        <v>2519</v>
      </c>
      <c r="H2497" s="450" t="s">
        <v>5229</v>
      </c>
      <c r="I2497" s="452" t="s">
        <v>681</v>
      </c>
      <c r="J2497" s="457" t="s">
        <v>3</v>
      </c>
      <c r="K2497" s="407">
        <v>3</v>
      </c>
      <c r="L2497" s="407">
        <v>5</v>
      </c>
      <c r="M2497" s="407">
        <v>5</v>
      </c>
      <c r="N2497" s="398">
        <v>42</v>
      </c>
      <c r="O2497" s="395"/>
      <c r="P2497" s="526"/>
      <c r="Q2497" s="526">
        <v>39</v>
      </c>
      <c r="R2497" s="526">
        <v>3</v>
      </c>
      <c r="S2497" s="526"/>
      <c r="T2497" s="526"/>
      <c r="U2497" s="526"/>
      <c r="V2497" s="526">
        <f t="shared" si="124"/>
        <v>0</v>
      </c>
      <c r="W2497" s="676"/>
      <c r="X2497" s="507" t="str">
        <f t="shared" si="122"/>
        <v>39 două camere, 3 trei camere, 0 număr camere necunoscut &lt;span style="color: red;"&gt;(spuneți-mi sau trimiteți tabel întreținere)&lt;/span&gt;</v>
      </c>
      <c r="Y2497" s="508" t="str">
        <f t="shared" si="123"/>
        <v>42 din care 39 două camere, 3 trei camere, 0 număr camere necunoscut &lt;span style="color: red;"&gt;(spuneți-mi sau trimiteți tabel întreținere)&lt;/span&gt;</v>
      </c>
      <c r="Z2497" s="509"/>
      <c r="AA2497" s="510" t="s">
        <v>1668</v>
      </c>
      <c r="AB2497" s="628" t="s">
        <v>1307</v>
      </c>
      <c r="AC2497" s="431" t="s">
        <v>1155</v>
      </c>
      <c r="AD2497" s="623" t="s">
        <v>1406</v>
      </c>
      <c r="AE2497" s="623"/>
      <c r="AF2497" s="623"/>
      <c r="AG2497" s="623" t="s">
        <v>10</v>
      </c>
      <c r="AH2497" s="623"/>
      <c r="AI2497" s="623" t="s">
        <v>2598</v>
      </c>
      <c r="AJ2497" s="441"/>
      <c r="AK2497" s="359"/>
    </row>
    <row r="2498" spans="1:37">
      <c r="A2498" s="367"/>
      <c r="B2498" s="445" t="s">
        <v>839</v>
      </c>
      <c r="C2498" s="402">
        <v>47.0261</v>
      </c>
      <c r="D2498" s="428">
        <v>23.897099999999998</v>
      </c>
      <c r="E2498" s="449" t="s">
        <v>206</v>
      </c>
      <c r="F2498" s="450" t="s">
        <v>998</v>
      </c>
      <c r="G2498" s="450" t="s">
        <v>2519</v>
      </c>
      <c r="H2498" s="450" t="s">
        <v>5230</v>
      </c>
      <c r="I2498" s="452" t="s">
        <v>624</v>
      </c>
      <c r="J2498" s="457"/>
      <c r="K2498" s="407"/>
      <c r="L2498" s="407"/>
      <c r="M2498" s="407"/>
      <c r="N2498" s="425" t="s">
        <v>624</v>
      </c>
      <c r="O2498" s="437"/>
      <c r="P2498" s="406"/>
      <c r="Q2498" s="406"/>
      <c r="R2498" s="406"/>
      <c r="S2498" s="406"/>
      <c r="T2498" s="406"/>
      <c r="U2498" s="406"/>
      <c r="V2498" s="406" t="e">
        <f t="shared" si="124"/>
        <v>#VALUE!</v>
      </c>
      <c r="W2498" s="676"/>
      <c r="X2498" s="507" t="e">
        <f t="shared" si="122"/>
        <v>#VALUE!</v>
      </c>
      <c r="Y2498" s="508" t="e">
        <f t="shared" si="123"/>
        <v>#VALUE!</v>
      </c>
      <c r="Z2498" s="509"/>
      <c r="AA2498" s="510" t="s">
        <v>1043</v>
      </c>
      <c r="AB2498" s="421" t="s">
        <v>1318</v>
      </c>
      <c r="AC2498" s="432" t="s">
        <v>624</v>
      </c>
      <c r="AD2498" s="356" t="s">
        <v>624</v>
      </c>
      <c r="AE2498" s="356"/>
      <c r="AF2498" s="356"/>
      <c r="AG2498" s="356" t="s">
        <v>840</v>
      </c>
      <c r="AH2498" s="356"/>
      <c r="AI2498" s="356" t="s">
        <v>2227</v>
      </c>
      <c r="AJ2498" s="441"/>
      <c r="AK2498" s="359"/>
    </row>
    <row r="2499" spans="1:37">
      <c r="A2499" s="367"/>
      <c r="B2499" s="445" t="s">
        <v>119</v>
      </c>
      <c r="C2499" s="402">
        <v>47.025300000000001</v>
      </c>
      <c r="D2499" s="428">
        <v>23.898</v>
      </c>
      <c r="E2499" s="449" t="s">
        <v>206</v>
      </c>
      <c r="F2499" s="450" t="s">
        <v>998</v>
      </c>
      <c r="G2499" s="450" t="s">
        <v>2519</v>
      </c>
      <c r="H2499" s="450" t="s">
        <v>5231</v>
      </c>
      <c r="I2499" s="627" t="s">
        <v>681</v>
      </c>
      <c r="J2499" s="399" t="s">
        <v>3</v>
      </c>
      <c r="K2499" s="624">
        <v>1</v>
      </c>
      <c r="L2499" s="624">
        <v>5</v>
      </c>
      <c r="M2499" s="624">
        <v>5</v>
      </c>
      <c r="N2499" s="425">
        <v>40</v>
      </c>
      <c r="O2499" s="437"/>
      <c r="P2499" s="406">
        <v>40</v>
      </c>
      <c r="Q2499" s="406"/>
      <c r="R2499" s="406"/>
      <c r="S2499" s="406"/>
      <c r="T2499" s="406"/>
      <c r="U2499" s="406"/>
      <c r="V2499" s="406">
        <f t="shared" si="124"/>
        <v>0</v>
      </c>
      <c r="W2499" s="676"/>
      <c r="X2499" s="507" t="str">
        <f t="shared" si="122"/>
        <v>40 garsoniere, 0 număr camere necunoscut &lt;span style="color: red;"&gt;(spuneți-mi sau trimiteți tabel întreținere)&lt;/span&gt;</v>
      </c>
      <c r="Y2499" s="508" t="str">
        <f t="shared" si="123"/>
        <v>40 din care 40 garsoniere, 0 număr camere necunoscut &lt;span style="color: red;"&gt;(spuneți-mi sau trimiteți tabel întreținere)&lt;/span&gt;</v>
      </c>
      <c r="Z2499" s="509"/>
      <c r="AA2499" s="510" t="s">
        <v>1043</v>
      </c>
      <c r="AB2499" s="628" t="s">
        <v>1306</v>
      </c>
      <c r="AC2499" s="432" t="s">
        <v>1155</v>
      </c>
      <c r="AD2499" s="356" t="s">
        <v>2648</v>
      </c>
      <c r="AE2499" s="356"/>
      <c r="AF2499" s="356"/>
      <c r="AG2499" s="356" t="s">
        <v>840</v>
      </c>
      <c r="AH2499" s="356"/>
      <c r="AI2499" s="356" t="s">
        <v>2227</v>
      </c>
      <c r="AJ2499" s="441"/>
      <c r="AK2499" s="359"/>
    </row>
    <row r="2500" spans="1:37">
      <c r="A2500" s="367"/>
      <c r="B2500" s="445" t="s">
        <v>93</v>
      </c>
      <c r="C2500" s="402">
        <v>47.0229</v>
      </c>
      <c r="D2500" s="428">
        <v>23.900400000000001</v>
      </c>
      <c r="E2500" s="449" t="s">
        <v>206</v>
      </c>
      <c r="F2500" s="450" t="s">
        <v>998</v>
      </c>
      <c r="G2500" s="450" t="s">
        <v>2519</v>
      </c>
      <c r="H2500" s="450" t="s">
        <v>5232</v>
      </c>
      <c r="I2500" s="627" t="s">
        <v>882</v>
      </c>
      <c r="J2500" s="399" t="s">
        <v>3</v>
      </c>
      <c r="K2500" s="624">
        <v>2</v>
      </c>
      <c r="L2500" s="624">
        <v>5</v>
      </c>
      <c r="M2500" s="624">
        <v>5</v>
      </c>
      <c r="N2500" s="398">
        <v>20</v>
      </c>
      <c r="O2500" s="395"/>
      <c r="P2500" s="526"/>
      <c r="Q2500" s="526"/>
      <c r="R2500" s="526">
        <v>14</v>
      </c>
      <c r="S2500" s="526">
        <v>6</v>
      </c>
      <c r="T2500" s="526"/>
      <c r="U2500" s="526"/>
      <c r="V2500" s="526">
        <f t="shared" si="124"/>
        <v>0</v>
      </c>
      <c r="W2500" s="676"/>
      <c r="X2500" s="507" t="str">
        <f t="shared" si="122"/>
        <v>14 trei camere, 6 patru camere, 0 număr camere necunoscut &lt;span style="color: red;"&gt;(spuneți-mi sau trimiteți tabel întreținere)&lt;/span&gt;</v>
      </c>
      <c r="Y2500" s="508" t="str">
        <f t="shared" si="123"/>
        <v>20 din care 14 trei camere, 6 patru camere, 0 număr camere necunoscut &lt;span style="color: red;"&gt;(spuneți-mi sau trimiteți tabel întreținere)&lt;/span&gt;</v>
      </c>
      <c r="Z2500" s="509"/>
      <c r="AA2500" s="510" t="s">
        <v>1043</v>
      </c>
      <c r="AB2500" s="628" t="s">
        <v>1307</v>
      </c>
      <c r="AC2500" s="431" t="s">
        <v>1155</v>
      </c>
      <c r="AD2500" s="623" t="s">
        <v>1399</v>
      </c>
      <c r="AE2500" s="623"/>
      <c r="AF2500" s="623"/>
      <c r="AG2500" s="623" t="s">
        <v>10</v>
      </c>
      <c r="AH2500" s="623"/>
      <c r="AI2500" s="623" t="s">
        <v>2598</v>
      </c>
      <c r="AJ2500" s="441"/>
      <c r="AK2500" s="359"/>
    </row>
    <row r="2501" spans="1:37">
      <c r="A2501" s="367"/>
      <c r="B2501" s="445" t="s">
        <v>96</v>
      </c>
      <c r="C2501" s="402">
        <v>47.023800000000001</v>
      </c>
      <c r="D2501" s="428">
        <v>23.8994</v>
      </c>
      <c r="E2501" s="449" t="s">
        <v>206</v>
      </c>
      <c r="F2501" s="450" t="s">
        <v>998</v>
      </c>
      <c r="G2501" s="450" t="s">
        <v>2519</v>
      </c>
      <c r="H2501" s="450" t="s">
        <v>5233</v>
      </c>
      <c r="I2501" s="452" t="s">
        <v>695</v>
      </c>
      <c r="J2501" s="457" t="s">
        <v>3</v>
      </c>
      <c r="K2501" s="407">
        <v>4</v>
      </c>
      <c r="L2501" s="407">
        <v>5</v>
      </c>
      <c r="M2501" s="407">
        <v>4</v>
      </c>
      <c r="N2501" s="425">
        <v>64</v>
      </c>
      <c r="O2501" s="437"/>
      <c r="P2501" s="406">
        <v>4</v>
      </c>
      <c r="Q2501" s="406">
        <v>28</v>
      </c>
      <c r="R2501" s="406">
        <v>32</v>
      </c>
      <c r="S2501" s="406"/>
      <c r="T2501" s="406"/>
      <c r="U2501" s="406"/>
      <c r="V2501" s="406">
        <f t="shared" si="124"/>
        <v>0</v>
      </c>
      <c r="W2501" s="676"/>
      <c r="X2501" s="507" t="str">
        <f t="shared" si="122"/>
        <v>4 garsoniere, 28 două camere, 32 trei camere, 0 număr camere necunoscut &lt;span style="color: red;"&gt;(spuneți-mi sau trimiteți tabel întreținere)&lt;/span&gt;</v>
      </c>
      <c r="Y2501" s="508" t="str">
        <f t="shared" si="123"/>
        <v>64 din care 4 garsoniere, 28 două camere, 32 trei camere, 0 număr camere necunoscut &lt;span style="color: red;"&gt;(spuneți-mi sau trimiteți tabel întreținere)&lt;/span&gt;</v>
      </c>
      <c r="Z2501" s="509"/>
      <c r="AA2501" s="510" t="s">
        <v>1043</v>
      </c>
      <c r="AB2501" s="421" t="s">
        <v>1306</v>
      </c>
      <c r="AC2501" s="432" t="s">
        <v>1155</v>
      </c>
      <c r="AD2501" s="356" t="s">
        <v>2216</v>
      </c>
      <c r="AE2501" s="356"/>
      <c r="AF2501" s="356"/>
      <c r="AG2501" s="356" t="s">
        <v>840</v>
      </c>
      <c r="AH2501" s="356"/>
      <c r="AI2501" s="356" t="s">
        <v>2227</v>
      </c>
      <c r="AJ2501" s="441"/>
      <c r="AK2501" s="359"/>
    </row>
    <row r="2502" spans="1:37">
      <c r="A2502" s="367"/>
      <c r="B2502" s="445" t="s">
        <v>32</v>
      </c>
      <c r="C2502" s="402">
        <v>47.023299999999999</v>
      </c>
      <c r="D2502" s="428">
        <v>23.899000000000001</v>
      </c>
      <c r="E2502" s="449" t="s">
        <v>206</v>
      </c>
      <c r="F2502" s="450" t="s">
        <v>998</v>
      </c>
      <c r="G2502" s="450" t="s">
        <v>2519</v>
      </c>
      <c r="H2502" s="450" t="s">
        <v>5234</v>
      </c>
      <c r="I2502" s="627" t="s">
        <v>882</v>
      </c>
      <c r="J2502" s="399" t="s">
        <v>3</v>
      </c>
      <c r="K2502" s="624">
        <v>3</v>
      </c>
      <c r="L2502" s="624">
        <v>5</v>
      </c>
      <c r="M2502" s="624">
        <v>5</v>
      </c>
      <c r="N2502" s="398">
        <v>30</v>
      </c>
      <c r="O2502" s="395"/>
      <c r="P2502" s="526"/>
      <c r="Q2502" s="526"/>
      <c r="R2502" s="526">
        <v>21</v>
      </c>
      <c r="S2502" s="526">
        <v>9</v>
      </c>
      <c r="T2502" s="526"/>
      <c r="U2502" s="526"/>
      <c r="V2502" s="526">
        <f t="shared" si="124"/>
        <v>0</v>
      </c>
      <c r="W2502" s="676"/>
      <c r="X2502" s="507" t="str">
        <f t="shared" si="122"/>
        <v>21 trei camere, 9 patru camere, 0 număr camere necunoscut &lt;span style="color: red;"&gt;(spuneți-mi sau trimiteți tabel întreținere)&lt;/span&gt;</v>
      </c>
      <c r="Y2502" s="508" t="str">
        <f t="shared" si="123"/>
        <v>30 din care 21 trei camere, 9 patru camere, 0 număr camere necunoscut &lt;span style="color: red;"&gt;(spuneți-mi sau trimiteți tabel întreținere)&lt;/span&gt;</v>
      </c>
      <c r="Z2502" s="509"/>
      <c r="AA2502" s="510" t="s">
        <v>1043</v>
      </c>
      <c r="AB2502" s="628" t="s">
        <v>1307</v>
      </c>
      <c r="AC2502" s="431" t="s">
        <v>1155</v>
      </c>
      <c r="AD2502" s="623" t="s">
        <v>1417</v>
      </c>
      <c r="AE2502" s="623"/>
      <c r="AF2502" s="623"/>
      <c r="AG2502" s="623" t="s">
        <v>10</v>
      </c>
      <c r="AH2502" s="623"/>
      <c r="AI2502" s="623" t="s">
        <v>2598</v>
      </c>
      <c r="AJ2502" s="441"/>
      <c r="AK2502" s="359"/>
    </row>
    <row r="2503" spans="1:37">
      <c r="A2503" s="367"/>
      <c r="B2503" s="445" t="s">
        <v>23</v>
      </c>
      <c r="C2503" s="402">
        <v>47.023099999999999</v>
      </c>
      <c r="D2503" s="428">
        <v>23.899699999999999</v>
      </c>
      <c r="E2503" s="449" t="s">
        <v>206</v>
      </c>
      <c r="F2503" s="450" t="s">
        <v>998</v>
      </c>
      <c r="G2503" s="450" t="s">
        <v>2519</v>
      </c>
      <c r="H2503" s="450" t="s">
        <v>5234</v>
      </c>
      <c r="I2503" s="627" t="s">
        <v>882</v>
      </c>
      <c r="J2503" s="399" t="s">
        <v>3</v>
      </c>
      <c r="K2503" s="624">
        <v>3</v>
      </c>
      <c r="L2503" s="624">
        <v>5</v>
      </c>
      <c r="M2503" s="624">
        <v>5</v>
      </c>
      <c r="N2503" s="398">
        <v>30</v>
      </c>
      <c r="O2503" s="395"/>
      <c r="P2503" s="526"/>
      <c r="Q2503" s="526"/>
      <c r="R2503" s="526">
        <v>21</v>
      </c>
      <c r="S2503" s="526">
        <v>9</v>
      </c>
      <c r="T2503" s="526"/>
      <c r="U2503" s="526"/>
      <c r="V2503" s="526">
        <f t="shared" si="124"/>
        <v>0</v>
      </c>
      <c r="W2503" s="676"/>
      <c r="X2503" s="507" t="str">
        <f t="shared" si="122"/>
        <v>21 trei camere, 9 patru camere, 0 număr camere necunoscut &lt;span style="color: red;"&gt;(spuneți-mi sau trimiteți tabel întreținere)&lt;/span&gt;</v>
      </c>
      <c r="Y2503" s="508" t="str">
        <f t="shared" si="123"/>
        <v>30 din care 21 trei camere, 9 patru camere, 0 număr camere necunoscut &lt;span style="color: red;"&gt;(spuneți-mi sau trimiteți tabel întreținere)&lt;/span&gt;</v>
      </c>
      <c r="Z2503" s="509"/>
      <c r="AA2503" s="625" t="s">
        <v>1043</v>
      </c>
      <c r="AB2503" s="628" t="s">
        <v>1307</v>
      </c>
      <c r="AC2503" s="431" t="s">
        <v>1155</v>
      </c>
      <c r="AD2503" s="623" t="s">
        <v>1417</v>
      </c>
      <c r="AE2503" s="623"/>
      <c r="AF2503" s="623"/>
      <c r="AG2503" s="623" t="s">
        <v>10</v>
      </c>
      <c r="AH2503" s="623"/>
      <c r="AI2503" s="623" t="s">
        <v>2598</v>
      </c>
      <c r="AJ2503" s="441"/>
      <c r="AK2503" s="359"/>
    </row>
    <row r="2504" spans="1:37">
      <c r="A2504" s="367"/>
      <c r="B2504" s="445" t="s">
        <v>951</v>
      </c>
      <c r="C2504" s="402">
        <v>47.024999999999999</v>
      </c>
      <c r="D2504" s="428">
        <v>23.897300000000001</v>
      </c>
      <c r="E2504" s="449" t="s">
        <v>206</v>
      </c>
      <c r="F2504" s="450" t="s">
        <v>998</v>
      </c>
      <c r="G2504" s="450" t="s">
        <v>2519</v>
      </c>
      <c r="H2504" s="450" t="s">
        <v>5235</v>
      </c>
      <c r="I2504" s="627" t="s">
        <v>681</v>
      </c>
      <c r="J2504" s="399" t="s">
        <v>3</v>
      </c>
      <c r="K2504" s="624">
        <v>4</v>
      </c>
      <c r="L2504" s="624">
        <v>5</v>
      </c>
      <c r="M2504" s="624">
        <v>5</v>
      </c>
      <c r="N2504" s="398">
        <v>48</v>
      </c>
      <c r="O2504" s="395"/>
      <c r="P2504" s="526"/>
      <c r="Q2504" s="526">
        <v>30</v>
      </c>
      <c r="R2504" s="526">
        <v>18</v>
      </c>
      <c r="S2504" s="526"/>
      <c r="T2504" s="526"/>
      <c r="U2504" s="526"/>
      <c r="V2504" s="526">
        <f t="shared" si="124"/>
        <v>0</v>
      </c>
      <c r="W2504" s="672"/>
      <c r="X2504" s="396" t="str">
        <f t="shared" si="122"/>
        <v>30 două camere, 18 trei camere, 0 număr camere necunoscut &lt;span style="color: red;"&gt;(spuneți-mi sau trimiteți tabel întreținere)&lt;/span&gt;</v>
      </c>
      <c r="Y2504" s="622" t="str">
        <f t="shared" si="123"/>
        <v>48 din care 30 două camere, 18 trei camere, 0 număr camere necunoscut &lt;span style="color: red;"&gt;(spuneți-mi sau trimiteți tabel întreținere)&lt;/span&gt;</v>
      </c>
      <c r="Z2504" s="397"/>
      <c r="AA2504" s="625" t="s">
        <v>1043</v>
      </c>
      <c r="AB2504" s="628" t="s">
        <v>1307</v>
      </c>
      <c r="AC2504" s="431" t="s">
        <v>1155</v>
      </c>
      <c r="AD2504" s="623" t="s">
        <v>1422</v>
      </c>
      <c r="AE2504" s="623"/>
      <c r="AF2504" s="623"/>
      <c r="AG2504" s="623" t="s">
        <v>10</v>
      </c>
      <c r="AH2504" s="623"/>
      <c r="AI2504" s="623" t="s">
        <v>2598</v>
      </c>
      <c r="AJ2504" s="441"/>
      <c r="AK2504" s="359"/>
    </row>
    <row r="2505" spans="1:37">
      <c r="A2505" s="367"/>
      <c r="B2505" s="445" t="s">
        <v>937</v>
      </c>
      <c r="C2505" s="402">
        <v>47.0244</v>
      </c>
      <c r="D2505" s="428">
        <v>23.896799999999999</v>
      </c>
      <c r="E2505" s="449" t="s">
        <v>206</v>
      </c>
      <c r="F2505" s="450" t="s">
        <v>998</v>
      </c>
      <c r="G2505" s="450" t="s">
        <v>2519</v>
      </c>
      <c r="H2505" s="450" t="s">
        <v>5235</v>
      </c>
      <c r="I2505" s="451" t="s">
        <v>681</v>
      </c>
      <c r="J2505" s="456" t="s">
        <v>3</v>
      </c>
      <c r="K2505" s="403">
        <v>3</v>
      </c>
      <c r="L2505" s="403">
        <v>5</v>
      </c>
      <c r="M2505" s="403">
        <v>5</v>
      </c>
      <c r="N2505" s="398">
        <v>30</v>
      </c>
      <c r="O2505" s="395"/>
      <c r="P2505" s="526"/>
      <c r="Q2505" s="526">
        <v>2</v>
      </c>
      <c r="R2505" s="526">
        <v>22</v>
      </c>
      <c r="S2505" s="526">
        <v>6</v>
      </c>
      <c r="T2505" s="526"/>
      <c r="U2505" s="526"/>
      <c r="V2505" s="526">
        <f t="shared" si="124"/>
        <v>0</v>
      </c>
      <c r="W2505" s="677"/>
      <c r="X2505" s="503" t="str">
        <f t="shared" si="122"/>
        <v>2 două camere, 22 trei camere, 6 patru camere, 0 număr camere necunoscut &lt;span style="color: red;"&gt;(spuneți-mi sau trimiteți tabel întreținere)&lt;/span&gt;</v>
      </c>
      <c r="Y2505" s="504" t="str">
        <f t="shared" si="123"/>
        <v>30 din care 2 două camere, 22 trei camere, 6 patru camere, 0 număr camere necunoscut &lt;span style="color: red;"&gt;(spuneți-mi sau trimiteți tabel întreținere)&lt;/span&gt;</v>
      </c>
      <c r="Z2505" s="505"/>
      <c r="AA2505" s="625" t="s">
        <v>1043</v>
      </c>
      <c r="AB2505" s="628" t="s">
        <v>1307</v>
      </c>
      <c r="AC2505" s="431" t="s">
        <v>1155</v>
      </c>
      <c r="AD2505" s="623" t="s">
        <v>1430</v>
      </c>
      <c r="AE2505" s="623"/>
      <c r="AF2505" s="623"/>
      <c r="AG2505" s="623" t="s">
        <v>10</v>
      </c>
      <c r="AH2505" s="623"/>
      <c r="AI2505" s="623" t="s">
        <v>2598</v>
      </c>
      <c r="AJ2505" s="441"/>
      <c r="AK2505" s="359"/>
    </row>
    <row r="2506" spans="1:37">
      <c r="A2506" s="367"/>
      <c r="B2506" s="445" t="s">
        <v>90</v>
      </c>
      <c r="C2506" s="402">
        <v>47.023499999999999</v>
      </c>
      <c r="D2506" s="428">
        <v>23.898299999999999</v>
      </c>
      <c r="E2506" s="449" t="s">
        <v>206</v>
      </c>
      <c r="F2506" s="450" t="s">
        <v>998</v>
      </c>
      <c r="G2506" s="450" t="s">
        <v>2519</v>
      </c>
      <c r="H2506" s="450" t="s">
        <v>5236</v>
      </c>
      <c r="I2506" s="452" t="s">
        <v>686</v>
      </c>
      <c r="J2506" s="457" t="s">
        <v>3</v>
      </c>
      <c r="K2506" s="407">
        <v>6</v>
      </c>
      <c r="L2506" s="407">
        <v>5</v>
      </c>
      <c r="M2506" s="407">
        <v>5</v>
      </c>
      <c r="N2506" s="425">
        <v>60</v>
      </c>
      <c r="O2506" s="437"/>
      <c r="P2506" s="526"/>
      <c r="Q2506" s="526">
        <v>6</v>
      </c>
      <c r="R2506" s="526">
        <v>45</v>
      </c>
      <c r="S2506" s="526">
        <v>9</v>
      </c>
      <c r="T2506" s="526"/>
      <c r="U2506" s="526"/>
      <c r="V2506" s="406">
        <f t="shared" si="124"/>
        <v>0</v>
      </c>
      <c r="W2506" s="676"/>
      <c r="X2506" s="507" t="str">
        <f t="shared" si="122"/>
        <v>6 două camere, 45 trei camere, 9 patru camere, 0 număr camere necunoscut &lt;span style="color: red;"&gt;(spuneți-mi sau trimiteți tabel întreținere)&lt;/span&gt;</v>
      </c>
      <c r="Y2506" s="508" t="str">
        <f t="shared" si="123"/>
        <v>60 din care 6 două camere, 45 trei camere, 9 patru camere, 0 număr camere necunoscut &lt;span style="color: red;"&gt;(spuneți-mi sau trimiteți tabel întreținere)&lt;/span&gt;</v>
      </c>
      <c r="Z2506" s="509"/>
      <c r="AA2506" s="510" t="s">
        <v>1043</v>
      </c>
      <c r="AB2506" s="628" t="s">
        <v>1307</v>
      </c>
      <c r="AC2506" s="431" t="s">
        <v>1155</v>
      </c>
      <c r="AD2506" s="623" t="s">
        <v>2224</v>
      </c>
      <c r="AE2506" s="623"/>
      <c r="AF2506" s="623"/>
      <c r="AG2506" s="623" t="s">
        <v>10</v>
      </c>
      <c r="AH2506" s="623"/>
      <c r="AI2506" s="623" t="s">
        <v>2598</v>
      </c>
      <c r="AJ2506" s="441"/>
      <c r="AK2506" s="359"/>
    </row>
    <row r="2507" spans="1:37">
      <c r="A2507" s="367"/>
      <c r="B2507" s="445" t="s">
        <v>934</v>
      </c>
      <c r="C2507" s="402">
        <v>47.023499999999999</v>
      </c>
      <c r="D2507" s="428">
        <v>23.903300000000002</v>
      </c>
      <c r="E2507" s="449" t="s">
        <v>206</v>
      </c>
      <c r="F2507" s="450" t="s">
        <v>998</v>
      </c>
      <c r="G2507" s="450" t="s">
        <v>2519</v>
      </c>
      <c r="H2507" s="450" t="s">
        <v>4392</v>
      </c>
      <c r="I2507" s="452" t="s">
        <v>673</v>
      </c>
      <c r="J2507" s="457" t="s">
        <v>3</v>
      </c>
      <c r="K2507" s="407">
        <v>1</v>
      </c>
      <c r="L2507" s="407">
        <v>4</v>
      </c>
      <c r="M2507" s="407">
        <v>4</v>
      </c>
      <c r="N2507" s="425">
        <v>16</v>
      </c>
      <c r="O2507" s="437"/>
      <c r="P2507" s="406"/>
      <c r="Q2507" s="406">
        <v>13</v>
      </c>
      <c r="R2507" s="406">
        <v>3</v>
      </c>
      <c r="S2507" s="406"/>
      <c r="T2507" s="406"/>
      <c r="U2507" s="406"/>
      <c r="V2507" s="406">
        <f t="shared" si="124"/>
        <v>0</v>
      </c>
      <c r="W2507" s="676"/>
      <c r="X2507" s="507" t="str">
        <f t="shared" si="122"/>
        <v>13 două camere, 3 trei camere, 0 număr camere necunoscut &lt;span style="color: red;"&gt;(spuneți-mi sau trimiteți tabel întreținere)&lt;/span&gt;</v>
      </c>
      <c r="Y2507" s="508" t="str">
        <f t="shared" si="123"/>
        <v>16 din care 13 două camere, 3 trei camere, 0 număr camere necunoscut &lt;span style="color: red;"&gt;(spuneți-mi sau trimiteți tabel întreținere)&lt;/span&gt;</v>
      </c>
      <c r="Z2507" s="509"/>
      <c r="AA2507" s="510" t="s">
        <v>1043</v>
      </c>
      <c r="AB2507" s="628" t="s">
        <v>1300</v>
      </c>
      <c r="AC2507" s="432" t="s">
        <v>1548</v>
      </c>
      <c r="AD2507" s="623" t="s">
        <v>2721</v>
      </c>
      <c r="AE2507" s="623"/>
      <c r="AF2507" s="623"/>
      <c r="AG2507" s="623" t="s">
        <v>6</v>
      </c>
      <c r="AH2507" s="623"/>
      <c r="AI2507" s="623" t="s">
        <v>2570</v>
      </c>
      <c r="AJ2507" s="441"/>
      <c r="AK2507" s="359"/>
    </row>
    <row r="2508" spans="1:37">
      <c r="A2508" s="367"/>
      <c r="B2508" s="445" t="s">
        <v>95</v>
      </c>
      <c r="C2508" s="402">
        <v>47.026400000000002</v>
      </c>
      <c r="D2508" s="428">
        <v>23.9023</v>
      </c>
      <c r="E2508" s="449" t="s">
        <v>206</v>
      </c>
      <c r="F2508" s="450" t="s">
        <v>998</v>
      </c>
      <c r="G2508" s="450" t="s">
        <v>2519</v>
      </c>
      <c r="H2508" s="450" t="s">
        <v>5237</v>
      </c>
      <c r="I2508" s="452" t="s">
        <v>681</v>
      </c>
      <c r="J2508" s="457" t="s">
        <v>3</v>
      </c>
      <c r="K2508" s="407">
        <v>1</v>
      </c>
      <c r="L2508" s="407">
        <v>5</v>
      </c>
      <c r="M2508" s="407">
        <v>5</v>
      </c>
      <c r="N2508" s="425">
        <v>20</v>
      </c>
      <c r="O2508" s="437"/>
      <c r="P2508" s="406"/>
      <c r="Q2508" s="406">
        <v>2</v>
      </c>
      <c r="R2508" s="406">
        <v>8</v>
      </c>
      <c r="S2508" s="406">
        <v>10</v>
      </c>
      <c r="T2508" s="406"/>
      <c r="U2508" s="406"/>
      <c r="V2508" s="406">
        <f t="shared" si="124"/>
        <v>0</v>
      </c>
      <c r="W2508" s="676"/>
      <c r="X2508" s="507" t="str">
        <f t="shared" si="122"/>
        <v>2 două camere, 8 trei camere, 10 patru camere, 0 număr camere necunoscut &lt;span style="color: red;"&gt;(spuneți-mi sau trimiteți tabel întreținere)&lt;/span&gt;</v>
      </c>
      <c r="Y2508" s="508" t="str">
        <f t="shared" si="123"/>
        <v>20 din care 2 două camere, 8 trei camere, 10 patru camere, 0 număr camere necunoscut &lt;span style="color: red;"&gt;(spuneți-mi sau trimiteți tabel întreținere)&lt;/span&gt;</v>
      </c>
      <c r="Z2508" s="509"/>
      <c r="AA2508" s="510" t="s">
        <v>1043</v>
      </c>
      <c r="AB2508" s="628" t="s">
        <v>1305</v>
      </c>
      <c r="AC2508" s="431" t="s">
        <v>1547</v>
      </c>
      <c r="AD2508" s="356" t="s">
        <v>2498</v>
      </c>
      <c r="AE2508" s="356"/>
      <c r="AF2508" s="356"/>
      <c r="AG2508" s="356" t="s">
        <v>840</v>
      </c>
      <c r="AH2508" s="356"/>
      <c r="AI2508" s="623" t="s">
        <v>2585</v>
      </c>
      <c r="AJ2508" s="441"/>
      <c r="AK2508" s="359"/>
    </row>
    <row r="2509" spans="1:37">
      <c r="A2509" s="367"/>
      <c r="B2509" s="445" t="s">
        <v>165</v>
      </c>
      <c r="C2509" s="402">
        <v>47.026000000000003</v>
      </c>
      <c r="D2509" s="428">
        <v>23.902200000000001</v>
      </c>
      <c r="E2509" s="449" t="s">
        <v>206</v>
      </c>
      <c r="F2509" s="450" t="s">
        <v>998</v>
      </c>
      <c r="G2509" s="450" t="s">
        <v>2519</v>
      </c>
      <c r="H2509" s="450" t="s">
        <v>5238</v>
      </c>
      <c r="I2509" s="452" t="s">
        <v>681</v>
      </c>
      <c r="J2509" s="457" t="s">
        <v>3</v>
      </c>
      <c r="K2509" s="407">
        <v>2</v>
      </c>
      <c r="L2509" s="407">
        <v>5</v>
      </c>
      <c r="M2509" s="407">
        <v>5</v>
      </c>
      <c r="N2509" s="425">
        <v>39</v>
      </c>
      <c r="O2509" s="437"/>
      <c r="P2509" s="406"/>
      <c r="Q2509" s="406">
        <v>30</v>
      </c>
      <c r="R2509" s="406">
        <v>9</v>
      </c>
      <c r="S2509" s="406"/>
      <c r="T2509" s="406"/>
      <c r="U2509" s="406"/>
      <c r="V2509" s="406">
        <f t="shared" si="124"/>
        <v>0</v>
      </c>
      <c r="W2509" s="676"/>
      <c r="X2509" s="507" t="str">
        <f t="shared" si="122"/>
        <v>30 două camere, 9 trei camere, 0 număr camere necunoscut &lt;span style="color: red;"&gt;(spuneți-mi sau trimiteți tabel întreținere)&lt;/span&gt;</v>
      </c>
      <c r="Y2509" s="508" t="str">
        <f t="shared" si="123"/>
        <v>39 din care 30 două camere, 9 trei camere, 0 număr camere necunoscut &lt;span style="color: red;"&gt;(spuneți-mi sau trimiteți tabel întreținere)&lt;/span&gt;</v>
      </c>
      <c r="Z2509" s="509"/>
      <c r="AA2509" s="510" t="s">
        <v>1043</v>
      </c>
      <c r="AB2509" s="421" t="s">
        <v>1305</v>
      </c>
      <c r="AC2509" s="432" t="s">
        <v>1547</v>
      </c>
      <c r="AD2509" s="356" t="s">
        <v>2361</v>
      </c>
      <c r="AE2509" s="356"/>
      <c r="AF2509" s="356"/>
      <c r="AG2509" s="356" t="s">
        <v>840</v>
      </c>
      <c r="AH2509" s="356"/>
      <c r="AI2509" s="623" t="s">
        <v>2585</v>
      </c>
      <c r="AJ2509" s="441"/>
      <c r="AK2509" s="359"/>
    </row>
    <row r="2510" spans="1:37">
      <c r="A2510" s="367"/>
      <c r="B2510" s="445" t="s">
        <v>73</v>
      </c>
      <c r="C2510" s="402">
        <v>47.025799999999997</v>
      </c>
      <c r="D2510" s="428">
        <v>23.901499999999999</v>
      </c>
      <c r="E2510" s="449" t="s">
        <v>206</v>
      </c>
      <c r="F2510" s="450" t="s">
        <v>998</v>
      </c>
      <c r="G2510" s="450" t="s">
        <v>2519</v>
      </c>
      <c r="H2510" s="450" t="s">
        <v>5239</v>
      </c>
      <c r="I2510" s="452" t="s">
        <v>681</v>
      </c>
      <c r="J2510" s="457" t="s">
        <v>3</v>
      </c>
      <c r="K2510" s="407">
        <v>1</v>
      </c>
      <c r="L2510" s="407">
        <v>5</v>
      </c>
      <c r="M2510" s="407">
        <v>5</v>
      </c>
      <c r="N2510" s="425">
        <v>40</v>
      </c>
      <c r="O2510" s="437"/>
      <c r="P2510" s="406">
        <v>40</v>
      </c>
      <c r="Q2510" s="406"/>
      <c r="R2510" s="406"/>
      <c r="S2510" s="406"/>
      <c r="T2510" s="406"/>
      <c r="U2510" s="406"/>
      <c r="V2510" s="406">
        <f t="shared" si="124"/>
        <v>0</v>
      </c>
      <c r="W2510" s="676"/>
      <c r="X2510" s="507" t="str">
        <f t="shared" si="122"/>
        <v>40 garsoniere, 0 număr camere necunoscut &lt;span style="color: red;"&gt;(spuneți-mi sau trimiteți tabel întreținere)&lt;/span&gt;</v>
      </c>
      <c r="Y2510" s="508" t="str">
        <f t="shared" si="123"/>
        <v>40 din care 40 garsoniere, 0 număr camere necunoscut &lt;span style="color: red;"&gt;(spuneți-mi sau trimiteți tabel întreținere)&lt;/span&gt;</v>
      </c>
      <c r="Z2510" s="509"/>
      <c r="AA2510" s="510" t="s">
        <v>1043</v>
      </c>
      <c r="AB2510" s="421" t="s">
        <v>1302</v>
      </c>
      <c r="AC2510" s="432" t="s">
        <v>1548</v>
      </c>
      <c r="AD2510" s="356" t="s">
        <v>2649</v>
      </c>
      <c r="AE2510" s="356"/>
      <c r="AF2510" s="356"/>
      <c r="AG2510" s="356" t="s">
        <v>840</v>
      </c>
      <c r="AH2510" s="356"/>
      <c r="AI2510" s="623" t="s">
        <v>2573</v>
      </c>
      <c r="AJ2510" s="441"/>
      <c r="AK2510" s="359"/>
    </row>
    <row r="2511" spans="1:37">
      <c r="A2511" s="367"/>
      <c r="B2511" s="445" t="s">
        <v>52</v>
      </c>
      <c r="C2511" s="402">
        <v>47.025500000000001</v>
      </c>
      <c r="D2511" s="428">
        <v>23.9009</v>
      </c>
      <c r="E2511" s="449" t="s">
        <v>206</v>
      </c>
      <c r="F2511" s="450" t="s">
        <v>998</v>
      </c>
      <c r="G2511" s="450" t="s">
        <v>2519</v>
      </c>
      <c r="H2511" s="450" t="s">
        <v>5240</v>
      </c>
      <c r="I2511" s="452" t="s">
        <v>681</v>
      </c>
      <c r="J2511" s="457" t="s">
        <v>3</v>
      </c>
      <c r="K2511" s="407">
        <v>2</v>
      </c>
      <c r="L2511" s="407">
        <v>5</v>
      </c>
      <c r="M2511" s="407">
        <v>5</v>
      </c>
      <c r="N2511" s="425">
        <v>39</v>
      </c>
      <c r="O2511" s="437"/>
      <c r="P2511" s="406"/>
      <c r="Q2511" s="406">
        <v>20</v>
      </c>
      <c r="R2511" s="406">
        <v>9</v>
      </c>
      <c r="S2511" s="406">
        <v>10</v>
      </c>
      <c r="T2511" s="406"/>
      <c r="U2511" s="406"/>
      <c r="V2511" s="406">
        <f t="shared" si="124"/>
        <v>0</v>
      </c>
      <c r="W2511" s="676"/>
      <c r="X2511" s="507" t="str">
        <f t="shared" si="122"/>
        <v>20 două camere, 9 trei camere, 10 patru camere, 0 număr camere necunoscut &lt;span style="color: red;"&gt;(spuneți-mi sau trimiteți tabel întreținere)&lt;/span&gt;</v>
      </c>
      <c r="Y2511" s="508" t="str">
        <f t="shared" si="123"/>
        <v>39 din care 20 două camere, 9 trei camere, 10 patru camere, 0 număr camere necunoscut &lt;span style="color: red;"&gt;(spuneți-mi sau trimiteți tabel întreținere)&lt;/span&gt;</v>
      </c>
      <c r="Z2511" s="509"/>
      <c r="AA2511" s="510" t="s">
        <v>1043</v>
      </c>
      <c r="AB2511" s="421" t="s">
        <v>1305</v>
      </c>
      <c r="AC2511" s="432" t="s">
        <v>1547</v>
      </c>
      <c r="AD2511" s="356" t="s">
        <v>2362</v>
      </c>
      <c r="AE2511" s="356"/>
      <c r="AF2511" s="356"/>
      <c r="AG2511" s="356" t="s">
        <v>840</v>
      </c>
      <c r="AH2511" s="356"/>
      <c r="AI2511" s="623" t="s">
        <v>2585</v>
      </c>
      <c r="AJ2511" s="441"/>
      <c r="AK2511" s="359"/>
    </row>
    <row r="2512" spans="1:37">
      <c r="A2512" s="367"/>
      <c r="B2512" s="445" t="s">
        <v>97</v>
      </c>
      <c r="C2512" s="402">
        <v>47.024500000000003</v>
      </c>
      <c r="D2512" s="428">
        <v>23.8992</v>
      </c>
      <c r="E2512" s="449" t="s">
        <v>206</v>
      </c>
      <c r="F2512" s="450" t="s">
        <v>998</v>
      </c>
      <c r="G2512" s="450" t="s">
        <v>2519</v>
      </c>
      <c r="H2512" s="450" t="s">
        <v>5241</v>
      </c>
      <c r="I2512" s="452" t="s">
        <v>681</v>
      </c>
      <c r="J2512" s="457" t="s">
        <v>3</v>
      </c>
      <c r="K2512" s="407">
        <v>3</v>
      </c>
      <c r="L2512" s="407">
        <v>5</v>
      </c>
      <c r="M2512" s="407">
        <v>5</v>
      </c>
      <c r="N2512" s="425">
        <v>30</v>
      </c>
      <c r="O2512" s="437"/>
      <c r="P2512" s="406"/>
      <c r="Q2512" s="406"/>
      <c r="R2512" s="406">
        <v>21</v>
      </c>
      <c r="S2512" s="406">
        <v>9</v>
      </c>
      <c r="T2512" s="406"/>
      <c r="U2512" s="406"/>
      <c r="V2512" s="406">
        <f t="shared" si="124"/>
        <v>0</v>
      </c>
      <c r="W2512" s="676"/>
      <c r="X2512" s="507" t="str">
        <f t="shared" si="122"/>
        <v>21 trei camere, 9 patru camere, 0 număr camere necunoscut &lt;span style="color: red;"&gt;(spuneți-mi sau trimiteți tabel întreținere)&lt;/span&gt;</v>
      </c>
      <c r="Y2512" s="508" t="str">
        <f t="shared" si="123"/>
        <v>30 din care 21 trei camere, 9 patru camere, 0 număr camere necunoscut &lt;span style="color: red;"&gt;(spuneți-mi sau trimiteți tabel întreținere)&lt;/span&gt;</v>
      </c>
      <c r="Z2512" s="509"/>
      <c r="AA2512" s="510" t="s">
        <v>1043</v>
      </c>
      <c r="AB2512" s="628" t="s">
        <v>1306</v>
      </c>
      <c r="AC2512" s="431" t="s">
        <v>1155</v>
      </c>
      <c r="AD2512" s="356" t="s">
        <v>2303</v>
      </c>
      <c r="AE2512" s="356"/>
      <c r="AF2512" s="356"/>
      <c r="AG2512" s="623" t="s">
        <v>10</v>
      </c>
      <c r="AH2512" s="623"/>
      <c r="AI2512" s="623" t="s">
        <v>2591</v>
      </c>
      <c r="AJ2512" s="441"/>
      <c r="AK2512" s="359"/>
    </row>
    <row r="2513" spans="1:37">
      <c r="A2513" s="367"/>
      <c r="B2513" s="445" t="s">
        <v>9</v>
      </c>
      <c r="C2513" s="402">
        <v>47.0242</v>
      </c>
      <c r="D2513" s="428">
        <v>23.898800000000001</v>
      </c>
      <c r="E2513" s="449" t="s">
        <v>206</v>
      </c>
      <c r="F2513" s="450" t="s">
        <v>998</v>
      </c>
      <c r="G2513" s="450" t="s">
        <v>2519</v>
      </c>
      <c r="H2513" s="450" t="s">
        <v>5241</v>
      </c>
      <c r="I2513" s="452" t="s">
        <v>695</v>
      </c>
      <c r="J2513" s="457" t="s">
        <v>3</v>
      </c>
      <c r="K2513" s="407">
        <v>1</v>
      </c>
      <c r="L2513" s="407">
        <v>5</v>
      </c>
      <c r="M2513" s="407">
        <v>4</v>
      </c>
      <c r="N2513" s="425">
        <v>16</v>
      </c>
      <c r="O2513" s="437"/>
      <c r="P2513" s="406">
        <v>1</v>
      </c>
      <c r="Q2513" s="406">
        <v>7</v>
      </c>
      <c r="R2513" s="406">
        <v>8</v>
      </c>
      <c r="S2513" s="406"/>
      <c r="T2513" s="406"/>
      <c r="U2513" s="406"/>
      <c r="V2513" s="406">
        <f t="shared" si="124"/>
        <v>0</v>
      </c>
      <c r="W2513" s="676"/>
      <c r="X2513" s="507" t="str">
        <f t="shared" si="122"/>
        <v>1 garsoniere, 7 două camere, 8 trei camere, 0 număr camere necunoscut &lt;span style="color: red;"&gt;(spuneți-mi sau trimiteți tabel întreținere)&lt;/span&gt;</v>
      </c>
      <c r="Y2513" s="508" t="str">
        <f t="shared" si="123"/>
        <v>16 din care 1 garsoniere, 7 două camere, 8 trei camere, 0 număr camere necunoscut &lt;span style="color: red;"&gt;(spuneți-mi sau trimiteți tabel întreținere)&lt;/span&gt;</v>
      </c>
      <c r="Z2513" s="509"/>
      <c r="AA2513" s="510" t="s">
        <v>1043</v>
      </c>
      <c r="AB2513" s="421" t="s">
        <v>1306</v>
      </c>
      <c r="AC2513" s="432" t="s">
        <v>1155</v>
      </c>
      <c r="AD2513" s="356" t="s">
        <v>2215</v>
      </c>
      <c r="AE2513" s="356"/>
      <c r="AF2513" s="356"/>
      <c r="AG2513" s="356" t="s">
        <v>840</v>
      </c>
      <c r="AH2513" s="356"/>
      <c r="AI2513" s="356" t="s">
        <v>2227</v>
      </c>
      <c r="AJ2513" s="441"/>
      <c r="AK2513" s="359"/>
    </row>
    <row r="2514" spans="1:37">
      <c r="A2514" s="367"/>
      <c r="B2514" s="445" t="s">
        <v>9</v>
      </c>
      <c r="C2514" s="402">
        <v>47.024000000000001</v>
      </c>
      <c r="D2514" s="428">
        <v>23.898599999999998</v>
      </c>
      <c r="E2514" s="449" t="s">
        <v>206</v>
      </c>
      <c r="F2514" s="450" t="s">
        <v>998</v>
      </c>
      <c r="G2514" s="450" t="s">
        <v>2519</v>
      </c>
      <c r="H2514" s="450" t="s">
        <v>5241</v>
      </c>
      <c r="I2514" s="452" t="s">
        <v>676</v>
      </c>
      <c r="J2514" s="457" t="s">
        <v>751</v>
      </c>
      <c r="K2514" s="407">
        <v>1</v>
      </c>
      <c r="L2514" s="407">
        <v>7</v>
      </c>
      <c r="M2514" s="407">
        <v>6</v>
      </c>
      <c r="N2514" s="425">
        <v>24</v>
      </c>
      <c r="O2514" s="437"/>
      <c r="P2514" s="406"/>
      <c r="Q2514" s="406"/>
      <c r="R2514" s="406"/>
      <c r="S2514" s="406"/>
      <c r="T2514" s="406"/>
      <c r="U2514" s="406"/>
      <c r="V2514" s="406">
        <f t="shared" si="124"/>
        <v>24</v>
      </c>
      <c r="W2514" s="676" t="s">
        <v>750</v>
      </c>
      <c r="X2514" s="507" t="str">
        <f t="shared" si="122"/>
        <v>probabil 24 număr camere necunoscut &lt;span style="color: red;"&gt;(spuneți-mi sau trimiteți tabel întreținere)&lt;/span&gt;</v>
      </c>
      <c r="Y2514" s="508" t="str">
        <f t="shared" si="123"/>
        <v>probabil 24 din care probabil 24 număr camere necunoscut &lt;span style="color: red;"&gt;(spuneți-mi sau trimiteți tabel întreținere)&lt;/span&gt;</v>
      </c>
      <c r="Z2514" s="509"/>
      <c r="AA2514" s="510" t="s">
        <v>1043</v>
      </c>
      <c r="AB2514" s="421" t="s">
        <v>1306</v>
      </c>
      <c r="AC2514" s="432" t="s">
        <v>1155</v>
      </c>
      <c r="AD2514" s="356" t="s">
        <v>624</v>
      </c>
      <c r="AE2514" s="356"/>
      <c r="AF2514" s="356"/>
      <c r="AG2514" s="356" t="s">
        <v>840</v>
      </c>
      <c r="AH2514" s="356"/>
      <c r="AI2514" s="356" t="s">
        <v>2227</v>
      </c>
      <c r="AJ2514" s="441"/>
      <c r="AK2514" s="359"/>
    </row>
    <row r="2515" spans="1:37">
      <c r="A2515" s="367"/>
      <c r="B2515" s="445" t="s">
        <v>81</v>
      </c>
      <c r="C2515" s="402">
        <v>47.024700000000003</v>
      </c>
      <c r="D2515" s="428">
        <v>23.900099999999998</v>
      </c>
      <c r="E2515" s="449" t="s">
        <v>206</v>
      </c>
      <c r="F2515" s="450" t="s">
        <v>998</v>
      </c>
      <c r="G2515" s="450" t="s">
        <v>2519</v>
      </c>
      <c r="H2515" s="450" t="s">
        <v>3112</v>
      </c>
      <c r="I2515" s="452" t="s">
        <v>681</v>
      </c>
      <c r="J2515" s="457" t="s">
        <v>3</v>
      </c>
      <c r="K2515" s="407">
        <v>4</v>
      </c>
      <c r="L2515" s="407">
        <v>5</v>
      </c>
      <c r="M2515" s="407">
        <v>5</v>
      </c>
      <c r="N2515" s="425">
        <v>58</v>
      </c>
      <c r="O2515" s="437"/>
      <c r="P2515" s="406"/>
      <c r="Q2515" s="406">
        <v>36</v>
      </c>
      <c r="R2515" s="406">
        <v>16</v>
      </c>
      <c r="S2515" s="406">
        <v>6</v>
      </c>
      <c r="T2515" s="406"/>
      <c r="U2515" s="406"/>
      <c r="V2515" s="406">
        <f t="shared" si="124"/>
        <v>0</v>
      </c>
      <c r="W2515" s="676"/>
      <c r="X2515" s="507" t="str">
        <f t="shared" si="122"/>
        <v>36 două camere, 16 trei camere, 6 patru camere, 0 număr camere necunoscut &lt;span style="color: red;"&gt;(spuneți-mi sau trimiteți tabel întreținere)&lt;/span&gt;</v>
      </c>
      <c r="Y2515" s="508" t="str">
        <f t="shared" si="123"/>
        <v>58 din care 36 două camere, 16 trei camere, 6 patru camere, 0 număr camere necunoscut &lt;span style="color: red;"&gt;(spuneți-mi sau trimiteți tabel întreținere)&lt;/span&gt;</v>
      </c>
      <c r="Z2515" s="509"/>
      <c r="AA2515" s="510" t="s">
        <v>1043</v>
      </c>
      <c r="AB2515" s="628" t="s">
        <v>1306</v>
      </c>
      <c r="AC2515" s="431" t="s">
        <v>1155</v>
      </c>
      <c r="AD2515" s="356" t="s">
        <v>2321</v>
      </c>
      <c r="AE2515" s="356"/>
      <c r="AF2515" s="356"/>
      <c r="AG2515" s="623" t="s">
        <v>10</v>
      </c>
      <c r="AH2515" s="623"/>
      <c r="AI2515" s="623" t="s">
        <v>2588</v>
      </c>
      <c r="AJ2515" s="441"/>
      <c r="AK2515" s="359"/>
    </row>
    <row r="2516" spans="1:37">
      <c r="A2516" s="367"/>
      <c r="B2516" s="445" t="s">
        <v>81</v>
      </c>
      <c r="C2516" s="402">
        <v>47.024900000000002</v>
      </c>
      <c r="D2516" s="428">
        <v>23.900500000000001</v>
      </c>
      <c r="E2516" s="449" t="s">
        <v>206</v>
      </c>
      <c r="F2516" s="450" t="s">
        <v>998</v>
      </c>
      <c r="G2516" s="450" t="s">
        <v>2519</v>
      </c>
      <c r="H2516" s="450" t="s">
        <v>3111</v>
      </c>
      <c r="I2516" s="452" t="s">
        <v>1550</v>
      </c>
      <c r="J2516" s="457" t="s">
        <v>3</v>
      </c>
      <c r="K2516" s="407">
        <v>4</v>
      </c>
      <c r="L2516" s="407">
        <v>5</v>
      </c>
      <c r="M2516" s="407">
        <v>5</v>
      </c>
      <c r="N2516" s="425">
        <v>60</v>
      </c>
      <c r="O2516" s="437"/>
      <c r="P2516" s="406">
        <v>1</v>
      </c>
      <c r="Q2516" s="406">
        <v>9</v>
      </c>
      <c r="R2516" s="406">
        <v>40</v>
      </c>
      <c r="S2516" s="406">
        <v>10</v>
      </c>
      <c r="T2516" s="406"/>
      <c r="U2516" s="406"/>
      <c r="V2516" s="406">
        <f t="shared" si="124"/>
        <v>0</v>
      </c>
      <c r="W2516" s="676"/>
      <c r="X2516" s="507" t="str">
        <f t="shared" si="122"/>
        <v>1 garsoniere, 9 două camere, 40 trei camere, 10 patru camere, 0 număr camere necunoscut &lt;span style="color: red;"&gt;(spuneți-mi sau trimiteți tabel întreținere)&lt;/span&gt;</v>
      </c>
      <c r="Y2516" s="508" t="str">
        <f t="shared" si="123"/>
        <v>60 din care 1 garsoniere, 9 două camere, 40 trei camere, 10 patru camere, 0 număr camere necunoscut &lt;span style="color: red;"&gt;(spuneți-mi sau trimiteți tabel întreținere)&lt;/span&gt;</v>
      </c>
      <c r="Z2516" s="509"/>
      <c r="AA2516" s="510" t="s">
        <v>1043</v>
      </c>
      <c r="AB2516" s="421" t="s">
        <v>1305</v>
      </c>
      <c r="AC2516" s="432" t="s">
        <v>1547</v>
      </c>
      <c r="AD2516" s="356" t="s">
        <v>2707</v>
      </c>
      <c r="AE2516" s="356"/>
      <c r="AF2516" s="356"/>
      <c r="AG2516" s="356" t="s">
        <v>840</v>
      </c>
      <c r="AH2516" s="356"/>
      <c r="AI2516" s="623" t="s">
        <v>2585</v>
      </c>
      <c r="AJ2516" s="441"/>
      <c r="AK2516" s="359"/>
    </row>
    <row r="2517" spans="1:37">
      <c r="A2517" s="367"/>
      <c r="B2517" s="445" t="s">
        <v>54</v>
      </c>
      <c r="C2517" s="402">
        <v>47.028300000000002</v>
      </c>
      <c r="D2517" s="428">
        <v>23.9</v>
      </c>
      <c r="E2517" s="449" t="s">
        <v>206</v>
      </c>
      <c r="F2517" s="450" t="s">
        <v>998</v>
      </c>
      <c r="G2517" s="450" t="s">
        <v>2519</v>
      </c>
      <c r="H2517" s="450" t="s">
        <v>5242</v>
      </c>
      <c r="I2517" s="452" t="s">
        <v>693</v>
      </c>
      <c r="J2517" s="457" t="s">
        <v>3</v>
      </c>
      <c r="K2517" s="407">
        <v>6</v>
      </c>
      <c r="L2517" s="407">
        <v>5</v>
      </c>
      <c r="M2517" s="407">
        <v>5</v>
      </c>
      <c r="N2517" s="425">
        <v>88</v>
      </c>
      <c r="O2517" s="437"/>
      <c r="P2517" s="406"/>
      <c r="Q2517" s="406">
        <v>59</v>
      </c>
      <c r="R2517" s="406">
        <v>23</v>
      </c>
      <c r="S2517" s="406">
        <v>6</v>
      </c>
      <c r="T2517" s="406"/>
      <c r="U2517" s="406"/>
      <c r="V2517" s="406">
        <f t="shared" si="124"/>
        <v>0</v>
      </c>
      <c r="W2517" s="676"/>
      <c r="X2517" s="507" t="str">
        <f t="shared" si="122"/>
        <v>59 două camere, 23 trei camere, 6 patru camere, 0 număr camere necunoscut &lt;span style="color: red;"&gt;(spuneți-mi sau trimiteți tabel întreținere)&lt;/span&gt;</v>
      </c>
      <c r="Y2517" s="508" t="str">
        <f t="shared" si="123"/>
        <v>88 din care 59 două camere, 23 trei camere, 6 patru camere, 0 număr camere necunoscut &lt;span style="color: red;"&gt;(spuneți-mi sau trimiteți tabel întreținere)&lt;/span&gt;</v>
      </c>
      <c r="Z2517" s="509"/>
      <c r="AA2517" s="510" t="s">
        <v>1043</v>
      </c>
      <c r="AB2517" s="628" t="s">
        <v>1306</v>
      </c>
      <c r="AC2517" s="431" t="s">
        <v>1155</v>
      </c>
      <c r="AD2517" s="356" t="s">
        <v>2297</v>
      </c>
      <c r="AE2517" s="356"/>
      <c r="AF2517" s="356"/>
      <c r="AG2517" s="623" t="s">
        <v>10</v>
      </c>
      <c r="AH2517" s="623"/>
      <c r="AI2517" s="623" t="s">
        <v>2591</v>
      </c>
      <c r="AJ2517" s="441"/>
      <c r="AK2517" s="359"/>
    </row>
    <row r="2518" spans="1:37">
      <c r="A2518" s="367"/>
      <c r="B2518" s="445" t="s">
        <v>137</v>
      </c>
      <c r="C2518" s="402">
        <v>47.028799999999997</v>
      </c>
      <c r="D2518" s="428">
        <v>23.8996</v>
      </c>
      <c r="E2518" s="449" t="s">
        <v>206</v>
      </c>
      <c r="F2518" s="450" t="s">
        <v>998</v>
      </c>
      <c r="G2518" s="450" t="s">
        <v>2519</v>
      </c>
      <c r="H2518" s="450" t="s">
        <v>5243</v>
      </c>
      <c r="I2518" s="452" t="s">
        <v>681</v>
      </c>
      <c r="J2518" s="457" t="s">
        <v>3</v>
      </c>
      <c r="K2518" s="624">
        <v>2</v>
      </c>
      <c r="L2518" s="624">
        <v>5</v>
      </c>
      <c r="M2518" s="624">
        <v>5</v>
      </c>
      <c r="N2518" s="398">
        <v>28</v>
      </c>
      <c r="O2518" s="395"/>
      <c r="P2518" s="526"/>
      <c r="Q2518" s="526">
        <v>26</v>
      </c>
      <c r="R2518" s="526">
        <v>2</v>
      </c>
      <c r="S2518" s="526"/>
      <c r="T2518" s="526"/>
      <c r="U2518" s="406"/>
      <c r="V2518" s="406">
        <f t="shared" si="124"/>
        <v>0</v>
      </c>
      <c r="W2518" s="676"/>
      <c r="X2518" s="507" t="str">
        <f t="shared" si="122"/>
        <v>26 două camere, 2 trei camere, 0 număr camere necunoscut &lt;span style="color: red;"&gt;(spuneți-mi sau trimiteți tabel întreținere)&lt;/span&gt;</v>
      </c>
      <c r="Y2518" s="508" t="str">
        <f t="shared" si="123"/>
        <v>28 din care 26 două camere, 2 trei camere, 0 număr camere necunoscut &lt;span style="color: red;"&gt;(spuneți-mi sau trimiteți tabel întreținere)&lt;/span&gt;</v>
      </c>
      <c r="Z2518" s="509"/>
      <c r="AA2518" s="510" t="s">
        <v>1043</v>
      </c>
      <c r="AB2518" s="628" t="s">
        <v>1307</v>
      </c>
      <c r="AC2518" s="431" t="s">
        <v>1155</v>
      </c>
      <c r="AD2518" s="623" t="s">
        <v>1392</v>
      </c>
      <c r="AE2518" s="623"/>
      <c r="AF2518" s="623"/>
      <c r="AG2518" s="623" t="s">
        <v>10</v>
      </c>
      <c r="AH2518" s="623"/>
      <c r="AI2518" s="623" t="s">
        <v>2598</v>
      </c>
      <c r="AJ2518" s="441"/>
      <c r="AK2518" s="359"/>
    </row>
    <row r="2519" spans="1:37">
      <c r="A2519" s="367"/>
      <c r="B2519" s="445" t="s">
        <v>138</v>
      </c>
      <c r="C2519" s="402">
        <v>47.0291</v>
      </c>
      <c r="D2519" s="428">
        <v>23.900099999999998</v>
      </c>
      <c r="E2519" s="449" t="s">
        <v>206</v>
      </c>
      <c r="F2519" s="450" t="s">
        <v>998</v>
      </c>
      <c r="G2519" s="450" t="s">
        <v>2519</v>
      </c>
      <c r="H2519" s="450" t="s">
        <v>5244</v>
      </c>
      <c r="I2519" s="452" t="s">
        <v>681</v>
      </c>
      <c r="J2519" s="457" t="s">
        <v>3</v>
      </c>
      <c r="K2519" s="624">
        <v>2</v>
      </c>
      <c r="L2519" s="624">
        <v>5</v>
      </c>
      <c r="M2519" s="624">
        <v>5</v>
      </c>
      <c r="N2519" s="398">
        <v>28</v>
      </c>
      <c r="O2519" s="395"/>
      <c r="P2519" s="526"/>
      <c r="Q2519" s="526">
        <v>26</v>
      </c>
      <c r="R2519" s="526">
        <v>2</v>
      </c>
      <c r="S2519" s="526"/>
      <c r="T2519" s="526"/>
      <c r="U2519" s="406"/>
      <c r="V2519" s="406">
        <f t="shared" si="124"/>
        <v>0</v>
      </c>
      <c r="W2519" s="676"/>
      <c r="X2519" s="507" t="str">
        <f t="shared" si="122"/>
        <v>26 două camere, 2 trei camere, 0 număr camere necunoscut &lt;span style="color: red;"&gt;(spuneți-mi sau trimiteți tabel întreținere)&lt;/span&gt;</v>
      </c>
      <c r="Y2519" s="508" t="str">
        <f t="shared" si="123"/>
        <v>28 din care 26 două camere, 2 trei camere, 0 număr camere necunoscut &lt;span style="color: red;"&gt;(spuneți-mi sau trimiteți tabel întreținere)&lt;/span&gt;</v>
      </c>
      <c r="Z2519" s="509"/>
      <c r="AA2519" s="510" t="s">
        <v>1043</v>
      </c>
      <c r="AB2519" s="628" t="s">
        <v>1307</v>
      </c>
      <c r="AC2519" s="431" t="s">
        <v>1155</v>
      </c>
      <c r="AD2519" s="623" t="s">
        <v>1392</v>
      </c>
      <c r="AE2519" s="623"/>
      <c r="AF2519" s="623"/>
      <c r="AG2519" s="623" t="s">
        <v>10</v>
      </c>
      <c r="AH2519" s="623"/>
      <c r="AI2519" s="623" t="s">
        <v>2598</v>
      </c>
      <c r="AJ2519" s="441"/>
      <c r="AK2519" s="359"/>
    </row>
    <row r="2520" spans="1:37">
      <c r="A2520" s="367"/>
      <c r="B2520" s="445" t="s">
        <v>148</v>
      </c>
      <c r="C2520" s="402">
        <v>47.029299999999999</v>
      </c>
      <c r="D2520" s="428">
        <v>23.901299999999999</v>
      </c>
      <c r="E2520" s="449" t="s">
        <v>206</v>
      </c>
      <c r="F2520" s="450" t="s">
        <v>998</v>
      </c>
      <c r="G2520" s="450" t="s">
        <v>2519</v>
      </c>
      <c r="H2520" s="450" t="s">
        <v>5245</v>
      </c>
      <c r="I2520" s="452" t="s">
        <v>681</v>
      </c>
      <c r="J2520" s="457" t="s">
        <v>3</v>
      </c>
      <c r="K2520" s="624">
        <v>4</v>
      </c>
      <c r="L2520" s="624">
        <v>5</v>
      </c>
      <c r="M2520" s="624">
        <v>5</v>
      </c>
      <c r="N2520" s="398">
        <v>78</v>
      </c>
      <c r="O2520" s="395"/>
      <c r="P2520" s="526">
        <v>40</v>
      </c>
      <c r="Q2520" s="526">
        <v>28</v>
      </c>
      <c r="R2520" s="526">
        <v>10</v>
      </c>
      <c r="S2520" s="526"/>
      <c r="T2520" s="526"/>
      <c r="U2520" s="526"/>
      <c r="V2520" s="406">
        <f t="shared" si="124"/>
        <v>0</v>
      </c>
      <c r="W2520" s="676"/>
      <c r="X2520" s="507" t="str">
        <f t="shared" si="122"/>
        <v>40 garsoniere, 28 două camere, 10 trei camere, 0 număr camere necunoscut &lt;span style="color: red;"&gt;(spuneți-mi sau trimiteți tabel întreținere)&lt;/span&gt;</v>
      </c>
      <c r="Y2520" s="508" t="str">
        <f t="shared" si="123"/>
        <v>78 din care 40 garsoniere, 28 două camere, 10 trei camere, 0 număr camere necunoscut &lt;span style="color: red;"&gt;(spuneți-mi sau trimiteți tabel întreținere)&lt;/span&gt;</v>
      </c>
      <c r="Z2520" s="509"/>
      <c r="AA2520" s="510" t="s">
        <v>1043</v>
      </c>
      <c r="AB2520" s="628" t="s">
        <v>1307</v>
      </c>
      <c r="AC2520" s="431" t="s">
        <v>1155</v>
      </c>
      <c r="AD2520" s="623" t="s">
        <v>2222</v>
      </c>
      <c r="AE2520" s="623"/>
      <c r="AF2520" s="623"/>
      <c r="AG2520" s="623" t="s">
        <v>10</v>
      </c>
      <c r="AH2520" s="623"/>
      <c r="AI2520" s="623" t="s">
        <v>2598</v>
      </c>
      <c r="AJ2520" s="441"/>
      <c r="AK2520" s="359"/>
    </row>
    <row r="2521" spans="1:37">
      <c r="A2521" s="367"/>
      <c r="B2521" s="445" t="s">
        <v>139</v>
      </c>
      <c r="C2521" s="402">
        <v>47.029400000000003</v>
      </c>
      <c r="D2521" s="428">
        <v>23.900500000000001</v>
      </c>
      <c r="E2521" s="449" t="s">
        <v>206</v>
      </c>
      <c r="F2521" s="450" t="s">
        <v>998</v>
      </c>
      <c r="G2521" s="450" t="s">
        <v>2519</v>
      </c>
      <c r="H2521" s="450" t="s">
        <v>5246</v>
      </c>
      <c r="I2521" s="452" t="s">
        <v>681</v>
      </c>
      <c r="J2521" s="457" t="s">
        <v>3</v>
      </c>
      <c r="K2521" s="624">
        <v>2</v>
      </c>
      <c r="L2521" s="624">
        <v>5</v>
      </c>
      <c r="M2521" s="624">
        <v>5</v>
      </c>
      <c r="N2521" s="398">
        <v>28</v>
      </c>
      <c r="O2521" s="395"/>
      <c r="P2521" s="526"/>
      <c r="Q2521" s="526">
        <v>26</v>
      </c>
      <c r="R2521" s="526">
        <v>2</v>
      </c>
      <c r="S2521" s="526"/>
      <c r="T2521" s="526"/>
      <c r="U2521" s="406"/>
      <c r="V2521" s="406">
        <f t="shared" si="124"/>
        <v>0</v>
      </c>
      <c r="W2521" s="676"/>
      <c r="X2521" s="507" t="str">
        <f t="shared" si="122"/>
        <v>26 două camere, 2 trei camere, 0 număr camere necunoscut &lt;span style="color: red;"&gt;(spuneți-mi sau trimiteți tabel întreținere)&lt;/span&gt;</v>
      </c>
      <c r="Y2521" s="508" t="str">
        <f t="shared" si="123"/>
        <v>28 din care 26 două camere, 2 trei camere, 0 număr camere necunoscut &lt;span style="color: red;"&gt;(spuneți-mi sau trimiteți tabel întreținere)&lt;/span&gt;</v>
      </c>
      <c r="Z2521" s="509"/>
      <c r="AA2521" s="510" t="s">
        <v>1043</v>
      </c>
      <c r="AB2521" s="628" t="s">
        <v>1307</v>
      </c>
      <c r="AC2521" s="431" t="s">
        <v>1155</v>
      </c>
      <c r="AD2521" s="623" t="s">
        <v>1392</v>
      </c>
      <c r="AE2521" s="623"/>
      <c r="AF2521" s="623"/>
      <c r="AG2521" s="623" t="s">
        <v>10</v>
      </c>
      <c r="AH2521" s="623"/>
      <c r="AI2521" s="623" t="s">
        <v>2598</v>
      </c>
      <c r="AJ2521" s="441"/>
      <c r="AK2521" s="359"/>
    </row>
    <row r="2522" spans="1:37">
      <c r="A2522" s="367"/>
      <c r="B2522" s="445" t="s">
        <v>142</v>
      </c>
      <c r="C2522" s="402">
        <v>47.029899999999998</v>
      </c>
      <c r="D2522" s="428">
        <v>23.9011</v>
      </c>
      <c r="E2522" s="449" t="s">
        <v>206</v>
      </c>
      <c r="F2522" s="450" t="s">
        <v>998</v>
      </c>
      <c r="G2522" s="450" t="s">
        <v>2519</v>
      </c>
      <c r="H2522" s="450" t="s">
        <v>5247</v>
      </c>
      <c r="I2522" s="627" t="s">
        <v>681</v>
      </c>
      <c r="J2522" s="399" t="s">
        <v>3</v>
      </c>
      <c r="K2522" s="624">
        <v>4</v>
      </c>
      <c r="L2522" s="624">
        <v>5</v>
      </c>
      <c r="M2522" s="624">
        <v>5</v>
      </c>
      <c r="N2522" s="398">
        <v>52</v>
      </c>
      <c r="O2522" s="395"/>
      <c r="P2522" s="526"/>
      <c r="Q2522" s="526">
        <v>41</v>
      </c>
      <c r="R2522" s="526">
        <v>11</v>
      </c>
      <c r="S2522" s="526"/>
      <c r="T2522" s="526"/>
      <c r="U2522" s="526"/>
      <c r="V2522" s="526">
        <f t="shared" si="124"/>
        <v>0</v>
      </c>
      <c r="W2522" s="672"/>
      <c r="X2522" s="396" t="str">
        <f t="shared" si="122"/>
        <v>41 două camere, 11 trei camere, 0 număr camere necunoscut &lt;span style="color: red;"&gt;(spuneți-mi sau trimiteți tabel întreținere)&lt;/span&gt;</v>
      </c>
      <c r="Y2522" s="622" t="str">
        <f t="shared" si="123"/>
        <v>52 din care 41 două camere, 11 trei camere, 0 număr camere necunoscut &lt;span style="color: red;"&gt;(spuneți-mi sau trimiteți tabel întreținere)&lt;/span&gt;</v>
      </c>
      <c r="Z2522" s="397"/>
      <c r="AA2522" s="625" t="s">
        <v>1043</v>
      </c>
      <c r="AB2522" s="628" t="s">
        <v>1307</v>
      </c>
      <c r="AC2522" s="431" t="s">
        <v>1155</v>
      </c>
      <c r="AD2522" s="623" t="s">
        <v>1395</v>
      </c>
      <c r="AE2522" s="623"/>
      <c r="AF2522" s="623"/>
      <c r="AG2522" s="623" t="s">
        <v>10</v>
      </c>
      <c r="AH2522" s="623"/>
      <c r="AI2522" s="623" t="s">
        <v>2598</v>
      </c>
      <c r="AJ2522" s="441"/>
      <c r="AK2522" s="359"/>
    </row>
    <row r="2523" spans="1:37">
      <c r="A2523" s="367"/>
      <c r="B2523" s="445" t="s">
        <v>952</v>
      </c>
      <c r="C2523" s="402">
        <v>47.026899999999998</v>
      </c>
      <c r="D2523" s="428">
        <v>23.902000000000001</v>
      </c>
      <c r="E2523" s="449" t="s">
        <v>206</v>
      </c>
      <c r="F2523" s="450" t="s">
        <v>998</v>
      </c>
      <c r="G2523" s="450" t="s">
        <v>2519</v>
      </c>
      <c r="H2523" s="450" t="s">
        <v>5248</v>
      </c>
      <c r="I2523" s="627" t="s">
        <v>695</v>
      </c>
      <c r="J2523" s="399" t="s">
        <v>3</v>
      </c>
      <c r="K2523" s="624">
        <v>4</v>
      </c>
      <c r="L2523" s="624">
        <v>5</v>
      </c>
      <c r="M2523" s="624">
        <v>4</v>
      </c>
      <c r="N2523" s="398">
        <v>44</v>
      </c>
      <c r="O2523" s="395"/>
      <c r="P2523" s="526"/>
      <c r="Q2523" s="526">
        <v>28</v>
      </c>
      <c r="R2523" s="526">
        <v>12</v>
      </c>
      <c r="S2523" s="526">
        <v>4</v>
      </c>
      <c r="T2523" s="526"/>
      <c r="U2523" s="526"/>
      <c r="V2523" s="526">
        <f t="shared" si="124"/>
        <v>0</v>
      </c>
      <c r="W2523" s="672"/>
      <c r="X2523" s="396" t="str">
        <f t="shared" si="122"/>
        <v>28 două camere, 12 trei camere, 4 patru camere, 0 număr camere necunoscut &lt;span style="color: red;"&gt;(spuneți-mi sau trimiteți tabel întreținere)&lt;/span&gt;</v>
      </c>
      <c r="Y2523" s="622" t="str">
        <f t="shared" si="123"/>
        <v>44 din care 28 două camere, 12 trei camere, 4 patru camere, 0 număr camere necunoscut &lt;span style="color: red;"&gt;(spuneți-mi sau trimiteți tabel întreținere)&lt;/span&gt;</v>
      </c>
      <c r="Z2523" s="397"/>
      <c r="AA2523" s="625" t="s">
        <v>1043</v>
      </c>
      <c r="AB2523" s="628" t="s">
        <v>1307</v>
      </c>
      <c r="AC2523" s="431" t="s">
        <v>1155</v>
      </c>
      <c r="AD2523" s="623" t="s">
        <v>2204</v>
      </c>
      <c r="AE2523" s="623"/>
      <c r="AF2523" s="623"/>
      <c r="AG2523" s="623" t="s">
        <v>1219</v>
      </c>
      <c r="AH2523" s="623"/>
      <c r="AI2523" s="623" t="s">
        <v>2606</v>
      </c>
      <c r="AJ2523" s="441"/>
      <c r="AK2523" s="359"/>
    </row>
    <row r="2524" spans="1:37">
      <c r="A2524" s="367"/>
      <c r="B2524" s="445" t="s">
        <v>857</v>
      </c>
      <c r="C2524" s="402">
        <v>47.026400000000002</v>
      </c>
      <c r="D2524" s="428">
        <v>23.900300000000001</v>
      </c>
      <c r="E2524" s="449" t="s">
        <v>206</v>
      </c>
      <c r="F2524" s="450" t="s">
        <v>998</v>
      </c>
      <c r="G2524" s="450" t="s">
        <v>2519</v>
      </c>
      <c r="H2524" s="450" t="s">
        <v>5249</v>
      </c>
      <c r="I2524" s="627" t="s">
        <v>693</v>
      </c>
      <c r="J2524" s="399" t="s">
        <v>3</v>
      </c>
      <c r="K2524" s="624">
        <v>4</v>
      </c>
      <c r="L2524" s="624">
        <v>5</v>
      </c>
      <c r="M2524" s="624">
        <v>5</v>
      </c>
      <c r="N2524" s="398">
        <v>42</v>
      </c>
      <c r="O2524" s="395"/>
      <c r="P2524" s="526"/>
      <c r="Q2524" s="526">
        <v>25</v>
      </c>
      <c r="R2524" s="526">
        <v>11</v>
      </c>
      <c r="S2524" s="526">
        <v>6</v>
      </c>
      <c r="T2524" s="526"/>
      <c r="U2524" s="526"/>
      <c r="V2524" s="526">
        <f t="shared" si="124"/>
        <v>0</v>
      </c>
      <c r="W2524" s="672"/>
      <c r="X2524" s="396" t="str">
        <f t="shared" si="122"/>
        <v>25 două camere, 11 trei camere, 6 patru camere, 0 număr camere necunoscut &lt;span style="color: red;"&gt;(spuneți-mi sau trimiteți tabel întreținere)&lt;/span&gt;</v>
      </c>
      <c r="Y2524" s="622" t="str">
        <f t="shared" si="123"/>
        <v>42 din care 25 două camere, 11 trei camere, 6 patru camere, 0 număr camere necunoscut &lt;span style="color: red;"&gt;(spuneți-mi sau trimiteți tabel întreținere)&lt;/span&gt;</v>
      </c>
      <c r="Z2524" s="397"/>
      <c r="AA2524" s="625" t="s">
        <v>1043</v>
      </c>
      <c r="AB2524" s="628" t="s">
        <v>1306</v>
      </c>
      <c r="AC2524" s="431" t="s">
        <v>1155</v>
      </c>
      <c r="AD2524" s="623" t="s">
        <v>1428</v>
      </c>
      <c r="AE2524" s="623"/>
      <c r="AF2524" s="623"/>
      <c r="AG2524" s="623" t="s">
        <v>10</v>
      </c>
      <c r="AH2524" s="623"/>
      <c r="AI2524" s="623" t="s">
        <v>2598</v>
      </c>
      <c r="AJ2524" s="441"/>
      <c r="AK2524" s="359"/>
    </row>
    <row r="2525" spans="1:37">
      <c r="A2525" s="367"/>
      <c r="B2525" s="445" t="s">
        <v>27</v>
      </c>
      <c r="C2525" s="402">
        <v>47.024900000000002</v>
      </c>
      <c r="D2525" s="428">
        <v>23.898800000000001</v>
      </c>
      <c r="E2525" s="449" t="s">
        <v>206</v>
      </c>
      <c r="F2525" s="450" t="s">
        <v>998</v>
      </c>
      <c r="G2525" s="450" t="s">
        <v>2519</v>
      </c>
      <c r="H2525" s="450" t="s">
        <v>5250</v>
      </c>
      <c r="I2525" s="451" t="s">
        <v>681</v>
      </c>
      <c r="J2525" s="456" t="s">
        <v>3</v>
      </c>
      <c r="K2525" s="403">
        <v>3</v>
      </c>
      <c r="L2525" s="403">
        <v>5</v>
      </c>
      <c r="M2525" s="403">
        <v>5</v>
      </c>
      <c r="N2525" s="398">
        <v>30</v>
      </c>
      <c r="O2525" s="395"/>
      <c r="P2525" s="526"/>
      <c r="Q2525" s="526">
        <v>2</v>
      </c>
      <c r="R2525" s="526">
        <v>22</v>
      </c>
      <c r="S2525" s="526">
        <v>6</v>
      </c>
      <c r="T2525" s="526"/>
      <c r="U2525" s="526"/>
      <c r="V2525" s="526">
        <f t="shared" si="124"/>
        <v>0</v>
      </c>
      <c r="W2525" s="677"/>
      <c r="X2525" s="503" t="str">
        <f t="shared" si="122"/>
        <v>2 două camere, 22 trei camere, 6 patru camere, 0 număr camere necunoscut &lt;span style="color: red;"&gt;(spuneți-mi sau trimiteți tabel întreținere)&lt;/span&gt;</v>
      </c>
      <c r="Y2525" s="504" t="str">
        <f t="shared" si="123"/>
        <v>30 din care 2 două camere, 22 trei camere, 6 patru camere, 0 număr camere necunoscut &lt;span style="color: red;"&gt;(spuneți-mi sau trimiteți tabel întreținere)&lt;/span&gt;</v>
      </c>
      <c r="Z2525" s="505"/>
      <c r="AA2525" s="625" t="s">
        <v>1043</v>
      </c>
      <c r="AB2525" s="628" t="s">
        <v>1307</v>
      </c>
      <c r="AC2525" s="431" t="s">
        <v>1155</v>
      </c>
      <c r="AD2525" s="623" t="s">
        <v>1430</v>
      </c>
      <c r="AE2525" s="623"/>
      <c r="AF2525" s="623"/>
      <c r="AG2525" s="623" t="s">
        <v>10</v>
      </c>
      <c r="AH2525" s="623"/>
      <c r="AI2525" s="623" t="s">
        <v>2598</v>
      </c>
      <c r="AJ2525" s="441"/>
      <c r="AK2525" s="359"/>
    </row>
    <row r="2526" spans="1:37">
      <c r="A2526" s="367"/>
      <c r="B2526" s="445" t="s">
        <v>818</v>
      </c>
      <c r="C2526" s="402">
        <v>47.026899999999998</v>
      </c>
      <c r="D2526" s="428">
        <v>23.898099999999999</v>
      </c>
      <c r="E2526" s="449" t="s">
        <v>206</v>
      </c>
      <c r="F2526" s="450" t="s">
        <v>998</v>
      </c>
      <c r="G2526" s="450" t="s">
        <v>2519</v>
      </c>
      <c r="H2526" s="450" t="s">
        <v>5251</v>
      </c>
      <c r="I2526" s="451" t="s">
        <v>681</v>
      </c>
      <c r="J2526" s="456" t="s">
        <v>3</v>
      </c>
      <c r="K2526" s="403">
        <v>1</v>
      </c>
      <c r="L2526" s="403">
        <v>5</v>
      </c>
      <c r="M2526" s="403">
        <v>5</v>
      </c>
      <c r="N2526" s="425">
        <v>60</v>
      </c>
      <c r="O2526" s="437"/>
      <c r="P2526" s="406">
        <v>60</v>
      </c>
      <c r="Q2526" s="406"/>
      <c r="R2526" s="406"/>
      <c r="S2526" s="406"/>
      <c r="T2526" s="406"/>
      <c r="U2526" s="406"/>
      <c r="V2526" s="406">
        <f t="shared" si="124"/>
        <v>0</v>
      </c>
      <c r="W2526" s="676"/>
      <c r="X2526" s="507" t="str">
        <f t="shared" si="122"/>
        <v>60 garsoniere, 0 număr camere necunoscut &lt;span style="color: red;"&gt;(spuneți-mi sau trimiteți tabel întreținere)&lt;/span&gt;</v>
      </c>
      <c r="Y2526" s="508" t="str">
        <f t="shared" si="123"/>
        <v>60 din care 60 garsoniere, 0 număr camere necunoscut &lt;span style="color: red;"&gt;(spuneți-mi sau trimiteți tabel întreținere)&lt;/span&gt;</v>
      </c>
      <c r="Z2526" s="509"/>
      <c r="AA2526" s="510" t="s">
        <v>1043</v>
      </c>
      <c r="AB2526" s="421" t="s">
        <v>1302</v>
      </c>
      <c r="AC2526" s="432" t="s">
        <v>1548</v>
      </c>
      <c r="AD2526" s="356" t="s">
        <v>25</v>
      </c>
      <c r="AE2526" s="356"/>
      <c r="AF2526" s="356"/>
      <c r="AG2526" s="356" t="s">
        <v>840</v>
      </c>
      <c r="AH2526" s="356"/>
      <c r="AI2526" s="356" t="s">
        <v>2227</v>
      </c>
      <c r="AJ2526" s="441"/>
      <c r="AK2526" s="359"/>
    </row>
    <row r="2527" spans="1:37">
      <c r="A2527" s="367"/>
      <c r="B2527" s="445" t="s">
        <v>839</v>
      </c>
      <c r="C2527" s="402">
        <v>47.026600000000002</v>
      </c>
      <c r="D2527" s="428">
        <v>23.898299999999999</v>
      </c>
      <c r="E2527" s="449" t="s">
        <v>206</v>
      </c>
      <c r="F2527" s="450" t="s">
        <v>998</v>
      </c>
      <c r="G2527" s="450" t="s">
        <v>2519</v>
      </c>
      <c r="H2527" s="450" t="s">
        <v>5252</v>
      </c>
      <c r="I2527" s="452" t="s">
        <v>624</v>
      </c>
      <c r="J2527" s="457"/>
      <c r="K2527" s="407"/>
      <c r="L2527" s="407"/>
      <c r="M2527" s="407"/>
      <c r="N2527" s="425" t="s">
        <v>624</v>
      </c>
      <c r="O2527" s="437"/>
      <c r="P2527" s="406"/>
      <c r="Q2527" s="406"/>
      <c r="R2527" s="406"/>
      <c r="S2527" s="406"/>
      <c r="T2527" s="406"/>
      <c r="U2527" s="406"/>
      <c r="V2527" s="406" t="e">
        <f t="shared" si="124"/>
        <v>#VALUE!</v>
      </c>
      <c r="W2527" s="676"/>
      <c r="X2527" s="507" t="e">
        <f t="shared" si="122"/>
        <v>#VALUE!</v>
      </c>
      <c r="Y2527" s="508" t="e">
        <f t="shared" si="123"/>
        <v>#VALUE!</v>
      </c>
      <c r="Z2527" s="509"/>
      <c r="AA2527" s="510" t="s">
        <v>1043</v>
      </c>
      <c r="AB2527" s="421" t="s">
        <v>1318</v>
      </c>
      <c r="AC2527" s="432" t="s">
        <v>624</v>
      </c>
      <c r="AD2527" s="356" t="s">
        <v>624</v>
      </c>
      <c r="AE2527" s="356"/>
      <c r="AF2527" s="356"/>
      <c r="AG2527" s="356" t="s">
        <v>840</v>
      </c>
      <c r="AH2527" s="356"/>
      <c r="AI2527" s="356" t="s">
        <v>2227</v>
      </c>
      <c r="AJ2527" s="441"/>
      <c r="AK2527" s="359"/>
    </row>
    <row r="2528" spans="1:37">
      <c r="A2528" s="367"/>
      <c r="B2528" s="445" t="s">
        <v>839</v>
      </c>
      <c r="C2528" s="402">
        <v>47.026800000000001</v>
      </c>
      <c r="D2528" s="428">
        <v>23.898499999999999</v>
      </c>
      <c r="E2528" s="449" t="s">
        <v>206</v>
      </c>
      <c r="F2528" s="450" t="s">
        <v>998</v>
      </c>
      <c r="G2528" s="450" t="s">
        <v>2519</v>
      </c>
      <c r="H2528" s="450" t="s">
        <v>5253</v>
      </c>
      <c r="I2528" s="452" t="s">
        <v>624</v>
      </c>
      <c r="J2528" s="457"/>
      <c r="K2528" s="407"/>
      <c r="L2528" s="407"/>
      <c r="M2528" s="407"/>
      <c r="N2528" s="425" t="s">
        <v>624</v>
      </c>
      <c r="O2528" s="437"/>
      <c r="P2528" s="406"/>
      <c r="Q2528" s="406"/>
      <c r="R2528" s="406"/>
      <c r="S2528" s="406"/>
      <c r="T2528" s="406"/>
      <c r="U2528" s="406"/>
      <c r="V2528" s="406" t="e">
        <f t="shared" si="124"/>
        <v>#VALUE!</v>
      </c>
      <c r="W2528" s="676"/>
      <c r="X2528" s="507" t="e">
        <f t="shared" si="122"/>
        <v>#VALUE!</v>
      </c>
      <c r="Y2528" s="508" t="e">
        <f t="shared" si="123"/>
        <v>#VALUE!</v>
      </c>
      <c r="Z2528" s="509"/>
      <c r="AA2528" s="510" t="s">
        <v>1043</v>
      </c>
      <c r="AB2528" s="421" t="s">
        <v>1318</v>
      </c>
      <c r="AC2528" s="432" t="s">
        <v>624</v>
      </c>
      <c r="AD2528" s="356" t="s">
        <v>624</v>
      </c>
      <c r="AE2528" s="356"/>
      <c r="AF2528" s="356"/>
      <c r="AG2528" s="356" t="s">
        <v>840</v>
      </c>
      <c r="AH2528" s="356"/>
      <c r="AI2528" s="356" t="s">
        <v>2227</v>
      </c>
      <c r="AJ2528" s="441"/>
      <c r="AK2528" s="359"/>
    </row>
    <row r="2529" spans="1:37">
      <c r="A2529" s="367"/>
      <c r="B2529" s="445" t="s">
        <v>39</v>
      </c>
      <c r="C2529" s="402">
        <v>47.027200000000001</v>
      </c>
      <c r="D2529" s="428">
        <v>23.8996</v>
      </c>
      <c r="E2529" s="449" t="s">
        <v>206</v>
      </c>
      <c r="F2529" s="450" t="s">
        <v>998</v>
      </c>
      <c r="G2529" s="450" t="s">
        <v>2519</v>
      </c>
      <c r="H2529" s="450" t="s">
        <v>5254</v>
      </c>
      <c r="I2529" s="452" t="s">
        <v>681</v>
      </c>
      <c r="J2529" s="457" t="s">
        <v>3</v>
      </c>
      <c r="K2529" s="407">
        <v>4</v>
      </c>
      <c r="L2529" s="407">
        <v>5</v>
      </c>
      <c r="M2529" s="407">
        <v>5</v>
      </c>
      <c r="N2529" s="425">
        <v>44</v>
      </c>
      <c r="O2529" s="437"/>
      <c r="P2529" s="411"/>
      <c r="Q2529" s="526">
        <v>15</v>
      </c>
      <c r="R2529" s="526">
        <v>23</v>
      </c>
      <c r="S2529" s="526">
        <v>6</v>
      </c>
      <c r="T2529" s="526"/>
      <c r="U2529" s="526"/>
      <c r="V2529" s="406">
        <f t="shared" si="124"/>
        <v>0</v>
      </c>
      <c r="W2529" s="676"/>
      <c r="X2529" s="507" t="str">
        <f t="shared" si="122"/>
        <v>15 două camere, 23 trei camere, 6 patru camere, 0 număr camere necunoscut &lt;span style="color: red;"&gt;(spuneți-mi sau trimiteți tabel întreținere)&lt;/span&gt;</v>
      </c>
      <c r="Y2529" s="508" t="str">
        <f t="shared" si="123"/>
        <v>44 din care 15 două camere, 23 trei camere, 6 patru camere, 0 număr camere necunoscut &lt;span style="color: red;"&gt;(spuneți-mi sau trimiteți tabel întreținere)&lt;/span&gt;</v>
      </c>
      <c r="Z2529" s="509"/>
      <c r="AA2529" s="625" t="s">
        <v>1043</v>
      </c>
      <c r="AB2529" s="628" t="s">
        <v>1307</v>
      </c>
      <c r="AC2529" s="431" t="s">
        <v>1155</v>
      </c>
      <c r="AD2529" s="623" t="s">
        <v>1408</v>
      </c>
      <c r="AE2529" s="623"/>
      <c r="AF2529" s="623"/>
      <c r="AG2529" s="623" t="s">
        <v>10</v>
      </c>
      <c r="AH2529" s="623"/>
      <c r="AI2529" s="623" t="s">
        <v>2598</v>
      </c>
      <c r="AJ2529" s="441"/>
      <c r="AK2529" s="359"/>
    </row>
    <row r="2530" spans="1:37">
      <c r="A2530" s="367"/>
      <c r="B2530" s="445" t="s">
        <v>839</v>
      </c>
      <c r="C2530" s="402">
        <v>47.027200000000001</v>
      </c>
      <c r="D2530" s="428">
        <v>23.898399999999999</v>
      </c>
      <c r="E2530" s="449" t="s">
        <v>206</v>
      </c>
      <c r="F2530" s="450" t="s">
        <v>998</v>
      </c>
      <c r="G2530" s="450" t="s">
        <v>2519</v>
      </c>
      <c r="H2530" s="450" t="s">
        <v>5255</v>
      </c>
      <c r="I2530" s="452" t="s">
        <v>624</v>
      </c>
      <c r="J2530" s="457"/>
      <c r="K2530" s="407"/>
      <c r="L2530" s="407"/>
      <c r="M2530" s="407"/>
      <c r="N2530" s="425" t="s">
        <v>624</v>
      </c>
      <c r="O2530" s="437"/>
      <c r="P2530" s="406"/>
      <c r="Q2530" s="406"/>
      <c r="R2530" s="406"/>
      <c r="S2530" s="406"/>
      <c r="T2530" s="406"/>
      <c r="U2530" s="406"/>
      <c r="V2530" s="406" t="e">
        <f t="shared" si="124"/>
        <v>#VALUE!</v>
      </c>
      <c r="W2530" s="676"/>
      <c r="X2530" s="507" t="e">
        <f t="shared" si="122"/>
        <v>#VALUE!</v>
      </c>
      <c r="Y2530" s="508" t="e">
        <f t="shared" si="123"/>
        <v>#VALUE!</v>
      </c>
      <c r="Z2530" s="509"/>
      <c r="AA2530" s="510" t="s">
        <v>1043</v>
      </c>
      <c r="AB2530" s="421" t="s">
        <v>1318</v>
      </c>
      <c r="AC2530" s="432" t="s">
        <v>624</v>
      </c>
      <c r="AD2530" s="356" t="s">
        <v>624</v>
      </c>
      <c r="AE2530" s="356"/>
      <c r="AF2530" s="356"/>
      <c r="AG2530" s="356" t="s">
        <v>840</v>
      </c>
      <c r="AH2530" s="356"/>
      <c r="AI2530" s="356" t="s">
        <v>2227</v>
      </c>
      <c r="AJ2530" s="441"/>
      <c r="AK2530" s="359"/>
    </row>
    <row r="2531" spans="1:37">
      <c r="A2531" s="367"/>
      <c r="B2531" s="445" t="s">
        <v>98</v>
      </c>
      <c r="C2531" s="402">
        <v>47.027200000000001</v>
      </c>
      <c r="D2531" s="428">
        <v>23.900500000000001</v>
      </c>
      <c r="E2531" s="449" t="s">
        <v>206</v>
      </c>
      <c r="F2531" s="450" t="s">
        <v>998</v>
      </c>
      <c r="G2531" s="450" t="s">
        <v>2519</v>
      </c>
      <c r="H2531" s="450" t="s">
        <v>5256</v>
      </c>
      <c r="I2531" s="452" t="s">
        <v>681</v>
      </c>
      <c r="J2531" s="457" t="s">
        <v>3</v>
      </c>
      <c r="K2531" s="407">
        <v>5</v>
      </c>
      <c r="L2531" s="407">
        <v>5</v>
      </c>
      <c r="M2531" s="407">
        <v>5</v>
      </c>
      <c r="N2531" s="398">
        <v>58</v>
      </c>
      <c r="O2531" s="395"/>
      <c r="P2531" s="526"/>
      <c r="Q2531" s="526">
        <v>30</v>
      </c>
      <c r="R2531" s="526">
        <v>25</v>
      </c>
      <c r="S2531" s="526">
        <v>3</v>
      </c>
      <c r="T2531" s="526"/>
      <c r="U2531" s="526"/>
      <c r="V2531" s="406">
        <f t="shared" si="124"/>
        <v>0</v>
      </c>
      <c r="W2531" s="676"/>
      <c r="X2531" s="507" t="str">
        <f t="shared" si="122"/>
        <v>30 două camere, 25 trei camere, 3 patru camere, 0 număr camere necunoscut &lt;span style="color: red;"&gt;(spuneți-mi sau trimiteți tabel întreținere)&lt;/span&gt;</v>
      </c>
      <c r="Y2531" s="508" t="str">
        <f t="shared" si="123"/>
        <v>58 din care 30 două camere, 25 trei camere, 3 patru camere, 0 număr camere necunoscut &lt;span style="color: red;"&gt;(spuneți-mi sau trimiteți tabel întreținere)&lt;/span&gt;</v>
      </c>
      <c r="Z2531" s="509"/>
      <c r="AA2531" s="625" t="s">
        <v>1043</v>
      </c>
      <c r="AB2531" s="628" t="s">
        <v>1307</v>
      </c>
      <c r="AC2531" s="431" t="s">
        <v>1155</v>
      </c>
      <c r="AD2531" s="356" t="s">
        <v>1633</v>
      </c>
      <c r="AE2531" s="356"/>
      <c r="AF2531" s="356"/>
      <c r="AG2531" s="623" t="s">
        <v>10</v>
      </c>
      <c r="AH2531" s="623"/>
      <c r="AI2531" s="623" t="s">
        <v>2598</v>
      </c>
      <c r="AJ2531" s="441"/>
      <c r="AK2531" s="359"/>
    </row>
    <row r="2532" spans="1:37">
      <c r="A2532" s="367"/>
      <c r="B2532" s="445" t="s">
        <v>93</v>
      </c>
      <c r="C2532" s="402">
        <v>47.0259</v>
      </c>
      <c r="D2532" s="428">
        <v>23.9039</v>
      </c>
      <c r="E2532" s="449" t="s">
        <v>206</v>
      </c>
      <c r="F2532" s="450" t="s">
        <v>998</v>
      </c>
      <c r="G2532" s="450" t="s">
        <v>2519</v>
      </c>
      <c r="H2532" s="450" t="s">
        <v>3030</v>
      </c>
      <c r="I2532" s="627" t="s">
        <v>681</v>
      </c>
      <c r="J2532" s="399" t="s">
        <v>3</v>
      </c>
      <c r="K2532" s="624">
        <v>2</v>
      </c>
      <c r="L2532" s="624">
        <v>5</v>
      </c>
      <c r="M2532" s="624">
        <v>5</v>
      </c>
      <c r="N2532" s="398">
        <v>40</v>
      </c>
      <c r="O2532" s="437"/>
      <c r="P2532" s="406"/>
      <c r="Q2532" s="406">
        <v>24</v>
      </c>
      <c r="R2532" s="406">
        <v>16</v>
      </c>
      <c r="S2532" s="406"/>
      <c r="T2532" s="406"/>
      <c r="U2532" s="406"/>
      <c r="V2532" s="406">
        <f t="shared" si="124"/>
        <v>0</v>
      </c>
      <c r="W2532" s="676"/>
      <c r="X2532" s="507" t="str">
        <f t="shared" si="122"/>
        <v>24 două camere, 16 trei camere, 0 număr camere necunoscut &lt;span style="color: red;"&gt;(spuneți-mi sau trimiteți tabel întreținere)&lt;/span&gt;</v>
      </c>
      <c r="Y2532" s="508" t="str">
        <f t="shared" si="123"/>
        <v>40 din care 24 două camere, 16 trei camere, 0 număr camere necunoscut &lt;span style="color: red;"&gt;(spuneți-mi sau trimiteți tabel întreținere)&lt;/span&gt;</v>
      </c>
      <c r="Z2532" s="509"/>
      <c r="AA2532" s="510" t="s">
        <v>1043</v>
      </c>
      <c r="AB2532" s="421" t="s">
        <v>1305</v>
      </c>
      <c r="AC2532" s="432" t="s">
        <v>1547</v>
      </c>
      <c r="AD2532" s="356" t="s">
        <v>2359</v>
      </c>
      <c r="AE2532" s="356"/>
      <c r="AF2532" s="356"/>
      <c r="AG2532" s="356" t="s">
        <v>840</v>
      </c>
      <c r="AH2532" s="356"/>
      <c r="AI2532" s="623" t="s">
        <v>2585</v>
      </c>
      <c r="AJ2532" s="441"/>
      <c r="AK2532" s="359"/>
    </row>
    <row r="2533" spans="1:37">
      <c r="A2533" s="367"/>
      <c r="B2533" s="445" t="s">
        <v>90</v>
      </c>
      <c r="C2533" s="402">
        <v>47.025199999999998</v>
      </c>
      <c r="D2533" s="428">
        <v>23.902899999999999</v>
      </c>
      <c r="E2533" s="449" t="s">
        <v>206</v>
      </c>
      <c r="F2533" s="450" t="s">
        <v>998</v>
      </c>
      <c r="G2533" s="450" t="s">
        <v>2519</v>
      </c>
      <c r="H2533" s="450" t="s">
        <v>3031</v>
      </c>
      <c r="I2533" s="627" t="s">
        <v>681</v>
      </c>
      <c r="J2533" s="399" t="s">
        <v>3</v>
      </c>
      <c r="K2533" s="624">
        <v>3</v>
      </c>
      <c r="L2533" s="624">
        <v>5</v>
      </c>
      <c r="M2533" s="624">
        <v>5</v>
      </c>
      <c r="N2533" s="398">
        <v>60</v>
      </c>
      <c r="O2533" s="395"/>
      <c r="P2533" s="526"/>
      <c r="Q2533" s="526">
        <v>48</v>
      </c>
      <c r="R2533" s="526">
        <v>12</v>
      </c>
      <c r="S2533" s="526"/>
      <c r="T2533" s="526"/>
      <c r="U2533" s="526"/>
      <c r="V2533" s="526">
        <f t="shared" si="124"/>
        <v>0</v>
      </c>
      <c r="W2533" s="672"/>
      <c r="X2533" s="396" t="str">
        <f t="shared" si="122"/>
        <v>48 două camere, 12 trei camere, 0 număr camere necunoscut &lt;span style="color: red;"&gt;(spuneți-mi sau trimiteți tabel întreținere)&lt;/span&gt;</v>
      </c>
      <c r="Y2533" s="622" t="str">
        <f t="shared" si="123"/>
        <v>60 din care 48 două camere, 12 trei camere, 0 număr camere necunoscut &lt;span style="color: red;"&gt;(spuneți-mi sau trimiteți tabel întreținere)&lt;/span&gt;</v>
      </c>
      <c r="Z2533" s="397"/>
      <c r="AA2533" s="625" t="s">
        <v>1043</v>
      </c>
      <c r="AB2533" s="628" t="s">
        <v>1304</v>
      </c>
      <c r="AC2533" s="431" t="s">
        <v>1547</v>
      </c>
      <c r="AD2533" s="623" t="s">
        <v>2351</v>
      </c>
      <c r="AE2533" s="623"/>
      <c r="AF2533" s="623"/>
      <c r="AG2533" s="623" t="s">
        <v>840</v>
      </c>
      <c r="AH2533" s="623"/>
      <c r="AI2533" s="623" t="s">
        <v>2578</v>
      </c>
      <c r="AJ2533" s="441"/>
      <c r="AK2533" s="359"/>
    </row>
    <row r="2534" spans="1:37">
      <c r="A2534" s="367"/>
      <c r="B2534" s="445" t="s">
        <v>33</v>
      </c>
      <c r="C2534" s="402">
        <v>47.025599999999997</v>
      </c>
      <c r="D2534" s="428">
        <v>23.903400000000001</v>
      </c>
      <c r="E2534" s="449" t="s">
        <v>206</v>
      </c>
      <c r="F2534" s="450" t="s">
        <v>998</v>
      </c>
      <c r="G2534" s="450" t="s">
        <v>2519</v>
      </c>
      <c r="H2534" s="450" t="s">
        <v>3221</v>
      </c>
      <c r="I2534" s="627" t="s">
        <v>681</v>
      </c>
      <c r="J2534" s="399" t="s">
        <v>3</v>
      </c>
      <c r="K2534" s="624">
        <v>2</v>
      </c>
      <c r="L2534" s="624">
        <v>5</v>
      </c>
      <c r="M2534" s="624">
        <v>5</v>
      </c>
      <c r="N2534" s="398">
        <v>40</v>
      </c>
      <c r="O2534" s="395"/>
      <c r="P2534" s="526">
        <v>40</v>
      </c>
      <c r="Q2534" s="526"/>
      <c r="R2534" s="526"/>
      <c r="S2534" s="526"/>
      <c r="T2534" s="526"/>
      <c r="U2534" s="526"/>
      <c r="V2534" s="526">
        <f t="shared" si="124"/>
        <v>0</v>
      </c>
      <c r="W2534" s="672"/>
      <c r="X2534" s="396" t="str">
        <f t="shared" si="122"/>
        <v>40 garsoniere, 0 număr camere necunoscut &lt;span style="color: red;"&gt;(spuneți-mi sau trimiteți tabel întreținere)&lt;/span&gt;</v>
      </c>
      <c r="Y2534" s="622" t="str">
        <f t="shared" si="123"/>
        <v>40 din care 40 garsoniere, 0 număr camere necunoscut &lt;span style="color: red;"&gt;(spuneți-mi sau trimiteți tabel întreținere)&lt;/span&gt;</v>
      </c>
      <c r="Z2534" s="397"/>
      <c r="AA2534" s="625" t="s">
        <v>1043</v>
      </c>
      <c r="AB2534" s="628" t="s">
        <v>1307</v>
      </c>
      <c r="AC2534" s="431" t="s">
        <v>1155</v>
      </c>
      <c r="AD2534" s="623" t="s">
        <v>2502</v>
      </c>
      <c r="AE2534" s="623"/>
      <c r="AF2534" s="623"/>
      <c r="AG2534" s="623" t="s">
        <v>10</v>
      </c>
      <c r="AH2534" s="623"/>
      <c r="AI2534" s="623" t="s">
        <v>2595</v>
      </c>
      <c r="AJ2534" s="441"/>
      <c r="AK2534" s="359"/>
    </row>
    <row r="2535" spans="1:37">
      <c r="A2535" s="367"/>
      <c r="B2535" s="445" t="s">
        <v>39</v>
      </c>
      <c r="C2535" s="402">
        <v>47.025300000000001</v>
      </c>
      <c r="D2535" s="428">
        <v>23.9025</v>
      </c>
      <c r="E2535" s="449" t="s">
        <v>206</v>
      </c>
      <c r="F2535" s="450" t="s">
        <v>998</v>
      </c>
      <c r="G2535" s="450" t="s">
        <v>2519</v>
      </c>
      <c r="H2535" s="450" t="s">
        <v>3221</v>
      </c>
      <c r="I2535" s="627" t="s">
        <v>681</v>
      </c>
      <c r="J2535" s="399" t="s">
        <v>3</v>
      </c>
      <c r="K2535" s="624">
        <v>4</v>
      </c>
      <c r="L2535" s="624">
        <v>5</v>
      </c>
      <c r="M2535" s="624">
        <v>5</v>
      </c>
      <c r="N2535" s="398">
        <v>80</v>
      </c>
      <c r="O2535" s="395"/>
      <c r="P2535" s="526"/>
      <c r="Q2535" s="526">
        <v>64</v>
      </c>
      <c r="R2535" s="526">
        <v>16</v>
      </c>
      <c r="S2535" s="526"/>
      <c r="T2535" s="526"/>
      <c r="U2535" s="526"/>
      <c r="V2535" s="526">
        <f t="shared" si="124"/>
        <v>0</v>
      </c>
      <c r="W2535" s="672"/>
      <c r="X2535" s="396" t="str">
        <f t="shared" si="122"/>
        <v>64 două camere, 16 trei camere, 0 număr camere necunoscut &lt;span style="color: red;"&gt;(spuneți-mi sau trimiteți tabel întreținere)&lt;/span&gt;</v>
      </c>
      <c r="Y2535" s="622" t="str">
        <f t="shared" si="123"/>
        <v>80 din care 64 două camere, 16 trei camere, 0 număr camere necunoscut &lt;span style="color: red;"&gt;(spuneți-mi sau trimiteți tabel întreținere)&lt;/span&gt;</v>
      </c>
      <c r="Z2535" s="397"/>
      <c r="AA2535" s="625" t="s">
        <v>1043</v>
      </c>
      <c r="AB2535" s="628" t="s">
        <v>1304</v>
      </c>
      <c r="AC2535" s="431" t="s">
        <v>1547</v>
      </c>
      <c r="AD2535" s="623" t="s">
        <v>2352</v>
      </c>
      <c r="AE2535" s="623"/>
      <c r="AF2535" s="623"/>
      <c r="AG2535" s="623" t="s">
        <v>840</v>
      </c>
      <c r="AH2535" s="623"/>
      <c r="AI2535" s="623" t="s">
        <v>2578</v>
      </c>
      <c r="AJ2535" s="441"/>
      <c r="AK2535" s="359"/>
    </row>
    <row r="2536" spans="1:37">
      <c r="A2536" s="367"/>
      <c r="B2536" s="445" t="s">
        <v>140</v>
      </c>
      <c r="C2536" s="402">
        <v>47.029499999999999</v>
      </c>
      <c r="D2536" s="428">
        <v>23.901900000000001</v>
      </c>
      <c r="E2536" s="449" t="s">
        <v>206</v>
      </c>
      <c r="F2536" s="450" t="s">
        <v>998</v>
      </c>
      <c r="G2536" s="450" t="s">
        <v>2519</v>
      </c>
      <c r="H2536" s="450" t="s">
        <v>5257</v>
      </c>
      <c r="I2536" s="452" t="s">
        <v>681</v>
      </c>
      <c r="J2536" s="457" t="s">
        <v>3</v>
      </c>
      <c r="K2536" s="624">
        <v>2</v>
      </c>
      <c r="L2536" s="624">
        <v>5</v>
      </c>
      <c r="M2536" s="624">
        <v>5</v>
      </c>
      <c r="N2536" s="398">
        <v>28</v>
      </c>
      <c r="O2536" s="395"/>
      <c r="P2536" s="526"/>
      <c r="Q2536" s="526">
        <v>26</v>
      </c>
      <c r="R2536" s="526">
        <v>2</v>
      </c>
      <c r="S2536" s="526"/>
      <c r="T2536" s="526"/>
      <c r="U2536" s="406"/>
      <c r="V2536" s="406">
        <f t="shared" si="124"/>
        <v>0</v>
      </c>
      <c r="W2536" s="676"/>
      <c r="X2536" s="507" t="str">
        <f t="shared" si="122"/>
        <v>26 două camere, 2 trei camere, 0 număr camere necunoscut &lt;span style="color: red;"&gt;(spuneți-mi sau trimiteți tabel întreținere)&lt;/span&gt;</v>
      </c>
      <c r="Y2536" s="508" t="str">
        <f t="shared" si="123"/>
        <v>28 din care 26 două camere, 2 trei camere, 0 număr camere necunoscut &lt;span style="color: red;"&gt;(spuneți-mi sau trimiteți tabel întreținere)&lt;/span&gt;</v>
      </c>
      <c r="Z2536" s="509"/>
      <c r="AA2536" s="510" t="s">
        <v>1043</v>
      </c>
      <c r="AB2536" s="628" t="s">
        <v>1307</v>
      </c>
      <c r="AC2536" s="431" t="s">
        <v>1155</v>
      </c>
      <c r="AD2536" s="623" t="s">
        <v>1392</v>
      </c>
      <c r="AE2536" s="623"/>
      <c r="AF2536" s="623"/>
      <c r="AG2536" s="623" t="s">
        <v>10</v>
      </c>
      <c r="AH2536" s="623"/>
      <c r="AI2536" s="623" t="s">
        <v>2598</v>
      </c>
      <c r="AJ2536" s="441"/>
      <c r="AK2536" s="359"/>
    </row>
    <row r="2537" spans="1:37">
      <c r="A2537" s="367"/>
      <c r="B2537" s="445" t="s">
        <v>141</v>
      </c>
      <c r="C2537" s="402">
        <v>47.029299999999999</v>
      </c>
      <c r="D2537" s="428">
        <v>23.902100000000001</v>
      </c>
      <c r="E2537" s="449" t="s">
        <v>206</v>
      </c>
      <c r="F2537" s="450" t="s">
        <v>998</v>
      </c>
      <c r="G2537" s="450" t="s">
        <v>2519</v>
      </c>
      <c r="H2537" s="450" t="s">
        <v>5257</v>
      </c>
      <c r="I2537" s="452" t="s">
        <v>681</v>
      </c>
      <c r="J2537" s="457" t="s">
        <v>3</v>
      </c>
      <c r="K2537" s="624">
        <v>2</v>
      </c>
      <c r="L2537" s="624">
        <v>5</v>
      </c>
      <c r="M2537" s="624">
        <v>5</v>
      </c>
      <c r="N2537" s="398">
        <v>28</v>
      </c>
      <c r="O2537" s="395"/>
      <c r="P2537" s="526"/>
      <c r="Q2537" s="526">
        <v>26</v>
      </c>
      <c r="R2537" s="526">
        <v>2</v>
      </c>
      <c r="S2537" s="526"/>
      <c r="T2537" s="526"/>
      <c r="U2537" s="406"/>
      <c r="V2537" s="406">
        <f t="shared" si="124"/>
        <v>0</v>
      </c>
      <c r="W2537" s="676"/>
      <c r="X2537" s="507" t="str">
        <f t="shared" ref="X2537:X2600" si="125">CONCATENATE(IF(ISBLANK(O2537),"",CONCATENATE(O2537,O$2,", ")),IF(ISBLANK(P2537),"",CONCATENATE(P2537,P$2,", ")),IF(ISBLANK(Q2537),"",CONCATENATE(Q2537,Q$2,", ")),IF(ISBLANK(R2537),"",CONCATENATE(R2537,R$2,", ")),IF(ISBLANK(S2537),"",CONCATENATE(S2537,S$2,", ")),IF(ISBLANK(T2537),"",CONCATENATE(T2537,T$2,", ")),IF(ISBLANK(U2537),"",CONCATENATE(U2537,U$2,", ")),IF(ISBLANK(V2537),"",CONCATENATE(W2537,V2537,V$2)))</f>
        <v>26 două camere, 2 trei camere, 0 număr camere necunoscut &lt;span style="color: red;"&gt;(spuneți-mi sau trimiteți tabel întreținere)&lt;/span&gt;</v>
      </c>
      <c r="Y2537" s="508" t="str">
        <f t="shared" ref="Y2537:Y2600" si="126">W2537&amp;N2537&amp;" din care "&amp;X2537</f>
        <v>28 din care 26 două camere, 2 trei camere, 0 număr camere necunoscut &lt;span style="color: red;"&gt;(spuneți-mi sau trimiteți tabel întreținere)&lt;/span&gt;</v>
      </c>
      <c r="Z2537" s="509"/>
      <c r="AA2537" s="510" t="s">
        <v>1043</v>
      </c>
      <c r="AB2537" s="628" t="s">
        <v>1307</v>
      </c>
      <c r="AC2537" s="431" t="s">
        <v>1155</v>
      </c>
      <c r="AD2537" s="623" t="s">
        <v>1392</v>
      </c>
      <c r="AE2537" s="623"/>
      <c r="AF2537" s="623"/>
      <c r="AG2537" s="623" t="s">
        <v>10</v>
      </c>
      <c r="AH2537" s="623"/>
      <c r="AI2537" s="623" t="s">
        <v>2598</v>
      </c>
      <c r="AJ2537" s="441"/>
      <c r="AK2537" s="359"/>
    </row>
    <row r="2538" spans="1:37">
      <c r="A2538" s="367"/>
      <c r="B2538" s="445" t="s">
        <v>109</v>
      </c>
      <c r="C2538" s="402">
        <v>47.029699999999998</v>
      </c>
      <c r="D2538" s="428">
        <v>23.901599999999998</v>
      </c>
      <c r="E2538" s="449" t="s">
        <v>206</v>
      </c>
      <c r="F2538" s="450" t="s">
        <v>998</v>
      </c>
      <c r="G2538" s="450" t="s">
        <v>2519</v>
      </c>
      <c r="H2538" s="450" t="s">
        <v>5258</v>
      </c>
      <c r="I2538" s="452" t="s">
        <v>681</v>
      </c>
      <c r="J2538" s="457" t="s">
        <v>3</v>
      </c>
      <c r="K2538" s="624">
        <v>2</v>
      </c>
      <c r="L2538" s="624">
        <v>5</v>
      </c>
      <c r="M2538" s="624">
        <v>5</v>
      </c>
      <c r="N2538" s="398">
        <v>28</v>
      </c>
      <c r="O2538" s="395"/>
      <c r="P2538" s="526"/>
      <c r="Q2538" s="526">
        <v>26</v>
      </c>
      <c r="R2538" s="526">
        <v>2</v>
      </c>
      <c r="S2538" s="526"/>
      <c r="T2538" s="526"/>
      <c r="U2538" s="406"/>
      <c r="V2538" s="406">
        <f t="shared" ref="V2538:V2601" si="127">N2538-SUM(O2538:U2538)</f>
        <v>0</v>
      </c>
      <c r="W2538" s="676"/>
      <c r="X2538" s="507" t="str">
        <f t="shared" si="125"/>
        <v>26 două camere, 2 trei camere, 0 număr camere necunoscut &lt;span style="color: red;"&gt;(spuneți-mi sau trimiteți tabel întreținere)&lt;/span&gt;</v>
      </c>
      <c r="Y2538" s="508" t="str">
        <f t="shared" si="126"/>
        <v>28 din care 26 două camere, 2 trei camere, 0 număr camere necunoscut &lt;span style="color: red;"&gt;(spuneți-mi sau trimiteți tabel întreținere)&lt;/span&gt;</v>
      </c>
      <c r="Z2538" s="509"/>
      <c r="AA2538" s="510" t="s">
        <v>1043</v>
      </c>
      <c r="AB2538" s="628" t="s">
        <v>1307</v>
      </c>
      <c r="AC2538" s="431" t="s">
        <v>1155</v>
      </c>
      <c r="AD2538" s="623" t="s">
        <v>1392</v>
      </c>
      <c r="AE2538" s="623"/>
      <c r="AF2538" s="623"/>
      <c r="AG2538" s="623" t="s">
        <v>10</v>
      </c>
      <c r="AH2538" s="623"/>
      <c r="AI2538" s="623" t="s">
        <v>2598</v>
      </c>
      <c r="AJ2538" s="441"/>
      <c r="AK2538" s="359"/>
    </row>
    <row r="2539" spans="1:37">
      <c r="A2539" s="367"/>
      <c r="B2539" s="445" t="s">
        <v>953</v>
      </c>
      <c r="C2539" s="402">
        <v>47.0289</v>
      </c>
      <c r="D2539" s="428">
        <v>23.900700000000001</v>
      </c>
      <c r="E2539" s="449" t="s">
        <v>206</v>
      </c>
      <c r="F2539" s="450" t="s">
        <v>998</v>
      </c>
      <c r="G2539" s="450" t="s">
        <v>2519</v>
      </c>
      <c r="H2539" s="450" t="s">
        <v>3818</v>
      </c>
      <c r="I2539" s="452" t="s">
        <v>681</v>
      </c>
      <c r="J2539" s="457" t="s">
        <v>3</v>
      </c>
      <c r="K2539" s="407">
        <v>6</v>
      </c>
      <c r="L2539" s="407">
        <v>5</v>
      </c>
      <c r="M2539" s="407">
        <v>5</v>
      </c>
      <c r="N2539" s="425">
        <v>120</v>
      </c>
      <c r="O2539" s="437"/>
      <c r="P2539" s="406"/>
      <c r="Q2539" s="406">
        <v>102</v>
      </c>
      <c r="R2539" s="406">
        <v>18</v>
      </c>
      <c r="S2539" s="406"/>
      <c r="T2539" s="406"/>
      <c r="U2539" s="406"/>
      <c r="V2539" s="406">
        <f t="shared" si="127"/>
        <v>0</v>
      </c>
      <c r="W2539" s="676"/>
      <c r="X2539" s="507" t="str">
        <f t="shared" si="125"/>
        <v>102 două camere, 18 trei camere, 0 număr camere necunoscut &lt;span style="color: red;"&gt;(spuneți-mi sau trimiteți tabel întreținere)&lt;/span&gt;</v>
      </c>
      <c r="Y2539" s="508" t="str">
        <f t="shared" si="126"/>
        <v>120 din care 102 două camere, 18 trei camere, 0 număr camere necunoscut &lt;span style="color: red;"&gt;(spuneți-mi sau trimiteți tabel întreținere)&lt;/span&gt;</v>
      </c>
      <c r="Z2539" s="509"/>
      <c r="AA2539" s="510" t="s">
        <v>1043</v>
      </c>
      <c r="AB2539" s="628" t="s">
        <v>1306</v>
      </c>
      <c r="AC2539" s="431" t="s">
        <v>1155</v>
      </c>
      <c r="AD2539" s="356" t="s">
        <v>2298</v>
      </c>
      <c r="AE2539" s="356"/>
      <c r="AF2539" s="356"/>
      <c r="AG2539" s="623" t="s">
        <v>10</v>
      </c>
      <c r="AH2539" s="623"/>
      <c r="AI2539" s="623" t="s">
        <v>2591</v>
      </c>
      <c r="AJ2539" s="441"/>
      <c r="AK2539" s="359"/>
    </row>
    <row r="2540" spans="1:37">
      <c r="A2540" s="367"/>
      <c r="B2540" s="445" t="s">
        <v>2257</v>
      </c>
      <c r="C2540" s="402">
        <v>47.026499999999999</v>
      </c>
      <c r="D2540" s="428">
        <v>23.901199999999999</v>
      </c>
      <c r="E2540" s="449" t="s">
        <v>206</v>
      </c>
      <c r="F2540" s="450" t="s">
        <v>998</v>
      </c>
      <c r="G2540" s="450" t="s">
        <v>2519</v>
      </c>
      <c r="H2540" s="450" t="s">
        <v>5259</v>
      </c>
      <c r="I2540" s="452" t="s">
        <v>693</v>
      </c>
      <c r="J2540" s="457" t="s">
        <v>3</v>
      </c>
      <c r="K2540" s="407">
        <v>8</v>
      </c>
      <c r="L2540" s="407">
        <v>5</v>
      </c>
      <c r="M2540" s="407">
        <v>5</v>
      </c>
      <c r="N2540" s="425">
        <v>82</v>
      </c>
      <c r="O2540" s="437"/>
      <c r="P2540" s="406"/>
      <c r="Q2540" s="406"/>
      <c r="R2540" s="406"/>
      <c r="S2540" s="406"/>
      <c r="T2540" s="406"/>
      <c r="U2540" s="406"/>
      <c r="V2540" s="406">
        <f t="shared" si="127"/>
        <v>82</v>
      </c>
      <c r="W2540" s="676"/>
      <c r="X2540" s="507" t="str">
        <f t="shared" si="125"/>
        <v>82 număr camere necunoscut &lt;span style="color: red;"&gt;(spuneți-mi sau trimiteți tabel întreținere)&lt;/span&gt;</v>
      </c>
      <c r="Y2540" s="508" t="str">
        <f t="shared" si="126"/>
        <v>82 din care 82 număr camere necunoscut &lt;span style="color: red;"&gt;(spuneți-mi sau trimiteți tabel întreținere)&lt;/span&gt;</v>
      </c>
      <c r="Z2540" s="509"/>
      <c r="AA2540" s="510" t="s">
        <v>1043</v>
      </c>
      <c r="AB2540" s="628" t="s">
        <v>1306</v>
      </c>
      <c r="AC2540" s="432" t="s">
        <v>1155</v>
      </c>
      <c r="AD2540" s="356" t="s">
        <v>624</v>
      </c>
      <c r="AE2540" s="356"/>
      <c r="AF2540" s="356"/>
      <c r="AG2540" s="356" t="s">
        <v>840</v>
      </c>
      <c r="AH2540" s="356"/>
      <c r="AI2540" s="356" t="s">
        <v>2227</v>
      </c>
      <c r="AJ2540" s="441"/>
      <c r="AK2540" s="359"/>
    </row>
    <row r="2541" spans="1:37">
      <c r="A2541" s="367"/>
      <c r="B2541" s="445" t="s">
        <v>946</v>
      </c>
      <c r="C2541" s="402">
        <v>47.026699999999998</v>
      </c>
      <c r="D2541" s="428">
        <v>23.899799999999999</v>
      </c>
      <c r="E2541" s="449" t="s">
        <v>206</v>
      </c>
      <c r="F2541" s="450" t="s">
        <v>998</v>
      </c>
      <c r="G2541" s="450" t="s">
        <v>2519</v>
      </c>
      <c r="H2541" s="450" t="s">
        <v>5260</v>
      </c>
      <c r="I2541" s="452" t="s">
        <v>681</v>
      </c>
      <c r="J2541" s="457" t="s">
        <v>3</v>
      </c>
      <c r="K2541" s="407">
        <v>6</v>
      </c>
      <c r="L2541" s="407">
        <v>5</v>
      </c>
      <c r="M2541" s="407">
        <v>5</v>
      </c>
      <c r="N2541" s="425">
        <v>64</v>
      </c>
      <c r="O2541" s="395"/>
      <c r="P2541" s="526"/>
      <c r="Q2541" s="526">
        <v>18</v>
      </c>
      <c r="R2541" s="526">
        <v>31</v>
      </c>
      <c r="S2541" s="526">
        <v>15</v>
      </c>
      <c r="T2541" s="526"/>
      <c r="U2541" s="526"/>
      <c r="V2541" s="526">
        <f t="shared" si="127"/>
        <v>0</v>
      </c>
      <c r="W2541" s="672"/>
      <c r="X2541" s="507" t="str">
        <f t="shared" si="125"/>
        <v>18 două camere, 31 trei camere, 15 patru camere, 0 număr camere necunoscut &lt;span style="color: red;"&gt;(spuneți-mi sau trimiteți tabel întreținere)&lt;/span&gt;</v>
      </c>
      <c r="Y2541" s="508" t="str">
        <f t="shared" si="126"/>
        <v>64 din care 18 două camere, 31 trei camere, 15 patru camere, 0 număr camere necunoscut &lt;span style="color: red;"&gt;(spuneți-mi sau trimiteți tabel întreținere)&lt;/span&gt;</v>
      </c>
      <c r="Z2541" s="509"/>
      <c r="AA2541" s="510" t="s">
        <v>1043</v>
      </c>
      <c r="AB2541" s="628" t="s">
        <v>1306</v>
      </c>
      <c r="AC2541" s="431" t="s">
        <v>1155</v>
      </c>
      <c r="AD2541" s="356" t="s">
        <v>2211</v>
      </c>
      <c r="AE2541" s="356"/>
      <c r="AF2541" s="356"/>
      <c r="AG2541" s="623" t="s">
        <v>10</v>
      </c>
      <c r="AH2541" s="623"/>
      <c r="AI2541" s="623" t="s">
        <v>2598</v>
      </c>
      <c r="AJ2541" s="441"/>
      <c r="AK2541" s="359"/>
    </row>
    <row r="2542" spans="1:37">
      <c r="A2542" s="367"/>
      <c r="B2542" s="445" t="s">
        <v>954</v>
      </c>
      <c r="C2542" s="402">
        <v>47.026000000000003</v>
      </c>
      <c r="D2542" s="428">
        <v>23.898700000000002</v>
      </c>
      <c r="E2542" s="449" t="s">
        <v>206</v>
      </c>
      <c r="F2542" s="450" t="s">
        <v>998</v>
      </c>
      <c r="G2542" s="450" t="s">
        <v>2519</v>
      </c>
      <c r="H2542" s="450" t="s">
        <v>5261</v>
      </c>
      <c r="I2542" s="452" t="s">
        <v>681</v>
      </c>
      <c r="J2542" s="457" t="s">
        <v>3</v>
      </c>
      <c r="K2542" s="407">
        <v>6</v>
      </c>
      <c r="L2542" s="407">
        <v>5</v>
      </c>
      <c r="M2542" s="407">
        <v>5</v>
      </c>
      <c r="N2542" s="425">
        <v>60</v>
      </c>
      <c r="O2542" s="395"/>
      <c r="P2542" s="526"/>
      <c r="Q2542" s="526">
        <v>15</v>
      </c>
      <c r="R2542" s="526">
        <v>27</v>
      </c>
      <c r="S2542" s="526">
        <v>18</v>
      </c>
      <c r="T2542" s="526"/>
      <c r="U2542" s="526"/>
      <c r="V2542" s="526">
        <f t="shared" si="127"/>
        <v>0</v>
      </c>
      <c r="W2542" s="672"/>
      <c r="X2542" s="507" t="str">
        <f t="shared" si="125"/>
        <v>15 două camere, 27 trei camere, 18 patru camere, 0 număr camere necunoscut &lt;span style="color: red;"&gt;(spuneți-mi sau trimiteți tabel întreținere)&lt;/span&gt;</v>
      </c>
      <c r="Y2542" s="508" t="str">
        <f t="shared" si="126"/>
        <v>60 din care 15 două camere, 27 trei camere, 18 patru camere, 0 număr camere necunoscut &lt;span style="color: red;"&gt;(spuneți-mi sau trimiteți tabel întreținere)&lt;/span&gt;</v>
      </c>
      <c r="Z2542" s="509"/>
      <c r="AA2542" s="510" t="s">
        <v>1043</v>
      </c>
      <c r="AB2542" s="628" t="s">
        <v>1306</v>
      </c>
      <c r="AC2542" s="431" t="s">
        <v>1155</v>
      </c>
      <c r="AD2542" s="356" t="s">
        <v>2209</v>
      </c>
      <c r="AE2542" s="356"/>
      <c r="AF2542" s="356"/>
      <c r="AG2542" s="623" t="s">
        <v>10</v>
      </c>
      <c r="AH2542" s="623"/>
      <c r="AI2542" s="623" t="s">
        <v>2598</v>
      </c>
      <c r="AJ2542" s="441"/>
      <c r="AK2542" s="359"/>
    </row>
    <row r="2543" spans="1:37">
      <c r="A2543" s="367"/>
      <c r="B2543" s="445" t="s">
        <v>936</v>
      </c>
      <c r="C2543" s="402">
        <v>47.0261</v>
      </c>
      <c r="D2543" s="428">
        <v>23.8994</v>
      </c>
      <c r="E2543" s="449" t="s">
        <v>206</v>
      </c>
      <c r="F2543" s="450" t="s">
        <v>998</v>
      </c>
      <c r="G2543" s="450" t="s">
        <v>2519</v>
      </c>
      <c r="H2543" s="450" t="s">
        <v>5262</v>
      </c>
      <c r="I2543" s="627" t="s">
        <v>681</v>
      </c>
      <c r="J2543" s="399" t="s">
        <v>3</v>
      </c>
      <c r="K2543" s="624">
        <v>5</v>
      </c>
      <c r="L2543" s="624">
        <v>5</v>
      </c>
      <c r="M2543" s="624">
        <v>5</v>
      </c>
      <c r="N2543" s="398">
        <v>54</v>
      </c>
      <c r="O2543" s="395"/>
      <c r="P2543" s="526"/>
      <c r="Q2543" s="526">
        <v>18</v>
      </c>
      <c r="R2543" s="526">
        <v>24</v>
      </c>
      <c r="S2543" s="526">
        <v>12</v>
      </c>
      <c r="T2543" s="526"/>
      <c r="U2543" s="526"/>
      <c r="V2543" s="526">
        <f t="shared" si="127"/>
        <v>0</v>
      </c>
      <c r="W2543" s="672"/>
      <c r="X2543" s="396" t="str">
        <f t="shared" si="125"/>
        <v>18 două camere, 24 trei camere, 12 patru camere, 0 număr camere necunoscut &lt;span style="color: red;"&gt;(spuneți-mi sau trimiteți tabel întreținere)&lt;/span&gt;</v>
      </c>
      <c r="Y2543" s="622" t="str">
        <f t="shared" si="126"/>
        <v>54 din care 18 două camere, 24 trei camere, 12 patru camere, 0 număr camere necunoscut &lt;span style="color: red;"&gt;(spuneți-mi sau trimiteți tabel întreținere)&lt;/span&gt;</v>
      </c>
      <c r="Z2543" s="397"/>
      <c r="AA2543" s="625" t="s">
        <v>1043</v>
      </c>
      <c r="AB2543" s="628" t="s">
        <v>1306</v>
      </c>
      <c r="AC2543" s="431" t="s">
        <v>1155</v>
      </c>
      <c r="AD2543" s="623" t="s">
        <v>2223</v>
      </c>
      <c r="AE2543" s="623"/>
      <c r="AF2543" s="623"/>
      <c r="AG2543" s="623" t="s">
        <v>10</v>
      </c>
      <c r="AH2543" s="623"/>
      <c r="AI2543" s="623" t="s">
        <v>2598</v>
      </c>
      <c r="AJ2543" s="441"/>
      <c r="AK2543" s="359"/>
    </row>
    <row r="2544" spans="1:37">
      <c r="A2544" s="367"/>
      <c r="B2544" s="445" t="s">
        <v>858</v>
      </c>
      <c r="C2544" s="402">
        <v>47.025599999999997</v>
      </c>
      <c r="D2544" s="428">
        <v>23.898499999999999</v>
      </c>
      <c r="E2544" s="449" t="s">
        <v>206</v>
      </c>
      <c r="F2544" s="450" t="s">
        <v>998</v>
      </c>
      <c r="G2544" s="450" t="s">
        <v>2519</v>
      </c>
      <c r="H2544" s="450" t="s">
        <v>5263</v>
      </c>
      <c r="I2544" s="627" t="s">
        <v>681</v>
      </c>
      <c r="J2544" s="399" t="s">
        <v>3</v>
      </c>
      <c r="K2544" s="624">
        <v>4</v>
      </c>
      <c r="L2544" s="624">
        <v>5</v>
      </c>
      <c r="M2544" s="624">
        <v>5</v>
      </c>
      <c r="N2544" s="398">
        <v>48</v>
      </c>
      <c r="O2544" s="395"/>
      <c r="P2544" s="526"/>
      <c r="Q2544" s="526">
        <v>31</v>
      </c>
      <c r="R2544" s="526">
        <v>11</v>
      </c>
      <c r="S2544" s="526">
        <v>6</v>
      </c>
      <c r="T2544" s="526"/>
      <c r="U2544" s="526"/>
      <c r="V2544" s="526">
        <f t="shared" si="127"/>
        <v>0</v>
      </c>
      <c r="W2544" s="672"/>
      <c r="X2544" s="396" t="str">
        <f t="shared" si="125"/>
        <v>31 două camere, 11 trei camere, 6 patru camere, 0 număr camere necunoscut &lt;span style="color: red;"&gt;(spuneți-mi sau trimiteți tabel întreținere)&lt;/span&gt;</v>
      </c>
      <c r="Y2544" s="622" t="str">
        <f t="shared" si="126"/>
        <v>48 din care 31 două camere, 11 trei camere, 6 patru camere, 0 număr camere necunoscut &lt;span style="color: red;"&gt;(spuneți-mi sau trimiteți tabel întreținere)&lt;/span&gt;</v>
      </c>
      <c r="Z2544" s="397"/>
      <c r="AA2544" s="625" t="s">
        <v>1043</v>
      </c>
      <c r="AB2544" s="628" t="s">
        <v>1306</v>
      </c>
      <c r="AC2544" s="431" t="s">
        <v>1155</v>
      </c>
      <c r="AD2544" s="623" t="s">
        <v>1428</v>
      </c>
      <c r="AE2544" s="623"/>
      <c r="AF2544" s="623"/>
      <c r="AG2544" s="623" t="s">
        <v>10</v>
      </c>
      <c r="AH2544" s="623"/>
      <c r="AI2544" s="623" t="s">
        <v>2598</v>
      </c>
      <c r="AJ2544" s="441"/>
      <c r="AK2544" s="359"/>
    </row>
    <row r="2545" spans="1:37">
      <c r="A2545" s="367"/>
      <c r="B2545" s="445" t="s">
        <v>166</v>
      </c>
      <c r="C2545" s="402">
        <v>47.025399999999998</v>
      </c>
      <c r="D2545" s="428">
        <v>23.899100000000001</v>
      </c>
      <c r="E2545" s="449" t="s">
        <v>206</v>
      </c>
      <c r="F2545" s="450" t="s">
        <v>998</v>
      </c>
      <c r="G2545" s="450" t="s">
        <v>2519</v>
      </c>
      <c r="H2545" s="450" t="s">
        <v>5264</v>
      </c>
      <c r="I2545" s="452" t="s">
        <v>685</v>
      </c>
      <c r="J2545" s="457" t="s">
        <v>3</v>
      </c>
      <c r="K2545" s="407">
        <v>1</v>
      </c>
      <c r="L2545" s="407">
        <v>3</v>
      </c>
      <c r="M2545" s="407">
        <v>3</v>
      </c>
      <c r="N2545" s="425">
        <v>6</v>
      </c>
      <c r="O2545" s="437"/>
      <c r="P2545" s="406"/>
      <c r="Q2545" s="406"/>
      <c r="R2545" s="406">
        <v>4</v>
      </c>
      <c r="S2545" s="406">
        <v>2</v>
      </c>
      <c r="T2545" s="406"/>
      <c r="U2545" s="406"/>
      <c r="V2545" s="406">
        <f t="shared" si="127"/>
        <v>0</v>
      </c>
      <c r="W2545" s="676"/>
      <c r="X2545" s="507" t="str">
        <f t="shared" si="125"/>
        <v>4 trei camere, 2 patru camere, 0 număr camere necunoscut &lt;span style="color: red;"&gt;(spuneți-mi sau trimiteți tabel întreținere)&lt;/span&gt;</v>
      </c>
      <c r="Y2545" s="508" t="str">
        <f t="shared" si="126"/>
        <v>6 din care 4 trei camere, 2 patru camere, 0 număr camere necunoscut &lt;span style="color: red;"&gt;(spuneți-mi sau trimiteți tabel întreținere)&lt;/span&gt;</v>
      </c>
      <c r="Z2545" s="509"/>
      <c r="AA2545" s="510" t="s">
        <v>1043</v>
      </c>
      <c r="AB2545" s="421" t="s">
        <v>1308</v>
      </c>
      <c r="AC2545" s="432" t="s">
        <v>1155</v>
      </c>
      <c r="AD2545" s="356" t="s">
        <v>2258</v>
      </c>
      <c r="AE2545" s="356"/>
      <c r="AF2545" s="356"/>
      <c r="AG2545" s="356" t="s">
        <v>840</v>
      </c>
      <c r="AH2545" s="356"/>
      <c r="AI2545" s="356" t="s">
        <v>2227</v>
      </c>
      <c r="AJ2545" s="441"/>
      <c r="AK2545" s="359"/>
    </row>
    <row r="2546" spans="1:37">
      <c r="A2546" s="367"/>
      <c r="B2546" s="445" t="s">
        <v>186</v>
      </c>
      <c r="C2546" s="402">
        <v>47.025799999999997</v>
      </c>
      <c r="D2546" s="428">
        <v>23.899699999999999</v>
      </c>
      <c r="E2546" s="449" t="s">
        <v>206</v>
      </c>
      <c r="F2546" s="450" t="s">
        <v>998</v>
      </c>
      <c r="G2546" s="450" t="s">
        <v>2519</v>
      </c>
      <c r="H2546" s="450" t="s">
        <v>5265</v>
      </c>
      <c r="I2546" s="452" t="s">
        <v>685</v>
      </c>
      <c r="J2546" s="457" t="s">
        <v>3</v>
      </c>
      <c r="K2546" s="407">
        <v>1</v>
      </c>
      <c r="L2546" s="407">
        <v>3</v>
      </c>
      <c r="M2546" s="407">
        <v>3</v>
      </c>
      <c r="N2546" s="425">
        <v>6</v>
      </c>
      <c r="O2546" s="437"/>
      <c r="P2546" s="406"/>
      <c r="Q2546" s="406"/>
      <c r="R2546" s="406">
        <v>4</v>
      </c>
      <c r="S2546" s="406">
        <v>2</v>
      </c>
      <c r="T2546" s="406"/>
      <c r="U2546" s="406"/>
      <c r="V2546" s="406">
        <f t="shared" si="127"/>
        <v>0</v>
      </c>
      <c r="W2546" s="676"/>
      <c r="X2546" s="507" t="str">
        <f t="shared" si="125"/>
        <v>4 trei camere, 2 patru camere, 0 număr camere necunoscut &lt;span style="color: red;"&gt;(spuneți-mi sau trimiteți tabel întreținere)&lt;/span&gt;</v>
      </c>
      <c r="Y2546" s="508" t="str">
        <f t="shared" si="126"/>
        <v>6 din care 4 trei camere, 2 patru camere, 0 număr camere necunoscut &lt;span style="color: red;"&gt;(spuneți-mi sau trimiteți tabel întreținere)&lt;/span&gt;</v>
      </c>
      <c r="Z2546" s="509"/>
      <c r="AA2546" s="510" t="s">
        <v>1043</v>
      </c>
      <c r="AB2546" s="421" t="s">
        <v>1308</v>
      </c>
      <c r="AC2546" s="432" t="s">
        <v>1155</v>
      </c>
      <c r="AD2546" s="356" t="s">
        <v>2258</v>
      </c>
      <c r="AE2546" s="356"/>
      <c r="AF2546" s="356"/>
      <c r="AG2546" s="356" t="s">
        <v>840</v>
      </c>
      <c r="AH2546" s="356"/>
      <c r="AI2546" s="356" t="s">
        <v>2227</v>
      </c>
      <c r="AJ2546" s="441"/>
      <c r="AK2546" s="359"/>
    </row>
    <row r="2547" spans="1:37">
      <c r="A2547" s="367"/>
      <c r="B2547" s="445" t="s">
        <v>2259</v>
      </c>
      <c r="C2547" s="402">
        <v>47.026000000000003</v>
      </c>
      <c r="D2547" s="428">
        <v>23.900099999999998</v>
      </c>
      <c r="E2547" s="449" t="s">
        <v>206</v>
      </c>
      <c r="F2547" s="450" t="s">
        <v>998</v>
      </c>
      <c r="G2547" s="450" t="s">
        <v>2519</v>
      </c>
      <c r="H2547" s="450" t="s">
        <v>5266</v>
      </c>
      <c r="I2547" s="452" t="s">
        <v>685</v>
      </c>
      <c r="J2547" s="457" t="s">
        <v>3</v>
      </c>
      <c r="K2547" s="407">
        <v>1</v>
      </c>
      <c r="L2547" s="407">
        <v>3</v>
      </c>
      <c r="M2547" s="407">
        <v>3</v>
      </c>
      <c r="N2547" s="425">
        <v>6</v>
      </c>
      <c r="O2547" s="437"/>
      <c r="P2547" s="406"/>
      <c r="Q2547" s="406"/>
      <c r="R2547" s="406">
        <v>4</v>
      </c>
      <c r="S2547" s="406">
        <v>2</v>
      </c>
      <c r="T2547" s="406"/>
      <c r="U2547" s="406"/>
      <c r="V2547" s="406">
        <f t="shared" si="127"/>
        <v>0</v>
      </c>
      <c r="W2547" s="676"/>
      <c r="X2547" s="507" t="str">
        <f t="shared" si="125"/>
        <v>4 trei camere, 2 patru camere, 0 număr camere necunoscut &lt;span style="color: red;"&gt;(spuneți-mi sau trimiteți tabel întreținere)&lt;/span&gt;</v>
      </c>
      <c r="Y2547" s="508" t="str">
        <f t="shared" si="126"/>
        <v>6 din care 4 trei camere, 2 patru camere, 0 număr camere necunoscut &lt;span style="color: red;"&gt;(spuneți-mi sau trimiteți tabel întreținere)&lt;/span&gt;</v>
      </c>
      <c r="Z2547" s="509"/>
      <c r="AA2547" s="510" t="s">
        <v>1043</v>
      </c>
      <c r="AB2547" s="421" t="s">
        <v>1308</v>
      </c>
      <c r="AC2547" s="432" t="s">
        <v>1155</v>
      </c>
      <c r="AD2547" s="356" t="s">
        <v>2258</v>
      </c>
      <c r="AE2547" s="356"/>
      <c r="AF2547" s="356"/>
      <c r="AG2547" s="356" t="s">
        <v>840</v>
      </c>
      <c r="AH2547" s="356"/>
      <c r="AI2547" s="356" t="s">
        <v>2227</v>
      </c>
      <c r="AJ2547" s="441"/>
      <c r="AK2547" s="359"/>
    </row>
    <row r="2548" spans="1:37">
      <c r="A2548" s="367"/>
      <c r="B2548" s="445" t="s">
        <v>108</v>
      </c>
      <c r="C2548" s="402">
        <v>47.026499999999999</v>
      </c>
      <c r="D2548" s="428">
        <v>23.903099999999998</v>
      </c>
      <c r="E2548" s="449" t="s">
        <v>206</v>
      </c>
      <c r="F2548" s="450" t="s">
        <v>998</v>
      </c>
      <c r="G2548" s="450" t="s">
        <v>2519</v>
      </c>
      <c r="H2548" s="450" t="s">
        <v>3098</v>
      </c>
      <c r="I2548" s="627" t="s">
        <v>681</v>
      </c>
      <c r="J2548" s="399" t="s">
        <v>3</v>
      </c>
      <c r="K2548" s="624">
        <v>1</v>
      </c>
      <c r="L2548" s="624">
        <v>5</v>
      </c>
      <c r="M2548" s="624">
        <v>5</v>
      </c>
      <c r="N2548" s="398">
        <v>19</v>
      </c>
      <c r="O2548" s="395"/>
      <c r="P2548" s="526"/>
      <c r="Q2548" s="526">
        <v>18</v>
      </c>
      <c r="R2548" s="526">
        <v>1</v>
      </c>
      <c r="S2548" s="526"/>
      <c r="T2548" s="526"/>
      <c r="U2548" s="526"/>
      <c r="V2548" s="526">
        <f t="shared" si="127"/>
        <v>0</v>
      </c>
      <c r="W2548" s="672"/>
      <c r="X2548" s="396" t="str">
        <f t="shared" si="125"/>
        <v>18 două camere, 1 trei camere, 0 număr camere necunoscut &lt;span style="color: red;"&gt;(spuneți-mi sau trimiteți tabel întreținere)&lt;/span&gt;</v>
      </c>
      <c r="Y2548" s="622" t="str">
        <f t="shared" si="126"/>
        <v>19 din care 18 două camere, 1 trei camere, 0 număr camere necunoscut &lt;span style="color: red;"&gt;(spuneți-mi sau trimiteți tabel întreținere)&lt;/span&gt;</v>
      </c>
      <c r="Z2548" s="397"/>
      <c r="AA2548" s="625" t="s">
        <v>1043</v>
      </c>
      <c r="AB2548" s="628" t="s">
        <v>1306</v>
      </c>
      <c r="AC2548" s="431" t="s">
        <v>1155</v>
      </c>
      <c r="AD2548" s="623" t="s">
        <v>1478</v>
      </c>
      <c r="AE2548" s="623"/>
      <c r="AF2548" s="623"/>
      <c r="AG2548" s="623" t="s">
        <v>1170</v>
      </c>
      <c r="AH2548" s="623"/>
      <c r="AI2548" s="623" t="s">
        <v>2602</v>
      </c>
      <c r="AJ2548" s="441"/>
      <c r="AK2548" s="359"/>
    </row>
    <row r="2549" spans="1:37">
      <c r="A2549" s="367"/>
      <c r="B2549" s="445" t="s">
        <v>9</v>
      </c>
      <c r="C2549" s="402">
        <v>47.026299999999999</v>
      </c>
      <c r="D2549" s="428">
        <v>23.902999999999999</v>
      </c>
      <c r="E2549" s="449" t="s">
        <v>206</v>
      </c>
      <c r="F2549" s="450" t="s">
        <v>998</v>
      </c>
      <c r="G2549" s="450" t="s">
        <v>2519</v>
      </c>
      <c r="H2549" s="450" t="s">
        <v>3097</v>
      </c>
      <c r="I2549" s="452" t="s">
        <v>681</v>
      </c>
      <c r="J2549" s="457" t="s">
        <v>3</v>
      </c>
      <c r="K2549" s="407">
        <v>1</v>
      </c>
      <c r="L2549" s="407">
        <v>5</v>
      </c>
      <c r="M2549" s="407">
        <v>5</v>
      </c>
      <c r="N2549" s="425">
        <v>10</v>
      </c>
      <c r="O2549" s="437"/>
      <c r="P2549" s="406"/>
      <c r="Q2549" s="406"/>
      <c r="R2549" s="406">
        <v>7</v>
      </c>
      <c r="S2549" s="406">
        <v>3</v>
      </c>
      <c r="T2549" s="406"/>
      <c r="U2549" s="406"/>
      <c r="V2549" s="406">
        <f t="shared" si="127"/>
        <v>0</v>
      </c>
      <c r="W2549" s="676"/>
      <c r="X2549" s="507" t="str">
        <f t="shared" si="125"/>
        <v>7 trei camere, 3 patru camere, 0 număr camere necunoscut &lt;span style="color: red;"&gt;(spuneți-mi sau trimiteți tabel întreținere)&lt;/span&gt;</v>
      </c>
      <c r="Y2549" s="508" t="str">
        <f t="shared" si="126"/>
        <v>10 din care 7 trei camere, 3 patru camere, 0 număr camere necunoscut &lt;span style="color: red;"&gt;(spuneți-mi sau trimiteți tabel întreținere)&lt;/span&gt;</v>
      </c>
      <c r="Z2549" s="509"/>
      <c r="AA2549" s="510" t="s">
        <v>1043</v>
      </c>
      <c r="AB2549" s="628" t="s">
        <v>1306</v>
      </c>
      <c r="AC2549" s="431" t="s">
        <v>1155</v>
      </c>
      <c r="AD2549" s="356" t="s">
        <v>2315</v>
      </c>
      <c r="AE2549" s="356"/>
      <c r="AF2549" s="356"/>
      <c r="AG2549" s="623" t="s">
        <v>10</v>
      </c>
      <c r="AH2549" s="623"/>
      <c r="AI2549" s="623" t="s">
        <v>2591</v>
      </c>
      <c r="AJ2549" s="441"/>
      <c r="AK2549" s="359"/>
    </row>
    <row r="2550" spans="1:37">
      <c r="A2550" s="367"/>
      <c r="B2550" s="445" t="s">
        <v>27</v>
      </c>
      <c r="C2550" s="402">
        <v>47.025599999999997</v>
      </c>
      <c r="D2550" s="428">
        <v>23.9025</v>
      </c>
      <c r="E2550" s="449" t="s">
        <v>206</v>
      </c>
      <c r="F2550" s="450" t="s">
        <v>998</v>
      </c>
      <c r="G2550" s="450" t="s">
        <v>2519</v>
      </c>
      <c r="H2550" s="450" t="s">
        <v>3095</v>
      </c>
      <c r="I2550" s="452" t="s">
        <v>624</v>
      </c>
      <c r="J2550" s="457"/>
      <c r="K2550" s="407"/>
      <c r="L2550" s="407"/>
      <c r="M2550" s="407"/>
      <c r="N2550" s="425" t="s">
        <v>624</v>
      </c>
      <c r="O2550" s="437"/>
      <c r="P2550" s="406"/>
      <c r="Q2550" s="406"/>
      <c r="R2550" s="406"/>
      <c r="S2550" s="406"/>
      <c r="T2550" s="406"/>
      <c r="U2550" s="406"/>
      <c r="V2550" s="406" t="e">
        <f t="shared" si="127"/>
        <v>#VALUE!</v>
      </c>
      <c r="W2550" s="676"/>
      <c r="X2550" s="507" t="e">
        <f t="shared" si="125"/>
        <v>#VALUE!</v>
      </c>
      <c r="Y2550" s="508" t="e">
        <f t="shared" si="126"/>
        <v>#VALUE!</v>
      </c>
      <c r="Z2550" s="509"/>
      <c r="AA2550" s="510" t="s">
        <v>1043</v>
      </c>
      <c r="AB2550" s="421" t="s">
        <v>1318</v>
      </c>
      <c r="AC2550" s="432" t="s">
        <v>624</v>
      </c>
      <c r="AD2550" s="356" t="s">
        <v>624</v>
      </c>
      <c r="AE2550" s="356"/>
      <c r="AF2550" s="356"/>
      <c r="AG2550" s="356" t="s">
        <v>840</v>
      </c>
      <c r="AH2550" s="356"/>
      <c r="AI2550" s="356" t="s">
        <v>2227</v>
      </c>
      <c r="AJ2550" s="441"/>
      <c r="AK2550" s="359"/>
    </row>
    <row r="2551" spans="1:37">
      <c r="A2551" s="367"/>
      <c r="B2551" s="445" t="s">
        <v>168</v>
      </c>
      <c r="C2551" s="402">
        <v>47.026000000000003</v>
      </c>
      <c r="D2551" s="428">
        <v>23.902699999999999</v>
      </c>
      <c r="E2551" s="449" t="s">
        <v>206</v>
      </c>
      <c r="F2551" s="450" t="s">
        <v>998</v>
      </c>
      <c r="G2551" s="450" t="s">
        <v>2519</v>
      </c>
      <c r="H2551" s="450" t="s">
        <v>5267</v>
      </c>
      <c r="I2551" s="452" t="s">
        <v>681</v>
      </c>
      <c r="J2551" s="457" t="s">
        <v>3</v>
      </c>
      <c r="K2551" s="407">
        <v>2</v>
      </c>
      <c r="L2551" s="407">
        <v>5</v>
      </c>
      <c r="M2551" s="407">
        <v>5</v>
      </c>
      <c r="N2551" s="425">
        <v>40</v>
      </c>
      <c r="O2551" s="437"/>
      <c r="P2551" s="406"/>
      <c r="Q2551" s="406">
        <v>14</v>
      </c>
      <c r="R2551" s="406">
        <v>16</v>
      </c>
      <c r="S2551" s="406">
        <v>10</v>
      </c>
      <c r="T2551" s="406"/>
      <c r="U2551" s="406"/>
      <c r="V2551" s="406">
        <f t="shared" si="127"/>
        <v>0</v>
      </c>
      <c r="W2551" s="676"/>
      <c r="X2551" s="507" t="str">
        <f t="shared" si="125"/>
        <v>14 două camere, 16 trei camere, 10 patru camere, 0 număr camere necunoscut &lt;span style="color: red;"&gt;(spuneți-mi sau trimiteți tabel întreținere)&lt;/span&gt;</v>
      </c>
      <c r="Y2551" s="508" t="str">
        <f t="shared" si="126"/>
        <v>40 din care 14 două camere, 16 trei camere, 10 patru camere, 0 număr camere necunoscut &lt;span style="color: red;"&gt;(spuneți-mi sau trimiteți tabel întreținere)&lt;/span&gt;</v>
      </c>
      <c r="Z2551" s="509"/>
      <c r="AA2551" s="510" t="s">
        <v>1043</v>
      </c>
      <c r="AB2551" s="421" t="s">
        <v>1305</v>
      </c>
      <c r="AC2551" s="432" t="s">
        <v>1547</v>
      </c>
      <c r="AD2551" s="356" t="s">
        <v>2357</v>
      </c>
      <c r="AE2551" s="356"/>
      <c r="AF2551" s="356"/>
      <c r="AG2551" s="356" t="s">
        <v>840</v>
      </c>
      <c r="AH2551" s="356"/>
      <c r="AI2551" s="623" t="s">
        <v>2585</v>
      </c>
      <c r="AJ2551" s="441"/>
      <c r="AK2551" s="359"/>
    </row>
    <row r="2552" spans="1:37">
      <c r="A2552" s="367"/>
      <c r="B2552" s="445" t="s">
        <v>23</v>
      </c>
      <c r="C2552" s="402">
        <v>47.025599999999997</v>
      </c>
      <c r="D2552" s="428">
        <v>23.901900000000001</v>
      </c>
      <c r="E2552" s="449" t="s">
        <v>206</v>
      </c>
      <c r="F2552" s="450" t="s">
        <v>998</v>
      </c>
      <c r="G2552" s="450" t="s">
        <v>2519</v>
      </c>
      <c r="H2552" s="450" t="s">
        <v>3099</v>
      </c>
      <c r="I2552" s="452" t="s">
        <v>624</v>
      </c>
      <c r="J2552" s="457"/>
      <c r="K2552" s="407"/>
      <c r="L2552" s="407"/>
      <c r="M2552" s="407"/>
      <c r="N2552" s="425" t="s">
        <v>624</v>
      </c>
      <c r="O2552" s="437"/>
      <c r="P2552" s="406"/>
      <c r="Q2552" s="406"/>
      <c r="R2552" s="406"/>
      <c r="S2552" s="406"/>
      <c r="T2552" s="406"/>
      <c r="U2552" s="406"/>
      <c r="V2552" s="406" t="e">
        <f t="shared" si="127"/>
        <v>#VALUE!</v>
      </c>
      <c r="W2552" s="676"/>
      <c r="X2552" s="507" t="e">
        <f t="shared" si="125"/>
        <v>#VALUE!</v>
      </c>
      <c r="Y2552" s="508" t="e">
        <f t="shared" si="126"/>
        <v>#VALUE!</v>
      </c>
      <c r="Z2552" s="509"/>
      <c r="AA2552" s="510" t="s">
        <v>1043</v>
      </c>
      <c r="AB2552" s="421" t="s">
        <v>1318</v>
      </c>
      <c r="AC2552" s="432" t="s">
        <v>624</v>
      </c>
      <c r="AD2552" s="356" t="s">
        <v>624</v>
      </c>
      <c r="AE2552" s="356"/>
      <c r="AF2552" s="356"/>
      <c r="AG2552" s="356" t="s">
        <v>840</v>
      </c>
      <c r="AH2552" s="356"/>
      <c r="AI2552" s="356" t="s">
        <v>2227</v>
      </c>
      <c r="AJ2552" s="441"/>
      <c r="AK2552" s="359"/>
    </row>
    <row r="2553" spans="1:37">
      <c r="A2553" s="367"/>
      <c r="B2553" s="445" t="s">
        <v>166</v>
      </c>
      <c r="C2553" s="402">
        <v>47.025100000000002</v>
      </c>
      <c r="D2553" s="428">
        <v>23.9011</v>
      </c>
      <c r="E2553" s="449" t="s">
        <v>206</v>
      </c>
      <c r="F2553" s="450" t="s">
        <v>998</v>
      </c>
      <c r="G2553" s="450" t="s">
        <v>2519</v>
      </c>
      <c r="H2553" s="450" t="s">
        <v>5268</v>
      </c>
      <c r="I2553" s="452" t="s">
        <v>681</v>
      </c>
      <c r="J2553" s="457" t="s">
        <v>3</v>
      </c>
      <c r="K2553" s="407">
        <v>3</v>
      </c>
      <c r="L2553" s="407">
        <v>5</v>
      </c>
      <c r="M2553" s="407">
        <v>5</v>
      </c>
      <c r="N2553" s="425">
        <v>60</v>
      </c>
      <c r="O2553" s="437"/>
      <c r="P2553" s="406"/>
      <c r="Q2553" s="406">
        <v>36</v>
      </c>
      <c r="R2553" s="406">
        <v>24</v>
      </c>
      <c r="S2553" s="406"/>
      <c r="T2553" s="406"/>
      <c r="U2553" s="406"/>
      <c r="V2553" s="406">
        <f t="shared" si="127"/>
        <v>0</v>
      </c>
      <c r="W2553" s="676"/>
      <c r="X2553" s="507" t="str">
        <f t="shared" si="125"/>
        <v>36 două camere, 24 trei camere, 0 număr camere necunoscut &lt;span style="color: red;"&gt;(spuneți-mi sau trimiteți tabel întreținere)&lt;/span&gt;</v>
      </c>
      <c r="Y2553" s="508" t="str">
        <f t="shared" si="126"/>
        <v>60 din care 36 două camere, 24 trei camere, 0 număr camere necunoscut &lt;span style="color: red;"&gt;(spuneți-mi sau trimiteți tabel întreținere)&lt;/span&gt;</v>
      </c>
      <c r="Z2553" s="509"/>
      <c r="AA2553" s="510" t="s">
        <v>1043</v>
      </c>
      <c r="AB2553" s="421" t="s">
        <v>1305</v>
      </c>
      <c r="AC2553" s="432" t="s">
        <v>1547</v>
      </c>
      <c r="AD2553" s="356" t="s">
        <v>2358</v>
      </c>
      <c r="AE2553" s="356"/>
      <c r="AF2553" s="356"/>
      <c r="AG2553" s="356" t="s">
        <v>840</v>
      </c>
      <c r="AH2553" s="356"/>
      <c r="AI2553" s="623" t="s">
        <v>2585</v>
      </c>
      <c r="AJ2553" s="441"/>
      <c r="AK2553" s="359"/>
    </row>
    <row r="2554" spans="1:37">
      <c r="A2554" s="367"/>
      <c r="B2554" s="445" t="s">
        <v>188</v>
      </c>
      <c r="C2554" s="402">
        <v>47.0242</v>
      </c>
      <c r="D2554" s="428">
        <v>23.900300000000001</v>
      </c>
      <c r="E2554" s="449" t="s">
        <v>206</v>
      </c>
      <c r="F2554" s="450" t="s">
        <v>998</v>
      </c>
      <c r="G2554" s="450" t="s">
        <v>2519</v>
      </c>
      <c r="H2554" s="450" t="s">
        <v>5269</v>
      </c>
      <c r="I2554" s="452" t="s">
        <v>681</v>
      </c>
      <c r="J2554" s="457" t="s">
        <v>3</v>
      </c>
      <c r="K2554" s="407">
        <v>2</v>
      </c>
      <c r="L2554" s="407">
        <v>5</v>
      </c>
      <c r="M2554" s="407">
        <v>5</v>
      </c>
      <c r="N2554" s="425">
        <v>40</v>
      </c>
      <c r="O2554" s="437"/>
      <c r="P2554" s="406"/>
      <c r="Q2554" s="406">
        <v>24</v>
      </c>
      <c r="R2554" s="406">
        <v>16</v>
      </c>
      <c r="S2554" s="406"/>
      <c r="T2554" s="406"/>
      <c r="U2554" s="406"/>
      <c r="V2554" s="406">
        <f t="shared" si="127"/>
        <v>0</v>
      </c>
      <c r="W2554" s="676"/>
      <c r="X2554" s="507" t="str">
        <f t="shared" si="125"/>
        <v>24 două camere, 16 trei camere, 0 număr camere necunoscut &lt;span style="color: red;"&gt;(spuneți-mi sau trimiteți tabel întreținere)&lt;/span&gt;</v>
      </c>
      <c r="Y2554" s="508" t="str">
        <f t="shared" si="126"/>
        <v>40 din care 24 două camere, 16 trei camere, 0 număr camere necunoscut &lt;span style="color: red;"&gt;(spuneți-mi sau trimiteți tabel întreținere)&lt;/span&gt;</v>
      </c>
      <c r="Z2554" s="509"/>
      <c r="AA2554" s="510" t="s">
        <v>1043</v>
      </c>
      <c r="AB2554" s="421" t="s">
        <v>1305</v>
      </c>
      <c r="AC2554" s="432" t="s">
        <v>1547</v>
      </c>
      <c r="AD2554" s="356" t="s">
        <v>2359</v>
      </c>
      <c r="AE2554" s="356"/>
      <c r="AF2554" s="356"/>
      <c r="AG2554" s="356" t="s">
        <v>840</v>
      </c>
      <c r="AH2554" s="356"/>
      <c r="AI2554" s="623" t="s">
        <v>2585</v>
      </c>
      <c r="AJ2554" s="441"/>
      <c r="AK2554" s="359"/>
    </row>
    <row r="2555" spans="1:37">
      <c r="A2555" s="367"/>
      <c r="B2555" s="445" t="s">
        <v>151</v>
      </c>
      <c r="C2555" s="402">
        <v>47.024099999999997</v>
      </c>
      <c r="D2555" s="428">
        <v>23.899699999999999</v>
      </c>
      <c r="E2555" s="449" t="s">
        <v>206</v>
      </c>
      <c r="F2555" s="450" t="s">
        <v>998</v>
      </c>
      <c r="G2555" s="450" t="s">
        <v>2519</v>
      </c>
      <c r="H2555" s="450" t="s">
        <v>5270</v>
      </c>
      <c r="I2555" s="452" t="s">
        <v>681</v>
      </c>
      <c r="J2555" s="457" t="s">
        <v>3</v>
      </c>
      <c r="K2555" s="407">
        <v>2</v>
      </c>
      <c r="L2555" s="407">
        <v>5</v>
      </c>
      <c r="M2555" s="407">
        <v>5</v>
      </c>
      <c r="N2555" s="425">
        <v>20</v>
      </c>
      <c r="O2555" s="437"/>
      <c r="P2555" s="406"/>
      <c r="Q2555" s="406"/>
      <c r="R2555" s="406">
        <v>14</v>
      </c>
      <c r="S2555" s="406">
        <v>6</v>
      </c>
      <c r="T2555" s="406"/>
      <c r="U2555" s="406"/>
      <c r="V2555" s="406">
        <f t="shared" si="127"/>
        <v>0</v>
      </c>
      <c r="W2555" s="676"/>
      <c r="X2555" s="507" t="str">
        <f t="shared" si="125"/>
        <v>14 trei camere, 6 patru camere, 0 număr camere necunoscut &lt;span style="color: red;"&gt;(spuneți-mi sau trimiteți tabel întreținere)&lt;/span&gt;</v>
      </c>
      <c r="Y2555" s="508" t="str">
        <f t="shared" si="126"/>
        <v>20 din care 14 trei camere, 6 patru camere, 0 număr camere necunoscut &lt;span style="color: red;"&gt;(spuneți-mi sau trimiteți tabel întreținere)&lt;/span&gt;</v>
      </c>
      <c r="Z2555" s="509"/>
      <c r="AA2555" s="510" t="s">
        <v>1043</v>
      </c>
      <c r="AB2555" s="628" t="s">
        <v>1306</v>
      </c>
      <c r="AC2555" s="431" t="s">
        <v>1155</v>
      </c>
      <c r="AD2555" s="356" t="s">
        <v>2299</v>
      </c>
      <c r="AE2555" s="356"/>
      <c r="AF2555" s="356"/>
      <c r="AG2555" s="623" t="s">
        <v>10</v>
      </c>
      <c r="AH2555" s="623"/>
      <c r="AI2555" s="623" t="s">
        <v>2591</v>
      </c>
      <c r="AJ2555" s="441"/>
      <c r="AK2555" s="359"/>
    </row>
    <row r="2556" spans="1:37">
      <c r="A2556" s="367"/>
      <c r="B2556" s="445" t="s">
        <v>152</v>
      </c>
      <c r="C2556" s="402">
        <v>47.0242</v>
      </c>
      <c r="D2556" s="428">
        <v>23.8994</v>
      </c>
      <c r="E2556" s="449" t="s">
        <v>206</v>
      </c>
      <c r="F2556" s="450" t="s">
        <v>998</v>
      </c>
      <c r="G2556" s="450" t="s">
        <v>2519</v>
      </c>
      <c r="H2556" s="450" t="s">
        <v>5271</v>
      </c>
      <c r="I2556" s="452" t="s">
        <v>681</v>
      </c>
      <c r="J2556" s="457" t="s">
        <v>3</v>
      </c>
      <c r="K2556" s="407">
        <v>2</v>
      </c>
      <c r="L2556" s="407">
        <v>5</v>
      </c>
      <c r="M2556" s="407">
        <v>5</v>
      </c>
      <c r="N2556" s="425">
        <v>20</v>
      </c>
      <c r="O2556" s="437"/>
      <c r="P2556" s="406"/>
      <c r="Q2556" s="406"/>
      <c r="R2556" s="406">
        <v>14</v>
      </c>
      <c r="S2556" s="406">
        <v>6</v>
      </c>
      <c r="T2556" s="406"/>
      <c r="U2556" s="406"/>
      <c r="V2556" s="406">
        <f t="shared" si="127"/>
        <v>0</v>
      </c>
      <c r="W2556" s="676"/>
      <c r="X2556" s="507" t="str">
        <f t="shared" si="125"/>
        <v>14 trei camere, 6 patru camere, 0 număr camere necunoscut &lt;span style="color: red;"&gt;(spuneți-mi sau trimiteți tabel întreținere)&lt;/span&gt;</v>
      </c>
      <c r="Y2556" s="508" t="str">
        <f t="shared" si="126"/>
        <v>20 din care 14 trei camere, 6 patru camere, 0 număr camere necunoscut &lt;span style="color: red;"&gt;(spuneți-mi sau trimiteți tabel întreținere)&lt;/span&gt;</v>
      </c>
      <c r="Z2556" s="509"/>
      <c r="AA2556" s="510" t="s">
        <v>1043</v>
      </c>
      <c r="AB2556" s="628" t="s">
        <v>1306</v>
      </c>
      <c r="AC2556" s="431" t="s">
        <v>1155</v>
      </c>
      <c r="AD2556" s="356" t="s">
        <v>2299</v>
      </c>
      <c r="AE2556" s="356"/>
      <c r="AF2556" s="356"/>
      <c r="AG2556" s="623" t="s">
        <v>10</v>
      </c>
      <c r="AH2556" s="623"/>
      <c r="AI2556" s="623" t="s">
        <v>2591</v>
      </c>
      <c r="AJ2556" s="441"/>
      <c r="AK2556" s="359"/>
    </row>
    <row r="2557" spans="1:37">
      <c r="A2557" s="367"/>
      <c r="B2557" s="445" t="s">
        <v>189</v>
      </c>
      <c r="C2557" s="402">
        <v>47.023699999999998</v>
      </c>
      <c r="D2557" s="428">
        <v>23.9</v>
      </c>
      <c r="E2557" s="449" t="s">
        <v>206</v>
      </c>
      <c r="F2557" s="450" t="s">
        <v>998</v>
      </c>
      <c r="G2557" s="450" t="s">
        <v>2519</v>
      </c>
      <c r="H2557" s="450" t="s">
        <v>5272</v>
      </c>
      <c r="I2557" s="452" t="s">
        <v>681</v>
      </c>
      <c r="J2557" s="457" t="s">
        <v>3</v>
      </c>
      <c r="K2557" s="407">
        <v>2</v>
      </c>
      <c r="L2557" s="407">
        <v>5</v>
      </c>
      <c r="M2557" s="407">
        <v>5</v>
      </c>
      <c r="N2557" s="425">
        <v>39</v>
      </c>
      <c r="O2557" s="437"/>
      <c r="P2557" s="406"/>
      <c r="Q2557" s="406"/>
      <c r="R2557" s="406"/>
      <c r="S2557" s="406"/>
      <c r="T2557" s="406"/>
      <c r="U2557" s="406"/>
      <c r="V2557" s="406">
        <f t="shared" si="127"/>
        <v>39</v>
      </c>
      <c r="W2557" s="676"/>
      <c r="X2557" s="507" t="str">
        <f t="shared" si="125"/>
        <v>39 număr camere necunoscut &lt;span style="color: red;"&gt;(spuneți-mi sau trimiteți tabel întreținere)&lt;/span&gt;</v>
      </c>
      <c r="Y2557" s="508" t="str">
        <f t="shared" si="126"/>
        <v>39 din care 39 număr camere necunoscut &lt;span style="color: red;"&gt;(spuneți-mi sau trimiteți tabel întreținere)&lt;/span&gt;</v>
      </c>
      <c r="Z2557" s="509"/>
      <c r="AA2557" s="510" t="s">
        <v>1043</v>
      </c>
      <c r="AB2557" s="421" t="s">
        <v>1306</v>
      </c>
      <c r="AC2557" s="432" t="s">
        <v>1155</v>
      </c>
      <c r="AD2557" s="356" t="s">
        <v>624</v>
      </c>
      <c r="AE2557" s="356"/>
      <c r="AF2557" s="356"/>
      <c r="AG2557" s="356" t="s">
        <v>840</v>
      </c>
      <c r="AH2557" s="356"/>
      <c r="AI2557" s="356" t="s">
        <v>2227</v>
      </c>
      <c r="AJ2557" s="441"/>
      <c r="AK2557" s="359"/>
    </row>
    <row r="2558" spans="1:37">
      <c r="A2558" s="367"/>
      <c r="B2558" s="445" t="s">
        <v>9</v>
      </c>
      <c r="C2558" s="402">
        <v>47.031199999999998</v>
      </c>
      <c r="D2558" s="428">
        <v>23.915900000000001</v>
      </c>
      <c r="E2558" s="449" t="s">
        <v>206</v>
      </c>
      <c r="F2558" s="450" t="s">
        <v>998</v>
      </c>
      <c r="G2558" s="450" t="s">
        <v>2518</v>
      </c>
      <c r="H2558" s="450" t="s">
        <v>3321</v>
      </c>
      <c r="I2558" s="627" t="s">
        <v>681</v>
      </c>
      <c r="J2558" s="399" t="s">
        <v>3</v>
      </c>
      <c r="K2558" s="624">
        <v>2</v>
      </c>
      <c r="L2558" s="624">
        <v>5</v>
      </c>
      <c r="M2558" s="624">
        <v>5</v>
      </c>
      <c r="N2558" s="398">
        <v>29</v>
      </c>
      <c r="O2558" s="395"/>
      <c r="P2558" s="526"/>
      <c r="Q2558" s="526">
        <v>10</v>
      </c>
      <c r="R2558" s="526">
        <v>14</v>
      </c>
      <c r="S2558" s="526">
        <v>5</v>
      </c>
      <c r="T2558" s="526"/>
      <c r="U2558" s="526"/>
      <c r="V2558" s="526">
        <f t="shared" si="127"/>
        <v>0</v>
      </c>
      <c r="W2558" s="672"/>
      <c r="X2558" s="396" t="str">
        <f t="shared" si="125"/>
        <v>10 două camere, 14 trei camere, 5 patru camere, 0 număr camere necunoscut &lt;span style="color: red;"&gt;(spuneți-mi sau trimiteți tabel întreținere)&lt;/span&gt;</v>
      </c>
      <c r="Y2558" s="622" t="str">
        <f t="shared" si="126"/>
        <v>29 din care 10 două camere, 14 trei camere, 5 patru camere, 0 număr camere necunoscut &lt;span style="color: red;"&gt;(spuneți-mi sau trimiteți tabel întreținere)&lt;/span&gt;</v>
      </c>
      <c r="Z2558" s="397"/>
      <c r="AA2558" s="625" t="s">
        <v>1043</v>
      </c>
      <c r="AB2558" s="628" t="s">
        <v>1308</v>
      </c>
      <c r="AC2558" s="431" t="s">
        <v>1155</v>
      </c>
      <c r="AD2558" s="623" t="s">
        <v>1374</v>
      </c>
      <c r="AE2558" s="623"/>
      <c r="AF2558" s="623"/>
      <c r="AG2558" s="623" t="s">
        <v>10</v>
      </c>
      <c r="AH2558" s="623"/>
      <c r="AI2558" s="623" t="s">
        <v>2567</v>
      </c>
      <c r="AJ2558" s="441"/>
      <c r="AK2558" s="359"/>
    </row>
    <row r="2559" spans="1:37">
      <c r="A2559" s="367"/>
      <c r="B2559" s="445" t="s">
        <v>9</v>
      </c>
      <c r="C2559" s="402">
        <v>47.031599999999997</v>
      </c>
      <c r="D2559" s="428">
        <v>23.9161</v>
      </c>
      <c r="E2559" s="449" t="s">
        <v>206</v>
      </c>
      <c r="F2559" s="450" t="s">
        <v>998</v>
      </c>
      <c r="G2559" s="450" t="s">
        <v>2518</v>
      </c>
      <c r="H2559" s="450" t="s">
        <v>5273</v>
      </c>
      <c r="I2559" s="452" t="s">
        <v>681</v>
      </c>
      <c r="J2559" s="457" t="s">
        <v>3</v>
      </c>
      <c r="K2559" s="407">
        <v>1</v>
      </c>
      <c r="L2559" s="407">
        <v>5</v>
      </c>
      <c r="M2559" s="407">
        <v>5</v>
      </c>
      <c r="N2559" s="425">
        <v>60</v>
      </c>
      <c r="O2559" s="437"/>
      <c r="P2559" s="406">
        <v>60</v>
      </c>
      <c r="Q2559" s="406"/>
      <c r="R2559" s="406"/>
      <c r="S2559" s="406"/>
      <c r="T2559" s="406"/>
      <c r="U2559" s="406"/>
      <c r="V2559" s="406">
        <f t="shared" si="127"/>
        <v>0</v>
      </c>
      <c r="W2559" s="676"/>
      <c r="X2559" s="507" t="str">
        <f t="shared" si="125"/>
        <v>60 garsoniere, 0 număr camere necunoscut &lt;span style="color: red;"&gt;(spuneți-mi sau trimiteți tabel întreținere)&lt;/span&gt;</v>
      </c>
      <c r="Y2559" s="508" t="str">
        <f t="shared" si="126"/>
        <v>60 din care 60 garsoniere, 0 număr camere necunoscut &lt;span style="color: red;"&gt;(spuneți-mi sau trimiteți tabel întreținere)&lt;/span&gt;</v>
      </c>
      <c r="Z2559" s="509"/>
      <c r="AA2559" s="510" t="s">
        <v>1043</v>
      </c>
      <c r="AB2559" s="421" t="s">
        <v>1307</v>
      </c>
      <c r="AC2559" s="432" t="s">
        <v>1155</v>
      </c>
      <c r="AD2559" s="356" t="s">
        <v>2674</v>
      </c>
      <c r="AE2559" s="356"/>
      <c r="AF2559" s="356"/>
      <c r="AG2559" s="356" t="s">
        <v>840</v>
      </c>
      <c r="AH2559" s="356"/>
      <c r="AI2559" s="356" t="s">
        <v>2227</v>
      </c>
      <c r="AJ2559" s="441"/>
      <c r="AK2559" s="359"/>
    </row>
    <row r="2560" spans="1:37">
      <c r="A2560" s="367"/>
      <c r="B2560" s="445" t="s">
        <v>2212</v>
      </c>
      <c r="C2560" s="402">
        <v>47.030700000000003</v>
      </c>
      <c r="D2560" s="428">
        <v>23.916</v>
      </c>
      <c r="E2560" s="449" t="s">
        <v>206</v>
      </c>
      <c r="F2560" s="450" t="s">
        <v>998</v>
      </c>
      <c r="G2560" s="450" t="s">
        <v>2518</v>
      </c>
      <c r="H2560" s="450" t="s">
        <v>3118</v>
      </c>
      <c r="I2560" s="452" t="s">
        <v>681</v>
      </c>
      <c r="J2560" s="457" t="s">
        <v>3</v>
      </c>
      <c r="K2560" s="407">
        <v>1</v>
      </c>
      <c r="L2560" s="407">
        <v>5</v>
      </c>
      <c r="M2560" s="407">
        <v>5</v>
      </c>
      <c r="N2560" s="425">
        <v>80</v>
      </c>
      <c r="O2560" s="437"/>
      <c r="P2560" s="406">
        <v>80</v>
      </c>
      <c r="Q2560" s="406"/>
      <c r="R2560" s="406"/>
      <c r="S2560" s="406"/>
      <c r="T2560" s="406"/>
      <c r="U2560" s="406"/>
      <c r="V2560" s="406">
        <f t="shared" si="127"/>
        <v>0</v>
      </c>
      <c r="W2560" s="676"/>
      <c r="X2560" s="507" t="str">
        <f t="shared" si="125"/>
        <v>80 garsoniere, 0 număr camere necunoscut &lt;span style="color: red;"&gt;(spuneți-mi sau trimiteți tabel întreținere)&lt;/span&gt;</v>
      </c>
      <c r="Y2560" s="508" t="str">
        <f t="shared" si="126"/>
        <v>80 din care 80 garsoniere, 0 număr camere necunoscut &lt;span style="color: red;"&gt;(spuneți-mi sau trimiteți tabel întreținere)&lt;/span&gt;</v>
      </c>
      <c r="Z2560" s="509"/>
      <c r="AA2560" s="510" t="s">
        <v>1043</v>
      </c>
      <c r="AB2560" s="421" t="s">
        <v>1305</v>
      </c>
      <c r="AC2560" s="432" t="s">
        <v>1547</v>
      </c>
      <c r="AD2560" s="356" t="s">
        <v>2673</v>
      </c>
      <c r="AE2560" s="356"/>
      <c r="AF2560" s="356"/>
      <c r="AG2560" s="356" t="s">
        <v>840</v>
      </c>
      <c r="AH2560" s="356"/>
      <c r="AI2560" s="356" t="s">
        <v>2227</v>
      </c>
      <c r="AJ2560" s="441"/>
      <c r="AK2560" s="359"/>
    </row>
    <row r="2561" spans="1:37">
      <c r="A2561" s="367"/>
      <c r="B2561" s="445" t="s">
        <v>9</v>
      </c>
      <c r="C2561" s="402">
        <v>47.031100000000002</v>
      </c>
      <c r="D2561" s="428">
        <v>23.916399999999999</v>
      </c>
      <c r="E2561" s="449" t="s">
        <v>206</v>
      </c>
      <c r="F2561" s="450" t="s">
        <v>998</v>
      </c>
      <c r="G2561" s="450" t="s">
        <v>2518</v>
      </c>
      <c r="H2561" s="450" t="s">
        <v>2940</v>
      </c>
      <c r="I2561" s="627" t="s">
        <v>681</v>
      </c>
      <c r="J2561" s="399" t="s">
        <v>3</v>
      </c>
      <c r="K2561" s="624">
        <v>1</v>
      </c>
      <c r="L2561" s="624">
        <v>5</v>
      </c>
      <c r="M2561" s="624">
        <v>5</v>
      </c>
      <c r="N2561" s="398">
        <v>64</v>
      </c>
      <c r="O2561" s="395">
        <v>64</v>
      </c>
      <c r="P2561" s="526"/>
      <c r="Q2561" s="526"/>
      <c r="R2561" s="526"/>
      <c r="S2561" s="526"/>
      <c r="T2561" s="526"/>
      <c r="U2561" s="526"/>
      <c r="V2561" s="526">
        <f t="shared" si="127"/>
        <v>0</v>
      </c>
      <c r="W2561" s="672"/>
      <c r="X2561" s="396" t="str">
        <f t="shared" si="125"/>
        <v>64 camere cu băi și bucătării comune, 0 număr camere necunoscut &lt;span style="color: red;"&gt;(spuneți-mi sau trimiteți tabel întreținere)&lt;/span&gt;</v>
      </c>
      <c r="Y2561" s="622" t="str">
        <f t="shared" si="126"/>
        <v>64 din care 64 camere cu băi și bucătării comune, 0 număr camere necunoscut &lt;span style="color: red;"&gt;(spuneți-mi sau trimiteți tabel întreținere)&lt;/span&gt;</v>
      </c>
      <c r="Z2561" s="397"/>
      <c r="AA2561" s="625" t="s">
        <v>1043</v>
      </c>
      <c r="AB2561" s="628" t="s">
        <v>1304</v>
      </c>
      <c r="AC2561" s="431" t="s">
        <v>1547</v>
      </c>
      <c r="AD2561" s="623" t="s">
        <v>1167</v>
      </c>
      <c r="AE2561" s="623"/>
      <c r="AF2561" s="623"/>
      <c r="AG2561" s="623" t="s">
        <v>10</v>
      </c>
      <c r="AH2561" s="623"/>
      <c r="AI2561" s="623" t="s">
        <v>2571</v>
      </c>
      <c r="AJ2561" s="441"/>
      <c r="AK2561" s="359"/>
    </row>
    <row r="2562" spans="1:37">
      <c r="A2562" s="367"/>
      <c r="B2562" s="445" t="s">
        <v>9</v>
      </c>
      <c r="C2562" s="402">
        <v>47.031300000000002</v>
      </c>
      <c r="D2562" s="428">
        <v>23.916699999999999</v>
      </c>
      <c r="E2562" s="449" t="s">
        <v>206</v>
      </c>
      <c r="F2562" s="450" t="s">
        <v>998</v>
      </c>
      <c r="G2562" s="450" t="s">
        <v>2518</v>
      </c>
      <c r="H2562" s="450" t="s">
        <v>3118</v>
      </c>
      <c r="I2562" s="627" t="s">
        <v>673</v>
      </c>
      <c r="J2562" s="399" t="s">
        <v>3</v>
      </c>
      <c r="K2562" s="624">
        <v>1</v>
      </c>
      <c r="L2562" s="624">
        <v>4</v>
      </c>
      <c r="M2562" s="624">
        <v>4</v>
      </c>
      <c r="N2562" s="398">
        <v>30</v>
      </c>
      <c r="O2562" s="395">
        <v>30</v>
      </c>
      <c r="P2562" s="526"/>
      <c r="Q2562" s="526"/>
      <c r="R2562" s="526"/>
      <c r="S2562" s="526"/>
      <c r="T2562" s="526"/>
      <c r="U2562" s="526"/>
      <c r="V2562" s="526">
        <f t="shared" si="127"/>
        <v>0</v>
      </c>
      <c r="W2562" s="672" t="s">
        <v>654</v>
      </c>
      <c r="X2562" s="396" t="str">
        <f t="shared" si="125"/>
        <v>30 camere cu băi și bucătării comune, aproximativ 0 număr camere necunoscut &lt;span style="color: red;"&gt;(spuneți-mi sau trimiteți tabel întreținere)&lt;/span&gt;</v>
      </c>
      <c r="Y2562" s="622" t="str">
        <f t="shared" si="126"/>
        <v>aproximativ 30 din care 30 camere cu băi și bucătării comune, aproximativ 0 număr camere necunoscut &lt;span style="color: red;"&gt;(spuneți-mi sau trimiteți tabel întreținere)&lt;/span&gt;</v>
      </c>
      <c r="Z2562" s="397"/>
      <c r="AA2562" s="625" t="s">
        <v>1043</v>
      </c>
      <c r="AB2562" s="628" t="s">
        <v>1304</v>
      </c>
      <c r="AC2562" s="431" t="s">
        <v>1547</v>
      </c>
      <c r="AD2562" s="623" t="s">
        <v>1166</v>
      </c>
      <c r="AE2562" s="623"/>
      <c r="AF2562" s="623"/>
      <c r="AG2562" s="623" t="s">
        <v>5</v>
      </c>
      <c r="AH2562" s="623" t="s">
        <v>1004</v>
      </c>
      <c r="AI2562" s="623" t="s">
        <v>2227</v>
      </c>
      <c r="AJ2562" s="441"/>
      <c r="AK2562" s="359"/>
    </row>
    <row r="2563" spans="1:37">
      <c r="A2563" s="367"/>
      <c r="B2563" s="445" t="s">
        <v>9</v>
      </c>
      <c r="C2563" s="402">
        <v>47.031500000000001</v>
      </c>
      <c r="D2563" s="428">
        <v>23.917000000000002</v>
      </c>
      <c r="E2563" s="449" t="s">
        <v>206</v>
      </c>
      <c r="F2563" s="450" t="s">
        <v>998</v>
      </c>
      <c r="G2563" s="450" t="s">
        <v>2518</v>
      </c>
      <c r="H2563" s="450" t="s">
        <v>3118</v>
      </c>
      <c r="I2563" s="627" t="s">
        <v>695</v>
      </c>
      <c r="J2563" s="399" t="s">
        <v>3</v>
      </c>
      <c r="K2563" s="624">
        <v>1</v>
      </c>
      <c r="L2563" s="624">
        <v>5</v>
      </c>
      <c r="M2563" s="624">
        <v>4</v>
      </c>
      <c r="N2563" s="398">
        <v>12</v>
      </c>
      <c r="O2563" s="395"/>
      <c r="P2563" s="526"/>
      <c r="Q2563" s="526">
        <v>12</v>
      </c>
      <c r="R2563" s="526"/>
      <c r="S2563" s="526"/>
      <c r="T2563" s="526"/>
      <c r="U2563" s="526"/>
      <c r="V2563" s="526">
        <f t="shared" si="127"/>
        <v>0</v>
      </c>
      <c r="W2563" s="672"/>
      <c r="X2563" s="396" t="str">
        <f t="shared" si="125"/>
        <v>12 două camere, 0 număr camere necunoscut &lt;span style="color: red;"&gt;(spuneți-mi sau trimiteți tabel întreținere)&lt;/span&gt;</v>
      </c>
      <c r="Y2563" s="622" t="str">
        <f t="shared" si="126"/>
        <v>12 din care 12 două camere, 0 număr camere necunoscut &lt;span style="color: red;"&gt;(spuneți-mi sau trimiteți tabel întreținere)&lt;/span&gt;</v>
      </c>
      <c r="Z2563" s="397"/>
      <c r="AA2563" s="625" t="s">
        <v>1043</v>
      </c>
      <c r="AB2563" s="628" t="s">
        <v>1307</v>
      </c>
      <c r="AC2563" s="431" t="s">
        <v>1155</v>
      </c>
      <c r="AD2563" s="623" t="s">
        <v>1456</v>
      </c>
      <c r="AE2563" s="623"/>
      <c r="AF2563" s="623"/>
      <c r="AG2563" s="623" t="s">
        <v>1219</v>
      </c>
      <c r="AH2563" s="623"/>
      <c r="AI2563" s="623" t="s">
        <v>2606</v>
      </c>
      <c r="AJ2563" s="441"/>
      <c r="AK2563" s="359"/>
    </row>
    <row r="2564" spans="1:37">
      <c r="A2564" s="367"/>
      <c r="B2564" s="445" t="s">
        <v>9</v>
      </c>
      <c r="C2564" s="402">
        <v>47.030799999999999</v>
      </c>
      <c r="D2564" s="428">
        <v>23.913599999999999</v>
      </c>
      <c r="E2564" s="449" t="s">
        <v>206</v>
      </c>
      <c r="F2564" s="450" t="s">
        <v>998</v>
      </c>
      <c r="G2564" s="450" t="s">
        <v>2518</v>
      </c>
      <c r="H2564" s="450" t="s">
        <v>5274</v>
      </c>
      <c r="I2564" s="452" t="s">
        <v>687</v>
      </c>
      <c r="J2564" s="457" t="s">
        <v>3</v>
      </c>
      <c r="K2564" s="407">
        <v>2</v>
      </c>
      <c r="L2564" s="407">
        <v>3</v>
      </c>
      <c r="M2564" s="407">
        <v>3</v>
      </c>
      <c r="N2564" s="425" t="s">
        <v>624</v>
      </c>
      <c r="O2564" s="437"/>
      <c r="P2564" s="406"/>
      <c r="Q2564" s="406"/>
      <c r="R2564" s="406"/>
      <c r="S2564" s="406"/>
      <c r="T2564" s="406"/>
      <c r="U2564" s="406"/>
      <c r="V2564" s="406" t="e">
        <f t="shared" si="127"/>
        <v>#VALUE!</v>
      </c>
      <c r="W2564" s="676"/>
      <c r="X2564" s="507" t="e">
        <f t="shared" si="125"/>
        <v>#VALUE!</v>
      </c>
      <c r="Y2564" s="508" t="e">
        <f t="shared" si="126"/>
        <v>#VALUE!</v>
      </c>
      <c r="Z2564" s="509"/>
      <c r="AA2564" s="510" t="s">
        <v>1043</v>
      </c>
      <c r="AB2564" s="421" t="s">
        <v>1300</v>
      </c>
      <c r="AC2564" s="432" t="s">
        <v>1548</v>
      </c>
      <c r="AD2564" s="356" t="s">
        <v>624</v>
      </c>
      <c r="AE2564" s="356"/>
      <c r="AF2564" s="356"/>
      <c r="AG2564" s="356" t="s">
        <v>840</v>
      </c>
      <c r="AH2564" s="356"/>
      <c r="AI2564" s="356" t="s">
        <v>2227</v>
      </c>
      <c r="AJ2564" s="441"/>
      <c r="AK2564" s="359"/>
    </row>
    <row r="2565" spans="1:37">
      <c r="A2565" s="367"/>
      <c r="B2565" s="445" t="s">
        <v>9</v>
      </c>
      <c r="C2565" s="402">
        <v>47.030999999999999</v>
      </c>
      <c r="D2565" s="428">
        <v>23.913599999999999</v>
      </c>
      <c r="E2565" s="449" t="s">
        <v>206</v>
      </c>
      <c r="F2565" s="450" t="s">
        <v>998</v>
      </c>
      <c r="G2565" s="450" t="s">
        <v>2518</v>
      </c>
      <c r="H2565" s="450" t="s">
        <v>5275</v>
      </c>
      <c r="I2565" s="452" t="s">
        <v>673</v>
      </c>
      <c r="J2565" s="457" t="s">
        <v>3</v>
      </c>
      <c r="K2565" s="407">
        <v>1</v>
      </c>
      <c r="L2565" s="407">
        <v>4</v>
      </c>
      <c r="M2565" s="407">
        <v>4</v>
      </c>
      <c r="N2565" s="425">
        <v>12</v>
      </c>
      <c r="O2565" s="437"/>
      <c r="P2565" s="406"/>
      <c r="Q2565" s="406"/>
      <c r="R2565" s="406"/>
      <c r="S2565" s="406"/>
      <c r="T2565" s="406"/>
      <c r="U2565" s="406"/>
      <c r="V2565" s="406">
        <f t="shared" si="127"/>
        <v>12</v>
      </c>
      <c r="W2565" s="676"/>
      <c r="X2565" s="507" t="str">
        <f t="shared" si="125"/>
        <v>12 număr camere necunoscut &lt;span style="color: red;"&gt;(spuneți-mi sau trimiteți tabel întreținere)&lt;/span&gt;</v>
      </c>
      <c r="Y2565" s="508" t="str">
        <f t="shared" si="126"/>
        <v>12 din care 12 număr camere necunoscut &lt;span style="color: red;"&gt;(spuneți-mi sau trimiteți tabel întreținere)&lt;/span&gt;</v>
      </c>
      <c r="Z2565" s="509"/>
      <c r="AA2565" s="510" t="s">
        <v>1043</v>
      </c>
      <c r="AB2565" s="421" t="s">
        <v>1301</v>
      </c>
      <c r="AC2565" s="432" t="s">
        <v>1548</v>
      </c>
      <c r="AD2565" s="356" t="s">
        <v>624</v>
      </c>
      <c r="AE2565" s="356"/>
      <c r="AF2565" s="356"/>
      <c r="AG2565" s="356" t="s">
        <v>840</v>
      </c>
      <c r="AH2565" s="356"/>
      <c r="AI2565" s="356" t="s">
        <v>2227</v>
      </c>
      <c r="AJ2565" s="441"/>
      <c r="AK2565" s="359"/>
    </row>
    <row r="2566" spans="1:37">
      <c r="A2566" s="367"/>
      <c r="B2566" s="445" t="s">
        <v>9</v>
      </c>
      <c r="C2566" s="402">
        <v>47.023800000000001</v>
      </c>
      <c r="D2566" s="428">
        <v>23.903400000000001</v>
      </c>
      <c r="E2566" s="449" t="s">
        <v>206</v>
      </c>
      <c r="F2566" s="450" t="s">
        <v>998</v>
      </c>
      <c r="G2566" s="450" t="s">
        <v>2519</v>
      </c>
      <c r="H2566" s="450" t="s">
        <v>5276</v>
      </c>
      <c r="I2566" s="452" t="s">
        <v>673</v>
      </c>
      <c r="J2566" s="457" t="s">
        <v>3</v>
      </c>
      <c r="K2566" s="407">
        <v>2</v>
      </c>
      <c r="L2566" s="407">
        <v>4</v>
      </c>
      <c r="M2566" s="407">
        <v>4</v>
      </c>
      <c r="N2566" s="425">
        <v>32</v>
      </c>
      <c r="O2566" s="437"/>
      <c r="P2566" s="406"/>
      <c r="Q2566" s="406">
        <v>26</v>
      </c>
      <c r="R2566" s="406">
        <v>6</v>
      </c>
      <c r="S2566" s="406"/>
      <c r="T2566" s="406"/>
      <c r="U2566" s="406"/>
      <c r="V2566" s="406">
        <f t="shared" si="127"/>
        <v>0</v>
      </c>
      <c r="W2566" s="676"/>
      <c r="X2566" s="507" t="str">
        <f t="shared" si="125"/>
        <v>26 două camere, 6 trei camere, 0 număr camere necunoscut &lt;span style="color: red;"&gt;(spuneți-mi sau trimiteți tabel întreținere)&lt;/span&gt;</v>
      </c>
      <c r="Y2566" s="508" t="str">
        <f t="shared" si="126"/>
        <v>32 din care 26 două camere, 6 trei camere, 0 număr camere necunoscut &lt;span style="color: red;"&gt;(spuneți-mi sau trimiteți tabel întreținere)&lt;/span&gt;</v>
      </c>
      <c r="Z2566" s="509"/>
      <c r="AA2566" s="510" t="s">
        <v>1043</v>
      </c>
      <c r="AB2566" s="628" t="s">
        <v>1300</v>
      </c>
      <c r="AC2566" s="432" t="s">
        <v>1548</v>
      </c>
      <c r="AD2566" s="623" t="s">
        <v>2720</v>
      </c>
      <c r="AE2566" s="623"/>
      <c r="AF2566" s="623"/>
      <c r="AG2566" s="623" t="s">
        <v>6</v>
      </c>
      <c r="AH2566" s="623"/>
      <c r="AI2566" s="623" t="s">
        <v>2570</v>
      </c>
      <c r="AJ2566" s="441"/>
      <c r="AK2566" s="359"/>
    </row>
    <row r="2567" spans="1:37">
      <c r="A2567" s="367"/>
      <c r="B2567" s="445" t="s">
        <v>9</v>
      </c>
      <c r="C2567" s="402">
        <v>47.023899999999998</v>
      </c>
      <c r="D2567" s="428">
        <v>23.904800000000002</v>
      </c>
      <c r="E2567" s="449" t="s">
        <v>206</v>
      </c>
      <c r="F2567" s="450" t="s">
        <v>998</v>
      </c>
      <c r="G2567" s="450" t="s">
        <v>2519</v>
      </c>
      <c r="H2567" s="450" t="s">
        <v>2991</v>
      </c>
      <c r="I2567" s="452" t="s">
        <v>681</v>
      </c>
      <c r="J2567" s="457" t="s">
        <v>3</v>
      </c>
      <c r="K2567" s="407">
        <v>1</v>
      </c>
      <c r="L2567" s="407">
        <v>5</v>
      </c>
      <c r="M2567" s="407">
        <v>5</v>
      </c>
      <c r="N2567" s="425">
        <v>60</v>
      </c>
      <c r="O2567" s="437"/>
      <c r="P2567" s="406">
        <v>60</v>
      </c>
      <c r="Q2567" s="406"/>
      <c r="R2567" s="406"/>
      <c r="S2567" s="406"/>
      <c r="T2567" s="406"/>
      <c r="U2567" s="406"/>
      <c r="V2567" s="406">
        <f t="shared" si="127"/>
        <v>0</v>
      </c>
      <c r="W2567" s="676"/>
      <c r="X2567" s="507" t="str">
        <f t="shared" si="125"/>
        <v>60 garsoniere, 0 număr camere necunoscut &lt;span style="color: red;"&gt;(spuneți-mi sau trimiteți tabel întreținere)&lt;/span&gt;</v>
      </c>
      <c r="Y2567" s="508" t="str">
        <f t="shared" si="126"/>
        <v>60 din care 60 garsoniere, 0 număr camere necunoscut &lt;span style="color: red;"&gt;(spuneți-mi sau trimiteți tabel întreținere)&lt;/span&gt;</v>
      </c>
      <c r="Z2567" s="509"/>
      <c r="AA2567" s="510" t="s">
        <v>1043</v>
      </c>
      <c r="AB2567" s="421" t="s">
        <v>1307</v>
      </c>
      <c r="AC2567" s="432" t="s">
        <v>1155</v>
      </c>
      <c r="AD2567" s="356" t="s">
        <v>2672</v>
      </c>
      <c r="AE2567" s="356"/>
      <c r="AF2567" s="356"/>
      <c r="AG2567" s="356" t="s">
        <v>840</v>
      </c>
      <c r="AH2567" s="356"/>
      <c r="AI2567" s="356" t="s">
        <v>2227</v>
      </c>
      <c r="AJ2567" s="441"/>
      <c r="AK2567" s="359"/>
    </row>
    <row r="2568" spans="1:37">
      <c r="A2568" s="367"/>
      <c r="B2568" s="445" t="s">
        <v>9</v>
      </c>
      <c r="C2568" s="402"/>
      <c r="D2568" s="428"/>
      <c r="E2568" s="449" t="s">
        <v>206</v>
      </c>
      <c r="F2568" s="450" t="s">
        <v>998</v>
      </c>
      <c r="G2568" s="450" t="s">
        <v>2724</v>
      </c>
      <c r="H2568" s="450" t="s">
        <v>2075</v>
      </c>
      <c r="I2568" s="452"/>
      <c r="J2568" s="457"/>
      <c r="K2568" s="407"/>
      <c r="L2568" s="407"/>
      <c r="M2568" s="407"/>
      <c r="N2568" s="425" t="s">
        <v>624</v>
      </c>
      <c r="O2568" s="437"/>
      <c r="P2568" s="406"/>
      <c r="Q2568" s="406"/>
      <c r="R2568" s="406"/>
      <c r="S2568" s="406"/>
      <c r="T2568" s="406"/>
      <c r="U2568" s="406"/>
      <c r="V2568" s="406" t="e">
        <f t="shared" si="127"/>
        <v>#VALUE!</v>
      </c>
      <c r="W2568" s="676"/>
      <c r="X2568" s="507" t="e">
        <f t="shared" si="125"/>
        <v>#VALUE!</v>
      </c>
      <c r="Y2568" s="508" t="e">
        <f t="shared" si="126"/>
        <v>#VALUE!</v>
      </c>
      <c r="Z2568" s="509"/>
      <c r="AA2568" s="510" t="s">
        <v>1043</v>
      </c>
      <c r="AB2568" s="421" t="s">
        <v>1318</v>
      </c>
      <c r="AC2568" s="432" t="s">
        <v>624</v>
      </c>
      <c r="AD2568" s="356" t="s">
        <v>624</v>
      </c>
      <c r="AE2568" s="356"/>
      <c r="AF2568" s="356"/>
      <c r="AG2568" s="356" t="s">
        <v>840</v>
      </c>
      <c r="AH2568" s="356"/>
      <c r="AI2568" s="356" t="s">
        <v>2227</v>
      </c>
      <c r="AJ2568" s="441"/>
      <c r="AK2568" s="359"/>
    </row>
    <row r="2569" spans="1:37">
      <c r="A2569" s="367"/>
      <c r="B2569" s="445" t="s">
        <v>9</v>
      </c>
      <c r="C2569" s="402"/>
      <c r="D2569" s="428"/>
      <c r="E2569" s="449" t="s">
        <v>206</v>
      </c>
      <c r="F2569" s="450" t="s">
        <v>998</v>
      </c>
      <c r="G2569" s="450" t="s">
        <v>2724</v>
      </c>
      <c r="H2569" s="450" t="s">
        <v>2075</v>
      </c>
      <c r="I2569" s="452"/>
      <c r="J2569" s="457"/>
      <c r="K2569" s="407"/>
      <c r="L2569" s="407"/>
      <c r="M2569" s="407"/>
      <c r="N2569" s="425" t="s">
        <v>624</v>
      </c>
      <c r="O2569" s="437"/>
      <c r="P2569" s="406"/>
      <c r="Q2569" s="406"/>
      <c r="R2569" s="406"/>
      <c r="S2569" s="406"/>
      <c r="T2569" s="406"/>
      <c r="U2569" s="406"/>
      <c r="V2569" s="406" t="e">
        <f t="shared" si="127"/>
        <v>#VALUE!</v>
      </c>
      <c r="W2569" s="676"/>
      <c r="X2569" s="507" t="e">
        <f t="shared" si="125"/>
        <v>#VALUE!</v>
      </c>
      <c r="Y2569" s="508" t="e">
        <f t="shared" si="126"/>
        <v>#VALUE!</v>
      </c>
      <c r="Z2569" s="509"/>
      <c r="AA2569" s="510" t="s">
        <v>1043</v>
      </c>
      <c r="AB2569" s="421" t="s">
        <v>1318</v>
      </c>
      <c r="AC2569" s="432" t="s">
        <v>624</v>
      </c>
      <c r="AD2569" s="356" t="s">
        <v>624</v>
      </c>
      <c r="AE2569" s="356"/>
      <c r="AF2569" s="356"/>
      <c r="AG2569" s="356" t="s">
        <v>840</v>
      </c>
      <c r="AH2569" s="356"/>
      <c r="AI2569" s="356" t="s">
        <v>2227</v>
      </c>
      <c r="AJ2569" s="441"/>
      <c r="AK2569" s="359"/>
    </row>
    <row r="2570" spans="1:37">
      <c r="A2570" s="367"/>
      <c r="B2570" s="445" t="s">
        <v>9</v>
      </c>
      <c r="C2570" s="402"/>
      <c r="D2570" s="428"/>
      <c r="E2570" s="449" t="s">
        <v>206</v>
      </c>
      <c r="F2570" s="450" t="s">
        <v>998</v>
      </c>
      <c r="G2570" s="450" t="s">
        <v>2724</v>
      </c>
      <c r="H2570" s="450" t="s">
        <v>2075</v>
      </c>
      <c r="I2570" s="452"/>
      <c r="J2570" s="457"/>
      <c r="K2570" s="407"/>
      <c r="L2570" s="407"/>
      <c r="M2570" s="407"/>
      <c r="N2570" s="425" t="s">
        <v>624</v>
      </c>
      <c r="O2570" s="437"/>
      <c r="P2570" s="406"/>
      <c r="Q2570" s="406"/>
      <c r="R2570" s="406"/>
      <c r="S2570" s="406"/>
      <c r="T2570" s="406"/>
      <c r="U2570" s="406"/>
      <c r="V2570" s="406" t="e">
        <f t="shared" si="127"/>
        <v>#VALUE!</v>
      </c>
      <c r="W2570" s="676"/>
      <c r="X2570" s="507" t="e">
        <f t="shared" si="125"/>
        <v>#VALUE!</v>
      </c>
      <c r="Y2570" s="508" t="e">
        <f t="shared" si="126"/>
        <v>#VALUE!</v>
      </c>
      <c r="Z2570" s="509"/>
      <c r="AA2570" s="510" t="s">
        <v>1043</v>
      </c>
      <c r="AB2570" s="421" t="s">
        <v>1318</v>
      </c>
      <c r="AC2570" s="432" t="s">
        <v>624</v>
      </c>
      <c r="AD2570" s="356" t="s">
        <v>624</v>
      </c>
      <c r="AE2570" s="356"/>
      <c r="AF2570" s="356"/>
      <c r="AG2570" s="356" t="s">
        <v>840</v>
      </c>
      <c r="AH2570" s="356"/>
      <c r="AI2570" s="356" t="s">
        <v>2227</v>
      </c>
      <c r="AJ2570" s="441"/>
      <c r="AK2570" s="359"/>
    </row>
    <row r="2571" spans="1:37">
      <c r="A2571" s="367"/>
      <c r="B2571" s="445" t="s">
        <v>9</v>
      </c>
      <c r="C2571" s="402"/>
      <c r="D2571" s="428"/>
      <c r="E2571" s="449" t="s">
        <v>206</v>
      </c>
      <c r="F2571" s="450" t="s">
        <v>998</v>
      </c>
      <c r="G2571" s="450" t="s">
        <v>2724</v>
      </c>
      <c r="H2571" s="450" t="s">
        <v>2075</v>
      </c>
      <c r="I2571" s="452"/>
      <c r="J2571" s="457"/>
      <c r="K2571" s="407"/>
      <c r="L2571" s="407"/>
      <c r="M2571" s="407"/>
      <c r="N2571" s="425" t="s">
        <v>624</v>
      </c>
      <c r="O2571" s="437"/>
      <c r="P2571" s="406"/>
      <c r="Q2571" s="406"/>
      <c r="R2571" s="406"/>
      <c r="S2571" s="406"/>
      <c r="T2571" s="406"/>
      <c r="U2571" s="406"/>
      <c r="V2571" s="406" t="e">
        <f t="shared" si="127"/>
        <v>#VALUE!</v>
      </c>
      <c r="W2571" s="676"/>
      <c r="X2571" s="507" t="e">
        <f t="shared" si="125"/>
        <v>#VALUE!</v>
      </c>
      <c r="Y2571" s="508" t="e">
        <f t="shared" si="126"/>
        <v>#VALUE!</v>
      </c>
      <c r="Z2571" s="509"/>
      <c r="AA2571" s="510" t="s">
        <v>1043</v>
      </c>
      <c r="AB2571" s="421" t="s">
        <v>1318</v>
      </c>
      <c r="AC2571" s="432" t="s">
        <v>624</v>
      </c>
      <c r="AD2571" s="356" t="s">
        <v>624</v>
      </c>
      <c r="AE2571" s="356"/>
      <c r="AF2571" s="356"/>
      <c r="AG2571" s="356" t="s">
        <v>840</v>
      </c>
      <c r="AH2571" s="356"/>
      <c r="AI2571" s="356" t="s">
        <v>2227</v>
      </c>
      <c r="AJ2571" s="441"/>
      <c r="AK2571" s="359"/>
    </row>
    <row r="2572" spans="1:37">
      <c r="A2572" s="367"/>
      <c r="B2572" s="445" t="s">
        <v>9</v>
      </c>
      <c r="C2572" s="402"/>
      <c r="D2572" s="428"/>
      <c r="E2572" s="449" t="s">
        <v>206</v>
      </c>
      <c r="F2572" s="450" t="s">
        <v>998</v>
      </c>
      <c r="G2572" s="450" t="s">
        <v>2724</v>
      </c>
      <c r="H2572" s="450" t="s">
        <v>2075</v>
      </c>
      <c r="I2572" s="452"/>
      <c r="J2572" s="457"/>
      <c r="K2572" s="407"/>
      <c r="L2572" s="407"/>
      <c r="M2572" s="407"/>
      <c r="N2572" s="425" t="s">
        <v>624</v>
      </c>
      <c r="O2572" s="437"/>
      <c r="P2572" s="406"/>
      <c r="Q2572" s="406"/>
      <c r="R2572" s="406"/>
      <c r="S2572" s="406"/>
      <c r="T2572" s="406"/>
      <c r="U2572" s="406"/>
      <c r="V2572" s="406" t="e">
        <f t="shared" si="127"/>
        <v>#VALUE!</v>
      </c>
      <c r="W2572" s="676"/>
      <c r="X2572" s="507" t="e">
        <f t="shared" si="125"/>
        <v>#VALUE!</v>
      </c>
      <c r="Y2572" s="508" t="e">
        <f t="shared" si="126"/>
        <v>#VALUE!</v>
      </c>
      <c r="Z2572" s="509"/>
      <c r="AA2572" s="510" t="s">
        <v>1043</v>
      </c>
      <c r="AB2572" s="421" t="s">
        <v>1318</v>
      </c>
      <c r="AC2572" s="432" t="s">
        <v>624</v>
      </c>
      <c r="AD2572" s="356" t="s">
        <v>624</v>
      </c>
      <c r="AE2572" s="356"/>
      <c r="AF2572" s="356"/>
      <c r="AG2572" s="356" t="s">
        <v>840</v>
      </c>
      <c r="AH2572" s="356"/>
      <c r="AI2572" s="356" t="s">
        <v>2227</v>
      </c>
      <c r="AJ2572" s="441"/>
      <c r="AK2572" s="359"/>
    </row>
    <row r="2573" spans="1:37">
      <c r="A2573" s="367"/>
      <c r="B2573" s="445" t="s">
        <v>9</v>
      </c>
      <c r="C2573" s="402"/>
      <c r="D2573" s="428"/>
      <c r="E2573" s="449" t="s">
        <v>206</v>
      </c>
      <c r="F2573" s="450" t="s">
        <v>998</v>
      </c>
      <c r="G2573" s="450" t="s">
        <v>2724</v>
      </c>
      <c r="H2573" s="450" t="s">
        <v>2075</v>
      </c>
      <c r="I2573" s="452"/>
      <c r="J2573" s="457"/>
      <c r="K2573" s="407"/>
      <c r="L2573" s="407"/>
      <c r="M2573" s="407"/>
      <c r="N2573" s="425" t="s">
        <v>624</v>
      </c>
      <c r="O2573" s="437"/>
      <c r="P2573" s="406"/>
      <c r="Q2573" s="406"/>
      <c r="R2573" s="406"/>
      <c r="S2573" s="406"/>
      <c r="T2573" s="406"/>
      <c r="U2573" s="406"/>
      <c r="V2573" s="406" t="e">
        <f t="shared" si="127"/>
        <v>#VALUE!</v>
      </c>
      <c r="W2573" s="676"/>
      <c r="X2573" s="507" t="e">
        <f t="shared" si="125"/>
        <v>#VALUE!</v>
      </c>
      <c r="Y2573" s="508" t="e">
        <f t="shared" si="126"/>
        <v>#VALUE!</v>
      </c>
      <c r="Z2573" s="509"/>
      <c r="AA2573" s="510" t="s">
        <v>1043</v>
      </c>
      <c r="AB2573" s="421" t="s">
        <v>1318</v>
      </c>
      <c r="AC2573" s="432" t="s">
        <v>624</v>
      </c>
      <c r="AD2573" s="356" t="s">
        <v>624</v>
      </c>
      <c r="AE2573" s="356"/>
      <c r="AF2573" s="356"/>
      <c r="AG2573" s="356" t="s">
        <v>840</v>
      </c>
      <c r="AH2573" s="356"/>
      <c r="AI2573" s="356" t="s">
        <v>2227</v>
      </c>
      <c r="AJ2573" s="441"/>
      <c r="AK2573" s="359"/>
    </row>
    <row r="2574" spans="1:37">
      <c r="A2574" s="367"/>
      <c r="B2574" s="445" t="s">
        <v>9</v>
      </c>
      <c r="C2574" s="402"/>
      <c r="D2574" s="428"/>
      <c r="E2574" s="449" t="s">
        <v>206</v>
      </c>
      <c r="F2574" s="450" t="s">
        <v>998</v>
      </c>
      <c r="G2574" s="450" t="s">
        <v>2724</v>
      </c>
      <c r="H2574" s="450" t="s">
        <v>2075</v>
      </c>
      <c r="I2574" s="452"/>
      <c r="J2574" s="457"/>
      <c r="K2574" s="407"/>
      <c r="L2574" s="407"/>
      <c r="M2574" s="407"/>
      <c r="N2574" s="425" t="s">
        <v>624</v>
      </c>
      <c r="O2574" s="437"/>
      <c r="P2574" s="406"/>
      <c r="Q2574" s="406"/>
      <c r="R2574" s="406"/>
      <c r="S2574" s="406"/>
      <c r="T2574" s="406"/>
      <c r="U2574" s="406"/>
      <c r="V2574" s="406" t="e">
        <f t="shared" si="127"/>
        <v>#VALUE!</v>
      </c>
      <c r="W2574" s="676"/>
      <c r="X2574" s="507" t="e">
        <f t="shared" si="125"/>
        <v>#VALUE!</v>
      </c>
      <c r="Y2574" s="508" t="e">
        <f t="shared" si="126"/>
        <v>#VALUE!</v>
      </c>
      <c r="Z2574" s="509"/>
      <c r="AA2574" s="510" t="s">
        <v>1043</v>
      </c>
      <c r="AB2574" s="421" t="s">
        <v>1318</v>
      </c>
      <c r="AC2574" s="432" t="s">
        <v>624</v>
      </c>
      <c r="AD2574" s="356" t="s">
        <v>624</v>
      </c>
      <c r="AE2574" s="356"/>
      <c r="AF2574" s="356"/>
      <c r="AG2574" s="356" t="s">
        <v>840</v>
      </c>
      <c r="AH2574" s="356"/>
      <c r="AI2574" s="356" t="s">
        <v>2227</v>
      </c>
      <c r="AJ2574" s="441"/>
      <c r="AK2574" s="359"/>
    </row>
    <row r="2575" spans="1:37">
      <c r="A2575" s="367"/>
      <c r="B2575" s="445" t="s">
        <v>9</v>
      </c>
      <c r="C2575" s="402">
        <v>47.042000000000002</v>
      </c>
      <c r="D2575" s="428">
        <v>23.914999999999999</v>
      </c>
      <c r="E2575" s="449" t="s">
        <v>206</v>
      </c>
      <c r="F2575" s="450" t="s">
        <v>998</v>
      </c>
      <c r="G2575" s="450" t="s">
        <v>2724</v>
      </c>
      <c r="H2575" s="450" t="s">
        <v>5277</v>
      </c>
      <c r="I2575" s="452" t="s">
        <v>681</v>
      </c>
      <c r="J2575" s="457" t="s">
        <v>3</v>
      </c>
      <c r="K2575" s="407">
        <v>2</v>
      </c>
      <c r="L2575" s="407">
        <v>5</v>
      </c>
      <c r="M2575" s="407">
        <v>5</v>
      </c>
      <c r="N2575" s="425" t="s">
        <v>624</v>
      </c>
      <c r="O2575" s="437"/>
      <c r="P2575" s="406"/>
      <c r="Q2575" s="406"/>
      <c r="R2575" s="406"/>
      <c r="S2575" s="406"/>
      <c r="T2575" s="406"/>
      <c r="U2575" s="406"/>
      <c r="V2575" s="406" t="e">
        <f t="shared" si="127"/>
        <v>#VALUE!</v>
      </c>
      <c r="W2575" s="676"/>
      <c r="X2575" s="507" t="e">
        <f t="shared" si="125"/>
        <v>#VALUE!</v>
      </c>
      <c r="Y2575" s="508" t="e">
        <f t="shared" si="126"/>
        <v>#VALUE!</v>
      </c>
      <c r="Z2575" s="509"/>
      <c r="AA2575" s="510" t="s">
        <v>1043</v>
      </c>
      <c r="AB2575" s="421" t="s">
        <v>1318</v>
      </c>
      <c r="AC2575" s="432" t="s">
        <v>624</v>
      </c>
      <c r="AD2575" s="356" t="s">
        <v>624</v>
      </c>
      <c r="AE2575" s="356"/>
      <c r="AF2575" s="356"/>
      <c r="AG2575" s="356" t="s">
        <v>840</v>
      </c>
      <c r="AH2575" s="356"/>
      <c r="AI2575" s="356" t="s">
        <v>2227</v>
      </c>
      <c r="AJ2575" s="441"/>
      <c r="AK2575" s="359"/>
    </row>
    <row r="2576" spans="1:37">
      <c r="A2576" s="367"/>
      <c r="B2576" s="445" t="s">
        <v>9</v>
      </c>
      <c r="C2576" s="402"/>
      <c r="D2576" s="428"/>
      <c r="E2576" s="449" t="s">
        <v>206</v>
      </c>
      <c r="F2576" s="450" t="s">
        <v>998</v>
      </c>
      <c r="G2576" s="450" t="s">
        <v>2724</v>
      </c>
      <c r="H2576" s="450" t="s">
        <v>2075</v>
      </c>
      <c r="I2576" s="452"/>
      <c r="J2576" s="457"/>
      <c r="K2576" s="407"/>
      <c r="L2576" s="407"/>
      <c r="M2576" s="407"/>
      <c r="N2576" s="425" t="s">
        <v>624</v>
      </c>
      <c r="O2576" s="437"/>
      <c r="P2576" s="406"/>
      <c r="Q2576" s="406"/>
      <c r="R2576" s="406"/>
      <c r="S2576" s="406"/>
      <c r="T2576" s="406"/>
      <c r="U2576" s="406"/>
      <c r="V2576" s="406" t="e">
        <f t="shared" si="127"/>
        <v>#VALUE!</v>
      </c>
      <c r="W2576" s="676"/>
      <c r="X2576" s="507" t="e">
        <f t="shared" si="125"/>
        <v>#VALUE!</v>
      </c>
      <c r="Y2576" s="508" t="e">
        <f t="shared" si="126"/>
        <v>#VALUE!</v>
      </c>
      <c r="Z2576" s="509"/>
      <c r="AA2576" s="510" t="s">
        <v>1043</v>
      </c>
      <c r="AB2576" s="421" t="s">
        <v>1318</v>
      </c>
      <c r="AC2576" s="432" t="s">
        <v>624</v>
      </c>
      <c r="AD2576" s="356" t="s">
        <v>624</v>
      </c>
      <c r="AE2576" s="356"/>
      <c r="AF2576" s="356"/>
      <c r="AG2576" s="356" t="s">
        <v>840</v>
      </c>
      <c r="AH2576" s="356"/>
      <c r="AI2576" s="356" t="s">
        <v>2227</v>
      </c>
      <c r="AJ2576" s="441"/>
      <c r="AK2576" s="359"/>
    </row>
    <row r="2577" spans="1:37">
      <c r="A2577" s="367"/>
      <c r="B2577" s="445" t="s">
        <v>9</v>
      </c>
      <c r="C2577" s="402">
        <v>47.027000000000001</v>
      </c>
      <c r="D2577" s="428">
        <v>23.9071</v>
      </c>
      <c r="E2577" s="449" t="s">
        <v>206</v>
      </c>
      <c r="F2577" s="450" t="s">
        <v>998</v>
      </c>
      <c r="G2577" s="450" t="s">
        <v>2724</v>
      </c>
      <c r="H2577" s="450" t="s">
        <v>2075</v>
      </c>
      <c r="I2577" s="452" t="s">
        <v>685</v>
      </c>
      <c r="J2577" s="457" t="s">
        <v>3</v>
      </c>
      <c r="K2577" s="407">
        <v>2</v>
      </c>
      <c r="L2577" s="407">
        <v>3</v>
      </c>
      <c r="M2577" s="407">
        <v>3</v>
      </c>
      <c r="N2577" s="425" t="s">
        <v>624</v>
      </c>
      <c r="O2577" s="437"/>
      <c r="P2577" s="406"/>
      <c r="Q2577" s="406"/>
      <c r="R2577" s="406"/>
      <c r="S2577" s="406"/>
      <c r="T2577" s="406"/>
      <c r="U2577" s="406"/>
      <c r="V2577" s="406" t="e">
        <f t="shared" si="127"/>
        <v>#VALUE!</v>
      </c>
      <c r="W2577" s="676"/>
      <c r="X2577" s="507" t="e">
        <f t="shared" si="125"/>
        <v>#VALUE!</v>
      </c>
      <c r="Y2577" s="508" t="e">
        <f t="shared" si="126"/>
        <v>#VALUE!</v>
      </c>
      <c r="Z2577" s="509"/>
      <c r="AA2577" s="510" t="s">
        <v>1043</v>
      </c>
      <c r="AB2577" s="421" t="s">
        <v>1301</v>
      </c>
      <c r="AC2577" s="432" t="s">
        <v>1548</v>
      </c>
      <c r="AD2577" s="356" t="s">
        <v>624</v>
      </c>
      <c r="AE2577" s="356"/>
      <c r="AF2577" s="356"/>
      <c r="AG2577" s="356" t="s">
        <v>840</v>
      </c>
      <c r="AH2577" s="356"/>
      <c r="AI2577" s="356" t="s">
        <v>2227</v>
      </c>
      <c r="AJ2577" s="441"/>
      <c r="AK2577" s="359"/>
    </row>
    <row r="2578" spans="1:37">
      <c r="A2578" s="367"/>
      <c r="B2578" s="445" t="s">
        <v>9</v>
      </c>
      <c r="C2578" s="402">
        <v>47.027299999999997</v>
      </c>
      <c r="D2578" s="428">
        <v>23.906700000000001</v>
      </c>
      <c r="E2578" s="449" t="s">
        <v>206</v>
      </c>
      <c r="F2578" s="450" t="s">
        <v>998</v>
      </c>
      <c r="G2578" s="450" t="s">
        <v>2724</v>
      </c>
      <c r="H2578" s="450" t="s">
        <v>2075</v>
      </c>
      <c r="I2578" s="452" t="s">
        <v>685</v>
      </c>
      <c r="J2578" s="457" t="s">
        <v>3</v>
      </c>
      <c r="K2578" s="407">
        <v>2</v>
      </c>
      <c r="L2578" s="407">
        <v>3</v>
      </c>
      <c r="M2578" s="407">
        <v>3</v>
      </c>
      <c r="N2578" s="425" t="s">
        <v>624</v>
      </c>
      <c r="O2578" s="437"/>
      <c r="P2578" s="406"/>
      <c r="Q2578" s="406"/>
      <c r="R2578" s="406"/>
      <c r="S2578" s="406"/>
      <c r="T2578" s="406"/>
      <c r="U2578" s="406"/>
      <c r="V2578" s="406" t="e">
        <f t="shared" si="127"/>
        <v>#VALUE!</v>
      </c>
      <c r="W2578" s="676"/>
      <c r="X2578" s="507" t="e">
        <f t="shared" si="125"/>
        <v>#VALUE!</v>
      </c>
      <c r="Y2578" s="508" t="e">
        <f t="shared" si="126"/>
        <v>#VALUE!</v>
      </c>
      <c r="Z2578" s="509"/>
      <c r="AA2578" s="510" t="s">
        <v>1043</v>
      </c>
      <c r="AB2578" s="421" t="s">
        <v>1301</v>
      </c>
      <c r="AC2578" s="432" t="s">
        <v>1548</v>
      </c>
      <c r="AD2578" s="356" t="s">
        <v>624</v>
      </c>
      <c r="AE2578" s="356"/>
      <c r="AF2578" s="356"/>
      <c r="AG2578" s="356" t="s">
        <v>840</v>
      </c>
      <c r="AH2578" s="356"/>
      <c r="AI2578" s="356" t="s">
        <v>2227</v>
      </c>
      <c r="AJ2578" s="441"/>
      <c r="AK2578" s="359"/>
    </row>
    <row r="2579" spans="1:37">
      <c r="A2579" s="367"/>
      <c r="B2579" s="445" t="s">
        <v>9</v>
      </c>
      <c r="C2579" s="402">
        <v>47.027299999999997</v>
      </c>
      <c r="D2579" s="428">
        <v>23.906300000000002</v>
      </c>
      <c r="E2579" s="449" t="s">
        <v>206</v>
      </c>
      <c r="F2579" s="450" t="s">
        <v>998</v>
      </c>
      <c r="G2579" s="450" t="s">
        <v>2724</v>
      </c>
      <c r="H2579" s="450" t="s">
        <v>2075</v>
      </c>
      <c r="I2579" s="452" t="s">
        <v>685</v>
      </c>
      <c r="J2579" s="457" t="s">
        <v>3</v>
      </c>
      <c r="K2579" s="407">
        <v>2</v>
      </c>
      <c r="L2579" s="407">
        <v>3</v>
      </c>
      <c r="M2579" s="407">
        <v>3</v>
      </c>
      <c r="N2579" s="425" t="s">
        <v>624</v>
      </c>
      <c r="O2579" s="437"/>
      <c r="P2579" s="406"/>
      <c r="Q2579" s="406"/>
      <c r="R2579" s="406"/>
      <c r="S2579" s="406"/>
      <c r="T2579" s="406"/>
      <c r="U2579" s="406"/>
      <c r="V2579" s="406" t="e">
        <f t="shared" si="127"/>
        <v>#VALUE!</v>
      </c>
      <c r="W2579" s="676"/>
      <c r="X2579" s="507" t="e">
        <f t="shared" si="125"/>
        <v>#VALUE!</v>
      </c>
      <c r="Y2579" s="508" t="e">
        <f t="shared" si="126"/>
        <v>#VALUE!</v>
      </c>
      <c r="Z2579" s="509"/>
      <c r="AA2579" s="510" t="s">
        <v>1043</v>
      </c>
      <c r="AB2579" s="421" t="s">
        <v>1301</v>
      </c>
      <c r="AC2579" s="432" t="s">
        <v>1548</v>
      </c>
      <c r="AD2579" s="356" t="s">
        <v>624</v>
      </c>
      <c r="AE2579" s="356"/>
      <c r="AF2579" s="356"/>
      <c r="AG2579" s="356" t="s">
        <v>840</v>
      </c>
      <c r="AH2579" s="356"/>
      <c r="AI2579" s="356" t="s">
        <v>2227</v>
      </c>
      <c r="AJ2579" s="441"/>
      <c r="AK2579" s="359"/>
    </row>
    <row r="2580" spans="1:37">
      <c r="A2580" s="367"/>
      <c r="B2580" s="445" t="s">
        <v>9</v>
      </c>
      <c r="C2580" s="402">
        <v>47.0276</v>
      </c>
      <c r="D2580" s="428">
        <v>23.907900000000001</v>
      </c>
      <c r="E2580" s="449" t="s">
        <v>206</v>
      </c>
      <c r="F2580" s="450" t="s">
        <v>998</v>
      </c>
      <c r="G2580" s="450" t="s">
        <v>2724</v>
      </c>
      <c r="H2580" s="450" t="s">
        <v>2075</v>
      </c>
      <c r="I2580" s="452" t="s">
        <v>728</v>
      </c>
      <c r="J2580" s="457" t="s">
        <v>3</v>
      </c>
      <c r="K2580" s="407"/>
      <c r="L2580" s="407"/>
      <c r="M2580" s="407"/>
      <c r="N2580" s="425" t="s">
        <v>624</v>
      </c>
      <c r="O2580" s="437"/>
      <c r="P2580" s="406"/>
      <c r="Q2580" s="406"/>
      <c r="R2580" s="406"/>
      <c r="S2580" s="406"/>
      <c r="T2580" s="406"/>
      <c r="U2580" s="406"/>
      <c r="V2580" s="406" t="e">
        <f t="shared" si="127"/>
        <v>#VALUE!</v>
      </c>
      <c r="W2580" s="676"/>
      <c r="X2580" s="507" t="e">
        <f t="shared" si="125"/>
        <v>#VALUE!</v>
      </c>
      <c r="Y2580" s="508" t="e">
        <f t="shared" si="126"/>
        <v>#VALUE!</v>
      </c>
      <c r="Z2580" s="509"/>
      <c r="AA2580" s="510" t="s">
        <v>1043</v>
      </c>
      <c r="AB2580" s="421" t="s">
        <v>1318</v>
      </c>
      <c r="AC2580" s="432" t="s">
        <v>624</v>
      </c>
      <c r="AD2580" s="356" t="s">
        <v>624</v>
      </c>
      <c r="AE2580" s="356"/>
      <c r="AF2580" s="356"/>
      <c r="AG2580" s="356" t="s">
        <v>840</v>
      </c>
      <c r="AH2580" s="356"/>
      <c r="AI2580" s="356" t="s">
        <v>2227</v>
      </c>
      <c r="AJ2580" s="441"/>
      <c r="AK2580" s="359"/>
    </row>
    <row r="2581" spans="1:37">
      <c r="A2581" s="367"/>
      <c r="B2581" s="445" t="s">
        <v>9</v>
      </c>
      <c r="C2581" s="402"/>
      <c r="D2581" s="428"/>
      <c r="E2581" s="449" t="s">
        <v>206</v>
      </c>
      <c r="F2581" s="450" t="s">
        <v>998</v>
      </c>
      <c r="G2581" s="450" t="s">
        <v>2724</v>
      </c>
      <c r="H2581" s="450" t="s">
        <v>2075</v>
      </c>
      <c r="I2581" s="452"/>
      <c r="J2581" s="457"/>
      <c r="K2581" s="407"/>
      <c r="L2581" s="407"/>
      <c r="M2581" s="407"/>
      <c r="N2581" s="425" t="s">
        <v>624</v>
      </c>
      <c r="O2581" s="437"/>
      <c r="P2581" s="406"/>
      <c r="Q2581" s="406"/>
      <c r="R2581" s="406"/>
      <c r="S2581" s="406"/>
      <c r="T2581" s="406"/>
      <c r="U2581" s="406"/>
      <c r="V2581" s="406" t="e">
        <f t="shared" si="127"/>
        <v>#VALUE!</v>
      </c>
      <c r="W2581" s="676"/>
      <c r="X2581" s="507" t="e">
        <f t="shared" si="125"/>
        <v>#VALUE!</v>
      </c>
      <c r="Y2581" s="508" t="e">
        <f t="shared" si="126"/>
        <v>#VALUE!</v>
      </c>
      <c r="Z2581" s="509"/>
      <c r="AA2581" s="510" t="s">
        <v>1043</v>
      </c>
      <c r="AB2581" s="421" t="s">
        <v>1318</v>
      </c>
      <c r="AC2581" s="432" t="s">
        <v>624</v>
      </c>
      <c r="AD2581" s="356" t="s">
        <v>624</v>
      </c>
      <c r="AE2581" s="356"/>
      <c r="AF2581" s="356"/>
      <c r="AG2581" s="356" t="s">
        <v>840</v>
      </c>
      <c r="AH2581" s="356"/>
      <c r="AI2581" s="356" t="s">
        <v>2227</v>
      </c>
      <c r="AJ2581" s="441"/>
      <c r="AK2581" s="359"/>
    </row>
    <row r="2582" spans="1:37">
      <c r="A2582" s="367"/>
      <c r="B2582" s="445" t="s">
        <v>9</v>
      </c>
      <c r="C2582" s="402">
        <v>47.033200000000001</v>
      </c>
      <c r="D2582" s="428">
        <v>23.9084</v>
      </c>
      <c r="E2582" s="449" t="s">
        <v>206</v>
      </c>
      <c r="F2582" s="450" t="s">
        <v>998</v>
      </c>
      <c r="G2582" s="450" t="s">
        <v>2724</v>
      </c>
      <c r="H2582" s="450" t="s">
        <v>2075</v>
      </c>
      <c r="I2582" s="452" t="s">
        <v>673</v>
      </c>
      <c r="J2582" s="457" t="s">
        <v>3</v>
      </c>
      <c r="K2582" s="407">
        <v>1</v>
      </c>
      <c r="L2582" s="407">
        <v>4</v>
      </c>
      <c r="M2582" s="407">
        <v>4</v>
      </c>
      <c r="N2582" s="425">
        <v>16</v>
      </c>
      <c r="O2582" s="437"/>
      <c r="P2582" s="406"/>
      <c r="Q2582" s="406">
        <v>12</v>
      </c>
      <c r="R2582" s="406">
        <v>4</v>
      </c>
      <c r="S2582" s="406"/>
      <c r="T2582" s="406"/>
      <c r="U2582" s="406"/>
      <c r="V2582" s="406">
        <f t="shared" si="127"/>
        <v>0</v>
      </c>
      <c r="W2582" s="676"/>
      <c r="X2582" s="507" t="str">
        <f t="shared" si="125"/>
        <v>12 două camere, 4 trei camere, 0 număr camere necunoscut &lt;span style="color: red;"&gt;(spuneți-mi sau trimiteți tabel întreținere)&lt;/span&gt;</v>
      </c>
      <c r="Y2582" s="508" t="str">
        <f t="shared" si="126"/>
        <v>16 din care 12 două camere, 4 trei camere, 0 număr camere necunoscut &lt;span style="color: red;"&gt;(spuneți-mi sau trimiteți tabel întreținere)&lt;/span&gt;</v>
      </c>
      <c r="Z2582" s="509"/>
      <c r="AA2582" s="510" t="s">
        <v>1043</v>
      </c>
      <c r="AB2582" s="421" t="s">
        <v>1302</v>
      </c>
      <c r="AC2582" s="432" t="s">
        <v>1548</v>
      </c>
      <c r="AD2582" s="356" t="s">
        <v>2723</v>
      </c>
      <c r="AE2582" s="356"/>
      <c r="AF2582" s="356"/>
      <c r="AG2582" s="356" t="s">
        <v>840</v>
      </c>
      <c r="AH2582" s="356"/>
      <c r="AI2582" s="356" t="s">
        <v>2227</v>
      </c>
      <c r="AJ2582" s="441"/>
      <c r="AK2582" s="359"/>
    </row>
    <row r="2583" spans="1:37">
      <c r="A2583" s="367"/>
      <c r="B2583" s="445" t="s">
        <v>9</v>
      </c>
      <c r="C2583" s="402">
        <v>47.033299999999997</v>
      </c>
      <c r="D2583" s="428">
        <v>23.9087</v>
      </c>
      <c r="E2583" s="449" t="s">
        <v>206</v>
      </c>
      <c r="F2583" s="450" t="s">
        <v>998</v>
      </c>
      <c r="G2583" s="450" t="s">
        <v>2724</v>
      </c>
      <c r="H2583" s="450" t="s">
        <v>2075</v>
      </c>
      <c r="I2583" s="452" t="s">
        <v>673</v>
      </c>
      <c r="J2583" s="457" t="s">
        <v>3</v>
      </c>
      <c r="K2583" s="407">
        <v>1</v>
      </c>
      <c r="L2583" s="407">
        <v>4</v>
      </c>
      <c r="M2583" s="407">
        <v>4</v>
      </c>
      <c r="N2583" s="425">
        <v>32</v>
      </c>
      <c r="O2583" s="437"/>
      <c r="P2583" s="406"/>
      <c r="Q2583" s="406">
        <v>26</v>
      </c>
      <c r="R2583" s="406">
        <v>6</v>
      </c>
      <c r="S2583" s="406"/>
      <c r="T2583" s="406"/>
      <c r="U2583" s="406"/>
      <c r="V2583" s="406">
        <f t="shared" si="127"/>
        <v>0</v>
      </c>
      <c r="W2583" s="676"/>
      <c r="X2583" s="507" t="str">
        <f t="shared" si="125"/>
        <v>26 două camere, 6 trei camere, 0 număr camere necunoscut &lt;span style="color: red;"&gt;(spuneți-mi sau trimiteți tabel întreținere)&lt;/span&gt;</v>
      </c>
      <c r="Y2583" s="508" t="str">
        <f t="shared" si="126"/>
        <v>32 din care 26 două camere, 6 trei camere, 0 număr camere necunoscut &lt;span style="color: red;"&gt;(spuneți-mi sau trimiteți tabel întreținere)&lt;/span&gt;</v>
      </c>
      <c r="Z2583" s="509"/>
      <c r="AA2583" s="510" t="s">
        <v>1043</v>
      </c>
      <c r="AB2583" s="421" t="s">
        <v>1302</v>
      </c>
      <c r="AC2583" s="432" t="s">
        <v>1548</v>
      </c>
      <c r="AD2583" s="356" t="s">
        <v>2722</v>
      </c>
      <c r="AE2583" s="356"/>
      <c r="AF2583" s="356"/>
      <c r="AG2583" s="356" t="s">
        <v>840</v>
      </c>
      <c r="AH2583" s="356"/>
      <c r="AI2583" s="356" t="s">
        <v>2227</v>
      </c>
      <c r="AJ2583" s="441"/>
      <c r="AK2583" s="359"/>
    </row>
    <row r="2584" spans="1:37">
      <c r="A2584" s="367"/>
      <c r="B2584" s="445" t="s">
        <v>9</v>
      </c>
      <c r="C2584" s="402">
        <v>47.034599999999998</v>
      </c>
      <c r="D2584" s="428">
        <v>23.909700000000001</v>
      </c>
      <c r="E2584" s="449" t="s">
        <v>206</v>
      </c>
      <c r="F2584" s="450" t="s">
        <v>998</v>
      </c>
      <c r="G2584" s="450" t="s">
        <v>2724</v>
      </c>
      <c r="H2584" s="450" t="s">
        <v>2075</v>
      </c>
      <c r="I2584" s="452" t="s">
        <v>673</v>
      </c>
      <c r="J2584" s="457" t="s">
        <v>3</v>
      </c>
      <c r="K2584" s="407">
        <v>1</v>
      </c>
      <c r="L2584" s="407">
        <v>4</v>
      </c>
      <c r="M2584" s="407">
        <v>4</v>
      </c>
      <c r="N2584" s="425">
        <v>16</v>
      </c>
      <c r="O2584" s="437"/>
      <c r="P2584" s="406"/>
      <c r="Q2584" s="406">
        <v>13</v>
      </c>
      <c r="R2584" s="406">
        <v>3</v>
      </c>
      <c r="S2584" s="406"/>
      <c r="T2584" s="406"/>
      <c r="U2584" s="406"/>
      <c r="V2584" s="406">
        <f t="shared" si="127"/>
        <v>0</v>
      </c>
      <c r="W2584" s="676"/>
      <c r="X2584" s="507" t="str">
        <f t="shared" si="125"/>
        <v>13 două camere, 3 trei camere, 0 număr camere necunoscut &lt;span style="color: red;"&gt;(spuneți-mi sau trimiteți tabel întreținere)&lt;/span&gt;</v>
      </c>
      <c r="Y2584" s="508" t="str">
        <f t="shared" si="126"/>
        <v>16 din care 13 două camere, 3 trei camere, 0 număr camere necunoscut &lt;span style="color: red;"&gt;(spuneți-mi sau trimiteți tabel întreținere)&lt;/span&gt;</v>
      </c>
      <c r="Z2584" s="509"/>
      <c r="AA2584" s="510" t="s">
        <v>1043</v>
      </c>
      <c r="AB2584" s="628" t="s">
        <v>1300</v>
      </c>
      <c r="AC2584" s="432" t="s">
        <v>1548</v>
      </c>
      <c r="AD2584" s="623" t="s">
        <v>2721</v>
      </c>
      <c r="AE2584" s="623"/>
      <c r="AF2584" s="623"/>
      <c r="AG2584" s="623" t="s">
        <v>6</v>
      </c>
      <c r="AH2584" s="623"/>
      <c r="AI2584" s="623" t="s">
        <v>2570</v>
      </c>
      <c r="AJ2584" s="441"/>
      <c r="AK2584" s="359"/>
    </row>
    <row r="2585" spans="1:37" ht="13.5" thickBot="1">
      <c r="A2585" s="367"/>
      <c r="B2585" s="445" t="s">
        <v>9</v>
      </c>
      <c r="C2585" s="402"/>
      <c r="D2585" s="428"/>
      <c r="E2585" s="449" t="s">
        <v>206</v>
      </c>
      <c r="F2585" s="450" t="s">
        <v>998</v>
      </c>
      <c r="G2585" s="450" t="s">
        <v>2724</v>
      </c>
      <c r="H2585" s="450" t="s">
        <v>2075</v>
      </c>
      <c r="I2585" s="452"/>
      <c r="J2585" s="457"/>
      <c r="K2585" s="407"/>
      <c r="L2585" s="407"/>
      <c r="M2585" s="407"/>
      <c r="N2585" s="425" t="s">
        <v>624</v>
      </c>
      <c r="O2585" s="437"/>
      <c r="P2585" s="406"/>
      <c r="Q2585" s="406"/>
      <c r="R2585" s="406"/>
      <c r="S2585" s="406"/>
      <c r="T2585" s="406"/>
      <c r="U2585" s="406"/>
      <c r="V2585" s="406" t="e">
        <f t="shared" si="127"/>
        <v>#VALUE!</v>
      </c>
      <c r="W2585" s="676"/>
      <c r="X2585" s="507" t="e">
        <f t="shared" si="125"/>
        <v>#VALUE!</v>
      </c>
      <c r="Y2585" s="508" t="e">
        <f t="shared" si="126"/>
        <v>#VALUE!</v>
      </c>
      <c r="Z2585" s="509"/>
      <c r="AA2585" s="510" t="s">
        <v>1043</v>
      </c>
      <c r="AB2585" s="421" t="s">
        <v>1318</v>
      </c>
      <c r="AC2585" s="432" t="s">
        <v>624</v>
      </c>
      <c r="AD2585" s="356" t="s">
        <v>624</v>
      </c>
      <c r="AE2585" s="356"/>
      <c r="AF2585" s="356"/>
      <c r="AG2585" s="356" t="s">
        <v>840</v>
      </c>
      <c r="AH2585" s="356"/>
      <c r="AI2585" s="356" t="s">
        <v>2227</v>
      </c>
      <c r="AJ2585" s="441"/>
      <c r="AK2585" s="359"/>
    </row>
    <row r="2586" spans="1:37" ht="18.75" thickBot="1">
      <c r="A2586" s="358" t="s">
        <v>1007</v>
      </c>
      <c r="B2586" s="630"/>
      <c r="C2586" s="121"/>
      <c r="D2586" s="293"/>
      <c r="E2586" s="610"/>
      <c r="F2586" s="611" t="str">
        <f t="shared" ref="F2586" si="128">F2587</f>
        <v>Huedin</v>
      </c>
      <c r="G2586" s="613"/>
      <c r="H2586" s="613" t="s">
        <v>2075</v>
      </c>
      <c r="I2586" s="638"/>
      <c r="J2586" s="639"/>
      <c r="K2586" s="295"/>
      <c r="L2586" s="295"/>
      <c r="M2586" s="295"/>
      <c r="N2586" s="612"/>
      <c r="O2586" s="296"/>
      <c r="P2586" s="297"/>
      <c r="Q2586" s="297"/>
      <c r="R2586" s="297"/>
      <c r="S2586" s="297"/>
      <c r="T2586" s="297"/>
      <c r="U2586" s="297"/>
      <c r="V2586" s="297">
        <f t="shared" si="127"/>
        <v>0</v>
      </c>
      <c r="W2586" s="674"/>
      <c r="X2586" s="651" t="str">
        <f t="shared" si="125"/>
        <v>0 număr camere necunoscut &lt;span style="color: red;"&gt;(spuneți-mi sau trimiteți tabel întreținere)&lt;/span&gt;</v>
      </c>
      <c r="Y2586" s="648" t="str">
        <f t="shared" si="126"/>
        <v xml:space="preserve"> din care 0 număr camere necunoscut &lt;span style="color: red;"&gt;(spuneți-mi sau trimiteți tabel întreținere)&lt;/span&gt;</v>
      </c>
      <c r="Z2586" s="655"/>
      <c r="AA2586" s="656"/>
      <c r="AB2586" s="660"/>
      <c r="AC2586" s="665"/>
      <c r="AD2586" s="666"/>
      <c r="AE2586" s="666"/>
      <c r="AF2586" s="666"/>
      <c r="AG2586" s="666"/>
      <c r="AH2586" s="666"/>
      <c r="AI2586" s="666"/>
      <c r="AJ2586" s="667"/>
      <c r="AK2586" s="359"/>
    </row>
    <row r="2587" spans="1:37">
      <c r="A2587" s="367"/>
      <c r="B2587" s="445" t="s">
        <v>9</v>
      </c>
      <c r="C2587" s="402"/>
      <c r="D2587" s="428"/>
      <c r="E2587" s="449" t="s">
        <v>206</v>
      </c>
      <c r="F2587" s="450" t="s">
        <v>999</v>
      </c>
      <c r="G2587" s="450"/>
      <c r="H2587" s="450" t="s">
        <v>2075</v>
      </c>
      <c r="I2587" s="452"/>
      <c r="J2587" s="457"/>
      <c r="K2587" s="407"/>
      <c r="L2587" s="407"/>
      <c r="M2587" s="407"/>
      <c r="N2587" s="425" t="s">
        <v>624</v>
      </c>
      <c r="O2587" s="437"/>
      <c r="P2587" s="406"/>
      <c r="Q2587" s="406"/>
      <c r="R2587" s="406"/>
      <c r="S2587" s="406"/>
      <c r="T2587" s="406"/>
      <c r="U2587" s="406"/>
      <c r="V2587" s="406" t="e">
        <f t="shared" si="127"/>
        <v>#VALUE!</v>
      </c>
      <c r="W2587" s="676"/>
      <c r="X2587" s="507" t="e">
        <f t="shared" si="125"/>
        <v>#VALUE!</v>
      </c>
      <c r="Y2587" s="508" t="e">
        <f t="shared" si="126"/>
        <v>#VALUE!</v>
      </c>
      <c r="Z2587" s="509"/>
      <c r="AA2587" s="510" t="s">
        <v>1043</v>
      </c>
      <c r="AB2587" s="421" t="s">
        <v>1318</v>
      </c>
      <c r="AC2587" s="432" t="s">
        <v>624</v>
      </c>
      <c r="AD2587" s="356" t="s">
        <v>624</v>
      </c>
      <c r="AE2587" s="356"/>
      <c r="AF2587" s="356"/>
      <c r="AG2587" s="356" t="s">
        <v>840</v>
      </c>
      <c r="AH2587" s="356"/>
      <c r="AI2587" s="356" t="s">
        <v>2227</v>
      </c>
      <c r="AJ2587" s="441"/>
      <c r="AK2587" s="359"/>
    </row>
    <row r="2588" spans="1:37">
      <c r="A2588" s="367"/>
      <c r="B2588" s="445" t="s">
        <v>9</v>
      </c>
      <c r="C2588" s="402"/>
      <c r="D2588" s="428"/>
      <c r="E2588" s="449" t="s">
        <v>206</v>
      </c>
      <c r="F2588" s="450" t="s">
        <v>999</v>
      </c>
      <c r="G2588" s="450"/>
      <c r="H2588" s="450" t="s">
        <v>2075</v>
      </c>
      <c r="I2588" s="452"/>
      <c r="J2588" s="457"/>
      <c r="K2588" s="407"/>
      <c r="L2588" s="407"/>
      <c r="M2588" s="407"/>
      <c r="N2588" s="425" t="s">
        <v>624</v>
      </c>
      <c r="O2588" s="437"/>
      <c r="P2588" s="406"/>
      <c r="Q2588" s="406"/>
      <c r="R2588" s="406"/>
      <c r="S2588" s="406"/>
      <c r="T2588" s="406"/>
      <c r="U2588" s="406"/>
      <c r="V2588" s="406" t="e">
        <f t="shared" si="127"/>
        <v>#VALUE!</v>
      </c>
      <c r="W2588" s="676"/>
      <c r="X2588" s="507" t="e">
        <f t="shared" si="125"/>
        <v>#VALUE!</v>
      </c>
      <c r="Y2588" s="508" t="e">
        <f t="shared" si="126"/>
        <v>#VALUE!</v>
      </c>
      <c r="Z2588" s="509"/>
      <c r="AA2588" s="510" t="s">
        <v>1043</v>
      </c>
      <c r="AB2588" s="421" t="s">
        <v>1318</v>
      </c>
      <c r="AC2588" s="432" t="s">
        <v>624</v>
      </c>
      <c r="AD2588" s="356" t="s">
        <v>624</v>
      </c>
      <c r="AE2588" s="356"/>
      <c r="AF2588" s="356"/>
      <c r="AG2588" s="356" t="s">
        <v>840</v>
      </c>
      <c r="AH2588" s="356"/>
      <c r="AI2588" s="356" t="s">
        <v>2227</v>
      </c>
      <c r="AJ2588" s="441"/>
      <c r="AK2588" s="359"/>
    </row>
    <row r="2589" spans="1:37">
      <c r="A2589" s="367"/>
      <c r="B2589" s="386" t="s">
        <v>404</v>
      </c>
      <c r="C2589" s="402">
        <v>46.862699999999997</v>
      </c>
      <c r="D2589" s="428">
        <v>23.026499999999999</v>
      </c>
      <c r="E2589" s="449" t="s">
        <v>206</v>
      </c>
      <c r="F2589" s="450" t="s">
        <v>999</v>
      </c>
      <c r="G2589" s="450" t="s">
        <v>2542</v>
      </c>
      <c r="H2589" s="450" t="s">
        <v>5278</v>
      </c>
      <c r="I2589" s="452" t="s">
        <v>706</v>
      </c>
      <c r="J2589" s="457" t="s">
        <v>3</v>
      </c>
      <c r="K2589" s="407">
        <v>2</v>
      </c>
      <c r="L2589" s="407">
        <v>4</v>
      </c>
      <c r="M2589" s="407">
        <v>4</v>
      </c>
      <c r="N2589" s="425">
        <v>14</v>
      </c>
      <c r="O2589" s="437"/>
      <c r="P2589" s="406"/>
      <c r="Q2589" s="406"/>
      <c r="R2589" s="406"/>
      <c r="S2589" s="406"/>
      <c r="T2589" s="406"/>
      <c r="U2589" s="406"/>
      <c r="V2589" s="406">
        <f t="shared" si="127"/>
        <v>14</v>
      </c>
      <c r="W2589" s="676"/>
      <c r="X2589" s="507" t="str">
        <f t="shared" si="125"/>
        <v>14 număr camere necunoscut &lt;span style="color: red;"&gt;(spuneți-mi sau trimiteți tabel întreținere)&lt;/span&gt;</v>
      </c>
      <c r="Y2589" s="508" t="str">
        <f t="shared" si="126"/>
        <v>14 din care 14 număr camere necunoscut &lt;span style="color: red;"&gt;(spuneți-mi sau trimiteți tabel întreținere)&lt;/span&gt;</v>
      </c>
      <c r="Z2589" s="509"/>
      <c r="AA2589" s="510" t="s">
        <v>1043</v>
      </c>
      <c r="AB2589" s="628" t="s">
        <v>1307</v>
      </c>
      <c r="AC2589" s="432" t="s">
        <v>1155</v>
      </c>
      <c r="AD2589" s="623" t="s">
        <v>1421</v>
      </c>
      <c r="AE2589" s="623"/>
      <c r="AF2589" s="623"/>
      <c r="AG2589" s="623" t="s">
        <v>10</v>
      </c>
      <c r="AH2589" s="623"/>
      <c r="AI2589" s="623" t="s">
        <v>2598</v>
      </c>
      <c r="AJ2589" s="441"/>
      <c r="AK2589" s="359"/>
    </row>
    <row r="2590" spans="1:37">
      <c r="A2590" s="367"/>
      <c r="B2590" s="386" t="s">
        <v>404</v>
      </c>
      <c r="C2590" s="402">
        <v>46.862699999999997</v>
      </c>
      <c r="D2590" s="428">
        <v>23.027000000000001</v>
      </c>
      <c r="E2590" s="449" t="s">
        <v>206</v>
      </c>
      <c r="F2590" s="450" t="s">
        <v>999</v>
      </c>
      <c r="G2590" s="450" t="s">
        <v>2542</v>
      </c>
      <c r="H2590" s="450" t="s">
        <v>5278</v>
      </c>
      <c r="I2590" s="452" t="s">
        <v>706</v>
      </c>
      <c r="J2590" s="457" t="s">
        <v>3</v>
      </c>
      <c r="K2590" s="407">
        <v>2</v>
      </c>
      <c r="L2590" s="407">
        <v>4</v>
      </c>
      <c r="M2590" s="407">
        <v>4</v>
      </c>
      <c r="N2590" s="425">
        <v>14</v>
      </c>
      <c r="O2590" s="437"/>
      <c r="P2590" s="406"/>
      <c r="Q2590" s="406"/>
      <c r="R2590" s="406"/>
      <c r="S2590" s="406"/>
      <c r="T2590" s="406"/>
      <c r="U2590" s="406"/>
      <c r="V2590" s="406">
        <f t="shared" si="127"/>
        <v>14</v>
      </c>
      <c r="W2590" s="676"/>
      <c r="X2590" s="507" t="str">
        <f t="shared" si="125"/>
        <v>14 număr camere necunoscut &lt;span style="color: red;"&gt;(spuneți-mi sau trimiteți tabel întreținere)&lt;/span&gt;</v>
      </c>
      <c r="Y2590" s="508" t="str">
        <f t="shared" si="126"/>
        <v>14 din care 14 număr camere necunoscut &lt;span style="color: red;"&gt;(spuneți-mi sau trimiteți tabel întreținere)&lt;/span&gt;</v>
      </c>
      <c r="Z2590" s="509"/>
      <c r="AA2590" s="510" t="s">
        <v>1043</v>
      </c>
      <c r="AB2590" s="628" t="s">
        <v>1307</v>
      </c>
      <c r="AC2590" s="432" t="s">
        <v>1155</v>
      </c>
      <c r="AD2590" s="623" t="s">
        <v>1421</v>
      </c>
      <c r="AE2590" s="623"/>
      <c r="AF2590" s="623"/>
      <c r="AG2590" s="623" t="s">
        <v>10</v>
      </c>
      <c r="AH2590" s="623"/>
      <c r="AI2590" s="623" t="s">
        <v>2598</v>
      </c>
      <c r="AJ2590" s="441"/>
      <c r="AK2590" s="359"/>
    </row>
    <row r="2591" spans="1:37">
      <c r="A2591" s="367"/>
      <c r="B2591" s="386" t="s">
        <v>404</v>
      </c>
      <c r="C2591" s="402">
        <v>46.862699999999997</v>
      </c>
      <c r="D2591" s="428">
        <v>23.0275</v>
      </c>
      <c r="E2591" s="449" t="s">
        <v>206</v>
      </c>
      <c r="F2591" s="450" t="s">
        <v>999</v>
      </c>
      <c r="G2591" s="450" t="s">
        <v>2542</v>
      </c>
      <c r="H2591" s="450" t="s">
        <v>5278</v>
      </c>
      <c r="I2591" s="452" t="s">
        <v>706</v>
      </c>
      <c r="J2591" s="457" t="s">
        <v>3</v>
      </c>
      <c r="K2591" s="407">
        <v>2</v>
      </c>
      <c r="L2591" s="407">
        <v>4</v>
      </c>
      <c r="M2591" s="407">
        <v>4</v>
      </c>
      <c r="N2591" s="425">
        <v>14</v>
      </c>
      <c r="O2591" s="437"/>
      <c r="P2591" s="406"/>
      <c r="Q2591" s="406"/>
      <c r="R2591" s="406"/>
      <c r="S2591" s="406"/>
      <c r="T2591" s="406"/>
      <c r="U2591" s="406"/>
      <c r="V2591" s="406">
        <f t="shared" si="127"/>
        <v>14</v>
      </c>
      <c r="W2591" s="676"/>
      <c r="X2591" s="507" t="str">
        <f t="shared" si="125"/>
        <v>14 număr camere necunoscut &lt;span style="color: red;"&gt;(spuneți-mi sau trimiteți tabel întreținere)&lt;/span&gt;</v>
      </c>
      <c r="Y2591" s="508" t="str">
        <f t="shared" si="126"/>
        <v>14 din care 14 număr camere necunoscut &lt;span style="color: red;"&gt;(spuneți-mi sau trimiteți tabel întreținere)&lt;/span&gt;</v>
      </c>
      <c r="Z2591" s="509"/>
      <c r="AA2591" s="510" t="s">
        <v>1043</v>
      </c>
      <c r="AB2591" s="628" t="s">
        <v>1307</v>
      </c>
      <c r="AC2591" s="432" t="s">
        <v>1155</v>
      </c>
      <c r="AD2591" s="623" t="s">
        <v>1421</v>
      </c>
      <c r="AE2591" s="623"/>
      <c r="AF2591" s="623"/>
      <c r="AG2591" s="623" t="s">
        <v>10</v>
      </c>
      <c r="AH2591" s="623"/>
      <c r="AI2591" s="623" t="s">
        <v>2598</v>
      </c>
      <c r="AJ2591" s="441"/>
      <c r="AK2591" s="359"/>
    </row>
    <row r="2592" spans="1:37">
      <c r="A2592" s="367"/>
      <c r="B2592" s="445" t="s">
        <v>222</v>
      </c>
      <c r="C2592" s="402">
        <v>46.862699999999997</v>
      </c>
      <c r="D2592" s="428">
        <v>23.028199999999998</v>
      </c>
      <c r="E2592" s="449" t="s">
        <v>206</v>
      </c>
      <c r="F2592" s="450" t="s">
        <v>999</v>
      </c>
      <c r="G2592" s="450" t="s">
        <v>2542</v>
      </c>
      <c r="H2592" s="450" t="s">
        <v>5278</v>
      </c>
      <c r="I2592" s="452" t="s">
        <v>706</v>
      </c>
      <c r="J2592" s="457" t="s">
        <v>3</v>
      </c>
      <c r="K2592" s="407">
        <v>2</v>
      </c>
      <c r="L2592" s="407">
        <v>4</v>
      </c>
      <c r="M2592" s="407">
        <v>4</v>
      </c>
      <c r="N2592" s="425">
        <v>14</v>
      </c>
      <c r="O2592" s="437"/>
      <c r="P2592" s="406"/>
      <c r="Q2592" s="406"/>
      <c r="R2592" s="406"/>
      <c r="S2592" s="406"/>
      <c r="T2592" s="406"/>
      <c r="U2592" s="406"/>
      <c r="V2592" s="406">
        <f t="shared" si="127"/>
        <v>14</v>
      </c>
      <c r="W2592" s="676"/>
      <c r="X2592" s="507" t="str">
        <f t="shared" si="125"/>
        <v>14 număr camere necunoscut &lt;span style="color: red;"&gt;(spuneți-mi sau trimiteți tabel întreținere)&lt;/span&gt;</v>
      </c>
      <c r="Y2592" s="508" t="str">
        <f t="shared" si="126"/>
        <v>14 din care 14 număr camere necunoscut &lt;span style="color: red;"&gt;(spuneți-mi sau trimiteți tabel întreținere)&lt;/span&gt;</v>
      </c>
      <c r="Z2592" s="509"/>
      <c r="AA2592" s="510" t="s">
        <v>1043</v>
      </c>
      <c r="AB2592" s="628" t="s">
        <v>1307</v>
      </c>
      <c r="AC2592" s="432" t="s">
        <v>1155</v>
      </c>
      <c r="AD2592" s="623" t="s">
        <v>1421</v>
      </c>
      <c r="AE2592" s="623"/>
      <c r="AF2592" s="623"/>
      <c r="AG2592" s="623" t="s">
        <v>10</v>
      </c>
      <c r="AH2592" s="623"/>
      <c r="AI2592" s="623" t="s">
        <v>2598</v>
      </c>
      <c r="AJ2592" s="441"/>
      <c r="AK2592" s="359"/>
    </row>
    <row r="2593" spans="1:37">
      <c r="A2593" s="367"/>
      <c r="B2593" s="445" t="s">
        <v>239</v>
      </c>
      <c r="C2593" s="402">
        <v>46.863599999999998</v>
      </c>
      <c r="D2593" s="428">
        <v>23.026299999999999</v>
      </c>
      <c r="E2593" s="449" t="s">
        <v>206</v>
      </c>
      <c r="F2593" s="450" t="s">
        <v>999</v>
      </c>
      <c r="G2593" s="450" t="s">
        <v>2542</v>
      </c>
      <c r="H2593" s="450" t="s">
        <v>3023</v>
      </c>
      <c r="I2593" s="627" t="s">
        <v>695</v>
      </c>
      <c r="J2593" s="399" t="s">
        <v>3</v>
      </c>
      <c r="K2593" s="624">
        <v>4</v>
      </c>
      <c r="L2593" s="624">
        <v>5</v>
      </c>
      <c r="M2593" s="624">
        <v>4</v>
      </c>
      <c r="N2593" s="398">
        <v>64</v>
      </c>
      <c r="O2593" s="395"/>
      <c r="P2593" s="526"/>
      <c r="Q2593" s="526">
        <v>24</v>
      </c>
      <c r="R2593" s="526">
        <v>40</v>
      </c>
      <c r="S2593" s="526"/>
      <c r="T2593" s="526"/>
      <c r="U2593" s="526"/>
      <c r="V2593" s="526">
        <f t="shared" si="127"/>
        <v>0</v>
      </c>
      <c r="W2593" s="672"/>
      <c r="X2593" s="396" t="str">
        <f t="shared" si="125"/>
        <v>24 două camere, 40 trei camere, 0 număr camere necunoscut &lt;span style="color: red;"&gt;(spuneți-mi sau trimiteți tabel întreținere)&lt;/span&gt;</v>
      </c>
      <c r="Y2593" s="622" t="str">
        <f t="shared" si="126"/>
        <v>64 din care 24 două camere, 40 trei camere, 0 număr camere necunoscut &lt;span style="color: red;"&gt;(spuneți-mi sau trimiteți tabel întreținere)&lt;/span&gt;</v>
      </c>
      <c r="Z2593" s="397"/>
      <c r="AA2593" s="625" t="s">
        <v>1043</v>
      </c>
      <c r="AB2593" s="628" t="s">
        <v>1307</v>
      </c>
      <c r="AC2593" s="431" t="s">
        <v>1155</v>
      </c>
      <c r="AD2593" s="623" t="s">
        <v>2194</v>
      </c>
      <c r="AE2593" s="623"/>
      <c r="AF2593" s="623"/>
      <c r="AG2593" s="623" t="s">
        <v>2108</v>
      </c>
      <c r="AH2593" s="623" t="s">
        <v>2195</v>
      </c>
      <c r="AI2593" s="623" t="s">
        <v>2610</v>
      </c>
      <c r="AJ2593" s="441"/>
      <c r="AK2593" s="359"/>
    </row>
    <row r="2594" spans="1:37">
      <c r="A2594" s="367"/>
      <c r="B2594" s="445" t="s">
        <v>239</v>
      </c>
      <c r="C2594" s="402">
        <v>46.862900000000003</v>
      </c>
      <c r="D2594" s="428">
        <v>23.0259</v>
      </c>
      <c r="E2594" s="449" t="s">
        <v>206</v>
      </c>
      <c r="F2594" s="450" t="s">
        <v>999</v>
      </c>
      <c r="G2594" s="450" t="s">
        <v>2542</v>
      </c>
      <c r="H2594" s="450" t="s">
        <v>3239</v>
      </c>
      <c r="I2594" s="627" t="s">
        <v>695</v>
      </c>
      <c r="J2594" s="399" t="s">
        <v>3</v>
      </c>
      <c r="K2594" s="624">
        <v>2</v>
      </c>
      <c r="L2594" s="624">
        <v>5</v>
      </c>
      <c r="M2594" s="624">
        <v>4</v>
      </c>
      <c r="N2594" s="398">
        <v>32</v>
      </c>
      <c r="O2594" s="395"/>
      <c r="P2594" s="526"/>
      <c r="Q2594" s="526">
        <v>16</v>
      </c>
      <c r="R2594" s="526">
        <v>16</v>
      </c>
      <c r="S2594" s="526"/>
      <c r="T2594" s="526"/>
      <c r="U2594" s="526"/>
      <c r="V2594" s="526">
        <f t="shared" si="127"/>
        <v>0</v>
      </c>
      <c r="W2594" s="672"/>
      <c r="X2594" s="396" t="str">
        <f t="shared" si="125"/>
        <v>16 două camere, 16 trei camere, 0 număr camere necunoscut &lt;span style="color: red;"&gt;(spuneți-mi sau trimiteți tabel întreținere)&lt;/span&gt;</v>
      </c>
      <c r="Y2594" s="622" t="str">
        <f t="shared" si="126"/>
        <v>32 din care 16 două camere, 16 trei camere, 0 număr camere necunoscut &lt;span style="color: red;"&gt;(spuneți-mi sau trimiteți tabel întreținere)&lt;/span&gt;</v>
      </c>
      <c r="Z2594" s="397"/>
      <c r="AA2594" s="625" t="s">
        <v>1043</v>
      </c>
      <c r="AB2594" s="628" t="s">
        <v>1307</v>
      </c>
      <c r="AC2594" s="431" t="s">
        <v>1155</v>
      </c>
      <c r="AD2594" s="623" t="s">
        <v>1450</v>
      </c>
      <c r="AE2594" s="623"/>
      <c r="AF2594" s="623"/>
      <c r="AG2594" s="623" t="s">
        <v>2108</v>
      </c>
      <c r="AH2594" s="356"/>
      <c r="AI2594" s="623" t="s">
        <v>2610</v>
      </c>
      <c r="AJ2594" s="441"/>
      <c r="AK2594" s="359"/>
    </row>
    <row r="2595" spans="1:37">
      <c r="A2595" s="367"/>
      <c r="B2595" s="445" t="s">
        <v>239</v>
      </c>
      <c r="C2595" s="402">
        <v>46.862299999999998</v>
      </c>
      <c r="D2595" s="428">
        <v>23.025700000000001</v>
      </c>
      <c r="E2595" s="449" t="s">
        <v>206</v>
      </c>
      <c r="F2595" s="450" t="s">
        <v>999</v>
      </c>
      <c r="G2595" s="450" t="s">
        <v>2542</v>
      </c>
      <c r="H2595" s="450" t="s">
        <v>3155</v>
      </c>
      <c r="I2595" s="627" t="s">
        <v>697</v>
      </c>
      <c r="J2595" s="399" t="s">
        <v>3</v>
      </c>
      <c r="K2595" s="624">
        <v>3</v>
      </c>
      <c r="L2595" s="624">
        <v>5</v>
      </c>
      <c r="M2595" s="624">
        <v>4</v>
      </c>
      <c r="N2595" s="398">
        <v>32</v>
      </c>
      <c r="O2595" s="395"/>
      <c r="P2595" s="526"/>
      <c r="Q2595" s="526">
        <v>20</v>
      </c>
      <c r="R2595" s="526">
        <v>8</v>
      </c>
      <c r="S2595" s="526">
        <v>4</v>
      </c>
      <c r="T2595" s="526"/>
      <c r="U2595" s="526"/>
      <c r="V2595" s="526">
        <f t="shared" si="127"/>
        <v>0</v>
      </c>
      <c r="W2595" s="672"/>
      <c r="X2595" s="396" t="str">
        <f t="shared" si="125"/>
        <v>20 două camere, 8 trei camere, 4 patru camere, 0 număr camere necunoscut &lt;span style="color: red;"&gt;(spuneți-mi sau trimiteți tabel întreținere)&lt;/span&gt;</v>
      </c>
      <c r="Y2595" s="622" t="str">
        <f t="shared" si="126"/>
        <v>32 din care 20 două camere, 8 trei camere, 4 patru camere, 0 număr camere necunoscut &lt;span style="color: red;"&gt;(spuneți-mi sau trimiteți tabel întreținere)&lt;/span&gt;</v>
      </c>
      <c r="Z2595" s="397"/>
      <c r="AA2595" s="625" t="s">
        <v>1043</v>
      </c>
      <c r="AB2595" s="628" t="s">
        <v>1307</v>
      </c>
      <c r="AC2595" s="431" t="s">
        <v>1155</v>
      </c>
      <c r="AD2595" s="623" t="s">
        <v>1459</v>
      </c>
      <c r="AE2595" s="623"/>
      <c r="AF2595" s="623"/>
      <c r="AG2595" s="623" t="s">
        <v>1219</v>
      </c>
      <c r="AH2595" s="623"/>
      <c r="AI2595" s="623" t="s">
        <v>2606</v>
      </c>
      <c r="AJ2595" s="441"/>
      <c r="AK2595" s="359"/>
    </row>
    <row r="2596" spans="1:37">
      <c r="A2596" s="367"/>
      <c r="B2596" s="445" t="s">
        <v>361</v>
      </c>
      <c r="C2596" s="402">
        <v>46.8645</v>
      </c>
      <c r="D2596" s="428">
        <v>23.027100000000001</v>
      </c>
      <c r="E2596" s="449" t="s">
        <v>206</v>
      </c>
      <c r="F2596" s="450" t="s">
        <v>999</v>
      </c>
      <c r="G2596" s="450" t="s">
        <v>2542</v>
      </c>
      <c r="H2596" s="450" t="s">
        <v>5279</v>
      </c>
      <c r="I2596" s="452" t="s">
        <v>624</v>
      </c>
      <c r="J2596" s="457"/>
      <c r="K2596" s="407"/>
      <c r="L2596" s="407"/>
      <c r="M2596" s="407"/>
      <c r="N2596" s="425" t="s">
        <v>624</v>
      </c>
      <c r="O2596" s="437"/>
      <c r="P2596" s="406"/>
      <c r="Q2596" s="406"/>
      <c r="R2596" s="406"/>
      <c r="S2596" s="406"/>
      <c r="T2596" s="406"/>
      <c r="U2596" s="406"/>
      <c r="V2596" s="406" t="e">
        <f t="shared" si="127"/>
        <v>#VALUE!</v>
      </c>
      <c r="W2596" s="676"/>
      <c r="X2596" s="507" t="e">
        <f t="shared" si="125"/>
        <v>#VALUE!</v>
      </c>
      <c r="Y2596" s="508" t="e">
        <f t="shared" si="126"/>
        <v>#VALUE!</v>
      </c>
      <c r="Z2596" s="509"/>
      <c r="AA2596" s="510" t="s">
        <v>1043</v>
      </c>
      <c r="AB2596" s="421" t="s">
        <v>1318</v>
      </c>
      <c r="AC2596" s="432" t="s">
        <v>624</v>
      </c>
      <c r="AD2596" s="356" t="s">
        <v>624</v>
      </c>
      <c r="AE2596" s="356"/>
      <c r="AF2596" s="356"/>
      <c r="AG2596" s="356" t="s">
        <v>840</v>
      </c>
      <c r="AH2596" s="356"/>
      <c r="AI2596" s="356" t="s">
        <v>2227</v>
      </c>
      <c r="AJ2596" s="441"/>
      <c r="AK2596" s="359"/>
    </row>
    <row r="2597" spans="1:37">
      <c r="A2597" s="367"/>
      <c r="B2597" s="445" t="s">
        <v>221</v>
      </c>
      <c r="C2597" s="402">
        <v>46.864800000000002</v>
      </c>
      <c r="D2597" s="428">
        <v>23.0275</v>
      </c>
      <c r="E2597" s="449" t="s">
        <v>206</v>
      </c>
      <c r="F2597" s="450" t="s">
        <v>999</v>
      </c>
      <c r="G2597" s="450" t="s">
        <v>2542</v>
      </c>
      <c r="H2597" s="450" t="s">
        <v>5279</v>
      </c>
      <c r="I2597" s="452" t="s">
        <v>681</v>
      </c>
      <c r="J2597" s="457" t="s">
        <v>3</v>
      </c>
      <c r="K2597" s="407">
        <v>1</v>
      </c>
      <c r="L2597" s="407">
        <v>5</v>
      </c>
      <c r="M2597" s="407">
        <v>5</v>
      </c>
      <c r="N2597" s="425">
        <v>20</v>
      </c>
      <c r="O2597" s="437"/>
      <c r="P2597" s="406"/>
      <c r="Q2597" s="406">
        <v>17</v>
      </c>
      <c r="R2597" s="406">
        <v>3</v>
      </c>
      <c r="S2597" s="406"/>
      <c r="T2597" s="406"/>
      <c r="U2597" s="406"/>
      <c r="V2597" s="406">
        <f t="shared" si="127"/>
        <v>0</v>
      </c>
      <c r="W2597" s="676"/>
      <c r="X2597" s="507" t="str">
        <f t="shared" si="125"/>
        <v>17 două camere, 3 trei camere, 0 număr camere necunoscut &lt;span style="color: red;"&gt;(spuneți-mi sau trimiteți tabel întreținere)&lt;/span&gt;</v>
      </c>
      <c r="Y2597" s="508" t="str">
        <f t="shared" si="126"/>
        <v>20 din care 17 două camere, 3 trei camere, 0 număr camere necunoscut &lt;span style="color: red;"&gt;(spuneți-mi sau trimiteți tabel întreținere)&lt;/span&gt;</v>
      </c>
      <c r="Z2597" s="509"/>
      <c r="AA2597" s="510" t="s">
        <v>1670</v>
      </c>
      <c r="AB2597" s="628" t="s">
        <v>1305</v>
      </c>
      <c r="AC2597" s="431" t="s">
        <v>1547</v>
      </c>
      <c r="AD2597" s="623" t="s">
        <v>1494</v>
      </c>
      <c r="AE2597" s="623"/>
      <c r="AF2597" s="623"/>
      <c r="AG2597" s="623" t="s">
        <v>10</v>
      </c>
      <c r="AH2597" s="623"/>
      <c r="AI2597" s="623" t="s">
        <v>2583</v>
      </c>
      <c r="AJ2597" s="441"/>
      <c r="AK2597" s="359"/>
    </row>
    <row r="2598" spans="1:37">
      <c r="A2598" s="367"/>
      <c r="B2598" s="445" t="s">
        <v>284</v>
      </c>
      <c r="C2598" s="402">
        <v>46.865000000000002</v>
      </c>
      <c r="D2598" s="428">
        <v>23.0275</v>
      </c>
      <c r="E2598" s="449" t="s">
        <v>206</v>
      </c>
      <c r="F2598" s="450" t="s">
        <v>999</v>
      </c>
      <c r="G2598" s="450" t="s">
        <v>2542</v>
      </c>
      <c r="H2598" s="450" t="s">
        <v>5279</v>
      </c>
      <c r="I2598" s="452" t="s">
        <v>681</v>
      </c>
      <c r="J2598" s="457" t="s">
        <v>3</v>
      </c>
      <c r="K2598" s="407">
        <v>1</v>
      </c>
      <c r="L2598" s="407">
        <v>5</v>
      </c>
      <c r="M2598" s="407">
        <v>5</v>
      </c>
      <c r="N2598" s="425">
        <v>20</v>
      </c>
      <c r="O2598" s="437"/>
      <c r="P2598" s="406"/>
      <c r="Q2598" s="406">
        <v>17</v>
      </c>
      <c r="R2598" s="406">
        <v>3</v>
      </c>
      <c r="S2598" s="406"/>
      <c r="T2598" s="406"/>
      <c r="U2598" s="406"/>
      <c r="V2598" s="406">
        <f t="shared" si="127"/>
        <v>0</v>
      </c>
      <c r="W2598" s="676"/>
      <c r="X2598" s="507" t="str">
        <f t="shared" si="125"/>
        <v>17 două camere, 3 trei camere, 0 număr camere necunoscut &lt;span style="color: red;"&gt;(spuneți-mi sau trimiteți tabel întreținere)&lt;/span&gt;</v>
      </c>
      <c r="Y2598" s="508" t="str">
        <f t="shared" si="126"/>
        <v>20 din care 17 două camere, 3 trei camere, 0 număr camere necunoscut &lt;span style="color: red;"&gt;(spuneți-mi sau trimiteți tabel întreținere)&lt;/span&gt;</v>
      </c>
      <c r="Z2598" s="509"/>
      <c r="AA2598" s="510" t="s">
        <v>1670</v>
      </c>
      <c r="AB2598" s="628" t="s">
        <v>1305</v>
      </c>
      <c r="AC2598" s="431" t="s">
        <v>1547</v>
      </c>
      <c r="AD2598" s="623" t="s">
        <v>1494</v>
      </c>
      <c r="AE2598" s="623"/>
      <c r="AF2598" s="623"/>
      <c r="AG2598" s="623" t="s">
        <v>10</v>
      </c>
      <c r="AH2598" s="623"/>
      <c r="AI2598" s="623" t="s">
        <v>2583</v>
      </c>
      <c r="AJ2598" s="441"/>
      <c r="AK2598" s="359"/>
    </row>
    <row r="2599" spans="1:37">
      <c r="A2599" s="367"/>
      <c r="B2599" s="445" t="s">
        <v>222</v>
      </c>
      <c r="C2599" s="402">
        <v>46.864699999999999</v>
      </c>
      <c r="D2599" s="428">
        <v>23.027799999999999</v>
      </c>
      <c r="E2599" s="449" t="s">
        <v>206</v>
      </c>
      <c r="F2599" s="450" t="s">
        <v>999</v>
      </c>
      <c r="G2599" s="450" t="s">
        <v>2542</v>
      </c>
      <c r="H2599" s="450" t="s">
        <v>5279</v>
      </c>
      <c r="I2599" s="452" t="s">
        <v>681</v>
      </c>
      <c r="J2599" s="457" t="s">
        <v>3</v>
      </c>
      <c r="K2599" s="407">
        <v>1</v>
      </c>
      <c r="L2599" s="407">
        <v>5</v>
      </c>
      <c r="M2599" s="407">
        <v>5</v>
      </c>
      <c r="N2599" s="425">
        <v>20</v>
      </c>
      <c r="O2599" s="437"/>
      <c r="P2599" s="406"/>
      <c r="Q2599" s="406">
        <v>17</v>
      </c>
      <c r="R2599" s="406">
        <v>3</v>
      </c>
      <c r="S2599" s="406"/>
      <c r="T2599" s="406"/>
      <c r="U2599" s="406"/>
      <c r="V2599" s="406">
        <f t="shared" si="127"/>
        <v>0</v>
      </c>
      <c r="W2599" s="676"/>
      <c r="X2599" s="507" t="str">
        <f t="shared" si="125"/>
        <v>17 două camere, 3 trei camere, 0 număr camere necunoscut &lt;span style="color: red;"&gt;(spuneți-mi sau trimiteți tabel întreținere)&lt;/span&gt;</v>
      </c>
      <c r="Y2599" s="508" t="str">
        <f t="shared" si="126"/>
        <v>20 din care 17 două camere, 3 trei camere, 0 număr camere necunoscut &lt;span style="color: red;"&gt;(spuneți-mi sau trimiteți tabel întreținere)&lt;/span&gt;</v>
      </c>
      <c r="Z2599" s="509"/>
      <c r="AA2599" s="510" t="s">
        <v>1670</v>
      </c>
      <c r="AB2599" s="628" t="s">
        <v>1305</v>
      </c>
      <c r="AC2599" s="431" t="s">
        <v>1547</v>
      </c>
      <c r="AD2599" s="623" t="s">
        <v>1494</v>
      </c>
      <c r="AE2599" s="623"/>
      <c r="AF2599" s="623"/>
      <c r="AG2599" s="623" t="s">
        <v>10</v>
      </c>
      <c r="AH2599" s="623"/>
      <c r="AI2599" s="623" t="s">
        <v>2583</v>
      </c>
      <c r="AJ2599" s="441"/>
      <c r="AK2599" s="359"/>
    </row>
    <row r="2600" spans="1:37">
      <c r="A2600" s="367"/>
      <c r="B2600" s="445" t="s">
        <v>2891</v>
      </c>
      <c r="C2600" s="402">
        <v>46.865299999999998</v>
      </c>
      <c r="D2600" s="428">
        <v>23.0273</v>
      </c>
      <c r="E2600" s="449" t="s">
        <v>206</v>
      </c>
      <c r="F2600" s="450" t="s">
        <v>999</v>
      </c>
      <c r="G2600" s="450" t="s">
        <v>2542</v>
      </c>
      <c r="H2600" s="450" t="s">
        <v>5279</v>
      </c>
      <c r="I2600" s="452" t="s">
        <v>681</v>
      </c>
      <c r="J2600" s="457" t="s">
        <v>3</v>
      </c>
      <c r="K2600" s="624">
        <v>2</v>
      </c>
      <c r="L2600" s="624">
        <v>5</v>
      </c>
      <c r="M2600" s="624">
        <v>5</v>
      </c>
      <c r="N2600" s="425">
        <v>40</v>
      </c>
      <c r="O2600" s="437"/>
      <c r="P2600" s="406"/>
      <c r="Q2600" s="406">
        <v>24</v>
      </c>
      <c r="R2600" s="406">
        <v>16</v>
      </c>
      <c r="S2600" s="406"/>
      <c r="T2600" s="406"/>
      <c r="U2600" s="406"/>
      <c r="V2600" s="406">
        <f t="shared" si="127"/>
        <v>0</v>
      </c>
      <c r="W2600" s="676"/>
      <c r="X2600" s="507" t="str">
        <f t="shared" si="125"/>
        <v>24 două camere, 16 trei camere, 0 număr camere necunoscut &lt;span style="color: red;"&gt;(spuneți-mi sau trimiteți tabel întreținere)&lt;/span&gt;</v>
      </c>
      <c r="Y2600" s="508" t="str">
        <f t="shared" si="126"/>
        <v>40 din care 24 două camere, 16 trei camere, 0 număr camere necunoscut &lt;span style="color: red;"&gt;(spuneți-mi sau trimiteți tabel întreținere)&lt;/span&gt;</v>
      </c>
      <c r="Z2600" s="509"/>
      <c r="AA2600" s="510" t="s">
        <v>1043</v>
      </c>
      <c r="AB2600" s="421" t="s">
        <v>1305</v>
      </c>
      <c r="AC2600" s="432" t="s">
        <v>1547</v>
      </c>
      <c r="AD2600" s="356" t="s">
        <v>2459</v>
      </c>
      <c r="AE2600" s="356"/>
      <c r="AF2600" s="356"/>
      <c r="AG2600" s="356" t="s">
        <v>840</v>
      </c>
      <c r="AH2600" s="356"/>
      <c r="AI2600" s="623" t="s">
        <v>2585</v>
      </c>
      <c r="AJ2600" s="441"/>
      <c r="AK2600" s="359"/>
    </row>
    <row r="2601" spans="1:37">
      <c r="A2601" s="367"/>
      <c r="B2601" s="445" t="s">
        <v>223</v>
      </c>
      <c r="C2601" s="402">
        <v>46.864899999999999</v>
      </c>
      <c r="D2601" s="428">
        <v>23.027899999999999</v>
      </c>
      <c r="E2601" s="449" t="s">
        <v>206</v>
      </c>
      <c r="F2601" s="450" t="s">
        <v>999</v>
      </c>
      <c r="G2601" s="450" t="s">
        <v>2542</v>
      </c>
      <c r="H2601" s="450" t="s">
        <v>5279</v>
      </c>
      <c r="I2601" s="452" t="s">
        <v>681</v>
      </c>
      <c r="J2601" s="457" t="s">
        <v>3</v>
      </c>
      <c r="K2601" s="407">
        <v>1</v>
      </c>
      <c r="L2601" s="407">
        <v>5</v>
      </c>
      <c r="M2601" s="407">
        <v>5</v>
      </c>
      <c r="N2601" s="425">
        <v>20</v>
      </c>
      <c r="O2601" s="437"/>
      <c r="P2601" s="406"/>
      <c r="Q2601" s="406">
        <v>17</v>
      </c>
      <c r="R2601" s="406">
        <v>3</v>
      </c>
      <c r="S2601" s="406"/>
      <c r="T2601" s="406"/>
      <c r="U2601" s="406"/>
      <c r="V2601" s="406">
        <f t="shared" si="127"/>
        <v>0</v>
      </c>
      <c r="W2601" s="676"/>
      <c r="X2601" s="507" t="str">
        <f t="shared" ref="X2601:X2664" si="129">CONCATENATE(IF(ISBLANK(O2601),"",CONCATENATE(O2601,O$2,", ")),IF(ISBLANK(P2601),"",CONCATENATE(P2601,P$2,", ")),IF(ISBLANK(Q2601),"",CONCATENATE(Q2601,Q$2,", ")),IF(ISBLANK(R2601),"",CONCATENATE(R2601,R$2,", ")),IF(ISBLANK(S2601),"",CONCATENATE(S2601,S$2,", ")),IF(ISBLANK(T2601),"",CONCATENATE(T2601,T$2,", ")),IF(ISBLANK(U2601),"",CONCATENATE(U2601,U$2,", ")),IF(ISBLANK(V2601),"",CONCATENATE(W2601,V2601,V$2)))</f>
        <v>17 două camere, 3 trei camere, 0 număr camere necunoscut &lt;span style="color: red;"&gt;(spuneți-mi sau trimiteți tabel întreținere)&lt;/span&gt;</v>
      </c>
      <c r="Y2601" s="508" t="str">
        <f t="shared" ref="Y2601:Y2664" si="130">W2601&amp;N2601&amp;" din care "&amp;X2601</f>
        <v>20 din care 17 două camere, 3 trei camere, 0 număr camere necunoscut &lt;span style="color: red;"&gt;(spuneți-mi sau trimiteți tabel întreținere)&lt;/span&gt;</v>
      </c>
      <c r="Z2601" s="509"/>
      <c r="AA2601" s="510" t="s">
        <v>1670</v>
      </c>
      <c r="AB2601" s="628" t="s">
        <v>1305</v>
      </c>
      <c r="AC2601" s="431" t="s">
        <v>1547</v>
      </c>
      <c r="AD2601" s="623" t="s">
        <v>1494</v>
      </c>
      <c r="AE2601" s="623"/>
      <c r="AF2601" s="623"/>
      <c r="AG2601" s="623" t="s">
        <v>10</v>
      </c>
      <c r="AH2601" s="623"/>
      <c r="AI2601" s="623" t="s">
        <v>2583</v>
      </c>
      <c r="AJ2601" s="441"/>
      <c r="AK2601" s="359"/>
    </row>
    <row r="2602" spans="1:37">
      <c r="A2602" s="367"/>
      <c r="B2602" s="445" t="s">
        <v>224</v>
      </c>
      <c r="C2602" s="402">
        <v>46.865099999999998</v>
      </c>
      <c r="D2602" s="428">
        <v>23.027799999999999</v>
      </c>
      <c r="E2602" s="449" t="s">
        <v>206</v>
      </c>
      <c r="F2602" s="450" t="s">
        <v>999</v>
      </c>
      <c r="G2602" s="450" t="s">
        <v>2542</v>
      </c>
      <c r="H2602" s="450" t="s">
        <v>5279</v>
      </c>
      <c r="I2602" s="452" t="s">
        <v>681</v>
      </c>
      <c r="J2602" s="457" t="s">
        <v>3</v>
      </c>
      <c r="K2602" s="407">
        <v>1</v>
      </c>
      <c r="L2602" s="407">
        <v>5</v>
      </c>
      <c r="M2602" s="407">
        <v>5</v>
      </c>
      <c r="N2602" s="425">
        <v>20</v>
      </c>
      <c r="O2602" s="437"/>
      <c r="P2602" s="406"/>
      <c r="Q2602" s="406">
        <v>17</v>
      </c>
      <c r="R2602" s="406">
        <v>3</v>
      </c>
      <c r="S2602" s="406"/>
      <c r="T2602" s="406"/>
      <c r="U2602" s="406"/>
      <c r="V2602" s="406">
        <f t="shared" ref="V2602:V2665" si="131">N2602-SUM(O2602:U2602)</f>
        <v>0</v>
      </c>
      <c r="W2602" s="676"/>
      <c r="X2602" s="507" t="str">
        <f t="shared" si="129"/>
        <v>17 două camere, 3 trei camere, 0 număr camere necunoscut &lt;span style="color: red;"&gt;(spuneți-mi sau trimiteți tabel întreținere)&lt;/span&gt;</v>
      </c>
      <c r="Y2602" s="508" t="str">
        <f t="shared" si="130"/>
        <v>20 din care 17 două camere, 3 trei camere, 0 număr camere necunoscut &lt;span style="color: red;"&gt;(spuneți-mi sau trimiteți tabel întreținere)&lt;/span&gt;</v>
      </c>
      <c r="Z2602" s="509"/>
      <c r="AA2602" s="510" t="s">
        <v>1670</v>
      </c>
      <c r="AB2602" s="628" t="s">
        <v>1305</v>
      </c>
      <c r="AC2602" s="431" t="s">
        <v>1547</v>
      </c>
      <c r="AD2602" s="623" t="s">
        <v>1494</v>
      </c>
      <c r="AE2602" s="623"/>
      <c r="AF2602" s="623"/>
      <c r="AG2602" s="623" t="s">
        <v>10</v>
      </c>
      <c r="AH2602" s="623"/>
      <c r="AI2602" s="623" t="s">
        <v>2583</v>
      </c>
      <c r="AJ2602" s="441"/>
      <c r="AK2602" s="359"/>
    </row>
    <row r="2603" spans="1:37">
      <c r="A2603" s="367"/>
      <c r="B2603" s="445" t="s">
        <v>225</v>
      </c>
      <c r="C2603" s="402">
        <v>46.865299999999998</v>
      </c>
      <c r="D2603" s="428">
        <v>23.027799999999999</v>
      </c>
      <c r="E2603" s="449" t="s">
        <v>206</v>
      </c>
      <c r="F2603" s="450" t="s">
        <v>999</v>
      </c>
      <c r="G2603" s="450" t="s">
        <v>2542</v>
      </c>
      <c r="H2603" s="450" t="s">
        <v>5279</v>
      </c>
      <c r="I2603" s="452" t="s">
        <v>681</v>
      </c>
      <c r="J2603" s="457" t="s">
        <v>3</v>
      </c>
      <c r="K2603" s="407">
        <v>1</v>
      </c>
      <c r="L2603" s="407">
        <v>5</v>
      </c>
      <c r="M2603" s="407">
        <v>5</v>
      </c>
      <c r="N2603" s="425">
        <v>20</v>
      </c>
      <c r="O2603" s="437"/>
      <c r="P2603" s="406"/>
      <c r="Q2603" s="406">
        <v>17</v>
      </c>
      <c r="R2603" s="406">
        <v>3</v>
      </c>
      <c r="S2603" s="406"/>
      <c r="T2603" s="406"/>
      <c r="U2603" s="406"/>
      <c r="V2603" s="406">
        <f t="shared" si="131"/>
        <v>0</v>
      </c>
      <c r="W2603" s="676"/>
      <c r="X2603" s="507" t="str">
        <f t="shared" si="129"/>
        <v>17 două camere, 3 trei camere, 0 număr camere necunoscut &lt;span style="color: red;"&gt;(spuneți-mi sau trimiteți tabel întreținere)&lt;/span&gt;</v>
      </c>
      <c r="Y2603" s="508" t="str">
        <f t="shared" si="130"/>
        <v>20 din care 17 două camere, 3 trei camere, 0 număr camere necunoscut &lt;span style="color: red;"&gt;(spuneți-mi sau trimiteți tabel întreținere)&lt;/span&gt;</v>
      </c>
      <c r="Z2603" s="509"/>
      <c r="AA2603" s="510" t="s">
        <v>1670</v>
      </c>
      <c r="AB2603" s="628" t="s">
        <v>1305</v>
      </c>
      <c r="AC2603" s="431" t="s">
        <v>1547</v>
      </c>
      <c r="AD2603" s="623" t="s">
        <v>1494</v>
      </c>
      <c r="AE2603" s="623"/>
      <c r="AF2603" s="623"/>
      <c r="AG2603" s="623" t="s">
        <v>10</v>
      </c>
      <c r="AH2603" s="623"/>
      <c r="AI2603" s="623" t="s">
        <v>2583</v>
      </c>
      <c r="AJ2603" s="441"/>
      <c r="AK2603" s="359"/>
    </row>
    <row r="2604" spans="1:37">
      <c r="A2604" s="367"/>
      <c r="B2604" s="445" t="s">
        <v>426</v>
      </c>
      <c r="C2604" s="402">
        <v>46.865000000000002</v>
      </c>
      <c r="D2604" s="428">
        <v>23.027000000000001</v>
      </c>
      <c r="E2604" s="449" t="s">
        <v>206</v>
      </c>
      <c r="F2604" s="450" t="s">
        <v>999</v>
      </c>
      <c r="G2604" s="450" t="s">
        <v>2542</v>
      </c>
      <c r="H2604" s="450" t="s">
        <v>5279</v>
      </c>
      <c r="I2604" s="452" t="s">
        <v>681</v>
      </c>
      <c r="J2604" s="457" t="s">
        <v>3</v>
      </c>
      <c r="K2604" s="407">
        <v>2</v>
      </c>
      <c r="L2604" s="407">
        <v>5</v>
      </c>
      <c r="M2604" s="407">
        <v>5</v>
      </c>
      <c r="N2604" s="425">
        <v>40</v>
      </c>
      <c r="O2604" s="437"/>
      <c r="P2604" s="406"/>
      <c r="Q2604" s="406">
        <v>34</v>
      </c>
      <c r="R2604" s="406">
        <v>6</v>
      </c>
      <c r="S2604" s="406"/>
      <c r="T2604" s="406"/>
      <c r="U2604" s="406"/>
      <c r="V2604" s="406">
        <f t="shared" si="131"/>
        <v>0</v>
      </c>
      <c r="W2604" s="676"/>
      <c r="X2604" s="507" t="str">
        <f t="shared" si="129"/>
        <v>34 două camere, 6 trei camere, 0 număr camere necunoscut &lt;span style="color: red;"&gt;(spuneți-mi sau trimiteți tabel întreținere)&lt;/span&gt;</v>
      </c>
      <c r="Y2604" s="508" t="str">
        <f t="shared" si="130"/>
        <v>40 din care 34 două camere, 6 trei camere, 0 număr camere necunoscut &lt;span style="color: red;"&gt;(spuneți-mi sau trimiteți tabel întreținere)&lt;/span&gt;</v>
      </c>
      <c r="Z2604" s="509"/>
      <c r="AA2604" s="510" t="s">
        <v>1670</v>
      </c>
      <c r="AB2604" s="628" t="s">
        <v>1305</v>
      </c>
      <c r="AC2604" s="431" t="s">
        <v>1547</v>
      </c>
      <c r="AD2604" s="623" t="s">
        <v>1489</v>
      </c>
      <c r="AE2604" s="623"/>
      <c r="AF2604" s="623"/>
      <c r="AG2604" s="623" t="s">
        <v>10</v>
      </c>
      <c r="AH2604" s="623"/>
      <c r="AI2604" s="623" t="s">
        <v>2583</v>
      </c>
      <c r="AJ2604" s="441"/>
      <c r="AK2604" s="359"/>
    </row>
    <row r="2605" spans="1:37">
      <c r="A2605" s="367"/>
      <c r="B2605" s="445" t="s">
        <v>252</v>
      </c>
      <c r="C2605" s="402">
        <v>46.865699999999997</v>
      </c>
      <c r="D2605" s="428">
        <v>23.028600000000001</v>
      </c>
      <c r="E2605" s="449" t="s">
        <v>206</v>
      </c>
      <c r="F2605" s="450" t="s">
        <v>999</v>
      </c>
      <c r="G2605" s="450" t="s">
        <v>2542</v>
      </c>
      <c r="H2605" s="450" t="s">
        <v>5279</v>
      </c>
      <c r="I2605" s="452" t="s">
        <v>681</v>
      </c>
      <c r="J2605" s="457" t="s">
        <v>3</v>
      </c>
      <c r="K2605" s="407">
        <v>6</v>
      </c>
      <c r="L2605" s="407">
        <v>5</v>
      </c>
      <c r="M2605" s="407">
        <v>5</v>
      </c>
      <c r="N2605" s="425">
        <v>70</v>
      </c>
      <c r="O2605" s="437"/>
      <c r="P2605" s="406"/>
      <c r="Q2605" s="406">
        <v>2</v>
      </c>
      <c r="R2605" s="406">
        <v>56</v>
      </c>
      <c r="S2605" s="406">
        <v>12</v>
      </c>
      <c r="T2605" s="406"/>
      <c r="U2605" s="406"/>
      <c r="V2605" s="406">
        <f t="shared" si="131"/>
        <v>0</v>
      </c>
      <c r="W2605" s="676"/>
      <c r="X2605" s="507" t="str">
        <f t="shared" si="129"/>
        <v>2 două camere, 56 trei camere, 12 patru camere, 0 număr camere necunoscut &lt;span style="color: red;"&gt;(spuneți-mi sau trimiteți tabel întreținere)&lt;/span&gt;</v>
      </c>
      <c r="Y2605" s="508" t="str">
        <f t="shared" si="130"/>
        <v>70 din care 2 două camere, 56 trei camere, 12 patru camere, 0 număr camere necunoscut &lt;span style="color: red;"&gt;(spuneți-mi sau trimiteți tabel întreținere)&lt;/span&gt;</v>
      </c>
      <c r="Z2605" s="509"/>
      <c r="AA2605" s="510" t="s">
        <v>1043</v>
      </c>
      <c r="AB2605" s="628" t="s">
        <v>1306</v>
      </c>
      <c r="AC2605" s="432" t="s">
        <v>1155</v>
      </c>
      <c r="AD2605" s="356" t="s">
        <v>2308</v>
      </c>
      <c r="AE2605" s="356"/>
      <c r="AF2605" s="356"/>
      <c r="AG2605" s="623" t="s">
        <v>10</v>
      </c>
      <c r="AH2605" s="623"/>
      <c r="AI2605" s="623" t="s">
        <v>2593</v>
      </c>
      <c r="AJ2605" s="441"/>
      <c r="AK2605" s="359"/>
    </row>
    <row r="2606" spans="1:37">
      <c r="A2606" s="367"/>
      <c r="B2606" s="445" t="s">
        <v>292</v>
      </c>
      <c r="C2606" s="402">
        <v>46.865099999999998</v>
      </c>
      <c r="D2606" s="428">
        <v>23.028300000000002</v>
      </c>
      <c r="E2606" s="449" t="s">
        <v>206</v>
      </c>
      <c r="F2606" s="450" t="s">
        <v>999</v>
      </c>
      <c r="G2606" s="450" t="s">
        <v>2542</v>
      </c>
      <c r="H2606" s="450" t="s">
        <v>5279</v>
      </c>
      <c r="I2606" s="452" t="s">
        <v>681</v>
      </c>
      <c r="J2606" s="457" t="s">
        <v>3</v>
      </c>
      <c r="K2606" s="407">
        <v>1</v>
      </c>
      <c r="L2606" s="407">
        <v>5</v>
      </c>
      <c r="M2606" s="407">
        <v>5</v>
      </c>
      <c r="N2606" s="425">
        <v>15</v>
      </c>
      <c r="O2606" s="437"/>
      <c r="P2606" s="406"/>
      <c r="Q2606" s="406">
        <v>1</v>
      </c>
      <c r="R2606" s="406">
        <v>14</v>
      </c>
      <c r="S2606" s="406"/>
      <c r="T2606" s="406"/>
      <c r="U2606" s="406"/>
      <c r="V2606" s="406">
        <f t="shared" si="131"/>
        <v>0</v>
      </c>
      <c r="W2606" s="676"/>
      <c r="X2606" s="507" t="str">
        <f t="shared" si="129"/>
        <v>1 două camere, 14 trei camere, 0 număr camere necunoscut &lt;span style="color: red;"&gt;(spuneți-mi sau trimiteți tabel întreținere)&lt;/span&gt;</v>
      </c>
      <c r="Y2606" s="508" t="str">
        <f t="shared" si="130"/>
        <v>15 din care 1 două camere, 14 trei camere, 0 număr camere necunoscut &lt;span style="color: red;"&gt;(spuneți-mi sau trimiteți tabel întreținere)&lt;/span&gt;</v>
      </c>
      <c r="Z2606" s="509"/>
      <c r="AA2606" s="510" t="s">
        <v>1043</v>
      </c>
      <c r="AB2606" s="628" t="s">
        <v>1306</v>
      </c>
      <c r="AC2606" s="431" t="s">
        <v>1155</v>
      </c>
      <c r="AD2606" s="356" t="s">
        <v>1479</v>
      </c>
      <c r="AE2606" s="356"/>
      <c r="AF2606" s="356"/>
      <c r="AG2606" s="623" t="s">
        <v>10</v>
      </c>
      <c r="AH2606" s="623"/>
      <c r="AI2606" s="623" t="s">
        <v>2594</v>
      </c>
      <c r="AJ2606" s="441"/>
      <c r="AK2606" s="359"/>
    </row>
    <row r="2607" spans="1:37">
      <c r="A2607" s="367"/>
      <c r="B2607" s="445" t="s">
        <v>293</v>
      </c>
      <c r="C2607" s="402">
        <v>46.865000000000002</v>
      </c>
      <c r="D2607" s="428">
        <v>23.028700000000001</v>
      </c>
      <c r="E2607" s="449" t="s">
        <v>206</v>
      </c>
      <c r="F2607" s="450" t="s">
        <v>999</v>
      </c>
      <c r="G2607" s="450" t="s">
        <v>2542</v>
      </c>
      <c r="H2607" s="450" t="s">
        <v>5279</v>
      </c>
      <c r="I2607" s="452" t="s">
        <v>681</v>
      </c>
      <c r="J2607" s="457" t="s">
        <v>3</v>
      </c>
      <c r="K2607" s="407">
        <v>1</v>
      </c>
      <c r="L2607" s="407">
        <v>5</v>
      </c>
      <c r="M2607" s="407">
        <v>5</v>
      </c>
      <c r="N2607" s="425">
        <v>10</v>
      </c>
      <c r="O2607" s="437"/>
      <c r="P2607" s="406"/>
      <c r="Q2607" s="406"/>
      <c r="R2607" s="406">
        <v>7</v>
      </c>
      <c r="S2607" s="406">
        <v>3</v>
      </c>
      <c r="T2607" s="406"/>
      <c r="U2607" s="406"/>
      <c r="V2607" s="406">
        <f t="shared" si="131"/>
        <v>0</v>
      </c>
      <c r="W2607" s="676"/>
      <c r="X2607" s="507" t="str">
        <f t="shared" si="129"/>
        <v>7 trei camere, 3 patru camere, 0 număr camere necunoscut &lt;span style="color: red;"&gt;(spuneți-mi sau trimiteți tabel întreținere)&lt;/span&gt;</v>
      </c>
      <c r="Y2607" s="508" t="str">
        <f t="shared" si="130"/>
        <v>10 din care 7 trei camere, 3 patru camere, 0 număr camere necunoscut &lt;span style="color: red;"&gt;(spuneți-mi sau trimiteți tabel întreținere)&lt;/span&gt;</v>
      </c>
      <c r="Z2607" s="509"/>
      <c r="AA2607" s="510" t="s">
        <v>1043</v>
      </c>
      <c r="AB2607" s="628" t="s">
        <v>1306</v>
      </c>
      <c r="AC2607" s="431" t="s">
        <v>1155</v>
      </c>
      <c r="AD2607" s="356" t="s">
        <v>2315</v>
      </c>
      <c r="AE2607" s="356"/>
      <c r="AF2607" s="356"/>
      <c r="AG2607" s="623" t="s">
        <v>10</v>
      </c>
      <c r="AH2607" s="623"/>
      <c r="AI2607" s="623" t="s">
        <v>2591</v>
      </c>
      <c r="AJ2607" s="441"/>
      <c r="AK2607" s="359"/>
    </row>
    <row r="2608" spans="1:37">
      <c r="A2608" s="367"/>
      <c r="B2608" s="445" t="s">
        <v>294</v>
      </c>
      <c r="C2608" s="402">
        <v>46.865099999999998</v>
      </c>
      <c r="D2608" s="428">
        <v>23.0289</v>
      </c>
      <c r="E2608" s="449" t="s">
        <v>206</v>
      </c>
      <c r="F2608" s="450" t="s">
        <v>999</v>
      </c>
      <c r="G2608" s="450" t="s">
        <v>2542</v>
      </c>
      <c r="H2608" s="450" t="s">
        <v>5279</v>
      </c>
      <c r="I2608" s="452" t="s">
        <v>681</v>
      </c>
      <c r="J2608" s="457" t="s">
        <v>3</v>
      </c>
      <c r="K2608" s="407">
        <v>1</v>
      </c>
      <c r="L2608" s="407">
        <v>5</v>
      </c>
      <c r="M2608" s="407">
        <v>5</v>
      </c>
      <c r="N2608" s="425">
        <v>15</v>
      </c>
      <c r="O2608" s="437"/>
      <c r="P2608" s="406"/>
      <c r="Q2608" s="406">
        <v>1</v>
      </c>
      <c r="R2608" s="406">
        <v>14</v>
      </c>
      <c r="S2608" s="406"/>
      <c r="T2608" s="406"/>
      <c r="U2608" s="406"/>
      <c r="V2608" s="406">
        <f t="shared" si="131"/>
        <v>0</v>
      </c>
      <c r="W2608" s="676"/>
      <c r="X2608" s="507" t="str">
        <f t="shared" si="129"/>
        <v>1 două camere, 14 trei camere, 0 număr camere necunoscut &lt;span style="color: red;"&gt;(spuneți-mi sau trimiteți tabel întreținere)&lt;/span&gt;</v>
      </c>
      <c r="Y2608" s="508" t="str">
        <f t="shared" si="130"/>
        <v>15 din care 1 două camere, 14 trei camere, 0 număr camere necunoscut &lt;span style="color: red;"&gt;(spuneți-mi sau trimiteți tabel întreținere)&lt;/span&gt;</v>
      </c>
      <c r="Z2608" s="509"/>
      <c r="AA2608" s="510" t="s">
        <v>1043</v>
      </c>
      <c r="AB2608" s="628" t="s">
        <v>1306</v>
      </c>
      <c r="AC2608" s="431" t="s">
        <v>1155</v>
      </c>
      <c r="AD2608" s="356" t="s">
        <v>1479</v>
      </c>
      <c r="AE2608" s="356"/>
      <c r="AF2608" s="356"/>
      <c r="AG2608" s="623" t="s">
        <v>10</v>
      </c>
      <c r="AH2608" s="623"/>
      <c r="AI2608" s="623" t="s">
        <v>2593</v>
      </c>
      <c r="AJ2608" s="441"/>
      <c r="AK2608" s="359"/>
    </row>
    <row r="2609" spans="1:37">
      <c r="A2609" s="367"/>
      <c r="B2609" s="445" t="s">
        <v>461</v>
      </c>
      <c r="C2609" s="402">
        <v>46.865299999999998</v>
      </c>
      <c r="D2609" s="428">
        <v>23.029</v>
      </c>
      <c r="E2609" s="449" t="s">
        <v>206</v>
      </c>
      <c r="F2609" s="450" t="s">
        <v>999</v>
      </c>
      <c r="G2609" s="450" t="s">
        <v>2542</v>
      </c>
      <c r="H2609" s="450" t="s">
        <v>5279</v>
      </c>
      <c r="I2609" s="452" t="s">
        <v>681</v>
      </c>
      <c r="J2609" s="457" t="s">
        <v>3</v>
      </c>
      <c r="K2609" s="407">
        <v>1</v>
      </c>
      <c r="L2609" s="407">
        <v>5</v>
      </c>
      <c r="M2609" s="407">
        <v>5</v>
      </c>
      <c r="N2609" s="425">
        <v>20</v>
      </c>
      <c r="O2609" s="437"/>
      <c r="P2609" s="406"/>
      <c r="Q2609" s="406">
        <v>17</v>
      </c>
      <c r="R2609" s="406">
        <v>3</v>
      </c>
      <c r="S2609" s="406"/>
      <c r="T2609" s="406"/>
      <c r="U2609" s="406"/>
      <c r="V2609" s="406">
        <f t="shared" si="131"/>
        <v>0</v>
      </c>
      <c r="W2609" s="676"/>
      <c r="X2609" s="507" t="str">
        <f t="shared" si="129"/>
        <v>17 două camere, 3 trei camere, 0 număr camere necunoscut &lt;span style="color: red;"&gt;(spuneți-mi sau trimiteți tabel întreținere)&lt;/span&gt;</v>
      </c>
      <c r="Y2609" s="508" t="str">
        <f t="shared" si="130"/>
        <v>20 din care 17 două camere, 3 trei camere, 0 număr camere necunoscut &lt;span style="color: red;"&gt;(spuneți-mi sau trimiteți tabel întreținere)&lt;/span&gt;</v>
      </c>
      <c r="Z2609" s="509"/>
      <c r="AA2609" s="510" t="s">
        <v>1043</v>
      </c>
      <c r="AB2609" s="628" t="s">
        <v>1306</v>
      </c>
      <c r="AC2609" s="431" t="s">
        <v>1155</v>
      </c>
      <c r="AD2609" s="356" t="s">
        <v>2311</v>
      </c>
      <c r="AE2609" s="356"/>
      <c r="AF2609" s="356"/>
      <c r="AG2609" s="623" t="s">
        <v>10</v>
      </c>
      <c r="AH2609" s="623"/>
      <c r="AI2609" s="623" t="s">
        <v>2591</v>
      </c>
      <c r="AJ2609" s="441"/>
      <c r="AK2609" s="359"/>
    </row>
    <row r="2610" spans="1:37">
      <c r="A2610" s="367"/>
      <c r="B2610" s="445" t="s">
        <v>462</v>
      </c>
      <c r="C2610" s="402">
        <v>46.865499999999997</v>
      </c>
      <c r="D2610" s="428">
        <v>23.0291</v>
      </c>
      <c r="E2610" s="449" t="s">
        <v>206</v>
      </c>
      <c r="F2610" s="450" t="s">
        <v>999</v>
      </c>
      <c r="G2610" s="450" t="s">
        <v>2542</v>
      </c>
      <c r="H2610" s="450" t="s">
        <v>5279</v>
      </c>
      <c r="I2610" s="452" t="s">
        <v>681</v>
      </c>
      <c r="J2610" s="457" t="s">
        <v>3</v>
      </c>
      <c r="K2610" s="407">
        <v>1</v>
      </c>
      <c r="L2610" s="407">
        <v>5</v>
      </c>
      <c r="M2610" s="407">
        <v>5</v>
      </c>
      <c r="N2610" s="425">
        <v>20</v>
      </c>
      <c r="O2610" s="437"/>
      <c r="P2610" s="406"/>
      <c r="Q2610" s="406">
        <v>17</v>
      </c>
      <c r="R2610" s="406">
        <v>3</v>
      </c>
      <c r="S2610" s="406"/>
      <c r="T2610" s="406"/>
      <c r="U2610" s="406"/>
      <c r="V2610" s="406">
        <f t="shared" si="131"/>
        <v>0</v>
      </c>
      <c r="W2610" s="676"/>
      <c r="X2610" s="507" t="str">
        <f t="shared" si="129"/>
        <v>17 două camere, 3 trei camere, 0 număr camere necunoscut &lt;span style="color: red;"&gt;(spuneți-mi sau trimiteți tabel întreținere)&lt;/span&gt;</v>
      </c>
      <c r="Y2610" s="508" t="str">
        <f t="shared" si="130"/>
        <v>20 din care 17 două camere, 3 trei camere, 0 număr camere necunoscut &lt;span style="color: red;"&gt;(spuneți-mi sau trimiteți tabel întreținere)&lt;/span&gt;</v>
      </c>
      <c r="Z2610" s="509"/>
      <c r="AA2610" s="510" t="s">
        <v>1043</v>
      </c>
      <c r="AB2610" s="628" t="s">
        <v>1306</v>
      </c>
      <c r="AC2610" s="431" t="s">
        <v>1155</v>
      </c>
      <c r="AD2610" s="356" t="s">
        <v>2311</v>
      </c>
      <c r="AE2610" s="356"/>
      <c r="AF2610" s="356"/>
      <c r="AG2610" s="623" t="s">
        <v>10</v>
      </c>
      <c r="AH2610" s="623"/>
      <c r="AI2610" s="623" t="s">
        <v>2591</v>
      </c>
      <c r="AJ2610" s="441"/>
      <c r="AK2610" s="359"/>
    </row>
    <row r="2611" spans="1:37">
      <c r="A2611" s="367"/>
      <c r="B2611" s="445" t="s">
        <v>295</v>
      </c>
      <c r="C2611" s="402">
        <v>46.865499999999997</v>
      </c>
      <c r="D2611" s="428">
        <v>23.028199999999998</v>
      </c>
      <c r="E2611" s="449" t="s">
        <v>206</v>
      </c>
      <c r="F2611" s="450" t="s">
        <v>999</v>
      </c>
      <c r="G2611" s="450" t="s">
        <v>2542</v>
      </c>
      <c r="H2611" s="450" t="s">
        <v>5279</v>
      </c>
      <c r="I2611" s="452" t="s">
        <v>624</v>
      </c>
      <c r="J2611" s="457"/>
      <c r="K2611" s="407"/>
      <c r="L2611" s="407"/>
      <c r="M2611" s="407"/>
      <c r="N2611" s="425" t="s">
        <v>624</v>
      </c>
      <c r="O2611" s="437"/>
      <c r="P2611" s="406"/>
      <c r="Q2611" s="406"/>
      <c r="R2611" s="406"/>
      <c r="S2611" s="406"/>
      <c r="T2611" s="406"/>
      <c r="U2611" s="406"/>
      <c r="V2611" s="406" t="e">
        <f t="shared" si="131"/>
        <v>#VALUE!</v>
      </c>
      <c r="W2611" s="676"/>
      <c r="X2611" s="507" t="e">
        <f t="shared" si="129"/>
        <v>#VALUE!</v>
      </c>
      <c r="Y2611" s="508" t="e">
        <f t="shared" si="130"/>
        <v>#VALUE!</v>
      </c>
      <c r="Z2611" s="509"/>
      <c r="AA2611" s="510" t="s">
        <v>1043</v>
      </c>
      <c r="AB2611" s="421" t="s">
        <v>1318</v>
      </c>
      <c r="AC2611" s="432" t="s">
        <v>624</v>
      </c>
      <c r="AD2611" s="356" t="s">
        <v>624</v>
      </c>
      <c r="AE2611" s="356"/>
      <c r="AF2611" s="356"/>
      <c r="AG2611" s="356" t="s">
        <v>840</v>
      </c>
      <c r="AH2611" s="356"/>
      <c r="AI2611" s="356" t="s">
        <v>2227</v>
      </c>
      <c r="AJ2611" s="441"/>
      <c r="AK2611" s="359"/>
    </row>
    <row r="2612" spans="1:37">
      <c r="A2612" s="367"/>
      <c r="B2612" s="445" t="s">
        <v>296</v>
      </c>
      <c r="C2612" s="402">
        <v>46.865299999999998</v>
      </c>
      <c r="D2612" s="428">
        <v>23.028300000000002</v>
      </c>
      <c r="E2612" s="449" t="s">
        <v>206</v>
      </c>
      <c r="F2612" s="450" t="s">
        <v>999</v>
      </c>
      <c r="G2612" s="450" t="s">
        <v>2542</v>
      </c>
      <c r="H2612" s="450" t="s">
        <v>5279</v>
      </c>
      <c r="I2612" s="452" t="s">
        <v>624</v>
      </c>
      <c r="J2612" s="457"/>
      <c r="K2612" s="407"/>
      <c r="L2612" s="407"/>
      <c r="M2612" s="407"/>
      <c r="N2612" s="425" t="s">
        <v>624</v>
      </c>
      <c r="O2612" s="437"/>
      <c r="P2612" s="406"/>
      <c r="Q2612" s="406"/>
      <c r="R2612" s="406"/>
      <c r="S2612" s="406"/>
      <c r="T2612" s="406"/>
      <c r="U2612" s="406"/>
      <c r="V2612" s="406" t="e">
        <f t="shared" si="131"/>
        <v>#VALUE!</v>
      </c>
      <c r="W2612" s="676"/>
      <c r="X2612" s="507" t="e">
        <f t="shared" si="129"/>
        <v>#VALUE!</v>
      </c>
      <c r="Y2612" s="508" t="e">
        <f t="shared" si="130"/>
        <v>#VALUE!</v>
      </c>
      <c r="Z2612" s="509"/>
      <c r="AA2612" s="510" t="s">
        <v>1043</v>
      </c>
      <c r="AB2612" s="421" t="s">
        <v>1318</v>
      </c>
      <c r="AC2612" s="432" t="s">
        <v>624</v>
      </c>
      <c r="AD2612" s="356" t="s">
        <v>624</v>
      </c>
      <c r="AE2612" s="356"/>
      <c r="AF2612" s="356"/>
      <c r="AG2612" s="356" t="s">
        <v>840</v>
      </c>
      <c r="AH2612" s="356"/>
      <c r="AI2612" s="356" t="s">
        <v>2227</v>
      </c>
      <c r="AJ2612" s="441"/>
      <c r="AK2612" s="359"/>
    </row>
    <row r="2613" spans="1:37">
      <c r="A2613" s="367"/>
      <c r="B2613" s="445" t="s">
        <v>297</v>
      </c>
      <c r="C2613" s="402">
        <v>46.865699999999997</v>
      </c>
      <c r="D2613" s="428">
        <v>23.028300000000002</v>
      </c>
      <c r="E2613" s="449" t="s">
        <v>206</v>
      </c>
      <c r="F2613" s="450" t="s">
        <v>999</v>
      </c>
      <c r="G2613" s="450" t="s">
        <v>2542</v>
      </c>
      <c r="H2613" s="450" t="s">
        <v>5279</v>
      </c>
      <c r="I2613" s="452" t="s">
        <v>624</v>
      </c>
      <c r="J2613" s="457"/>
      <c r="K2613" s="407"/>
      <c r="L2613" s="407"/>
      <c r="M2613" s="407"/>
      <c r="N2613" s="425" t="s">
        <v>624</v>
      </c>
      <c r="O2613" s="437"/>
      <c r="P2613" s="406"/>
      <c r="Q2613" s="406"/>
      <c r="R2613" s="406"/>
      <c r="S2613" s="406"/>
      <c r="T2613" s="406"/>
      <c r="U2613" s="406"/>
      <c r="V2613" s="406" t="e">
        <f t="shared" si="131"/>
        <v>#VALUE!</v>
      </c>
      <c r="W2613" s="676"/>
      <c r="X2613" s="507" t="e">
        <f t="shared" si="129"/>
        <v>#VALUE!</v>
      </c>
      <c r="Y2613" s="508" t="e">
        <f t="shared" si="130"/>
        <v>#VALUE!</v>
      </c>
      <c r="Z2613" s="509"/>
      <c r="AA2613" s="510" t="s">
        <v>1043</v>
      </c>
      <c r="AB2613" s="421" t="s">
        <v>1318</v>
      </c>
      <c r="AC2613" s="432" t="s">
        <v>624</v>
      </c>
      <c r="AD2613" s="356" t="s">
        <v>624</v>
      </c>
      <c r="AE2613" s="356"/>
      <c r="AF2613" s="356"/>
      <c r="AG2613" s="356" t="s">
        <v>840</v>
      </c>
      <c r="AH2613" s="356"/>
      <c r="AI2613" s="356" t="s">
        <v>2227</v>
      </c>
      <c r="AJ2613" s="441"/>
      <c r="AK2613" s="359"/>
    </row>
    <row r="2614" spans="1:37">
      <c r="A2614" s="367"/>
      <c r="B2614" s="445" t="s">
        <v>302</v>
      </c>
      <c r="C2614" s="402">
        <v>46.864699999999999</v>
      </c>
      <c r="D2614" s="428">
        <v>23.028300000000002</v>
      </c>
      <c r="E2614" s="449" t="s">
        <v>206</v>
      </c>
      <c r="F2614" s="450" t="s">
        <v>999</v>
      </c>
      <c r="G2614" s="450" t="s">
        <v>2542</v>
      </c>
      <c r="H2614" s="450" t="s">
        <v>5279</v>
      </c>
      <c r="I2614" s="627" t="s">
        <v>681</v>
      </c>
      <c r="J2614" s="399" t="s">
        <v>3</v>
      </c>
      <c r="K2614" s="624">
        <v>1</v>
      </c>
      <c r="L2614" s="624">
        <v>5</v>
      </c>
      <c r="M2614" s="624">
        <v>5</v>
      </c>
      <c r="N2614" s="398">
        <v>80</v>
      </c>
      <c r="O2614" s="395"/>
      <c r="P2614" s="406">
        <v>80</v>
      </c>
      <c r="Q2614" s="406"/>
      <c r="R2614" s="406"/>
      <c r="S2614" s="406"/>
      <c r="T2614" s="406"/>
      <c r="U2614" s="406"/>
      <c r="V2614" s="406">
        <f t="shared" si="131"/>
        <v>0</v>
      </c>
      <c r="W2614" s="676"/>
      <c r="X2614" s="507" t="str">
        <f t="shared" si="129"/>
        <v>80 garsoniere, 0 număr camere necunoscut &lt;span style="color: red;"&gt;(spuneți-mi sau trimiteți tabel întreținere)&lt;/span&gt;</v>
      </c>
      <c r="Y2614" s="508" t="str">
        <f t="shared" si="130"/>
        <v>80 din care 80 garsoniere, 0 număr camere necunoscut &lt;span style="color: red;"&gt;(spuneți-mi sau trimiteți tabel întreținere)&lt;/span&gt;</v>
      </c>
      <c r="Z2614" s="509"/>
      <c r="AA2614" s="510" t="s">
        <v>1043</v>
      </c>
      <c r="AB2614" s="421" t="s">
        <v>1302</v>
      </c>
      <c r="AC2614" s="432" t="s">
        <v>1548</v>
      </c>
      <c r="AD2614" s="356" t="s">
        <v>2486</v>
      </c>
      <c r="AE2614" s="356"/>
      <c r="AF2614" s="356"/>
      <c r="AG2614" s="356" t="s">
        <v>840</v>
      </c>
      <c r="AH2614" s="356"/>
      <c r="AI2614" s="623" t="s">
        <v>2573</v>
      </c>
      <c r="AJ2614" s="441"/>
      <c r="AK2614" s="359"/>
    </row>
    <row r="2615" spans="1:37">
      <c r="A2615" s="367"/>
      <c r="B2615" s="445" t="s">
        <v>304</v>
      </c>
      <c r="C2615" s="402">
        <v>46.864600000000003</v>
      </c>
      <c r="D2615" s="428">
        <v>23.028700000000001</v>
      </c>
      <c r="E2615" s="449" t="s">
        <v>206</v>
      </c>
      <c r="F2615" s="450" t="s">
        <v>999</v>
      </c>
      <c r="G2615" s="450" t="s">
        <v>2542</v>
      </c>
      <c r="H2615" s="450" t="s">
        <v>5279</v>
      </c>
      <c r="I2615" s="627" t="s">
        <v>681</v>
      </c>
      <c r="J2615" s="399" t="s">
        <v>3</v>
      </c>
      <c r="K2615" s="624">
        <v>2</v>
      </c>
      <c r="L2615" s="624">
        <v>5</v>
      </c>
      <c r="M2615" s="624">
        <v>5</v>
      </c>
      <c r="N2615" s="398">
        <v>28</v>
      </c>
      <c r="O2615" s="395"/>
      <c r="P2615" s="526"/>
      <c r="Q2615" s="526">
        <v>26</v>
      </c>
      <c r="R2615" s="526">
        <v>2</v>
      </c>
      <c r="S2615" s="526"/>
      <c r="T2615" s="526"/>
      <c r="U2615" s="526"/>
      <c r="V2615" s="526">
        <f t="shared" si="131"/>
        <v>0</v>
      </c>
      <c r="W2615" s="672"/>
      <c r="X2615" s="396" t="str">
        <f t="shared" si="129"/>
        <v>26 două camere, 2 trei camere, 0 număr camere necunoscut &lt;span style="color: red;"&gt;(spuneți-mi sau trimiteți tabel întreținere)&lt;/span&gt;</v>
      </c>
      <c r="Y2615" s="622" t="str">
        <f t="shared" si="130"/>
        <v>28 din care 26 două camere, 2 trei camere, 0 număr camere necunoscut &lt;span style="color: red;"&gt;(spuneți-mi sau trimiteți tabel întreținere)&lt;/span&gt;</v>
      </c>
      <c r="Z2615" s="397"/>
      <c r="AA2615" s="625" t="s">
        <v>1043</v>
      </c>
      <c r="AB2615" s="628" t="s">
        <v>1306</v>
      </c>
      <c r="AC2615" s="431" t="s">
        <v>1155</v>
      </c>
      <c r="AD2615" s="623" t="s">
        <v>1391</v>
      </c>
      <c r="AE2615" s="623"/>
      <c r="AF2615" s="623"/>
      <c r="AG2615" s="623" t="s">
        <v>10</v>
      </c>
      <c r="AH2615" s="623"/>
      <c r="AI2615" s="623" t="s">
        <v>2598</v>
      </c>
      <c r="AJ2615" s="441"/>
      <c r="AK2615" s="359"/>
    </row>
    <row r="2616" spans="1:37">
      <c r="A2616" s="367"/>
      <c r="B2616" s="445" t="s">
        <v>239</v>
      </c>
      <c r="C2616" s="402">
        <v>46.8658</v>
      </c>
      <c r="D2616" s="428">
        <v>23.026800000000001</v>
      </c>
      <c r="E2616" s="449" t="s">
        <v>206</v>
      </c>
      <c r="F2616" s="450" t="s">
        <v>999</v>
      </c>
      <c r="G2616" s="450" t="s">
        <v>2542</v>
      </c>
      <c r="H2616" s="450" t="s">
        <v>5280</v>
      </c>
      <c r="I2616" s="452" t="s">
        <v>681</v>
      </c>
      <c r="J2616" s="457" t="s">
        <v>3</v>
      </c>
      <c r="K2616" s="624">
        <v>1</v>
      </c>
      <c r="L2616" s="624">
        <v>5</v>
      </c>
      <c r="M2616" s="624">
        <v>5</v>
      </c>
      <c r="N2616" s="425">
        <v>20</v>
      </c>
      <c r="O2616" s="437"/>
      <c r="P2616" s="406"/>
      <c r="Q2616" s="406">
        <v>12</v>
      </c>
      <c r="R2616" s="406">
        <v>8</v>
      </c>
      <c r="S2616" s="406"/>
      <c r="T2616" s="406"/>
      <c r="U2616" s="406"/>
      <c r="V2616" s="406">
        <f t="shared" si="131"/>
        <v>0</v>
      </c>
      <c r="W2616" s="676"/>
      <c r="X2616" s="507" t="str">
        <f t="shared" si="129"/>
        <v>12 două camere, 8 trei camere, 0 număr camere necunoscut &lt;span style="color: red;"&gt;(spuneți-mi sau trimiteți tabel întreținere)&lt;/span&gt;</v>
      </c>
      <c r="Y2616" s="508" t="str">
        <f t="shared" si="130"/>
        <v>20 din care 12 două camere, 8 trei camere, 0 număr camere necunoscut &lt;span style="color: red;"&gt;(spuneți-mi sau trimiteți tabel întreținere)&lt;/span&gt;</v>
      </c>
      <c r="Z2616" s="509"/>
      <c r="AA2616" s="510" t="s">
        <v>1043</v>
      </c>
      <c r="AB2616" s="421" t="s">
        <v>1305</v>
      </c>
      <c r="AC2616" s="432" t="s">
        <v>1547</v>
      </c>
      <c r="AD2616" s="356" t="s">
        <v>2355</v>
      </c>
      <c r="AE2616" s="356"/>
      <c r="AF2616" s="356"/>
      <c r="AG2616" s="356" t="s">
        <v>840</v>
      </c>
      <c r="AH2616" s="356"/>
      <c r="AI2616" s="623" t="s">
        <v>2585</v>
      </c>
      <c r="AJ2616" s="441"/>
      <c r="AK2616" s="359"/>
    </row>
    <row r="2617" spans="1:37">
      <c r="A2617" s="367"/>
      <c r="B2617" s="445" t="s">
        <v>226</v>
      </c>
      <c r="C2617" s="402">
        <v>46.865499999999997</v>
      </c>
      <c r="D2617" s="428">
        <v>23.026800000000001</v>
      </c>
      <c r="E2617" s="449" t="s">
        <v>206</v>
      </c>
      <c r="F2617" s="450" t="s">
        <v>999</v>
      </c>
      <c r="G2617" s="450" t="s">
        <v>2542</v>
      </c>
      <c r="H2617" s="450" t="s">
        <v>5280</v>
      </c>
      <c r="I2617" s="627" t="s">
        <v>681</v>
      </c>
      <c r="J2617" s="399" t="s">
        <v>3</v>
      </c>
      <c r="K2617" s="624">
        <v>1</v>
      </c>
      <c r="L2617" s="624">
        <v>5</v>
      </c>
      <c r="M2617" s="624">
        <v>5</v>
      </c>
      <c r="N2617" s="398">
        <v>14</v>
      </c>
      <c r="O2617" s="395"/>
      <c r="P2617" s="526"/>
      <c r="Q2617" s="526">
        <v>13</v>
      </c>
      <c r="R2617" s="526">
        <v>1</v>
      </c>
      <c r="S2617" s="526"/>
      <c r="T2617" s="526"/>
      <c r="U2617" s="526"/>
      <c r="V2617" s="526">
        <f t="shared" si="131"/>
        <v>0</v>
      </c>
      <c r="W2617" s="672"/>
      <c r="X2617" s="396" t="str">
        <f t="shared" si="129"/>
        <v>13 două camere, 1 trei camere, 0 număr camere necunoscut &lt;span style="color: red;"&gt;(spuneți-mi sau trimiteți tabel întreținere)&lt;/span&gt;</v>
      </c>
      <c r="Y2617" s="622" t="str">
        <f t="shared" si="130"/>
        <v>14 din care 13 două camere, 1 trei camere, 0 număr camere necunoscut &lt;span style="color: red;"&gt;(spuneți-mi sau trimiteți tabel întreținere)&lt;/span&gt;</v>
      </c>
      <c r="Z2617" s="397" t="s">
        <v>975</v>
      </c>
      <c r="AA2617" s="625" t="s">
        <v>1045</v>
      </c>
      <c r="AB2617" s="628" t="s">
        <v>1306</v>
      </c>
      <c r="AC2617" s="431" t="s">
        <v>1155</v>
      </c>
      <c r="AD2617" s="623" t="s">
        <v>1387</v>
      </c>
      <c r="AE2617" s="623"/>
      <c r="AF2617" s="623"/>
      <c r="AG2617" s="623" t="s">
        <v>10</v>
      </c>
      <c r="AH2617" s="623"/>
      <c r="AI2617" s="623" t="s">
        <v>2598</v>
      </c>
      <c r="AJ2617" s="441"/>
      <c r="AK2617" s="359"/>
    </row>
    <row r="2618" spans="1:37">
      <c r="A2618" s="367"/>
      <c r="B2618" s="445" t="s">
        <v>240</v>
      </c>
      <c r="C2618" s="402">
        <v>46.863799999999998</v>
      </c>
      <c r="D2618" s="428">
        <v>23.028300000000002</v>
      </c>
      <c r="E2618" s="449" t="s">
        <v>206</v>
      </c>
      <c r="F2618" s="450" t="s">
        <v>999</v>
      </c>
      <c r="G2618" s="450" t="s">
        <v>2542</v>
      </c>
      <c r="H2618" s="450" t="s">
        <v>5281</v>
      </c>
      <c r="I2618" s="452" t="s">
        <v>697</v>
      </c>
      <c r="J2618" s="457" t="s">
        <v>3</v>
      </c>
      <c r="K2618" s="407">
        <v>4</v>
      </c>
      <c r="L2618" s="407">
        <v>5</v>
      </c>
      <c r="M2618" s="407">
        <v>4</v>
      </c>
      <c r="N2618" s="425">
        <v>36</v>
      </c>
      <c r="O2618" s="437"/>
      <c r="P2618" s="406"/>
      <c r="Q2618" s="406"/>
      <c r="R2618" s="406"/>
      <c r="S2618" s="406"/>
      <c r="T2618" s="406"/>
      <c r="U2618" s="406"/>
      <c r="V2618" s="406">
        <f t="shared" si="131"/>
        <v>36</v>
      </c>
      <c r="W2618" s="676"/>
      <c r="X2618" s="507" t="str">
        <f t="shared" si="129"/>
        <v>36 număr camere necunoscut &lt;span style="color: red;"&gt;(spuneți-mi sau trimiteți tabel întreținere)&lt;/span&gt;</v>
      </c>
      <c r="Y2618" s="508" t="str">
        <f t="shared" si="130"/>
        <v>36 din care 36 număr camere necunoscut &lt;span style="color: red;"&gt;(spuneți-mi sau trimiteți tabel întreținere)&lt;/span&gt;</v>
      </c>
      <c r="Z2618" s="509"/>
      <c r="AA2618" s="510" t="s">
        <v>1043</v>
      </c>
      <c r="AB2618" s="628" t="s">
        <v>1308</v>
      </c>
      <c r="AC2618" s="432" t="s">
        <v>1155</v>
      </c>
      <c r="AD2618" s="356" t="s">
        <v>624</v>
      </c>
      <c r="AE2618" s="356"/>
      <c r="AF2618" s="356"/>
      <c r="AG2618" s="356" t="s">
        <v>840</v>
      </c>
      <c r="AH2618" s="356"/>
      <c r="AI2618" s="356" t="s">
        <v>2227</v>
      </c>
      <c r="AJ2618" s="441"/>
      <c r="AK2618" s="359"/>
    </row>
    <row r="2619" spans="1:37">
      <c r="A2619" s="367"/>
      <c r="B2619" s="445" t="s">
        <v>301</v>
      </c>
      <c r="C2619" s="402">
        <v>46.863</v>
      </c>
      <c r="D2619" s="428">
        <v>23.029499999999999</v>
      </c>
      <c r="E2619" s="449" t="s">
        <v>206</v>
      </c>
      <c r="F2619" s="450" t="s">
        <v>999</v>
      </c>
      <c r="G2619" s="450" t="s">
        <v>2542</v>
      </c>
      <c r="H2619" s="450" t="s">
        <v>5282</v>
      </c>
      <c r="I2619" s="627" t="s">
        <v>686</v>
      </c>
      <c r="J2619" s="399" t="s">
        <v>3</v>
      </c>
      <c r="K2619" s="624">
        <v>1</v>
      </c>
      <c r="L2619" s="624">
        <v>5</v>
      </c>
      <c r="M2619" s="624">
        <v>5</v>
      </c>
      <c r="N2619" s="398">
        <v>14</v>
      </c>
      <c r="O2619" s="395"/>
      <c r="P2619" s="526"/>
      <c r="Q2619" s="526">
        <v>8</v>
      </c>
      <c r="R2619" s="526">
        <v>1</v>
      </c>
      <c r="S2619" s="526">
        <v>5</v>
      </c>
      <c r="T2619" s="526"/>
      <c r="U2619" s="526"/>
      <c r="V2619" s="526">
        <f t="shared" si="131"/>
        <v>0</v>
      </c>
      <c r="W2619" s="672"/>
      <c r="X2619" s="396" t="str">
        <f t="shared" si="129"/>
        <v>8 două camere, 1 trei camere, 5 patru camere, 0 număr camere necunoscut &lt;span style="color: red;"&gt;(spuneți-mi sau trimiteți tabel întreținere)&lt;/span&gt;</v>
      </c>
      <c r="Y2619" s="622" t="str">
        <f t="shared" si="130"/>
        <v>14 din care 8 două camere, 1 trei camere, 5 patru camere, 0 număr camere necunoscut &lt;span style="color: red;"&gt;(spuneți-mi sau trimiteți tabel întreținere)&lt;/span&gt;</v>
      </c>
      <c r="Z2619" s="397"/>
      <c r="AA2619" s="625" t="s">
        <v>1043</v>
      </c>
      <c r="AB2619" s="628" t="s">
        <v>1308</v>
      </c>
      <c r="AC2619" s="431" t="s">
        <v>1155</v>
      </c>
      <c r="AD2619" s="623" t="s">
        <v>1369</v>
      </c>
      <c r="AE2619" s="623"/>
      <c r="AF2619" s="623"/>
      <c r="AG2619" s="623" t="s">
        <v>10</v>
      </c>
      <c r="AH2619" s="623"/>
      <c r="AI2619" s="623" t="s">
        <v>2567</v>
      </c>
      <c r="AJ2619" s="441"/>
      <c r="AK2619" s="359"/>
    </row>
    <row r="2620" spans="1:37">
      <c r="A2620" s="367"/>
      <c r="B2620" s="445" t="s">
        <v>302</v>
      </c>
      <c r="C2620" s="402">
        <v>46.8626</v>
      </c>
      <c r="D2620" s="428">
        <v>23.03</v>
      </c>
      <c r="E2620" s="449" t="s">
        <v>206</v>
      </c>
      <c r="F2620" s="450" t="s">
        <v>999</v>
      </c>
      <c r="G2620" s="450" t="s">
        <v>2542</v>
      </c>
      <c r="H2620" s="450" t="s">
        <v>5282</v>
      </c>
      <c r="I2620" s="627" t="s">
        <v>686</v>
      </c>
      <c r="J2620" s="399" t="s">
        <v>3</v>
      </c>
      <c r="K2620" s="624">
        <v>1</v>
      </c>
      <c r="L2620" s="624">
        <v>5</v>
      </c>
      <c r="M2620" s="624">
        <v>5</v>
      </c>
      <c r="N2620" s="398">
        <v>14</v>
      </c>
      <c r="O2620" s="395"/>
      <c r="P2620" s="526"/>
      <c r="Q2620" s="526">
        <v>8</v>
      </c>
      <c r="R2620" s="526">
        <v>1</v>
      </c>
      <c r="S2620" s="526">
        <v>5</v>
      </c>
      <c r="T2620" s="526"/>
      <c r="U2620" s="526"/>
      <c r="V2620" s="526">
        <f t="shared" si="131"/>
        <v>0</v>
      </c>
      <c r="W2620" s="672"/>
      <c r="X2620" s="396" t="str">
        <f t="shared" si="129"/>
        <v>8 două camere, 1 trei camere, 5 patru camere, 0 număr camere necunoscut &lt;span style="color: red;"&gt;(spuneți-mi sau trimiteți tabel întreținere)&lt;/span&gt;</v>
      </c>
      <c r="Y2620" s="622" t="str">
        <f t="shared" si="130"/>
        <v>14 din care 8 două camere, 1 trei camere, 5 patru camere, 0 număr camere necunoscut &lt;span style="color: red;"&gt;(spuneți-mi sau trimiteți tabel întreținere)&lt;/span&gt;</v>
      </c>
      <c r="Z2620" s="397"/>
      <c r="AA2620" s="625" t="s">
        <v>1043</v>
      </c>
      <c r="AB2620" s="628" t="s">
        <v>1308</v>
      </c>
      <c r="AC2620" s="431" t="s">
        <v>1155</v>
      </c>
      <c r="AD2620" s="623" t="s">
        <v>1369</v>
      </c>
      <c r="AE2620" s="623"/>
      <c r="AF2620" s="623"/>
      <c r="AG2620" s="623" t="s">
        <v>10</v>
      </c>
      <c r="AH2620" s="623"/>
      <c r="AI2620" s="623" t="s">
        <v>2567</v>
      </c>
      <c r="AJ2620" s="441"/>
      <c r="AK2620" s="359"/>
    </row>
    <row r="2621" spans="1:37">
      <c r="A2621" s="367"/>
      <c r="B2621" s="445" t="s">
        <v>303</v>
      </c>
      <c r="C2621" s="402">
        <v>46.862200000000001</v>
      </c>
      <c r="D2621" s="428">
        <v>23.030200000000001</v>
      </c>
      <c r="E2621" s="449" t="s">
        <v>206</v>
      </c>
      <c r="F2621" s="450" t="s">
        <v>999</v>
      </c>
      <c r="G2621" s="450" t="s">
        <v>2542</v>
      </c>
      <c r="H2621" s="450" t="s">
        <v>5282</v>
      </c>
      <c r="I2621" s="627" t="s">
        <v>686</v>
      </c>
      <c r="J2621" s="399" t="s">
        <v>3</v>
      </c>
      <c r="K2621" s="624">
        <v>1</v>
      </c>
      <c r="L2621" s="624">
        <v>5</v>
      </c>
      <c r="M2621" s="624">
        <v>5</v>
      </c>
      <c r="N2621" s="398">
        <v>14</v>
      </c>
      <c r="O2621" s="395"/>
      <c r="P2621" s="526"/>
      <c r="Q2621" s="526">
        <v>8</v>
      </c>
      <c r="R2621" s="526">
        <v>1</v>
      </c>
      <c r="S2621" s="526">
        <v>5</v>
      </c>
      <c r="T2621" s="526"/>
      <c r="U2621" s="526"/>
      <c r="V2621" s="526">
        <f t="shared" si="131"/>
        <v>0</v>
      </c>
      <c r="W2621" s="672"/>
      <c r="X2621" s="396" t="str">
        <f t="shared" si="129"/>
        <v>8 două camere, 1 trei camere, 5 patru camere, 0 număr camere necunoscut &lt;span style="color: red;"&gt;(spuneți-mi sau trimiteți tabel întreținere)&lt;/span&gt;</v>
      </c>
      <c r="Y2621" s="622" t="str">
        <f t="shared" si="130"/>
        <v>14 din care 8 două camere, 1 trei camere, 5 patru camere, 0 număr camere necunoscut &lt;span style="color: red;"&gt;(spuneți-mi sau trimiteți tabel întreținere)&lt;/span&gt;</v>
      </c>
      <c r="Z2621" s="397"/>
      <c r="AA2621" s="625" t="s">
        <v>1043</v>
      </c>
      <c r="AB2621" s="628" t="s">
        <v>1308</v>
      </c>
      <c r="AC2621" s="431" t="s">
        <v>1155</v>
      </c>
      <c r="AD2621" s="623" t="s">
        <v>1369</v>
      </c>
      <c r="AE2621" s="623"/>
      <c r="AF2621" s="623"/>
      <c r="AG2621" s="623" t="s">
        <v>10</v>
      </c>
      <c r="AH2621" s="623"/>
      <c r="AI2621" s="623" t="s">
        <v>2567</v>
      </c>
      <c r="AJ2621" s="441"/>
      <c r="AK2621" s="359"/>
    </row>
    <row r="2622" spans="1:37">
      <c r="A2622" s="367"/>
      <c r="B2622" s="445" t="s">
        <v>275</v>
      </c>
      <c r="C2622" s="402">
        <v>46.865000000000002</v>
      </c>
      <c r="D2622" s="428">
        <v>23.0258</v>
      </c>
      <c r="E2622" s="449" t="s">
        <v>206</v>
      </c>
      <c r="F2622" s="450" t="s">
        <v>999</v>
      </c>
      <c r="G2622" s="450" t="s">
        <v>2542</v>
      </c>
      <c r="H2622" s="450" t="s">
        <v>2986</v>
      </c>
      <c r="I2622" s="452" t="s">
        <v>624</v>
      </c>
      <c r="J2622" s="457"/>
      <c r="K2622" s="407"/>
      <c r="L2622" s="407"/>
      <c r="M2622" s="407"/>
      <c r="N2622" s="425" t="s">
        <v>624</v>
      </c>
      <c r="O2622" s="437"/>
      <c r="P2622" s="406"/>
      <c r="Q2622" s="406"/>
      <c r="R2622" s="406"/>
      <c r="S2622" s="406"/>
      <c r="T2622" s="406"/>
      <c r="U2622" s="406"/>
      <c r="V2622" s="406" t="e">
        <f t="shared" si="131"/>
        <v>#VALUE!</v>
      </c>
      <c r="W2622" s="676"/>
      <c r="X2622" s="507" t="e">
        <f t="shared" si="129"/>
        <v>#VALUE!</v>
      </c>
      <c r="Y2622" s="508" t="e">
        <f t="shared" si="130"/>
        <v>#VALUE!</v>
      </c>
      <c r="Z2622" s="509"/>
      <c r="AA2622" s="510" t="s">
        <v>1043</v>
      </c>
      <c r="AB2622" s="421" t="s">
        <v>1318</v>
      </c>
      <c r="AC2622" s="432" t="s">
        <v>624</v>
      </c>
      <c r="AD2622" s="356" t="s">
        <v>624</v>
      </c>
      <c r="AE2622" s="356"/>
      <c r="AF2622" s="356"/>
      <c r="AG2622" s="356" t="s">
        <v>840</v>
      </c>
      <c r="AH2622" s="356"/>
      <c r="AI2622" s="356" t="s">
        <v>2227</v>
      </c>
      <c r="AJ2622" s="441"/>
      <c r="AK2622" s="359"/>
    </row>
    <row r="2623" spans="1:37">
      <c r="A2623" s="367"/>
      <c r="B2623" s="445" t="s">
        <v>303</v>
      </c>
      <c r="C2623" s="402">
        <v>46.865499999999997</v>
      </c>
      <c r="D2623" s="428">
        <v>23.026199999999999</v>
      </c>
      <c r="E2623" s="449" t="s">
        <v>206</v>
      </c>
      <c r="F2623" s="450" t="s">
        <v>999</v>
      </c>
      <c r="G2623" s="450" t="s">
        <v>2542</v>
      </c>
      <c r="H2623" s="450" t="s">
        <v>2985</v>
      </c>
      <c r="I2623" s="452" t="s">
        <v>624</v>
      </c>
      <c r="J2623" s="457"/>
      <c r="K2623" s="407"/>
      <c r="L2623" s="407"/>
      <c r="M2623" s="407"/>
      <c r="N2623" s="425" t="s">
        <v>624</v>
      </c>
      <c r="O2623" s="437"/>
      <c r="P2623" s="406"/>
      <c r="Q2623" s="406"/>
      <c r="R2623" s="406"/>
      <c r="S2623" s="406"/>
      <c r="T2623" s="406"/>
      <c r="U2623" s="406"/>
      <c r="V2623" s="406" t="e">
        <f t="shared" si="131"/>
        <v>#VALUE!</v>
      </c>
      <c r="W2623" s="676"/>
      <c r="X2623" s="507" t="e">
        <f t="shared" si="129"/>
        <v>#VALUE!</v>
      </c>
      <c r="Y2623" s="508" t="e">
        <f t="shared" si="130"/>
        <v>#VALUE!</v>
      </c>
      <c r="Z2623" s="509"/>
      <c r="AA2623" s="510" t="s">
        <v>1043</v>
      </c>
      <c r="AB2623" s="421" t="s">
        <v>1318</v>
      </c>
      <c r="AC2623" s="432" t="s">
        <v>624</v>
      </c>
      <c r="AD2623" s="356" t="s">
        <v>624</v>
      </c>
      <c r="AE2623" s="356"/>
      <c r="AF2623" s="356"/>
      <c r="AG2623" s="356" t="s">
        <v>840</v>
      </c>
      <c r="AH2623" s="356"/>
      <c r="AI2623" s="356" t="s">
        <v>2227</v>
      </c>
      <c r="AJ2623" s="441"/>
      <c r="AK2623" s="359"/>
    </row>
    <row r="2624" spans="1:37">
      <c r="A2624" s="367"/>
      <c r="B2624" s="445" t="s">
        <v>527</v>
      </c>
      <c r="C2624" s="402">
        <v>46.866100000000003</v>
      </c>
      <c r="D2624" s="428">
        <v>23.0261</v>
      </c>
      <c r="E2624" s="449" t="s">
        <v>206</v>
      </c>
      <c r="F2624" s="450" t="s">
        <v>999</v>
      </c>
      <c r="G2624" s="450" t="s">
        <v>2542</v>
      </c>
      <c r="H2624" s="450" t="s">
        <v>2985</v>
      </c>
      <c r="I2624" s="452" t="s">
        <v>681</v>
      </c>
      <c r="J2624" s="457" t="s">
        <v>3</v>
      </c>
      <c r="K2624" s="407">
        <v>1</v>
      </c>
      <c r="L2624" s="407">
        <v>5</v>
      </c>
      <c r="M2624" s="407">
        <v>5</v>
      </c>
      <c r="N2624" s="425">
        <v>10</v>
      </c>
      <c r="O2624" s="395"/>
      <c r="P2624" s="526"/>
      <c r="Q2624" s="526">
        <v>5</v>
      </c>
      <c r="R2624" s="526">
        <v>2</v>
      </c>
      <c r="S2624" s="526">
        <v>3</v>
      </c>
      <c r="T2624" s="526"/>
      <c r="U2624" s="526"/>
      <c r="V2624" s="526">
        <f t="shared" si="131"/>
        <v>0</v>
      </c>
      <c r="W2624" s="672"/>
      <c r="X2624" s="507" t="str">
        <f t="shared" si="129"/>
        <v>5 două camere, 2 trei camere, 3 patru camere, 0 număr camere necunoscut &lt;span style="color: red;"&gt;(spuneți-mi sau trimiteți tabel întreținere)&lt;/span&gt;</v>
      </c>
      <c r="Y2624" s="508" t="str">
        <f t="shared" si="130"/>
        <v>10 din care 5 două camere, 2 trei camere, 3 patru camere, 0 număr camere necunoscut &lt;span style="color: red;"&gt;(spuneți-mi sau trimiteți tabel întreținere)&lt;/span&gt;</v>
      </c>
      <c r="Z2624" s="509"/>
      <c r="AA2624" s="510" t="s">
        <v>1043</v>
      </c>
      <c r="AB2624" s="628" t="s">
        <v>1306</v>
      </c>
      <c r="AC2624" s="431" t="s">
        <v>1155</v>
      </c>
      <c r="AD2624" s="356" t="s">
        <v>2186</v>
      </c>
      <c r="AE2624" s="356"/>
      <c r="AF2624" s="356"/>
      <c r="AG2624" s="623" t="s">
        <v>10</v>
      </c>
      <c r="AH2624" s="623"/>
      <c r="AI2624" s="623" t="s">
        <v>2598</v>
      </c>
      <c r="AJ2624" s="441"/>
      <c r="AK2624" s="359"/>
    </row>
    <row r="2625" spans="1:37">
      <c r="A2625" s="367"/>
      <c r="B2625" s="445" t="s">
        <v>590</v>
      </c>
      <c r="C2625" s="402">
        <v>46.865699999999997</v>
      </c>
      <c r="D2625" s="428">
        <v>23.026299999999999</v>
      </c>
      <c r="E2625" s="449" t="s">
        <v>206</v>
      </c>
      <c r="F2625" s="450" t="s">
        <v>999</v>
      </c>
      <c r="G2625" s="450" t="s">
        <v>2542</v>
      </c>
      <c r="H2625" s="450" t="s">
        <v>2984</v>
      </c>
      <c r="I2625" s="452" t="s">
        <v>624</v>
      </c>
      <c r="J2625" s="457"/>
      <c r="K2625" s="407"/>
      <c r="L2625" s="407"/>
      <c r="M2625" s="407"/>
      <c r="N2625" s="425" t="s">
        <v>624</v>
      </c>
      <c r="O2625" s="437"/>
      <c r="P2625" s="406"/>
      <c r="Q2625" s="406"/>
      <c r="R2625" s="406"/>
      <c r="S2625" s="406"/>
      <c r="T2625" s="406"/>
      <c r="U2625" s="406"/>
      <c r="V2625" s="406" t="e">
        <f t="shared" si="131"/>
        <v>#VALUE!</v>
      </c>
      <c r="W2625" s="676"/>
      <c r="X2625" s="507" t="e">
        <f t="shared" si="129"/>
        <v>#VALUE!</v>
      </c>
      <c r="Y2625" s="508" t="e">
        <f t="shared" si="130"/>
        <v>#VALUE!</v>
      </c>
      <c r="Z2625" s="509"/>
      <c r="AA2625" s="510" t="s">
        <v>1043</v>
      </c>
      <c r="AB2625" s="421" t="s">
        <v>1318</v>
      </c>
      <c r="AC2625" s="432" t="s">
        <v>624</v>
      </c>
      <c r="AD2625" s="356" t="s">
        <v>624</v>
      </c>
      <c r="AE2625" s="356"/>
      <c r="AF2625" s="356"/>
      <c r="AG2625" s="356" t="s">
        <v>840</v>
      </c>
      <c r="AH2625" s="356"/>
      <c r="AI2625" s="356" t="s">
        <v>2227</v>
      </c>
      <c r="AJ2625" s="441"/>
      <c r="AK2625" s="359"/>
    </row>
    <row r="2626" spans="1:37">
      <c r="A2626" s="367"/>
      <c r="B2626" s="445" t="s">
        <v>591</v>
      </c>
      <c r="C2626" s="402">
        <v>46.865900000000003</v>
      </c>
      <c r="D2626" s="428">
        <v>23.026399999999999</v>
      </c>
      <c r="E2626" s="449" t="s">
        <v>206</v>
      </c>
      <c r="F2626" s="450" t="s">
        <v>999</v>
      </c>
      <c r="G2626" s="450" t="s">
        <v>2542</v>
      </c>
      <c r="H2626" s="450" t="s">
        <v>2984</v>
      </c>
      <c r="I2626" s="452" t="s">
        <v>624</v>
      </c>
      <c r="J2626" s="457"/>
      <c r="K2626" s="407"/>
      <c r="L2626" s="407"/>
      <c r="M2626" s="407"/>
      <c r="N2626" s="425" t="s">
        <v>624</v>
      </c>
      <c r="O2626" s="437"/>
      <c r="P2626" s="406"/>
      <c r="Q2626" s="406"/>
      <c r="R2626" s="406"/>
      <c r="S2626" s="406"/>
      <c r="T2626" s="406"/>
      <c r="U2626" s="406"/>
      <c r="V2626" s="406" t="e">
        <f t="shared" si="131"/>
        <v>#VALUE!</v>
      </c>
      <c r="W2626" s="676"/>
      <c r="X2626" s="507" t="e">
        <f t="shared" si="129"/>
        <v>#VALUE!</v>
      </c>
      <c r="Y2626" s="508" t="e">
        <f t="shared" si="130"/>
        <v>#VALUE!</v>
      </c>
      <c r="Z2626" s="509"/>
      <c r="AA2626" s="510" t="s">
        <v>1043</v>
      </c>
      <c r="AB2626" s="421" t="s">
        <v>1318</v>
      </c>
      <c r="AC2626" s="432" t="s">
        <v>624</v>
      </c>
      <c r="AD2626" s="356" t="s">
        <v>624</v>
      </c>
      <c r="AE2626" s="356"/>
      <c r="AF2626" s="356"/>
      <c r="AG2626" s="356" t="s">
        <v>840</v>
      </c>
      <c r="AH2626" s="356"/>
      <c r="AI2626" s="356" t="s">
        <v>2227</v>
      </c>
      <c r="AJ2626" s="441"/>
      <c r="AK2626" s="359"/>
    </row>
    <row r="2627" spans="1:37">
      <c r="A2627" s="367"/>
      <c r="B2627" s="386" t="s">
        <v>404</v>
      </c>
      <c r="C2627" s="402"/>
      <c r="D2627" s="428"/>
      <c r="E2627" s="449" t="s">
        <v>206</v>
      </c>
      <c r="F2627" s="450" t="s">
        <v>999</v>
      </c>
      <c r="G2627" s="450" t="s">
        <v>2542</v>
      </c>
      <c r="H2627" s="450" t="s">
        <v>2075</v>
      </c>
      <c r="I2627" s="452" t="s">
        <v>624</v>
      </c>
      <c r="J2627" s="457" t="s">
        <v>624</v>
      </c>
      <c r="K2627" s="407" t="s">
        <v>624</v>
      </c>
      <c r="L2627" s="407" t="s">
        <v>624</v>
      </c>
      <c r="M2627" s="407" t="s">
        <v>624</v>
      </c>
      <c r="N2627" s="425" t="s">
        <v>624</v>
      </c>
      <c r="O2627" s="437"/>
      <c r="P2627" s="406"/>
      <c r="Q2627" s="406"/>
      <c r="R2627" s="406"/>
      <c r="S2627" s="406"/>
      <c r="T2627" s="406"/>
      <c r="U2627" s="406"/>
      <c r="V2627" s="406" t="e">
        <f t="shared" si="131"/>
        <v>#VALUE!</v>
      </c>
      <c r="W2627" s="676"/>
      <c r="X2627" s="507" t="e">
        <f t="shared" si="129"/>
        <v>#VALUE!</v>
      </c>
      <c r="Y2627" s="508" t="e">
        <f t="shared" si="130"/>
        <v>#VALUE!</v>
      </c>
      <c r="Z2627" s="509"/>
      <c r="AA2627" s="510" t="s">
        <v>1043</v>
      </c>
      <c r="AB2627" s="421" t="s">
        <v>1318</v>
      </c>
      <c r="AC2627" s="432" t="s">
        <v>624</v>
      </c>
      <c r="AD2627" s="356" t="s">
        <v>624</v>
      </c>
      <c r="AE2627" s="356"/>
      <c r="AF2627" s="356"/>
      <c r="AG2627" s="356" t="s">
        <v>840</v>
      </c>
      <c r="AH2627" s="356"/>
      <c r="AI2627" s="356" t="s">
        <v>2227</v>
      </c>
      <c r="AJ2627" s="441"/>
      <c r="AK2627" s="359"/>
    </row>
    <row r="2628" spans="1:37">
      <c r="A2628" s="367"/>
      <c r="B2628" s="386" t="s">
        <v>404</v>
      </c>
      <c r="C2628" s="402"/>
      <c r="D2628" s="428"/>
      <c r="E2628" s="449" t="s">
        <v>206</v>
      </c>
      <c r="F2628" s="450" t="s">
        <v>999</v>
      </c>
      <c r="G2628" s="450" t="s">
        <v>2542</v>
      </c>
      <c r="H2628" s="450" t="s">
        <v>2075</v>
      </c>
      <c r="I2628" s="452" t="s">
        <v>624</v>
      </c>
      <c r="J2628" s="457" t="s">
        <v>624</v>
      </c>
      <c r="K2628" s="407" t="s">
        <v>624</v>
      </c>
      <c r="L2628" s="407" t="s">
        <v>624</v>
      </c>
      <c r="M2628" s="407" t="s">
        <v>624</v>
      </c>
      <c r="N2628" s="425" t="s">
        <v>624</v>
      </c>
      <c r="O2628" s="437"/>
      <c r="P2628" s="406"/>
      <c r="Q2628" s="406"/>
      <c r="R2628" s="406"/>
      <c r="S2628" s="406"/>
      <c r="T2628" s="406"/>
      <c r="U2628" s="406"/>
      <c r="V2628" s="406" t="e">
        <f t="shared" si="131"/>
        <v>#VALUE!</v>
      </c>
      <c r="W2628" s="676"/>
      <c r="X2628" s="507" t="e">
        <f t="shared" si="129"/>
        <v>#VALUE!</v>
      </c>
      <c r="Y2628" s="508" t="e">
        <f t="shared" si="130"/>
        <v>#VALUE!</v>
      </c>
      <c r="Z2628" s="509"/>
      <c r="AA2628" s="510" t="s">
        <v>1043</v>
      </c>
      <c r="AB2628" s="421" t="s">
        <v>1318</v>
      </c>
      <c r="AC2628" s="432" t="s">
        <v>624</v>
      </c>
      <c r="AD2628" s="356" t="s">
        <v>624</v>
      </c>
      <c r="AE2628" s="356"/>
      <c r="AF2628" s="356"/>
      <c r="AG2628" s="356" t="s">
        <v>840</v>
      </c>
      <c r="AH2628" s="356"/>
      <c r="AI2628" s="356" t="s">
        <v>2227</v>
      </c>
      <c r="AJ2628" s="441"/>
      <c r="AK2628" s="359"/>
    </row>
    <row r="2629" spans="1:37">
      <c r="A2629" s="367"/>
      <c r="B2629" s="386" t="s">
        <v>404</v>
      </c>
      <c r="C2629" s="402">
        <v>46.8643</v>
      </c>
      <c r="D2629" s="428">
        <v>23.028500000000001</v>
      </c>
      <c r="E2629" s="449" t="s">
        <v>206</v>
      </c>
      <c r="F2629" s="450" t="s">
        <v>999</v>
      </c>
      <c r="G2629" s="450" t="s">
        <v>2542</v>
      </c>
      <c r="H2629" s="450" t="s">
        <v>2075</v>
      </c>
      <c r="I2629" s="452" t="s">
        <v>718</v>
      </c>
      <c r="J2629" s="457" t="s">
        <v>3</v>
      </c>
      <c r="K2629" s="407">
        <v>2</v>
      </c>
      <c r="L2629" s="407">
        <v>5</v>
      </c>
      <c r="M2629" s="407">
        <v>4</v>
      </c>
      <c r="N2629" s="425">
        <v>31</v>
      </c>
      <c r="O2629" s="437"/>
      <c r="P2629" s="406">
        <v>1</v>
      </c>
      <c r="Q2629" s="406">
        <v>10</v>
      </c>
      <c r="R2629" s="406">
        <v>4</v>
      </c>
      <c r="S2629" s="406"/>
      <c r="T2629" s="406"/>
      <c r="U2629" s="406"/>
      <c r="V2629" s="406">
        <f t="shared" si="131"/>
        <v>16</v>
      </c>
      <c r="W2629" s="676"/>
      <c r="X2629" s="507" t="str">
        <f t="shared" si="129"/>
        <v>1 garsoniere, 10 două camere, 4 trei camere, 16 număr camere necunoscut &lt;span style="color: red;"&gt;(spuneți-mi sau trimiteți tabel întreținere)&lt;/span&gt;</v>
      </c>
      <c r="Y2629" s="508" t="str">
        <f t="shared" si="130"/>
        <v>31 din care 1 garsoniere, 10 două camere, 4 trei camere, 16 număr camere necunoscut &lt;span style="color: red;"&gt;(spuneți-mi sau trimiteți tabel întreținere)&lt;/span&gt;</v>
      </c>
      <c r="Z2629" s="509"/>
      <c r="AA2629" s="510" t="s">
        <v>1043</v>
      </c>
      <c r="AB2629" s="421" t="s">
        <v>1306</v>
      </c>
      <c r="AC2629" s="432" t="s">
        <v>1155</v>
      </c>
      <c r="AD2629" s="356" t="s">
        <v>2458</v>
      </c>
      <c r="AE2629" s="356"/>
      <c r="AF2629" s="356"/>
      <c r="AG2629" s="623" t="s">
        <v>10</v>
      </c>
      <c r="AH2629" s="623"/>
      <c r="AI2629" s="623" t="s">
        <v>2589</v>
      </c>
      <c r="AJ2629" s="441"/>
      <c r="AK2629" s="359"/>
    </row>
    <row r="2630" spans="1:37">
      <c r="A2630" s="367"/>
      <c r="B2630" s="386" t="s">
        <v>404</v>
      </c>
      <c r="C2630" s="402">
        <v>46.864600000000003</v>
      </c>
      <c r="D2630" s="428">
        <v>23.0274</v>
      </c>
      <c r="E2630" s="449" t="s">
        <v>206</v>
      </c>
      <c r="F2630" s="450" t="s">
        <v>999</v>
      </c>
      <c r="G2630" s="450" t="s">
        <v>2542</v>
      </c>
      <c r="H2630" s="450" t="s">
        <v>2075</v>
      </c>
      <c r="I2630" s="452" t="s">
        <v>718</v>
      </c>
      <c r="J2630" s="457" t="s">
        <v>3</v>
      </c>
      <c r="K2630" s="407">
        <v>4</v>
      </c>
      <c r="L2630" s="407">
        <v>5</v>
      </c>
      <c r="M2630" s="407">
        <v>4</v>
      </c>
      <c r="N2630" s="425">
        <v>62</v>
      </c>
      <c r="O2630" s="437"/>
      <c r="P2630" s="406">
        <v>4</v>
      </c>
      <c r="Q2630" s="406">
        <v>34</v>
      </c>
      <c r="R2630" s="406">
        <v>24</v>
      </c>
      <c r="S2630" s="406"/>
      <c r="T2630" s="406"/>
      <c r="U2630" s="406"/>
      <c r="V2630" s="406">
        <f t="shared" si="131"/>
        <v>0</v>
      </c>
      <c r="W2630" s="676"/>
      <c r="X2630" s="507" t="str">
        <f t="shared" si="129"/>
        <v>4 garsoniere, 34 două camere, 24 trei camere, 0 număr camere necunoscut &lt;span style="color: red;"&gt;(spuneți-mi sau trimiteți tabel întreținere)&lt;/span&gt;</v>
      </c>
      <c r="Y2630" s="508" t="str">
        <f t="shared" si="130"/>
        <v>62 din care 4 garsoniere, 34 două camere, 24 trei camere, 0 număr camere necunoscut &lt;span style="color: red;"&gt;(spuneți-mi sau trimiteți tabel întreținere)&lt;/span&gt;</v>
      </c>
      <c r="Z2630" s="509"/>
      <c r="AA2630" s="510" t="s">
        <v>1043</v>
      </c>
      <c r="AB2630" s="421" t="s">
        <v>1306</v>
      </c>
      <c r="AC2630" s="432" t="s">
        <v>1155</v>
      </c>
      <c r="AD2630" s="356" t="s">
        <v>1484</v>
      </c>
      <c r="AE2630" s="356"/>
      <c r="AF2630" s="356"/>
      <c r="AG2630" s="623" t="s">
        <v>10</v>
      </c>
      <c r="AH2630" s="623"/>
      <c r="AI2630" s="623" t="s">
        <v>2589</v>
      </c>
      <c r="AJ2630" s="441"/>
      <c r="AK2630" s="359"/>
    </row>
    <row r="2631" spans="1:37">
      <c r="A2631" s="367"/>
      <c r="B2631" s="386" t="s">
        <v>404</v>
      </c>
      <c r="C2631" s="402">
        <v>46.864800000000002</v>
      </c>
      <c r="D2631" s="428">
        <v>23.026700000000002</v>
      </c>
      <c r="E2631" s="449" t="s">
        <v>206</v>
      </c>
      <c r="F2631" s="450" t="s">
        <v>999</v>
      </c>
      <c r="G2631" s="450" t="s">
        <v>2542</v>
      </c>
      <c r="H2631" s="450" t="s">
        <v>2075</v>
      </c>
      <c r="I2631" s="452" t="s">
        <v>624</v>
      </c>
      <c r="J2631" s="457" t="s">
        <v>624</v>
      </c>
      <c r="K2631" s="407" t="s">
        <v>624</v>
      </c>
      <c r="L2631" s="407" t="s">
        <v>624</v>
      </c>
      <c r="M2631" s="407" t="s">
        <v>624</v>
      </c>
      <c r="N2631" s="425" t="s">
        <v>624</v>
      </c>
      <c r="O2631" s="437"/>
      <c r="P2631" s="406"/>
      <c r="Q2631" s="406"/>
      <c r="R2631" s="406"/>
      <c r="S2631" s="406"/>
      <c r="T2631" s="406"/>
      <c r="U2631" s="406"/>
      <c r="V2631" s="406" t="e">
        <f t="shared" si="131"/>
        <v>#VALUE!</v>
      </c>
      <c r="W2631" s="676"/>
      <c r="X2631" s="507" t="e">
        <f t="shared" si="129"/>
        <v>#VALUE!</v>
      </c>
      <c r="Y2631" s="508" t="e">
        <f t="shared" si="130"/>
        <v>#VALUE!</v>
      </c>
      <c r="Z2631" s="509"/>
      <c r="AA2631" s="510" t="s">
        <v>1043</v>
      </c>
      <c r="AB2631" s="421" t="s">
        <v>1318</v>
      </c>
      <c r="AC2631" s="432" t="s">
        <v>624</v>
      </c>
      <c r="AD2631" s="356" t="s">
        <v>624</v>
      </c>
      <c r="AE2631" s="356"/>
      <c r="AF2631" s="356"/>
      <c r="AG2631" s="356" t="s">
        <v>840</v>
      </c>
      <c r="AH2631" s="356"/>
      <c r="AI2631" s="356" t="s">
        <v>2227</v>
      </c>
      <c r="AJ2631" s="441"/>
      <c r="AK2631" s="359"/>
    </row>
    <row r="2632" spans="1:37">
      <c r="A2632" s="367"/>
      <c r="B2632" s="386" t="s">
        <v>404</v>
      </c>
      <c r="C2632" s="402">
        <v>46.8658</v>
      </c>
      <c r="D2632" s="428">
        <v>23.0259</v>
      </c>
      <c r="E2632" s="449" t="s">
        <v>206</v>
      </c>
      <c r="F2632" s="450" t="s">
        <v>999</v>
      </c>
      <c r="G2632" s="450" t="s">
        <v>2542</v>
      </c>
      <c r="H2632" s="450" t="s">
        <v>5283</v>
      </c>
      <c r="I2632" s="627" t="s">
        <v>695</v>
      </c>
      <c r="J2632" s="399" t="s">
        <v>3</v>
      </c>
      <c r="K2632" s="624">
        <v>3</v>
      </c>
      <c r="L2632" s="624">
        <v>5</v>
      </c>
      <c r="M2632" s="624">
        <v>4</v>
      </c>
      <c r="N2632" s="398">
        <v>48</v>
      </c>
      <c r="O2632" s="395"/>
      <c r="P2632" s="526"/>
      <c r="Q2632" s="526">
        <v>16</v>
      </c>
      <c r="R2632" s="526">
        <v>32</v>
      </c>
      <c r="S2632" s="526"/>
      <c r="T2632" s="526"/>
      <c r="U2632" s="526"/>
      <c r="V2632" s="526">
        <f t="shared" si="131"/>
        <v>0</v>
      </c>
      <c r="W2632" s="672"/>
      <c r="X2632" s="396" t="str">
        <f t="shared" si="129"/>
        <v>16 două camere, 32 trei camere, 0 număr camere necunoscut &lt;span style="color: red;"&gt;(spuneți-mi sau trimiteți tabel întreținere)&lt;/span&gt;</v>
      </c>
      <c r="Y2632" s="622" t="str">
        <f t="shared" si="130"/>
        <v>48 din care 16 două camere, 32 trei camere, 0 număr camere necunoscut &lt;span style="color: red;"&gt;(spuneți-mi sau trimiteți tabel întreținere)&lt;/span&gt;</v>
      </c>
      <c r="Z2632" s="397"/>
      <c r="AA2632" s="625" t="s">
        <v>1043</v>
      </c>
      <c r="AB2632" s="628" t="s">
        <v>1307</v>
      </c>
      <c r="AC2632" s="431" t="s">
        <v>1155</v>
      </c>
      <c r="AD2632" s="623" t="s">
        <v>1448</v>
      </c>
      <c r="AE2632" s="623"/>
      <c r="AF2632" s="623"/>
      <c r="AG2632" s="623" t="s">
        <v>2108</v>
      </c>
      <c r="AH2632" s="623"/>
      <c r="AI2632" s="623" t="s">
        <v>2610</v>
      </c>
      <c r="AJ2632" s="441"/>
      <c r="AK2632" s="359"/>
    </row>
    <row r="2633" spans="1:37">
      <c r="A2633" s="367" t="s">
        <v>32</v>
      </c>
      <c r="B2633" s="460" t="s">
        <v>222</v>
      </c>
      <c r="C2633" s="461">
        <v>46.857399999999998</v>
      </c>
      <c r="D2633" s="462">
        <v>23.0243</v>
      </c>
      <c r="E2633" s="463" t="s">
        <v>206</v>
      </c>
      <c r="F2633" s="464" t="s">
        <v>999</v>
      </c>
      <c r="G2633" s="464" t="s">
        <v>2543</v>
      </c>
      <c r="H2633" s="464" t="s">
        <v>3194</v>
      </c>
      <c r="I2633" s="389" t="s">
        <v>681</v>
      </c>
      <c r="J2633" s="370" t="s">
        <v>3</v>
      </c>
      <c r="K2633" s="390">
        <v>3</v>
      </c>
      <c r="L2633" s="390">
        <v>5</v>
      </c>
      <c r="M2633" s="390">
        <v>4</v>
      </c>
      <c r="N2633" s="477">
        <v>60</v>
      </c>
      <c r="O2633" s="478"/>
      <c r="P2633" s="479"/>
      <c r="Q2633" s="479">
        <v>45</v>
      </c>
      <c r="R2633" s="479">
        <v>15</v>
      </c>
      <c r="S2633" s="479"/>
      <c r="T2633" s="479"/>
      <c r="U2633" s="479"/>
      <c r="V2633" s="479">
        <f t="shared" si="131"/>
        <v>0</v>
      </c>
      <c r="W2633" s="679"/>
      <c r="X2633" s="515" t="str">
        <f t="shared" si="129"/>
        <v>45 două camere, 15 trei camere, 0 număr camere necunoscut &lt;span style="color: red;"&gt;(spuneți-mi sau trimiteți tabel întreținere)&lt;/span&gt;</v>
      </c>
      <c r="Y2633" s="516" t="str">
        <f t="shared" si="130"/>
        <v>60 din care 45 două camere, 15 trei camere, 0 număr camere necunoscut &lt;span style="color: red;"&gt;(spuneți-mi sau trimiteți tabel întreținere)&lt;/span&gt;</v>
      </c>
      <c r="Z2633" s="517"/>
      <c r="AA2633" s="518" t="s">
        <v>1043</v>
      </c>
      <c r="AB2633" s="482" t="s">
        <v>1303</v>
      </c>
      <c r="AC2633" s="458" t="s">
        <v>1547</v>
      </c>
      <c r="AD2633" s="472" t="s">
        <v>2191</v>
      </c>
      <c r="AE2633" s="472"/>
      <c r="AF2633" s="472"/>
      <c r="AG2633" s="472" t="s">
        <v>840</v>
      </c>
      <c r="AH2633" s="472"/>
      <c r="AI2633" s="472" t="s">
        <v>2227</v>
      </c>
      <c r="AJ2633" s="473"/>
      <c r="AK2633" s="359"/>
    </row>
    <row r="2634" spans="1:37">
      <c r="A2634" s="367"/>
      <c r="B2634" s="445" t="s">
        <v>223</v>
      </c>
      <c r="C2634" s="402">
        <v>46.857399999999998</v>
      </c>
      <c r="D2634" s="428">
        <v>23.024699999999999</v>
      </c>
      <c r="E2634" s="449" t="s">
        <v>206</v>
      </c>
      <c r="F2634" s="450" t="s">
        <v>999</v>
      </c>
      <c r="G2634" s="450" t="s">
        <v>2543</v>
      </c>
      <c r="H2634" s="450" t="s">
        <v>3194</v>
      </c>
      <c r="I2634" s="627" t="s">
        <v>681</v>
      </c>
      <c r="J2634" s="399" t="s">
        <v>3</v>
      </c>
      <c r="K2634" s="624">
        <v>2</v>
      </c>
      <c r="L2634" s="624">
        <v>5</v>
      </c>
      <c r="M2634" s="624">
        <v>4</v>
      </c>
      <c r="N2634" s="425">
        <v>40</v>
      </c>
      <c r="O2634" s="437"/>
      <c r="P2634" s="406"/>
      <c r="Q2634" s="406">
        <v>30</v>
      </c>
      <c r="R2634" s="406">
        <v>10</v>
      </c>
      <c r="S2634" s="406"/>
      <c r="T2634" s="406"/>
      <c r="U2634" s="406"/>
      <c r="V2634" s="406">
        <f t="shared" si="131"/>
        <v>0</v>
      </c>
      <c r="W2634" s="676"/>
      <c r="X2634" s="507" t="str">
        <f t="shared" si="129"/>
        <v>30 două camere, 10 trei camere, 0 număr camere necunoscut &lt;span style="color: red;"&gt;(spuneți-mi sau trimiteți tabel întreținere)&lt;/span&gt;</v>
      </c>
      <c r="Y2634" s="508" t="str">
        <f t="shared" si="130"/>
        <v>40 din care 30 două camere, 10 trei camere, 0 număr camere necunoscut &lt;span style="color: red;"&gt;(spuneți-mi sau trimiteți tabel întreținere)&lt;/span&gt;</v>
      </c>
      <c r="Z2634" s="509"/>
      <c r="AA2634" s="510" t="s">
        <v>1043</v>
      </c>
      <c r="AB2634" s="421" t="s">
        <v>1303</v>
      </c>
      <c r="AC2634" s="431" t="s">
        <v>1547</v>
      </c>
      <c r="AD2634" s="356" t="s">
        <v>2191</v>
      </c>
      <c r="AE2634" s="356"/>
      <c r="AF2634" s="356"/>
      <c r="AG2634" s="356" t="s">
        <v>840</v>
      </c>
      <c r="AH2634" s="356"/>
      <c r="AI2634" s="356" t="s">
        <v>2227</v>
      </c>
      <c r="AJ2634" s="441"/>
      <c r="AK2634" s="359"/>
    </row>
    <row r="2635" spans="1:37">
      <c r="A2635" s="367"/>
      <c r="B2635" s="445" t="s">
        <v>224</v>
      </c>
      <c r="C2635" s="402">
        <v>46.856999999999999</v>
      </c>
      <c r="D2635" s="428">
        <v>23.0245</v>
      </c>
      <c r="E2635" s="449" t="s">
        <v>206</v>
      </c>
      <c r="F2635" s="450" t="s">
        <v>999</v>
      </c>
      <c r="G2635" s="450" t="s">
        <v>2543</v>
      </c>
      <c r="H2635" s="450" t="s">
        <v>3194</v>
      </c>
      <c r="I2635" s="452" t="s">
        <v>869</v>
      </c>
      <c r="J2635" s="457" t="s">
        <v>3</v>
      </c>
      <c r="K2635" s="407">
        <v>1</v>
      </c>
      <c r="L2635" s="407">
        <v>4</v>
      </c>
      <c r="M2635" s="407">
        <v>4</v>
      </c>
      <c r="N2635" s="425">
        <v>12</v>
      </c>
      <c r="O2635" s="437"/>
      <c r="P2635" s="406"/>
      <c r="Q2635" s="406"/>
      <c r="R2635" s="406"/>
      <c r="S2635" s="406"/>
      <c r="T2635" s="406"/>
      <c r="U2635" s="406"/>
      <c r="V2635" s="406">
        <f t="shared" si="131"/>
        <v>12</v>
      </c>
      <c r="W2635" s="676" t="s">
        <v>750</v>
      </c>
      <c r="X2635" s="507" t="str">
        <f t="shared" si="129"/>
        <v>probabil 12 număr camere necunoscut &lt;span style="color: red;"&gt;(spuneți-mi sau trimiteți tabel întreținere)&lt;/span&gt;</v>
      </c>
      <c r="Y2635" s="508" t="str">
        <f t="shared" si="130"/>
        <v>probabil 12 din care probabil 12 număr camere necunoscut &lt;span style="color: red;"&gt;(spuneți-mi sau trimiteți tabel întreținere)&lt;/span&gt;</v>
      </c>
      <c r="Z2635" s="509"/>
      <c r="AA2635" s="510" t="s">
        <v>1043</v>
      </c>
      <c r="AB2635" s="421" t="s">
        <v>1303</v>
      </c>
      <c r="AC2635" s="432" t="s">
        <v>1547</v>
      </c>
      <c r="AD2635" s="356" t="s">
        <v>624</v>
      </c>
      <c r="AE2635" s="356"/>
      <c r="AF2635" s="356"/>
      <c r="AG2635" s="356" t="s">
        <v>840</v>
      </c>
      <c r="AH2635" s="356"/>
      <c r="AI2635" s="356" t="s">
        <v>2227</v>
      </c>
      <c r="AJ2635" s="441"/>
      <c r="AK2635" s="359"/>
    </row>
    <row r="2636" spans="1:37">
      <c r="A2636" s="367"/>
      <c r="B2636" s="445" t="s">
        <v>225</v>
      </c>
      <c r="C2636" s="402">
        <v>46.8568</v>
      </c>
      <c r="D2636" s="428">
        <v>23.024000000000001</v>
      </c>
      <c r="E2636" s="449" t="s">
        <v>206</v>
      </c>
      <c r="F2636" s="450" t="s">
        <v>999</v>
      </c>
      <c r="G2636" s="450" t="s">
        <v>2543</v>
      </c>
      <c r="H2636" s="450" t="s">
        <v>3194</v>
      </c>
      <c r="I2636" s="627" t="s">
        <v>681</v>
      </c>
      <c r="J2636" s="399" t="s">
        <v>3</v>
      </c>
      <c r="K2636" s="624">
        <v>2</v>
      </c>
      <c r="L2636" s="624">
        <v>5</v>
      </c>
      <c r="M2636" s="624">
        <v>4</v>
      </c>
      <c r="N2636" s="425">
        <v>40</v>
      </c>
      <c r="O2636" s="437"/>
      <c r="P2636" s="406"/>
      <c r="Q2636" s="406">
        <v>30</v>
      </c>
      <c r="R2636" s="406">
        <v>10</v>
      </c>
      <c r="S2636" s="406"/>
      <c r="T2636" s="406"/>
      <c r="U2636" s="406"/>
      <c r="V2636" s="406">
        <f t="shared" si="131"/>
        <v>0</v>
      </c>
      <c r="W2636" s="676"/>
      <c r="X2636" s="507" t="str">
        <f t="shared" si="129"/>
        <v>30 două camere, 10 trei camere, 0 număr camere necunoscut &lt;span style="color: red;"&gt;(spuneți-mi sau trimiteți tabel întreținere)&lt;/span&gt;</v>
      </c>
      <c r="Y2636" s="508" t="str">
        <f t="shared" si="130"/>
        <v>40 din care 30 două camere, 10 trei camere, 0 număr camere necunoscut &lt;span style="color: red;"&gt;(spuneți-mi sau trimiteți tabel întreținere)&lt;/span&gt;</v>
      </c>
      <c r="Z2636" s="509"/>
      <c r="AA2636" s="510" t="s">
        <v>1043</v>
      </c>
      <c r="AB2636" s="421" t="s">
        <v>1303</v>
      </c>
      <c r="AC2636" s="431" t="s">
        <v>1547</v>
      </c>
      <c r="AD2636" s="356" t="s">
        <v>2191</v>
      </c>
      <c r="AE2636" s="356"/>
      <c r="AF2636" s="356"/>
      <c r="AG2636" s="356" t="s">
        <v>840</v>
      </c>
      <c r="AH2636" s="356"/>
      <c r="AI2636" s="356" t="s">
        <v>2227</v>
      </c>
      <c r="AJ2636" s="441"/>
      <c r="AK2636" s="359"/>
    </row>
    <row r="2637" spans="1:37">
      <c r="A2637" s="367"/>
      <c r="B2637" s="386" t="s">
        <v>404</v>
      </c>
      <c r="C2637" s="402">
        <v>46.858600000000003</v>
      </c>
      <c r="D2637" s="428">
        <v>23.0229</v>
      </c>
      <c r="E2637" s="449" t="s">
        <v>206</v>
      </c>
      <c r="F2637" s="450" t="s">
        <v>999</v>
      </c>
      <c r="G2637" s="450" t="s">
        <v>2543</v>
      </c>
      <c r="H2637" s="450" t="s">
        <v>5284</v>
      </c>
      <c r="I2637" s="452" t="s">
        <v>773</v>
      </c>
      <c r="J2637" s="457" t="s">
        <v>3</v>
      </c>
      <c r="K2637" s="407">
        <v>2</v>
      </c>
      <c r="L2637" s="407">
        <v>3</v>
      </c>
      <c r="M2637" s="407">
        <v>2</v>
      </c>
      <c r="N2637" s="425" t="s">
        <v>624</v>
      </c>
      <c r="O2637" s="437"/>
      <c r="P2637" s="406"/>
      <c r="Q2637" s="406"/>
      <c r="R2637" s="406"/>
      <c r="S2637" s="406"/>
      <c r="T2637" s="406"/>
      <c r="U2637" s="406"/>
      <c r="V2637" s="406" t="e">
        <f t="shared" si="131"/>
        <v>#VALUE!</v>
      </c>
      <c r="W2637" s="676"/>
      <c r="X2637" s="507" t="e">
        <f t="shared" si="129"/>
        <v>#VALUE!</v>
      </c>
      <c r="Y2637" s="508" t="e">
        <f t="shared" si="130"/>
        <v>#VALUE!</v>
      </c>
      <c r="Z2637" s="509"/>
      <c r="AA2637" s="510" t="s">
        <v>1043</v>
      </c>
      <c r="AB2637" s="421" t="s">
        <v>1308</v>
      </c>
      <c r="AC2637" s="432" t="s">
        <v>1155</v>
      </c>
      <c r="AD2637" s="356" t="s">
        <v>624</v>
      </c>
      <c r="AE2637" s="356"/>
      <c r="AF2637" s="356"/>
      <c r="AG2637" s="356" t="s">
        <v>840</v>
      </c>
      <c r="AH2637" s="356"/>
      <c r="AI2637" s="356" t="s">
        <v>2227</v>
      </c>
      <c r="AJ2637" s="441"/>
      <c r="AK2637" s="359"/>
    </row>
    <row r="2638" spans="1:37">
      <c r="A2638" s="367" t="s">
        <v>32</v>
      </c>
      <c r="B2638" s="369" t="s">
        <v>404</v>
      </c>
      <c r="C2638" s="461">
        <v>46.864600000000003</v>
      </c>
      <c r="D2638" s="462">
        <v>23.0244</v>
      </c>
      <c r="E2638" s="463" t="s">
        <v>206</v>
      </c>
      <c r="F2638" s="464" t="s">
        <v>999</v>
      </c>
      <c r="G2638" s="464" t="s">
        <v>2544</v>
      </c>
      <c r="H2638" s="464" t="s">
        <v>2075</v>
      </c>
      <c r="I2638" s="474" t="s">
        <v>708</v>
      </c>
      <c r="J2638" s="475" t="s">
        <v>3</v>
      </c>
      <c r="K2638" s="476">
        <v>1</v>
      </c>
      <c r="L2638" s="476">
        <v>2</v>
      </c>
      <c r="M2638" s="476">
        <v>2</v>
      </c>
      <c r="N2638" s="477">
        <v>6</v>
      </c>
      <c r="O2638" s="478"/>
      <c r="P2638" s="479"/>
      <c r="Q2638" s="479"/>
      <c r="R2638" s="479"/>
      <c r="S2638" s="479"/>
      <c r="T2638" s="479"/>
      <c r="U2638" s="479"/>
      <c r="V2638" s="479">
        <f t="shared" si="131"/>
        <v>6</v>
      </c>
      <c r="W2638" s="679" t="s">
        <v>1042</v>
      </c>
      <c r="X2638" s="515" t="str">
        <f t="shared" si="129"/>
        <v>4 sau 6 număr camere necunoscut &lt;span style="color: red;"&gt;(spuneți-mi sau trimiteți tabel întreținere)&lt;/span&gt;</v>
      </c>
      <c r="Y2638" s="516" t="str">
        <f t="shared" si="130"/>
        <v>4 sau 6 din care 4 sau 6 număr camere necunoscut &lt;span style="color: red;"&gt;(spuneți-mi sau trimiteți tabel întreținere)&lt;/span&gt;</v>
      </c>
      <c r="Z2638" s="517"/>
      <c r="AA2638" s="518" t="s">
        <v>1043</v>
      </c>
      <c r="AB2638" s="482" t="s">
        <v>1300</v>
      </c>
      <c r="AC2638" s="483" t="s">
        <v>1548</v>
      </c>
      <c r="AD2638" s="472" t="s">
        <v>624</v>
      </c>
      <c r="AE2638" s="472"/>
      <c r="AF2638" s="472"/>
      <c r="AG2638" s="472" t="s">
        <v>840</v>
      </c>
      <c r="AH2638" s="472"/>
      <c r="AI2638" s="472" t="s">
        <v>2227</v>
      </c>
      <c r="AJ2638" s="473"/>
      <c r="AK2638" s="359"/>
    </row>
    <row r="2639" spans="1:37">
      <c r="A2639" s="367"/>
      <c r="B2639" s="386" t="s">
        <v>404</v>
      </c>
      <c r="C2639" s="402">
        <v>46.864400000000003</v>
      </c>
      <c r="D2639" s="428">
        <v>23.0242</v>
      </c>
      <c r="E2639" s="449" t="s">
        <v>206</v>
      </c>
      <c r="F2639" s="450" t="s">
        <v>999</v>
      </c>
      <c r="G2639" s="450" t="s">
        <v>2544</v>
      </c>
      <c r="H2639" s="450" t="s">
        <v>2075</v>
      </c>
      <c r="I2639" s="452" t="s">
        <v>708</v>
      </c>
      <c r="J2639" s="457" t="s">
        <v>3</v>
      </c>
      <c r="K2639" s="407">
        <v>2</v>
      </c>
      <c r="L2639" s="407">
        <v>2</v>
      </c>
      <c r="M2639" s="407">
        <v>2</v>
      </c>
      <c r="N2639" s="425">
        <v>16</v>
      </c>
      <c r="O2639" s="437"/>
      <c r="P2639" s="406"/>
      <c r="Q2639" s="406"/>
      <c r="R2639" s="406"/>
      <c r="S2639" s="406"/>
      <c r="T2639" s="406"/>
      <c r="U2639" s="406"/>
      <c r="V2639" s="406">
        <f t="shared" si="131"/>
        <v>16</v>
      </c>
      <c r="W2639" s="676"/>
      <c r="X2639" s="507" t="str">
        <f t="shared" si="129"/>
        <v>16 număr camere necunoscut &lt;span style="color: red;"&gt;(spuneți-mi sau trimiteți tabel întreținere)&lt;/span&gt;</v>
      </c>
      <c r="Y2639" s="508" t="str">
        <f t="shared" si="130"/>
        <v>16 din care 16 număr camere necunoscut &lt;span style="color: red;"&gt;(spuneți-mi sau trimiteți tabel întreținere)&lt;/span&gt;</v>
      </c>
      <c r="Z2639" s="509"/>
      <c r="AA2639" s="510" t="s">
        <v>1043</v>
      </c>
      <c r="AB2639" s="421" t="s">
        <v>1301</v>
      </c>
      <c r="AC2639" s="432" t="s">
        <v>1548</v>
      </c>
      <c r="AD2639" s="356" t="s">
        <v>624</v>
      </c>
      <c r="AE2639" s="356"/>
      <c r="AF2639" s="356"/>
      <c r="AG2639" s="356" t="s">
        <v>840</v>
      </c>
      <c r="AH2639" s="356"/>
      <c r="AI2639" s="356" t="s">
        <v>2227</v>
      </c>
      <c r="AJ2639" s="441"/>
      <c r="AK2639" s="359"/>
    </row>
    <row r="2640" spans="1:37">
      <c r="A2640" s="367"/>
      <c r="B2640" s="386" t="s">
        <v>404</v>
      </c>
      <c r="C2640" s="402">
        <v>46.863799999999998</v>
      </c>
      <c r="D2640" s="428">
        <v>23.023499999999999</v>
      </c>
      <c r="E2640" s="449" t="s">
        <v>206</v>
      </c>
      <c r="F2640" s="450" t="s">
        <v>999</v>
      </c>
      <c r="G2640" s="450" t="s">
        <v>2544</v>
      </c>
      <c r="H2640" s="450" t="s">
        <v>2075</v>
      </c>
      <c r="I2640" s="452" t="s">
        <v>685</v>
      </c>
      <c r="J2640" s="457" t="s">
        <v>3</v>
      </c>
      <c r="K2640" s="407">
        <v>1</v>
      </c>
      <c r="L2640" s="407">
        <v>3</v>
      </c>
      <c r="M2640" s="407">
        <v>3</v>
      </c>
      <c r="N2640" s="425">
        <v>9</v>
      </c>
      <c r="O2640" s="437"/>
      <c r="P2640" s="406"/>
      <c r="Q2640" s="406"/>
      <c r="R2640" s="406"/>
      <c r="S2640" s="406"/>
      <c r="T2640" s="406"/>
      <c r="U2640" s="406"/>
      <c r="V2640" s="406">
        <f t="shared" si="131"/>
        <v>9</v>
      </c>
      <c r="W2640" s="676"/>
      <c r="X2640" s="507" t="str">
        <f t="shared" si="129"/>
        <v>9 număr camere necunoscut &lt;span style="color: red;"&gt;(spuneți-mi sau trimiteți tabel întreținere)&lt;/span&gt;</v>
      </c>
      <c r="Y2640" s="508" t="str">
        <f t="shared" si="130"/>
        <v>9 din care 9 număr camere necunoscut &lt;span style="color: red;"&gt;(spuneți-mi sau trimiteți tabel întreținere)&lt;/span&gt;</v>
      </c>
      <c r="Z2640" s="509"/>
      <c r="AA2640" s="510" t="s">
        <v>1043</v>
      </c>
      <c r="AB2640" s="421" t="s">
        <v>1301</v>
      </c>
      <c r="AC2640" s="432" t="s">
        <v>1548</v>
      </c>
      <c r="AD2640" s="356" t="s">
        <v>2705</v>
      </c>
      <c r="AE2640" s="356"/>
      <c r="AF2640" s="356"/>
      <c r="AG2640" s="623" t="s">
        <v>2549</v>
      </c>
      <c r="AH2640" s="356"/>
      <c r="AI2640" s="623" t="s">
        <v>2601</v>
      </c>
      <c r="AJ2640" s="441"/>
      <c r="AK2640" s="359"/>
    </row>
    <row r="2641" spans="1:37">
      <c r="A2641" s="367"/>
      <c r="B2641" s="386" t="s">
        <v>404</v>
      </c>
      <c r="C2641" s="402">
        <v>46.863599999999998</v>
      </c>
      <c r="D2641" s="428">
        <v>23.023099999999999</v>
      </c>
      <c r="E2641" s="449" t="s">
        <v>206</v>
      </c>
      <c r="F2641" s="450" t="s">
        <v>999</v>
      </c>
      <c r="G2641" s="450" t="s">
        <v>2544</v>
      </c>
      <c r="H2641" s="450" t="s">
        <v>2075</v>
      </c>
      <c r="I2641" s="452" t="s">
        <v>685</v>
      </c>
      <c r="J2641" s="457" t="s">
        <v>3</v>
      </c>
      <c r="K2641" s="407">
        <v>1</v>
      </c>
      <c r="L2641" s="407">
        <v>3</v>
      </c>
      <c r="M2641" s="407">
        <v>3</v>
      </c>
      <c r="N2641" s="425">
        <v>9</v>
      </c>
      <c r="O2641" s="437"/>
      <c r="P2641" s="406"/>
      <c r="Q2641" s="406"/>
      <c r="R2641" s="406"/>
      <c r="S2641" s="406"/>
      <c r="T2641" s="406"/>
      <c r="U2641" s="406"/>
      <c r="V2641" s="406">
        <f t="shared" si="131"/>
        <v>9</v>
      </c>
      <c r="W2641" s="676"/>
      <c r="X2641" s="507" t="str">
        <f t="shared" si="129"/>
        <v>9 număr camere necunoscut &lt;span style="color: red;"&gt;(spuneți-mi sau trimiteți tabel întreținere)&lt;/span&gt;</v>
      </c>
      <c r="Y2641" s="508" t="str">
        <f t="shared" si="130"/>
        <v>9 din care 9 număr camere necunoscut &lt;span style="color: red;"&gt;(spuneți-mi sau trimiteți tabel întreținere)&lt;/span&gt;</v>
      </c>
      <c r="Z2641" s="509"/>
      <c r="AA2641" s="510" t="s">
        <v>1043</v>
      </c>
      <c r="AB2641" s="421" t="s">
        <v>1301</v>
      </c>
      <c r="AC2641" s="432" t="s">
        <v>1548</v>
      </c>
      <c r="AD2641" s="356" t="s">
        <v>2705</v>
      </c>
      <c r="AE2641" s="356"/>
      <c r="AF2641" s="356"/>
      <c r="AG2641" s="623" t="s">
        <v>2549</v>
      </c>
      <c r="AH2641" s="356"/>
      <c r="AI2641" s="623" t="s">
        <v>2601</v>
      </c>
      <c r="AJ2641" s="441"/>
      <c r="AK2641" s="359"/>
    </row>
    <row r="2642" spans="1:37">
      <c r="A2642" s="367"/>
      <c r="B2642" s="386" t="s">
        <v>404</v>
      </c>
      <c r="C2642" s="402">
        <v>46.863799999999998</v>
      </c>
      <c r="D2642" s="428">
        <v>23.0227</v>
      </c>
      <c r="E2642" s="449" t="s">
        <v>206</v>
      </c>
      <c r="F2642" s="450" t="s">
        <v>999</v>
      </c>
      <c r="G2642" s="450" t="s">
        <v>2544</v>
      </c>
      <c r="H2642" s="450" t="s">
        <v>2075</v>
      </c>
      <c r="I2642" s="452" t="s">
        <v>685</v>
      </c>
      <c r="J2642" s="457" t="s">
        <v>3</v>
      </c>
      <c r="K2642" s="407">
        <v>1</v>
      </c>
      <c r="L2642" s="407">
        <v>3</v>
      </c>
      <c r="M2642" s="407">
        <v>3</v>
      </c>
      <c r="N2642" s="425">
        <v>9</v>
      </c>
      <c r="O2642" s="437"/>
      <c r="P2642" s="406"/>
      <c r="Q2642" s="406"/>
      <c r="R2642" s="406"/>
      <c r="S2642" s="406"/>
      <c r="T2642" s="406"/>
      <c r="U2642" s="406"/>
      <c r="V2642" s="406">
        <f t="shared" si="131"/>
        <v>9</v>
      </c>
      <c r="W2642" s="676"/>
      <c r="X2642" s="507" t="str">
        <f t="shared" si="129"/>
        <v>9 număr camere necunoscut &lt;span style="color: red;"&gt;(spuneți-mi sau trimiteți tabel întreținere)&lt;/span&gt;</v>
      </c>
      <c r="Y2642" s="508" t="str">
        <f t="shared" si="130"/>
        <v>9 din care 9 număr camere necunoscut &lt;span style="color: red;"&gt;(spuneți-mi sau trimiteți tabel întreținere)&lt;/span&gt;</v>
      </c>
      <c r="Z2642" s="509"/>
      <c r="AA2642" s="510" t="s">
        <v>1043</v>
      </c>
      <c r="AB2642" s="421" t="s">
        <v>1301</v>
      </c>
      <c r="AC2642" s="432" t="s">
        <v>1548</v>
      </c>
      <c r="AD2642" s="356" t="s">
        <v>2705</v>
      </c>
      <c r="AE2642" s="356"/>
      <c r="AF2642" s="356"/>
      <c r="AG2642" s="623" t="s">
        <v>2549</v>
      </c>
      <c r="AH2642" s="356"/>
      <c r="AI2642" s="623" t="s">
        <v>2601</v>
      </c>
      <c r="AJ2642" s="441"/>
      <c r="AK2642" s="359"/>
    </row>
    <row r="2643" spans="1:37">
      <c r="A2643" s="367"/>
      <c r="B2643" s="386" t="s">
        <v>404</v>
      </c>
      <c r="C2643" s="402">
        <v>46.863700000000001</v>
      </c>
      <c r="D2643" s="428">
        <v>23.021799999999999</v>
      </c>
      <c r="E2643" s="449" t="s">
        <v>206</v>
      </c>
      <c r="F2643" s="450" t="s">
        <v>999</v>
      </c>
      <c r="G2643" s="450" t="s">
        <v>2544</v>
      </c>
      <c r="H2643" s="450" t="s">
        <v>2075</v>
      </c>
      <c r="I2643" s="452" t="s">
        <v>708</v>
      </c>
      <c r="J2643" s="457" t="s">
        <v>3</v>
      </c>
      <c r="K2643" s="407">
        <v>2</v>
      </c>
      <c r="L2643" s="407">
        <v>2</v>
      </c>
      <c r="M2643" s="407">
        <v>2</v>
      </c>
      <c r="N2643" s="425">
        <v>8</v>
      </c>
      <c r="O2643" s="437"/>
      <c r="P2643" s="406"/>
      <c r="Q2643" s="406"/>
      <c r="R2643" s="406"/>
      <c r="S2643" s="406"/>
      <c r="T2643" s="406"/>
      <c r="U2643" s="406"/>
      <c r="V2643" s="406">
        <f t="shared" si="131"/>
        <v>8</v>
      </c>
      <c r="W2643" s="676"/>
      <c r="X2643" s="507" t="str">
        <f t="shared" si="129"/>
        <v>8 număr camere necunoscut &lt;span style="color: red;"&gt;(spuneți-mi sau trimiteți tabel întreținere)&lt;/span&gt;</v>
      </c>
      <c r="Y2643" s="508" t="str">
        <f t="shared" si="130"/>
        <v>8 din care 8 număr camere necunoscut &lt;span style="color: red;"&gt;(spuneți-mi sau trimiteți tabel întreținere)&lt;/span&gt;</v>
      </c>
      <c r="Z2643" s="509"/>
      <c r="AA2643" s="510" t="s">
        <v>1043</v>
      </c>
      <c r="AB2643" s="421" t="s">
        <v>1300</v>
      </c>
      <c r="AC2643" s="432" t="s">
        <v>1548</v>
      </c>
      <c r="AD2643" s="356" t="s">
        <v>624</v>
      </c>
      <c r="AE2643" s="356"/>
      <c r="AF2643" s="356"/>
      <c r="AG2643" s="356" t="s">
        <v>840</v>
      </c>
      <c r="AH2643" s="356"/>
      <c r="AI2643" s="356" t="s">
        <v>2227</v>
      </c>
      <c r="AJ2643" s="441"/>
      <c r="AK2643" s="359"/>
    </row>
    <row r="2644" spans="1:37" ht="13.5" thickBot="1">
      <c r="A2644" s="367"/>
      <c r="B2644" s="386" t="s">
        <v>404</v>
      </c>
      <c r="C2644" s="402">
        <v>46.865699999999997</v>
      </c>
      <c r="D2644" s="428">
        <v>23.018699999999999</v>
      </c>
      <c r="E2644" s="449" t="s">
        <v>206</v>
      </c>
      <c r="F2644" s="450" t="s">
        <v>999</v>
      </c>
      <c r="G2644" s="450" t="s">
        <v>2544</v>
      </c>
      <c r="H2644" s="450" t="s">
        <v>2075</v>
      </c>
      <c r="I2644" s="452" t="s">
        <v>681</v>
      </c>
      <c r="J2644" s="457" t="s">
        <v>3</v>
      </c>
      <c r="K2644" s="624">
        <v>3</v>
      </c>
      <c r="L2644" s="624">
        <v>5</v>
      </c>
      <c r="M2644" s="624">
        <v>5</v>
      </c>
      <c r="N2644" s="425">
        <v>60</v>
      </c>
      <c r="O2644" s="437"/>
      <c r="P2644" s="406"/>
      <c r="Q2644" s="406">
        <v>36</v>
      </c>
      <c r="R2644" s="406">
        <v>24</v>
      </c>
      <c r="S2644" s="406"/>
      <c r="T2644" s="406"/>
      <c r="U2644" s="406"/>
      <c r="V2644" s="406">
        <f t="shared" si="131"/>
        <v>0</v>
      </c>
      <c r="W2644" s="676"/>
      <c r="X2644" s="507" t="str">
        <f t="shared" si="129"/>
        <v>36 două camere, 24 trei camere, 0 număr camere necunoscut &lt;span style="color: red;"&gt;(spuneți-mi sau trimiteți tabel întreținere)&lt;/span&gt;</v>
      </c>
      <c r="Y2644" s="508" t="str">
        <f t="shared" si="130"/>
        <v>60 din care 36 două camere, 24 trei camere, 0 număr camere necunoscut &lt;span style="color: red;"&gt;(spuneți-mi sau trimiteți tabel întreținere)&lt;/span&gt;</v>
      </c>
      <c r="Z2644" s="509"/>
      <c r="AA2644" s="510" t="s">
        <v>1043</v>
      </c>
      <c r="AB2644" s="421" t="s">
        <v>1305</v>
      </c>
      <c r="AC2644" s="432" t="s">
        <v>1547</v>
      </c>
      <c r="AD2644" s="356" t="s">
        <v>2460</v>
      </c>
      <c r="AE2644" s="356"/>
      <c r="AF2644" s="356"/>
      <c r="AG2644" s="356" t="s">
        <v>840</v>
      </c>
      <c r="AH2644" s="356"/>
      <c r="AI2644" s="623" t="s">
        <v>2585</v>
      </c>
      <c r="AJ2644" s="441"/>
      <c r="AK2644" s="359"/>
    </row>
    <row r="2645" spans="1:37" ht="18.75" thickBot="1">
      <c r="A2645" s="358" t="s">
        <v>1007</v>
      </c>
      <c r="B2645" s="630"/>
      <c r="C2645" s="121"/>
      <c r="D2645" s="293"/>
      <c r="E2645" s="610"/>
      <c r="F2645" s="611" t="str">
        <f t="shared" ref="F2645" si="132">F2646</f>
        <v>Turda</v>
      </c>
      <c r="G2645" s="613"/>
      <c r="H2645" s="613" t="s">
        <v>2075</v>
      </c>
      <c r="I2645" s="638"/>
      <c r="J2645" s="639"/>
      <c r="K2645" s="295"/>
      <c r="L2645" s="295"/>
      <c r="M2645" s="295"/>
      <c r="N2645" s="612"/>
      <c r="O2645" s="296"/>
      <c r="P2645" s="297"/>
      <c r="Q2645" s="297"/>
      <c r="R2645" s="297"/>
      <c r="S2645" s="297"/>
      <c r="T2645" s="297"/>
      <c r="U2645" s="297"/>
      <c r="V2645" s="297">
        <f t="shared" si="131"/>
        <v>0</v>
      </c>
      <c r="W2645" s="674"/>
      <c r="X2645" s="651" t="str">
        <f t="shared" si="129"/>
        <v>0 număr camere necunoscut &lt;span style="color: red;"&gt;(spuneți-mi sau trimiteți tabel întreținere)&lt;/span&gt;</v>
      </c>
      <c r="Y2645" s="648" t="str">
        <f t="shared" si="130"/>
        <v xml:space="preserve"> din care 0 număr camere necunoscut &lt;span style="color: red;"&gt;(spuneți-mi sau trimiteți tabel întreținere)&lt;/span&gt;</v>
      </c>
      <c r="Z2645" s="655"/>
      <c r="AA2645" s="656"/>
      <c r="AB2645" s="660"/>
      <c r="AC2645" s="665"/>
      <c r="AD2645" s="666"/>
      <c r="AE2645" s="666"/>
      <c r="AF2645" s="666"/>
      <c r="AG2645" s="666"/>
      <c r="AH2645" s="666"/>
      <c r="AI2645" s="666"/>
      <c r="AJ2645" s="667"/>
      <c r="AK2645" s="359"/>
    </row>
    <row r="2646" spans="1:37">
      <c r="A2646" s="367"/>
      <c r="B2646" s="445" t="s">
        <v>9</v>
      </c>
      <c r="C2646" s="402"/>
      <c r="D2646" s="428"/>
      <c r="E2646" s="449" t="s">
        <v>206</v>
      </c>
      <c r="F2646" s="450" t="s">
        <v>651</v>
      </c>
      <c r="G2646" s="450" t="s">
        <v>2666</v>
      </c>
      <c r="H2646" s="450" t="s">
        <v>2075</v>
      </c>
      <c r="I2646" s="452"/>
      <c r="J2646" s="457"/>
      <c r="K2646" s="407"/>
      <c r="L2646" s="407"/>
      <c r="M2646" s="407"/>
      <c r="N2646" s="425" t="s">
        <v>624</v>
      </c>
      <c r="O2646" s="437"/>
      <c r="P2646" s="406"/>
      <c r="Q2646" s="406"/>
      <c r="R2646" s="406"/>
      <c r="S2646" s="406"/>
      <c r="T2646" s="406"/>
      <c r="U2646" s="406"/>
      <c r="V2646" s="406" t="e">
        <f t="shared" si="131"/>
        <v>#VALUE!</v>
      </c>
      <c r="W2646" s="676"/>
      <c r="X2646" s="507" t="e">
        <f t="shared" si="129"/>
        <v>#VALUE!</v>
      </c>
      <c r="Y2646" s="508" t="e">
        <f t="shared" si="130"/>
        <v>#VALUE!</v>
      </c>
      <c r="Z2646" s="509"/>
      <c r="AA2646" s="510" t="s">
        <v>1043</v>
      </c>
      <c r="AB2646" s="421" t="s">
        <v>1318</v>
      </c>
      <c r="AC2646" s="432" t="s">
        <v>624</v>
      </c>
      <c r="AD2646" s="356" t="s">
        <v>624</v>
      </c>
      <c r="AE2646" s="356"/>
      <c r="AF2646" s="356"/>
      <c r="AG2646" s="356" t="s">
        <v>840</v>
      </c>
      <c r="AH2646" s="356"/>
      <c r="AI2646" s="356" t="s">
        <v>2227</v>
      </c>
      <c r="AJ2646" s="441"/>
      <c r="AK2646" s="359"/>
    </row>
    <row r="2647" spans="1:37">
      <c r="A2647" s="367"/>
      <c r="B2647" s="445" t="s">
        <v>9</v>
      </c>
      <c r="C2647" s="402"/>
      <c r="D2647" s="428"/>
      <c r="E2647" s="449" t="s">
        <v>206</v>
      </c>
      <c r="F2647" s="450" t="s">
        <v>651</v>
      </c>
      <c r="G2647" s="450" t="s">
        <v>2666</v>
      </c>
      <c r="H2647" s="450" t="s">
        <v>2075</v>
      </c>
      <c r="I2647" s="452"/>
      <c r="J2647" s="457"/>
      <c r="K2647" s="407"/>
      <c r="L2647" s="407"/>
      <c r="M2647" s="407"/>
      <c r="N2647" s="425" t="s">
        <v>624</v>
      </c>
      <c r="O2647" s="437"/>
      <c r="P2647" s="406"/>
      <c r="Q2647" s="406"/>
      <c r="R2647" s="406"/>
      <c r="S2647" s="406"/>
      <c r="T2647" s="406"/>
      <c r="U2647" s="406"/>
      <c r="V2647" s="406" t="e">
        <f t="shared" si="131"/>
        <v>#VALUE!</v>
      </c>
      <c r="W2647" s="676"/>
      <c r="X2647" s="507" t="e">
        <f t="shared" si="129"/>
        <v>#VALUE!</v>
      </c>
      <c r="Y2647" s="508" t="e">
        <f t="shared" si="130"/>
        <v>#VALUE!</v>
      </c>
      <c r="Z2647" s="509"/>
      <c r="AA2647" s="510" t="s">
        <v>1043</v>
      </c>
      <c r="AB2647" s="421" t="s">
        <v>1318</v>
      </c>
      <c r="AC2647" s="432" t="s">
        <v>624</v>
      </c>
      <c r="AD2647" s="356" t="s">
        <v>624</v>
      </c>
      <c r="AE2647" s="356"/>
      <c r="AF2647" s="356"/>
      <c r="AG2647" s="356" t="s">
        <v>840</v>
      </c>
      <c r="AH2647" s="356"/>
      <c r="AI2647" s="356" t="s">
        <v>2227</v>
      </c>
      <c r="AJ2647" s="441"/>
      <c r="AK2647" s="359"/>
    </row>
    <row r="2648" spans="1:37">
      <c r="A2648" s="367"/>
      <c r="B2648" s="445" t="s">
        <v>9</v>
      </c>
      <c r="C2648" s="402"/>
      <c r="D2648" s="428"/>
      <c r="E2648" s="449" t="s">
        <v>206</v>
      </c>
      <c r="F2648" s="450" t="s">
        <v>651</v>
      </c>
      <c r="G2648" s="450" t="s">
        <v>2666</v>
      </c>
      <c r="H2648" s="450" t="s">
        <v>2075</v>
      </c>
      <c r="I2648" s="452"/>
      <c r="J2648" s="457"/>
      <c r="K2648" s="407"/>
      <c r="L2648" s="407"/>
      <c r="M2648" s="407"/>
      <c r="N2648" s="425" t="s">
        <v>624</v>
      </c>
      <c r="O2648" s="437"/>
      <c r="P2648" s="406"/>
      <c r="Q2648" s="406"/>
      <c r="R2648" s="406"/>
      <c r="S2648" s="406"/>
      <c r="T2648" s="406"/>
      <c r="U2648" s="406"/>
      <c r="V2648" s="406" t="e">
        <f t="shared" si="131"/>
        <v>#VALUE!</v>
      </c>
      <c r="W2648" s="676"/>
      <c r="X2648" s="507" t="e">
        <f t="shared" si="129"/>
        <v>#VALUE!</v>
      </c>
      <c r="Y2648" s="508" t="e">
        <f t="shared" si="130"/>
        <v>#VALUE!</v>
      </c>
      <c r="Z2648" s="509"/>
      <c r="AA2648" s="510" t="s">
        <v>1043</v>
      </c>
      <c r="AB2648" s="421" t="s">
        <v>1318</v>
      </c>
      <c r="AC2648" s="432" t="s">
        <v>624</v>
      </c>
      <c r="AD2648" s="356" t="s">
        <v>624</v>
      </c>
      <c r="AE2648" s="356"/>
      <c r="AF2648" s="356"/>
      <c r="AG2648" s="356" t="s">
        <v>840</v>
      </c>
      <c r="AH2648" s="356"/>
      <c r="AI2648" s="356" t="s">
        <v>2227</v>
      </c>
      <c r="AJ2648" s="441"/>
      <c r="AK2648" s="359"/>
    </row>
    <row r="2649" spans="1:37">
      <c r="A2649" s="367"/>
      <c r="B2649" s="445" t="s">
        <v>404</v>
      </c>
      <c r="C2649" s="402">
        <v>46.568600000000004</v>
      </c>
      <c r="D2649" s="428">
        <v>23.782299999999999</v>
      </c>
      <c r="E2649" s="449" t="s">
        <v>206</v>
      </c>
      <c r="F2649" s="450" t="s">
        <v>651</v>
      </c>
      <c r="G2649" s="450" t="s">
        <v>2514</v>
      </c>
      <c r="H2649" s="450" t="s">
        <v>5285</v>
      </c>
      <c r="I2649" s="452" t="s">
        <v>681</v>
      </c>
      <c r="J2649" s="457" t="s">
        <v>3</v>
      </c>
      <c r="K2649" s="407">
        <v>1</v>
      </c>
      <c r="L2649" s="407">
        <v>5</v>
      </c>
      <c r="M2649" s="407">
        <v>5</v>
      </c>
      <c r="N2649" s="425">
        <v>60</v>
      </c>
      <c r="O2649" s="437"/>
      <c r="P2649" s="406">
        <v>60</v>
      </c>
      <c r="Q2649" s="406"/>
      <c r="R2649" s="406"/>
      <c r="S2649" s="406"/>
      <c r="T2649" s="406"/>
      <c r="U2649" s="406"/>
      <c r="V2649" s="406">
        <f t="shared" si="131"/>
        <v>0</v>
      </c>
      <c r="W2649" s="676"/>
      <c r="X2649" s="507" t="str">
        <f t="shared" si="129"/>
        <v>60 garsoniere, 0 număr camere necunoscut &lt;span style="color: red;"&gt;(spuneți-mi sau trimiteți tabel întreținere)&lt;/span&gt;</v>
      </c>
      <c r="Y2649" s="508" t="str">
        <f t="shared" si="130"/>
        <v>60 din care 60 garsoniere, 0 număr camere necunoscut &lt;span style="color: red;"&gt;(spuneți-mi sau trimiteți tabel întreținere)&lt;/span&gt;</v>
      </c>
      <c r="Z2649" s="509"/>
      <c r="AA2649" s="510" t="s">
        <v>1043</v>
      </c>
      <c r="AB2649" s="628" t="s">
        <v>1307</v>
      </c>
      <c r="AC2649" s="432" t="s">
        <v>1155</v>
      </c>
      <c r="AD2649" s="356" t="s">
        <v>2497</v>
      </c>
      <c r="AE2649" s="356"/>
      <c r="AF2649" s="356"/>
      <c r="AG2649" s="356" t="s">
        <v>840</v>
      </c>
      <c r="AH2649" s="356"/>
      <c r="AI2649" s="356" t="s">
        <v>2227</v>
      </c>
      <c r="AJ2649" s="441"/>
      <c r="AK2649" s="359"/>
    </row>
    <row r="2650" spans="1:37">
      <c r="A2650" s="367"/>
      <c r="B2650" s="445" t="s">
        <v>404</v>
      </c>
      <c r="C2650" s="402">
        <v>46.569000000000003</v>
      </c>
      <c r="D2650" s="428">
        <v>23.782299999999999</v>
      </c>
      <c r="E2650" s="449" t="s">
        <v>206</v>
      </c>
      <c r="F2650" s="450" t="s">
        <v>651</v>
      </c>
      <c r="G2650" s="450" t="s">
        <v>2514</v>
      </c>
      <c r="H2650" s="450" t="s">
        <v>5286</v>
      </c>
      <c r="I2650" s="452" t="s">
        <v>685</v>
      </c>
      <c r="J2650" s="457" t="s">
        <v>3</v>
      </c>
      <c r="K2650" s="407">
        <v>1</v>
      </c>
      <c r="L2650" s="407">
        <v>3</v>
      </c>
      <c r="M2650" s="407">
        <v>3</v>
      </c>
      <c r="N2650" s="425" t="s">
        <v>624</v>
      </c>
      <c r="O2650" s="437"/>
      <c r="P2650" s="406"/>
      <c r="Q2650" s="406"/>
      <c r="R2650" s="406"/>
      <c r="S2650" s="406"/>
      <c r="T2650" s="406"/>
      <c r="U2650" s="406"/>
      <c r="V2650" s="406" t="e">
        <f t="shared" si="131"/>
        <v>#VALUE!</v>
      </c>
      <c r="W2650" s="676"/>
      <c r="X2650" s="507" t="e">
        <f t="shared" si="129"/>
        <v>#VALUE!</v>
      </c>
      <c r="Y2650" s="508" t="e">
        <f t="shared" si="130"/>
        <v>#VALUE!</v>
      </c>
      <c r="Z2650" s="509"/>
      <c r="AA2650" s="510" t="s">
        <v>1043</v>
      </c>
      <c r="AB2650" s="421" t="s">
        <v>1298</v>
      </c>
      <c r="AC2650" s="432" t="s">
        <v>1044</v>
      </c>
      <c r="AD2650" s="356" t="s">
        <v>624</v>
      </c>
      <c r="AE2650" s="356"/>
      <c r="AF2650" s="356"/>
      <c r="AG2650" s="356" t="s">
        <v>840</v>
      </c>
      <c r="AH2650" s="356"/>
      <c r="AI2650" s="356" t="s">
        <v>2227</v>
      </c>
      <c r="AJ2650" s="441"/>
      <c r="AK2650" s="359"/>
    </row>
    <row r="2651" spans="1:37">
      <c r="A2651" s="367"/>
      <c r="B2651" s="445" t="s">
        <v>404</v>
      </c>
      <c r="C2651" s="402">
        <v>46.569200000000002</v>
      </c>
      <c r="D2651" s="428">
        <v>23.782499999999999</v>
      </c>
      <c r="E2651" s="449" t="s">
        <v>206</v>
      </c>
      <c r="F2651" s="450" t="s">
        <v>651</v>
      </c>
      <c r="G2651" s="450" t="s">
        <v>2514</v>
      </c>
      <c r="H2651" s="450" t="s">
        <v>5287</v>
      </c>
      <c r="I2651" s="452" t="s">
        <v>685</v>
      </c>
      <c r="J2651" s="457" t="s">
        <v>3</v>
      </c>
      <c r="K2651" s="407">
        <v>2</v>
      </c>
      <c r="L2651" s="407">
        <v>3</v>
      </c>
      <c r="M2651" s="407">
        <v>3</v>
      </c>
      <c r="N2651" s="425">
        <v>18</v>
      </c>
      <c r="O2651" s="437"/>
      <c r="P2651" s="406"/>
      <c r="Q2651" s="406"/>
      <c r="R2651" s="406"/>
      <c r="S2651" s="406"/>
      <c r="T2651" s="406"/>
      <c r="U2651" s="406"/>
      <c r="V2651" s="406">
        <f t="shared" si="131"/>
        <v>18</v>
      </c>
      <c r="W2651" s="676"/>
      <c r="X2651" s="507" t="str">
        <f t="shared" si="129"/>
        <v>18 număr camere necunoscut &lt;span style="color: red;"&gt;(spuneți-mi sau trimiteți tabel întreținere)&lt;/span&gt;</v>
      </c>
      <c r="Y2651" s="508" t="str">
        <f t="shared" si="130"/>
        <v>18 din care 18 număr camere necunoscut &lt;span style="color: red;"&gt;(spuneți-mi sau trimiteți tabel întreținere)&lt;/span&gt;</v>
      </c>
      <c r="Z2651" s="509"/>
      <c r="AA2651" s="510" t="s">
        <v>1043</v>
      </c>
      <c r="AB2651" s="421" t="s">
        <v>1300</v>
      </c>
      <c r="AC2651" s="432" t="s">
        <v>1548</v>
      </c>
      <c r="AD2651" s="356" t="s">
        <v>624</v>
      </c>
      <c r="AE2651" s="356"/>
      <c r="AF2651" s="356"/>
      <c r="AG2651" s="356" t="s">
        <v>840</v>
      </c>
      <c r="AH2651" s="356"/>
      <c r="AI2651" s="356" t="s">
        <v>2227</v>
      </c>
      <c r="AJ2651" s="441"/>
      <c r="AK2651" s="359"/>
    </row>
    <row r="2652" spans="1:37">
      <c r="A2652" s="367"/>
      <c r="B2652" s="445" t="s">
        <v>404</v>
      </c>
      <c r="C2652" s="402">
        <v>46.567700000000002</v>
      </c>
      <c r="D2652" s="428">
        <v>23.7822</v>
      </c>
      <c r="E2652" s="449" t="s">
        <v>206</v>
      </c>
      <c r="F2652" s="450" t="s">
        <v>651</v>
      </c>
      <c r="G2652" s="450" t="s">
        <v>2514</v>
      </c>
      <c r="H2652" s="450" t="s">
        <v>5288</v>
      </c>
      <c r="I2652" s="451" t="s">
        <v>681</v>
      </c>
      <c r="J2652" s="456" t="s">
        <v>3</v>
      </c>
      <c r="K2652" s="403">
        <v>2</v>
      </c>
      <c r="L2652" s="403">
        <v>5</v>
      </c>
      <c r="M2652" s="403">
        <v>5</v>
      </c>
      <c r="N2652" s="398">
        <v>20</v>
      </c>
      <c r="O2652" s="395"/>
      <c r="P2652" s="526"/>
      <c r="Q2652" s="526"/>
      <c r="R2652" s="526">
        <v>14</v>
      </c>
      <c r="S2652" s="526">
        <v>6</v>
      </c>
      <c r="T2652" s="526"/>
      <c r="U2652" s="526"/>
      <c r="V2652" s="526">
        <f t="shared" si="131"/>
        <v>0</v>
      </c>
      <c r="W2652" s="677"/>
      <c r="X2652" s="503" t="str">
        <f t="shared" si="129"/>
        <v>14 trei camere, 6 patru camere, 0 număr camere necunoscut &lt;span style="color: red;"&gt;(spuneți-mi sau trimiteți tabel întreținere)&lt;/span&gt;</v>
      </c>
      <c r="Y2652" s="504" t="str">
        <f t="shared" si="130"/>
        <v>20 din care 14 trei camere, 6 patru camere, 0 număr camere necunoscut &lt;span style="color: red;"&gt;(spuneți-mi sau trimiteți tabel întreținere)&lt;/span&gt;</v>
      </c>
      <c r="Z2652" s="505"/>
      <c r="AA2652" s="625" t="s">
        <v>1043</v>
      </c>
      <c r="AB2652" s="628" t="s">
        <v>1307</v>
      </c>
      <c r="AC2652" s="431" t="s">
        <v>1155</v>
      </c>
      <c r="AD2652" s="623" t="s">
        <v>1399</v>
      </c>
      <c r="AE2652" s="623"/>
      <c r="AF2652" s="623"/>
      <c r="AG2652" s="623" t="s">
        <v>10</v>
      </c>
      <c r="AH2652" s="623"/>
      <c r="AI2652" s="623" t="s">
        <v>2598</v>
      </c>
      <c r="AJ2652" s="441"/>
      <c r="AK2652" s="359"/>
    </row>
    <row r="2653" spans="1:37">
      <c r="A2653" s="367"/>
      <c r="B2653" s="445" t="s">
        <v>404</v>
      </c>
      <c r="C2653" s="402">
        <v>46.567599999999999</v>
      </c>
      <c r="D2653" s="428">
        <v>23.782800000000002</v>
      </c>
      <c r="E2653" s="449" t="s">
        <v>206</v>
      </c>
      <c r="F2653" s="450" t="s">
        <v>651</v>
      </c>
      <c r="G2653" s="450" t="s">
        <v>2514</v>
      </c>
      <c r="H2653" s="450" t="s">
        <v>3296</v>
      </c>
      <c r="I2653" s="451" t="s">
        <v>681</v>
      </c>
      <c r="J2653" s="456" t="s">
        <v>3</v>
      </c>
      <c r="K2653" s="403">
        <v>2</v>
      </c>
      <c r="L2653" s="403">
        <v>5</v>
      </c>
      <c r="M2653" s="403">
        <v>5</v>
      </c>
      <c r="N2653" s="398">
        <v>40</v>
      </c>
      <c r="O2653" s="437"/>
      <c r="P2653" s="406"/>
      <c r="Q2653" s="406"/>
      <c r="R2653" s="406"/>
      <c r="S2653" s="406"/>
      <c r="T2653" s="406"/>
      <c r="U2653" s="406"/>
      <c r="V2653" s="406">
        <f t="shared" si="131"/>
        <v>40</v>
      </c>
      <c r="W2653" s="676" t="s">
        <v>654</v>
      </c>
      <c r="X2653" s="507" t="str">
        <f t="shared" si="129"/>
        <v>aproximativ 40 număr camere necunoscut &lt;span style="color: red;"&gt;(spuneți-mi sau trimiteți tabel întreținere)&lt;/span&gt;</v>
      </c>
      <c r="Y2653" s="508" t="str">
        <f t="shared" si="130"/>
        <v>aproximativ 40 din care aproximativ 40 număr camere necunoscut &lt;span style="color: red;"&gt;(spuneți-mi sau trimiteți tabel întreținere)&lt;/span&gt;</v>
      </c>
      <c r="Z2653" s="509"/>
      <c r="AA2653" s="510" t="s">
        <v>1043</v>
      </c>
      <c r="AB2653" s="628" t="s">
        <v>1301</v>
      </c>
      <c r="AC2653" s="432" t="s">
        <v>1548</v>
      </c>
      <c r="AD2653" s="356" t="s">
        <v>624</v>
      </c>
      <c r="AE2653" s="356"/>
      <c r="AF2653" s="356"/>
      <c r="AG2653" s="356" t="s">
        <v>840</v>
      </c>
      <c r="AH2653" s="356"/>
      <c r="AI2653" s="356" t="s">
        <v>2227</v>
      </c>
      <c r="AJ2653" s="441"/>
      <c r="AK2653" s="359"/>
    </row>
    <row r="2654" spans="1:37">
      <c r="A2654" s="367"/>
      <c r="B2654" s="445" t="s">
        <v>404</v>
      </c>
      <c r="C2654" s="402">
        <v>46.5672</v>
      </c>
      <c r="D2654" s="428">
        <v>23.782399999999999</v>
      </c>
      <c r="E2654" s="449" t="s">
        <v>206</v>
      </c>
      <c r="F2654" s="450" t="s">
        <v>651</v>
      </c>
      <c r="G2654" s="450" t="s">
        <v>2514</v>
      </c>
      <c r="H2654" s="450" t="s">
        <v>3296</v>
      </c>
      <c r="I2654" s="452" t="s">
        <v>624</v>
      </c>
      <c r="J2654" s="457" t="s">
        <v>624</v>
      </c>
      <c r="K2654" s="407" t="s">
        <v>624</v>
      </c>
      <c r="L2654" s="407" t="s">
        <v>624</v>
      </c>
      <c r="M2654" s="407" t="s">
        <v>624</v>
      </c>
      <c r="N2654" s="425" t="s">
        <v>624</v>
      </c>
      <c r="O2654" s="437"/>
      <c r="P2654" s="406"/>
      <c r="Q2654" s="406"/>
      <c r="R2654" s="406"/>
      <c r="S2654" s="406"/>
      <c r="T2654" s="406"/>
      <c r="U2654" s="406"/>
      <c r="V2654" s="406" t="e">
        <f t="shared" si="131"/>
        <v>#VALUE!</v>
      </c>
      <c r="W2654" s="676"/>
      <c r="X2654" s="507" t="e">
        <f t="shared" si="129"/>
        <v>#VALUE!</v>
      </c>
      <c r="Y2654" s="508" t="e">
        <f t="shared" si="130"/>
        <v>#VALUE!</v>
      </c>
      <c r="Z2654" s="509"/>
      <c r="AA2654" s="510" t="s">
        <v>1043</v>
      </c>
      <c r="AB2654" s="421" t="s">
        <v>1318</v>
      </c>
      <c r="AC2654" s="432" t="s">
        <v>624</v>
      </c>
      <c r="AD2654" s="356" t="s">
        <v>624</v>
      </c>
      <c r="AE2654" s="356"/>
      <c r="AF2654" s="356"/>
      <c r="AG2654" s="356" t="s">
        <v>840</v>
      </c>
      <c r="AH2654" s="356"/>
      <c r="AI2654" s="356" t="s">
        <v>2227</v>
      </c>
      <c r="AJ2654" s="441"/>
      <c r="AK2654" s="359"/>
    </row>
    <row r="2655" spans="1:37">
      <c r="A2655" s="367"/>
      <c r="B2655" s="445" t="s">
        <v>404</v>
      </c>
      <c r="C2655" s="402">
        <v>46.567300000000003</v>
      </c>
      <c r="D2655" s="428">
        <v>23.7822</v>
      </c>
      <c r="E2655" s="449" t="s">
        <v>206</v>
      </c>
      <c r="F2655" s="450" t="s">
        <v>651</v>
      </c>
      <c r="G2655" s="450" t="s">
        <v>2514</v>
      </c>
      <c r="H2655" s="450" t="s">
        <v>3296</v>
      </c>
      <c r="I2655" s="452" t="s">
        <v>624</v>
      </c>
      <c r="J2655" s="457" t="s">
        <v>624</v>
      </c>
      <c r="K2655" s="407" t="s">
        <v>624</v>
      </c>
      <c r="L2655" s="407" t="s">
        <v>624</v>
      </c>
      <c r="M2655" s="407" t="s">
        <v>624</v>
      </c>
      <c r="N2655" s="425" t="s">
        <v>624</v>
      </c>
      <c r="O2655" s="437"/>
      <c r="P2655" s="406"/>
      <c r="Q2655" s="406"/>
      <c r="R2655" s="406"/>
      <c r="S2655" s="406"/>
      <c r="T2655" s="406"/>
      <c r="U2655" s="406"/>
      <c r="V2655" s="406" t="e">
        <f t="shared" si="131"/>
        <v>#VALUE!</v>
      </c>
      <c r="W2655" s="676"/>
      <c r="X2655" s="507" t="e">
        <f t="shared" si="129"/>
        <v>#VALUE!</v>
      </c>
      <c r="Y2655" s="508" t="e">
        <f t="shared" si="130"/>
        <v>#VALUE!</v>
      </c>
      <c r="Z2655" s="509"/>
      <c r="AA2655" s="510" t="s">
        <v>1043</v>
      </c>
      <c r="AB2655" s="421" t="s">
        <v>1318</v>
      </c>
      <c r="AC2655" s="432" t="s">
        <v>624</v>
      </c>
      <c r="AD2655" s="356" t="s">
        <v>624</v>
      </c>
      <c r="AE2655" s="356"/>
      <c r="AF2655" s="356"/>
      <c r="AG2655" s="356" t="s">
        <v>840</v>
      </c>
      <c r="AH2655" s="356"/>
      <c r="AI2655" s="356" t="s">
        <v>2227</v>
      </c>
      <c r="AJ2655" s="441"/>
      <c r="AK2655" s="359"/>
    </row>
    <row r="2656" spans="1:37">
      <c r="A2656" s="367"/>
      <c r="B2656" s="445" t="s">
        <v>404</v>
      </c>
      <c r="C2656" s="402">
        <v>46.567300000000003</v>
      </c>
      <c r="D2656" s="428">
        <v>23.783100000000001</v>
      </c>
      <c r="E2656" s="449" t="s">
        <v>206</v>
      </c>
      <c r="F2656" s="450" t="s">
        <v>651</v>
      </c>
      <c r="G2656" s="450" t="s">
        <v>2514</v>
      </c>
      <c r="H2656" s="450" t="s">
        <v>3175</v>
      </c>
      <c r="I2656" s="627" t="s">
        <v>681</v>
      </c>
      <c r="J2656" s="399" t="s">
        <v>3</v>
      </c>
      <c r="K2656" s="624">
        <v>2</v>
      </c>
      <c r="L2656" s="624">
        <v>5</v>
      </c>
      <c r="M2656" s="624">
        <v>5</v>
      </c>
      <c r="N2656" s="398">
        <v>40</v>
      </c>
      <c r="O2656" s="395"/>
      <c r="P2656" s="526"/>
      <c r="Q2656" s="526">
        <v>32</v>
      </c>
      <c r="R2656" s="526">
        <v>8</v>
      </c>
      <c r="S2656" s="526"/>
      <c r="T2656" s="526"/>
      <c r="U2656" s="526"/>
      <c r="V2656" s="526">
        <f t="shared" si="131"/>
        <v>0</v>
      </c>
      <c r="W2656" s="672"/>
      <c r="X2656" s="396" t="str">
        <f t="shared" si="129"/>
        <v>32 două camere, 8 trei camere, 0 număr camere necunoscut &lt;span style="color: red;"&gt;(spuneți-mi sau trimiteți tabel întreținere)&lt;/span&gt;</v>
      </c>
      <c r="Y2656" s="622" t="str">
        <f t="shared" si="130"/>
        <v>40 din care 32 două camere, 8 trei camere, 0 număr camere necunoscut &lt;span style="color: red;"&gt;(spuneți-mi sau trimiteți tabel întreținere)&lt;/span&gt;</v>
      </c>
      <c r="Z2656" s="397"/>
      <c r="AA2656" s="625" t="s">
        <v>1043</v>
      </c>
      <c r="AB2656" s="628" t="s">
        <v>1301</v>
      </c>
      <c r="AC2656" s="431" t="s">
        <v>1548</v>
      </c>
      <c r="AD2656" s="623" t="s">
        <v>1474</v>
      </c>
      <c r="AE2656" s="623"/>
      <c r="AF2656" s="623"/>
      <c r="AG2656" s="623" t="s">
        <v>6</v>
      </c>
      <c r="AH2656" s="623"/>
      <c r="AI2656" s="623" t="s">
        <v>2560</v>
      </c>
      <c r="AJ2656" s="441"/>
      <c r="AK2656" s="359"/>
    </row>
    <row r="2657" spans="1:37">
      <c r="A2657" s="367"/>
      <c r="B2657" s="445" t="s">
        <v>404</v>
      </c>
      <c r="C2657" s="402">
        <v>46.564999999999998</v>
      </c>
      <c r="D2657" s="428">
        <v>23.7807</v>
      </c>
      <c r="E2657" s="449" t="s">
        <v>206</v>
      </c>
      <c r="F2657" s="450" t="s">
        <v>651</v>
      </c>
      <c r="G2657" s="450" t="s">
        <v>2514</v>
      </c>
      <c r="H2657" s="450" t="s">
        <v>5289</v>
      </c>
      <c r="I2657" s="452" t="s">
        <v>663</v>
      </c>
      <c r="J2657" s="457" t="s">
        <v>751</v>
      </c>
      <c r="K2657" s="407">
        <v>1</v>
      </c>
      <c r="L2657" s="407">
        <v>8</v>
      </c>
      <c r="M2657" s="407">
        <v>7</v>
      </c>
      <c r="N2657" s="425">
        <v>20</v>
      </c>
      <c r="O2657" s="437"/>
      <c r="P2657" s="406"/>
      <c r="Q2657" s="406"/>
      <c r="R2657" s="406"/>
      <c r="S2657" s="406"/>
      <c r="T2657" s="406"/>
      <c r="U2657" s="406"/>
      <c r="V2657" s="406">
        <f t="shared" si="131"/>
        <v>20</v>
      </c>
      <c r="W2657" s="676" t="s">
        <v>654</v>
      </c>
      <c r="X2657" s="507" t="str">
        <f t="shared" si="129"/>
        <v>aproximativ 20 număr camere necunoscut &lt;span style="color: red;"&gt;(spuneți-mi sau trimiteți tabel întreținere)&lt;/span&gt;</v>
      </c>
      <c r="Y2657" s="508" t="str">
        <f t="shared" si="130"/>
        <v>aproximativ 20 din care aproximativ 20 număr camere necunoscut &lt;span style="color: red;"&gt;(spuneți-mi sau trimiteți tabel întreținere)&lt;/span&gt;</v>
      </c>
      <c r="Z2657" s="509"/>
      <c r="AA2657" s="510" t="s">
        <v>1043</v>
      </c>
      <c r="AB2657" s="421" t="s">
        <v>1308</v>
      </c>
      <c r="AC2657" s="432" t="s">
        <v>1155</v>
      </c>
      <c r="AD2657" s="356" t="s">
        <v>907</v>
      </c>
      <c r="AE2657" s="356"/>
      <c r="AF2657" s="356"/>
      <c r="AG2657" s="356" t="s">
        <v>840</v>
      </c>
      <c r="AH2657" s="356"/>
      <c r="AI2657" s="356" t="s">
        <v>2227</v>
      </c>
      <c r="AJ2657" s="441"/>
      <c r="AK2657" s="359"/>
    </row>
    <row r="2658" spans="1:37">
      <c r="A2658" s="367"/>
      <c r="B2658" s="445" t="s">
        <v>404</v>
      </c>
      <c r="C2658" s="402">
        <v>46.565199999999997</v>
      </c>
      <c r="D2658" s="428">
        <v>23.7807</v>
      </c>
      <c r="E2658" s="449" t="s">
        <v>206</v>
      </c>
      <c r="F2658" s="450" t="s">
        <v>651</v>
      </c>
      <c r="G2658" s="450" t="s">
        <v>2514</v>
      </c>
      <c r="H2658" s="450" t="s">
        <v>5290</v>
      </c>
      <c r="I2658" s="452" t="s">
        <v>660</v>
      </c>
      <c r="J2658" s="457" t="s">
        <v>751</v>
      </c>
      <c r="K2658" s="407">
        <v>1</v>
      </c>
      <c r="L2658" s="407">
        <v>9</v>
      </c>
      <c r="M2658" s="407">
        <v>7</v>
      </c>
      <c r="N2658" s="425">
        <v>20</v>
      </c>
      <c r="O2658" s="437"/>
      <c r="P2658" s="406"/>
      <c r="Q2658" s="406"/>
      <c r="R2658" s="406"/>
      <c r="S2658" s="406"/>
      <c r="T2658" s="406"/>
      <c r="U2658" s="406"/>
      <c r="V2658" s="406">
        <f t="shared" si="131"/>
        <v>20</v>
      </c>
      <c r="W2658" s="676" t="s">
        <v>654</v>
      </c>
      <c r="X2658" s="507" t="str">
        <f t="shared" si="129"/>
        <v>aproximativ 20 număr camere necunoscut &lt;span style="color: red;"&gt;(spuneți-mi sau trimiteți tabel întreținere)&lt;/span&gt;</v>
      </c>
      <c r="Y2658" s="508" t="str">
        <f t="shared" si="130"/>
        <v>aproximativ 20 din care aproximativ 20 număr camere necunoscut &lt;span style="color: red;"&gt;(spuneți-mi sau trimiteți tabel întreținere)&lt;/span&gt;</v>
      </c>
      <c r="Z2658" s="509"/>
      <c r="AA2658" s="510" t="s">
        <v>1043</v>
      </c>
      <c r="AB2658" s="421" t="s">
        <v>1308</v>
      </c>
      <c r="AC2658" s="432" t="s">
        <v>1155</v>
      </c>
      <c r="AD2658" s="356" t="s">
        <v>907</v>
      </c>
      <c r="AE2658" s="356"/>
      <c r="AF2658" s="356"/>
      <c r="AG2658" s="356" t="s">
        <v>840</v>
      </c>
      <c r="AH2658" s="356"/>
      <c r="AI2658" s="356" t="s">
        <v>2227</v>
      </c>
      <c r="AJ2658" s="441"/>
      <c r="AK2658" s="359"/>
    </row>
    <row r="2659" spans="1:37">
      <c r="A2659" s="367"/>
      <c r="B2659" s="445" t="s">
        <v>404</v>
      </c>
      <c r="C2659" s="402"/>
      <c r="D2659" s="428"/>
      <c r="E2659" s="449" t="s">
        <v>206</v>
      </c>
      <c r="F2659" s="450" t="s">
        <v>651</v>
      </c>
      <c r="G2659" s="450" t="s">
        <v>2514</v>
      </c>
      <c r="H2659" s="450" t="s">
        <v>2075</v>
      </c>
      <c r="I2659" s="452" t="s">
        <v>624</v>
      </c>
      <c r="J2659" s="457" t="s">
        <v>624</v>
      </c>
      <c r="K2659" s="407" t="s">
        <v>624</v>
      </c>
      <c r="L2659" s="407" t="s">
        <v>624</v>
      </c>
      <c r="M2659" s="407" t="s">
        <v>624</v>
      </c>
      <c r="N2659" s="425" t="s">
        <v>624</v>
      </c>
      <c r="O2659" s="437"/>
      <c r="P2659" s="406"/>
      <c r="Q2659" s="406"/>
      <c r="R2659" s="406"/>
      <c r="S2659" s="406"/>
      <c r="T2659" s="406"/>
      <c r="U2659" s="406"/>
      <c r="V2659" s="406" t="e">
        <f t="shared" si="131"/>
        <v>#VALUE!</v>
      </c>
      <c r="W2659" s="676"/>
      <c r="X2659" s="507" t="e">
        <f t="shared" si="129"/>
        <v>#VALUE!</v>
      </c>
      <c r="Y2659" s="508" t="e">
        <f t="shared" si="130"/>
        <v>#VALUE!</v>
      </c>
      <c r="Z2659" s="509"/>
      <c r="AA2659" s="510" t="s">
        <v>1043</v>
      </c>
      <c r="AB2659" s="421" t="s">
        <v>1318</v>
      </c>
      <c r="AC2659" s="432" t="s">
        <v>624</v>
      </c>
      <c r="AD2659" s="356" t="s">
        <v>624</v>
      </c>
      <c r="AE2659" s="356"/>
      <c r="AF2659" s="356"/>
      <c r="AG2659" s="356" t="s">
        <v>840</v>
      </c>
      <c r="AH2659" s="356"/>
      <c r="AI2659" s="356" t="s">
        <v>2227</v>
      </c>
      <c r="AJ2659" s="441"/>
      <c r="AK2659" s="359"/>
    </row>
    <row r="2660" spans="1:37">
      <c r="A2660" s="367"/>
      <c r="B2660" s="445" t="s">
        <v>404</v>
      </c>
      <c r="C2660" s="402">
        <v>46.5687</v>
      </c>
      <c r="D2660" s="428">
        <v>23.7806</v>
      </c>
      <c r="E2660" s="449" t="s">
        <v>206</v>
      </c>
      <c r="F2660" s="450" t="s">
        <v>651</v>
      </c>
      <c r="G2660" s="450" t="s">
        <v>2514</v>
      </c>
      <c r="H2660" s="450" t="s">
        <v>3080</v>
      </c>
      <c r="I2660" s="452" t="s">
        <v>685</v>
      </c>
      <c r="J2660" s="457" t="s">
        <v>3</v>
      </c>
      <c r="K2660" s="407">
        <v>2</v>
      </c>
      <c r="L2660" s="407">
        <v>3</v>
      </c>
      <c r="M2660" s="407">
        <v>3</v>
      </c>
      <c r="N2660" s="425">
        <v>12</v>
      </c>
      <c r="O2660" s="437"/>
      <c r="P2660" s="406"/>
      <c r="Q2660" s="406">
        <v>12</v>
      </c>
      <c r="R2660" s="406"/>
      <c r="S2660" s="406"/>
      <c r="T2660" s="406"/>
      <c r="U2660" s="406"/>
      <c r="V2660" s="406">
        <f t="shared" si="131"/>
        <v>0</v>
      </c>
      <c r="W2660" s="676"/>
      <c r="X2660" s="507" t="str">
        <f t="shared" si="129"/>
        <v>12 două camere, 0 număr camere necunoscut &lt;span style="color: red;"&gt;(spuneți-mi sau trimiteți tabel întreținere)&lt;/span&gt;</v>
      </c>
      <c r="Y2660" s="508" t="str">
        <f t="shared" si="130"/>
        <v>12 din care 12 două camere, 0 număr camere necunoscut &lt;span style="color: red;"&gt;(spuneți-mi sau trimiteți tabel întreținere)&lt;/span&gt;</v>
      </c>
      <c r="Z2660" s="509"/>
      <c r="AA2660" s="510" t="s">
        <v>1043</v>
      </c>
      <c r="AB2660" s="421" t="s">
        <v>1299</v>
      </c>
      <c r="AC2660" s="432" t="s">
        <v>1548</v>
      </c>
      <c r="AD2660" s="356" t="s">
        <v>624</v>
      </c>
      <c r="AE2660" s="356"/>
      <c r="AF2660" s="356"/>
      <c r="AG2660" s="356" t="s">
        <v>840</v>
      </c>
      <c r="AH2660" s="356"/>
      <c r="AI2660" s="356" t="s">
        <v>2227</v>
      </c>
      <c r="AJ2660" s="441"/>
      <c r="AK2660" s="359"/>
    </row>
    <row r="2661" spans="1:37">
      <c r="A2661" s="367"/>
      <c r="B2661" s="445" t="s">
        <v>404</v>
      </c>
      <c r="C2661" s="402">
        <v>46.569000000000003</v>
      </c>
      <c r="D2661" s="428">
        <v>23.780899999999999</v>
      </c>
      <c r="E2661" s="449" t="s">
        <v>206</v>
      </c>
      <c r="F2661" s="450" t="s">
        <v>651</v>
      </c>
      <c r="G2661" s="450" t="s">
        <v>2514</v>
      </c>
      <c r="H2661" s="450" t="s">
        <v>3119</v>
      </c>
      <c r="I2661" s="452" t="s">
        <v>685</v>
      </c>
      <c r="J2661" s="457" t="s">
        <v>3</v>
      </c>
      <c r="K2661" s="407">
        <v>2</v>
      </c>
      <c r="L2661" s="407">
        <v>3</v>
      </c>
      <c r="M2661" s="407">
        <v>3</v>
      </c>
      <c r="N2661" s="425">
        <v>12</v>
      </c>
      <c r="O2661" s="437"/>
      <c r="P2661" s="406"/>
      <c r="Q2661" s="406">
        <v>12</v>
      </c>
      <c r="R2661" s="406"/>
      <c r="S2661" s="406"/>
      <c r="T2661" s="406"/>
      <c r="U2661" s="406"/>
      <c r="V2661" s="406">
        <f t="shared" si="131"/>
        <v>0</v>
      </c>
      <c r="W2661" s="676"/>
      <c r="X2661" s="507" t="str">
        <f t="shared" si="129"/>
        <v>12 două camere, 0 număr camere necunoscut &lt;span style="color: red;"&gt;(spuneți-mi sau trimiteți tabel întreținere)&lt;/span&gt;</v>
      </c>
      <c r="Y2661" s="508" t="str">
        <f t="shared" si="130"/>
        <v>12 din care 12 două camere, 0 număr camere necunoscut &lt;span style="color: red;"&gt;(spuneți-mi sau trimiteți tabel întreținere)&lt;/span&gt;</v>
      </c>
      <c r="Z2661" s="509"/>
      <c r="AA2661" s="510" t="s">
        <v>1043</v>
      </c>
      <c r="AB2661" s="421" t="s">
        <v>1299</v>
      </c>
      <c r="AC2661" s="432" t="s">
        <v>1548</v>
      </c>
      <c r="AD2661" s="356" t="s">
        <v>624</v>
      </c>
      <c r="AE2661" s="356"/>
      <c r="AF2661" s="356"/>
      <c r="AG2661" s="356" t="s">
        <v>840</v>
      </c>
      <c r="AH2661" s="356"/>
      <c r="AI2661" s="356" t="s">
        <v>2227</v>
      </c>
      <c r="AJ2661" s="441"/>
      <c r="AK2661" s="359"/>
    </row>
    <row r="2662" spans="1:37">
      <c r="A2662" s="367"/>
      <c r="B2662" s="445" t="s">
        <v>404</v>
      </c>
      <c r="C2662" s="402">
        <v>46.569400000000002</v>
      </c>
      <c r="D2662" s="428">
        <v>23.780799999999999</v>
      </c>
      <c r="E2662" s="449" t="s">
        <v>206</v>
      </c>
      <c r="F2662" s="450" t="s">
        <v>651</v>
      </c>
      <c r="G2662" s="450" t="s">
        <v>2514</v>
      </c>
      <c r="H2662" s="450" t="s">
        <v>3326</v>
      </c>
      <c r="I2662" s="452" t="s">
        <v>685</v>
      </c>
      <c r="J2662" s="457" t="s">
        <v>3</v>
      </c>
      <c r="K2662" s="407">
        <v>2</v>
      </c>
      <c r="L2662" s="407">
        <v>3</v>
      </c>
      <c r="M2662" s="407">
        <v>3</v>
      </c>
      <c r="N2662" s="425" t="s">
        <v>624</v>
      </c>
      <c r="O2662" s="437"/>
      <c r="P2662" s="406"/>
      <c r="Q2662" s="406"/>
      <c r="R2662" s="406"/>
      <c r="S2662" s="406"/>
      <c r="T2662" s="406"/>
      <c r="U2662" s="406"/>
      <c r="V2662" s="406" t="e">
        <f t="shared" si="131"/>
        <v>#VALUE!</v>
      </c>
      <c r="W2662" s="676"/>
      <c r="X2662" s="507" t="e">
        <f t="shared" si="129"/>
        <v>#VALUE!</v>
      </c>
      <c r="Y2662" s="508" t="e">
        <f t="shared" si="130"/>
        <v>#VALUE!</v>
      </c>
      <c r="Z2662" s="509"/>
      <c r="AA2662" s="510" t="s">
        <v>1043</v>
      </c>
      <c r="AB2662" s="421" t="s">
        <v>1299</v>
      </c>
      <c r="AC2662" s="432" t="s">
        <v>1548</v>
      </c>
      <c r="AD2662" s="356" t="s">
        <v>624</v>
      </c>
      <c r="AE2662" s="356"/>
      <c r="AF2662" s="356"/>
      <c r="AG2662" s="356" t="s">
        <v>840</v>
      </c>
      <c r="AH2662" s="356"/>
      <c r="AI2662" s="356" t="s">
        <v>2227</v>
      </c>
      <c r="AJ2662" s="441"/>
      <c r="AK2662" s="359"/>
    </row>
    <row r="2663" spans="1:37">
      <c r="A2663" s="367"/>
      <c r="B2663" s="445" t="s">
        <v>404</v>
      </c>
      <c r="C2663" s="402">
        <v>46.569499999999998</v>
      </c>
      <c r="D2663" s="428">
        <v>23.7803</v>
      </c>
      <c r="E2663" s="449" t="s">
        <v>206</v>
      </c>
      <c r="F2663" s="450" t="s">
        <v>651</v>
      </c>
      <c r="G2663" s="450" t="s">
        <v>2514</v>
      </c>
      <c r="H2663" s="450" t="s">
        <v>5291</v>
      </c>
      <c r="I2663" s="452" t="s">
        <v>685</v>
      </c>
      <c r="J2663" s="457" t="s">
        <v>3</v>
      </c>
      <c r="K2663" s="407">
        <v>2</v>
      </c>
      <c r="L2663" s="407">
        <v>3</v>
      </c>
      <c r="M2663" s="407">
        <v>3</v>
      </c>
      <c r="N2663" s="425" t="s">
        <v>624</v>
      </c>
      <c r="O2663" s="437"/>
      <c r="P2663" s="406"/>
      <c r="Q2663" s="406"/>
      <c r="R2663" s="406"/>
      <c r="S2663" s="406"/>
      <c r="T2663" s="406"/>
      <c r="U2663" s="406"/>
      <c r="V2663" s="406" t="e">
        <f t="shared" si="131"/>
        <v>#VALUE!</v>
      </c>
      <c r="W2663" s="676"/>
      <c r="X2663" s="507" t="e">
        <f t="shared" si="129"/>
        <v>#VALUE!</v>
      </c>
      <c r="Y2663" s="508" t="e">
        <f t="shared" si="130"/>
        <v>#VALUE!</v>
      </c>
      <c r="Z2663" s="509"/>
      <c r="AA2663" s="510" t="s">
        <v>1043</v>
      </c>
      <c r="AB2663" s="421" t="s">
        <v>1299</v>
      </c>
      <c r="AC2663" s="432" t="s">
        <v>1548</v>
      </c>
      <c r="AD2663" s="356" t="s">
        <v>624</v>
      </c>
      <c r="AE2663" s="356"/>
      <c r="AF2663" s="356"/>
      <c r="AG2663" s="356" t="s">
        <v>840</v>
      </c>
      <c r="AH2663" s="356"/>
      <c r="AI2663" s="356" t="s">
        <v>2227</v>
      </c>
      <c r="AJ2663" s="441"/>
      <c r="AK2663" s="359"/>
    </row>
    <row r="2664" spans="1:37">
      <c r="A2664" s="367"/>
      <c r="B2664" s="445" t="s">
        <v>9</v>
      </c>
      <c r="C2664" s="402"/>
      <c r="D2664" s="428"/>
      <c r="E2664" s="449" t="s">
        <v>206</v>
      </c>
      <c r="F2664" s="450" t="s">
        <v>651</v>
      </c>
      <c r="G2664" s="450" t="s">
        <v>2513</v>
      </c>
      <c r="H2664" s="450" t="s">
        <v>2075</v>
      </c>
      <c r="I2664" s="452" t="s">
        <v>624</v>
      </c>
      <c r="J2664" s="457" t="s">
        <v>624</v>
      </c>
      <c r="K2664" s="407" t="s">
        <v>624</v>
      </c>
      <c r="L2664" s="407" t="s">
        <v>624</v>
      </c>
      <c r="M2664" s="407" t="s">
        <v>624</v>
      </c>
      <c r="N2664" s="425" t="s">
        <v>624</v>
      </c>
      <c r="O2664" s="437"/>
      <c r="P2664" s="406"/>
      <c r="Q2664" s="406"/>
      <c r="R2664" s="406"/>
      <c r="S2664" s="406"/>
      <c r="T2664" s="406"/>
      <c r="U2664" s="406"/>
      <c r="V2664" s="406" t="e">
        <f t="shared" si="131"/>
        <v>#VALUE!</v>
      </c>
      <c r="W2664" s="676"/>
      <c r="X2664" s="507" t="e">
        <f t="shared" si="129"/>
        <v>#VALUE!</v>
      </c>
      <c r="Y2664" s="508" t="e">
        <f t="shared" si="130"/>
        <v>#VALUE!</v>
      </c>
      <c r="Z2664" s="509"/>
      <c r="AA2664" s="510" t="s">
        <v>1043</v>
      </c>
      <c r="AB2664" s="421" t="s">
        <v>1318</v>
      </c>
      <c r="AC2664" s="432" t="s">
        <v>624</v>
      </c>
      <c r="AD2664" s="356" t="s">
        <v>624</v>
      </c>
      <c r="AE2664" s="356"/>
      <c r="AF2664" s="356"/>
      <c r="AG2664" s="356" t="s">
        <v>840</v>
      </c>
      <c r="AH2664" s="356"/>
      <c r="AI2664" s="356" t="s">
        <v>2227</v>
      </c>
      <c r="AJ2664" s="441"/>
      <c r="AK2664" s="359"/>
    </row>
    <row r="2665" spans="1:37">
      <c r="A2665" s="367"/>
      <c r="B2665" s="445">
        <v>1</v>
      </c>
      <c r="C2665" s="402">
        <v>46.569200000000002</v>
      </c>
      <c r="D2665" s="428">
        <v>23.784099999999999</v>
      </c>
      <c r="E2665" s="449" t="s">
        <v>206</v>
      </c>
      <c r="F2665" s="450" t="s">
        <v>651</v>
      </c>
      <c r="G2665" s="450" t="s">
        <v>2514</v>
      </c>
      <c r="H2665" s="450" t="s">
        <v>5292</v>
      </c>
      <c r="I2665" s="452" t="s">
        <v>673</v>
      </c>
      <c r="J2665" s="457" t="s">
        <v>3</v>
      </c>
      <c r="K2665" s="407">
        <v>2</v>
      </c>
      <c r="L2665" s="407">
        <v>4</v>
      </c>
      <c r="M2665" s="407">
        <v>4</v>
      </c>
      <c r="N2665" s="425">
        <v>32</v>
      </c>
      <c r="O2665" s="437"/>
      <c r="P2665" s="406"/>
      <c r="Q2665" s="406"/>
      <c r="R2665" s="406"/>
      <c r="S2665" s="406"/>
      <c r="T2665" s="406"/>
      <c r="U2665" s="406"/>
      <c r="V2665" s="406">
        <f t="shared" si="131"/>
        <v>32</v>
      </c>
      <c r="W2665" s="676"/>
      <c r="X2665" s="507" t="str">
        <f t="shared" ref="X2665:X2728" si="133">CONCATENATE(IF(ISBLANK(O2665),"",CONCATENATE(O2665,O$2,", ")),IF(ISBLANK(P2665),"",CONCATENATE(P2665,P$2,", ")),IF(ISBLANK(Q2665),"",CONCATENATE(Q2665,Q$2,", ")),IF(ISBLANK(R2665),"",CONCATENATE(R2665,R$2,", ")),IF(ISBLANK(S2665),"",CONCATENATE(S2665,S$2,", ")),IF(ISBLANK(T2665),"",CONCATENATE(T2665,T$2,", ")),IF(ISBLANK(U2665),"",CONCATENATE(U2665,U$2,", ")),IF(ISBLANK(V2665),"",CONCATENATE(W2665,V2665,V$2)))</f>
        <v>32 număr camere necunoscut &lt;span style="color: red;"&gt;(spuneți-mi sau trimiteți tabel întreținere)&lt;/span&gt;</v>
      </c>
      <c r="Y2665" s="508" t="str">
        <f t="shared" ref="Y2665:Y2728" si="134">W2665&amp;N2665&amp;" din care "&amp;X2665</f>
        <v>32 din care 32 număr camere necunoscut &lt;span style="color: red;"&gt;(spuneți-mi sau trimiteți tabel întreținere)&lt;/span&gt;</v>
      </c>
      <c r="Z2665" s="509"/>
      <c r="AA2665" s="510" t="s">
        <v>1043</v>
      </c>
      <c r="AB2665" s="421" t="s">
        <v>1302</v>
      </c>
      <c r="AC2665" s="432" t="s">
        <v>1548</v>
      </c>
      <c r="AD2665" s="356" t="s">
        <v>624</v>
      </c>
      <c r="AE2665" s="356"/>
      <c r="AF2665" s="356"/>
      <c r="AG2665" s="356" t="s">
        <v>840</v>
      </c>
      <c r="AH2665" s="356"/>
      <c r="AI2665" s="356" t="s">
        <v>2227</v>
      </c>
      <c r="AJ2665" s="441"/>
      <c r="AK2665" s="359"/>
    </row>
    <row r="2666" spans="1:37">
      <c r="A2666" s="367"/>
      <c r="B2666" s="445">
        <v>1</v>
      </c>
      <c r="C2666" s="402">
        <v>46.564900000000002</v>
      </c>
      <c r="D2666" s="428">
        <v>23.780899999999999</v>
      </c>
      <c r="E2666" s="449" t="s">
        <v>206</v>
      </c>
      <c r="F2666" s="450" t="s">
        <v>651</v>
      </c>
      <c r="G2666" s="450" t="s">
        <v>2514</v>
      </c>
      <c r="H2666" s="450" t="s">
        <v>5293</v>
      </c>
      <c r="I2666" s="452" t="s">
        <v>657</v>
      </c>
      <c r="J2666" s="457" t="s">
        <v>751</v>
      </c>
      <c r="K2666" s="407">
        <v>2</v>
      </c>
      <c r="L2666" s="407">
        <v>8</v>
      </c>
      <c r="M2666" s="407">
        <v>6</v>
      </c>
      <c r="N2666" s="425" t="s">
        <v>624</v>
      </c>
      <c r="O2666" s="437"/>
      <c r="P2666" s="406"/>
      <c r="Q2666" s="406"/>
      <c r="R2666" s="406"/>
      <c r="S2666" s="406"/>
      <c r="T2666" s="406"/>
      <c r="U2666" s="406"/>
      <c r="V2666" s="406" t="e">
        <f t="shared" ref="V2666:V2729" si="135">N2666-SUM(O2666:U2666)</f>
        <v>#VALUE!</v>
      </c>
      <c r="W2666" s="676"/>
      <c r="X2666" s="507" t="e">
        <f t="shared" si="133"/>
        <v>#VALUE!</v>
      </c>
      <c r="Y2666" s="508" t="e">
        <f t="shared" si="134"/>
        <v>#VALUE!</v>
      </c>
      <c r="Z2666" s="509"/>
      <c r="AA2666" s="510" t="s">
        <v>1043</v>
      </c>
      <c r="AB2666" s="421" t="s">
        <v>1314</v>
      </c>
      <c r="AC2666" s="432" t="s">
        <v>1155</v>
      </c>
      <c r="AD2666" s="356" t="s">
        <v>907</v>
      </c>
      <c r="AE2666" s="356"/>
      <c r="AF2666" s="356"/>
      <c r="AG2666" s="356" t="s">
        <v>840</v>
      </c>
      <c r="AH2666" s="356"/>
      <c r="AI2666" s="356" t="s">
        <v>2227</v>
      </c>
      <c r="AJ2666" s="441"/>
      <c r="AK2666" s="359"/>
    </row>
    <row r="2667" spans="1:37">
      <c r="A2667" s="367"/>
      <c r="B2667" s="445">
        <v>2</v>
      </c>
      <c r="C2667" s="402">
        <v>46.569000000000003</v>
      </c>
      <c r="D2667" s="428">
        <v>23.7836</v>
      </c>
      <c r="E2667" s="449" t="s">
        <v>206</v>
      </c>
      <c r="F2667" s="450" t="s">
        <v>651</v>
      </c>
      <c r="G2667" s="450" t="s">
        <v>2514</v>
      </c>
      <c r="H2667" s="450" t="s">
        <v>5294</v>
      </c>
      <c r="I2667" s="452" t="s">
        <v>678</v>
      </c>
      <c r="J2667" s="457" t="s">
        <v>3</v>
      </c>
      <c r="K2667" s="407">
        <v>2</v>
      </c>
      <c r="L2667" s="407">
        <v>5</v>
      </c>
      <c r="M2667" s="407">
        <v>5</v>
      </c>
      <c r="N2667" s="425">
        <v>42</v>
      </c>
      <c r="O2667" s="437"/>
      <c r="P2667" s="406"/>
      <c r="Q2667" s="406"/>
      <c r="R2667" s="406"/>
      <c r="S2667" s="406"/>
      <c r="T2667" s="406"/>
      <c r="U2667" s="406"/>
      <c r="V2667" s="406">
        <f t="shared" si="135"/>
        <v>42</v>
      </c>
      <c r="W2667" s="676"/>
      <c r="X2667" s="507" t="str">
        <f t="shared" si="133"/>
        <v>42 număr camere necunoscut &lt;span style="color: red;"&gt;(spuneți-mi sau trimiteți tabel întreținere)&lt;/span&gt;</v>
      </c>
      <c r="Y2667" s="508" t="str">
        <f t="shared" si="134"/>
        <v>42 din care 42 număr camere necunoscut &lt;span style="color: red;"&gt;(spuneți-mi sau trimiteți tabel întreținere)&lt;/span&gt;</v>
      </c>
      <c r="Z2667" s="509"/>
      <c r="AA2667" s="510" t="s">
        <v>1043</v>
      </c>
      <c r="AB2667" s="421" t="s">
        <v>1302</v>
      </c>
      <c r="AC2667" s="432" t="s">
        <v>1548</v>
      </c>
      <c r="AD2667" s="356" t="s">
        <v>624</v>
      </c>
      <c r="AE2667" s="356"/>
      <c r="AF2667" s="356"/>
      <c r="AG2667" s="356" t="s">
        <v>840</v>
      </c>
      <c r="AH2667" s="356"/>
      <c r="AI2667" s="356" t="s">
        <v>2227</v>
      </c>
      <c r="AJ2667" s="441"/>
      <c r="AK2667" s="359"/>
    </row>
    <row r="2668" spans="1:37">
      <c r="A2668" s="367"/>
      <c r="B2668" s="445">
        <v>3</v>
      </c>
      <c r="C2668" s="402">
        <v>46.5687</v>
      </c>
      <c r="D2668" s="428">
        <v>23.783200000000001</v>
      </c>
      <c r="E2668" s="449" t="s">
        <v>206</v>
      </c>
      <c r="F2668" s="450" t="s">
        <v>651</v>
      </c>
      <c r="G2668" s="450" t="s">
        <v>2514</v>
      </c>
      <c r="H2668" s="450" t="s">
        <v>5295</v>
      </c>
      <c r="I2668" s="452" t="s">
        <v>678</v>
      </c>
      <c r="J2668" s="457" t="s">
        <v>3</v>
      </c>
      <c r="K2668" s="407">
        <v>2</v>
      </c>
      <c r="L2668" s="407">
        <v>5</v>
      </c>
      <c r="M2668" s="407">
        <v>5</v>
      </c>
      <c r="N2668" s="425">
        <v>42</v>
      </c>
      <c r="O2668" s="437"/>
      <c r="P2668" s="406"/>
      <c r="Q2668" s="406"/>
      <c r="R2668" s="406"/>
      <c r="S2668" s="406"/>
      <c r="T2668" s="406"/>
      <c r="U2668" s="406"/>
      <c r="V2668" s="406">
        <f t="shared" si="135"/>
        <v>42</v>
      </c>
      <c r="W2668" s="676"/>
      <c r="X2668" s="507" t="str">
        <f t="shared" si="133"/>
        <v>42 număr camere necunoscut &lt;span style="color: red;"&gt;(spuneți-mi sau trimiteți tabel întreținere)&lt;/span&gt;</v>
      </c>
      <c r="Y2668" s="508" t="str">
        <f t="shared" si="134"/>
        <v>42 din care 42 număr camere necunoscut &lt;span style="color: red;"&gt;(spuneți-mi sau trimiteți tabel întreținere)&lt;/span&gt;</v>
      </c>
      <c r="Z2668" s="509"/>
      <c r="AA2668" s="510" t="s">
        <v>1043</v>
      </c>
      <c r="AB2668" s="421" t="s">
        <v>1302</v>
      </c>
      <c r="AC2668" s="432" t="s">
        <v>1548</v>
      </c>
      <c r="AD2668" s="356" t="s">
        <v>624</v>
      </c>
      <c r="AE2668" s="356"/>
      <c r="AF2668" s="356"/>
      <c r="AG2668" s="356" t="s">
        <v>840</v>
      </c>
      <c r="AH2668" s="356"/>
      <c r="AI2668" s="356" t="s">
        <v>2227</v>
      </c>
      <c r="AJ2668" s="441"/>
      <c r="AK2668" s="359"/>
    </row>
    <row r="2669" spans="1:37">
      <c r="A2669" s="367"/>
      <c r="B2669" s="445">
        <v>4</v>
      </c>
      <c r="C2669" s="402">
        <v>46.568399999999997</v>
      </c>
      <c r="D2669" s="428">
        <v>23.782699999999998</v>
      </c>
      <c r="E2669" s="449" t="s">
        <v>206</v>
      </c>
      <c r="F2669" s="450" t="s">
        <v>651</v>
      </c>
      <c r="G2669" s="450" t="s">
        <v>2514</v>
      </c>
      <c r="H2669" s="450" t="s">
        <v>5296</v>
      </c>
      <c r="I2669" s="452" t="s">
        <v>678</v>
      </c>
      <c r="J2669" s="457" t="s">
        <v>3</v>
      </c>
      <c r="K2669" s="407">
        <v>2</v>
      </c>
      <c r="L2669" s="407">
        <v>5</v>
      </c>
      <c r="M2669" s="407">
        <v>5</v>
      </c>
      <c r="N2669" s="425">
        <v>42</v>
      </c>
      <c r="O2669" s="437"/>
      <c r="P2669" s="406"/>
      <c r="Q2669" s="406"/>
      <c r="R2669" s="406"/>
      <c r="S2669" s="406"/>
      <c r="T2669" s="406"/>
      <c r="U2669" s="406"/>
      <c r="V2669" s="406">
        <f t="shared" si="135"/>
        <v>42</v>
      </c>
      <c r="W2669" s="676"/>
      <c r="X2669" s="507" t="str">
        <f t="shared" si="133"/>
        <v>42 număr camere necunoscut &lt;span style="color: red;"&gt;(spuneți-mi sau trimiteți tabel întreținere)&lt;/span&gt;</v>
      </c>
      <c r="Y2669" s="508" t="str">
        <f t="shared" si="134"/>
        <v>42 din care 42 număr camere necunoscut &lt;span style="color: red;"&gt;(spuneți-mi sau trimiteți tabel întreținere)&lt;/span&gt;</v>
      </c>
      <c r="Z2669" s="509"/>
      <c r="AA2669" s="510" t="s">
        <v>1043</v>
      </c>
      <c r="AB2669" s="421" t="s">
        <v>1302</v>
      </c>
      <c r="AC2669" s="432" t="s">
        <v>1548</v>
      </c>
      <c r="AD2669" s="356" t="s">
        <v>624</v>
      </c>
      <c r="AE2669" s="356"/>
      <c r="AF2669" s="356"/>
      <c r="AG2669" s="356" t="s">
        <v>840</v>
      </c>
      <c r="AH2669" s="356"/>
      <c r="AI2669" s="356" t="s">
        <v>2227</v>
      </c>
      <c r="AJ2669" s="441"/>
      <c r="AK2669" s="359"/>
    </row>
    <row r="2670" spans="1:37">
      <c r="A2670" s="367"/>
      <c r="B2670" s="445">
        <v>22</v>
      </c>
      <c r="C2670" s="402">
        <v>46.568100000000001</v>
      </c>
      <c r="D2670" s="428">
        <v>23.782299999999999</v>
      </c>
      <c r="E2670" s="449" t="s">
        <v>206</v>
      </c>
      <c r="F2670" s="450" t="s">
        <v>651</v>
      </c>
      <c r="G2670" s="450" t="s">
        <v>2514</v>
      </c>
      <c r="H2670" s="450" t="s">
        <v>5297</v>
      </c>
      <c r="I2670" s="627" t="s">
        <v>673</v>
      </c>
      <c r="J2670" s="399" t="s">
        <v>3</v>
      </c>
      <c r="K2670" s="624">
        <v>2</v>
      </c>
      <c r="L2670" s="624">
        <v>4</v>
      </c>
      <c r="M2670" s="624">
        <v>4</v>
      </c>
      <c r="N2670" s="398">
        <v>32</v>
      </c>
      <c r="O2670" s="395"/>
      <c r="P2670" s="526"/>
      <c r="Q2670" s="526">
        <v>24</v>
      </c>
      <c r="R2670" s="526">
        <v>8</v>
      </c>
      <c r="S2670" s="526"/>
      <c r="T2670" s="526"/>
      <c r="U2670" s="526"/>
      <c r="V2670" s="526">
        <f t="shared" si="135"/>
        <v>0</v>
      </c>
      <c r="W2670" s="672"/>
      <c r="X2670" s="396" t="str">
        <f t="shared" si="133"/>
        <v>24 două camere, 8 trei camere, 0 număr camere necunoscut &lt;span style="color: red;"&gt;(spuneți-mi sau trimiteți tabel întreținere)&lt;/span&gt;</v>
      </c>
      <c r="Y2670" s="622" t="str">
        <f t="shared" si="134"/>
        <v>32 din care 24 două camere, 8 trei camere, 0 număr camere necunoscut &lt;span style="color: red;"&gt;(spuneți-mi sau trimiteți tabel întreținere)&lt;/span&gt;</v>
      </c>
      <c r="Z2670" s="397"/>
      <c r="AA2670" s="625" t="s">
        <v>1043</v>
      </c>
      <c r="AB2670" s="628" t="s">
        <v>1301</v>
      </c>
      <c r="AC2670" s="431" t="s">
        <v>1548</v>
      </c>
      <c r="AD2670" s="623" t="s">
        <v>1471</v>
      </c>
      <c r="AE2670" s="623"/>
      <c r="AF2670" s="623"/>
      <c r="AG2670" s="623" t="s">
        <v>6</v>
      </c>
      <c r="AH2670" s="623"/>
      <c r="AI2670" s="623" t="s">
        <v>2560</v>
      </c>
      <c r="AJ2670" s="441"/>
      <c r="AK2670" s="359"/>
    </row>
    <row r="2671" spans="1:37">
      <c r="A2671" s="367"/>
      <c r="B2671" s="445" t="s">
        <v>404</v>
      </c>
      <c r="C2671" s="402">
        <v>46.568800000000003</v>
      </c>
      <c r="D2671" s="428">
        <v>23.784500000000001</v>
      </c>
      <c r="E2671" s="449" t="s">
        <v>206</v>
      </c>
      <c r="F2671" s="450" t="s">
        <v>651</v>
      </c>
      <c r="G2671" s="450" t="s">
        <v>2514</v>
      </c>
      <c r="H2671" s="450" t="s">
        <v>3055</v>
      </c>
      <c r="I2671" s="452" t="s">
        <v>744</v>
      </c>
      <c r="J2671" s="457" t="s">
        <v>3</v>
      </c>
      <c r="K2671" s="407">
        <v>1</v>
      </c>
      <c r="L2671" s="407">
        <v>5</v>
      </c>
      <c r="M2671" s="407">
        <v>5</v>
      </c>
      <c r="N2671" s="425">
        <v>20</v>
      </c>
      <c r="O2671" s="437"/>
      <c r="P2671" s="406"/>
      <c r="Q2671" s="406"/>
      <c r="R2671" s="406"/>
      <c r="S2671" s="406"/>
      <c r="T2671" s="406"/>
      <c r="U2671" s="406"/>
      <c r="V2671" s="406">
        <f t="shared" si="135"/>
        <v>20</v>
      </c>
      <c r="W2671" s="676" t="s">
        <v>750</v>
      </c>
      <c r="X2671" s="507" t="str">
        <f t="shared" si="133"/>
        <v>probabil 20 număr camere necunoscut &lt;span style="color: red;"&gt;(spuneți-mi sau trimiteți tabel întreținere)&lt;/span&gt;</v>
      </c>
      <c r="Y2671" s="508" t="str">
        <f t="shared" si="134"/>
        <v>probabil 20 din care probabil 20 număr camere necunoscut &lt;span style="color: red;"&gt;(spuneți-mi sau trimiteți tabel întreținere)&lt;/span&gt;</v>
      </c>
      <c r="Z2671" s="509"/>
      <c r="AA2671" s="510" t="s">
        <v>1043</v>
      </c>
      <c r="AB2671" s="628" t="s">
        <v>1301</v>
      </c>
      <c r="AC2671" s="432" t="s">
        <v>1548</v>
      </c>
      <c r="AD2671" s="356" t="s">
        <v>624</v>
      </c>
      <c r="AE2671" s="356"/>
      <c r="AF2671" s="356"/>
      <c r="AG2671" s="356" t="s">
        <v>840</v>
      </c>
      <c r="AH2671" s="356"/>
      <c r="AI2671" s="356" t="s">
        <v>2227</v>
      </c>
      <c r="AJ2671" s="441"/>
      <c r="AK2671" s="359"/>
    </row>
    <row r="2672" spans="1:37">
      <c r="A2672" s="367"/>
      <c r="B2672" s="445">
        <v>53</v>
      </c>
      <c r="C2672" s="402">
        <v>46.568800000000003</v>
      </c>
      <c r="D2672" s="428">
        <v>23.784800000000001</v>
      </c>
      <c r="E2672" s="449" t="s">
        <v>206</v>
      </c>
      <c r="F2672" s="450" t="s">
        <v>651</v>
      </c>
      <c r="G2672" s="450" t="s">
        <v>2514</v>
      </c>
      <c r="H2672" s="450" t="s">
        <v>3294</v>
      </c>
      <c r="I2672" s="452" t="s">
        <v>719</v>
      </c>
      <c r="J2672" s="457" t="s">
        <v>3</v>
      </c>
      <c r="K2672" s="407">
        <v>3</v>
      </c>
      <c r="L2672" s="407">
        <v>4</v>
      </c>
      <c r="M2672" s="407">
        <v>4</v>
      </c>
      <c r="N2672" s="425">
        <v>36</v>
      </c>
      <c r="O2672" s="437"/>
      <c r="P2672" s="406"/>
      <c r="Q2672" s="406"/>
      <c r="R2672" s="406"/>
      <c r="S2672" s="406"/>
      <c r="T2672" s="406"/>
      <c r="U2672" s="406"/>
      <c r="V2672" s="406">
        <f t="shared" si="135"/>
        <v>36</v>
      </c>
      <c r="W2672" s="676" t="s">
        <v>750</v>
      </c>
      <c r="X2672" s="507" t="str">
        <f t="shared" si="133"/>
        <v>probabil 36 număr camere necunoscut &lt;span style="color: red;"&gt;(spuneți-mi sau trimiteți tabel întreținere)&lt;/span&gt;</v>
      </c>
      <c r="Y2672" s="508" t="str">
        <f t="shared" si="134"/>
        <v>probabil 36 din care probabil 36 număr camere necunoscut &lt;span style="color: red;"&gt;(spuneți-mi sau trimiteți tabel întreținere)&lt;/span&gt;</v>
      </c>
      <c r="Z2672" s="509"/>
      <c r="AA2672" s="510" t="s">
        <v>1043</v>
      </c>
      <c r="AB2672" s="628" t="s">
        <v>1301</v>
      </c>
      <c r="AC2672" s="432" t="s">
        <v>1548</v>
      </c>
      <c r="AD2672" s="356" t="s">
        <v>624</v>
      </c>
      <c r="AE2672" s="356"/>
      <c r="AF2672" s="356"/>
      <c r="AG2672" s="356" t="s">
        <v>840</v>
      </c>
      <c r="AH2672" s="356"/>
      <c r="AI2672" s="356" t="s">
        <v>2227</v>
      </c>
      <c r="AJ2672" s="441"/>
      <c r="AK2672" s="359"/>
    </row>
    <row r="2673" spans="1:37">
      <c r="A2673" s="367"/>
      <c r="B2673" s="445" t="s">
        <v>136</v>
      </c>
      <c r="C2673" s="402">
        <v>46.569899999999997</v>
      </c>
      <c r="D2673" s="428">
        <v>23.784600000000001</v>
      </c>
      <c r="E2673" s="449" t="s">
        <v>206</v>
      </c>
      <c r="F2673" s="450" t="s">
        <v>651</v>
      </c>
      <c r="G2673" s="450" t="s">
        <v>2514</v>
      </c>
      <c r="H2673" s="450" t="s">
        <v>5298</v>
      </c>
      <c r="I2673" s="452" t="s">
        <v>624</v>
      </c>
      <c r="J2673" s="457"/>
      <c r="K2673" s="407"/>
      <c r="L2673" s="407"/>
      <c r="M2673" s="407"/>
      <c r="N2673" s="425" t="s">
        <v>624</v>
      </c>
      <c r="O2673" s="437"/>
      <c r="P2673" s="406"/>
      <c r="Q2673" s="406"/>
      <c r="R2673" s="406"/>
      <c r="S2673" s="406"/>
      <c r="T2673" s="406"/>
      <c r="U2673" s="406"/>
      <c r="V2673" s="406" t="e">
        <f t="shared" si="135"/>
        <v>#VALUE!</v>
      </c>
      <c r="W2673" s="676"/>
      <c r="X2673" s="507" t="e">
        <f t="shared" si="133"/>
        <v>#VALUE!</v>
      </c>
      <c r="Y2673" s="508" t="e">
        <f t="shared" si="134"/>
        <v>#VALUE!</v>
      </c>
      <c r="Z2673" s="509"/>
      <c r="AA2673" s="510" t="s">
        <v>1043</v>
      </c>
      <c r="AB2673" s="421" t="s">
        <v>1299</v>
      </c>
      <c r="AC2673" s="432" t="s">
        <v>1548</v>
      </c>
      <c r="AD2673" s="356" t="s">
        <v>624</v>
      </c>
      <c r="AE2673" s="356"/>
      <c r="AF2673" s="356"/>
      <c r="AG2673" s="356" t="s">
        <v>840</v>
      </c>
      <c r="AH2673" s="356"/>
      <c r="AI2673" s="356" t="s">
        <v>2227</v>
      </c>
      <c r="AJ2673" s="441"/>
      <c r="AK2673" s="359"/>
    </row>
    <row r="2674" spans="1:37">
      <c r="A2674" s="367"/>
      <c r="B2674" s="445" t="s">
        <v>26</v>
      </c>
      <c r="C2674" s="402">
        <v>46.567799999999998</v>
      </c>
      <c r="D2674" s="428">
        <v>23.783999999999999</v>
      </c>
      <c r="E2674" s="449" t="s">
        <v>206</v>
      </c>
      <c r="F2674" s="450" t="s">
        <v>651</v>
      </c>
      <c r="G2674" s="450" t="s">
        <v>2514</v>
      </c>
      <c r="H2674" s="450" t="s">
        <v>3174</v>
      </c>
      <c r="I2674" s="452" t="s">
        <v>695</v>
      </c>
      <c r="J2674" s="457" t="s">
        <v>3</v>
      </c>
      <c r="K2674" s="407">
        <v>4</v>
      </c>
      <c r="L2674" s="407">
        <v>5</v>
      </c>
      <c r="M2674" s="407">
        <v>4</v>
      </c>
      <c r="N2674" s="425">
        <v>64</v>
      </c>
      <c r="O2674" s="437"/>
      <c r="P2674" s="406"/>
      <c r="Q2674" s="406">
        <v>24</v>
      </c>
      <c r="R2674" s="406">
        <v>40</v>
      </c>
      <c r="S2674" s="406"/>
      <c r="T2674" s="406"/>
      <c r="U2674" s="406"/>
      <c r="V2674" s="406">
        <f t="shared" si="135"/>
        <v>0</v>
      </c>
      <c r="W2674" s="676"/>
      <c r="X2674" s="507" t="str">
        <f t="shared" si="133"/>
        <v>24 două camere, 40 trei camere, 0 număr camere necunoscut &lt;span style="color: red;"&gt;(spuneți-mi sau trimiteți tabel întreținere)&lt;/span&gt;</v>
      </c>
      <c r="Y2674" s="508" t="str">
        <f t="shared" si="134"/>
        <v>64 din care 24 două camere, 40 trei camere, 0 număr camere necunoscut &lt;span style="color: red;"&gt;(spuneți-mi sau trimiteți tabel întreținere)&lt;/span&gt;</v>
      </c>
      <c r="Z2674" s="509"/>
      <c r="AA2674" s="510" t="s">
        <v>1043</v>
      </c>
      <c r="AB2674" s="628" t="s">
        <v>1307</v>
      </c>
      <c r="AC2674" s="431" t="s">
        <v>1155</v>
      </c>
      <c r="AD2674" s="356" t="s">
        <v>2194</v>
      </c>
      <c r="AE2674" s="356"/>
      <c r="AF2674" s="356"/>
      <c r="AG2674" s="356" t="s">
        <v>840</v>
      </c>
      <c r="AH2674" s="356" t="s">
        <v>2451</v>
      </c>
      <c r="AI2674" s="356" t="s">
        <v>2227</v>
      </c>
      <c r="AJ2674" s="441"/>
      <c r="AK2674" s="359"/>
    </row>
    <row r="2675" spans="1:37">
      <c r="A2675" s="367"/>
      <c r="B2675" s="445" t="s">
        <v>90</v>
      </c>
      <c r="C2675" s="402">
        <v>46.568300000000001</v>
      </c>
      <c r="D2675" s="428">
        <v>23.7837</v>
      </c>
      <c r="E2675" s="449" t="s">
        <v>206</v>
      </c>
      <c r="F2675" s="450" t="s">
        <v>651</v>
      </c>
      <c r="G2675" s="450" t="s">
        <v>2514</v>
      </c>
      <c r="H2675" s="450" t="s">
        <v>3295</v>
      </c>
      <c r="I2675" s="452" t="s">
        <v>2443</v>
      </c>
      <c r="J2675" s="457" t="s">
        <v>3</v>
      </c>
      <c r="K2675" s="407">
        <v>6</v>
      </c>
      <c r="L2675" s="407">
        <v>5</v>
      </c>
      <c r="M2675" s="407">
        <v>5</v>
      </c>
      <c r="N2675" s="425">
        <v>84</v>
      </c>
      <c r="O2675" s="437"/>
      <c r="P2675" s="406"/>
      <c r="Q2675" s="406">
        <v>20</v>
      </c>
      <c r="R2675" s="406">
        <v>64</v>
      </c>
      <c r="S2675" s="406"/>
      <c r="T2675" s="406"/>
      <c r="U2675" s="406"/>
      <c r="V2675" s="406">
        <f t="shared" si="135"/>
        <v>0</v>
      </c>
      <c r="W2675" s="676"/>
      <c r="X2675" s="507" t="str">
        <f t="shared" si="133"/>
        <v>20 două camere, 64 trei camere, 0 număr camere necunoscut &lt;span style="color: red;"&gt;(spuneți-mi sau trimiteți tabel întreținere)&lt;/span&gt;</v>
      </c>
      <c r="Y2675" s="508" t="str">
        <f t="shared" si="134"/>
        <v>84 din care 20 două camere, 64 trei camere, 0 număr camere necunoscut &lt;span style="color: red;"&gt;(spuneți-mi sau trimiteți tabel întreținere)&lt;/span&gt;</v>
      </c>
      <c r="Z2675" s="509"/>
      <c r="AA2675" s="510" t="s">
        <v>1043</v>
      </c>
      <c r="AB2675" s="628" t="s">
        <v>1307</v>
      </c>
      <c r="AC2675" s="431" t="s">
        <v>1155</v>
      </c>
      <c r="AD2675" s="356" t="s">
        <v>2450</v>
      </c>
      <c r="AE2675" s="356"/>
      <c r="AF2675" s="356"/>
      <c r="AG2675" s="356" t="s">
        <v>840</v>
      </c>
      <c r="AH2675" s="356" t="s">
        <v>2452</v>
      </c>
      <c r="AI2675" s="356" t="s">
        <v>2227</v>
      </c>
      <c r="AJ2675" s="441"/>
      <c r="AK2675" s="359"/>
    </row>
    <row r="2676" spans="1:37">
      <c r="A2676" s="367"/>
      <c r="B2676" s="445" t="s">
        <v>851</v>
      </c>
      <c r="C2676" s="402">
        <v>46.568100000000001</v>
      </c>
      <c r="D2676" s="428">
        <v>23.784800000000001</v>
      </c>
      <c r="E2676" s="449" t="s">
        <v>206</v>
      </c>
      <c r="F2676" s="450" t="s">
        <v>651</v>
      </c>
      <c r="G2676" s="450" t="s">
        <v>2514</v>
      </c>
      <c r="H2676" s="450" t="s">
        <v>3173</v>
      </c>
      <c r="I2676" s="452" t="s">
        <v>669</v>
      </c>
      <c r="J2676" s="457" t="s">
        <v>751</v>
      </c>
      <c r="K2676" s="407">
        <v>1</v>
      </c>
      <c r="L2676" s="407">
        <v>10</v>
      </c>
      <c r="M2676" s="407">
        <v>8</v>
      </c>
      <c r="N2676" s="425">
        <v>32</v>
      </c>
      <c r="O2676" s="437"/>
      <c r="P2676" s="406"/>
      <c r="Q2676" s="406"/>
      <c r="R2676" s="406"/>
      <c r="S2676" s="406"/>
      <c r="T2676" s="406"/>
      <c r="U2676" s="406"/>
      <c r="V2676" s="406">
        <f t="shared" si="135"/>
        <v>32</v>
      </c>
      <c r="W2676" s="676"/>
      <c r="X2676" s="507" t="str">
        <f t="shared" si="133"/>
        <v>32 număr camere necunoscut &lt;span style="color: red;"&gt;(spuneți-mi sau trimiteți tabel întreținere)&lt;/span&gt;</v>
      </c>
      <c r="Y2676" s="508" t="str">
        <f t="shared" si="134"/>
        <v>32 din care 32 număr camere necunoscut &lt;span style="color: red;"&gt;(spuneți-mi sau trimiteți tabel întreținere)&lt;/span&gt;</v>
      </c>
      <c r="Z2676" s="509"/>
      <c r="AA2676" s="510" t="s">
        <v>1043</v>
      </c>
      <c r="AB2676" s="628" t="s">
        <v>1307</v>
      </c>
      <c r="AC2676" s="432" t="s">
        <v>1155</v>
      </c>
      <c r="AD2676" s="356" t="s">
        <v>907</v>
      </c>
      <c r="AE2676" s="356"/>
      <c r="AF2676" s="356"/>
      <c r="AG2676" s="356" t="s">
        <v>840</v>
      </c>
      <c r="AH2676" s="356"/>
      <c r="AI2676" s="356" t="s">
        <v>2227</v>
      </c>
      <c r="AJ2676" s="441"/>
      <c r="AK2676" s="359"/>
    </row>
    <row r="2677" spans="1:37">
      <c r="A2677" s="367"/>
      <c r="B2677" s="445" t="s">
        <v>935</v>
      </c>
      <c r="C2677" s="402">
        <v>46.569600000000001</v>
      </c>
      <c r="D2677" s="428">
        <v>23.781700000000001</v>
      </c>
      <c r="E2677" s="449" t="s">
        <v>206</v>
      </c>
      <c r="F2677" s="450" t="s">
        <v>651</v>
      </c>
      <c r="G2677" s="450" t="s">
        <v>2514</v>
      </c>
      <c r="H2677" s="450" t="s">
        <v>5299</v>
      </c>
      <c r="I2677" s="452" t="s">
        <v>681</v>
      </c>
      <c r="J2677" s="457" t="s">
        <v>3</v>
      </c>
      <c r="K2677" s="407">
        <v>5</v>
      </c>
      <c r="L2677" s="407">
        <v>5</v>
      </c>
      <c r="M2677" s="407">
        <v>5</v>
      </c>
      <c r="N2677" s="398">
        <v>58</v>
      </c>
      <c r="O2677" s="395"/>
      <c r="P2677" s="526"/>
      <c r="Q2677" s="526">
        <v>30</v>
      </c>
      <c r="R2677" s="526">
        <v>25</v>
      </c>
      <c r="S2677" s="526">
        <v>3</v>
      </c>
      <c r="T2677" s="526"/>
      <c r="U2677" s="526"/>
      <c r="V2677" s="406">
        <f t="shared" si="135"/>
        <v>0</v>
      </c>
      <c r="W2677" s="676"/>
      <c r="X2677" s="507" t="str">
        <f t="shared" si="133"/>
        <v>30 două camere, 25 trei camere, 3 patru camere, 0 număr camere necunoscut &lt;span style="color: red;"&gt;(spuneți-mi sau trimiteți tabel întreținere)&lt;/span&gt;</v>
      </c>
      <c r="Y2677" s="508" t="str">
        <f t="shared" si="134"/>
        <v>58 din care 30 două camere, 25 trei camere, 3 patru camere, 0 număr camere necunoscut &lt;span style="color: red;"&gt;(spuneți-mi sau trimiteți tabel întreținere)&lt;/span&gt;</v>
      </c>
      <c r="Z2677" s="509"/>
      <c r="AA2677" s="625" t="s">
        <v>1043</v>
      </c>
      <c r="AB2677" s="628" t="s">
        <v>1307</v>
      </c>
      <c r="AC2677" s="431" t="s">
        <v>1155</v>
      </c>
      <c r="AD2677" s="356" t="s">
        <v>1633</v>
      </c>
      <c r="AE2677" s="356"/>
      <c r="AF2677" s="356"/>
      <c r="AG2677" s="623" t="s">
        <v>10</v>
      </c>
      <c r="AH2677" s="623"/>
      <c r="AI2677" s="623" t="s">
        <v>2598</v>
      </c>
      <c r="AJ2677" s="441"/>
      <c r="AK2677" s="359"/>
    </row>
    <row r="2678" spans="1:37">
      <c r="A2678" s="367"/>
      <c r="B2678" s="445" t="s">
        <v>32</v>
      </c>
      <c r="C2678" s="402">
        <v>46.567300000000003</v>
      </c>
      <c r="D2678" s="428">
        <v>23.780100000000001</v>
      </c>
      <c r="E2678" s="449" t="s">
        <v>206</v>
      </c>
      <c r="F2678" s="450" t="s">
        <v>651</v>
      </c>
      <c r="G2678" s="450" t="s">
        <v>2514</v>
      </c>
      <c r="H2678" s="450" t="s">
        <v>5300</v>
      </c>
      <c r="I2678" s="452" t="s">
        <v>681</v>
      </c>
      <c r="J2678" s="457" t="s">
        <v>3</v>
      </c>
      <c r="K2678" s="407">
        <v>4</v>
      </c>
      <c r="L2678" s="407">
        <v>5</v>
      </c>
      <c r="M2678" s="407">
        <v>5</v>
      </c>
      <c r="N2678" s="398">
        <v>40</v>
      </c>
      <c r="O2678" s="395"/>
      <c r="P2678" s="526"/>
      <c r="Q2678" s="526">
        <v>2</v>
      </c>
      <c r="R2678" s="526">
        <v>29</v>
      </c>
      <c r="S2678" s="526">
        <v>9</v>
      </c>
      <c r="T2678" s="526"/>
      <c r="U2678" s="526"/>
      <c r="V2678" s="526">
        <f t="shared" si="135"/>
        <v>0</v>
      </c>
      <c r="W2678" s="676"/>
      <c r="X2678" s="507" t="str">
        <f t="shared" si="133"/>
        <v>2 două camere, 29 trei camere, 9 patru camere, 0 număr camere necunoscut &lt;span style="color: red;"&gt;(spuneți-mi sau trimiteți tabel întreținere)&lt;/span&gt;</v>
      </c>
      <c r="Y2678" s="508" t="str">
        <f t="shared" si="134"/>
        <v>40 din care 2 două camere, 29 trei camere, 9 patru camere, 0 număr camere necunoscut &lt;span style="color: red;"&gt;(spuneți-mi sau trimiteți tabel întreținere)&lt;/span&gt;</v>
      </c>
      <c r="Z2678" s="509"/>
      <c r="AA2678" s="510" t="s">
        <v>1043</v>
      </c>
      <c r="AB2678" s="628" t="s">
        <v>1307</v>
      </c>
      <c r="AC2678" s="431" t="s">
        <v>1155</v>
      </c>
      <c r="AD2678" s="623" t="s">
        <v>1437</v>
      </c>
      <c r="AE2678" s="623"/>
      <c r="AF2678" s="623"/>
      <c r="AG2678" s="623" t="s">
        <v>10</v>
      </c>
      <c r="AH2678" s="623"/>
      <c r="AI2678" s="623" t="s">
        <v>2598</v>
      </c>
      <c r="AJ2678" s="441"/>
      <c r="AK2678" s="359"/>
    </row>
    <row r="2679" spans="1:37">
      <c r="A2679" s="367"/>
      <c r="B2679" s="445" t="s">
        <v>23</v>
      </c>
      <c r="C2679" s="402">
        <v>46.566699999999997</v>
      </c>
      <c r="D2679" s="428">
        <v>23.780100000000001</v>
      </c>
      <c r="E2679" s="449" t="s">
        <v>206</v>
      </c>
      <c r="F2679" s="450" t="s">
        <v>651</v>
      </c>
      <c r="G2679" s="450" t="s">
        <v>2514</v>
      </c>
      <c r="H2679" s="450" t="s">
        <v>5301</v>
      </c>
      <c r="I2679" s="452" t="s">
        <v>681</v>
      </c>
      <c r="J2679" s="457" t="s">
        <v>3</v>
      </c>
      <c r="K2679" s="624">
        <v>3</v>
      </c>
      <c r="L2679" s="624">
        <v>5</v>
      </c>
      <c r="M2679" s="624">
        <v>5</v>
      </c>
      <c r="N2679" s="398">
        <v>38</v>
      </c>
      <c r="O2679" s="395"/>
      <c r="P2679" s="526"/>
      <c r="Q2679" s="526">
        <v>28</v>
      </c>
      <c r="R2679" s="526">
        <v>10</v>
      </c>
      <c r="S2679" s="526"/>
      <c r="T2679" s="526"/>
      <c r="U2679" s="526"/>
      <c r="V2679" s="406">
        <f t="shared" si="135"/>
        <v>0</v>
      </c>
      <c r="W2679" s="676"/>
      <c r="X2679" s="507" t="str">
        <f t="shared" si="133"/>
        <v>28 două camere, 10 trei camere, 0 număr camere necunoscut &lt;span style="color: red;"&gt;(spuneți-mi sau trimiteți tabel întreținere)&lt;/span&gt;</v>
      </c>
      <c r="Y2679" s="508" t="str">
        <f t="shared" si="134"/>
        <v>38 din care 28 două camere, 10 trei camere, 0 număr camere necunoscut &lt;span style="color: red;"&gt;(spuneți-mi sau trimiteți tabel întreținere)&lt;/span&gt;</v>
      </c>
      <c r="Z2679" s="509"/>
      <c r="AA2679" s="510" t="s">
        <v>1043</v>
      </c>
      <c r="AB2679" s="628" t="s">
        <v>1307</v>
      </c>
      <c r="AC2679" s="431" t="s">
        <v>1155</v>
      </c>
      <c r="AD2679" s="623" t="s">
        <v>1394</v>
      </c>
      <c r="AE2679" s="623"/>
      <c r="AF2679" s="623"/>
      <c r="AG2679" s="623" t="s">
        <v>10</v>
      </c>
      <c r="AH2679" s="623"/>
      <c r="AI2679" s="623" t="s">
        <v>2598</v>
      </c>
      <c r="AJ2679" s="441"/>
      <c r="AK2679" s="359"/>
    </row>
    <row r="2680" spans="1:37">
      <c r="A2680" s="367"/>
      <c r="B2680" s="445" t="s">
        <v>964</v>
      </c>
      <c r="C2680" s="402">
        <v>46.568800000000003</v>
      </c>
      <c r="D2680" s="428">
        <v>23.781700000000001</v>
      </c>
      <c r="E2680" s="449" t="s">
        <v>206</v>
      </c>
      <c r="F2680" s="450" t="s">
        <v>651</v>
      </c>
      <c r="G2680" s="450" t="s">
        <v>2514</v>
      </c>
      <c r="H2680" s="450" t="s">
        <v>5302</v>
      </c>
      <c r="I2680" s="452" t="s">
        <v>681</v>
      </c>
      <c r="J2680" s="457" t="s">
        <v>3</v>
      </c>
      <c r="K2680" s="407">
        <v>5</v>
      </c>
      <c r="L2680" s="407">
        <v>5</v>
      </c>
      <c r="M2680" s="407">
        <v>5</v>
      </c>
      <c r="N2680" s="398">
        <v>58</v>
      </c>
      <c r="O2680" s="395"/>
      <c r="P2680" s="526"/>
      <c r="Q2680" s="526">
        <v>30</v>
      </c>
      <c r="R2680" s="526">
        <v>25</v>
      </c>
      <c r="S2680" s="526">
        <v>3</v>
      </c>
      <c r="T2680" s="526"/>
      <c r="U2680" s="526"/>
      <c r="V2680" s="406">
        <f t="shared" si="135"/>
        <v>0</v>
      </c>
      <c r="W2680" s="676"/>
      <c r="X2680" s="507" t="str">
        <f t="shared" si="133"/>
        <v>30 două camere, 25 trei camere, 3 patru camere, 0 număr camere necunoscut &lt;span style="color: red;"&gt;(spuneți-mi sau trimiteți tabel întreținere)&lt;/span&gt;</v>
      </c>
      <c r="Y2680" s="508" t="str">
        <f t="shared" si="134"/>
        <v>58 din care 30 două camere, 25 trei camere, 3 patru camere, 0 număr camere necunoscut &lt;span style="color: red;"&gt;(spuneți-mi sau trimiteți tabel întreținere)&lt;/span&gt;</v>
      </c>
      <c r="Z2680" s="509"/>
      <c r="AA2680" s="625" t="s">
        <v>1043</v>
      </c>
      <c r="AB2680" s="628" t="s">
        <v>1307</v>
      </c>
      <c r="AC2680" s="431" t="s">
        <v>1155</v>
      </c>
      <c r="AD2680" s="356" t="s">
        <v>1633</v>
      </c>
      <c r="AE2680" s="356"/>
      <c r="AF2680" s="356"/>
      <c r="AG2680" s="623" t="s">
        <v>10</v>
      </c>
      <c r="AH2680" s="623"/>
      <c r="AI2680" s="623" t="s">
        <v>2598</v>
      </c>
      <c r="AJ2680" s="441"/>
      <c r="AK2680" s="359"/>
    </row>
    <row r="2681" spans="1:37">
      <c r="A2681" s="367"/>
      <c r="B2681" s="445" t="s">
        <v>193</v>
      </c>
      <c r="C2681" s="402">
        <v>46.569099999999999</v>
      </c>
      <c r="D2681" s="428">
        <v>23.781400000000001</v>
      </c>
      <c r="E2681" s="449" t="s">
        <v>206</v>
      </c>
      <c r="F2681" s="450" t="s">
        <v>651</v>
      </c>
      <c r="G2681" s="450" t="s">
        <v>2514</v>
      </c>
      <c r="H2681" s="450" t="s">
        <v>3263</v>
      </c>
      <c r="I2681" s="451" t="s">
        <v>681</v>
      </c>
      <c r="J2681" s="456" t="s">
        <v>3</v>
      </c>
      <c r="K2681" s="403">
        <v>2</v>
      </c>
      <c r="L2681" s="403">
        <v>5</v>
      </c>
      <c r="M2681" s="403">
        <v>5</v>
      </c>
      <c r="N2681" s="398">
        <v>20</v>
      </c>
      <c r="O2681" s="395"/>
      <c r="P2681" s="526"/>
      <c r="Q2681" s="526"/>
      <c r="R2681" s="526">
        <v>14</v>
      </c>
      <c r="S2681" s="526">
        <v>6</v>
      </c>
      <c r="T2681" s="526"/>
      <c r="U2681" s="526"/>
      <c r="V2681" s="526">
        <f t="shared" si="135"/>
        <v>0</v>
      </c>
      <c r="W2681" s="677"/>
      <c r="X2681" s="503" t="str">
        <f t="shared" si="133"/>
        <v>14 trei camere, 6 patru camere, 0 număr camere necunoscut &lt;span style="color: red;"&gt;(spuneți-mi sau trimiteți tabel întreținere)&lt;/span&gt;</v>
      </c>
      <c r="Y2681" s="504" t="str">
        <f t="shared" si="134"/>
        <v>20 din care 14 trei camere, 6 patru camere, 0 număr camere necunoscut &lt;span style="color: red;"&gt;(spuneți-mi sau trimiteți tabel întreținere)&lt;/span&gt;</v>
      </c>
      <c r="Z2681" s="505"/>
      <c r="AA2681" s="625" t="s">
        <v>1043</v>
      </c>
      <c r="AB2681" s="628" t="s">
        <v>1307</v>
      </c>
      <c r="AC2681" s="431" t="s">
        <v>1155</v>
      </c>
      <c r="AD2681" s="623" t="s">
        <v>1399</v>
      </c>
      <c r="AE2681" s="623"/>
      <c r="AF2681" s="623"/>
      <c r="AG2681" s="623" t="s">
        <v>10</v>
      </c>
      <c r="AH2681" s="623"/>
      <c r="AI2681" s="623" t="s">
        <v>2598</v>
      </c>
      <c r="AJ2681" s="441"/>
      <c r="AK2681" s="359"/>
    </row>
    <row r="2682" spans="1:37">
      <c r="A2682" s="367"/>
      <c r="B2682" s="445" t="s">
        <v>841</v>
      </c>
      <c r="C2682" s="402">
        <v>46.567799999999998</v>
      </c>
      <c r="D2682" s="428">
        <v>23.7818</v>
      </c>
      <c r="E2682" s="449" t="s">
        <v>206</v>
      </c>
      <c r="F2682" s="450" t="s">
        <v>651</v>
      </c>
      <c r="G2682" s="450" t="s">
        <v>2514</v>
      </c>
      <c r="H2682" s="450" t="s">
        <v>5303</v>
      </c>
      <c r="I2682" s="451" t="s">
        <v>681</v>
      </c>
      <c r="J2682" s="456" t="s">
        <v>3</v>
      </c>
      <c r="K2682" s="403">
        <v>2</v>
      </c>
      <c r="L2682" s="403">
        <v>5</v>
      </c>
      <c r="M2682" s="403">
        <v>5</v>
      </c>
      <c r="N2682" s="398">
        <v>20</v>
      </c>
      <c r="O2682" s="395"/>
      <c r="P2682" s="526"/>
      <c r="Q2682" s="526"/>
      <c r="R2682" s="526">
        <v>14</v>
      </c>
      <c r="S2682" s="526">
        <v>6</v>
      </c>
      <c r="T2682" s="526"/>
      <c r="U2682" s="526"/>
      <c r="V2682" s="526">
        <f t="shared" si="135"/>
        <v>0</v>
      </c>
      <c r="W2682" s="677"/>
      <c r="X2682" s="503" t="str">
        <f t="shared" si="133"/>
        <v>14 trei camere, 6 patru camere, 0 număr camere necunoscut &lt;span style="color: red;"&gt;(spuneți-mi sau trimiteți tabel întreținere)&lt;/span&gt;</v>
      </c>
      <c r="Y2682" s="504" t="str">
        <f t="shared" si="134"/>
        <v>20 din care 14 trei camere, 6 patru camere, 0 număr camere necunoscut &lt;span style="color: red;"&gt;(spuneți-mi sau trimiteți tabel întreținere)&lt;/span&gt;</v>
      </c>
      <c r="Z2682" s="505"/>
      <c r="AA2682" s="625" t="s">
        <v>1043</v>
      </c>
      <c r="AB2682" s="628" t="s">
        <v>1307</v>
      </c>
      <c r="AC2682" s="431" t="s">
        <v>1155</v>
      </c>
      <c r="AD2682" s="623" t="s">
        <v>1399</v>
      </c>
      <c r="AE2682" s="623"/>
      <c r="AF2682" s="623"/>
      <c r="AG2682" s="623" t="s">
        <v>10</v>
      </c>
      <c r="AH2682" s="623"/>
      <c r="AI2682" s="623" t="s">
        <v>2598</v>
      </c>
      <c r="AJ2682" s="441"/>
      <c r="AK2682" s="359"/>
    </row>
    <row r="2683" spans="1:37">
      <c r="A2683" s="367"/>
      <c r="B2683" s="445" t="s">
        <v>120</v>
      </c>
      <c r="C2683" s="402">
        <v>46.567999999999998</v>
      </c>
      <c r="D2683" s="428">
        <v>23.780100000000001</v>
      </c>
      <c r="E2683" s="449" t="s">
        <v>206</v>
      </c>
      <c r="F2683" s="450" t="s">
        <v>651</v>
      </c>
      <c r="G2683" s="450" t="s">
        <v>2514</v>
      </c>
      <c r="H2683" s="450" t="s">
        <v>5304</v>
      </c>
      <c r="I2683" s="452" t="s">
        <v>681</v>
      </c>
      <c r="J2683" s="457" t="s">
        <v>3</v>
      </c>
      <c r="K2683" s="407">
        <v>4</v>
      </c>
      <c r="L2683" s="407">
        <v>5</v>
      </c>
      <c r="M2683" s="407">
        <v>5</v>
      </c>
      <c r="N2683" s="398">
        <v>40</v>
      </c>
      <c r="O2683" s="395"/>
      <c r="P2683" s="526"/>
      <c r="Q2683" s="526">
        <v>2</v>
      </c>
      <c r="R2683" s="526">
        <v>29</v>
      </c>
      <c r="S2683" s="526">
        <v>9</v>
      </c>
      <c r="T2683" s="526"/>
      <c r="U2683" s="526"/>
      <c r="V2683" s="526">
        <f t="shared" si="135"/>
        <v>0</v>
      </c>
      <c r="W2683" s="676"/>
      <c r="X2683" s="507" t="str">
        <f t="shared" si="133"/>
        <v>2 două camere, 29 trei camere, 9 patru camere, 0 număr camere necunoscut &lt;span style="color: red;"&gt;(spuneți-mi sau trimiteți tabel întreținere)&lt;/span&gt;</v>
      </c>
      <c r="Y2683" s="508" t="str">
        <f t="shared" si="134"/>
        <v>40 din care 2 două camere, 29 trei camere, 9 patru camere, 0 număr camere necunoscut &lt;span style="color: red;"&gt;(spuneți-mi sau trimiteți tabel întreținere)&lt;/span&gt;</v>
      </c>
      <c r="Z2683" s="509"/>
      <c r="AA2683" s="510" t="s">
        <v>1043</v>
      </c>
      <c r="AB2683" s="628" t="s">
        <v>1307</v>
      </c>
      <c r="AC2683" s="431" t="s">
        <v>1155</v>
      </c>
      <c r="AD2683" s="623" t="s">
        <v>1437</v>
      </c>
      <c r="AE2683" s="623"/>
      <c r="AF2683" s="623"/>
      <c r="AG2683" s="623" t="s">
        <v>10</v>
      </c>
      <c r="AH2683" s="623"/>
      <c r="AI2683" s="623" t="s">
        <v>2598</v>
      </c>
      <c r="AJ2683" s="441"/>
      <c r="AK2683" s="359"/>
    </row>
    <row r="2684" spans="1:37">
      <c r="A2684" s="367"/>
      <c r="B2684" s="445" t="s">
        <v>102</v>
      </c>
      <c r="C2684" s="402">
        <v>46.568300000000001</v>
      </c>
      <c r="D2684" s="428">
        <v>23.7805</v>
      </c>
      <c r="E2684" s="449" t="s">
        <v>206</v>
      </c>
      <c r="F2684" s="450" t="s">
        <v>651</v>
      </c>
      <c r="G2684" s="450" t="s">
        <v>2514</v>
      </c>
      <c r="H2684" s="450" t="s">
        <v>5305</v>
      </c>
      <c r="I2684" s="451" t="s">
        <v>681</v>
      </c>
      <c r="J2684" s="456" t="s">
        <v>3</v>
      </c>
      <c r="K2684" s="403">
        <v>2</v>
      </c>
      <c r="L2684" s="403">
        <v>5</v>
      </c>
      <c r="M2684" s="403">
        <v>5</v>
      </c>
      <c r="N2684" s="398">
        <v>20</v>
      </c>
      <c r="O2684" s="395"/>
      <c r="P2684" s="526"/>
      <c r="Q2684" s="526"/>
      <c r="R2684" s="526">
        <v>14</v>
      </c>
      <c r="S2684" s="526">
        <v>6</v>
      </c>
      <c r="T2684" s="526"/>
      <c r="U2684" s="526"/>
      <c r="V2684" s="526">
        <f t="shared" si="135"/>
        <v>0</v>
      </c>
      <c r="W2684" s="677"/>
      <c r="X2684" s="503" t="str">
        <f t="shared" si="133"/>
        <v>14 trei camere, 6 patru camere, 0 număr camere necunoscut &lt;span style="color: red;"&gt;(spuneți-mi sau trimiteți tabel întreținere)&lt;/span&gt;</v>
      </c>
      <c r="Y2684" s="504" t="str">
        <f t="shared" si="134"/>
        <v>20 din care 14 trei camere, 6 patru camere, 0 număr camere necunoscut &lt;span style="color: red;"&gt;(spuneți-mi sau trimiteți tabel întreținere)&lt;/span&gt;</v>
      </c>
      <c r="Z2684" s="505"/>
      <c r="AA2684" s="625" t="s">
        <v>1043</v>
      </c>
      <c r="AB2684" s="628" t="s">
        <v>1307</v>
      </c>
      <c r="AC2684" s="431" t="s">
        <v>1155</v>
      </c>
      <c r="AD2684" s="623" t="s">
        <v>1399</v>
      </c>
      <c r="AE2684" s="623"/>
      <c r="AF2684" s="623"/>
      <c r="AG2684" s="623" t="s">
        <v>10</v>
      </c>
      <c r="AH2684" s="623"/>
      <c r="AI2684" s="623" t="s">
        <v>2598</v>
      </c>
      <c r="AJ2684" s="441"/>
      <c r="AK2684" s="359"/>
    </row>
    <row r="2685" spans="1:37">
      <c r="A2685" s="367"/>
      <c r="B2685" s="445" t="s">
        <v>965</v>
      </c>
      <c r="C2685" s="402">
        <v>46.568899999999999</v>
      </c>
      <c r="D2685" s="428">
        <v>23.780200000000001</v>
      </c>
      <c r="E2685" s="449" t="s">
        <v>206</v>
      </c>
      <c r="F2685" s="450" t="s">
        <v>651</v>
      </c>
      <c r="G2685" s="450" t="s">
        <v>2514</v>
      </c>
      <c r="H2685" s="450" t="s">
        <v>5306</v>
      </c>
      <c r="I2685" s="452" t="s">
        <v>681</v>
      </c>
      <c r="J2685" s="457" t="s">
        <v>3</v>
      </c>
      <c r="K2685" s="407">
        <v>3</v>
      </c>
      <c r="L2685" s="407">
        <v>5</v>
      </c>
      <c r="M2685" s="407">
        <v>5</v>
      </c>
      <c r="N2685" s="425">
        <v>30</v>
      </c>
      <c r="O2685" s="437"/>
      <c r="P2685" s="526"/>
      <c r="Q2685" s="526"/>
      <c r="R2685" s="526">
        <v>21</v>
      </c>
      <c r="S2685" s="526">
        <v>9</v>
      </c>
      <c r="T2685" s="526"/>
      <c r="U2685" s="526"/>
      <c r="V2685" s="526">
        <f t="shared" si="135"/>
        <v>0</v>
      </c>
      <c r="W2685" s="676"/>
      <c r="X2685" s="507" t="str">
        <f t="shared" si="133"/>
        <v>21 trei camere, 9 patru camere, 0 număr camere necunoscut &lt;span style="color: red;"&gt;(spuneți-mi sau trimiteți tabel întreținere)&lt;/span&gt;</v>
      </c>
      <c r="Y2685" s="508" t="str">
        <f t="shared" si="134"/>
        <v>30 din care 21 trei camere, 9 patru camere, 0 număr camere necunoscut &lt;span style="color: red;"&gt;(spuneți-mi sau trimiteți tabel întreținere)&lt;/span&gt;</v>
      </c>
      <c r="Z2685" s="509"/>
      <c r="AA2685" s="625" t="s">
        <v>1043</v>
      </c>
      <c r="AB2685" s="628" t="s">
        <v>1307</v>
      </c>
      <c r="AC2685" s="431" t="s">
        <v>1155</v>
      </c>
      <c r="AD2685" s="623" t="s">
        <v>1417</v>
      </c>
      <c r="AE2685" s="623"/>
      <c r="AF2685" s="623"/>
      <c r="AG2685" s="623" t="s">
        <v>10</v>
      </c>
      <c r="AH2685" s="623"/>
      <c r="AI2685" s="623" t="s">
        <v>2598</v>
      </c>
      <c r="AJ2685" s="441"/>
      <c r="AK2685" s="359"/>
    </row>
    <row r="2686" spans="1:37">
      <c r="A2686" s="367"/>
      <c r="B2686" s="445" t="s">
        <v>819</v>
      </c>
      <c r="C2686" s="402">
        <v>46.566699999999997</v>
      </c>
      <c r="D2686" s="428">
        <v>23.782499999999999</v>
      </c>
      <c r="E2686" s="449" t="s">
        <v>206</v>
      </c>
      <c r="F2686" s="450" t="s">
        <v>651</v>
      </c>
      <c r="G2686" s="450" t="s">
        <v>2514</v>
      </c>
      <c r="H2686" s="450" t="s">
        <v>3176</v>
      </c>
      <c r="I2686" s="452" t="s">
        <v>681</v>
      </c>
      <c r="J2686" s="457" t="s">
        <v>3</v>
      </c>
      <c r="K2686" s="407">
        <v>4</v>
      </c>
      <c r="L2686" s="407">
        <v>5</v>
      </c>
      <c r="M2686" s="407">
        <v>5</v>
      </c>
      <c r="N2686" s="398">
        <v>40</v>
      </c>
      <c r="O2686" s="395"/>
      <c r="P2686" s="526"/>
      <c r="Q2686" s="526"/>
      <c r="R2686" s="526">
        <v>28</v>
      </c>
      <c r="S2686" s="526">
        <v>12</v>
      </c>
      <c r="T2686" s="526"/>
      <c r="U2686" s="526"/>
      <c r="V2686" s="526">
        <f t="shared" si="135"/>
        <v>0</v>
      </c>
      <c r="W2686" s="676"/>
      <c r="X2686" s="507" t="str">
        <f t="shared" si="133"/>
        <v>28 trei camere, 12 patru camere, 0 număr camere necunoscut &lt;span style="color: red;"&gt;(spuneți-mi sau trimiteți tabel întreținere)&lt;/span&gt;</v>
      </c>
      <c r="Y2686" s="508" t="str">
        <f t="shared" si="134"/>
        <v>40 din care 28 trei camere, 12 patru camere, 0 număr camere necunoscut &lt;span style="color: red;"&gt;(spuneți-mi sau trimiteți tabel întreținere)&lt;/span&gt;</v>
      </c>
      <c r="Z2686" s="509"/>
      <c r="AA2686" s="510" t="s">
        <v>1043</v>
      </c>
      <c r="AB2686" s="628" t="s">
        <v>1307</v>
      </c>
      <c r="AC2686" s="431" t="s">
        <v>1155</v>
      </c>
      <c r="AD2686" s="623" t="s">
        <v>1383</v>
      </c>
      <c r="AE2686" s="623"/>
      <c r="AF2686" s="623"/>
      <c r="AG2686" s="623" t="s">
        <v>10</v>
      </c>
      <c r="AH2686" s="623"/>
      <c r="AI2686" s="623" t="s">
        <v>2598</v>
      </c>
      <c r="AJ2686" s="441"/>
      <c r="AK2686" s="359"/>
    </row>
    <row r="2687" spans="1:37">
      <c r="A2687" s="367"/>
      <c r="B2687" s="445" t="s">
        <v>131</v>
      </c>
      <c r="C2687" s="402">
        <v>46.566200000000002</v>
      </c>
      <c r="D2687" s="428">
        <v>23.781700000000001</v>
      </c>
      <c r="E2687" s="449" t="s">
        <v>206</v>
      </c>
      <c r="F2687" s="450" t="s">
        <v>651</v>
      </c>
      <c r="G2687" s="450" t="s">
        <v>2514</v>
      </c>
      <c r="H2687" s="450" t="s">
        <v>3177</v>
      </c>
      <c r="I2687" s="627" t="s">
        <v>695</v>
      </c>
      <c r="J2687" s="399" t="s">
        <v>3</v>
      </c>
      <c r="K2687" s="624">
        <v>4</v>
      </c>
      <c r="L2687" s="624">
        <v>5</v>
      </c>
      <c r="M2687" s="624">
        <v>4</v>
      </c>
      <c r="N2687" s="398">
        <v>40</v>
      </c>
      <c r="O2687" s="395"/>
      <c r="P2687" s="526"/>
      <c r="Q2687" s="526">
        <v>16</v>
      </c>
      <c r="R2687" s="526">
        <v>16</v>
      </c>
      <c r="S2687" s="526">
        <v>8</v>
      </c>
      <c r="T2687" s="526"/>
      <c r="U2687" s="526"/>
      <c r="V2687" s="526">
        <f t="shared" si="135"/>
        <v>0</v>
      </c>
      <c r="W2687" s="672"/>
      <c r="X2687" s="396" t="str">
        <f t="shared" si="133"/>
        <v>16 două camere, 16 trei camere, 8 patru camere, 0 număr camere necunoscut &lt;span style="color: red;"&gt;(spuneți-mi sau trimiteți tabel întreținere)&lt;/span&gt;</v>
      </c>
      <c r="Y2687" s="622" t="str">
        <f t="shared" si="134"/>
        <v>40 din care 16 două camere, 16 trei camere, 8 patru camere, 0 număr camere necunoscut &lt;span style="color: red;"&gt;(spuneți-mi sau trimiteți tabel întreținere)&lt;/span&gt;</v>
      </c>
      <c r="Z2687" s="397" t="s">
        <v>975</v>
      </c>
      <c r="AA2687" s="625" t="s">
        <v>1043</v>
      </c>
      <c r="AB2687" s="628" t="s">
        <v>1307</v>
      </c>
      <c r="AC2687" s="431" t="s">
        <v>1155</v>
      </c>
      <c r="AD2687" s="623" t="s">
        <v>1463</v>
      </c>
      <c r="AE2687" s="623"/>
      <c r="AF2687" s="623"/>
      <c r="AG2687" s="623" t="s">
        <v>1219</v>
      </c>
      <c r="AH2687" s="623"/>
      <c r="AI2687" s="623" t="s">
        <v>2606</v>
      </c>
      <c r="AJ2687" s="441"/>
      <c r="AK2687" s="359"/>
    </row>
    <row r="2688" spans="1:37">
      <c r="A2688" s="367"/>
      <c r="B2688" s="445" t="s">
        <v>849</v>
      </c>
      <c r="C2688" s="402">
        <v>46.5657</v>
      </c>
      <c r="D2688" s="428">
        <v>23.780999999999999</v>
      </c>
      <c r="E2688" s="449" t="s">
        <v>206</v>
      </c>
      <c r="F2688" s="450" t="s">
        <v>651</v>
      </c>
      <c r="G2688" s="450" t="s">
        <v>2514</v>
      </c>
      <c r="H2688" s="450" t="s">
        <v>5293</v>
      </c>
      <c r="I2688" s="627" t="s">
        <v>695</v>
      </c>
      <c r="J2688" s="399" t="s">
        <v>3</v>
      </c>
      <c r="K2688" s="624">
        <v>3</v>
      </c>
      <c r="L2688" s="624">
        <v>5</v>
      </c>
      <c r="M2688" s="624">
        <v>4</v>
      </c>
      <c r="N2688" s="398">
        <v>28</v>
      </c>
      <c r="O2688" s="395"/>
      <c r="P2688" s="526"/>
      <c r="Q2688" s="526">
        <v>8</v>
      </c>
      <c r="R2688" s="526">
        <v>12</v>
      </c>
      <c r="S2688" s="526">
        <v>8</v>
      </c>
      <c r="T2688" s="526"/>
      <c r="U2688" s="526"/>
      <c r="V2688" s="526">
        <f t="shared" si="135"/>
        <v>0</v>
      </c>
      <c r="W2688" s="672"/>
      <c r="X2688" s="396" t="str">
        <f t="shared" si="133"/>
        <v>8 două camere, 12 trei camere, 8 patru camere, 0 număr camere necunoscut &lt;span style="color: red;"&gt;(spuneți-mi sau trimiteți tabel întreținere)&lt;/span&gt;</v>
      </c>
      <c r="Y2688" s="622" t="str">
        <f t="shared" si="134"/>
        <v>28 din care 8 două camere, 12 trei camere, 8 patru camere, 0 număr camere necunoscut &lt;span style="color: red;"&gt;(spuneți-mi sau trimiteți tabel întreținere)&lt;/span&gt;</v>
      </c>
      <c r="Z2688" s="397" t="s">
        <v>975</v>
      </c>
      <c r="AA2688" s="625" t="s">
        <v>1043</v>
      </c>
      <c r="AB2688" s="628" t="s">
        <v>1307</v>
      </c>
      <c r="AC2688" s="431" t="s">
        <v>1155</v>
      </c>
      <c r="AD2688" s="623" t="s">
        <v>1460</v>
      </c>
      <c r="AE2688" s="623"/>
      <c r="AF2688" s="623"/>
      <c r="AG2688" s="623" t="s">
        <v>1219</v>
      </c>
      <c r="AH2688" s="623"/>
      <c r="AI2688" s="623" t="s">
        <v>2606</v>
      </c>
      <c r="AJ2688" s="441"/>
      <c r="AK2688" s="359"/>
    </row>
    <row r="2689" spans="1:37">
      <c r="A2689" s="367"/>
      <c r="B2689" s="445" t="s">
        <v>106</v>
      </c>
      <c r="C2689" s="402">
        <v>46.5672</v>
      </c>
      <c r="D2689" s="428">
        <v>23.781600000000001</v>
      </c>
      <c r="E2689" s="449" t="s">
        <v>206</v>
      </c>
      <c r="F2689" s="450" t="s">
        <v>651</v>
      </c>
      <c r="G2689" s="450" t="s">
        <v>2514</v>
      </c>
      <c r="H2689" s="450" t="s">
        <v>5307</v>
      </c>
      <c r="I2689" s="452" t="s">
        <v>681</v>
      </c>
      <c r="J2689" s="457" t="s">
        <v>3</v>
      </c>
      <c r="K2689" s="407">
        <v>4</v>
      </c>
      <c r="L2689" s="407">
        <v>5</v>
      </c>
      <c r="M2689" s="407">
        <v>5</v>
      </c>
      <c r="N2689" s="398">
        <v>40</v>
      </c>
      <c r="O2689" s="395"/>
      <c r="P2689" s="526"/>
      <c r="Q2689" s="526">
        <v>2</v>
      </c>
      <c r="R2689" s="526">
        <v>29</v>
      </c>
      <c r="S2689" s="526">
        <v>9</v>
      </c>
      <c r="T2689" s="526"/>
      <c r="U2689" s="526"/>
      <c r="V2689" s="526">
        <f t="shared" si="135"/>
        <v>0</v>
      </c>
      <c r="W2689" s="676"/>
      <c r="X2689" s="507" t="str">
        <f t="shared" si="133"/>
        <v>2 două camere, 29 trei camere, 9 patru camere, 0 număr camere necunoscut &lt;span style="color: red;"&gt;(spuneți-mi sau trimiteți tabel întreținere)&lt;/span&gt;</v>
      </c>
      <c r="Y2689" s="508" t="str">
        <f t="shared" si="134"/>
        <v>40 din care 2 două camere, 29 trei camere, 9 patru camere, 0 număr camere necunoscut &lt;span style="color: red;"&gt;(spuneți-mi sau trimiteți tabel întreținere)&lt;/span&gt;</v>
      </c>
      <c r="Z2689" s="509"/>
      <c r="AA2689" s="510" t="s">
        <v>1043</v>
      </c>
      <c r="AB2689" s="628" t="s">
        <v>1307</v>
      </c>
      <c r="AC2689" s="431" t="s">
        <v>1155</v>
      </c>
      <c r="AD2689" s="623" t="s">
        <v>1437</v>
      </c>
      <c r="AE2689" s="623"/>
      <c r="AF2689" s="623"/>
      <c r="AG2689" s="623" t="s">
        <v>10</v>
      </c>
      <c r="AH2689" s="623"/>
      <c r="AI2689" s="623" t="s">
        <v>2598</v>
      </c>
      <c r="AJ2689" s="441"/>
      <c r="AK2689" s="359"/>
    </row>
    <row r="2690" spans="1:37">
      <c r="A2690" s="367"/>
      <c r="B2690" s="445" t="s">
        <v>203</v>
      </c>
      <c r="C2690" s="402">
        <v>46.566400000000002</v>
      </c>
      <c r="D2690" s="428">
        <v>23.781099999999999</v>
      </c>
      <c r="E2690" s="449" t="s">
        <v>206</v>
      </c>
      <c r="F2690" s="450" t="s">
        <v>651</v>
      </c>
      <c r="G2690" s="450" t="s">
        <v>2514</v>
      </c>
      <c r="H2690" s="450" t="s">
        <v>3298</v>
      </c>
      <c r="I2690" s="452" t="s">
        <v>681</v>
      </c>
      <c r="J2690" s="457" t="s">
        <v>3</v>
      </c>
      <c r="K2690" s="407">
        <v>4</v>
      </c>
      <c r="L2690" s="407">
        <v>5</v>
      </c>
      <c r="M2690" s="407">
        <v>5</v>
      </c>
      <c r="N2690" s="398">
        <v>40</v>
      </c>
      <c r="O2690" s="395"/>
      <c r="P2690" s="526"/>
      <c r="Q2690" s="526"/>
      <c r="R2690" s="526">
        <v>28</v>
      </c>
      <c r="S2690" s="526">
        <v>12</v>
      </c>
      <c r="T2690" s="526"/>
      <c r="U2690" s="526"/>
      <c r="V2690" s="526">
        <f t="shared" si="135"/>
        <v>0</v>
      </c>
      <c r="W2690" s="676"/>
      <c r="X2690" s="507" t="str">
        <f t="shared" si="133"/>
        <v>28 trei camere, 12 patru camere, 0 număr camere necunoscut &lt;span style="color: red;"&gt;(spuneți-mi sau trimiteți tabel întreținere)&lt;/span&gt;</v>
      </c>
      <c r="Y2690" s="508" t="str">
        <f t="shared" si="134"/>
        <v>40 din care 28 trei camere, 12 patru camere, 0 număr camere necunoscut &lt;span style="color: red;"&gt;(spuneți-mi sau trimiteți tabel întreținere)&lt;/span&gt;</v>
      </c>
      <c r="Z2690" s="509"/>
      <c r="AA2690" s="510" t="s">
        <v>1043</v>
      </c>
      <c r="AB2690" s="628" t="s">
        <v>1307</v>
      </c>
      <c r="AC2690" s="431" t="s">
        <v>1155</v>
      </c>
      <c r="AD2690" s="623" t="s">
        <v>1383</v>
      </c>
      <c r="AE2690" s="623"/>
      <c r="AF2690" s="623"/>
      <c r="AG2690" s="623" t="s">
        <v>10</v>
      </c>
      <c r="AH2690" s="623"/>
      <c r="AI2690" s="623" t="s">
        <v>2598</v>
      </c>
      <c r="AJ2690" s="441"/>
      <c r="AK2690" s="359"/>
    </row>
    <row r="2691" spans="1:37">
      <c r="A2691" s="367"/>
      <c r="B2691" s="445" t="s">
        <v>148</v>
      </c>
      <c r="C2691" s="402">
        <v>46.566200000000002</v>
      </c>
      <c r="D2691" s="428">
        <v>23.779599999999999</v>
      </c>
      <c r="E2691" s="449" t="s">
        <v>206</v>
      </c>
      <c r="F2691" s="450" t="s">
        <v>651</v>
      </c>
      <c r="G2691" s="450" t="s">
        <v>2514</v>
      </c>
      <c r="H2691" s="450" t="s">
        <v>5308</v>
      </c>
      <c r="I2691" s="452" t="s">
        <v>681</v>
      </c>
      <c r="J2691" s="457" t="s">
        <v>3</v>
      </c>
      <c r="K2691" s="624">
        <v>3</v>
      </c>
      <c r="L2691" s="624">
        <v>5</v>
      </c>
      <c r="M2691" s="624">
        <v>5</v>
      </c>
      <c r="N2691" s="398">
        <v>38</v>
      </c>
      <c r="O2691" s="395"/>
      <c r="P2691" s="526"/>
      <c r="Q2691" s="526">
        <v>28</v>
      </c>
      <c r="R2691" s="526">
        <v>10</v>
      </c>
      <c r="S2691" s="526"/>
      <c r="T2691" s="526"/>
      <c r="U2691" s="526"/>
      <c r="V2691" s="406">
        <f t="shared" si="135"/>
        <v>0</v>
      </c>
      <c r="W2691" s="676"/>
      <c r="X2691" s="507" t="str">
        <f t="shared" si="133"/>
        <v>28 două camere, 10 trei camere, 0 număr camere necunoscut &lt;span style="color: red;"&gt;(spuneți-mi sau trimiteți tabel întreținere)&lt;/span&gt;</v>
      </c>
      <c r="Y2691" s="508" t="str">
        <f t="shared" si="134"/>
        <v>38 din care 28 două camere, 10 trei camere, 0 număr camere necunoscut &lt;span style="color: red;"&gt;(spuneți-mi sau trimiteți tabel întreținere)&lt;/span&gt;</v>
      </c>
      <c r="Z2691" s="509"/>
      <c r="AA2691" s="510" t="s">
        <v>1043</v>
      </c>
      <c r="AB2691" s="628" t="s">
        <v>1307</v>
      </c>
      <c r="AC2691" s="431" t="s">
        <v>1155</v>
      </c>
      <c r="AD2691" s="623" t="s">
        <v>1394</v>
      </c>
      <c r="AE2691" s="623"/>
      <c r="AF2691" s="623"/>
      <c r="AG2691" s="623" t="s">
        <v>10</v>
      </c>
      <c r="AH2691" s="623"/>
      <c r="AI2691" s="623" t="s">
        <v>2598</v>
      </c>
      <c r="AJ2691" s="441"/>
      <c r="AK2691" s="359"/>
    </row>
    <row r="2692" spans="1:37">
      <c r="A2692" s="367"/>
      <c r="B2692" s="445" t="s">
        <v>175</v>
      </c>
      <c r="C2692" s="402">
        <v>46.565600000000003</v>
      </c>
      <c r="D2692" s="428">
        <v>23.779499999999999</v>
      </c>
      <c r="E2692" s="449" t="s">
        <v>206</v>
      </c>
      <c r="F2692" s="450" t="s">
        <v>651</v>
      </c>
      <c r="G2692" s="450" t="s">
        <v>2514</v>
      </c>
      <c r="H2692" s="450" t="s">
        <v>5309</v>
      </c>
      <c r="I2692" s="452" t="s">
        <v>681</v>
      </c>
      <c r="J2692" s="457" t="s">
        <v>3</v>
      </c>
      <c r="K2692" s="407">
        <v>1</v>
      </c>
      <c r="L2692" s="407">
        <v>5</v>
      </c>
      <c r="M2692" s="407">
        <v>5</v>
      </c>
      <c r="N2692" s="425">
        <v>60</v>
      </c>
      <c r="O2692" s="437"/>
      <c r="P2692" s="406">
        <v>60</v>
      </c>
      <c r="Q2692" s="406"/>
      <c r="R2692" s="406"/>
      <c r="S2692" s="406"/>
      <c r="T2692" s="406"/>
      <c r="U2692" s="406"/>
      <c r="V2692" s="406">
        <f t="shared" si="135"/>
        <v>0</v>
      </c>
      <c r="W2692" s="676"/>
      <c r="X2692" s="507" t="str">
        <f t="shared" si="133"/>
        <v>60 garsoniere, 0 număr camere necunoscut &lt;span style="color: red;"&gt;(spuneți-mi sau trimiteți tabel întreținere)&lt;/span&gt;</v>
      </c>
      <c r="Y2692" s="508" t="str">
        <f t="shared" si="134"/>
        <v>60 din care 60 garsoniere, 0 număr camere necunoscut &lt;span style="color: red;"&gt;(spuneți-mi sau trimiteți tabel întreținere)&lt;/span&gt;</v>
      </c>
      <c r="Z2692" s="509"/>
      <c r="AA2692" s="510" t="s">
        <v>1043</v>
      </c>
      <c r="AB2692" s="421" t="s">
        <v>1306</v>
      </c>
      <c r="AC2692" s="432" t="s">
        <v>1155</v>
      </c>
      <c r="AD2692" s="356" t="s">
        <v>2496</v>
      </c>
      <c r="AE2692" s="356"/>
      <c r="AF2692" s="356"/>
      <c r="AG2692" s="356" t="s">
        <v>840</v>
      </c>
      <c r="AH2692" s="356"/>
      <c r="AI2692" s="356" t="s">
        <v>2227</v>
      </c>
      <c r="AJ2692" s="441"/>
      <c r="AK2692" s="359"/>
    </row>
    <row r="2693" spans="1:37">
      <c r="A2693" s="367"/>
      <c r="B2693" s="445" t="s">
        <v>64</v>
      </c>
      <c r="C2693" s="402">
        <v>46.565300000000001</v>
      </c>
      <c r="D2693" s="428">
        <v>23.779299999999999</v>
      </c>
      <c r="E2693" s="449" t="s">
        <v>206</v>
      </c>
      <c r="F2693" s="450" t="s">
        <v>651</v>
      </c>
      <c r="G2693" s="450" t="s">
        <v>2514</v>
      </c>
      <c r="H2693" s="450" t="s">
        <v>5310</v>
      </c>
      <c r="I2693" s="452" t="s">
        <v>1024</v>
      </c>
      <c r="J2693" s="457" t="s">
        <v>3</v>
      </c>
      <c r="K2693" s="407">
        <v>1</v>
      </c>
      <c r="L2693" s="407">
        <v>6</v>
      </c>
      <c r="M2693" s="407">
        <v>6</v>
      </c>
      <c r="N2693" s="425">
        <v>20</v>
      </c>
      <c r="O2693" s="437"/>
      <c r="P2693" s="406"/>
      <c r="Q2693" s="406"/>
      <c r="R2693" s="406"/>
      <c r="S2693" s="406"/>
      <c r="T2693" s="406"/>
      <c r="U2693" s="406"/>
      <c r="V2693" s="406">
        <f t="shared" si="135"/>
        <v>20</v>
      </c>
      <c r="W2693" s="676" t="s">
        <v>654</v>
      </c>
      <c r="X2693" s="507" t="str">
        <f t="shared" si="133"/>
        <v>aproximativ 20 număr camere necunoscut &lt;span style="color: red;"&gt;(spuneți-mi sau trimiteți tabel întreținere)&lt;/span&gt;</v>
      </c>
      <c r="Y2693" s="508" t="str">
        <f t="shared" si="134"/>
        <v>aproximativ 20 din care aproximativ 20 număr camere necunoscut &lt;span style="color: red;"&gt;(spuneți-mi sau trimiteți tabel întreținere)&lt;/span&gt;</v>
      </c>
      <c r="Z2693" s="509"/>
      <c r="AA2693" s="510" t="s">
        <v>1043</v>
      </c>
      <c r="AB2693" s="421" t="s">
        <v>1308</v>
      </c>
      <c r="AC2693" s="432" t="s">
        <v>1155</v>
      </c>
      <c r="AD2693" s="356" t="s">
        <v>624</v>
      </c>
      <c r="AE2693" s="356"/>
      <c r="AF2693" s="356"/>
      <c r="AG2693" s="356" t="s">
        <v>840</v>
      </c>
      <c r="AH2693" s="356"/>
      <c r="AI2693" s="356" t="s">
        <v>2227</v>
      </c>
      <c r="AJ2693" s="441"/>
      <c r="AK2693" s="359"/>
    </row>
    <row r="2694" spans="1:37">
      <c r="A2694" s="367"/>
      <c r="B2694" s="445" t="s">
        <v>204</v>
      </c>
      <c r="C2694" s="402">
        <v>46.566699999999997</v>
      </c>
      <c r="D2694" s="428">
        <v>23.781400000000001</v>
      </c>
      <c r="E2694" s="449" t="s">
        <v>206</v>
      </c>
      <c r="F2694" s="450" t="s">
        <v>651</v>
      </c>
      <c r="G2694" s="450" t="s">
        <v>2514</v>
      </c>
      <c r="H2694" s="450" t="s">
        <v>3297</v>
      </c>
      <c r="I2694" s="452" t="s">
        <v>681</v>
      </c>
      <c r="J2694" s="457" t="s">
        <v>3</v>
      </c>
      <c r="K2694" s="624">
        <v>2</v>
      </c>
      <c r="L2694" s="624">
        <v>5</v>
      </c>
      <c r="M2694" s="624">
        <v>5</v>
      </c>
      <c r="N2694" s="398">
        <v>28</v>
      </c>
      <c r="O2694" s="395"/>
      <c r="P2694" s="526"/>
      <c r="Q2694" s="526">
        <v>26</v>
      </c>
      <c r="R2694" s="526">
        <v>2</v>
      </c>
      <c r="S2694" s="526"/>
      <c r="T2694" s="526"/>
      <c r="U2694" s="406"/>
      <c r="V2694" s="406">
        <f t="shared" si="135"/>
        <v>0</v>
      </c>
      <c r="W2694" s="676"/>
      <c r="X2694" s="507" t="str">
        <f t="shared" si="133"/>
        <v>26 două camere, 2 trei camere, 0 număr camere necunoscut &lt;span style="color: red;"&gt;(spuneți-mi sau trimiteți tabel întreținere)&lt;/span&gt;</v>
      </c>
      <c r="Y2694" s="508" t="str">
        <f t="shared" si="134"/>
        <v>28 din care 26 două camere, 2 trei camere, 0 număr camere necunoscut &lt;span style="color: red;"&gt;(spuneți-mi sau trimiteți tabel întreținere)&lt;/span&gt;</v>
      </c>
      <c r="Z2694" s="509"/>
      <c r="AA2694" s="510" t="s">
        <v>1043</v>
      </c>
      <c r="AB2694" s="628" t="s">
        <v>1307</v>
      </c>
      <c r="AC2694" s="431" t="s">
        <v>1155</v>
      </c>
      <c r="AD2694" s="623" t="s">
        <v>1392</v>
      </c>
      <c r="AE2694" s="623"/>
      <c r="AF2694" s="623"/>
      <c r="AG2694" s="623" t="s">
        <v>10</v>
      </c>
      <c r="AH2694" s="623"/>
      <c r="AI2694" s="623" t="s">
        <v>2598</v>
      </c>
      <c r="AJ2694" s="441"/>
      <c r="AK2694" s="359"/>
    </row>
    <row r="2695" spans="1:37">
      <c r="A2695" s="367"/>
      <c r="B2695" s="445">
        <v>1</v>
      </c>
      <c r="C2695" s="402">
        <v>46.5578</v>
      </c>
      <c r="D2695" s="428">
        <v>23.801300000000001</v>
      </c>
      <c r="E2695" s="449" t="s">
        <v>206</v>
      </c>
      <c r="F2695" s="450" t="s">
        <v>651</v>
      </c>
      <c r="G2695" s="450" t="s">
        <v>2515</v>
      </c>
      <c r="H2695" s="450" t="s">
        <v>5311</v>
      </c>
      <c r="I2695" s="627" t="s">
        <v>681</v>
      </c>
      <c r="J2695" s="399" t="s">
        <v>3</v>
      </c>
      <c r="K2695" s="624">
        <v>2</v>
      </c>
      <c r="L2695" s="624">
        <v>5</v>
      </c>
      <c r="M2695" s="624">
        <v>5</v>
      </c>
      <c r="N2695" s="398">
        <v>40</v>
      </c>
      <c r="O2695" s="395"/>
      <c r="P2695" s="526"/>
      <c r="Q2695" s="526">
        <v>30</v>
      </c>
      <c r="R2695" s="526">
        <v>10</v>
      </c>
      <c r="S2695" s="526"/>
      <c r="T2695" s="526"/>
      <c r="U2695" s="526"/>
      <c r="V2695" s="526">
        <f t="shared" si="135"/>
        <v>0</v>
      </c>
      <c r="W2695" s="672"/>
      <c r="X2695" s="396" t="str">
        <f t="shared" si="133"/>
        <v>30 două camere, 10 trei camere, 0 număr camere necunoscut &lt;span style="color: red;"&gt;(spuneți-mi sau trimiteți tabel întreținere)&lt;/span&gt;</v>
      </c>
      <c r="Y2695" s="622" t="str">
        <f t="shared" si="134"/>
        <v>40 din care 30 două camere, 10 trei camere, 0 număr camere necunoscut &lt;span style="color: red;"&gt;(spuneți-mi sau trimiteți tabel întreținere)&lt;/span&gt;</v>
      </c>
      <c r="Z2695" s="397"/>
      <c r="AA2695" s="625" t="s">
        <v>1043</v>
      </c>
      <c r="AB2695" s="628" t="s">
        <v>1301</v>
      </c>
      <c r="AC2695" s="431" t="s">
        <v>1548</v>
      </c>
      <c r="AD2695" s="623" t="s">
        <v>1471</v>
      </c>
      <c r="AE2695" s="623"/>
      <c r="AF2695" s="623"/>
      <c r="AG2695" s="623" t="s">
        <v>6</v>
      </c>
      <c r="AH2695" s="623"/>
      <c r="AI2695" s="623" t="s">
        <v>2560</v>
      </c>
      <c r="AJ2695" s="441"/>
      <c r="AK2695" s="359"/>
    </row>
    <row r="2696" spans="1:37">
      <c r="A2696" s="367"/>
      <c r="B2696" s="445">
        <v>2</v>
      </c>
      <c r="C2696" s="402">
        <v>46.557899999999997</v>
      </c>
      <c r="D2696" s="428">
        <v>23.8019</v>
      </c>
      <c r="E2696" s="449" t="s">
        <v>206</v>
      </c>
      <c r="F2696" s="450" t="s">
        <v>651</v>
      </c>
      <c r="G2696" s="450" t="s">
        <v>2515</v>
      </c>
      <c r="H2696" s="450" t="s">
        <v>5312</v>
      </c>
      <c r="I2696" s="627" t="s">
        <v>681</v>
      </c>
      <c r="J2696" s="399" t="s">
        <v>3</v>
      </c>
      <c r="K2696" s="624">
        <v>2</v>
      </c>
      <c r="L2696" s="624">
        <v>5</v>
      </c>
      <c r="M2696" s="624">
        <v>5</v>
      </c>
      <c r="N2696" s="398">
        <v>40</v>
      </c>
      <c r="O2696" s="395"/>
      <c r="P2696" s="526"/>
      <c r="Q2696" s="526">
        <v>30</v>
      </c>
      <c r="R2696" s="526">
        <v>10</v>
      </c>
      <c r="S2696" s="526"/>
      <c r="T2696" s="526"/>
      <c r="U2696" s="526"/>
      <c r="V2696" s="526">
        <f t="shared" si="135"/>
        <v>0</v>
      </c>
      <c r="W2696" s="672"/>
      <c r="X2696" s="396" t="str">
        <f t="shared" si="133"/>
        <v>30 două camere, 10 trei camere, 0 număr camere necunoscut &lt;span style="color: red;"&gt;(spuneți-mi sau trimiteți tabel întreținere)&lt;/span&gt;</v>
      </c>
      <c r="Y2696" s="622" t="str">
        <f t="shared" si="134"/>
        <v>40 din care 30 două camere, 10 trei camere, 0 număr camere necunoscut &lt;span style="color: red;"&gt;(spuneți-mi sau trimiteți tabel întreținere)&lt;/span&gt;</v>
      </c>
      <c r="Z2696" s="397"/>
      <c r="AA2696" s="625" t="s">
        <v>1043</v>
      </c>
      <c r="AB2696" s="628" t="s">
        <v>1301</v>
      </c>
      <c r="AC2696" s="431" t="s">
        <v>1548</v>
      </c>
      <c r="AD2696" s="623" t="s">
        <v>1471</v>
      </c>
      <c r="AE2696" s="623"/>
      <c r="AF2696" s="623"/>
      <c r="AG2696" s="623" t="s">
        <v>6</v>
      </c>
      <c r="AH2696" s="623"/>
      <c r="AI2696" s="623" t="s">
        <v>2560</v>
      </c>
      <c r="AJ2696" s="441"/>
      <c r="AK2696" s="359"/>
    </row>
    <row r="2697" spans="1:37">
      <c r="A2697" s="367"/>
      <c r="B2697" s="445">
        <v>3</v>
      </c>
      <c r="C2697" s="402">
        <v>46.558100000000003</v>
      </c>
      <c r="D2697" s="428">
        <v>23.802399999999999</v>
      </c>
      <c r="E2697" s="449" t="s">
        <v>206</v>
      </c>
      <c r="F2697" s="450" t="s">
        <v>651</v>
      </c>
      <c r="G2697" s="450" t="s">
        <v>2515</v>
      </c>
      <c r="H2697" s="450" t="s">
        <v>5313</v>
      </c>
      <c r="I2697" s="627" t="s">
        <v>681</v>
      </c>
      <c r="J2697" s="399" t="s">
        <v>3</v>
      </c>
      <c r="K2697" s="624">
        <v>2</v>
      </c>
      <c r="L2697" s="624">
        <v>5</v>
      </c>
      <c r="M2697" s="624">
        <v>5</v>
      </c>
      <c r="N2697" s="398">
        <v>40</v>
      </c>
      <c r="O2697" s="395"/>
      <c r="P2697" s="526"/>
      <c r="Q2697" s="526">
        <v>30</v>
      </c>
      <c r="R2697" s="526">
        <v>10</v>
      </c>
      <c r="S2697" s="526"/>
      <c r="T2697" s="526"/>
      <c r="U2697" s="526"/>
      <c r="V2697" s="526">
        <f t="shared" si="135"/>
        <v>0</v>
      </c>
      <c r="W2697" s="672"/>
      <c r="X2697" s="396" t="str">
        <f t="shared" si="133"/>
        <v>30 două camere, 10 trei camere, 0 număr camere necunoscut &lt;span style="color: red;"&gt;(spuneți-mi sau trimiteți tabel întreținere)&lt;/span&gt;</v>
      </c>
      <c r="Y2697" s="622" t="str">
        <f t="shared" si="134"/>
        <v>40 din care 30 două camere, 10 trei camere, 0 număr camere necunoscut &lt;span style="color: red;"&gt;(spuneți-mi sau trimiteți tabel întreținere)&lt;/span&gt;</v>
      </c>
      <c r="Z2697" s="397"/>
      <c r="AA2697" s="625" t="s">
        <v>1043</v>
      </c>
      <c r="AB2697" s="628" t="s">
        <v>1301</v>
      </c>
      <c r="AC2697" s="431" t="s">
        <v>1548</v>
      </c>
      <c r="AD2697" s="623" t="s">
        <v>1471</v>
      </c>
      <c r="AE2697" s="623"/>
      <c r="AF2697" s="623"/>
      <c r="AG2697" s="623" t="s">
        <v>6</v>
      </c>
      <c r="AH2697" s="623"/>
      <c r="AI2697" s="623" t="s">
        <v>2560</v>
      </c>
      <c r="AJ2697" s="441"/>
      <c r="AK2697" s="359"/>
    </row>
    <row r="2698" spans="1:37">
      <c r="A2698" s="367"/>
      <c r="B2698" s="445">
        <v>4</v>
      </c>
      <c r="C2698" s="402">
        <v>46.558300000000003</v>
      </c>
      <c r="D2698" s="428">
        <v>23.802900000000001</v>
      </c>
      <c r="E2698" s="449" t="s">
        <v>206</v>
      </c>
      <c r="F2698" s="450" t="s">
        <v>651</v>
      </c>
      <c r="G2698" s="450" t="s">
        <v>2515</v>
      </c>
      <c r="H2698" s="450" t="s">
        <v>4687</v>
      </c>
      <c r="I2698" s="627" t="s">
        <v>681</v>
      </c>
      <c r="J2698" s="399" t="s">
        <v>3</v>
      </c>
      <c r="K2698" s="624">
        <v>2</v>
      </c>
      <c r="L2698" s="624">
        <v>5</v>
      </c>
      <c r="M2698" s="624">
        <v>5</v>
      </c>
      <c r="N2698" s="398">
        <v>40</v>
      </c>
      <c r="O2698" s="395"/>
      <c r="P2698" s="526"/>
      <c r="Q2698" s="526">
        <v>30</v>
      </c>
      <c r="R2698" s="526">
        <v>10</v>
      </c>
      <c r="S2698" s="526"/>
      <c r="T2698" s="526"/>
      <c r="U2698" s="526"/>
      <c r="V2698" s="526">
        <f t="shared" si="135"/>
        <v>0</v>
      </c>
      <c r="W2698" s="672"/>
      <c r="X2698" s="396" t="str">
        <f t="shared" si="133"/>
        <v>30 două camere, 10 trei camere, 0 număr camere necunoscut &lt;span style="color: red;"&gt;(spuneți-mi sau trimiteți tabel întreținere)&lt;/span&gt;</v>
      </c>
      <c r="Y2698" s="622" t="str">
        <f t="shared" si="134"/>
        <v>40 din care 30 două camere, 10 trei camere, 0 număr camere necunoscut &lt;span style="color: red;"&gt;(spuneți-mi sau trimiteți tabel întreținere)&lt;/span&gt;</v>
      </c>
      <c r="Z2698" s="397"/>
      <c r="AA2698" s="625" t="s">
        <v>1043</v>
      </c>
      <c r="AB2698" s="628" t="s">
        <v>1301</v>
      </c>
      <c r="AC2698" s="431" t="s">
        <v>1548</v>
      </c>
      <c r="AD2698" s="623" t="s">
        <v>1471</v>
      </c>
      <c r="AE2698" s="623"/>
      <c r="AF2698" s="623"/>
      <c r="AG2698" s="623" t="s">
        <v>6</v>
      </c>
      <c r="AH2698" s="623"/>
      <c r="AI2698" s="623" t="s">
        <v>2560</v>
      </c>
      <c r="AJ2698" s="441"/>
      <c r="AK2698" s="359"/>
    </row>
    <row r="2699" spans="1:37">
      <c r="A2699" s="367"/>
      <c r="B2699" s="445">
        <v>5</v>
      </c>
      <c r="C2699" s="402">
        <v>46.558599999999998</v>
      </c>
      <c r="D2699" s="428">
        <v>23.8033</v>
      </c>
      <c r="E2699" s="449" t="s">
        <v>206</v>
      </c>
      <c r="F2699" s="450" t="s">
        <v>651</v>
      </c>
      <c r="G2699" s="450" t="s">
        <v>2515</v>
      </c>
      <c r="H2699" s="450" t="s">
        <v>4685</v>
      </c>
      <c r="I2699" s="627" t="s">
        <v>681</v>
      </c>
      <c r="J2699" s="399" t="s">
        <v>3</v>
      </c>
      <c r="K2699" s="624">
        <v>2</v>
      </c>
      <c r="L2699" s="624">
        <v>5</v>
      </c>
      <c r="M2699" s="624">
        <v>5</v>
      </c>
      <c r="N2699" s="398">
        <v>40</v>
      </c>
      <c r="O2699" s="395"/>
      <c r="P2699" s="526"/>
      <c r="Q2699" s="526">
        <v>30</v>
      </c>
      <c r="R2699" s="526">
        <v>10</v>
      </c>
      <c r="S2699" s="526"/>
      <c r="T2699" s="526"/>
      <c r="U2699" s="526"/>
      <c r="V2699" s="526">
        <f t="shared" si="135"/>
        <v>0</v>
      </c>
      <c r="W2699" s="672"/>
      <c r="X2699" s="396" t="str">
        <f t="shared" si="133"/>
        <v>30 două camere, 10 trei camere, 0 număr camere necunoscut &lt;span style="color: red;"&gt;(spuneți-mi sau trimiteți tabel întreținere)&lt;/span&gt;</v>
      </c>
      <c r="Y2699" s="622" t="str">
        <f t="shared" si="134"/>
        <v>40 din care 30 două camere, 10 trei camere, 0 număr camere necunoscut &lt;span style="color: red;"&gt;(spuneți-mi sau trimiteți tabel întreținere)&lt;/span&gt;</v>
      </c>
      <c r="Z2699" s="397"/>
      <c r="AA2699" s="625" t="s">
        <v>1043</v>
      </c>
      <c r="AB2699" s="628" t="s">
        <v>1301</v>
      </c>
      <c r="AC2699" s="431" t="s">
        <v>1548</v>
      </c>
      <c r="AD2699" s="623" t="s">
        <v>1471</v>
      </c>
      <c r="AE2699" s="623"/>
      <c r="AF2699" s="623"/>
      <c r="AG2699" s="623" t="s">
        <v>6</v>
      </c>
      <c r="AH2699" s="623"/>
      <c r="AI2699" s="623" t="s">
        <v>2560</v>
      </c>
      <c r="AJ2699" s="441"/>
      <c r="AK2699" s="359"/>
    </row>
    <row r="2700" spans="1:37">
      <c r="A2700" s="367"/>
      <c r="B2700" s="445" t="s">
        <v>775</v>
      </c>
      <c r="C2700" s="402">
        <v>46.557600000000001</v>
      </c>
      <c r="D2700" s="428">
        <v>23.801500000000001</v>
      </c>
      <c r="E2700" s="449" t="s">
        <v>206</v>
      </c>
      <c r="F2700" s="450" t="s">
        <v>651</v>
      </c>
      <c r="G2700" s="450" t="s">
        <v>2515</v>
      </c>
      <c r="H2700" s="450" t="s">
        <v>5311</v>
      </c>
      <c r="I2700" s="627" t="s">
        <v>681</v>
      </c>
      <c r="J2700" s="399" t="s">
        <v>3</v>
      </c>
      <c r="K2700" s="624">
        <v>1</v>
      </c>
      <c r="L2700" s="624">
        <v>5</v>
      </c>
      <c r="M2700" s="624">
        <v>4</v>
      </c>
      <c r="N2700" s="425">
        <v>20</v>
      </c>
      <c r="O2700" s="437"/>
      <c r="P2700" s="406"/>
      <c r="Q2700" s="406">
        <v>15</v>
      </c>
      <c r="R2700" s="406">
        <v>5</v>
      </c>
      <c r="S2700" s="406"/>
      <c r="T2700" s="406"/>
      <c r="U2700" s="406"/>
      <c r="V2700" s="406">
        <f t="shared" si="135"/>
        <v>0</v>
      </c>
      <c r="W2700" s="676"/>
      <c r="X2700" s="507" t="str">
        <f t="shared" si="133"/>
        <v>15 două camere, 5 trei camere, 0 număr camere necunoscut &lt;span style="color: red;"&gt;(spuneți-mi sau trimiteți tabel întreținere)&lt;/span&gt;</v>
      </c>
      <c r="Y2700" s="508" t="str">
        <f t="shared" si="134"/>
        <v>20 din care 15 două camere, 5 trei camere, 0 număr camere necunoscut &lt;span style="color: red;"&gt;(spuneți-mi sau trimiteți tabel întreținere)&lt;/span&gt;</v>
      </c>
      <c r="Z2700" s="509"/>
      <c r="AA2700" s="510" t="s">
        <v>1043</v>
      </c>
      <c r="AB2700" s="421" t="s">
        <v>1303</v>
      </c>
      <c r="AC2700" s="431" t="s">
        <v>1547</v>
      </c>
      <c r="AD2700" s="356" t="s">
        <v>2191</v>
      </c>
      <c r="AE2700" s="356"/>
      <c r="AF2700" s="356"/>
      <c r="AG2700" s="356" t="s">
        <v>840</v>
      </c>
      <c r="AH2700" s="356"/>
      <c r="AI2700" s="356" t="s">
        <v>2227</v>
      </c>
      <c r="AJ2700" s="441"/>
      <c r="AK2700" s="359"/>
    </row>
    <row r="2701" spans="1:37">
      <c r="A2701" s="367"/>
      <c r="B2701" s="445" t="s">
        <v>20</v>
      </c>
      <c r="C2701" s="402">
        <v>46.557699999999997</v>
      </c>
      <c r="D2701" s="428">
        <v>23.802199999999999</v>
      </c>
      <c r="E2701" s="449" t="s">
        <v>206</v>
      </c>
      <c r="F2701" s="450" t="s">
        <v>651</v>
      </c>
      <c r="G2701" s="450" t="s">
        <v>2515</v>
      </c>
      <c r="H2701" s="450" t="s">
        <v>5312</v>
      </c>
      <c r="I2701" s="627" t="s">
        <v>681</v>
      </c>
      <c r="J2701" s="399" t="s">
        <v>3</v>
      </c>
      <c r="K2701" s="624">
        <v>1</v>
      </c>
      <c r="L2701" s="624">
        <v>5</v>
      </c>
      <c r="M2701" s="624">
        <v>4</v>
      </c>
      <c r="N2701" s="425">
        <v>20</v>
      </c>
      <c r="O2701" s="437"/>
      <c r="P2701" s="406"/>
      <c r="Q2701" s="406">
        <v>15</v>
      </c>
      <c r="R2701" s="406">
        <v>5</v>
      </c>
      <c r="S2701" s="406"/>
      <c r="T2701" s="406"/>
      <c r="U2701" s="406"/>
      <c r="V2701" s="406">
        <f t="shared" si="135"/>
        <v>0</v>
      </c>
      <c r="W2701" s="676"/>
      <c r="X2701" s="507" t="str">
        <f t="shared" si="133"/>
        <v>15 două camere, 5 trei camere, 0 număr camere necunoscut &lt;span style="color: red;"&gt;(spuneți-mi sau trimiteți tabel întreținere)&lt;/span&gt;</v>
      </c>
      <c r="Y2701" s="508" t="str">
        <f t="shared" si="134"/>
        <v>20 din care 15 două camere, 5 trei camere, 0 număr camere necunoscut &lt;span style="color: red;"&gt;(spuneți-mi sau trimiteți tabel întreținere)&lt;/span&gt;</v>
      </c>
      <c r="Z2701" s="509"/>
      <c r="AA2701" s="510" t="s">
        <v>1043</v>
      </c>
      <c r="AB2701" s="421" t="s">
        <v>1303</v>
      </c>
      <c r="AC2701" s="431" t="s">
        <v>1547</v>
      </c>
      <c r="AD2701" s="356" t="s">
        <v>2191</v>
      </c>
      <c r="AE2701" s="356"/>
      <c r="AF2701" s="356"/>
      <c r="AG2701" s="356" t="s">
        <v>840</v>
      </c>
      <c r="AH2701" s="356"/>
      <c r="AI2701" s="356" t="s">
        <v>2227</v>
      </c>
      <c r="AJ2701" s="441"/>
      <c r="AK2701" s="359"/>
    </row>
    <row r="2702" spans="1:37">
      <c r="A2702" s="367"/>
      <c r="B2702" s="445" t="s">
        <v>197</v>
      </c>
      <c r="C2702" s="402">
        <v>46.557899999999997</v>
      </c>
      <c r="D2702" s="428">
        <v>23.802800000000001</v>
      </c>
      <c r="E2702" s="449" t="s">
        <v>206</v>
      </c>
      <c r="F2702" s="450" t="s">
        <v>651</v>
      </c>
      <c r="G2702" s="450" t="s">
        <v>2515</v>
      </c>
      <c r="H2702" s="450" t="s">
        <v>5313</v>
      </c>
      <c r="I2702" s="627" t="s">
        <v>681</v>
      </c>
      <c r="J2702" s="399" t="s">
        <v>3</v>
      </c>
      <c r="K2702" s="624">
        <v>1</v>
      </c>
      <c r="L2702" s="624">
        <v>5</v>
      </c>
      <c r="M2702" s="624">
        <v>4</v>
      </c>
      <c r="N2702" s="425">
        <v>20</v>
      </c>
      <c r="O2702" s="437"/>
      <c r="P2702" s="406"/>
      <c r="Q2702" s="406">
        <v>15</v>
      </c>
      <c r="R2702" s="406">
        <v>5</v>
      </c>
      <c r="S2702" s="406"/>
      <c r="T2702" s="406"/>
      <c r="U2702" s="406"/>
      <c r="V2702" s="406">
        <f t="shared" si="135"/>
        <v>0</v>
      </c>
      <c r="W2702" s="676"/>
      <c r="X2702" s="507" t="str">
        <f t="shared" si="133"/>
        <v>15 două camere, 5 trei camere, 0 număr camere necunoscut &lt;span style="color: red;"&gt;(spuneți-mi sau trimiteți tabel întreținere)&lt;/span&gt;</v>
      </c>
      <c r="Y2702" s="508" t="str">
        <f t="shared" si="134"/>
        <v>20 din care 15 două camere, 5 trei camere, 0 număr camere necunoscut &lt;span style="color: red;"&gt;(spuneți-mi sau trimiteți tabel întreținere)&lt;/span&gt;</v>
      </c>
      <c r="Z2702" s="509"/>
      <c r="AA2702" s="510" t="s">
        <v>1043</v>
      </c>
      <c r="AB2702" s="421" t="s">
        <v>1303</v>
      </c>
      <c r="AC2702" s="431" t="s">
        <v>1547</v>
      </c>
      <c r="AD2702" s="356" t="s">
        <v>2191</v>
      </c>
      <c r="AE2702" s="356"/>
      <c r="AF2702" s="356"/>
      <c r="AG2702" s="356" t="s">
        <v>840</v>
      </c>
      <c r="AH2702" s="356"/>
      <c r="AI2702" s="356" t="s">
        <v>2227</v>
      </c>
      <c r="AJ2702" s="441"/>
      <c r="AK2702" s="359"/>
    </row>
    <row r="2703" spans="1:37">
      <c r="A2703" s="367"/>
      <c r="B2703" s="445" t="s">
        <v>199</v>
      </c>
      <c r="C2703" s="402">
        <v>46.558199999999999</v>
      </c>
      <c r="D2703" s="428">
        <v>23.8033</v>
      </c>
      <c r="E2703" s="449" t="s">
        <v>206</v>
      </c>
      <c r="F2703" s="450" t="s">
        <v>651</v>
      </c>
      <c r="G2703" s="450" t="s">
        <v>2515</v>
      </c>
      <c r="H2703" s="450" t="s">
        <v>4687</v>
      </c>
      <c r="I2703" s="627" t="s">
        <v>681</v>
      </c>
      <c r="J2703" s="399" t="s">
        <v>3</v>
      </c>
      <c r="K2703" s="624">
        <v>1</v>
      </c>
      <c r="L2703" s="624">
        <v>5</v>
      </c>
      <c r="M2703" s="624">
        <v>4</v>
      </c>
      <c r="N2703" s="425">
        <v>20</v>
      </c>
      <c r="O2703" s="437"/>
      <c r="P2703" s="406"/>
      <c r="Q2703" s="406">
        <v>15</v>
      </c>
      <c r="R2703" s="406">
        <v>5</v>
      </c>
      <c r="S2703" s="406"/>
      <c r="T2703" s="406"/>
      <c r="U2703" s="406"/>
      <c r="V2703" s="406">
        <f t="shared" si="135"/>
        <v>0</v>
      </c>
      <c r="W2703" s="676"/>
      <c r="X2703" s="507" t="str">
        <f t="shared" si="133"/>
        <v>15 două camere, 5 trei camere, 0 număr camere necunoscut &lt;span style="color: red;"&gt;(spuneți-mi sau trimiteți tabel întreținere)&lt;/span&gt;</v>
      </c>
      <c r="Y2703" s="508" t="str">
        <f t="shared" si="134"/>
        <v>20 din care 15 două camere, 5 trei camere, 0 număr camere necunoscut &lt;span style="color: red;"&gt;(spuneți-mi sau trimiteți tabel întreținere)&lt;/span&gt;</v>
      </c>
      <c r="Z2703" s="509"/>
      <c r="AA2703" s="510" t="s">
        <v>1043</v>
      </c>
      <c r="AB2703" s="421" t="s">
        <v>1303</v>
      </c>
      <c r="AC2703" s="431" t="s">
        <v>1547</v>
      </c>
      <c r="AD2703" s="356" t="s">
        <v>2191</v>
      </c>
      <c r="AE2703" s="356"/>
      <c r="AF2703" s="356"/>
      <c r="AG2703" s="356" t="s">
        <v>840</v>
      </c>
      <c r="AH2703" s="356"/>
      <c r="AI2703" s="356" t="s">
        <v>2227</v>
      </c>
      <c r="AJ2703" s="441"/>
      <c r="AK2703" s="359"/>
    </row>
    <row r="2704" spans="1:37">
      <c r="A2704" s="367"/>
      <c r="B2704" s="445" t="s">
        <v>90</v>
      </c>
      <c r="C2704" s="402">
        <v>46.559699999999999</v>
      </c>
      <c r="D2704" s="428">
        <v>23.800999999999998</v>
      </c>
      <c r="E2704" s="449" t="s">
        <v>206</v>
      </c>
      <c r="F2704" s="450" t="s">
        <v>651</v>
      </c>
      <c r="G2704" s="450" t="s">
        <v>2515</v>
      </c>
      <c r="H2704" s="450" t="s">
        <v>2975</v>
      </c>
      <c r="I2704" s="627" t="s">
        <v>681</v>
      </c>
      <c r="J2704" s="399" t="s">
        <v>3</v>
      </c>
      <c r="K2704" s="624">
        <v>3</v>
      </c>
      <c r="L2704" s="624">
        <v>5</v>
      </c>
      <c r="M2704" s="624">
        <v>5</v>
      </c>
      <c r="N2704" s="398">
        <v>60</v>
      </c>
      <c r="O2704" s="395"/>
      <c r="P2704" s="526"/>
      <c r="Q2704" s="526">
        <v>48</v>
      </c>
      <c r="R2704" s="526">
        <v>12</v>
      </c>
      <c r="S2704" s="526"/>
      <c r="T2704" s="526"/>
      <c r="U2704" s="526"/>
      <c r="V2704" s="526">
        <f t="shared" si="135"/>
        <v>0</v>
      </c>
      <c r="W2704" s="672"/>
      <c r="X2704" s="396" t="str">
        <f t="shared" si="133"/>
        <v>48 două camere, 12 trei camere, 0 număr camere necunoscut &lt;span style="color: red;"&gt;(spuneți-mi sau trimiteți tabel întreținere)&lt;/span&gt;</v>
      </c>
      <c r="Y2704" s="622" t="str">
        <f t="shared" si="134"/>
        <v>60 din care 48 două camere, 12 trei camere, 0 număr camere necunoscut &lt;span style="color: red;"&gt;(spuneți-mi sau trimiteți tabel întreținere)&lt;/span&gt;</v>
      </c>
      <c r="Z2704" s="397"/>
      <c r="AA2704" s="625" t="s">
        <v>1043</v>
      </c>
      <c r="AB2704" s="628" t="s">
        <v>1302</v>
      </c>
      <c r="AC2704" s="431" t="s">
        <v>1548</v>
      </c>
      <c r="AD2704" s="623" t="s">
        <v>1467</v>
      </c>
      <c r="AE2704" s="623"/>
      <c r="AF2704" s="623"/>
      <c r="AG2704" s="623" t="s">
        <v>5</v>
      </c>
      <c r="AH2704" s="623"/>
      <c r="AI2704" s="623" t="s">
        <v>2561</v>
      </c>
      <c r="AJ2704" s="441"/>
      <c r="AK2704" s="359"/>
    </row>
    <row r="2705" spans="1:37">
      <c r="A2705" s="367"/>
      <c r="B2705" s="445" t="s">
        <v>90</v>
      </c>
      <c r="C2705" s="402">
        <v>46.560499999999998</v>
      </c>
      <c r="D2705" s="428">
        <v>23.807700000000001</v>
      </c>
      <c r="E2705" s="449" t="s">
        <v>206</v>
      </c>
      <c r="F2705" s="450" t="s">
        <v>651</v>
      </c>
      <c r="G2705" s="450" t="s">
        <v>2515</v>
      </c>
      <c r="H2705" s="450" t="s">
        <v>5314</v>
      </c>
      <c r="I2705" s="627" t="s">
        <v>681</v>
      </c>
      <c r="J2705" s="399" t="s">
        <v>3</v>
      </c>
      <c r="K2705" s="624">
        <v>2</v>
      </c>
      <c r="L2705" s="624">
        <v>5</v>
      </c>
      <c r="M2705" s="624">
        <v>5</v>
      </c>
      <c r="N2705" s="398">
        <v>40</v>
      </c>
      <c r="O2705" s="395"/>
      <c r="P2705" s="526"/>
      <c r="Q2705" s="526">
        <v>32</v>
      </c>
      <c r="R2705" s="526">
        <v>8</v>
      </c>
      <c r="S2705" s="526"/>
      <c r="T2705" s="526"/>
      <c r="U2705" s="526"/>
      <c r="V2705" s="526">
        <f t="shared" si="135"/>
        <v>0</v>
      </c>
      <c r="W2705" s="672"/>
      <c r="X2705" s="396" t="str">
        <f t="shared" si="133"/>
        <v>32 două camere, 8 trei camere, 0 număr camere necunoscut &lt;span style="color: red;"&gt;(spuneți-mi sau trimiteți tabel întreținere)&lt;/span&gt;</v>
      </c>
      <c r="Y2705" s="622" t="str">
        <f t="shared" si="134"/>
        <v>40 din care 32 două camere, 8 trei camere, 0 număr camere necunoscut &lt;span style="color: red;"&gt;(spuneți-mi sau trimiteți tabel întreținere)&lt;/span&gt;</v>
      </c>
      <c r="Z2705" s="397"/>
      <c r="AA2705" s="625" t="s">
        <v>1043</v>
      </c>
      <c r="AB2705" s="421" t="s">
        <v>1302</v>
      </c>
      <c r="AC2705" s="432" t="s">
        <v>1548</v>
      </c>
      <c r="AD2705" s="356" t="s">
        <v>1525</v>
      </c>
      <c r="AE2705" s="356"/>
      <c r="AF2705" s="356"/>
      <c r="AG2705" s="623" t="s">
        <v>2549</v>
      </c>
      <c r="AH2705" s="623"/>
      <c r="AI2705" s="623" t="s">
        <v>2581</v>
      </c>
      <c r="AJ2705" s="441"/>
      <c r="AK2705" s="359"/>
    </row>
    <row r="2706" spans="1:37">
      <c r="A2706" s="367"/>
      <c r="B2706" s="445" t="s">
        <v>76</v>
      </c>
      <c r="C2706" s="402">
        <v>46.5593</v>
      </c>
      <c r="D2706" s="428">
        <v>23.812100000000001</v>
      </c>
      <c r="E2706" s="449" t="s">
        <v>206</v>
      </c>
      <c r="F2706" s="450" t="s">
        <v>651</v>
      </c>
      <c r="G2706" s="450" t="s">
        <v>2515</v>
      </c>
      <c r="H2706" s="450" t="s">
        <v>3130</v>
      </c>
      <c r="I2706" s="627" t="s">
        <v>681</v>
      </c>
      <c r="J2706" s="399" t="s">
        <v>3</v>
      </c>
      <c r="K2706" s="624">
        <v>2</v>
      </c>
      <c r="L2706" s="624">
        <v>5</v>
      </c>
      <c r="M2706" s="624">
        <v>5</v>
      </c>
      <c r="N2706" s="398">
        <v>40</v>
      </c>
      <c r="O2706" s="395"/>
      <c r="P2706" s="526"/>
      <c r="Q2706" s="526">
        <v>32</v>
      </c>
      <c r="R2706" s="526">
        <v>8</v>
      </c>
      <c r="S2706" s="526"/>
      <c r="T2706" s="526"/>
      <c r="U2706" s="526"/>
      <c r="V2706" s="526">
        <f t="shared" si="135"/>
        <v>0</v>
      </c>
      <c r="W2706" s="672"/>
      <c r="X2706" s="396" t="str">
        <f t="shared" si="133"/>
        <v>32 două camere, 8 trei camere, 0 număr camere necunoscut &lt;span style="color: red;"&gt;(spuneți-mi sau trimiteți tabel întreținere)&lt;/span&gt;</v>
      </c>
      <c r="Y2706" s="622" t="str">
        <f t="shared" si="134"/>
        <v>40 din care 32 două camere, 8 trei camere, 0 număr camere necunoscut &lt;span style="color: red;"&gt;(spuneți-mi sau trimiteți tabel întreținere)&lt;/span&gt;</v>
      </c>
      <c r="Z2706" s="397"/>
      <c r="AA2706" s="625" t="s">
        <v>1043</v>
      </c>
      <c r="AB2706" s="421" t="s">
        <v>1302</v>
      </c>
      <c r="AC2706" s="432" t="s">
        <v>1548</v>
      </c>
      <c r="AD2706" s="356" t="s">
        <v>1525</v>
      </c>
      <c r="AE2706" s="356"/>
      <c r="AF2706" s="356"/>
      <c r="AG2706" s="623" t="s">
        <v>2549</v>
      </c>
      <c r="AH2706" s="623"/>
      <c r="AI2706" s="623" t="s">
        <v>2581</v>
      </c>
      <c r="AJ2706" s="441"/>
      <c r="AK2706" s="359"/>
    </row>
    <row r="2707" spans="1:37">
      <c r="A2707" s="367"/>
      <c r="B2707" s="445" t="s">
        <v>77</v>
      </c>
      <c r="C2707" s="402">
        <v>46.559100000000001</v>
      </c>
      <c r="D2707" s="428">
        <v>23.811399999999999</v>
      </c>
      <c r="E2707" s="449" t="s">
        <v>206</v>
      </c>
      <c r="F2707" s="450" t="s">
        <v>651</v>
      </c>
      <c r="G2707" s="450" t="s">
        <v>2515</v>
      </c>
      <c r="H2707" s="450" t="s">
        <v>3128</v>
      </c>
      <c r="I2707" s="627" t="s">
        <v>681</v>
      </c>
      <c r="J2707" s="399" t="s">
        <v>3</v>
      </c>
      <c r="K2707" s="624">
        <v>2</v>
      </c>
      <c r="L2707" s="624">
        <v>5</v>
      </c>
      <c r="M2707" s="624">
        <v>5</v>
      </c>
      <c r="N2707" s="398">
        <v>40</v>
      </c>
      <c r="O2707" s="395"/>
      <c r="P2707" s="526"/>
      <c r="Q2707" s="526">
        <v>32</v>
      </c>
      <c r="R2707" s="526">
        <v>8</v>
      </c>
      <c r="S2707" s="526"/>
      <c r="T2707" s="526"/>
      <c r="U2707" s="526"/>
      <c r="V2707" s="526">
        <f t="shared" si="135"/>
        <v>0</v>
      </c>
      <c r="W2707" s="672"/>
      <c r="X2707" s="396" t="str">
        <f t="shared" si="133"/>
        <v>32 două camere, 8 trei camere, 0 număr camere necunoscut &lt;span style="color: red;"&gt;(spuneți-mi sau trimiteți tabel întreținere)&lt;/span&gt;</v>
      </c>
      <c r="Y2707" s="622" t="str">
        <f t="shared" si="134"/>
        <v>40 din care 32 două camere, 8 trei camere, 0 număr camere necunoscut &lt;span style="color: red;"&gt;(spuneți-mi sau trimiteți tabel întreținere)&lt;/span&gt;</v>
      </c>
      <c r="Z2707" s="397"/>
      <c r="AA2707" s="625" t="s">
        <v>1043</v>
      </c>
      <c r="AB2707" s="421" t="s">
        <v>1302</v>
      </c>
      <c r="AC2707" s="432" t="s">
        <v>1548</v>
      </c>
      <c r="AD2707" s="356" t="s">
        <v>1525</v>
      </c>
      <c r="AE2707" s="356"/>
      <c r="AF2707" s="356"/>
      <c r="AG2707" s="623" t="s">
        <v>2549</v>
      </c>
      <c r="AH2707" s="623"/>
      <c r="AI2707" s="623" t="s">
        <v>2581</v>
      </c>
      <c r="AJ2707" s="441"/>
      <c r="AK2707" s="359"/>
    </row>
    <row r="2708" spans="1:37">
      <c r="A2708" s="367"/>
      <c r="B2708" s="445" t="s">
        <v>150</v>
      </c>
      <c r="C2708" s="402">
        <v>46.558900000000001</v>
      </c>
      <c r="D2708" s="428">
        <v>23.810700000000001</v>
      </c>
      <c r="E2708" s="449" t="s">
        <v>206</v>
      </c>
      <c r="F2708" s="450" t="s">
        <v>651</v>
      </c>
      <c r="G2708" s="450" t="s">
        <v>2515</v>
      </c>
      <c r="H2708" s="450" t="s">
        <v>3126</v>
      </c>
      <c r="I2708" s="627" t="s">
        <v>681</v>
      </c>
      <c r="J2708" s="399" t="s">
        <v>3</v>
      </c>
      <c r="K2708" s="624">
        <v>2</v>
      </c>
      <c r="L2708" s="624">
        <v>5</v>
      </c>
      <c r="M2708" s="624">
        <v>5</v>
      </c>
      <c r="N2708" s="398">
        <v>40</v>
      </c>
      <c r="O2708" s="395"/>
      <c r="P2708" s="526"/>
      <c r="Q2708" s="526">
        <v>32</v>
      </c>
      <c r="R2708" s="526">
        <v>8</v>
      </c>
      <c r="S2708" s="526"/>
      <c r="T2708" s="526"/>
      <c r="U2708" s="526"/>
      <c r="V2708" s="526">
        <f t="shared" si="135"/>
        <v>0</v>
      </c>
      <c r="W2708" s="672"/>
      <c r="X2708" s="396" t="str">
        <f t="shared" si="133"/>
        <v>32 două camere, 8 trei camere, 0 număr camere necunoscut &lt;span style="color: red;"&gt;(spuneți-mi sau trimiteți tabel întreținere)&lt;/span&gt;</v>
      </c>
      <c r="Y2708" s="622" t="str">
        <f t="shared" si="134"/>
        <v>40 din care 32 două camere, 8 trei camere, 0 număr camere necunoscut &lt;span style="color: red;"&gt;(spuneți-mi sau trimiteți tabel întreținere)&lt;/span&gt;</v>
      </c>
      <c r="Z2708" s="397"/>
      <c r="AA2708" s="625" t="s">
        <v>1043</v>
      </c>
      <c r="AB2708" s="421" t="s">
        <v>1302</v>
      </c>
      <c r="AC2708" s="432" t="s">
        <v>1548</v>
      </c>
      <c r="AD2708" s="356" t="s">
        <v>1525</v>
      </c>
      <c r="AE2708" s="356"/>
      <c r="AF2708" s="356"/>
      <c r="AG2708" s="623" t="s">
        <v>2549</v>
      </c>
      <c r="AH2708" s="623"/>
      <c r="AI2708" s="623" t="s">
        <v>2581</v>
      </c>
      <c r="AJ2708" s="441"/>
      <c r="AK2708" s="359"/>
    </row>
    <row r="2709" spans="1:37">
      <c r="A2709" s="367"/>
      <c r="B2709" s="445" t="s">
        <v>119</v>
      </c>
      <c r="C2709" s="402">
        <v>46.559800000000003</v>
      </c>
      <c r="D2709" s="428">
        <v>23.802099999999999</v>
      </c>
      <c r="E2709" s="449" t="s">
        <v>206</v>
      </c>
      <c r="F2709" s="450" t="s">
        <v>651</v>
      </c>
      <c r="G2709" s="450" t="s">
        <v>2515</v>
      </c>
      <c r="H2709" s="450" t="s">
        <v>5315</v>
      </c>
      <c r="I2709" s="627" t="s">
        <v>681</v>
      </c>
      <c r="J2709" s="399" t="s">
        <v>3</v>
      </c>
      <c r="K2709" s="624">
        <v>3</v>
      </c>
      <c r="L2709" s="624">
        <v>5</v>
      </c>
      <c r="M2709" s="624">
        <v>5</v>
      </c>
      <c r="N2709" s="398">
        <v>60</v>
      </c>
      <c r="O2709" s="395"/>
      <c r="P2709" s="526"/>
      <c r="Q2709" s="526">
        <v>48</v>
      </c>
      <c r="R2709" s="526">
        <v>12</v>
      </c>
      <c r="S2709" s="526"/>
      <c r="T2709" s="526"/>
      <c r="U2709" s="526"/>
      <c r="V2709" s="526">
        <f t="shared" si="135"/>
        <v>0</v>
      </c>
      <c r="W2709" s="672"/>
      <c r="X2709" s="396" t="str">
        <f t="shared" si="133"/>
        <v>48 două camere, 12 trei camere, 0 număr camere necunoscut &lt;span style="color: red;"&gt;(spuneți-mi sau trimiteți tabel întreținere)&lt;/span&gt;</v>
      </c>
      <c r="Y2709" s="622" t="str">
        <f t="shared" si="134"/>
        <v>60 din care 48 două camere, 12 trei camere, 0 număr camere necunoscut &lt;span style="color: red;"&gt;(spuneți-mi sau trimiteți tabel întreținere)&lt;/span&gt;</v>
      </c>
      <c r="Z2709" s="397"/>
      <c r="AA2709" s="625" t="s">
        <v>1043</v>
      </c>
      <c r="AB2709" s="628" t="s">
        <v>1302</v>
      </c>
      <c r="AC2709" s="431" t="s">
        <v>1548</v>
      </c>
      <c r="AD2709" s="623" t="s">
        <v>1467</v>
      </c>
      <c r="AE2709" s="623"/>
      <c r="AF2709" s="623"/>
      <c r="AG2709" s="623" t="s">
        <v>5</v>
      </c>
      <c r="AH2709" s="623"/>
      <c r="AI2709" s="623" t="s">
        <v>2561</v>
      </c>
      <c r="AJ2709" s="441"/>
      <c r="AK2709" s="359"/>
    </row>
    <row r="2710" spans="1:37">
      <c r="A2710" s="367"/>
      <c r="B2710" s="445" t="s">
        <v>119</v>
      </c>
      <c r="C2710" s="402">
        <v>46.560499999999998</v>
      </c>
      <c r="D2710" s="428">
        <v>23.808299999999999</v>
      </c>
      <c r="E2710" s="449" t="s">
        <v>206</v>
      </c>
      <c r="F2710" s="450" t="s">
        <v>651</v>
      </c>
      <c r="G2710" s="450" t="s">
        <v>2515</v>
      </c>
      <c r="H2710" s="450" t="s">
        <v>5316</v>
      </c>
      <c r="I2710" s="627" t="s">
        <v>681</v>
      </c>
      <c r="J2710" s="399" t="s">
        <v>3</v>
      </c>
      <c r="K2710" s="624">
        <v>2</v>
      </c>
      <c r="L2710" s="624">
        <v>5</v>
      </c>
      <c r="M2710" s="624">
        <v>5</v>
      </c>
      <c r="N2710" s="398">
        <v>40</v>
      </c>
      <c r="O2710" s="395"/>
      <c r="P2710" s="526"/>
      <c r="Q2710" s="526">
        <v>32</v>
      </c>
      <c r="R2710" s="526">
        <v>8</v>
      </c>
      <c r="S2710" s="526"/>
      <c r="T2710" s="526"/>
      <c r="U2710" s="526"/>
      <c r="V2710" s="526">
        <f t="shared" si="135"/>
        <v>0</v>
      </c>
      <c r="W2710" s="672"/>
      <c r="X2710" s="396" t="str">
        <f t="shared" si="133"/>
        <v>32 două camere, 8 trei camere, 0 număr camere necunoscut &lt;span style="color: red;"&gt;(spuneți-mi sau trimiteți tabel întreținere)&lt;/span&gt;</v>
      </c>
      <c r="Y2710" s="622" t="str">
        <f t="shared" si="134"/>
        <v>40 din care 32 două camere, 8 trei camere, 0 număr camere necunoscut &lt;span style="color: red;"&gt;(spuneți-mi sau trimiteți tabel întreținere)&lt;/span&gt;</v>
      </c>
      <c r="Z2710" s="397"/>
      <c r="AA2710" s="625" t="s">
        <v>1043</v>
      </c>
      <c r="AB2710" s="421" t="s">
        <v>1302</v>
      </c>
      <c r="AC2710" s="432" t="s">
        <v>1548</v>
      </c>
      <c r="AD2710" s="356" t="s">
        <v>1525</v>
      </c>
      <c r="AE2710" s="356"/>
      <c r="AF2710" s="356"/>
      <c r="AG2710" s="623" t="s">
        <v>2549</v>
      </c>
      <c r="AH2710" s="623"/>
      <c r="AI2710" s="623" t="s">
        <v>2581</v>
      </c>
      <c r="AJ2710" s="441"/>
      <c r="AK2710" s="359"/>
    </row>
    <row r="2711" spans="1:37">
      <c r="A2711" s="367"/>
      <c r="B2711" s="445" t="s">
        <v>27</v>
      </c>
      <c r="C2711" s="402">
        <v>46.559899999999999</v>
      </c>
      <c r="D2711" s="428">
        <v>23.8032</v>
      </c>
      <c r="E2711" s="449" t="s">
        <v>206</v>
      </c>
      <c r="F2711" s="450" t="s">
        <v>651</v>
      </c>
      <c r="G2711" s="450" t="s">
        <v>2515</v>
      </c>
      <c r="H2711" s="450" t="s">
        <v>5317</v>
      </c>
      <c r="I2711" s="627" t="s">
        <v>681</v>
      </c>
      <c r="J2711" s="399" t="s">
        <v>3</v>
      </c>
      <c r="K2711" s="624">
        <v>3</v>
      </c>
      <c r="L2711" s="624">
        <v>5</v>
      </c>
      <c r="M2711" s="624">
        <v>5</v>
      </c>
      <c r="N2711" s="398">
        <v>60</v>
      </c>
      <c r="O2711" s="395"/>
      <c r="P2711" s="526"/>
      <c r="Q2711" s="526">
        <v>48</v>
      </c>
      <c r="R2711" s="526">
        <v>12</v>
      </c>
      <c r="S2711" s="526"/>
      <c r="T2711" s="526"/>
      <c r="U2711" s="526"/>
      <c r="V2711" s="526">
        <f t="shared" si="135"/>
        <v>0</v>
      </c>
      <c r="W2711" s="672"/>
      <c r="X2711" s="396" t="str">
        <f t="shared" si="133"/>
        <v>48 două camere, 12 trei camere, 0 număr camere necunoscut &lt;span style="color: red;"&gt;(spuneți-mi sau trimiteți tabel întreținere)&lt;/span&gt;</v>
      </c>
      <c r="Y2711" s="622" t="str">
        <f t="shared" si="134"/>
        <v>60 din care 48 două camere, 12 trei camere, 0 număr camere necunoscut &lt;span style="color: red;"&gt;(spuneți-mi sau trimiteți tabel întreținere)&lt;/span&gt;</v>
      </c>
      <c r="Z2711" s="397"/>
      <c r="AA2711" s="625" t="s">
        <v>1043</v>
      </c>
      <c r="AB2711" s="628" t="s">
        <v>1302</v>
      </c>
      <c r="AC2711" s="431" t="s">
        <v>1548</v>
      </c>
      <c r="AD2711" s="623" t="s">
        <v>1467</v>
      </c>
      <c r="AE2711" s="623"/>
      <c r="AF2711" s="623"/>
      <c r="AG2711" s="623" t="s">
        <v>5</v>
      </c>
      <c r="AH2711" s="623"/>
      <c r="AI2711" s="623" t="s">
        <v>2561</v>
      </c>
      <c r="AJ2711" s="441"/>
      <c r="AK2711" s="359"/>
    </row>
    <row r="2712" spans="1:37">
      <c r="A2712" s="367"/>
      <c r="B2712" s="445" t="s">
        <v>27</v>
      </c>
      <c r="C2712" s="402">
        <v>46.560600000000001</v>
      </c>
      <c r="D2712" s="428">
        <v>23.809200000000001</v>
      </c>
      <c r="E2712" s="449" t="s">
        <v>206</v>
      </c>
      <c r="F2712" s="450" t="s">
        <v>651</v>
      </c>
      <c r="G2712" s="450" t="s">
        <v>2515</v>
      </c>
      <c r="H2712" s="450" t="s">
        <v>5318</v>
      </c>
      <c r="I2712" s="627" t="s">
        <v>681</v>
      </c>
      <c r="J2712" s="399" t="s">
        <v>3</v>
      </c>
      <c r="K2712" s="624">
        <v>2</v>
      </c>
      <c r="L2712" s="624">
        <v>5</v>
      </c>
      <c r="M2712" s="624">
        <v>5</v>
      </c>
      <c r="N2712" s="398">
        <v>40</v>
      </c>
      <c r="O2712" s="395"/>
      <c r="P2712" s="526"/>
      <c r="Q2712" s="526">
        <v>32</v>
      </c>
      <c r="R2712" s="526">
        <v>8</v>
      </c>
      <c r="S2712" s="526"/>
      <c r="T2712" s="526"/>
      <c r="U2712" s="526"/>
      <c r="V2712" s="526">
        <f t="shared" si="135"/>
        <v>0</v>
      </c>
      <c r="W2712" s="672"/>
      <c r="X2712" s="396" t="str">
        <f t="shared" si="133"/>
        <v>32 două camere, 8 trei camere, 0 număr camere necunoscut &lt;span style="color: red;"&gt;(spuneți-mi sau trimiteți tabel întreținere)&lt;/span&gt;</v>
      </c>
      <c r="Y2712" s="622" t="str">
        <f t="shared" si="134"/>
        <v>40 din care 32 două camere, 8 trei camere, 0 număr camere necunoscut &lt;span style="color: red;"&gt;(spuneți-mi sau trimiteți tabel întreținere)&lt;/span&gt;</v>
      </c>
      <c r="Z2712" s="397"/>
      <c r="AA2712" s="625" t="s">
        <v>1043</v>
      </c>
      <c r="AB2712" s="421" t="s">
        <v>1302</v>
      </c>
      <c r="AC2712" s="432" t="s">
        <v>1548</v>
      </c>
      <c r="AD2712" s="356" t="s">
        <v>1525</v>
      </c>
      <c r="AE2712" s="356"/>
      <c r="AF2712" s="356"/>
      <c r="AG2712" s="623" t="s">
        <v>2549</v>
      </c>
      <c r="AH2712" s="623"/>
      <c r="AI2712" s="623" t="s">
        <v>2581</v>
      </c>
      <c r="AJ2712" s="441"/>
      <c r="AK2712" s="359"/>
    </row>
    <row r="2713" spans="1:37">
      <c r="A2713" s="367"/>
      <c r="B2713" s="445" t="s">
        <v>29</v>
      </c>
      <c r="C2713" s="402">
        <v>46.56</v>
      </c>
      <c r="D2713" s="428">
        <v>23.804300000000001</v>
      </c>
      <c r="E2713" s="449" t="s">
        <v>206</v>
      </c>
      <c r="F2713" s="450" t="s">
        <v>651</v>
      </c>
      <c r="G2713" s="450" t="s">
        <v>2515</v>
      </c>
      <c r="H2713" s="450" t="s">
        <v>5319</v>
      </c>
      <c r="I2713" s="627" t="s">
        <v>681</v>
      </c>
      <c r="J2713" s="399" t="s">
        <v>3</v>
      </c>
      <c r="K2713" s="624">
        <v>3</v>
      </c>
      <c r="L2713" s="624">
        <v>5</v>
      </c>
      <c r="M2713" s="624">
        <v>5</v>
      </c>
      <c r="N2713" s="398">
        <v>60</v>
      </c>
      <c r="O2713" s="395"/>
      <c r="P2713" s="526"/>
      <c r="Q2713" s="526">
        <v>48</v>
      </c>
      <c r="R2713" s="526">
        <v>12</v>
      </c>
      <c r="S2713" s="526"/>
      <c r="T2713" s="526"/>
      <c r="U2713" s="526"/>
      <c r="V2713" s="526">
        <f t="shared" si="135"/>
        <v>0</v>
      </c>
      <c r="W2713" s="672"/>
      <c r="X2713" s="396" t="str">
        <f t="shared" si="133"/>
        <v>48 două camere, 12 trei camere, 0 număr camere necunoscut &lt;span style="color: red;"&gt;(spuneți-mi sau trimiteți tabel întreținere)&lt;/span&gt;</v>
      </c>
      <c r="Y2713" s="622" t="str">
        <f t="shared" si="134"/>
        <v>60 din care 48 două camere, 12 trei camere, 0 număr camere necunoscut &lt;span style="color: red;"&gt;(spuneți-mi sau trimiteți tabel întreținere)&lt;/span&gt;</v>
      </c>
      <c r="Z2713" s="397"/>
      <c r="AA2713" s="625" t="s">
        <v>1043</v>
      </c>
      <c r="AB2713" s="628" t="s">
        <v>1302</v>
      </c>
      <c r="AC2713" s="431" t="s">
        <v>1548</v>
      </c>
      <c r="AD2713" s="623" t="s">
        <v>1467</v>
      </c>
      <c r="AE2713" s="623"/>
      <c r="AF2713" s="623"/>
      <c r="AG2713" s="623" t="s">
        <v>5</v>
      </c>
      <c r="AH2713" s="623"/>
      <c r="AI2713" s="623" t="s">
        <v>2561</v>
      </c>
      <c r="AJ2713" s="441"/>
      <c r="AK2713" s="359"/>
    </row>
    <row r="2714" spans="1:37">
      <c r="A2714" s="367"/>
      <c r="B2714" s="445" t="s">
        <v>29</v>
      </c>
      <c r="C2714" s="402">
        <v>46.560699999999997</v>
      </c>
      <c r="D2714" s="428">
        <v>23.809799999999999</v>
      </c>
      <c r="E2714" s="449" t="s">
        <v>206</v>
      </c>
      <c r="F2714" s="450" t="s">
        <v>651</v>
      </c>
      <c r="G2714" s="450" t="s">
        <v>2515</v>
      </c>
      <c r="H2714" s="450" t="s">
        <v>5320</v>
      </c>
      <c r="I2714" s="627" t="s">
        <v>681</v>
      </c>
      <c r="J2714" s="399" t="s">
        <v>3</v>
      </c>
      <c r="K2714" s="624">
        <v>2</v>
      </c>
      <c r="L2714" s="624">
        <v>5</v>
      </c>
      <c r="M2714" s="624">
        <v>5</v>
      </c>
      <c r="N2714" s="398">
        <v>40</v>
      </c>
      <c r="O2714" s="395"/>
      <c r="P2714" s="526"/>
      <c r="Q2714" s="526">
        <v>32</v>
      </c>
      <c r="R2714" s="526">
        <v>8</v>
      </c>
      <c r="S2714" s="526"/>
      <c r="T2714" s="526"/>
      <c r="U2714" s="526"/>
      <c r="V2714" s="526">
        <f t="shared" si="135"/>
        <v>0</v>
      </c>
      <c r="W2714" s="672"/>
      <c r="X2714" s="396" t="str">
        <f t="shared" si="133"/>
        <v>32 două camere, 8 trei camere, 0 număr camere necunoscut &lt;span style="color: red;"&gt;(spuneți-mi sau trimiteți tabel întreținere)&lt;/span&gt;</v>
      </c>
      <c r="Y2714" s="622" t="str">
        <f t="shared" si="134"/>
        <v>40 din care 32 două camere, 8 trei camere, 0 număr camere necunoscut &lt;span style="color: red;"&gt;(spuneți-mi sau trimiteți tabel întreținere)&lt;/span&gt;</v>
      </c>
      <c r="Z2714" s="397"/>
      <c r="AA2714" s="625" t="s">
        <v>1043</v>
      </c>
      <c r="AB2714" s="421" t="s">
        <v>1302</v>
      </c>
      <c r="AC2714" s="432" t="s">
        <v>1548</v>
      </c>
      <c r="AD2714" s="356" t="s">
        <v>1525</v>
      </c>
      <c r="AE2714" s="356"/>
      <c r="AF2714" s="356"/>
      <c r="AG2714" s="623" t="s">
        <v>2549</v>
      </c>
      <c r="AH2714" s="623"/>
      <c r="AI2714" s="623" t="s">
        <v>2581</v>
      </c>
      <c r="AJ2714" s="441"/>
      <c r="AK2714" s="359"/>
    </row>
    <row r="2715" spans="1:37">
      <c r="A2715" s="367"/>
      <c r="B2715" s="445" t="s">
        <v>31</v>
      </c>
      <c r="C2715" s="402">
        <v>46.560099999999998</v>
      </c>
      <c r="D2715" s="428">
        <v>23.805299999999999</v>
      </c>
      <c r="E2715" s="449" t="s">
        <v>206</v>
      </c>
      <c r="F2715" s="450" t="s">
        <v>651</v>
      </c>
      <c r="G2715" s="450" t="s">
        <v>2515</v>
      </c>
      <c r="H2715" s="450" t="s">
        <v>5321</v>
      </c>
      <c r="I2715" s="627" t="s">
        <v>681</v>
      </c>
      <c r="J2715" s="399" t="s">
        <v>3</v>
      </c>
      <c r="K2715" s="624">
        <v>3</v>
      </c>
      <c r="L2715" s="624">
        <v>5</v>
      </c>
      <c r="M2715" s="624">
        <v>5</v>
      </c>
      <c r="N2715" s="398">
        <v>60</v>
      </c>
      <c r="O2715" s="395"/>
      <c r="P2715" s="526"/>
      <c r="Q2715" s="526">
        <v>48</v>
      </c>
      <c r="R2715" s="526">
        <v>12</v>
      </c>
      <c r="S2715" s="526"/>
      <c r="T2715" s="526"/>
      <c r="U2715" s="526"/>
      <c r="V2715" s="526">
        <f t="shared" si="135"/>
        <v>0</v>
      </c>
      <c r="W2715" s="672"/>
      <c r="X2715" s="396" t="str">
        <f t="shared" si="133"/>
        <v>48 două camere, 12 trei camere, 0 număr camere necunoscut &lt;span style="color: red;"&gt;(spuneți-mi sau trimiteți tabel întreținere)&lt;/span&gt;</v>
      </c>
      <c r="Y2715" s="622" t="str">
        <f t="shared" si="134"/>
        <v>60 din care 48 două camere, 12 trei camere, 0 număr camere necunoscut &lt;span style="color: red;"&gt;(spuneți-mi sau trimiteți tabel întreținere)&lt;/span&gt;</v>
      </c>
      <c r="Z2715" s="397"/>
      <c r="AA2715" s="625" t="s">
        <v>1043</v>
      </c>
      <c r="AB2715" s="628" t="s">
        <v>1302</v>
      </c>
      <c r="AC2715" s="431" t="s">
        <v>1548</v>
      </c>
      <c r="AD2715" s="623" t="s">
        <v>1467</v>
      </c>
      <c r="AE2715" s="623"/>
      <c r="AF2715" s="623"/>
      <c r="AG2715" s="623" t="s">
        <v>5</v>
      </c>
      <c r="AH2715" s="623"/>
      <c r="AI2715" s="623" t="s">
        <v>2561</v>
      </c>
      <c r="AJ2715" s="441"/>
      <c r="AK2715" s="359"/>
    </row>
    <row r="2716" spans="1:37">
      <c r="A2716" s="367"/>
      <c r="B2716" s="445" t="s">
        <v>31</v>
      </c>
      <c r="C2716" s="402">
        <v>46.560699999999997</v>
      </c>
      <c r="D2716" s="428">
        <v>23.810600000000001</v>
      </c>
      <c r="E2716" s="449" t="s">
        <v>206</v>
      </c>
      <c r="F2716" s="450" t="s">
        <v>651</v>
      </c>
      <c r="G2716" s="450" t="s">
        <v>2515</v>
      </c>
      <c r="H2716" s="450" t="s">
        <v>5322</v>
      </c>
      <c r="I2716" s="627" t="s">
        <v>681</v>
      </c>
      <c r="J2716" s="399" t="s">
        <v>3</v>
      </c>
      <c r="K2716" s="624">
        <v>2</v>
      </c>
      <c r="L2716" s="624">
        <v>5</v>
      </c>
      <c r="M2716" s="624">
        <v>5</v>
      </c>
      <c r="N2716" s="398">
        <v>40</v>
      </c>
      <c r="O2716" s="395"/>
      <c r="P2716" s="526"/>
      <c r="Q2716" s="526">
        <v>32</v>
      </c>
      <c r="R2716" s="526">
        <v>8</v>
      </c>
      <c r="S2716" s="526"/>
      <c r="T2716" s="526"/>
      <c r="U2716" s="526"/>
      <c r="V2716" s="526">
        <f t="shared" si="135"/>
        <v>0</v>
      </c>
      <c r="W2716" s="672"/>
      <c r="X2716" s="396" t="str">
        <f t="shared" si="133"/>
        <v>32 două camere, 8 trei camere, 0 număr camere necunoscut &lt;span style="color: red;"&gt;(spuneți-mi sau trimiteți tabel întreținere)&lt;/span&gt;</v>
      </c>
      <c r="Y2716" s="622" t="str">
        <f t="shared" si="134"/>
        <v>40 din care 32 două camere, 8 trei camere, 0 număr camere necunoscut &lt;span style="color: red;"&gt;(spuneți-mi sau trimiteți tabel întreținere)&lt;/span&gt;</v>
      </c>
      <c r="Z2716" s="397"/>
      <c r="AA2716" s="625" t="s">
        <v>1043</v>
      </c>
      <c r="AB2716" s="421" t="s">
        <v>1302</v>
      </c>
      <c r="AC2716" s="432" t="s">
        <v>1548</v>
      </c>
      <c r="AD2716" s="356" t="s">
        <v>1525</v>
      </c>
      <c r="AE2716" s="356"/>
      <c r="AF2716" s="356"/>
      <c r="AG2716" s="623" t="s">
        <v>2549</v>
      </c>
      <c r="AH2716" s="623"/>
      <c r="AI2716" s="623" t="s">
        <v>2581</v>
      </c>
      <c r="AJ2716" s="441"/>
      <c r="AK2716" s="359"/>
    </row>
    <row r="2717" spans="1:37">
      <c r="A2717" s="367"/>
      <c r="B2717" s="445" t="s">
        <v>78</v>
      </c>
      <c r="C2717" s="402">
        <v>46.5608</v>
      </c>
      <c r="D2717" s="428">
        <v>23.811199999999999</v>
      </c>
      <c r="E2717" s="449" t="s">
        <v>206</v>
      </c>
      <c r="F2717" s="450" t="s">
        <v>651</v>
      </c>
      <c r="G2717" s="450" t="s">
        <v>2515</v>
      </c>
      <c r="H2717" s="450" t="s">
        <v>5323</v>
      </c>
      <c r="I2717" s="627" t="s">
        <v>681</v>
      </c>
      <c r="J2717" s="399" t="s">
        <v>3</v>
      </c>
      <c r="K2717" s="624">
        <v>2</v>
      </c>
      <c r="L2717" s="624">
        <v>5</v>
      </c>
      <c r="M2717" s="624">
        <v>5</v>
      </c>
      <c r="N2717" s="398">
        <v>40</v>
      </c>
      <c r="O2717" s="395"/>
      <c r="P2717" s="526"/>
      <c r="Q2717" s="526">
        <v>32</v>
      </c>
      <c r="R2717" s="526">
        <v>8</v>
      </c>
      <c r="S2717" s="526"/>
      <c r="T2717" s="526"/>
      <c r="U2717" s="526"/>
      <c r="V2717" s="526">
        <f t="shared" si="135"/>
        <v>0</v>
      </c>
      <c r="W2717" s="672"/>
      <c r="X2717" s="396" t="str">
        <f t="shared" si="133"/>
        <v>32 două camere, 8 trei camere, 0 număr camere necunoscut &lt;span style="color: red;"&gt;(spuneți-mi sau trimiteți tabel întreținere)&lt;/span&gt;</v>
      </c>
      <c r="Y2717" s="622" t="str">
        <f t="shared" si="134"/>
        <v>40 din care 32 două camere, 8 trei camere, 0 număr camere necunoscut &lt;span style="color: red;"&gt;(spuneți-mi sau trimiteți tabel întreținere)&lt;/span&gt;</v>
      </c>
      <c r="Z2717" s="397"/>
      <c r="AA2717" s="625" t="s">
        <v>1043</v>
      </c>
      <c r="AB2717" s="421" t="s">
        <v>1302</v>
      </c>
      <c r="AC2717" s="432" t="s">
        <v>1548</v>
      </c>
      <c r="AD2717" s="356" t="s">
        <v>1525</v>
      </c>
      <c r="AE2717" s="356"/>
      <c r="AF2717" s="356"/>
      <c r="AG2717" s="623" t="s">
        <v>2549</v>
      </c>
      <c r="AH2717" s="623"/>
      <c r="AI2717" s="623" t="s">
        <v>2581</v>
      </c>
      <c r="AJ2717" s="441"/>
      <c r="AK2717" s="359"/>
    </row>
    <row r="2718" spans="1:37">
      <c r="A2718" s="367"/>
      <c r="B2718" s="445" t="s">
        <v>47</v>
      </c>
      <c r="C2718" s="402">
        <v>46.560899999999997</v>
      </c>
      <c r="D2718" s="428">
        <v>23.812000000000001</v>
      </c>
      <c r="E2718" s="449" t="s">
        <v>206</v>
      </c>
      <c r="F2718" s="450" t="s">
        <v>651</v>
      </c>
      <c r="G2718" s="450" t="s">
        <v>2515</v>
      </c>
      <c r="H2718" s="450" t="s">
        <v>5324</v>
      </c>
      <c r="I2718" s="627" t="s">
        <v>681</v>
      </c>
      <c r="J2718" s="399" t="s">
        <v>3</v>
      </c>
      <c r="K2718" s="624">
        <v>2</v>
      </c>
      <c r="L2718" s="624">
        <v>5</v>
      </c>
      <c r="M2718" s="624">
        <v>5</v>
      </c>
      <c r="N2718" s="398">
        <v>40</v>
      </c>
      <c r="O2718" s="395"/>
      <c r="P2718" s="526"/>
      <c r="Q2718" s="526">
        <v>32</v>
      </c>
      <c r="R2718" s="526">
        <v>8</v>
      </c>
      <c r="S2718" s="526"/>
      <c r="T2718" s="526"/>
      <c r="U2718" s="526"/>
      <c r="V2718" s="526">
        <f t="shared" si="135"/>
        <v>0</v>
      </c>
      <c r="W2718" s="672"/>
      <c r="X2718" s="396" t="str">
        <f t="shared" si="133"/>
        <v>32 două camere, 8 trei camere, 0 număr camere necunoscut &lt;span style="color: red;"&gt;(spuneți-mi sau trimiteți tabel întreținere)&lt;/span&gt;</v>
      </c>
      <c r="Y2718" s="622" t="str">
        <f t="shared" si="134"/>
        <v>40 din care 32 două camere, 8 trei camere, 0 număr camere necunoscut &lt;span style="color: red;"&gt;(spuneți-mi sau trimiteți tabel întreținere)&lt;/span&gt;</v>
      </c>
      <c r="Z2718" s="397"/>
      <c r="AA2718" s="625" t="s">
        <v>1043</v>
      </c>
      <c r="AB2718" s="421" t="s">
        <v>1302</v>
      </c>
      <c r="AC2718" s="432" t="s">
        <v>1548</v>
      </c>
      <c r="AD2718" s="356" t="s">
        <v>1525</v>
      </c>
      <c r="AE2718" s="356"/>
      <c r="AF2718" s="356"/>
      <c r="AG2718" s="623" t="s">
        <v>2549</v>
      </c>
      <c r="AH2718" s="623"/>
      <c r="AI2718" s="623" t="s">
        <v>2581</v>
      </c>
      <c r="AJ2718" s="441"/>
      <c r="AK2718" s="359"/>
    </row>
    <row r="2719" spans="1:37">
      <c r="A2719" s="367"/>
      <c r="B2719" s="445" t="s">
        <v>154</v>
      </c>
      <c r="C2719" s="402">
        <v>46.560899999999997</v>
      </c>
      <c r="D2719" s="428">
        <v>23.8126</v>
      </c>
      <c r="E2719" s="449" t="s">
        <v>206</v>
      </c>
      <c r="F2719" s="450" t="s">
        <v>651</v>
      </c>
      <c r="G2719" s="450" t="s">
        <v>2515</v>
      </c>
      <c r="H2719" s="450" t="s">
        <v>5325</v>
      </c>
      <c r="I2719" s="627" t="s">
        <v>681</v>
      </c>
      <c r="J2719" s="399" t="s">
        <v>3</v>
      </c>
      <c r="K2719" s="624">
        <v>2</v>
      </c>
      <c r="L2719" s="624">
        <v>5</v>
      </c>
      <c r="M2719" s="624">
        <v>5</v>
      </c>
      <c r="N2719" s="398">
        <v>40</v>
      </c>
      <c r="O2719" s="395"/>
      <c r="P2719" s="526"/>
      <c r="Q2719" s="526">
        <v>32</v>
      </c>
      <c r="R2719" s="526">
        <v>8</v>
      </c>
      <c r="S2719" s="526"/>
      <c r="T2719" s="526"/>
      <c r="U2719" s="526"/>
      <c r="V2719" s="526">
        <f t="shared" si="135"/>
        <v>0</v>
      </c>
      <c r="W2719" s="672"/>
      <c r="X2719" s="396" t="str">
        <f t="shared" si="133"/>
        <v>32 două camere, 8 trei camere, 0 număr camere necunoscut &lt;span style="color: red;"&gt;(spuneți-mi sau trimiteți tabel întreținere)&lt;/span&gt;</v>
      </c>
      <c r="Y2719" s="622" t="str">
        <f t="shared" si="134"/>
        <v>40 din care 32 două camere, 8 trei camere, 0 număr camere necunoscut &lt;span style="color: red;"&gt;(spuneți-mi sau trimiteți tabel întreținere)&lt;/span&gt;</v>
      </c>
      <c r="Z2719" s="397"/>
      <c r="AA2719" s="625" t="s">
        <v>1043</v>
      </c>
      <c r="AB2719" s="421" t="s">
        <v>1302</v>
      </c>
      <c r="AC2719" s="432" t="s">
        <v>1548</v>
      </c>
      <c r="AD2719" s="356" t="s">
        <v>1525</v>
      </c>
      <c r="AE2719" s="356"/>
      <c r="AF2719" s="356"/>
      <c r="AG2719" s="623" t="s">
        <v>2549</v>
      </c>
      <c r="AH2719" s="623"/>
      <c r="AI2719" s="623" t="s">
        <v>2581</v>
      </c>
      <c r="AJ2719" s="441"/>
      <c r="AK2719" s="359"/>
    </row>
    <row r="2720" spans="1:37">
      <c r="A2720" s="367"/>
      <c r="B2720" s="445" t="s">
        <v>48</v>
      </c>
      <c r="C2720" s="402">
        <v>46.5595</v>
      </c>
      <c r="D2720" s="428">
        <v>23.812799999999999</v>
      </c>
      <c r="E2720" s="449" t="s">
        <v>206</v>
      </c>
      <c r="F2720" s="450" t="s">
        <v>651</v>
      </c>
      <c r="G2720" s="450" t="s">
        <v>2515</v>
      </c>
      <c r="H2720" s="450" t="s">
        <v>3132</v>
      </c>
      <c r="I2720" s="627" t="s">
        <v>681</v>
      </c>
      <c r="J2720" s="399" t="s">
        <v>3</v>
      </c>
      <c r="K2720" s="624">
        <v>2</v>
      </c>
      <c r="L2720" s="624">
        <v>5</v>
      </c>
      <c r="M2720" s="624">
        <v>5</v>
      </c>
      <c r="N2720" s="398">
        <v>40</v>
      </c>
      <c r="O2720" s="395"/>
      <c r="P2720" s="526"/>
      <c r="Q2720" s="526">
        <v>32</v>
      </c>
      <c r="R2720" s="526">
        <v>8</v>
      </c>
      <c r="S2720" s="526"/>
      <c r="T2720" s="526"/>
      <c r="U2720" s="526"/>
      <c r="V2720" s="526">
        <f t="shared" si="135"/>
        <v>0</v>
      </c>
      <c r="W2720" s="672"/>
      <c r="X2720" s="396" t="str">
        <f t="shared" si="133"/>
        <v>32 două camere, 8 trei camere, 0 număr camere necunoscut &lt;span style="color: red;"&gt;(spuneți-mi sau trimiteți tabel întreținere)&lt;/span&gt;</v>
      </c>
      <c r="Y2720" s="622" t="str">
        <f t="shared" si="134"/>
        <v>40 din care 32 două camere, 8 trei camere, 0 număr camere necunoscut &lt;span style="color: red;"&gt;(spuneți-mi sau trimiteți tabel întreținere)&lt;/span&gt;</v>
      </c>
      <c r="Z2720" s="397"/>
      <c r="AA2720" s="625" t="s">
        <v>1043</v>
      </c>
      <c r="AB2720" s="421" t="s">
        <v>1302</v>
      </c>
      <c r="AC2720" s="432" t="s">
        <v>1548</v>
      </c>
      <c r="AD2720" s="356" t="s">
        <v>1525</v>
      </c>
      <c r="AE2720" s="356"/>
      <c r="AF2720" s="356"/>
      <c r="AG2720" s="623" t="s">
        <v>2549</v>
      </c>
      <c r="AH2720" s="623"/>
      <c r="AI2720" s="623" t="s">
        <v>2581</v>
      </c>
      <c r="AJ2720" s="441"/>
      <c r="AK2720" s="359"/>
    </row>
    <row r="2721" spans="1:37">
      <c r="A2721" s="367"/>
      <c r="B2721" s="445" t="s">
        <v>956</v>
      </c>
      <c r="C2721" s="402">
        <v>46.5595</v>
      </c>
      <c r="D2721" s="428">
        <v>23.800599999999999</v>
      </c>
      <c r="E2721" s="449" t="s">
        <v>206</v>
      </c>
      <c r="F2721" s="450" t="s">
        <v>651</v>
      </c>
      <c r="G2721" s="450" t="s">
        <v>2515</v>
      </c>
      <c r="H2721" s="450" t="s">
        <v>5326</v>
      </c>
      <c r="I2721" s="452" t="s">
        <v>681</v>
      </c>
      <c r="J2721" s="457" t="s">
        <v>3</v>
      </c>
      <c r="K2721" s="407">
        <v>2</v>
      </c>
      <c r="L2721" s="407">
        <v>5</v>
      </c>
      <c r="M2721" s="407">
        <v>5</v>
      </c>
      <c r="N2721" s="425">
        <v>40</v>
      </c>
      <c r="O2721" s="437"/>
      <c r="P2721" s="406">
        <v>40</v>
      </c>
      <c r="Q2721" s="406"/>
      <c r="R2721" s="406"/>
      <c r="S2721" s="406"/>
      <c r="T2721" s="406"/>
      <c r="U2721" s="406"/>
      <c r="V2721" s="406">
        <f t="shared" si="135"/>
        <v>0</v>
      </c>
      <c r="W2721" s="676"/>
      <c r="X2721" s="507" t="str">
        <f t="shared" si="133"/>
        <v>40 garsoniere, 0 număr camere necunoscut &lt;span style="color: red;"&gt;(spuneți-mi sau trimiteți tabel întreținere)&lt;/span&gt;</v>
      </c>
      <c r="Y2721" s="508" t="str">
        <f t="shared" si="134"/>
        <v>40 din care 40 garsoniere, 0 număr camere necunoscut &lt;span style="color: red;"&gt;(spuneți-mi sau trimiteți tabel întreținere)&lt;/span&gt;</v>
      </c>
      <c r="Z2721" s="509"/>
      <c r="AA2721" s="510" t="s">
        <v>1665</v>
      </c>
      <c r="AB2721" s="628" t="s">
        <v>1307</v>
      </c>
      <c r="AC2721" s="431" t="s">
        <v>1155</v>
      </c>
      <c r="AD2721" s="623" t="s">
        <v>2502</v>
      </c>
      <c r="AE2721" s="623"/>
      <c r="AF2721" s="623"/>
      <c r="AG2721" s="623" t="s">
        <v>10</v>
      </c>
      <c r="AH2721" s="623"/>
      <c r="AI2721" s="623" t="s">
        <v>2595</v>
      </c>
      <c r="AJ2721" s="441"/>
      <c r="AK2721" s="359"/>
    </row>
    <row r="2722" spans="1:37">
      <c r="A2722" s="367"/>
      <c r="B2722" s="445" t="s">
        <v>957</v>
      </c>
      <c r="C2722" s="402">
        <v>46.559699999999999</v>
      </c>
      <c r="D2722" s="428">
        <v>23.800550000000001</v>
      </c>
      <c r="E2722" s="449" t="s">
        <v>206</v>
      </c>
      <c r="F2722" s="450" t="s">
        <v>651</v>
      </c>
      <c r="G2722" s="450" t="s">
        <v>2515</v>
      </c>
      <c r="H2722" s="450" t="s">
        <v>5326</v>
      </c>
      <c r="I2722" s="452" t="s">
        <v>681</v>
      </c>
      <c r="J2722" s="457" t="s">
        <v>3</v>
      </c>
      <c r="K2722" s="407">
        <v>2</v>
      </c>
      <c r="L2722" s="407">
        <v>5</v>
      </c>
      <c r="M2722" s="407">
        <v>5</v>
      </c>
      <c r="N2722" s="425">
        <v>40</v>
      </c>
      <c r="O2722" s="437"/>
      <c r="P2722" s="406">
        <v>40</v>
      </c>
      <c r="Q2722" s="406"/>
      <c r="R2722" s="406"/>
      <c r="S2722" s="406"/>
      <c r="T2722" s="406"/>
      <c r="U2722" s="406"/>
      <c r="V2722" s="406">
        <f t="shared" si="135"/>
        <v>0</v>
      </c>
      <c r="W2722" s="676"/>
      <c r="X2722" s="507" t="str">
        <f t="shared" si="133"/>
        <v>40 garsoniere, 0 număr camere necunoscut &lt;span style="color: red;"&gt;(spuneți-mi sau trimiteți tabel întreținere)&lt;/span&gt;</v>
      </c>
      <c r="Y2722" s="508" t="str">
        <f t="shared" si="134"/>
        <v>40 din care 40 garsoniere, 0 număr camere necunoscut &lt;span style="color: red;"&gt;(spuneți-mi sau trimiteți tabel întreținere)&lt;/span&gt;</v>
      </c>
      <c r="Z2722" s="509"/>
      <c r="AA2722" s="510" t="s">
        <v>1665</v>
      </c>
      <c r="AB2722" s="628" t="s">
        <v>1307</v>
      </c>
      <c r="AC2722" s="431" t="s">
        <v>1155</v>
      </c>
      <c r="AD2722" s="623" t="s">
        <v>2502</v>
      </c>
      <c r="AE2722" s="623"/>
      <c r="AF2722" s="623"/>
      <c r="AG2722" s="623" t="s">
        <v>10</v>
      </c>
      <c r="AH2722" s="623"/>
      <c r="AI2722" s="623" t="s">
        <v>2595</v>
      </c>
      <c r="AJ2722" s="441"/>
      <c r="AK2722" s="359"/>
    </row>
    <row r="2723" spans="1:37">
      <c r="A2723" s="367"/>
      <c r="B2723" s="445" t="s">
        <v>812</v>
      </c>
      <c r="C2723" s="402">
        <v>46.5593</v>
      </c>
      <c r="D2723" s="428">
        <v>23.801400000000001</v>
      </c>
      <c r="E2723" s="449" t="s">
        <v>206</v>
      </c>
      <c r="F2723" s="450" t="s">
        <v>651</v>
      </c>
      <c r="G2723" s="450" t="s">
        <v>2515</v>
      </c>
      <c r="H2723" s="450" t="s">
        <v>2974</v>
      </c>
      <c r="I2723" s="627" t="s">
        <v>681</v>
      </c>
      <c r="J2723" s="399" t="s">
        <v>3</v>
      </c>
      <c r="K2723" s="624">
        <v>5</v>
      </c>
      <c r="L2723" s="624">
        <v>5</v>
      </c>
      <c r="M2723" s="624">
        <v>5</v>
      </c>
      <c r="N2723" s="425">
        <v>100</v>
      </c>
      <c r="O2723" s="437"/>
      <c r="P2723" s="406">
        <v>100</v>
      </c>
      <c r="Q2723" s="406"/>
      <c r="R2723" s="406"/>
      <c r="S2723" s="406"/>
      <c r="T2723" s="406"/>
      <c r="U2723" s="406"/>
      <c r="V2723" s="406">
        <f t="shared" si="135"/>
        <v>0</v>
      </c>
      <c r="W2723" s="676"/>
      <c r="X2723" s="507" t="str">
        <f t="shared" si="133"/>
        <v>100 garsoniere, 0 număr camere necunoscut &lt;span style="color: red;"&gt;(spuneți-mi sau trimiteți tabel întreținere)&lt;/span&gt;</v>
      </c>
      <c r="Y2723" s="508" t="str">
        <f t="shared" si="134"/>
        <v>100 din care 100 garsoniere, 0 număr camere necunoscut &lt;span style="color: red;"&gt;(spuneți-mi sau trimiteți tabel întreținere)&lt;/span&gt;</v>
      </c>
      <c r="Z2723" s="397"/>
      <c r="AA2723" s="625" t="s">
        <v>1043</v>
      </c>
      <c r="AB2723" s="628" t="s">
        <v>1307</v>
      </c>
      <c r="AC2723" s="431" t="s">
        <v>1155</v>
      </c>
      <c r="AD2723" s="623" t="s">
        <v>2502</v>
      </c>
      <c r="AE2723" s="623"/>
      <c r="AF2723" s="623"/>
      <c r="AG2723" s="623" t="s">
        <v>10</v>
      </c>
      <c r="AH2723" s="623"/>
      <c r="AI2723" s="623" t="s">
        <v>2595</v>
      </c>
      <c r="AJ2723" s="441"/>
      <c r="AK2723" s="359"/>
    </row>
    <row r="2724" spans="1:37">
      <c r="A2724" s="367"/>
      <c r="B2724" s="445" t="s">
        <v>962</v>
      </c>
      <c r="C2724" s="402">
        <v>46.560099999999998</v>
      </c>
      <c r="D2724" s="428">
        <v>23.801500000000001</v>
      </c>
      <c r="E2724" s="449" t="s">
        <v>206</v>
      </c>
      <c r="F2724" s="450" t="s">
        <v>651</v>
      </c>
      <c r="G2724" s="450" t="s">
        <v>2515</v>
      </c>
      <c r="H2724" s="450" t="s">
        <v>3088</v>
      </c>
      <c r="I2724" s="627" t="s">
        <v>681</v>
      </c>
      <c r="J2724" s="399" t="s">
        <v>3</v>
      </c>
      <c r="K2724" s="624">
        <v>2</v>
      </c>
      <c r="L2724" s="624">
        <v>5</v>
      </c>
      <c r="M2724" s="624">
        <v>5</v>
      </c>
      <c r="N2724" s="398">
        <v>28</v>
      </c>
      <c r="O2724" s="395"/>
      <c r="P2724" s="526"/>
      <c r="Q2724" s="526">
        <v>16</v>
      </c>
      <c r="R2724" s="526">
        <v>2</v>
      </c>
      <c r="S2724" s="526">
        <v>10</v>
      </c>
      <c r="T2724" s="526"/>
      <c r="U2724" s="526"/>
      <c r="V2724" s="526">
        <f t="shared" si="135"/>
        <v>0</v>
      </c>
      <c r="W2724" s="672"/>
      <c r="X2724" s="396" t="str">
        <f t="shared" si="133"/>
        <v>16 două camere, 2 trei camere, 10 patru camere, 0 număr camere necunoscut &lt;span style="color: red;"&gt;(spuneți-mi sau trimiteți tabel întreținere)&lt;/span&gt;</v>
      </c>
      <c r="Y2724" s="622" t="str">
        <f t="shared" si="134"/>
        <v>28 din care 16 două camere, 2 trei camere, 10 patru camere, 0 număr camere necunoscut &lt;span style="color: red;"&gt;(spuneți-mi sau trimiteți tabel întreținere)&lt;/span&gt;</v>
      </c>
      <c r="Z2724" s="397"/>
      <c r="AA2724" s="625" t="s">
        <v>1043</v>
      </c>
      <c r="AB2724" s="628" t="s">
        <v>1308</v>
      </c>
      <c r="AC2724" s="431" t="s">
        <v>1155</v>
      </c>
      <c r="AD2724" s="623" t="s">
        <v>1371</v>
      </c>
      <c r="AE2724" s="623"/>
      <c r="AF2724" s="623"/>
      <c r="AG2724" s="623" t="s">
        <v>10</v>
      </c>
      <c r="AH2724" s="623"/>
      <c r="AI2724" s="623" t="s">
        <v>2567</v>
      </c>
      <c r="AJ2724" s="441"/>
      <c r="AK2724" s="359"/>
    </row>
    <row r="2725" spans="1:37">
      <c r="A2725" s="367"/>
      <c r="B2725" s="445" t="s">
        <v>963</v>
      </c>
      <c r="C2725" s="402">
        <v>46.560200000000002</v>
      </c>
      <c r="D2725" s="428">
        <v>23.802600000000002</v>
      </c>
      <c r="E2725" s="449" t="s">
        <v>206</v>
      </c>
      <c r="F2725" s="450" t="s">
        <v>651</v>
      </c>
      <c r="G2725" s="450" t="s">
        <v>2515</v>
      </c>
      <c r="H2725" s="450" t="s">
        <v>5327</v>
      </c>
      <c r="I2725" s="627" t="s">
        <v>681</v>
      </c>
      <c r="J2725" s="399" t="s">
        <v>3</v>
      </c>
      <c r="K2725" s="624">
        <v>2</v>
      </c>
      <c r="L2725" s="624">
        <v>5</v>
      </c>
      <c r="M2725" s="624">
        <v>5</v>
      </c>
      <c r="N2725" s="398">
        <v>28</v>
      </c>
      <c r="O2725" s="395"/>
      <c r="P2725" s="526"/>
      <c r="Q2725" s="526">
        <v>16</v>
      </c>
      <c r="R2725" s="526">
        <v>2</v>
      </c>
      <c r="S2725" s="526">
        <v>10</v>
      </c>
      <c r="T2725" s="526"/>
      <c r="U2725" s="526"/>
      <c r="V2725" s="526">
        <f t="shared" si="135"/>
        <v>0</v>
      </c>
      <c r="W2725" s="672"/>
      <c r="X2725" s="396" t="str">
        <f t="shared" si="133"/>
        <v>16 două camere, 2 trei camere, 10 patru camere, 0 număr camere necunoscut &lt;span style="color: red;"&gt;(spuneți-mi sau trimiteți tabel întreținere)&lt;/span&gt;</v>
      </c>
      <c r="Y2725" s="622" t="str">
        <f t="shared" si="134"/>
        <v>28 din care 16 două camere, 2 trei camere, 10 patru camere, 0 număr camere necunoscut &lt;span style="color: red;"&gt;(spuneți-mi sau trimiteți tabel întreținere)&lt;/span&gt;</v>
      </c>
      <c r="Z2725" s="397"/>
      <c r="AA2725" s="625" t="s">
        <v>1043</v>
      </c>
      <c r="AB2725" s="628" t="s">
        <v>1308</v>
      </c>
      <c r="AC2725" s="431" t="s">
        <v>1155</v>
      </c>
      <c r="AD2725" s="623" t="s">
        <v>1371</v>
      </c>
      <c r="AE2725" s="623"/>
      <c r="AF2725" s="623"/>
      <c r="AG2725" s="623" t="s">
        <v>10</v>
      </c>
      <c r="AH2725" s="623"/>
      <c r="AI2725" s="623" t="s">
        <v>2567</v>
      </c>
      <c r="AJ2725" s="441"/>
      <c r="AK2725" s="359"/>
    </row>
    <row r="2726" spans="1:37">
      <c r="A2726" s="367"/>
      <c r="B2726" s="445" t="s">
        <v>32</v>
      </c>
      <c r="C2726" s="402">
        <v>46.557600000000001</v>
      </c>
      <c r="D2726" s="428">
        <v>23.806000000000001</v>
      </c>
      <c r="E2726" s="449" t="s">
        <v>206</v>
      </c>
      <c r="F2726" s="450" t="s">
        <v>651</v>
      </c>
      <c r="G2726" s="450" t="s">
        <v>2515</v>
      </c>
      <c r="H2726" s="450" t="s">
        <v>5328</v>
      </c>
      <c r="I2726" s="627" t="s">
        <v>681</v>
      </c>
      <c r="J2726" s="399" t="s">
        <v>3</v>
      </c>
      <c r="K2726" s="624">
        <v>4</v>
      </c>
      <c r="L2726" s="624">
        <v>5</v>
      </c>
      <c r="M2726" s="624">
        <v>5</v>
      </c>
      <c r="N2726" s="398">
        <v>52</v>
      </c>
      <c r="O2726" s="395"/>
      <c r="P2726" s="526"/>
      <c r="Q2726" s="526">
        <v>41</v>
      </c>
      <c r="R2726" s="526">
        <v>11</v>
      </c>
      <c r="S2726" s="526"/>
      <c r="T2726" s="526"/>
      <c r="U2726" s="526"/>
      <c r="V2726" s="526">
        <f t="shared" si="135"/>
        <v>0</v>
      </c>
      <c r="W2726" s="672"/>
      <c r="X2726" s="396" t="str">
        <f t="shared" si="133"/>
        <v>41 două camere, 11 trei camere, 0 număr camere necunoscut &lt;span style="color: red;"&gt;(spuneți-mi sau trimiteți tabel întreținere)&lt;/span&gt;</v>
      </c>
      <c r="Y2726" s="622" t="str">
        <f t="shared" si="134"/>
        <v>52 din care 41 două camere, 11 trei camere, 0 număr camere necunoscut &lt;span style="color: red;"&gt;(spuneți-mi sau trimiteți tabel întreținere)&lt;/span&gt;</v>
      </c>
      <c r="Z2726" s="397"/>
      <c r="AA2726" s="625" t="s">
        <v>1043</v>
      </c>
      <c r="AB2726" s="628" t="s">
        <v>1307</v>
      </c>
      <c r="AC2726" s="431" t="s">
        <v>1155</v>
      </c>
      <c r="AD2726" s="623" t="s">
        <v>1395</v>
      </c>
      <c r="AE2726" s="623"/>
      <c r="AF2726" s="623"/>
      <c r="AG2726" s="623" t="s">
        <v>10</v>
      </c>
      <c r="AH2726" s="623"/>
      <c r="AI2726" s="623" t="s">
        <v>2598</v>
      </c>
      <c r="AJ2726" s="441"/>
      <c r="AK2726" s="359"/>
    </row>
    <row r="2727" spans="1:37">
      <c r="A2727" s="367"/>
      <c r="B2727" s="445" t="s">
        <v>115</v>
      </c>
      <c r="C2727" s="402">
        <v>46.558799999999998</v>
      </c>
      <c r="D2727" s="428">
        <v>23.8094</v>
      </c>
      <c r="E2727" s="449" t="s">
        <v>206</v>
      </c>
      <c r="F2727" s="450" t="s">
        <v>651</v>
      </c>
      <c r="G2727" s="450" t="s">
        <v>2515</v>
      </c>
      <c r="H2727" s="450" t="s">
        <v>3135</v>
      </c>
      <c r="I2727" s="627" t="s">
        <v>681</v>
      </c>
      <c r="J2727" s="399" t="s">
        <v>3</v>
      </c>
      <c r="K2727" s="624">
        <v>1</v>
      </c>
      <c r="L2727" s="624">
        <v>5</v>
      </c>
      <c r="M2727" s="624">
        <v>5</v>
      </c>
      <c r="N2727" s="398">
        <v>30</v>
      </c>
      <c r="O2727" s="395"/>
      <c r="P2727" s="526"/>
      <c r="Q2727" s="526">
        <v>30</v>
      </c>
      <c r="R2727" s="526"/>
      <c r="S2727" s="526"/>
      <c r="T2727" s="526"/>
      <c r="U2727" s="526"/>
      <c r="V2727" s="526">
        <f t="shared" si="135"/>
        <v>0</v>
      </c>
      <c r="W2727" s="672"/>
      <c r="X2727" s="396" t="str">
        <f t="shared" si="133"/>
        <v>30 două camere, 0 număr camere necunoscut &lt;span style="color: red;"&gt;(spuneți-mi sau trimiteți tabel întreținere)&lt;/span&gt;</v>
      </c>
      <c r="Y2727" s="622" t="str">
        <f t="shared" si="134"/>
        <v>30 din care 30 două camere, 0 număr camere necunoscut &lt;span style="color: red;"&gt;(spuneți-mi sau trimiteți tabel întreținere)&lt;/span&gt;</v>
      </c>
      <c r="Z2727" s="397"/>
      <c r="AA2727" s="625" t="s">
        <v>1043</v>
      </c>
      <c r="AB2727" s="628" t="s">
        <v>1302</v>
      </c>
      <c r="AC2727" s="431" t="s">
        <v>1548</v>
      </c>
      <c r="AD2727" s="623" t="s">
        <v>1466</v>
      </c>
      <c r="AE2727" s="623"/>
      <c r="AF2727" s="623"/>
      <c r="AG2727" s="623" t="s">
        <v>7</v>
      </c>
      <c r="AH2727" s="623"/>
      <c r="AI2727" s="623" t="s">
        <v>2575</v>
      </c>
      <c r="AJ2727" s="441"/>
      <c r="AK2727" s="359"/>
    </row>
    <row r="2728" spans="1:37">
      <c r="A2728" s="367"/>
      <c r="B2728" s="445" t="s">
        <v>161</v>
      </c>
      <c r="C2728" s="402">
        <v>46.558700000000002</v>
      </c>
      <c r="D2728" s="428">
        <v>23.808800000000002</v>
      </c>
      <c r="E2728" s="449" t="s">
        <v>206</v>
      </c>
      <c r="F2728" s="450" t="s">
        <v>651</v>
      </c>
      <c r="G2728" s="450" t="s">
        <v>2515</v>
      </c>
      <c r="H2728" s="450" t="s">
        <v>3133</v>
      </c>
      <c r="I2728" s="627" t="s">
        <v>681</v>
      </c>
      <c r="J2728" s="399" t="s">
        <v>3</v>
      </c>
      <c r="K2728" s="624">
        <v>1</v>
      </c>
      <c r="L2728" s="624">
        <v>5</v>
      </c>
      <c r="M2728" s="624">
        <v>5</v>
      </c>
      <c r="N2728" s="398">
        <v>30</v>
      </c>
      <c r="O2728" s="395"/>
      <c r="P2728" s="526"/>
      <c r="Q2728" s="526">
        <v>30</v>
      </c>
      <c r="R2728" s="526"/>
      <c r="S2728" s="526"/>
      <c r="T2728" s="526"/>
      <c r="U2728" s="526"/>
      <c r="V2728" s="526">
        <f t="shared" si="135"/>
        <v>0</v>
      </c>
      <c r="W2728" s="672"/>
      <c r="X2728" s="396" t="str">
        <f t="shared" si="133"/>
        <v>30 două camere, 0 număr camere necunoscut &lt;span style="color: red;"&gt;(spuneți-mi sau trimiteți tabel întreținere)&lt;/span&gt;</v>
      </c>
      <c r="Y2728" s="622" t="str">
        <f t="shared" si="134"/>
        <v>30 din care 30 două camere, 0 număr camere necunoscut &lt;span style="color: red;"&gt;(spuneți-mi sau trimiteți tabel întreținere)&lt;/span&gt;</v>
      </c>
      <c r="Z2728" s="397"/>
      <c r="AA2728" s="625" t="s">
        <v>1043</v>
      </c>
      <c r="AB2728" s="628" t="s">
        <v>1302</v>
      </c>
      <c r="AC2728" s="431" t="s">
        <v>1548</v>
      </c>
      <c r="AD2728" s="623" t="s">
        <v>1466</v>
      </c>
      <c r="AE2728" s="623"/>
      <c r="AF2728" s="623"/>
      <c r="AG2728" s="623" t="s">
        <v>7</v>
      </c>
      <c r="AH2728" s="623"/>
      <c r="AI2728" s="623" t="s">
        <v>2575</v>
      </c>
      <c r="AJ2728" s="441"/>
      <c r="AK2728" s="359"/>
    </row>
    <row r="2729" spans="1:37">
      <c r="A2729" s="367"/>
      <c r="B2729" s="445" t="s">
        <v>125</v>
      </c>
      <c r="C2729" s="402">
        <v>46.558500000000002</v>
      </c>
      <c r="D2729" s="428">
        <v>23.807700000000001</v>
      </c>
      <c r="E2729" s="449" t="s">
        <v>206</v>
      </c>
      <c r="F2729" s="450" t="s">
        <v>651</v>
      </c>
      <c r="G2729" s="450" t="s">
        <v>2515</v>
      </c>
      <c r="H2729" s="450" t="s">
        <v>3131</v>
      </c>
      <c r="I2729" s="627" t="s">
        <v>681</v>
      </c>
      <c r="J2729" s="399" t="s">
        <v>3</v>
      </c>
      <c r="K2729" s="624">
        <v>1</v>
      </c>
      <c r="L2729" s="624">
        <v>5</v>
      </c>
      <c r="M2729" s="624">
        <v>5</v>
      </c>
      <c r="N2729" s="398">
        <v>30</v>
      </c>
      <c r="O2729" s="395"/>
      <c r="P2729" s="526"/>
      <c r="Q2729" s="526">
        <v>30</v>
      </c>
      <c r="R2729" s="526"/>
      <c r="S2729" s="526"/>
      <c r="T2729" s="526"/>
      <c r="U2729" s="526"/>
      <c r="V2729" s="526">
        <f t="shared" si="135"/>
        <v>0</v>
      </c>
      <c r="W2729" s="672"/>
      <c r="X2729" s="396" t="str">
        <f t="shared" ref="X2729:X2792" si="136">CONCATENATE(IF(ISBLANK(O2729),"",CONCATENATE(O2729,O$2,", ")),IF(ISBLANK(P2729),"",CONCATENATE(P2729,P$2,", ")),IF(ISBLANK(Q2729),"",CONCATENATE(Q2729,Q$2,", ")),IF(ISBLANK(R2729),"",CONCATENATE(R2729,R$2,", ")),IF(ISBLANK(S2729),"",CONCATENATE(S2729,S$2,", ")),IF(ISBLANK(T2729),"",CONCATENATE(T2729,T$2,", ")),IF(ISBLANK(U2729),"",CONCATENATE(U2729,U$2,", ")),IF(ISBLANK(V2729),"",CONCATENATE(W2729,V2729,V$2)))</f>
        <v>30 două camere, 0 număr camere necunoscut &lt;span style="color: red;"&gt;(spuneți-mi sau trimiteți tabel întreținere)&lt;/span&gt;</v>
      </c>
      <c r="Y2729" s="622" t="str">
        <f t="shared" ref="Y2729:Y2792" si="137">W2729&amp;N2729&amp;" din care "&amp;X2729</f>
        <v>30 din care 30 două camere, 0 număr camere necunoscut &lt;span style="color: red;"&gt;(spuneți-mi sau trimiteți tabel întreținere)&lt;/span&gt;</v>
      </c>
      <c r="Z2729" s="397"/>
      <c r="AA2729" s="625" t="s">
        <v>1043</v>
      </c>
      <c r="AB2729" s="628" t="s">
        <v>1302</v>
      </c>
      <c r="AC2729" s="431" t="s">
        <v>1548</v>
      </c>
      <c r="AD2729" s="623" t="s">
        <v>1466</v>
      </c>
      <c r="AE2729" s="623"/>
      <c r="AF2729" s="623"/>
      <c r="AG2729" s="623" t="s">
        <v>7</v>
      </c>
      <c r="AH2729" s="623"/>
      <c r="AI2729" s="623" t="s">
        <v>2575</v>
      </c>
      <c r="AJ2729" s="441"/>
      <c r="AK2729" s="359"/>
    </row>
    <row r="2730" spans="1:37">
      <c r="A2730" s="367"/>
      <c r="B2730" s="445" t="s">
        <v>126</v>
      </c>
      <c r="C2730" s="402">
        <v>46.558500000000002</v>
      </c>
      <c r="D2730" s="428">
        <v>23.807099999999998</v>
      </c>
      <c r="E2730" s="449" t="s">
        <v>206</v>
      </c>
      <c r="F2730" s="450" t="s">
        <v>651</v>
      </c>
      <c r="G2730" s="450" t="s">
        <v>2515</v>
      </c>
      <c r="H2730" s="450" t="s">
        <v>3129</v>
      </c>
      <c r="I2730" s="627" t="s">
        <v>681</v>
      </c>
      <c r="J2730" s="399" t="s">
        <v>3</v>
      </c>
      <c r="K2730" s="624">
        <v>1</v>
      </c>
      <c r="L2730" s="624">
        <v>5</v>
      </c>
      <c r="M2730" s="624">
        <v>5</v>
      </c>
      <c r="N2730" s="398">
        <v>30</v>
      </c>
      <c r="O2730" s="395"/>
      <c r="P2730" s="526"/>
      <c r="Q2730" s="526">
        <v>30</v>
      </c>
      <c r="R2730" s="526"/>
      <c r="S2730" s="526"/>
      <c r="T2730" s="526"/>
      <c r="U2730" s="526"/>
      <c r="V2730" s="526">
        <f t="shared" ref="V2730:V2793" si="138">N2730-SUM(O2730:U2730)</f>
        <v>0</v>
      </c>
      <c r="W2730" s="672"/>
      <c r="X2730" s="396" t="str">
        <f t="shared" si="136"/>
        <v>30 două camere, 0 număr camere necunoscut &lt;span style="color: red;"&gt;(spuneți-mi sau trimiteți tabel întreținere)&lt;/span&gt;</v>
      </c>
      <c r="Y2730" s="622" t="str">
        <f t="shared" si="137"/>
        <v>30 din care 30 două camere, 0 număr camere necunoscut &lt;span style="color: red;"&gt;(spuneți-mi sau trimiteți tabel întreținere)&lt;/span&gt;</v>
      </c>
      <c r="Z2730" s="397"/>
      <c r="AA2730" s="625" t="s">
        <v>1043</v>
      </c>
      <c r="AB2730" s="628" t="s">
        <v>1302</v>
      </c>
      <c r="AC2730" s="431" t="s">
        <v>1548</v>
      </c>
      <c r="AD2730" s="623" t="s">
        <v>1466</v>
      </c>
      <c r="AE2730" s="623"/>
      <c r="AF2730" s="623"/>
      <c r="AG2730" s="623" t="s">
        <v>7</v>
      </c>
      <c r="AH2730" s="623"/>
      <c r="AI2730" s="623" t="s">
        <v>2575</v>
      </c>
      <c r="AJ2730" s="441"/>
      <c r="AK2730" s="359"/>
    </row>
    <row r="2731" spans="1:37">
      <c r="A2731" s="367"/>
      <c r="B2731" s="445" t="s">
        <v>127</v>
      </c>
      <c r="C2731" s="402">
        <v>46.558399999999999</v>
      </c>
      <c r="D2731" s="428">
        <v>23.8066</v>
      </c>
      <c r="E2731" s="449" t="s">
        <v>206</v>
      </c>
      <c r="F2731" s="450" t="s">
        <v>651</v>
      </c>
      <c r="G2731" s="450" t="s">
        <v>2515</v>
      </c>
      <c r="H2731" s="450" t="s">
        <v>3127</v>
      </c>
      <c r="I2731" s="627" t="s">
        <v>681</v>
      </c>
      <c r="J2731" s="399" t="s">
        <v>3</v>
      </c>
      <c r="K2731" s="624">
        <v>1</v>
      </c>
      <c r="L2731" s="624">
        <v>5</v>
      </c>
      <c r="M2731" s="624">
        <v>5</v>
      </c>
      <c r="N2731" s="398">
        <v>30</v>
      </c>
      <c r="O2731" s="395"/>
      <c r="P2731" s="526"/>
      <c r="Q2731" s="526">
        <v>30</v>
      </c>
      <c r="R2731" s="526"/>
      <c r="S2731" s="526"/>
      <c r="T2731" s="526"/>
      <c r="U2731" s="526"/>
      <c r="V2731" s="526">
        <f t="shared" si="138"/>
        <v>0</v>
      </c>
      <c r="W2731" s="672"/>
      <c r="X2731" s="396" t="str">
        <f t="shared" si="136"/>
        <v>30 două camere, 0 număr camere necunoscut &lt;span style="color: red;"&gt;(spuneți-mi sau trimiteți tabel întreținere)&lt;/span&gt;</v>
      </c>
      <c r="Y2731" s="622" t="str">
        <f t="shared" si="137"/>
        <v>30 din care 30 două camere, 0 număr camere necunoscut &lt;span style="color: red;"&gt;(spuneți-mi sau trimiteți tabel întreținere)&lt;/span&gt;</v>
      </c>
      <c r="Z2731" s="397"/>
      <c r="AA2731" s="625" t="s">
        <v>1043</v>
      </c>
      <c r="AB2731" s="628" t="s">
        <v>1302</v>
      </c>
      <c r="AC2731" s="431" t="s">
        <v>1548</v>
      </c>
      <c r="AD2731" s="623" t="s">
        <v>1466</v>
      </c>
      <c r="AE2731" s="623"/>
      <c r="AF2731" s="623"/>
      <c r="AG2731" s="623" t="s">
        <v>7</v>
      </c>
      <c r="AH2731" s="623"/>
      <c r="AI2731" s="623" t="s">
        <v>2575</v>
      </c>
      <c r="AJ2731" s="441"/>
      <c r="AK2731" s="359"/>
    </row>
    <row r="2732" spans="1:37">
      <c r="A2732" s="367"/>
      <c r="B2732" s="445" t="s">
        <v>116</v>
      </c>
      <c r="C2732" s="402">
        <v>46.557400000000001</v>
      </c>
      <c r="D2732" s="428">
        <v>23.803000000000001</v>
      </c>
      <c r="E2732" s="449" t="s">
        <v>206</v>
      </c>
      <c r="F2732" s="450" t="s">
        <v>651</v>
      </c>
      <c r="G2732" s="450" t="s">
        <v>2515</v>
      </c>
      <c r="H2732" s="450" t="s">
        <v>5329</v>
      </c>
      <c r="I2732" s="627" t="s">
        <v>681</v>
      </c>
      <c r="J2732" s="399" t="s">
        <v>3</v>
      </c>
      <c r="K2732" s="624">
        <v>1</v>
      </c>
      <c r="L2732" s="624">
        <v>5</v>
      </c>
      <c r="M2732" s="624">
        <v>5</v>
      </c>
      <c r="N2732" s="398">
        <v>30</v>
      </c>
      <c r="O2732" s="395"/>
      <c r="P2732" s="526"/>
      <c r="Q2732" s="526">
        <v>30</v>
      </c>
      <c r="R2732" s="526"/>
      <c r="S2732" s="526"/>
      <c r="T2732" s="526"/>
      <c r="U2732" s="526"/>
      <c r="V2732" s="526">
        <f t="shared" si="138"/>
        <v>0</v>
      </c>
      <c r="W2732" s="672"/>
      <c r="X2732" s="396" t="str">
        <f t="shared" si="136"/>
        <v>30 două camere, 0 număr camere necunoscut &lt;span style="color: red;"&gt;(spuneți-mi sau trimiteți tabel întreținere)&lt;/span&gt;</v>
      </c>
      <c r="Y2732" s="622" t="str">
        <f t="shared" si="137"/>
        <v>30 din care 30 două camere, 0 număr camere necunoscut &lt;span style="color: red;"&gt;(spuneți-mi sau trimiteți tabel întreținere)&lt;/span&gt;</v>
      </c>
      <c r="Z2732" s="397"/>
      <c r="AA2732" s="625" t="s">
        <v>1043</v>
      </c>
      <c r="AB2732" s="628" t="s">
        <v>1302</v>
      </c>
      <c r="AC2732" s="431" t="s">
        <v>1548</v>
      </c>
      <c r="AD2732" s="623" t="s">
        <v>1466</v>
      </c>
      <c r="AE2732" s="623"/>
      <c r="AF2732" s="623"/>
      <c r="AG2732" s="623" t="s">
        <v>7</v>
      </c>
      <c r="AH2732" s="623"/>
      <c r="AI2732" s="623" t="s">
        <v>2575</v>
      </c>
      <c r="AJ2732" s="441"/>
      <c r="AK2732" s="359"/>
    </row>
    <row r="2733" spans="1:37">
      <c r="A2733" s="367"/>
      <c r="B2733" s="445" t="s">
        <v>847</v>
      </c>
      <c r="C2733" s="402">
        <v>46.557450000000003</v>
      </c>
      <c r="D2733" s="428">
        <v>23.803699999999999</v>
      </c>
      <c r="E2733" s="449" t="s">
        <v>206</v>
      </c>
      <c r="F2733" s="450" t="s">
        <v>651</v>
      </c>
      <c r="G2733" s="450" t="s">
        <v>2515</v>
      </c>
      <c r="H2733" s="450" t="s">
        <v>5329</v>
      </c>
      <c r="I2733" s="627" t="s">
        <v>681</v>
      </c>
      <c r="J2733" s="399" t="s">
        <v>3</v>
      </c>
      <c r="K2733" s="624">
        <v>1</v>
      </c>
      <c r="L2733" s="624">
        <v>5</v>
      </c>
      <c r="M2733" s="624">
        <v>5</v>
      </c>
      <c r="N2733" s="398">
        <v>30</v>
      </c>
      <c r="O2733" s="395"/>
      <c r="P2733" s="526"/>
      <c r="Q2733" s="526">
        <v>30</v>
      </c>
      <c r="R2733" s="526"/>
      <c r="S2733" s="526"/>
      <c r="T2733" s="526"/>
      <c r="U2733" s="526"/>
      <c r="V2733" s="526">
        <f t="shared" si="138"/>
        <v>0</v>
      </c>
      <c r="W2733" s="672"/>
      <c r="X2733" s="396" t="str">
        <f t="shared" si="136"/>
        <v>30 două camere, 0 număr camere necunoscut &lt;span style="color: red;"&gt;(spuneți-mi sau trimiteți tabel întreținere)&lt;/span&gt;</v>
      </c>
      <c r="Y2733" s="622" t="str">
        <f t="shared" si="137"/>
        <v>30 din care 30 două camere, 0 număr camere necunoscut &lt;span style="color: red;"&gt;(spuneți-mi sau trimiteți tabel întreținere)&lt;/span&gt;</v>
      </c>
      <c r="Z2733" s="397"/>
      <c r="AA2733" s="625" t="s">
        <v>1043</v>
      </c>
      <c r="AB2733" s="628" t="s">
        <v>1302</v>
      </c>
      <c r="AC2733" s="431" t="s">
        <v>1548</v>
      </c>
      <c r="AD2733" s="623" t="s">
        <v>1466</v>
      </c>
      <c r="AE2733" s="623"/>
      <c r="AF2733" s="623"/>
      <c r="AG2733" s="623" t="s">
        <v>7</v>
      </c>
      <c r="AH2733" s="623"/>
      <c r="AI2733" s="623" t="s">
        <v>2575</v>
      </c>
      <c r="AJ2733" s="441"/>
      <c r="AK2733" s="359"/>
    </row>
    <row r="2734" spans="1:37">
      <c r="A2734" s="367"/>
      <c r="B2734" s="445" t="s">
        <v>117</v>
      </c>
      <c r="C2734" s="402">
        <v>46.557499999999997</v>
      </c>
      <c r="D2734" s="428">
        <v>23.804300000000001</v>
      </c>
      <c r="E2734" s="449" t="s">
        <v>206</v>
      </c>
      <c r="F2734" s="450" t="s">
        <v>651</v>
      </c>
      <c r="G2734" s="450" t="s">
        <v>2515</v>
      </c>
      <c r="H2734" s="450" t="s">
        <v>5329</v>
      </c>
      <c r="I2734" s="627" t="s">
        <v>681</v>
      </c>
      <c r="J2734" s="399" t="s">
        <v>3</v>
      </c>
      <c r="K2734" s="624">
        <v>1</v>
      </c>
      <c r="L2734" s="624">
        <v>5</v>
      </c>
      <c r="M2734" s="624">
        <v>5</v>
      </c>
      <c r="N2734" s="398">
        <v>30</v>
      </c>
      <c r="O2734" s="395"/>
      <c r="P2734" s="526"/>
      <c r="Q2734" s="526">
        <v>30</v>
      </c>
      <c r="R2734" s="526"/>
      <c r="S2734" s="526"/>
      <c r="T2734" s="526"/>
      <c r="U2734" s="526"/>
      <c r="V2734" s="526">
        <f t="shared" si="138"/>
        <v>0</v>
      </c>
      <c r="W2734" s="672"/>
      <c r="X2734" s="396" t="str">
        <f t="shared" si="136"/>
        <v>30 două camere, 0 număr camere necunoscut &lt;span style="color: red;"&gt;(spuneți-mi sau trimiteți tabel întreținere)&lt;/span&gt;</v>
      </c>
      <c r="Y2734" s="622" t="str">
        <f t="shared" si="137"/>
        <v>30 din care 30 două camere, 0 număr camere necunoscut &lt;span style="color: red;"&gt;(spuneți-mi sau trimiteți tabel întreținere)&lt;/span&gt;</v>
      </c>
      <c r="Z2734" s="397"/>
      <c r="AA2734" s="625" t="s">
        <v>1043</v>
      </c>
      <c r="AB2734" s="628" t="s">
        <v>1302</v>
      </c>
      <c r="AC2734" s="431" t="s">
        <v>1548</v>
      </c>
      <c r="AD2734" s="623" t="s">
        <v>1466</v>
      </c>
      <c r="AE2734" s="623"/>
      <c r="AF2734" s="623"/>
      <c r="AG2734" s="623" t="s">
        <v>7</v>
      </c>
      <c r="AH2734" s="623"/>
      <c r="AI2734" s="623" t="s">
        <v>2575</v>
      </c>
      <c r="AJ2734" s="441"/>
      <c r="AK2734" s="359"/>
    </row>
    <row r="2735" spans="1:37">
      <c r="A2735" s="367"/>
      <c r="B2735" s="445" t="s">
        <v>118</v>
      </c>
      <c r="C2735" s="402">
        <v>46.557549999999999</v>
      </c>
      <c r="D2735" s="428">
        <v>23.8048</v>
      </c>
      <c r="E2735" s="449" t="s">
        <v>206</v>
      </c>
      <c r="F2735" s="450" t="s">
        <v>651</v>
      </c>
      <c r="G2735" s="450" t="s">
        <v>2515</v>
      </c>
      <c r="H2735" s="450" t="s">
        <v>5329</v>
      </c>
      <c r="I2735" s="627" t="s">
        <v>681</v>
      </c>
      <c r="J2735" s="399" t="s">
        <v>3</v>
      </c>
      <c r="K2735" s="624">
        <v>1</v>
      </c>
      <c r="L2735" s="624">
        <v>5</v>
      </c>
      <c r="M2735" s="624">
        <v>5</v>
      </c>
      <c r="N2735" s="398">
        <v>30</v>
      </c>
      <c r="O2735" s="395"/>
      <c r="P2735" s="526"/>
      <c r="Q2735" s="526">
        <v>30</v>
      </c>
      <c r="R2735" s="526"/>
      <c r="S2735" s="526"/>
      <c r="T2735" s="526"/>
      <c r="U2735" s="526"/>
      <c r="V2735" s="526">
        <f t="shared" si="138"/>
        <v>0</v>
      </c>
      <c r="W2735" s="672"/>
      <c r="X2735" s="396" t="str">
        <f t="shared" si="136"/>
        <v>30 două camere, 0 număr camere necunoscut &lt;span style="color: red;"&gt;(spuneți-mi sau trimiteți tabel întreținere)&lt;/span&gt;</v>
      </c>
      <c r="Y2735" s="622" t="str">
        <f t="shared" si="137"/>
        <v>30 din care 30 două camere, 0 număr camere necunoscut &lt;span style="color: red;"&gt;(spuneți-mi sau trimiteți tabel întreținere)&lt;/span&gt;</v>
      </c>
      <c r="Z2735" s="397"/>
      <c r="AA2735" s="625" t="s">
        <v>1043</v>
      </c>
      <c r="AB2735" s="628" t="s">
        <v>1302</v>
      </c>
      <c r="AC2735" s="431" t="s">
        <v>1548</v>
      </c>
      <c r="AD2735" s="623" t="s">
        <v>1466</v>
      </c>
      <c r="AE2735" s="623"/>
      <c r="AF2735" s="623"/>
      <c r="AG2735" s="623" t="s">
        <v>7</v>
      </c>
      <c r="AH2735" s="623"/>
      <c r="AI2735" s="623" t="s">
        <v>2575</v>
      </c>
      <c r="AJ2735" s="441"/>
      <c r="AK2735" s="359"/>
    </row>
    <row r="2736" spans="1:37">
      <c r="A2736" s="367"/>
      <c r="B2736" s="445" t="s">
        <v>23</v>
      </c>
      <c r="C2736" s="402">
        <v>46.560400000000001</v>
      </c>
      <c r="D2736" s="428">
        <v>23.810099999999998</v>
      </c>
      <c r="E2736" s="449" t="s">
        <v>206</v>
      </c>
      <c r="F2736" s="450" t="s">
        <v>651</v>
      </c>
      <c r="G2736" s="450" t="s">
        <v>2515</v>
      </c>
      <c r="H2736" s="450" t="s">
        <v>5330</v>
      </c>
      <c r="I2736" s="627" t="s">
        <v>681</v>
      </c>
      <c r="J2736" s="399" t="s">
        <v>3</v>
      </c>
      <c r="K2736" s="624">
        <v>1</v>
      </c>
      <c r="L2736" s="624">
        <v>5</v>
      </c>
      <c r="M2736" s="624">
        <v>5</v>
      </c>
      <c r="N2736" s="398">
        <v>30</v>
      </c>
      <c r="O2736" s="395"/>
      <c r="P2736" s="526"/>
      <c r="Q2736" s="526">
        <v>30</v>
      </c>
      <c r="R2736" s="526"/>
      <c r="S2736" s="526"/>
      <c r="T2736" s="526"/>
      <c r="U2736" s="526"/>
      <c r="V2736" s="526">
        <f t="shared" si="138"/>
        <v>0</v>
      </c>
      <c r="W2736" s="672"/>
      <c r="X2736" s="396" t="str">
        <f t="shared" si="136"/>
        <v>30 două camere, 0 număr camere necunoscut &lt;span style="color: red;"&gt;(spuneți-mi sau trimiteți tabel întreținere)&lt;/span&gt;</v>
      </c>
      <c r="Y2736" s="622" t="str">
        <f t="shared" si="137"/>
        <v>30 din care 30 două camere, 0 număr camere necunoscut &lt;span style="color: red;"&gt;(spuneți-mi sau trimiteți tabel întreținere)&lt;/span&gt;</v>
      </c>
      <c r="Z2736" s="397"/>
      <c r="AA2736" s="625" t="s">
        <v>1043</v>
      </c>
      <c r="AB2736" s="628" t="s">
        <v>1302</v>
      </c>
      <c r="AC2736" s="431" t="s">
        <v>1548</v>
      </c>
      <c r="AD2736" s="623" t="s">
        <v>1466</v>
      </c>
      <c r="AE2736" s="623"/>
      <c r="AF2736" s="623"/>
      <c r="AG2736" s="623" t="s">
        <v>7</v>
      </c>
      <c r="AH2736" s="623"/>
      <c r="AI2736" s="623" t="s">
        <v>2575</v>
      </c>
      <c r="AJ2736" s="441"/>
      <c r="AK2736" s="359"/>
    </row>
    <row r="2737" spans="1:37">
      <c r="A2737" s="367"/>
      <c r="B2737" s="445" t="s">
        <v>23</v>
      </c>
      <c r="C2737" s="402">
        <v>46.558100000000003</v>
      </c>
      <c r="D2737" s="428">
        <v>23.805499999999999</v>
      </c>
      <c r="E2737" s="449" t="s">
        <v>206</v>
      </c>
      <c r="F2737" s="450" t="s">
        <v>651</v>
      </c>
      <c r="G2737" s="450" t="s">
        <v>2515</v>
      </c>
      <c r="H2737" s="450" t="s">
        <v>5331</v>
      </c>
      <c r="I2737" s="452" t="s">
        <v>681</v>
      </c>
      <c r="J2737" s="457" t="s">
        <v>3</v>
      </c>
      <c r="K2737" s="407">
        <v>5</v>
      </c>
      <c r="L2737" s="407">
        <v>5</v>
      </c>
      <c r="M2737" s="407">
        <v>5</v>
      </c>
      <c r="N2737" s="425">
        <v>62</v>
      </c>
      <c r="O2737" s="437"/>
      <c r="P2737" s="411"/>
      <c r="Q2737" s="526">
        <v>43</v>
      </c>
      <c r="R2737" s="526">
        <v>19</v>
      </c>
      <c r="S2737" s="526"/>
      <c r="T2737" s="406"/>
      <c r="U2737" s="406"/>
      <c r="V2737" s="406">
        <f t="shared" si="138"/>
        <v>0</v>
      </c>
      <c r="W2737" s="676"/>
      <c r="X2737" s="507" t="str">
        <f t="shared" si="136"/>
        <v>43 două camere, 19 trei camere, 0 număr camere necunoscut &lt;span style="color: red;"&gt;(spuneți-mi sau trimiteți tabel întreținere)&lt;/span&gt;</v>
      </c>
      <c r="Y2737" s="508" t="str">
        <f t="shared" si="137"/>
        <v>62 din care 43 două camere, 19 trei camere, 0 număr camere necunoscut &lt;span style="color: red;"&gt;(spuneți-mi sau trimiteți tabel întreținere)&lt;/span&gt;</v>
      </c>
      <c r="Z2737" s="509"/>
      <c r="AA2737" s="510" t="s">
        <v>1043</v>
      </c>
      <c r="AB2737" s="628" t="s">
        <v>1307</v>
      </c>
      <c r="AC2737" s="431" t="s">
        <v>1155</v>
      </c>
      <c r="AD2737" s="623" t="s">
        <v>1410</v>
      </c>
      <c r="AE2737" s="623"/>
      <c r="AF2737" s="623"/>
      <c r="AG2737" s="623" t="s">
        <v>10</v>
      </c>
      <c r="AH2737" s="623"/>
      <c r="AI2737" s="623" t="s">
        <v>2598</v>
      </c>
      <c r="AJ2737" s="441"/>
      <c r="AK2737" s="359"/>
    </row>
    <row r="2738" spans="1:37">
      <c r="A2738" s="367"/>
      <c r="B2738" s="445" t="s">
        <v>22</v>
      </c>
      <c r="C2738" s="402">
        <v>46.557400000000001</v>
      </c>
      <c r="D2738" s="428">
        <v>23.805399999999999</v>
      </c>
      <c r="E2738" s="449" t="s">
        <v>206</v>
      </c>
      <c r="F2738" s="450" t="s">
        <v>651</v>
      </c>
      <c r="G2738" s="450" t="s">
        <v>2515</v>
      </c>
      <c r="H2738" s="450" t="s">
        <v>5332</v>
      </c>
      <c r="I2738" s="452" t="s">
        <v>681</v>
      </c>
      <c r="J2738" s="457" t="s">
        <v>3</v>
      </c>
      <c r="K2738" s="624">
        <v>2</v>
      </c>
      <c r="L2738" s="624">
        <v>5</v>
      </c>
      <c r="M2738" s="624">
        <v>5</v>
      </c>
      <c r="N2738" s="398">
        <v>28</v>
      </c>
      <c r="O2738" s="395"/>
      <c r="P2738" s="320"/>
      <c r="Q2738" s="320">
        <v>26</v>
      </c>
      <c r="R2738" s="320">
        <v>2</v>
      </c>
      <c r="S2738" s="320"/>
      <c r="T2738" s="320"/>
      <c r="U2738" s="408"/>
      <c r="V2738" s="406">
        <f t="shared" si="138"/>
        <v>0</v>
      </c>
      <c r="W2738" s="676"/>
      <c r="X2738" s="507" t="str">
        <f t="shared" si="136"/>
        <v>26 două camere, 2 trei camere, 0 număr camere necunoscut &lt;span style="color: red;"&gt;(spuneți-mi sau trimiteți tabel întreținere)&lt;/span&gt;</v>
      </c>
      <c r="Y2738" s="508" t="str">
        <f t="shared" si="137"/>
        <v>28 din care 26 două camere, 2 trei camere, 0 număr camere necunoscut &lt;span style="color: red;"&gt;(spuneți-mi sau trimiteți tabel întreținere)&lt;/span&gt;</v>
      </c>
      <c r="Z2738" s="509"/>
      <c r="AA2738" s="510" t="s">
        <v>1043</v>
      </c>
      <c r="AB2738" s="628" t="s">
        <v>1307</v>
      </c>
      <c r="AC2738" s="431" t="s">
        <v>1155</v>
      </c>
      <c r="AD2738" s="623" t="s">
        <v>1392</v>
      </c>
      <c r="AE2738" s="623"/>
      <c r="AF2738" s="623"/>
      <c r="AG2738" s="623" t="s">
        <v>10</v>
      </c>
      <c r="AH2738" s="623"/>
      <c r="AI2738" s="623" t="s">
        <v>2598</v>
      </c>
      <c r="AJ2738" s="441"/>
      <c r="AK2738" s="359"/>
    </row>
    <row r="2739" spans="1:37">
      <c r="A2739" s="367"/>
      <c r="B2739" s="445" t="s">
        <v>22</v>
      </c>
      <c r="C2739" s="402">
        <v>46.560299999999998</v>
      </c>
      <c r="D2739" s="428">
        <v>23.803599999999999</v>
      </c>
      <c r="E2739" s="449" t="s">
        <v>206</v>
      </c>
      <c r="F2739" s="450" t="s">
        <v>651</v>
      </c>
      <c r="G2739" s="450" t="s">
        <v>2515</v>
      </c>
      <c r="H2739" s="450" t="s">
        <v>5333</v>
      </c>
      <c r="I2739" s="452" t="s">
        <v>681</v>
      </c>
      <c r="J2739" s="457" t="s">
        <v>3</v>
      </c>
      <c r="K2739" s="407">
        <v>2</v>
      </c>
      <c r="L2739" s="407">
        <v>5</v>
      </c>
      <c r="M2739" s="407">
        <v>5</v>
      </c>
      <c r="N2739" s="425">
        <v>30</v>
      </c>
      <c r="O2739" s="437"/>
      <c r="P2739" s="406"/>
      <c r="Q2739" s="406">
        <v>12</v>
      </c>
      <c r="R2739" s="406">
        <v>18</v>
      </c>
      <c r="S2739" s="406"/>
      <c r="T2739" s="406"/>
      <c r="U2739" s="406"/>
      <c r="V2739" s="406">
        <f t="shared" si="138"/>
        <v>0</v>
      </c>
      <c r="W2739" s="676"/>
      <c r="X2739" s="507" t="str">
        <f t="shared" si="136"/>
        <v>12 două camere, 18 trei camere, 0 număr camere necunoscut &lt;span style="color: red;"&gt;(spuneți-mi sau trimiteți tabel întreținere)&lt;/span&gt;</v>
      </c>
      <c r="Y2739" s="508" t="str">
        <f t="shared" si="137"/>
        <v>30 din care 12 două camere, 18 trei camere, 0 număr camere necunoscut &lt;span style="color: red;"&gt;(spuneți-mi sau trimiteți tabel întreținere)&lt;/span&gt;</v>
      </c>
      <c r="Z2739" s="509"/>
      <c r="AA2739" s="510" t="s">
        <v>1043</v>
      </c>
      <c r="AB2739" s="628" t="s">
        <v>1301</v>
      </c>
      <c r="AC2739" s="431" t="s">
        <v>1548</v>
      </c>
      <c r="AD2739" s="623" t="s">
        <v>1473</v>
      </c>
      <c r="AE2739" s="623"/>
      <c r="AF2739" s="623"/>
      <c r="AG2739" s="623" t="s">
        <v>6</v>
      </c>
      <c r="AH2739" s="623"/>
      <c r="AI2739" s="623" t="s">
        <v>2560</v>
      </c>
      <c r="AJ2739" s="441"/>
      <c r="AK2739" s="359"/>
    </row>
    <row r="2740" spans="1:37">
      <c r="A2740" s="367"/>
      <c r="B2740" s="445" t="s">
        <v>22</v>
      </c>
      <c r="C2740" s="402">
        <v>46.560499999999998</v>
      </c>
      <c r="D2740" s="428">
        <v>23.811499999999999</v>
      </c>
      <c r="E2740" s="449" t="s">
        <v>206</v>
      </c>
      <c r="F2740" s="450" t="s">
        <v>651</v>
      </c>
      <c r="G2740" s="450" t="s">
        <v>2515</v>
      </c>
      <c r="H2740" s="450" t="s">
        <v>5334</v>
      </c>
      <c r="I2740" s="627" t="s">
        <v>681</v>
      </c>
      <c r="J2740" s="399" t="s">
        <v>3</v>
      </c>
      <c r="K2740" s="624">
        <v>1</v>
      </c>
      <c r="L2740" s="624">
        <v>5</v>
      </c>
      <c r="M2740" s="624">
        <v>5</v>
      </c>
      <c r="N2740" s="398">
        <v>30</v>
      </c>
      <c r="O2740" s="395"/>
      <c r="P2740" s="526"/>
      <c r="Q2740" s="526">
        <v>30</v>
      </c>
      <c r="R2740" s="526"/>
      <c r="S2740" s="526"/>
      <c r="T2740" s="526"/>
      <c r="U2740" s="526"/>
      <c r="V2740" s="526">
        <f t="shared" si="138"/>
        <v>0</v>
      </c>
      <c r="W2740" s="672"/>
      <c r="X2740" s="396" t="str">
        <f t="shared" si="136"/>
        <v>30 două camere, 0 număr camere necunoscut &lt;span style="color: red;"&gt;(spuneți-mi sau trimiteți tabel întreținere)&lt;/span&gt;</v>
      </c>
      <c r="Y2740" s="622" t="str">
        <f t="shared" si="137"/>
        <v>30 din care 30 două camere, 0 număr camere necunoscut &lt;span style="color: red;"&gt;(spuneți-mi sau trimiteți tabel întreținere)&lt;/span&gt;</v>
      </c>
      <c r="Z2740" s="397"/>
      <c r="AA2740" s="625" t="s">
        <v>1043</v>
      </c>
      <c r="AB2740" s="628" t="s">
        <v>1302</v>
      </c>
      <c r="AC2740" s="431" t="s">
        <v>1548</v>
      </c>
      <c r="AD2740" s="623" t="s">
        <v>1466</v>
      </c>
      <c r="AE2740" s="623"/>
      <c r="AF2740" s="623"/>
      <c r="AG2740" s="623" t="s">
        <v>7</v>
      </c>
      <c r="AH2740" s="623"/>
      <c r="AI2740" s="623" t="s">
        <v>2575</v>
      </c>
      <c r="AJ2740" s="441"/>
      <c r="AK2740" s="359"/>
    </row>
    <row r="2741" spans="1:37">
      <c r="A2741" s="367"/>
      <c r="B2741" s="445" t="s">
        <v>33</v>
      </c>
      <c r="C2741" s="402">
        <v>46.560400000000001</v>
      </c>
      <c r="D2741" s="428">
        <v>23.8047</v>
      </c>
      <c r="E2741" s="449" t="s">
        <v>206</v>
      </c>
      <c r="F2741" s="450" t="s">
        <v>651</v>
      </c>
      <c r="G2741" s="450" t="s">
        <v>2515</v>
      </c>
      <c r="H2741" s="450" t="s">
        <v>3192</v>
      </c>
      <c r="I2741" s="452" t="s">
        <v>681</v>
      </c>
      <c r="J2741" s="457" t="s">
        <v>3</v>
      </c>
      <c r="K2741" s="407">
        <v>2</v>
      </c>
      <c r="L2741" s="407">
        <v>5</v>
      </c>
      <c r="M2741" s="407">
        <v>5</v>
      </c>
      <c r="N2741" s="425">
        <v>30</v>
      </c>
      <c r="O2741" s="437"/>
      <c r="P2741" s="406"/>
      <c r="Q2741" s="406">
        <v>12</v>
      </c>
      <c r="R2741" s="406">
        <v>18</v>
      </c>
      <c r="S2741" s="406"/>
      <c r="T2741" s="406"/>
      <c r="U2741" s="406"/>
      <c r="V2741" s="406">
        <f t="shared" si="138"/>
        <v>0</v>
      </c>
      <c r="W2741" s="676"/>
      <c r="X2741" s="507" t="str">
        <f t="shared" si="136"/>
        <v>12 două camere, 18 trei camere, 0 număr camere necunoscut &lt;span style="color: red;"&gt;(spuneți-mi sau trimiteți tabel întreținere)&lt;/span&gt;</v>
      </c>
      <c r="Y2741" s="508" t="str">
        <f t="shared" si="137"/>
        <v>30 din care 12 două camere, 18 trei camere, 0 număr camere necunoscut &lt;span style="color: red;"&gt;(spuneți-mi sau trimiteți tabel întreținere)&lt;/span&gt;</v>
      </c>
      <c r="Z2741" s="509"/>
      <c r="AA2741" s="510" t="s">
        <v>1043</v>
      </c>
      <c r="AB2741" s="628" t="s">
        <v>1301</v>
      </c>
      <c r="AC2741" s="431" t="s">
        <v>1548</v>
      </c>
      <c r="AD2741" s="623" t="s">
        <v>1473</v>
      </c>
      <c r="AE2741" s="623"/>
      <c r="AF2741" s="623"/>
      <c r="AG2741" s="623" t="s">
        <v>6</v>
      </c>
      <c r="AH2741" s="623"/>
      <c r="AI2741" s="623" t="s">
        <v>2560</v>
      </c>
      <c r="AJ2741" s="441"/>
      <c r="AK2741" s="359"/>
    </row>
    <row r="2742" spans="1:37">
      <c r="A2742" s="367"/>
      <c r="B2742" s="445" t="s">
        <v>33</v>
      </c>
      <c r="C2742" s="402">
        <v>46.560600000000001</v>
      </c>
      <c r="D2742" s="428">
        <v>23.812999999999999</v>
      </c>
      <c r="E2742" s="449" t="s">
        <v>206</v>
      </c>
      <c r="F2742" s="450" t="s">
        <v>651</v>
      </c>
      <c r="G2742" s="450" t="s">
        <v>2515</v>
      </c>
      <c r="H2742" s="450" t="s">
        <v>5335</v>
      </c>
      <c r="I2742" s="627" t="s">
        <v>681</v>
      </c>
      <c r="J2742" s="399" t="s">
        <v>3</v>
      </c>
      <c r="K2742" s="624">
        <v>1</v>
      </c>
      <c r="L2742" s="624">
        <v>5</v>
      </c>
      <c r="M2742" s="624">
        <v>5</v>
      </c>
      <c r="N2742" s="398">
        <v>30</v>
      </c>
      <c r="O2742" s="395"/>
      <c r="P2742" s="526"/>
      <c r="Q2742" s="526">
        <v>30</v>
      </c>
      <c r="R2742" s="526"/>
      <c r="S2742" s="526"/>
      <c r="T2742" s="526"/>
      <c r="U2742" s="526"/>
      <c r="V2742" s="526">
        <f t="shared" si="138"/>
        <v>0</v>
      </c>
      <c r="W2742" s="672"/>
      <c r="X2742" s="396" t="str">
        <f t="shared" si="136"/>
        <v>30 două camere, 0 număr camere necunoscut &lt;span style="color: red;"&gt;(spuneți-mi sau trimiteți tabel întreținere)&lt;/span&gt;</v>
      </c>
      <c r="Y2742" s="622" t="str">
        <f t="shared" si="137"/>
        <v>30 din care 30 două camere, 0 număr camere necunoscut &lt;span style="color: red;"&gt;(spuneți-mi sau trimiteți tabel întreținere)&lt;/span&gt;</v>
      </c>
      <c r="Z2742" s="397"/>
      <c r="AA2742" s="625" t="s">
        <v>1043</v>
      </c>
      <c r="AB2742" s="628" t="s">
        <v>1302</v>
      </c>
      <c r="AC2742" s="431" t="s">
        <v>1548</v>
      </c>
      <c r="AD2742" s="623" t="s">
        <v>1466</v>
      </c>
      <c r="AE2742" s="623"/>
      <c r="AF2742" s="623"/>
      <c r="AG2742" s="623" t="s">
        <v>7</v>
      </c>
      <c r="AH2742" s="623"/>
      <c r="AI2742" s="623" t="s">
        <v>2575</v>
      </c>
      <c r="AJ2742" s="441"/>
      <c r="AK2742" s="359"/>
    </row>
    <row r="2743" spans="1:37">
      <c r="A2743" s="367"/>
      <c r="B2743" s="445" t="s">
        <v>49</v>
      </c>
      <c r="C2743" s="402">
        <v>46.559899999999999</v>
      </c>
      <c r="D2743" s="428">
        <v>23.812999999999999</v>
      </c>
      <c r="E2743" s="449" t="s">
        <v>206</v>
      </c>
      <c r="F2743" s="450" t="s">
        <v>651</v>
      </c>
      <c r="G2743" s="450" t="s">
        <v>2515</v>
      </c>
      <c r="H2743" s="450" t="s">
        <v>3134</v>
      </c>
      <c r="I2743" s="627" t="s">
        <v>681</v>
      </c>
      <c r="J2743" s="399" t="s">
        <v>3</v>
      </c>
      <c r="K2743" s="624">
        <v>1</v>
      </c>
      <c r="L2743" s="624">
        <v>5</v>
      </c>
      <c r="M2743" s="624">
        <v>5</v>
      </c>
      <c r="N2743" s="398">
        <v>30</v>
      </c>
      <c r="O2743" s="395"/>
      <c r="P2743" s="526"/>
      <c r="Q2743" s="526">
        <v>30</v>
      </c>
      <c r="R2743" s="526"/>
      <c r="S2743" s="526"/>
      <c r="T2743" s="526"/>
      <c r="U2743" s="526"/>
      <c r="V2743" s="526">
        <f t="shared" si="138"/>
        <v>0</v>
      </c>
      <c r="W2743" s="672"/>
      <c r="X2743" s="396" t="str">
        <f t="shared" si="136"/>
        <v>30 două camere, 0 număr camere necunoscut &lt;span style="color: red;"&gt;(spuneți-mi sau trimiteți tabel întreținere)&lt;/span&gt;</v>
      </c>
      <c r="Y2743" s="622" t="str">
        <f t="shared" si="137"/>
        <v>30 din care 30 două camere, 0 număr camere necunoscut &lt;span style="color: red;"&gt;(spuneți-mi sau trimiteți tabel întreținere)&lt;/span&gt;</v>
      </c>
      <c r="Z2743" s="397"/>
      <c r="AA2743" s="625" t="s">
        <v>1043</v>
      </c>
      <c r="AB2743" s="628" t="s">
        <v>1302</v>
      </c>
      <c r="AC2743" s="431" t="s">
        <v>1548</v>
      </c>
      <c r="AD2743" s="623" t="s">
        <v>1466</v>
      </c>
      <c r="AE2743" s="623"/>
      <c r="AF2743" s="623"/>
      <c r="AG2743" s="623" t="s">
        <v>7</v>
      </c>
      <c r="AH2743" s="623"/>
      <c r="AI2743" s="623" t="s">
        <v>2575</v>
      </c>
      <c r="AJ2743" s="441"/>
      <c r="AK2743" s="359"/>
    </row>
    <row r="2744" spans="1:37">
      <c r="A2744" s="367"/>
      <c r="B2744" s="445" t="s">
        <v>49</v>
      </c>
      <c r="C2744" s="402">
        <v>46.558300000000003</v>
      </c>
      <c r="D2744" s="428">
        <v>23.799199999999999</v>
      </c>
      <c r="E2744" s="449" t="s">
        <v>206</v>
      </c>
      <c r="F2744" s="450" t="s">
        <v>651</v>
      </c>
      <c r="G2744" s="450" t="s">
        <v>2515</v>
      </c>
      <c r="H2744" s="450" t="s">
        <v>5336</v>
      </c>
      <c r="I2744" s="452" t="s">
        <v>681</v>
      </c>
      <c r="J2744" s="457" t="s">
        <v>3</v>
      </c>
      <c r="K2744" s="407">
        <v>2</v>
      </c>
      <c r="L2744" s="407">
        <v>5</v>
      </c>
      <c r="M2744" s="407">
        <v>5</v>
      </c>
      <c r="N2744" s="425">
        <v>30</v>
      </c>
      <c r="O2744" s="437"/>
      <c r="P2744" s="406"/>
      <c r="Q2744" s="406">
        <v>12</v>
      </c>
      <c r="R2744" s="406">
        <v>18</v>
      </c>
      <c r="S2744" s="406"/>
      <c r="T2744" s="406"/>
      <c r="U2744" s="406"/>
      <c r="V2744" s="406">
        <f t="shared" si="138"/>
        <v>0</v>
      </c>
      <c r="W2744" s="676"/>
      <c r="X2744" s="507" t="str">
        <f t="shared" si="136"/>
        <v>12 două camere, 18 trei camere, 0 număr camere necunoscut &lt;span style="color: red;"&gt;(spuneți-mi sau trimiteți tabel întreținere)&lt;/span&gt;</v>
      </c>
      <c r="Y2744" s="508" t="str">
        <f t="shared" si="137"/>
        <v>30 din care 12 două camere, 18 trei camere, 0 număr camere necunoscut &lt;span style="color: red;"&gt;(spuneți-mi sau trimiteți tabel întreținere)&lt;/span&gt;</v>
      </c>
      <c r="Z2744" s="509"/>
      <c r="AA2744" s="510" t="s">
        <v>1043</v>
      </c>
      <c r="AB2744" s="628" t="s">
        <v>1301</v>
      </c>
      <c r="AC2744" s="431" t="s">
        <v>1548</v>
      </c>
      <c r="AD2744" s="623" t="s">
        <v>1473</v>
      </c>
      <c r="AE2744" s="623"/>
      <c r="AF2744" s="623"/>
      <c r="AG2744" s="623" t="s">
        <v>6</v>
      </c>
      <c r="AH2744" s="623"/>
      <c r="AI2744" s="623" t="s">
        <v>2560</v>
      </c>
      <c r="AJ2744" s="441"/>
      <c r="AK2744" s="359"/>
    </row>
    <row r="2745" spans="1:37">
      <c r="A2745" s="367"/>
      <c r="B2745" s="445" t="s">
        <v>50</v>
      </c>
      <c r="C2745" s="402">
        <v>46.5593</v>
      </c>
      <c r="D2745" s="428">
        <v>23.813199999999998</v>
      </c>
      <c r="E2745" s="449" t="s">
        <v>206</v>
      </c>
      <c r="F2745" s="450" t="s">
        <v>651</v>
      </c>
      <c r="G2745" s="450" t="s">
        <v>2515</v>
      </c>
      <c r="H2745" s="450" t="s">
        <v>5337</v>
      </c>
      <c r="I2745" s="627" t="s">
        <v>681</v>
      </c>
      <c r="J2745" s="399" t="s">
        <v>3</v>
      </c>
      <c r="K2745" s="624">
        <v>1</v>
      </c>
      <c r="L2745" s="624">
        <v>5</v>
      </c>
      <c r="M2745" s="624">
        <v>5</v>
      </c>
      <c r="N2745" s="398">
        <v>30</v>
      </c>
      <c r="O2745" s="395"/>
      <c r="P2745" s="526"/>
      <c r="Q2745" s="526">
        <v>30</v>
      </c>
      <c r="R2745" s="526"/>
      <c r="S2745" s="526"/>
      <c r="T2745" s="526"/>
      <c r="U2745" s="526"/>
      <c r="V2745" s="526">
        <f t="shared" si="138"/>
        <v>0</v>
      </c>
      <c r="W2745" s="672"/>
      <c r="X2745" s="396" t="str">
        <f t="shared" si="136"/>
        <v>30 două camere, 0 număr camere necunoscut &lt;span style="color: red;"&gt;(spuneți-mi sau trimiteți tabel întreținere)&lt;/span&gt;</v>
      </c>
      <c r="Y2745" s="622" t="str">
        <f t="shared" si="137"/>
        <v>30 din care 30 două camere, 0 număr camere necunoscut &lt;span style="color: red;"&gt;(spuneți-mi sau trimiteți tabel întreținere)&lt;/span&gt;</v>
      </c>
      <c r="Z2745" s="397"/>
      <c r="AA2745" s="625" t="s">
        <v>1043</v>
      </c>
      <c r="AB2745" s="628" t="s">
        <v>1302</v>
      </c>
      <c r="AC2745" s="431" t="s">
        <v>1548</v>
      </c>
      <c r="AD2745" s="623" t="s">
        <v>1466</v>
      </c>
      <c r="AE2745" s="623"/>
      <c r="AF2745" s="623"/>
      <c r="AG2745" s="623" t="s">
        <v>7</v>
      </c>
      <c r="AH2745" s="623"/>
      <c r="AI2745" s="623" t="s">
        <v>2575</v>
      </c>
      <c r="AJ2745" s="441"/>
      <c r="AK2745" s="359"/>
    </row>
    <row r="2746" spans="1:37">
      <c r="A2746" s="367"/>
      <c r="B2746" s="445" t="s">
        <v>50</v>
      </c>
      <c r="C2746" s="402">
        <v>46.558900000000001</v>
      </c>
      <c r="D2746" s="428">
        <v>23.803699999999999</v>
      </c>
      <c r="E2746" s="449" t="s">
        <v>206</v>
      </c>
      <c r="F2746" s="450" t="s">
        <v>651</v>
      </c>
      <c r="G2746" s="450" t="s">
        <v>2515</v>
      </c>
      <c r="H2746" s="450" t="s">
        <v>4683</v>
      </c>
      <c r="I2746" s="627" t="s">
        <v>681</v>
      </c>
      <c r="J2746" s="399" t="s">
        <v>3</v>
      </c>
      <c r="K2746" s="624">
        <v>2</v>
      </c>
      <c r="L2746" s="624">
        <v>5</v>
      </c>
      <c r="M2746" s="624">
        <v>4</v>
      </c>
      <c r="N2746" s="398">
        <v>40</v>
      </c>
      <c r="O2746" s="395"/>
      <c r="P2746" s="526"/>
      <c r="Q2746" s="526">
        <v>30</v>
      </c>
      <c r="R2746" s="526">
        <v>10</v>
      </c>
      <c r="S2746" s="526"/>
      <c r="T2746" s="526"/>
      <c r="U2746" s="526"/>
      <c r="V2746" s="526">
        <f t="shared" si="138"/>
        <v>0</v>
      </c>
      <c r="W2746" s="672"/>
      <c r="X2746" s="396" t="str">
        <f t="shared" si="136"/>
        <v>30 două camere, 10 trei camere, 0 număr camere necunoscut &lt;span style="color: red;"&gt;(spuneți-mi sau trimiteți tabel întreținere)&lt;/span&gt;</v>
      </c>
      <c r="Y2746" s="622" t="str">
        <f t="shared" si="137"/>
        <v>40 din care 30 două camere, 10 trei camere, 0 număr camere necunoscut &lt;span style="color: red;"&gt;(spuneți-mi sau trimiteți tabel întreținere)&lt;/span&gt;</v>
      </c>
      <c r="Z2746" s="397"/>
      <c r="AA2746" s="625" t="s">
        <v>1043</v>
      </c>
      <c r="AB2746" s="628" t="s">
        <v>1301</v>
      </c>
      <c r="AC2746" s="431" t="s">
        <v>1548</v>
      </c>
      <c r="AD2746" s="623" t="s">
        <v>1471</v>
      </c>
      <c r="AE2746" s="623"/>
      <c r="AF2746" s="623"/>
      <c r="AG2746" s="623" t="s">
        <v>6</v>
      </c>
      <c r="AH2746" s="623"/>
      <c r="AI2746" s="623" t="s">
        <v>2560</v>
      </c>
      <c r="AJ2746" s="441"/>
      <c r="AK2746" s="359"/>
    </row>
    <row r="2747" spans="1:37">
      <c r="A2747" s="367"/>
      <c r="B2747" s="445" t="s">
        <v>51</v>
      </c>
      <c r="C2747" s="402">
        <v>46.559100000000001</v>
      </c>
      <c r="D2747" s="428">
        <v>23.8125</v>
      </c>
      <c r="E2747" s="449" t="s">
        <v>206</v>
      </c>
      <c r="F2747" s="450" t="s">
        <v>651</v>
      </c>
      <c r="G2747" s="450" t="s">
        <v>2515</v>
      </c>
      <c r="H2747" s="450" t="s">
        <v>5338</v>
      </c>
      <c r="I2747" s="627" t="s">
        <v>681</v>
      </c>
      <c r="J2747" s="399" t="s">
        <v>3</v>
      </c>
      <c r="K2747" s="624">
        <v>1</v>
      </c>
      <c r="L2747" s="624">
        <v>5</v>
      </c>
      <c r="M2747" s="624">
        <v>5</v>
      </c>
      <c r="N2747" s="398">
        <v>30</v>
      </c>
      <c r="O2747" s="395"/>
      <c r="P2747" s="526"/>
      <c r="Q2747" s="526">
        <v>30</v>
      </c>
      <c r="R2747" s="526"/>
      <c r="S2747" s="526"/>
      <c r="T2747" s="526"/>
      <c r="U2747" s="526"/>
      <c r="V2747" s="526">
        <f t="shared" si="138"/>
        <v>0</v>
      </c>
      <c r="W2747" s="672"/>
      <c r="X2747" s="396" t="str">
        <f t="shared" si="136"/>
        <v>30 două camere, 0 număr camere necunoscut &lt;span style="color: red;"&gt;(spuneți-mi sau trimiteți tabel întreținere)&lt;/span&gt;</v>
      </c>
      <c r="Y2747" s="622" t="str">
        <f t="shared" si="137"/>
        <v>30 din care 30 două camere, 0 număr camere necunoscut &lt;span style="color: red;"&gt;(spuneți-mi sau trimiteți tabel întreținere)&lt;/span&gt;</v>
      </c>
      <c r="Z2747" s="397"/>
      <c r="AA2747" s="625" t="s">
        <v>1043</v>
      </c>
      <c r="AB2747" s="628" t="s">
        <v>1302</v>
      </c>
      <c r="AC2747" s="431" t="s">
        <v>1548</v>
      </c>
      <c r="AD2747" s="623" t="s">
        <v>1466</v>
      </c>
      <c r="AE2747" s="623"/>
      <c r="AF2747" s="623"/>
      <c r="AG2747" s="623" t="s">
        <v>7</v>
      </c>
      <c r="AH2747" s="623"/>
      <c r="AI2747" s="623" t="s">
        <v>2575</v>
      </c>
      <c r="AJ2747" s="441"/>
      <c r="AK2747" s="359"/>
    </row>
    <row r="2748" spans="1:37">
      <c r="A2748" s="367"/>
      <c r="B2748" s="445" t="s">
        <v>51</v>
      </c>
      <c r="C2748" s="402">
        <v>46.5593</v>
      </c>
      <c r="D2748" s="428">
        <v>23.803999999999998</v>
      </c>
      <c r="E2748" s="449" t="s">
        <v>206</v>
      </c>
      <c r="F2748" s="450" t="s">
        <v>651</v>
      </c>
      <c r="G2748" s="450" t="s">
        <v>2515</v>
      </c>
      <c r="H2748" s="450" t="s">
        <v>4681</v>
      </c>
      <c r="I2748" s="627" t="s">
        <v>681</v>
      </c>
      <c r="J2748" s="399" t="s">
        <v>3</v>
      </c>
      <c r="K2748" s="624">
        <v>2</v>
      </c>
      <c r="L2748" s="624">
        <v>5</v>
      </c>
      <c r="M2748" s="624">
        <v>4</v>
      </c>
      <c r="N2748" s="398">
        <v>40</v>
      </c>
      <c r="O2748" s="395"/>
      <c r="P2748" s="526"/>
      <c r="Q2748" s="526">
        <v>30</v>
      </c>
      <c r="R2748" s="526">
        <v>10</v>
      </c>
      <c r="S2748" s="526"/>
      <c r="T2748" s="526"/>
      <c r="U2748" s="526"/>
      <c r="V2748" s="526">
        <f t="shared" si="138"/>
        <v>0</v>
      </c>
      <c r="W2748" s="672"/>
      <c r="X2748" s="396" t="str">
        <f t="shared" si="136"/>
        <v>30 două camere, 10 trei camere, 0 număr camere necunoscut &lt;span style="color: red;"&gt;(spuneți-mi sau trimiteți tabel întreținere)&lt;/span&gt;</v>
      </c>
      <c r="Y2748" s="622" t="str">
        <f t="shared" si="137"/>
        <v>40 din care 30 două camere, 10 trei camere, 0 număr camere necunoscut &lt;span style="color: red;"&gt;(spuneți-mi sau trimiteți tabel întreținere)&lt;/span&gt;</v>
      </c>
      <c r="Z2748" s="397"/>
      <c r="AA2748" s="625" t="s">
        <v>1043</v>
      </c>
      <c r="AB2748" s="628" t="s">
        <v>1301</v>
      </c>
      <c r="AC2748" s="431" t="s">
        <v>1548</v>
      </c>
      <c r="AD2748" s="623" t="s">
        <v>1471</v>
      </c>
      <c r="AE2748" s="623"/>
      <c r="AF2748" s="623"/>
      <c r="AG2748" s="623" t="s">
        <v>6</v>
      </c>
      <c r="AH2748" s="623"/>
      <c r="AI2748" s="623" t="s">
        <v>2560</v>
      </c>
      <c r="AJ2748" s="441"/>
      <c r="AK2748" s="359"/>
    </row>
    <row r="2749" spans="1:37">
      <c r="A2749" s="367"/>
      <c r="B2749" s="445" t="s">
        <v>79</v>
      </c>
      <c r="C2749" s="402">
        <v>46.558799999999998</v>
      </c>
      <c r="D2749" s="428">
        <v>23.811900000000001</v>
      </c>
      <c r="E2749" s="449" t="s">
        <v>206</v>
      </c>
      <c r="F2749" s="450" t="s">
        <v>651</v>
      </c>
      <c r="G2749" s="450" t="s">
        <v>2515</v>
      </c>
      <c r="H2749" s="450" t="s">
        <v>5339</v>
      </c>
      <c r="I2749" s="627" t="s">
        <v>681</v>
      </c>
      <c r="J2749" s="399" t="s">
        <v>3</v>
      </c>
      <c r="K2749" s="624">
        <v>1</v>
      </c>
      <c r="L2749" s="624">
        <v>5</v>
      </c>
      <c r="M2749" s="624">
        <v>5</v>
      </c>
      <c r="N2749" s="398">
        <v>30</v>
      </c>
      <c r="O2749" s="395"/>
      <c r="P2749" s="526"/>
      <c r="Q2749" s="526">
        <v>30</v>
      </c>
      <c r="R2749" s="526"/>
      <c r="S2749" s="526"/>
      <c r="T2749" s="526"/>
      <c r="U2749" s="526"/>
      <c r="V2749" s="526">
        <f t="shared" si="138"/>
        <v>0</v>
      </c>
      <c r="W2749" s="672"/>
      <c r="X2749" s="396" t="str">
        <f t="shared" si="136"/>
        <v>30 două camere, 0 număr camere necunoscut &lt;span style="color: red;"&gt;(spuneți-mi sau trimiteți tabel întreținere)&lt;/span&gt;</v>
      </c>
      <c r="Y2749" s="622" t="str">
        <f t="shared" si="137"/>
        <v>30 din care 30 două camere, 0 număr camere necunoscut &lt;span style="color: red;"&gt;(spuneți-mi sau trimiteți tabel întreținere)&lt;/span&gt;</v>
      </c>
      <c r="Z2749" s="397"/>
      <c r="AA2749" s="625" t="s">
        <v>1043</v>
      </c>
      <c r="AB2749" s="628" t="s">
        <v>1302</v>
      </c>
      <c r="AC2749" s="431" t="s">
        <v>1548</v>
      </c>
      <c r="AD2749" s="623" t="s">
        <v>1466</v>
      </c>
      <c r="AE2749" s="623"/>
      <c r="AF2749" s="623"/>
      <c r="AG2749" s="623" t="s">
        <v>7</v>
      </c>
      <c r="AH2749" s="623"/>
      <c r="AI2749" s="623" t="s">
        <v>2575</v>
      </c>
      <c r="AJ2749" s="441"/>
      <c r="AK2749" s="359"/>
    </row>
    <row r="2750" spans="1:37">
      <c r="A2750" s="367"/>
      <c r="B2750" s="445" t="s">
        <v>80</v>
      </c>
      <c r="C2750" s="402">
        <v>46.558599999999998</v>
      </c>
      <c r="D2750" s="428">
        <v>23.8111</v>
      </c>
      <c r="E2750" s="449" t="s">
        <v>206</v>
      </c>
      <c r="F2750" s="450" t="s">
        <v>651</v>
      </c>
      <c r="G2750" s="450" t="s">
        <v>2515</v>
      </c>
      <c r="H2750" s="450" t="s">
        <v>5340</v>
      </c>
      <c r="I2750" s="627" t="s">
        <v>681</v>
      </c>
      <c r="J2750" s="399" t="s">
        <v>3</v>
      </c>
      <c r="K2750" s="624">
        <v>1</v>
      </c>
      <c r="L2750" s="624">
        <v>5</v>
      </c>
      <c r="M2750" s="624">
        <v>5</v>
      </c>
      <c r="N2750" s="398">
        <v>30</v>
      </c>
      <c r="O2750" s="395"/>
      <c r="P2750" s="526"/>
      <c r="Q2750" s="526">
        <v>30</v>
      </c>
      <c r="R2750" s="526"/>
      <c r="S2750" s="526"/>
      <c r="T2750" s="526"/>
      <c r="U2750" s="526"/>
      <c r="V2750" s="526">
        <f t="shared" si="138"/>
        <v>0</v>
      </c>
      <c r="W2750" s="672"/>
      <c r="X2750" s="396" t="str">
        <f t="shared" si="136"/>
        <v>30 două camere, 0 număr camere necunoscut &lt;span style="color: red;"&gt;(spuneți-mi sau trimiteți tabel întreținere)&lt;/span&gt;</v>
      </c>
      <c r="Y2750" s="622" t="str">
        <f t="shared" si="137"/>
        <v>30 din care 30 două camere, 0 număr camere necunoscut &lt;span style="color: red;"&gt;(spuneți-mi sau trimiteți tabel întreținere)&lt;/span&gt;</v>
      </c>
      <c r="Z2750" s="397"/>
      <c r="AA2750" s="625" t="s">
        <v>1043</v>
      </c>
      <c r="AB2750" s="628" t="s">
        <v>1302</v>
      </c>
      <c r="AC2750" s="431" t="s">
        <v>1548</v>
      </c>
      <c r="AD2750" s="623" t="s">
        <v>1466</v>
      </c>
      <c r="AE2750" s="623"/>
      <c r="AF2750" s="623"/>
      <c r="AG2750" s="623" t="s">
        <v>7</v>
      </c>
      <c r="AH2750" s="623"/>
      <c r="AI2750" s="623" t="s">
        <v>2575</v>
      </c>
      <c r="AJ2750" s="441"/>
      <c r="AK2750" s="359"/>
    </row>
    <row r="2751" spans="1:37">
      <c r="A2751" s="367"/>
      <c r="B2751" s="445" t="s">
        <v>93</v>
      </c>
      <c r="C2751" s="402">
        <v>46.5578</v>
      </c>
      <c r="D2751" s="428">
        <v>23.8065</v>
      </c>
      <c r="E2751" s="449" t="s">
        <v>206</v>
      </c>
      <c r="F2751" s="450" t="s">
        <v>651</v>
      </c>
      <c r="G2751" s="450" t="s">
        <v>2515</v>
      </c>
      <c r="H2751" s="450" t="s">
        <v>5341</v>
      </c>
      <c r="I2751" s="452" t="s">
        <v>681</v>
      </c>
      <c r="J2751" s="457" t="s">
        <v>3</v>
      </c>
      <c r="K2751" s="624">
        <v>3</v>
      </c>
      <c r="L2751" s="624">
        <v>5</v>
      </c>
      <c r="M2751" s="624">
        <v>5</v>
      </c>
      <c r="N2751" s="425">
        <v>40</v>
      </c>
      <c r="O2751" s="437"/>
      <c r="P2751" s="406"/>
      <c r="Q2751" s="406">
        <v>12</v>
      </c>
      <c r="R2751" s="406">
        <v>24</v>
      </c>
      <c r="S2751" s="406">
        <v>4</v>
      </c>
      <c r="T2751" s="406"/>
      <c r="U2751" s="406"/>
      <c r="V2751" s="406">
        <f t="shared" si="138"/>
        <v>0</v>
      </c>
      <c r="W2751" s="676"/>
      <c r="X2751" s="507" t="str">
        <f t="shared" si="136"/>
        <v>12 două camere, 24 trei camere, 4 patru camere, 0 număr camere necunoscut &lt;span style="color: red;"&gt;(spuneți-mi sau trimiteți tabel întreținere)&lt;/span&gt;</v>
      </c>
      <c r="Y2751" s="508" t="str">
        <f t="shared" si="137"/>
        <v>40 din care 12 două camere, 24 trei camere, 4 patru camere, 0 număr camere necunoscut &lt;span style="color: red;"&gt;(spuneți-mi sau trimiteți tabel întreținere)&lt;/span&gt;</v>
      </c>
      <c r="Z2751" s="509"/>
      <c r="AA2751" s="510" t="s">
        <v>1043</v>
      </c>
      <c r="AB2751" s="421" t="s">
        <v>1302</v>
      </c>
      <c r="AC2751" s="432" t="s">
        <v>1548</v>
      </c>
      <c r="AD2751" s="356" t="s">
        <v>2269</v>
      </c>
      <c r="AE2751" s="356"/>
      <c r="AF2751" s="356"/>
      <c r="AG2751" s="623" t="s">
        <v>2549</v>
      </c>
      <c r="AH2751" s="623"/>
      <c r="AI2751" s="623" t="s">
        <v>2581</v>
      </c>
      <c r="AJ2751" s="441"/>
      <c r="AK2751" s="359"/>
    </row>
    <row r="2752" spans="1:37">
      <c r="A2752" s="367"/>
      <c r="B2752" s="445" t="s">
        <v>94</v>
      </c>
      <c r="C2752" s="402">
        <v>46.557899999999997</v>
      </c>
      <c r="D2752" s="428">
        <v>23.806999999999999</v>
      </c>
      <c r="E2752" s="449" t="s">
        <v>206</v>
      </c>
      <c r="F2752" s="450" t="s">
        <v>651</v>
      </c>
      <c r="G2752" s="450" t="s">
        <v>2515</v>
      </c>
      <c r="H2752" s="450" t="s">
        <v>5342</v>
      </c>
      <c r="I2752" s="452" t="s">
        <v>681</v>
      </c>
      <c r="J2752" s="457" t="s">
        <v>3</v>
      </c>
      <c r="K2752" s="624">
        <v>3</v>
      </c>
      <c r="L2752" s="624">
        <v>5</v>
      </c>
      <c r="M2752" s="624">
        <v>5</v>
      </c>
      <c r="N2752" s="425">
        <v>40</v>
      </c>
      <c r="O2752" s="437"/>
      <c r="P2752" s="406"/>
      <c r="Q2752" s="406">
        <v>12</v>
      </c>
      <c r="R2752" s="406">
        <v>24</v>
      </c>
      <c r="S2752" s="406">
        <v>4</v>
      </c>
      <c r="T2752" s="406"/>
      <c r="U2752" s="406"/>
      <c r="V2752" s="406">
        <f t="shared" si="138"/>
        <v>0</v>
      </c>
      <c r="W2752" s="676"/>
      <c r="X2752" s="507" t="str">
        <f t="shared" si="136"/>
        <v>12 două camere, 24 trei camere, 4 patru camere, 0 număr camere necunoscut &lt;span style="color: red;"&gt;(spuneți-mi sau trimiteți tabel întreținere)&lt;/span&gt;</v>
      </c>
      <c r="Y2752" s="508" t="str">
        <f t="shared" si="137"/>
        <v>40 din care 12 două camere, 24 trei camere, 4 patru camere, 0 număr camere necunoscut &lt;span style="color: red;"&gt;(spuneți-mi sau trimiteți tabel întreținere)&lt;/span&gt;</v>
      </c>
      <c r="Z2752" s="509"/>
      <c r="AA2752" s="510" t="s">
        <v>1043</v>
      </c>
      <c r="AB2752" s="421" t="s">
        <v>1302</v>
      </c>
      <c r="AC2752" s="432" t="s">
        <v>1548</v>
      </c>
      <c r="AD2752" s="356" t="s">
        <v>2269</v>
      </c>
      <c r="AE2752" s="356"/>
      <c r="AF2752" s="356"/>
      <c r="AG2752" s="623" t="s">
        <v>2549</v>
      </c>
      <c r="AH2752" s="623"/>
      <c r="AI2752" s="623" t="s">
        <v>2581</v>
      </c>
      <c r="AJ2752" s="441"/>
      <c r="AK2752" s="359"/>
    </row>
    <row r="2753" spans="1:37">
      <c r="A2753" s="367"/>
      <c r="B2753" s="445" t="s">
        <v>95</v>
      </c>
      <c r="C2753" s="402">
        <v>46.5595</v>
      </c>
      <c r="D2753" s="428">
        <v>23.8001</v>
      </c>
      <c r="E2753" s="449" t="s">
        <v>206</v>
      </c>
      <c r="F2753" s="450" t="s">
        <v>651</v>
      </c>
      <c r="G2753" s="450" t="s">
        <v>2515</v>
      </c>
      <c r="H2753" s="450" t="s">
        <v>2977</v>
      </c>
      <c r="I2753" s="627" t="s">
        <v>681</v>
      </c>
      <c r="J2753" s="399" t="s">
        <v>3</v>
      </c>
      <c r="K2753" s="624">
        <v>1</v>
      </c>
      <c r="L2753" s="624">
        <v>5</v>
      </c>
      <c r="M2753" s="624">
        <v>5</v>
      </c>
      <c r="N2753" s="398">
        <v>20</v>
      </c>
      <c r="O2753" s="395"/>
      <c r="P2753" s="526"/>
      <c r="Q2753" s="526">
        <v>15</v>
      </c>
      <c r="R2753" s="526">
        <v>5</v>
      </c>
      <c r="S2753" s="526"/>
      <c r="T2753" s="526"/>
      <c r="U2753" s="526"/>
      <c r="V2753" s="526">
        <f t="shared" si="138"/>
        <v>0</v>
      </c>
      <c r="W2753" s="672"/>
      <c r="X2753" s="396" t="str">
        <f t="shared" si="136"/>
        <v>15 două camere, 5 trei camere, 0 număr camere necunoscut &lt;span style="color: red;"&gt;(spuneți-mi sau trimiteți tabel întreținere)&lt;/span&gt;</v>
      </c>
      <c r="Y2753" s="622" t="str">
        <f t="shared" si="137"/>
        <v>20 din care 15 două camere, 5 trei camere, 0 număr camere necunoscut &lt;span style="color: red;"&gt;(spuneți-mi sau trimiteți tabel întreținere)&lt;/span&gt;</v>
      </c>
      <c r="Z2753" s="397"/>
      <c r="AA2753" s="625" t="s">
        <v>1043</v>
      </c>
      <c r="AB2753" s="628" t="s">
        <v>1302</v>
      </c>
      <c r="AC2753" s="431" t="s">
        <v>1548</v>
      </c>
      <c r="AD2753" s="623" t="s">
        <v>1465</v>
      </c>
      <c r="AE2753" s="623"/>
      <c r="AF2753" s="623"/>
      <c r="AG2753" s="623" t="s">
        <v>7</v>
      </c>
      <c r="AH2753" s="623"/>
      <c r="AI2753" s="623" t="s">
        <v>2575</v>
      </c>
      <c r="AJ2753" s="441"/>
      <c r="AK2753" s="359"/>
    </row>
    <row r="2754" spans="1:37">
      <c r="A2754" s="367"/>
      <c r="B2754" s="445" t="s">
        <v>95</v>
      </c>
      <c r="C2754" s="402">
        <v>46.557899999999997</v>
      </c>
      <c r="D2754" s="428">
        <v>23.807600000000001</v>
      </c>
      <c r="E2754" s="449" t="s">
        <v>206</v>
      </c>
      <c r="F2754" s="450" t="s">
        <v>651</v>
      </c>
      <c r="G2754" s="450" t="s">
        <v>2515</v>
      </c>
      <c r="H2754" s="450" t="s">
        <v>5343</v>
      </c>
      <c r="I2754" s="452" t="s">
        <v>681</v>
      </c>
      <c r="J2754" s="457" t="s">
        <v>3</v>
      </c>
      <c r="K2754" s="624">
        <v>3</v>
      </c>
      <c r="L2754" s="624">
        <v>5</v>
      </c>
      <c r="M2754" s="624">
        <v>5</v>
      </c>
      <c r="N2754" s="425">
        <v>40</v>
      </c>
      <c r="O2754" s="437"/>
      <c r="P2754" s="406"/>
      <c r="Q2754" s="406">
        <v>12</v>
      </c>
      <c r="R2754" s="406">
        <v>24</v>
      </c>
      <c r="S2754" s="406">
        <v>4</v>
      </c>
      <c r="T2754" s="406"/>
      <c r="U2754" s="406"/>
      <c r="V2754" s="406">
        <f t="shared" si="138"/>
        <v>0</v>
      </c>
      <c r="W2754" s="676"/>
      <c r="X2754" s="507" t="str">
        <f t="shared" si="136"/>
        <v>12 două camere, 24 trei camere, 4 patru camere, 0 număr camere necunoscut &lt;span style="color: red;"&gt;(spuneți-mi sau trimiteți tabel întreținere)&lt;/span&gt;</v>
      </c>
      <c r="Y2754" s="508" t="str">
        <f t="shared" si="137"/>
        <v>40 din care 12 două camere, 24 trei camere, 4 patru camere, 0 număr camere necunoscut &lt;span style="color: red;"&gt;(spuneți-mi sau trimiteți tabel întreținere)&lt;/span&gt;</v>
      </c>
      <c r="Z2754" s="509"/>
      <c r="AA2754" s="510" t="s">
        <v>1043</v>
      </c>
      <c r="AB2754" s="421" t="s">
        <v>1302</v>
      </c>
      <c r="AC2754" s="432" t="s">
        <v>1548</v>
      </c>
      <c r="AD2754" s="356" t="s">
        <v>2269</v>
      </c>
      <c r="AE2754" s="356"/>
      <c r="AF2754" s="356"/>
      <c r="AG2754" s="623" t="s">
        <v>2549</v>
      </c>
      <c r="AH2754" s="623"/>
      <c r="AI2754" s="623" t="s">
        <v>2581</v>
      </c>
      <c r="AJ2754" s="441"/>
      <c r="AK2754" s="359"/>
    </row>
    <row r="2755" spans="1:37">
      <c r="A2755" s="367"/>
      <c r="B2755" s="445" t="s">
        <v>107</v>
      </c>
      <c r="C2755" s="402">
        <v>46.558</v>
      </c>
      <c r="D2755" s="428">
        <v>23.808299999999999</v>
      </c>
      <c r="E2755" s="449" t="s">
        <v>206</v>
      </c>
      <c r="F2755" s="450" t="s">
        <v>651</v>
      </c>
      <c r="G2755" s="450" t="s">
        <v>2515</v>
      </c>
      <c r="H2755" s="450" t="s">
        <v>5344</v>
      </c>
      <c r="I2755" s="452" t="s">
        <v>681</v>
      </c>
      <c r="J2755" s="457" t="s">
        <v>3</v>
      </c>
      <c r="K2755" s="624">
        <v>3</v>
      </c>
      <c r="L2755" s="624">
        <v>5</v>
      </c>
      <c r="M2755" s="624">
        <v>5</v>
      </c>
      <c r="N2755" s="425">
        <v>40</v>
      </c>
      <c r="O2755" s="437"/>
      <c r="P2755" s="406"/>
      <c r="Q2755" s="406">
        <v>12</v>
      </c>
      <c r="R2755" s="406">
        <v>24</v>
      </c>
      <c r="S2755" s="406">
        <v>4</v>
      </c>
      <c r="T2755" s="406"/>
      <c r="U2755" s="406"/>
      <c r="V2755" s="406">
        <f t="shared" si="138"/>
        <v>0</v>
      </c>
      <c r="W2755" s="676"/>
      <c r="X2755" s="507" t="str">
        <f t="shared" si="136"/>
        <v>12 două camere, 24 trei camere, 4 patru camere, 0 număr camere necunoscut &lt;span style="color: red;"&gt;(spuneți-mi sau trimiteți tabel întreținere)&lt;/span&gt;</v>
      </c>
      <c r="Y2755" s="508" t="str">
        <f t="shared" si="137"/>
        <v>40 din care 12 două camere, 24 trei camere, 4 patru camere, 0 număr camere necunoscut &lt;span style="color: red;"&gt;(spuneți-mi sau trimiteți tabel întreținere)&lt;/span&gt;</v>
      </c>
      <c r="Z2755" s="509"/>
      <c r="AA2755" s="510" t="s">
        <v>1043</v>
      </c>
      <c r="AB2755" s="421" t="s">
        <v>1302</v>
      </c>
      <c r="AC2755" s="432" t="s">
        <v>1548</v>
      </c>
      <c r="AD2755" s="356" t="s">
        <v>2269</v>
      </c>
      <c r="AE2755" s="356"/>
      <c r="AF2755" s="356"/>
      <c r="AG2755" s="623" t="s">
        <v>2549</v>
      </c>
      <c r="AH2755" s="623"/>
      <c r="AI2755" s="623" t="s">
        <v>2581</v>
      </c>
      <c r="AJ2755" s="441"/>
      <c r="AK2755" s="359"/>
    </row>
    <row r="2756" spans="1:37">
      <c r="A2756" s="367"/>
      <c r="B2756" s="445" t="s">
        <v>108</v>
      </c>
      <c r="C2756" s="402">
        <v>46.558100000000003</v>
      </c>
      <c r="D2756" s="428">
        <v>23.808900000000001</v>
      </c>
      <c r="E2756" s="449" t="s">
        <v>206</v>
      </c>
      <c r="F2756" s="450" t="s">
        <v>651</v>
      </c>
      <c r="G2756" s="450" t="s">
        <v>2515</v>
      </c>
      <c r="H2756" s="450" t="s">
        <v>5345</v>
      </c>
      <c r="I2756" s="452" t="s">
        <v>681</v>
      </c>
      <c r="J2756" s="457" t="s">
        <v>3</v>
      </c>
      <c r="K2756" s="624">
        <v>3</v>
      </c>
      <c r="L2756" s="624">
        <v>5</v>
      </c>
      <c r="M2756" s="624">
        <v>5</v>
      </c>
      <c r="N2756" s="425">
        <v>40</v>
      </c>
      <c r="O2756" s="437"/>
      <c r="P2756" s="406"/>
      <c r="Q2756" s="406">
        <v>12</v>
      </c>
      <c r="R2756" s="406">
        <v>24</v>
      </c>
      <c r="S2756" s="406">
        <v>4</v>
      </c>
      <c r="T2756" s="406"/>
      <c r="U2756" s="406"/>
      <c r="V2756" s="406">
        <f t="shared" si="138"/>
        <v>0</v>
      </c>
      <c r="W2756" s="676"/>
      <c r="X2756" s="507" t="str">
        <f t="shared" si="136"/>
        <v>12 două camere, 24 trei camere, 4 patru camere, 0 număr camere necunoscut &lt;span style="color: red;"&gt;(spuneți-mi sau trimiteți tabel întreținere)&lt;/span&gt;</v>
      </c>
      <c r="Y2756" s="508" t="str">
        <f t="shared" si="137"/>
        <v>40 din care 12 două camere, 24 trei camere, 4 patru camere, 0 număr camere necunoscut &lt;span style="color: red;"&gt;(spuneți-mi sau trimiteți tabel întreținere)&lt;/span&gt;</v>
      </c>
      <c r="Z2756" s="509"/>
      <c r="AA2756" s="510" t="s">
        <v>1043</v>
      </c>
      <c r="AB2756" s="421" t="s">
        <v>1302</v>
      </c>
      <c r="AC2756" s="432" t="s">
        <v>1548</v>
      </c>
      <c r="AD2756" s="356" t="s">
        <v>2269</v>
      </c>
      <c r="AE2756" s="356"/>
      <c r="AF2756" s="356"/>
      <c r="AG2756" s="623" t="s">
        <v>2549</v>
      </c>
      <c r="AH2756" s="623"/>
      <c r="AI2756" s="623" t="s">
        <v>2581</v>
      </c>
      <c r="AJ2756" s="441"/>
      <c r="AK2756" s="359"/>
    </row>
    <row r="2757" spans="1:37">
      <c r="A2757" s="367"/>
      <c r="B2757" s="445" t="s">
        <v>168</v>
      </c>
      <c r="C2757" s="402">
        <v>46.558199999999999</v>
      </c>
      <c r="D2757" s="428">
        <v>23.8095</v>
      </c>
      <c r="E2757" s="449" t="s">
        <v>206</v>
      </c>
      <c r="F2757" s="450" t="s">
        <v>651</v>
      </c>
      <c r="G2757" s="450" t="s">
        <v>2515</v>
      </c>
      <c r="H2757" s="450" t="s">
        <v>5346</v>
      </c>
      <c r="I2757" s="452" t="s">
        <v>681</v>
      </c>
      <c r="J2757" s="457" t="s">
        <v>3</v>
      </c>
      <c r="K2757" s="624">
        <v>3</v>
      </c>
      <c r="L2757" s="624">
        <v>5</v>
      </c>
      <c r="M2757" s="624">
        <v>5</v>
      </c>
      <c r="N2757" s="425">
        <v>40</v>
      </c>
      <c r="O2757" s="437"/>
      <c r="P2757" s="406"/>
      <c r="Q2757" s="406">
        <v>12</v>
      </c>
      <c r="R2757" s="406">
        <v>24</v>
      </c>
      <c r="S2757" s="406">
        <v>4</v>
      </c>
      <c r="T2757" s="406"/>
      <c r="U2757" s="406"/>
      <c r="V2757" s="406">
        <f t="shared" si="138"/>
        <v>0</v>
      </c>
      <c r="W2757" s="676"/>
      <c r="X2757" s="507" t="str">
        <f t="shared" si="136"/>
        <v>12 două camere, 24 trei camere, 4 patru camere, 0 număr camere necunoscut &lt;span style="color: red;"&gt;(spuneți-mi sau trimiteți tabel întreținere)&lt;/span&gt;</v>
      </c>
      <c r="Y2757" s="508" t="str">
        <f t="shared" si="137"/>
        <v>40 din care 12 două camere, 24 trei camere, 4 patru camere, 0 număr camere necunoscut &lt;span style="color: red;"&gt;(spuneți-mi sau trimiteți tabel întreținere)&lt;/span&gt;</v>
      </c>
      <c r="Z2757" s="509"/>
      <c r="AA2757" s="510" t="s">
        <v>1043</v>
      </c>
      <c r="AB2757" s="421" t="s">
        <v>1302</v>
      </c>
      <c r="AC2757" s="432" t="s">
        <v>1548</v>
      </c>
      <c r="AD2757" s="356" t="s">
        <v>2269</v>
      </c>
      <c r="AE2757" s="356"/>
      <c r="AF2757" s="356"/>
      <c r="AG2757" s="623" t="s">
        <v>2549</v>
      </c>
      <c r="AH2757" s="623"/>
      <c r="AI2757" s="623" t="s">
        <v>2581</v>
      </c>
      <c r="AJ2757" s="441"/>
      <c r="AK2757" s="359"/>
    </row>
    <row r="2758" spans="1:37">
      <c r="A2758" s="367"/>
      <c r="B2758" s="445" t="s">
        <v>165</v>
      </c>
      <c r="C2758" s="402">
        <v>46.558399999999999</v>
      </c>
      <c r="D2758" s="428">
        <v>23.810099999999998</v>
      </c>
      <c r="E2758" s="449" t="s">
        <v>206</v>
      </c>
      <c r="F2758" s="450" t="s">
        <v>651</v>
      </c>
      <c r="G2758" s="450" t="s">
        <v>2515</v>
      </c>
      <c r="H2758" s="450" t="s">
        <v>5347</v>
      </c>
      <c r="I2758" s="452" t="s">
        <v>681</v>
      </c>
      <c r="J2758" s="457" t="s">
        <v>3</v>
      </c>
      <c r="K2758" s="624">
        <v>3</v>
      </c>
      <c r="L2758" s="624">
        <v>5</v>
      </c>
      <c r="M2758" s="624">
        <v>5</v>
      </c>
      <c r="N2758" s="425">
        <v>40</v>
      </c>
      <c r="O2758" s="437"/>
      <c r="P2758" s="406"/>
      <c r="Q2758" s="406">
        <v>12</v>
      </c>
      <c r="R2758" s="406">
        <v>24</v>
      </c>
      <c r="S2758" s="406">
        <v>4</v>
      </c>
      <c r="T2758" s="406"/>
      <c r="U2758" s="406"/>
      <c r="V2758" s="406">
        <f t="shared" si="138"/>
        <v>0</v>
      </c>
      <c r="W2758" s="676"/>
      <c r="X2758" s="507" t="str">
        <f t="shared" si="136"/>
        <v>12 două camere, 24 trei camere, 4 patru camere, 0 număr camere necunoscut &lt;span style="color: red;"&gt;(spuneți-mi sau trimiteți tabel întreținere)&lt;/span&gt;</v>
      </c>
      <c r="Y2758" s="508" t="str">
        <f t="shared" si="137"/>
        <v>40 din care 12 două camere, 24 trei camere, 4 patru camere, 0 număr camere necunoscut &lt;span style="color: red;"&gt;(spuneți-mi sau trimiteți tabel întreținere)&lt;/span&gt;</v>
      </c>
      <c r="Z2758" s="509"/>
      <c r="AA2758" s="510" t="s">
        <v>1043</v>
      </c>
      <c r="AB2758" s="421" t="s">
        <v>1302</v>
      </c>
      <c r="AC2758" s="432" t="s">
        <v>1548</v>
      </c>
      <c r="AD2758" s="356" t="s">
        <v>2269</v>
      </c>
      <c r="AE2758" s="356"/>
      <c r="AF2758" s="356"/>
      <c r="AG2758" s="623" t="s">
        <v>2549</v>
      </c>
      <c r="AH2758" s="623"/>
      <c r="AI2758" s="623" t="s">
        <v>2581</v>
      </c>
      <c r="AJ2758" s="441"/>
      <c r="AK2758" s="359"/>
    </row>
    <row r="2759" spans="1:37">
      <c r="A2759" s="367"/>
      <c r="B2759" s="445" t="s">
        <v>81</v>
      </c>
      <c r="C2759" s="402">
        <v>46.559899999999999</v>
      </c>
      <c r="D2759" s="428">
        <v>23.799600000000002</v>
      </c>
      <c r="E2759" s="449" t="s">
        <v>206</v>
      </c>
      <c r="F2759" s="450" t="s">
        <v>651</v>
      </c>
      <c r="G2759" s="450" t="s">
        <v>2515</v>
      </c>
      <c r="H2759" s="450" t="s">
        <v>3092</v>
      </c>
      <c r="I2759" s="627" t="s">
        <v>681</v>
      </c>
      <c r="J2759" s="399" t="s">
        <v>3</v>
      </c>
      <c r="K2759" s="624">
        <v>5</v>
      </c>
      <c r="L2759" s="624">
        <v>5</v>
      </c>
      <c r="M2759" s="624">
        <v>5</v>
      </c>
      <c r="N2759" s="398">
        <v>60</v>
      </c>
      <c r="O2759" s="395"/>
      <c r="P2759" s="526"/>
      <c r="Q2759" s="526">
        <v>12</v>
      </c>
      <c r="R2759" s="526">
        <v>36</v>
      </c>
      <c r="S2759" s="526">
        <v>12</v>
      </c>
      <c r="T2759" s="526"/>
      <c r="U2759" s="526"/>
      <c r="V2759" s="526">
        <f t="shared" si="138"/>
        <v>0</v>
      </c>
      <c r="W2759" s="672"/>
      <c r="X2759" s="396" t="str">
        <f t="shared" si="136"/>
        <v>12 două camere, 36 trei camere, 12 patru camere, 0 număr camere necunoscut &lt;span style="color: red;"&gt;(spuneți-mi sau trimiteți tabel întreținere)&lt;/span&gt;</v>
      </c>
      <c r="Y2759" s="622" t="str">
        <f t="shared" si="137"/>
        <v>60 din care 12 două camere, 36 trei camere, 12 patru camere, 0 număr camere necunoscut &lt;span style="color: red;"&gt;(spuneți-mi sau trimiteți tabel întreținere)&lt;/span&gt;</v>
      </c>
      <c r="Z2759" s="397"/>
      <c r="AA2759" s="510" t="s">
        <v>1043</v>
      </c>
      <c r="AB2759" s="628" t="s">
        <v>1301</v>
      </c>
      <c r="AC2759" s="431" t="s">
        <v>1548</v>
      </c>
      <c r="AD2759" s="623" t="s">
        <v>2076</v>
      </c>
      <c r="AE2759" s="623"/>
      <c r="AF2759" s="623"/>
      <c r="AG2759" s="623" t="s">
        <v>6</v>
      </c>
      <c r="AH2759" s="623"/>
      <c r="AI2759" s="623" t="s">
        <v>2560</v>
      </c>
      <c r="AJ2759" s="441"/>
      <c r="AK2759" s="359"/>
    </row>
    <row r="2760" spans="1:37">
      <c r="A2760" s="367"/>
      <c r="B2760" s="445" t="s">
        <v>81</v>
      </c>
      <c r="C2760" s="402">
        <v>46.5608</v>
      </c>
      <c r="D2760" s="428">
        <v>23.808800000000002</v>
      </c>
      <c r="E2760" s="449" t="s">
        <v>206</v>
      </c>
      <c r="F2760" s="450" t="s">
        <v>651</v>
      </c>
      <c r="G2760" s="450" t="s">
        <v>2515</v>
      </c>
      <c r="H2760" s="450" t="s">
        <v>5318</v>
      </c>
      <c r="I2760" s="627" t="s">
        <v>681</v>
      </c>
      <c r="J2760" s="399" t="s">
        <v>3</v>
      </c>
      <c r="K2760" s="624">
        <v>2</v>
      </c>
      <c r="L2760" s="624">
        <v>5</v>
      </c>
      <c r="M2760" s="624">
        <v>5</v>
      </c>
      <c r="N2760" s="398">
        <v>30</v>
      </c>
      <c r="O2760" s="395"/>
      <c r="P2760" s="406"/>
      <c r="Q2760" s="406"/>
      <c r="R2760" s="406"/>
      <c r="S2760" s="406"/>
      <c r="T2760" s="406"/>
      <c r="U2760" s="406"/>
      <c r="V2760" s="406">
        <f t="shared" si="138"/>
        <v>30</v>
      </c>
      <c r="W2760" s="676"/>
      <c r="X2760" s="507" t="str">
        <f t="shared" si="136"/>
        <v>30 număr camere necunoscut &lt;span style="color: red;"&gt;(spuneți-mi sau trimiteți tabel întreținere)&lt;/span&gt;</v>
      </c>
      <c r="Y2760" s="508" t="str">
        <f t="shared" si="137"/>
        <v>30 din care 30 număr camere necunoscut &lt;span style="color: red;"&gt;(spuneți-mi sau trimiteți tabel întreținere)&lt;/span&gt;</v>
      </c>
      <c r="Z2760" s="509"/>
      <c r="AA2760" s="510" t="s">
        <v>1043</v>
      </c>
      <c r="AB2760" s="421" t="s">
        <v>1303</v>
      </c>
      <c r="AC2760" s="432" t="s">
        <v>1547</v>
      </c>
      <c r="AD2760" s="356" t="s">
        <v>624</v>
      </c>
      <c r="AE2760" s="356"/>
      <c r="AF2760" s="356"/>
      <c r="AG2760" s="356" t="s">
        <v>840</v>
      </c>
      <c r="AH2760" s="356"/>
      <c r="AI2760" s="356" t="s">
        <v>2227</v>
      </c>
      <c r="AJ2760" s="441"/>
      <c r="AK2760" s="359"/>
    </row>
    <row r="2761" spans="1:37">
      <c r="A2761" s="367"/>
      <c r="B2761" s="445" t="s">
        <v>82</v>
      </c>
      <c r="C2761" s="402">
        <v>46.560899999999997</v>
      </c>
      <c r="D2761" s="428">
        <v>23.810199999999998</v>
      </c>
      <c r="E2761" s="449" t="s">
        <v>206</v>
      </c>
      <c r="F2761" s="450" t="s">
        <v>651</v>
      </c>
      <c r="G2761" s="450" t="s">
        <v>2515</v>
      </c>
      <c r="H2761" s="450" t="s">
        <v>5322</v>
      </c>
      <c r="I2761" s="627" t="s">
        <v>681</v>
      </c>
      <c r="J2761" s="399" t="s">
        <v>3</v>
      </c>
      <c r="K2761" s="624">
        <v>2</v>
      </c>
      <c r="L2761" s="624">
        <v>5</v>
      </c>
      <c r="M2761" s="624">
        <v>5</v>
      </c>
      <c r="N2761" s="398">
        <v>30</v>
      </c>
      <c r="O2761" s="395"/>
      <c r="P2761" s="406"/>
      <c r="Q2761" s="406"/>
      <c r="R2761" s="406"/>
      <c r="S2761" s="406"/>
      <c r="T2761" s="406"/>
      <c r="U2761" s="406"/>
      <c r="V2761" s="406">
        <f t="shared" si="138"/>
        <v>30</v>
      </c>
      <c r="W2761" s="676"/>
      <c r="X2761" s="507" t="str">
        <f t="shared" si="136"/>
        <v>30 număr camere necunoscut &lt;span style="color: red;"&gt;(spuneți-mi sau trimiteți tabel întreținere)&lt;/span&gt;</v>
      </c>
      <c r="Y2761" s="508" t="str">
        <f t="shared" si="137"/>
        <v>30 din care 30 număr camere necunoscut &lt;span style="color: red;"&gt;(spuneți-mi sau trimiteți tabel întreținere)&lt;/span&gt;</v>
      </c>
      <c r="Z2761" s="509"/>
      <c r="AA2761" s="510" t="s">
        <v>1043</v>
      </c>
      <c r="AB2761" s="421" t="s">
        <v>1303</v>
      </c>
      <c r="AC2761" s="432" t="s">
        <v>1547</v>
      </c>
      <c r="AD2761" s="356" t="s">
        <v>624</v>
      </c>
      <c r="AE2761" s="356"/>
      <c r="AF2761" s="356"/>
      <c r="AG2761" s="356" t="s">
        <v>840</v>
      </c>
      <c r="AH2761" s="356"/>
      <c r="AI2761" s="356" t="s">
        <v>2227</v>
      </c>
      <c r="AJ2761" s="441"/>
      <c r="AK2761" s="359"/>
    </row>
    <row r="2762" spans="1:37">
      <c r="A2762" s="367"/>
      <c r="B2762" s="445" t="s">
        <v>96</v>
      </c>
      <c r="C2762" s="402">
        <v>46.561100000000003</v>
      </c>
      <c r="D2762" s="428">
        <v>23.811599999999999</v>
      </c>
      <c r="E2762" s="449" t="s">
        <v>206</v>
      </c>
      <c r="F2762" s="450" t="s">
        <v>651</v>
      </c>
      <c r="G2762" s="450" t="s">
        <v>2515</v>
      </c>
      <c r="H2762" s="450" t="s">
        <v>5324</v>
      </c>
      <c r="I2762" s="627" t="s">
        <v>681</v>
      </c>
      <c r="J2762" s="399" t="s">
        <v>3</v>
      </c>
      <c r="K2762" s="624">
        <v>2</v>
      </c>
      <c r="L2762" s="624">
        <v>5</v>
      </c>
      <c r="M2762" s="624">
        <v>5</v>
      </c>
      <c r="N2762" s="398">
        <v>30</v>
      </c>
      <c r="O2762" s="395"/>
      <c r="P2762" s="406"/>
      <c r="Q2762" s="406"/>
      <c r="R2762" s="406"/>
      <c r="S2762" s="406"/>
      <c r="T2762" s="406"/>
      <c r="U2762" s="406"/>
      <c r="V2762" s="406">
        <f t="shared" si="138"/>
        <v>30</v>
      </c>
      <c r="W2762" s="676"/>
      <c r="X2762" s="507" t="str">
        <f t="shared" si="136"/>
        <v>30 număr camere necunoscut &lt;span style="color: red;"&gt;(spuneți-mi sau trimiteți tabel întreținere)&lt;/span&gt;</v>
      </c>
      <c r="Y2762" s="508" t="str">
        <f t="shared" si="137"/>
        <v>30 din care 30 număr camere necunoscut &lt;span style="color: red;"&gt;(spuneți-mi sau trimiteți tabel întreținere)&lt;/span&gt;</v>
      </c>
      <c r="Z2762" s="509"/>
      <c r="AA2762" s="510" t="s">
        <v>1043</v>
      </c>
      <c r="AB2762" s="421" t="s">
        <v>1303</v>
      </c>
      <c r="AC2762" s="432" t="s">
        <v>1547</v>
      </c>
      <c r="AD2762" s="356" t="s">
        <v>624</v>
      </c>
      <c r="AE2762" s="356"/>
      <c r="AF2762" s="356"/>
      <c r="AG2762" s="356" t="s">
        <v>840</v>
      </c>
      <c r="AH2762" s="356"/>
      <c r="AI2762" s="356" t="s">
        <v>2227</v>
      </c>
      <c r="AJ2762" s="441"/>
      <c r="AK2762" s="359"/>
    </row>
    <row r="2763" spans="1:37">
      <c r="A2763" s="367"/>
      <c r="B2763" s="445" t="s">
        <v>102</v>
      </c>
      <c r="C2763" s="402">
        <v>46.561</v>
      </c>
      <c r="D2763" s="428">
        <v>23.812999999999999</v>
      </c>
      <c r="E2763" s="449" t="s">
        <v>206</v>
      </c>
      <c r="F2763" s="450" t="s">
        <v>651</v>
      </c>
      <c r="G2763" s="450" t="s">
        <v>2515</v>
      </c>
      <c r="H2763" s="450" t="s">
        <v>5335</v>
      </c>
      <c r="I2763" s="452" t="s">
        <v>681</v>
      </c>
      <c r="J2763" s="457" t="s">
        <v>3</v>
      </c>
      <c r="K2763" s="407">
        <v>2</v>
      </c>
      <c r="L2763" s="407">
        <v>5</v>
      </c>
      <c r="M2763" s="407">
        <v>5</v>
      </c>
      <c r="N2763" s="425">
        <v>40</v>
      </c>
      <c r="O2763" s="437"/>
      <c r="P2763" s="406"/>
      <c r="Q2763" s="406">
        <v>34</v>
      </c>
      <c r="R2763" s="406">
        <v>6</v>
      </c>
      <c r="S2763" s="406"/>
      <c r="T2763" s="406"/>
      <c r="U2763" s="406"/>
      <c r="V2763" s="406">
        <f t="shared" si="138"/>
        <v>0</v>
      </c>
      <c r="W2763" s="676"/>
      <c r="X2763" s="507" t="str">
        <f t="shared" si="136"/>
        <v>34 două camere, 6 trei camere, 0 număr camere necunoscut &lt;span style="color: red;"&gt;(spuneți-mi sau trimiteți tabel întreținere)&lt;/span&gt;</v>
      </c>
      <c r="Y2763" s="508" t="str">
        <f t="shared" si="137"/>
        <v>40 din care 34 două camere, 6 trei camere, 0 număr camere necunoscut &lt;span style="color: red;"&gt;(spuneți-mi sau trimiteți tabel întreținere)&lt;/span&gt;</v>
      </c>
      <c r="Z2763" s="509"/>
      <c r="AA2763" s="510" t="s">
        <v>1043</v>
      </c>
      <c r="AB2763" s="628" t="s">
        <v>1306</v>
      </c>
      <c r="AC2763" s="431" t="s">
        <v>1155</v>
      </c>
      <c r="AD2763" s="356" t="s">
        <v>2292</v>
      </c>
      <c r="AE2763" s="356"/>
      <c r="AF2763" s="356"/>
      <c r="AG2763" s="623" t="s">
        <v>10</v>
      </c>
      <c r="AH2763" s="623"/>
      <c r="AI2763" s="623" t="s">
        <v>2591</v>
      </c>
      <c r="AJ2763" s="441"/>
      <c r="AK2763" s="359"/>
    </row>
    <row r="2764" spans="1:37">
      <c r="A2764" s="367"/>
      <c r="B2764" s="445" t="s">
        <v>103</v>
      </c>
      <c r="C2764" s="402">
        <v>46.559699999999999</v>
      </c>
      <c r="D2764" s="428">
        <v>23.813300000000002</v>
      </c>
      <c r="E2764" s="449" t="s">
        <v>206</v>
      </c>
      <c r="F2764" s="450" t="s">
        <v>651</v>
      </c>
      <c r="G2764" s="450" t="s">
        <v>2515</v>
      </c>
      <c r="H2764" s="450" t="s">
        <v>3134</v>
      </c>
      <c r="I2764" s="452" t="s">
        <v>681</v>
      </c>
      <c r="J2764" s="457" t="s">
        <v>3</v>
      </c>
      <c r="K2764" s="407">
        <v>2</v>
      </c>
      <c r="L2764" s="407">
        <v>5</v>
      </c>
      <c r="M2764" s="407">
        <v>5</v>
      </c>
      <c r="N2764" s="425">
        <v>40</v>
      </c>
      <c r="O2764" s="437"/>
      <c r="P2764" s="406"/>
      <c r="Q2764" s="406">
        <v>14</v>
      </c>
      <c r="R2764" s="406">
        <v>26</v>
      </c>
      <c r="S2764" s="406"/>
      <c r="T2764" s="406"/>
      <c r="U2764" s="406"/>
      <c r="V2764" s="406">
        <f t="shared" si="138"/>
        <v>0</v>
      </c>
      <c r="W2764" s="676"/>
      <c r="X2764" s="507" t="str">
        <f t="shared" si="136"/>
        <v>14 două camere, 26 trei camere, 0 număr camere necunoscut &lt;span style="color: red;"&gt;(spuneți-mi sau trimiteți tabel întreținere)&lt;/span&gt;</v>
      </c>
      <c r="Y2764" s="508" t="str">
        <f t="shared" si="137"/>
        <v>40 din care 14 două camere, 26 trei camere, 0 număr camere necunoscut &lt;span style="color: red;"&gt;(spuneți-mi sau trimiteți tabel întreținere)&lt;/span&gt;</v>
      </c>
      <c r="Z2764" s="509"/>
      <c r="AA2764" s="510" t="s">
        <v>1043</v>
      </c>
      <c r="AB2764" s="628" t="s">
        <v>1305</v>
      </c>
      <c r="AC2764" s="431" t="s">
        <v>1547</v>
      </c>
      <c r="AD2764" s="623" t="s">
        <v>1492</v>
      </c>
      <c r="AE2764" s="623"/>
      <c r="AF2764" s="623"/>
      <c r="AG2764" s="623" t="s">
        <v>10</v>
      </c>
      <c r="AH2764" s="623"/>
      <c r="AI2764" s="623" t="s">
        <v>2583</v>
      </c>
      <c r="AJ2764" s="441"/>
      <c r="AK2764" s="359"/>
    </row>
    <row r="2765" spans="1:37">
      <c r="A2765" s="367"/>
      <c r="B2765" s="445" t="s">
        <v>113</v>
      </c>
      <c r="C2765" s="402">
        <v>46.558599999999998</v>
      </c>
      <c r="D2765" s="428">
        <v>23.803799999999999</v>
      </c>
      <c r="E2765" s="449" t="s">
        <v>206</v>
      </c>
      <c r="F2765" s="450" t="s">
        <v>651</v>
      </c>
      <c r="G2765" s="450" t="s">
        <v>2515</v>
      </c>
      <c r="H2765" s="450" t="s">
        <v>4685</v>
      </c>
      <c r="I2765" s="627" t="s">
        <v>681</v>
      </c>
      <c r="J2765" s="399" t="s">
        <v>3</v>
      </c>
      <c r="K2765" s="624">
        <v>1</v>
      </c>
      <c r="L2765" s="624">
        <v>5</v>
      </c>
      <c r="M2765" s="624">
        <v>4</v>
      </c>
      <c r="N2765" s="425">
        <v>20</v>
      </c>
      <c r="O2765" s="437"/>
      <c r="P2765" s="406"/>
      <c r="Q2765" s="406">
        <v>15</v>
      </c>
      <c r="R2765" s="406">
        <v>5</v>
      </c>
      <c r="S2765" s="406"/>
      <c r="T2765" s="406"/>
      <c r="U2765" s="406"/>
      <c r="V2765" s="406">
        <f t="shared" si="138"/>
        <v>0</v>
      </c>
      <c r="W2765" s="676"/>
      <c r="X2765" s="507" t="str">
        <f t="shared" si="136"/>
        <v>15 două camere, 5 trei camere, 0 număr camere necunoscut &lt;span style="color: red;"&gt;(spuneți-mi sau trimiteți tabel întreținere)&lt;/span&gt;</v>
      </c>
      <c r="Y2765" s="508" t="str">
        <f t="shared" si="137"/>
        <v>20 din care 15 două camere, 5 trei camere, 0 număr camere necunoscut &lt;span style="color: red;"&gt;(spuneți-mi sau trimiteți tabel întreținere)&lt;/span&gt;</v>
      </c>
      <c r="Z2765" s="509"/>
      <c r="AA2765" s="510" t="s">
        <v>1043</v>
      </c>
      <c r="AB2765" s="421" t="s">
        <v>1303</v>
      </c>
      <c r="AC2765" s="431" t="s">
        <v>1547</v>
      </c>
      <c r="AD2765" s="356" t="s">
        <v>2191</v>
      </c>
      <c r="AE2765" s="356"/>
      <c r="AF2765" s="356"/>
      <c r="AG2765" s="356" t="s">
        <v>840</v>
      </c>
      <c r="AH2765" s="356"/>
      <c r="AI2765" s="356" t="s">
        <v>2227</v>
      </c>
      <c r="AJ2765" s="441"/>
      <c r="AK2765" s="359"/>
    </row>
    <row r="2766" spans="1:37">
      <c r="A2766" s="367"/>
      <c r="B2766" s="445" t="s">
        <v>114</v>
      </c>
      <c r="C2766" s="402">
        <v>46.558900000000001</v>
      </c>
      <c r="D2766" s="428">
        <v>23.804099999999998</v>
      </c>
      <c r="E2766" s="449" t="s">
        <v>206</v>
      </c>
      <c r="F2766" s="450" t="s">
        <v>651</v>
      </c>
      <c r="G2766" s="450" t="s">
        <v>2515</v>
      </c>
      <c r="H2766" s="450" t="s">
        <v>4683</v>
      </c>
      <c r="I2766" s="627" t="s">
        <v>681</v>
      </c>
      <c r="J2766" s="399" t="s">
        <v>3</v>
      </c>
      <c r="K2766" s="624">
        <v>1</v>
      </c>
      <c r="L2766" s="624">
        <v>5</v>
      </c>
      <c r="M2766" s="624">
        <v>4</v>
      </c>
      <c r="N2766" s="425">
        <v>20</v>
      </c>
      <c r="O2766" s="437"/>
      <c r="P2766" s="406"/>
      <c r="Q2766" s="406">
        <v>15</v>
      </c>
      <c r="R2766" s="406">
        <v>5</v>
      </c>
      <c r="S2766" s="406"/>
      <c r="T2766" s="406"/>
      <c r="U2766" s="406"/>
      <c r="V2766" s="406">
        <f t="shared" si="138"/>
        <v>0</v>
      </c>
      <c r="W2766" s="676"/>
      <c r="X2766" s="507" t="str">
        <f t="shared" si="136"/>
        <v>15 două camere, 5 trei camere, 0 număr camere necunoscut &lt;span style="color: red;"&gt;(spuneți-mi sau trimiteți tabel întreținere)&lt;/span&gt;</v>
      </c>
      <c r="Y2766" s="508" t="str">
        <f t="shared" si="137"/>
        <v>20 din care 15 două camere, 5 trei camere, 0 număr camere necunoscut &lt;span style="color: red;"&gt;(spuneți-mi sau trimiteți tabel întreținere)&lt;/span&gt;</v>
      </c>
      <c r="Z2766" s="509"/>
      <c r="AA2766" s="510" t="s">
        <v>1043</v>
      </c>
      <c r="AB2766" s="421" t="s">
        <v>1303</v>
      </c>
      <c r="AC2766" s="431" t="s">
        <v>1547</v>
      </c>
      <c r="AD2766" s="356" t="s">
        <v>2191</v>
      </c>
      <c r="AE2766" s="356"/>
      <c r="AF2766" s="356"/>
      <c r="AG2766" s="356" t="s">
        <v>840</v>
      </c>
      <c r="AH2766" s="356"/>
      <c r="AI2766" s="356" t="s">
        <v>2227</v>
      </c>
      <c r="AJ2766" s="441"/>
      <c r="AK2766" s="359"/>
    </row>
    <row r="2767" spans="1:37">
      <c r="A2767" s="367"/>
      <c r="B2767" s="445" t="s">
        <v>146</v>
      </c>
      <c r="C2767" s="402">
        <v>46.559100000000001</v>
      </c>
      <c r="D2767" s="428">
        <v>23.804400000000001</v>
      </c>
      <c r="E2767" s="449" t="s">
        <v>206</v>
      </c>
      <c r="F2767" s="450" t="s">
        <v>651</v>
      </c>
      <c r="G2767" s="450" t="s">
        <v>2515</v>
      </c>
      <c r="H2767" s="450" t="s">
        <v>4681</v>
      </c>
      <c r="I2767" s="627" t="s">
        <v>681</v>
      </c>
      <c r="J2767" s="399" t="s">
        <v>3</v>
      </c>
      <c r="K2767" s="624">
        <v>1</v>
      </c>
      <c r="L2767" s="624">
        <v>5</v>
      </c>
      <c r="M2767" s="624">
        <v>4</v>
      </c>
      <c r="N2767" s="425">
        <v>20</v>
      </c>
      <c r="O2767" s="437"/>
      <c r="P2767" s="406"/>
      <c r="Q2767" s="406">
        <v>15</v>
      </c>
      <c r="R2767" s="406">
        <v>5</v>
      </c>
      <c r="S2767" s="406"/>
      <c r="T2767" s="406"/>
      <c r="U2767" s="406"/>
      <c r="V2767" s="406">
        <f t="shared" si="138"/>
        <v>0</v>
      </c>
      <c r="W2767" s="676"/>
      <c r="X2767" s="507" t="str">
        <f t="shared" si="136"/>
        <v>15 două camere, 5 trei camere, 0 număr camere necunoscut &lt;span style="color: red;"&gt;(spuneți-mi sau trimiteți tabel întreținere)&lt;/span&gt;</v>
      </c>
      <c r="Y2767" s="508" t="str">
        <f t="shared" si="137"/>
        <v>20 din care 15 două camere, 5 trei camere, 0 număr camere necunoscut &lt;span style="color: red;"&gt;(spuneți-mi sau trimiteți tabel întreținere)&lt;/span&gt;</v>
      </c>
      <c r="Z2767" s="509"/>
      <c r="AA2767" s="510" t="s">
        <v>1043</v>
      </c>
      <c r="AB2767" s="421" t="s">
        <v>1303</v>
      </c>
      <c r="AC2767" s="431" t="s">
        <v>1547</v>
      </c>
      <c r="AD2767" s="356" t="s">
        <v>2191</v>
      </c>
      <c r="AE2767" s="356"/>
      <c r="AF2767" s="356"/>
      <c r="AG2767" s="356" t="s">
        <v>840</v>
      </c>
      <c r="AH2767" s="356"/>
      <c r="AI2767" s="356" t="s">
        <v>2227</v>
      </c>
      <c r="AJ2767" s="441"/>
      <c r="AK2767" s="359"/>
    </row>
    <row r="2768" spans="1:37">
      <c r="A2768" s="367"/>
      <c r="B2768" s="445" t="s">
        <v>147</v>
      </c>
      <c r="C2768" s="402">
        <v>46.559600000000003</v>
      </c>
      <c r="D2768" s="428">
        <v>23.801500000000001</v>
      </c>
      <c r="E2768" s="449" t="s">
        <v>206</v>
      </c>
      <c r="F2768" s="450" t="s">
        <v>651</v>
      </c>
      <c r="G2768" s="450" t="s">
        <v>2515</v>
      </c>
      <c r="H2768" s="450" t="s">
        <v>3093</v>
      </c>
      <c r="I2768" s="627" t="s">
        <v>681</v>
      </c>
      <c r="J2768" s="399" t="s">
        <v>3</v>
      </c>
      <c r="K2768" s="624">
        <v>2</v>
      </c>
      <c r="L2768" s="624">
        <v>5</v>
      </c>
      <c r="M2768" s="624">
        <v>4</v>
      </c>
      <c r="N2768" s="425">
        <v>40</v>
      </c>
      <c r="O2768" s="437"/>
      <c r="P2768" s="406"/>
      <c r="Q2768" s="406">
        <v>30</v>
      </c>
      <c r="R2768" s="406">
        <v>10</v>
      </c>
      <c r="S2768" s="406"/>
      <c r="T2768" s="406"/>
      <c r="U2768" s="406"/>
      <c r="V2768" s="406">
        <f t="shared" si="138"/>
        <v>0</v>
      </c>
      <c r="W2768" s="676"/>
      <c r="X2768" s="507" t="str">
        <f t="shared" si="136"/>
        <v>30 două camere, 10 trei camere, 0 număr camere necunoscut &lt;span style="color: red;"&gt;(spuneți-mi sau trimiteți tabel întreținere)&lt;/span&gt;</v>
      </c>
      <c r="Y2768" s="508" t="str">
        <f t="shared" si="137"/>
        <v>40 din care 30 două camere, 10 trei camere, 0 număr camere necunoscut &lt;span style="color: red;"&gt;(spuneți-mi sau trimiteți tabel întreținere)&lt;/span&gt;</v>
      </c>
      <c r="Z2768" s="509"/>
      <c r="AA2768" s="510" t="s">
        <v>1043</v>
      </c>
      <c r="AB2768" s="421" t="s">
        <v>1303</v>
      </c>
      <c r="AC2768" s="431" t="s">
        <v>1547</v>
      </c>
      <c r="AD2768" s="356" t="s">
        <v>2191</v>
      </c>
      <c r="AE2768" s="356"/>
      <c r="AF2768" s="356"/>
      <c r="AG2768" s="356" t="s">
        <v>840</v>
      </c>
      <c r="AH2768" s="356"/>
      <c r="AI2768" s="356" t="s">
        <v>2227</v>
      </c>
      <c r="AJ2768" s="441"/>
      <c r="AK2768" s="359"/>
    </row>
    <row r="2769" spans="1:37">
      <c r="A2769" s="367"/>
      <c r="B2769" s="445" t="s">
        <v>73</v>
      </c>
      <c r="C2769" s="402">
        <v>46.558300000000003</v>
      </c>
      <c r="D2769" s="428">
        <v>23.799499999999998</v>
      </c>
      <c r="E2769" s="449" t="s">
        <v>206</v>
      </c>
      <c r="F2769" s="450" t="s">
        <v>651</v>
      </c>
      <c r="G2769" s="450" t="s">
        <v>2515</v>
      </c>
      <c r="H2769" s="450" t="s">
        <v>5336</v>
      </c>
      <c r="I2769" s="627" t="s">
        <v>681</v>
      </c>
      <c r="J2769" s="399" t="s">
        <v>3</v>
      </c>
      <c r="K2769" s="624">
        <v>1</v>
      </c>
      <c r="L2769" s="624">
        <v>5</v>
      </c>
      <c r="M2769" s="624">
        <v>4</v>
      </c>
      <c r="N2769" s="425">
        <v>20</v>
      </c>
      <c r="O2769" s="437"/>
      <c r="P2769" s="406"/>
      <c r="Q2769" s="406">
        <v>15</v>
      </c>
      <c r="R2769" s="406">
        <v>5</v>
      </c>
      <c r="S2769" s="406"/>
      <c r="T2769" s="406"/>
      <c r="U2769" s="406"/>
      <c r="V2769" s="406">
        <f t="shared" si="138"/>
        <v>0</v>
      </c>
      <c r="W2769" s="676"/>
      <c r="X2769" s="507" t="str">
        <f t="shared" si="136"/>
        <v>15 două camere, 5 trei camere, 0 număr camere necunoscut &lt;span style="color: red;"&gt;(spuneți-mi sau trimiteți tabel întreținere)&lt;/span&gt;</v>
      </c>
      <c r="Y2769" s="508" t="str">
        <f t="shared" si="137"/>
        <v>20 din care 15 două camere, 5 trei camere, 0 număr camere necunoscut &lt;span style="color: red;"&gt;(spuneți-mi sau trimiteți tabel întreținere)&lt;/span&gt;</v>
      </c>
      <c r="Z2769" s="509"/>
      <c r="AA2769" s="510" t="s">
        <v>1043</v>
      </c>
      <c r="AB2769" s="421" t="s">
        <v>1303</v>
      </c>
      <c r="AC2769" s="431" t="s">
        <v>1547</v>
      </c>
      <c r="AD2769" s="356" t="s">
        <v>2191</v>
      </c>
      <c r="AE2769" s="356"/>
      <c r="AF2769" s="356"/>
      <c r="AG2769" s="356" t="s">
        <v>840</v>
      </c>
      <c r="AH2769" s="356"/>
      <c r="AI2769" s="356" t="s">
        <v>2227</v>
      </c>
      <c r="AJ2769" s="441"/>
      <c r="AK2769" s="359"/>
    </row>
    <row r="2770" spans="1:37">
      <c r="A2770" s="367"/>
      <c r="B2770" s="445" t="s">
        <v>122</v>
      </c>
      <c r="C2770" s="402">
        <v>46.558599999999998</v>
      </c>
      <c r="D2770" s="428">
        <v>23.799700000000001</v>
      </c>
      <c r="E2770" s="449" t="s">
        <v>206</v>
      </c>
      <c r="F2770" s="450" t="s">
        <v>651</v>
      </c>
      <c r="G2770" s="450" t="s">
        <v>2515</v>
      </c>
      <c r="H2770" s="450" t="s">
        <v>2973</v>
      </c>
      <c r="I2770" s="627" t="s">
        <v>681</v>
      </c>
      <c r="J2770" s="399" t="s">
        <v>3</v>
      </c>
      <c r="K2770" s="624">
        <v>1</v>
      </c>
      <c r="L2770" s="624">
        <v>5</v>
      </c>
      <c r="M2770" s="624">
        <v>5</v>
      </c>
      <c r="N2770" s="398">
        <v>20</v>
      </c>
      <c r="O2770" s="395"/>
      <c r="P2770" s="526"/>
      <c r="Q2770" s="526">
        <v>15</v>
      </c>
      <c r="R2770" s="526">
        <v>5</v>
      </c>
      <c r="S2770" s="526"/>
      <c r="T2770" s="526"/>
      <c r="U2770" s="526"/>
      <c r="V2770" s="526">
        <f t="shared" si="138"/>
        <v>0</v>
      </c>
      <c r="W2770" s="672"/>
      <c r="X2770" s="396" t="str">
        <f t="shared" si="136"/>
        <v>15 două camere, 5 trei camere, 0 număr camere necunoscut &lt;span style="color: red;"&gt;(spuneți-mi sau trimiteți tabel întreținere)&lt;/span&gt;</v>
      </c>
      <c r="Y2770" s="622" t="str">
        <f t="shared" si="137"/>
        <v>20 din care 15 două camere, 5 trei camere, 0 număr camere necunoscut &lt;span style="color: red;"&gt;(spuneți-mi sau trimiteți tabel întreținere)&lt;/span&gt;</v>
      </c>
      <c r="Z2770" s="397"/>
      <c r="AA2770" s="625" t="s">
        <v>1043</v>
      </c>
      <c r="AB2770" s="628" t="s">
        <v>1302</v>
      </c>
      <c r="AC2770" s="431" t="s">
        <v>1548</v>
      </c>
      <c r="AD2770" s="623" t="s">
        <v>1465</v>
      </c>
      <c r="AE2770" s="623"/>
      <c r="AF2770" s="623"/>
      <c r="AG2770" s="623" t="s">
        <v>7</v>
      </c>
      <c r="AH2770" s="623"/>
      <c r="AI2770" s="623" t="s">
        <v>2575</v>
      </c>
      <c r="AJ2770" s="441"/>
      <c r="AK2770" s="359"/>
    </row>
    <row r="2771" spans="1:37">
      <c r="A2771" s="367"/>
      <c r="B2771" s="445" t="s">
        <v>404</v>
      </c>
      <c r="C2771" s="402">
        <v>46.55865</v>
      </c>
      <c r="D2771" s="428">
        <v>23.799900000000001</v>
      </c>
      <c r="E2771" s="449" t="s">
        <v>206</v>
      </c>
      <c r="F2771" s="450" t="s">
        <v>651</v>
      </c>
      <c r="G2771" s="450" t="s">
        <v>2515</v>
      </c>
      <c r="H2771" s="450" t="s">
        <v>5348</v>
      </c>
      <c r="I2771" s="627" t="s">
        <v>681</v>
      </c>
      <c r="J2771" s="399" t="s">
        <v>3</v>
      </c>
      <c r="K2771" s="624">
        <v>1</v>
      </c>
      <c r="L2771" s="624">
        <v>5</v>
      </c>
      <c r="M2771" s="624">
        <v>4</v>
      </c>
      <c r="N2771" s="425">
        <v>20</v>
      </c>
      <c r="O2771" s="437"/>
      <c r="P2771" s="406"/>
      <c r="Q2771" s="406">
        <v>15</v>
      </c>
      <c r="R2771" s="406">
        <v>5</v>
      </c>
      <c r="S2771" s="406"/>
      <c r="T2771" s="406"/>
      <c r="U2771" s="406"/>
      <c r="V2771" s="406">
        <f t="shared" si="138"/>
        <v>0</v>
      </c>
      <c r="W2771" s="676"/>
      <c r="X2771" s="507" t="str">
        <f t="shared" si="136"/>
        <v>15 două camere, 5 trei camere, 0 număr camere necunoscut &lt;span style="color: red;"&gt;(spuneți-mi sau trimiteți tabel întreținere)&lt;/span&gt;</v>
      </c>
      <c r="Y2771" s="508" t="str">
        <f t="shared" si="137"/>
        <v>20 din care 15 două camere, 5 trei camere, 0 număr camere necunoscut &lt;span style="color: red;"&gt;(spuneți-mi sau trimiteți tabel întreținere)&lt;/span&gt;</v>
      </c>
      <c r="Z2771" s="509"/>
      <c r="AA2771" s="510" t="s">
        <v>1043</v>
      </c>
      <c r="AB2771" s="421" t="s">
        <v>1303</v>
      </c>
      <c r="AC2771" s="431" t="s">
        <v>1547</v>
      </c>
      <c r="AD2771" s="356" t="s">
        <v>2191</v>
      </c>
      <c r="AE2771" s="356"/>
      <c r="AF2771" s="356"/>
      <c r="AG2771" s="356" t="s">
        <v>840</v>
      </c>
      <c r="AH2771" s="356"/>
      <c r="AI2771" s="356" t="s">
        <v>2227</v>
      </c>
      <c r="AJ2771" s="441"/>
      <c r="AK2771" s="359"/>
    </row>
    <row r="2772" spans="1:37">
      <c r="A2772" s="367"/>
      <c r="B2772" s="445" t="s">
        <v>159</v>
      </c>
      <c r="C2772" s="402">
        <v>46.558700000000002</v>
      </c>
      <c r="D2772" s="428">
        <v>23.799399999999999</v>
      </c>
      <c r="E2772" s="449" t="s">
        <v>206</v>
      </c>
      <c r="F2772" s="450" t="s">
        <v>651</v>
      </c>
      <c r="G2772" s="450" t="s">
        <v>2515</v>
      </c>
      <c r="H2772" s="450" t="s">
        <v>5348</v>
      </c>
      <c r="I2772" s="627" t="s">
        <v>681</v>
      </c>
      <c r="J2772" s="399" t="s">
        <v>3</v>
      </c>
      <c r="K2772" s="624">
        <v>1</v>
      </c>
      <c r="L2772" s="624">
        <v>5</v>
      </c>
      <c r="M2772" s="624">
        <v>4</v>
      </c>
      <c r="N2772" s="425">
        <v>20</v>
      </c>
      <c r="O2772" s="437"/>
      <c r="P2772" s="406"/>
      <c r="Q2772" s="406">
        <v>15</v>
      </c>
      <c r="R2772" s="406">
        <v>5</v>
      </c>
      <c r="S2772" s="406"/>
      <c r="T2772" s="406"/>
      <c r="U2772" s="406"/>
      <c r="V2772" s="406">
        <f t="shared" si="138"/>
        <v>0</v>
      </c>
      <c r="W2772" s="676"/>
      <c r="X2772" s="507" t="str">
        <f t="shared" si="136"/>
        <v>15 două camere, 5 trei camere, 0 număr camere necunoscut &lt;span style="color: red;"&gt;(spuneți-mi sau trimiteți tabel întreținere)&lt;/span&gt;</v>
      </c>
      <c r="Y2772" s="508" t="str">
        <f t="shared" si="137"/>
        <v>20 din care 15 două camere, 5 trei camere, 0 număr camere necunoscut &lt;span style="color: red;"&gt;(spuneți-mi sau trimiteți tabel întreținere)&lt;/span&gt;</v>
      </c>
      <c r="Z2772" s="509"/>
      <c r="AA2772" s="510" t="s">
        <v>1043</v>
      </c>
      <c r="AB2772" s="421" t="s">
        <v>1303</v>
      </c>
      <c r="AC2772" s="431" t="s">
        <v>1547</v>
      </c>
      <c r="AD2772" s="356" t="s">
        <v>2191</v>
      </c>
      <c r="AE2772" s="356"/>
      <c r="AF2772" s="356"/>
      <c r="AG2772" s="356" t="s">
        <v>840</v>
      </c>
      <c r="AH2772" s="356"/>
      <c r="AI2772" s="356" t="s">
        <v>2227</v>
      </c>
      <c r="AJ2772" s="441"/>
      <c r="AK2772" s="359"/>
    </row>
    <row r="2773" spans="1:37">
      <c r="A2773" s="367"/>
      <c r="B2773" s="445" t="s">
        <v>74</v>
      </c>
      <c r="C2773" s="402">
        <v>46.558999999999997</v>
      </c>
      <c r="D2773" s="428">
        <v>23.8</v>
      </c>
      <c r="E2773" s="449" t="s">
        <v>206</v>
      </c>
      <c r="F2773" s="450" t="s">
        <v>651</v>
      </c>
      <c r="G2773" s="450" t="s">
        <v>2515</v>
      </c>
      <c r="H2773" s="450" t="s">
        <v>2976</v>
      </c>
      <c r="I2773" s="627" t="s">
        <v>681</v>
      </c>
      <c r="J2773" s="399" t="s">
        <v>3</v>
      </c>
      <c r="K2773" s="624">
        <v>1</v>
      </c>
      <c r="L2773" s="624">
        <v>5</v>
      </c>
      <c r="M2773" s="624">
        <v>5</v>
      </c>
      <c r="N2773" s="398">
        <v>20</v>
      </c>
      <c r="O2773" s="395"/>
      <c r="P2773" s="526"/>
      <c r="Q2773" s="526">
        <v>15</v>
      </c>
      <c r="R2773" s="526">
        <v>5</v>
      </c>
      <c r="S2773" s="526"/>
      <c r="T2773" s="526"/>
      <c r="U2773" s="526"/>
      <c r="V2773" s="526">
        <f t="shared" si="138"/>
        <v>0</v>
      </c>
      <c r="W2773" s="672"/>
      <c r="X2773" s="396" t="str">
        <f t="shared" si="136"/>
        <v>15 două camere, 5 trei camere, 0 număr camere necunoscut &lt;span style="color: red;"&gt;(spuneți-mi sau trimiteți tabel întreținere)&lt;/span&gt;</v>
      </c>
      <c r="Y2773" s="622" t="str">
        <f t="shared" si="137"/>
        <v>20 din care 15 două camere, 5 trei camere, 0 număr camere necunoscut &lt;span style="color: red;"&gt;(spuneți-mi sau trimiteți tabel întreținere)&lt;/span&gt;</v>
      </c>
      <c r="Z2773" s="397"/>
      <c r="AA2773" s="625" t="s">
        <v>1043</v>
      </c>
      <c r="AB2773" s="628" t="s">
        <v>1302</v>
      </c>
      <c r="AC2773" s="431" t="s">
        <v>1548</v>
      </c>
      <c r="AD2773" s="623" t="s">
        <v>1465</v>
      </c>
      <c r="AE2773" s="623"/>
      <c r="AF2773" s="623"/>
      <c r="AG2773" s="623" t="s">
        <v>7</v>
      </c>
      <c r="AH2773" s="623"/>
      <c r="AI2773" s="623" t="s">
        <v>2575</v>
      </c>
      <c r="AJ2773" s="441"/>
      <c r="AK2773" s="359"/>
    </row>
    <row r="2774" spans="1:37">
      <c r="A2774" s="367"/>
      <c r="B2774" s="445" t="s">
        <v>404</v>
      </c>
      <c r="C2774" s="402">
        <v>46.559049999999999</v>
      </c>
      <c r="D2774" s="428">
        <v>23.8002</v>
      </c>
      <c r="E2774" s="449" t="s">
        <v>206</v>
      </c>
      <c r="F2774" s="450" t="s">
        <v>651</v>
      </c>
      <c r="G2774" s="450" t="s">
        <v>2515</v>
      </c>
      <c r="H2774" s="450" t="s">
        <v>5349</v>
      </c>
      <c r="I2774" s="627" t="s">
        <v>681</v>
      </c>
      <c r="J2774" s="399" t="s">
        <v>3</v>
      </c>
      <c r="K2774" s="624">
        <v>1</v>
      </c>
      <c r="L2774" s="624">
        <v>5</v>
      </c>
      <c r="M2774" s="624">
        <v>4</v>
      </c>
      <c r="N2774" s="425">
        <v>20</v>
      </c>
      <c r="O2774" s="437"/>
      <c r="P2774" s="406"/>
      <c r="Q2774" s="406">
        <v>15</v>
      </c>
      <c r="R2774" s="406">
        <v>5</v>
      </c>
      <c r="S2774" s="406"/>
      <c r="T2774" s="406"/>
      <c r="U2774" s="406"/>
      <c r="V2774" s="406">
        <f t="shared" si="138"/>
        <v>0</v>
      </c>
      <c r="W2774" s="676"/>
      <c r="X2774" s="507" t="str">
        <f t="shared" si="136"/>
        <v>15 două camere, 5 trei camere, 0 număr camere necunoscut &lt;span style="color: red;"&gt;(spuneți-mi sau trimiteți tabel întreținere)&lt;/span&gt;</v>
      </c>
      <c r="Y2774" s="508" t="str">
        <f t="shared" si="137"/>
        <v>20 din care 15 două camere, 5 trei camere, 0 număr camere necunoscut &lt;span style="color: red;"&gt;(spuneți-mi sau trimiteți tabel întreținere)&lt;/span&gt;</v>
      </c>
      <c r="Z2774" s="509"/>
      <c r="AA2774" s="510" t="s">
        <v>1043</v>
      </c>
      <c r="AB2774" s="421" t="s">
        <v>1303</v>
      </c>
      <c r="AC2774" s="431" t="s">
        <v>1547</v>
      </c>
      <c r="AD2774" s="356" t="s">
        <v>2191</v>
      </c>
      <c r="AE2774" s="356"/>
      <c r="AF2774" s="356"/>
      <c r="AG2774" s="356" t="s">
        <v>840</v>
      </c>
      <c r="AH2774" s="356"/>
      <c r="AI2774" s="356" t="s">
        <v>2227</v>
      </c>
      <c r="AJ2774" s="441"/>
      <c r="AK2774" s="359"/>
    </row>
    <row r="2775" spans="1:37">
      <c r="A2775" s="367"/>
      <c r="B2775" s="445" t="s">
        <v>404</v>
      </c>
      <c r="C2775" s="402">
        <v>46.559100000000001</v>
      </c>
      <c r="D2775" s="428">
        <v>23.799800000000001</v>
      </c>
      <c r="E2775" s="449" t="s">
        <v>206</v>
      </c>
      <c r="F2775" s="450" t="s">
        <v>651</v>
      </c>
      <c r="G2775" s="450" t="s">
        <v>2515</v>
      </c>
      <c r="H2775" s="450" t="s">
        <v>5350</v>
      </c>
      <c r="I2775" s="627" t="s">
        <v>681</v>
      </c>
      <c r="J2775" s="399" t="s">
        <v>3</v>
      </c>
      <c r="K2775" s="624">
        <v>1</v>
      </c>
      <c r="L2775" s="624">
        <v>5</v>
      </c>
      <c r="M2775" s="624">
        <v>4</v>
      </c>
      <c r="N2775" s="425">
        <v>20</v>
      </c>
      <c r="O2775" s="437"/>
      <c r="P2775" s="406"/>
      <c r="Q2775" s="406">
        <v>15</v>
      </c>
      <c r="R2775" s="406">
        <v>5</v>
      </c>
      <c r="S2775" s="406"/>
      <c r="T2775" s="406"/>
      <c r="U2775" s="406"/>
      <c r="V2775" s="406">
        <f t="shared" si="138"/>
        <v>0</v>
      </c>
      <c r="W2775" s="676"/>
      <c r="X2775" s="507" t="str">
        <f t="shared" si="136"/>
        <v>15 două camere, 5 trei camere, 0 număr camere necunoscut &lt;span style="color: red;"&gt;(spuneți-mi sau trimiteți tabel întreținere)&lt;/span&gt;</v>
      </c>
      <c r="Y2775" s="508" t="str">
        <f t="shared" si="137"/>
        <v>20 din care 15 două camere, 5 trei camere, 0 număr camere necunoscut &lt;span style="color: red;"&gt;(spuneți-mi sau trimiteți tabel întreținere)&lt;/span&gt;</v>
      </c>
      <c r="Z2775" s="509"/>
      <c r="AA2775" s="510" t="s">
        <v>1043</v>
      </c>
      <c r="AB2775" s="421" t="s">
        <v>1303</v>
      </c>
      <c r="AC2775" s="431" t="s">
        <v>1547</v>
      </c>
      <c r="AD2775" s="356" t="s">
        <v>2191</v>
      </c>
      <c r="AE2775" s="356"/>
      <c r="AF2775" s="356"/>
      <c r="AG2775" s="356" t="s">
        <v>840</v>
      </c>
      <c r="AH2775" s="356"/>
      <c r="AI2775" s="356" t="s">
        <v>2227</v>
      </c>
      <c r="AJ2775" s="441"/>
      <c r="AK2775" s="359"/>
    </row>
    <row r="2776" spans="1:37">
      <c r="A2776" s="367"/>
      <c r="B2776" s="445" t="s">
        <v>128</v>
      </c>
      <c r="C2776" s="402">
        <v>46.558500000000002</v>
      </c>
      <c r="D2776" s="428">
        <v>23.802099999999999</v>
      </c>
      <c r="E2776" s="449" t="s">
        <v>206</v>
      </c>
      <c r="F2776" s="450" t="s">
        <v>651</v>
      </c>
      <c r="G2776" s="450" t="s">
        <v>2515</v>
      </c>
      <c r="H2776" s="450" t="s">
        <v>4690</v>
      </c>
      <c r="I2776" s="627" t="s">
        <v>681</v>
      </c>
      <c r="J2776" s="399" t="s">
        <v>3</v>
      </c>
      <c r="K2776" s="624">
        <v>2</v>
      </c>
      <c r="L2776" s="624">
        <v>5</v>
      </c>
      <c r="M2776" s="624">
        <v>4</v>
      </c>
      <c r="N2776" s="425">
        <v>40</v>
      </c>
      <c r="O2776" s="437"/>
      <c r="P2776" s="406"/>
      <c r="Q2776" s="406">
        <v>30</v>
      </c>
      <c r="R2776" s="406">
        <v>10</v>
      </c>
      <c r="S2776" s="406"/>
      <c r="T2776" s="406"/>
      <c r="U2776" s="406"/>
      <c r="V2776" s="406">
        <f t="shared" si="138"/>
        <v>0</v>
      </c>
      <c r="W2776" s="676"/>
      <c r="X2776" s="507" t="str">
        <f t="shared" si="136"/>
        <v>30 două camere, 10 trei camere, 0 număr camere necunoscut &lt;span style="color: red;"&gt;(spuneți-mi sau trimiteți tabel întreținere)&lt;/span&gt;</v>
      </c>
      <c r="Y2776" s="508" t="str">
        <f t="shared" si="137"/>
        <v>40 din care 30 două camere, 10 trei camere, 0 număr camere necunoscut &lt;span style="color: red;"&gt;(spuneți-mi sau trimiteți tabel întreținere)&lt;/span&gt;</v>
      </c>
      <c r="Z2776" s="509"/>
      <c r="AA2776" s="510" t="s">
        <v>1043</v>
      </c>
      <c r="AB2776" s="421" t="s">
        <v>1303</v>
      </c>
      <c r="AC2776" s="431" t="s">
        <v>1547</v>
      </c>
      <c r="AD2776" s="356" t="s">
        <v>2191</v>
      </c>
      <c r="AE2776" s="356"/>
      <c r="AF2776" s="356"/>
      <c r="AG2776" s="356" t="s">
        <v>840</v>
      </c>
      <c r="AH2776" s="356"/>
      <c r="AI2776" s="356" t="s">
        <v>2227</v>
      </c>
      <c r="AJ2776" s="441"/>
      <c r="AK2776" s="359"/>
    </row>
    <row r="2777" spans="1:37">
      <c r="A2777" s="367"/>
      <c r="B2777" s="445" t="s">
        <v>71</v>
      </c>
      <c r="C2777" s="402">
        <v>46.559600000000003</v>
      </c>
      <c r="D2777" s="428">
        <v>23.8048</v>
      </c>
      <c r="E2777" s="449" t="s">
        <v>206</v>
      </c>
      <c r="F2777" s="450" t="s">
        <v>651</v>
      </c>
      <c r="G2777" s="450" t="s">
        <v>2515</v>
      </c>
      <c r="H2777" s="450" t="s">
        <v>5351</v>
      </c>
      <c r="I2777" s="627" t="s">
        <v>681</v>
      </c>
      <c r="J2777" s="399" t="s">
        <v>3</v>
      </c>
      <c r="K2777" s="624">
        <v>3</v>
      </c>
      <c r="L2777" s="624">
        <v>5</v>
      </c>
      <c r="M2777" s="624">
        <v>4</v>
      </c>
      <c r="N2777" s="425">
        <v>60</v>
      </c>
      <c r="O2777" s="437"/>
      <c r="P2777" s="406"/>
      <c r="Q2777" s="406">
        <v>45</v>
      </c>
      <c r="R2777" s="406">
        <v>15</v>
      </c>
      <c r="S2777" s="406"/>
      <c r="T2777" s="406"/>
      <c r="U2777" s="406"/>
      <c r="V2777" s="406">
        <f t="shared" si="138"/>
        <v>0</v>
      </c>
      <c r="W2777" s="676"/>
      <c r="X2777" s="507" t="str">
        <f t="shared" si="136"/>
        <v>45 două camere, 15 trei camere, 0 număr camere necunoscut &lt;span style="color: red;"&gt;(spuneți-mi sau trimiteți tabel întreținere)&lt;/span&gt;</v>
      </c>
      <c r="Y2777" s="508" t="str">
        <f t="shared" si="137"/>
        <v>60 din care 45 două camere, 15 trei camere, 0 număr camere necunoscut &lt;span style="color: red;"&gt;(spuneți-mi sau trimiteți tabel întreținere)&lt;/span&gt;</v>
      </c>
      <c r="Z2777" s="509"/>
      <c r="AA2777" s="510" t="s">
        <v>1043</v>
      </c>
      <c r="AB2777" s="421" t="s">
        <v>1303</v>
      </c>
      <c r="AC2777" s="431" t="s">
        <v>1547</v>
      </c>
      <c r="AD2777" s="356" t="s">
        <v>2191</v>
      </c>
      <c r="AE2777" s="356"/>
      <c r="AF2777" s="356"/>
      <c r="AG2777" s="356" t="s">
        <v>840</v>
      </c>
      <c r="AH2777" s="356"/>
      <c r="AI2777" s="356" t="s">
        <v>2227</v>
      </c>
      <c r="AJ2777" s="441"/>
      <c r="AK2777" s="359"/>
    </row>
    <row r="2778" spans="1:37">
      <c r="A2778" s="367"/>
      <c r="B2778" s="445" t="s">
        <v>72</v>
      </c>
      <c r="C2778" s="402">
        <v>46.560400000000001</v>
      </c>
      <c r="D2778" s="428">
        <v>23.805800000000001</v>
      </c>
      <c r="E2778" s="449" t="s">
        <v>206</v>
      </c>
      <c r="F2778" s="450" t="s">
        <v>651</v>
      </c>
      <c r="G2778" s="450" t="s">
        <v>2515</v>
      </c>
      <c r="H2778" s="450" t="s">
        <v>5321</v>
      </c>
      <c r="I2778" s="627" t="s">
        <v>681</v>
      </c>
      <c r="J2778" s="399" t="s">
        <v>3</v>
      </c>
      <c r="K2778" s="624">
        <v>2</v>
      </c>
      <c r="L2778" s="624">
        <v>5</v>
      </c>
      <c r="M2778" s="624">
        <v>4</v>
      </c>
      <c r="N2778" s="425">
        <v>40</v>
      </c>
      <c r="O2778" s="437"/>
      <c r="P2778" s="406"/>
      <c r="Q2778" s="406">
        <v>30</v>
      </c>
      <c r="R2778" s="406">
        <v>10</v>
      </c>
      <c r="S2778" s="406"/>
      <c r="T2778" s="406"/>
      <c r="U2778" s="406"/>
      <c r="V2778" s="406">
        <f t="shared" si="138"/>
        <v>0</v>
      </c>
      <c r="W2778" s="676"/>
      <c r="X2778" s="507" t="str">
        <f t="shared" si="136"/>
        <v>30 două camere, 10 trei camere, 0 număr camere necunoscut &lt;span style="color: red;"&gt;(spuneți-mi sau trimiteți tabel întreținere)&lt;/span&gt;</v>
      </c>
      <c r="Y2778" s="508" t="str">
        <f t="shared" si="137"/>
        <v>40 din care 30 două camere, 10 trei camere, 0 număr camere necunoscut &lt;span style="color: red;"&gt;(spuneți-mi sau trimiteți tabel întreținere)&lt;/span&gt;</v>
      </c>
      <c r="Z2778" s="509"/>
      <c r="AA2778" s="510" t="s">
        <v>1043</v>
      </c>
      <c r="AB2778" s="421" t="s">
        <v>1303</v>
      </c>
      <c r="AC2778" s="431" t="s">
        <v>1547</v>
      </c>
      <c r="AD2778" s="356" t="s">
        <v>2191</v>
      </c>
      <c r="AE2778" s="356"/>
      <c r="AF2778" s="356"/>
      <c r="AG2778" s="356" t="s">
        <v>840</v>
      </c>
      <c r="AH2778" s="356"/>
      <c r="AI2778" s="356" t="s">
        <v>2227</v>
      </c>
      <c r="AJ2778" s="441"/>
      <c r="AK2778" s="359"/>
    </row>
    <row r="2779" spans="1:37">
      <c r="A2779" s="367"/>
      <c r="B2779" s="445" t="s">
        <v>39</v>
      </c>
      <c r="C2779" s="402">
        <v>46.558999999999997</v>
      </c>
      <c r="D2779" s="428">
        <v>23.8111</v>
      </c>
      <c r="E2779" s="449" t="s">
        <v>206</v>
      </c>
      <c r="F2779" s="450" t="s">
        <v>651</v>
      </c>
      <c r="G2779" s="450" t="s">
        <v>2515</v>
      </c>
      <c r="H2779" s="450" t="s">
        <v>3128</v>
      </c>
      <c r="I2779" s="452" t="s">
        <v>681</v>
      </c>
      <c r="J2779" s="457" t="s">
        <v>3</v>
      </c>
      <c r="K2779" s="407">
        <v>2</v>
      </c>
      <c r="L2779" s="407">
        <v>5</v>
      </c>
      <c r="M2779" s="407">
        <v>5</v>
      </c>
      <c r="N2779" s="425">
        <v>40</v>
      </c>
      <c r="O2779" s="437"/>
      <c r="P2779" s="406"/>
      <c r="Q2779" s="406">
        <v>14</v>
      </c>
      <c r="R2779" s="406">
        <v>26</v>
      </c>
      <c r="S2779" s="406"/>
      <c r="T2779" s="406"/>
      <c r="U2779" s="406"/>
      <c r="V2779" s="406">
        <f t="shared" si="138"/>
        <v>0</v>
      </c>
      <c r="W2779" s="676"/>
      <c r="X2779" s="507" t="str">
        <f t="shared" si="136"/>
        <v>14 două camere, 26 trei camere, 0 număr camere necunoscut &lt;span style="color: red;"&gt;(spuneți-mi sau trimiteți tabel întreținere)&lt;/span&gt;</v>
      </c>
      <c r="Y2779" s="508" t="str">
        <f t="shared" si="137"/>
        <v>40 din care 14 două camere, 26 trei camere, 0 număr camere necunoscut &lt;span style="color: red;"&gt;(spuneți-mi sau trimiteți tabel întreținere)&lt;/span&gt;</v>
      </c>
      <c r="Z2779" s="509"/>
      <c r="AA2779" s="510" t="s">
        <v>1043</v>
      </c>
      <c r="AB2779" s="628" t="s">
        <v>1305</v>
      </c>
      <c r="AC2779" s="431" t="s">
        <v>1547</v>
      </c>
      <c r="AD2779" s="623" t="s">
        <v>1492</v>
      </c>
      <c r="AE2779" s="623"/>
      <c r="AF2779" s="623"/>
      <c r="AG2779" s="623" t="s">
        <v>10</v>
      </c>
      <c r="AH2779" s="623"/>
      <c r="AI2779" s="623" t="s">
        <v>2583</v>
      </c>
      <c r="AJ2779" s="441"/>
      <c r="AK2779" s="359"/>
    </row>
    <row r="2780" spans="1:37">
      <c r="A2780" s="367"/>
      <c r="B2780" s="445" t="s">
        <v>40</v>
      </c>
      <c r="C2780" s="402">
        <v>46.559199999999997</v>
      </c>
      <c r="D2780" s="428">
        <v>23.811800000000002</v>
      </c>
      <c r="E2780" s="449" t="s">
        <v>206</v>
      </c>
      <c r="F2780" s="450" t="s">
        <v>651</v>
      </c>
      <c r="G2780" s="450" t="s">
        <v>2515</v>
      </c>
      <c r="H2780" s="450" t="s">
        <v>3130</v>
      </c>
      <c r="I2780" s="452" t="s">
        <v>681</v>
      </c>
      <c r="J2780" s="457" t="s">
        <v>3</v>
      </c>
      <c r="K2780" s="407">
        <v>2</v>
      </c>
      <c r="L2780" s="407">
        <v>5</v>
      </c>
      <c r="M2780" s="407">
        <v>5</v>
      </c>
      <c r="N2780" s="425">
        <v>40</v>
      </c>
      <c r="O2780" s="437"/>
      <c r="P2780" s="406"/>
      <c r="Q2780" s="406">
        <v>14</v>
      </c>
      <c r="R2780" s="406">
        <v>26</v>
      </c>
      <c r="S2780" s="406"/>
      <c r="T2780" s="406"/>
      <c r="U2780" s="406"/>
      <c r="V2780" s="406">
        <f t="shared" si="138"/>
        <v>0</v>
      </c>
      <c r="W2780" s="676"/>
      <c r="X2780" s="507" t="str">
        <f t="shared" si="136"/>
        <v>14 două camere, 26 trei camere, 0 număr camere necunoscut &lt;span style="color: red;"&gt;(spuneți-mi sau trimiteți tabel întreținere)&lt;/span&gt;</v>
      </c>
      <c r="Y2780" s="508" t="str">
        <f t="shared" si="137"/>
        <v>40 din care 14 două camere, 26 trei camere, 0 număr camere necunoscut &lt;span style="color: red;"&gt;(spuneți-mi sau trimiteți tabel întreținere)&lt;/span&gt;</v>
      </c>
      <c r="Z2780" s="509"/>
      <c r="AA2780" s="510" t="s">
        <v>1043</v>
      </c>
      <c r="AB2780" s="628" t="s">
        <v>1305</v>
      </c>
      <c r="AC2780" s="431" t="s">
        <v>1547</v>
      </c>
      <c r="AD2780" s="623" t="s">
        <v>1492</v>
      </c>
      <c r="AE2780" s="623"/>
      <c r="AF2780" s="623"/>
      <c r="AG2780" s="623" t="s">
        <v>10</v>
      </c>
      <c r="AH2780" s="623"/>
      <c r="AI2780" s="623" t="s">
        <v>2583</v>
      </c>
      <c r="AJ2780" s="441"/>
      <c r="AK2780" s="359"/>
    </row>
    <row r="2781" spans="1:37">
      <c r="A2781" s="367"/>
      <c r="B2781" s="445" t="s">
        <v>41</v>
      </c>
      <c r="C2781" s="402">
        <v>46.559399999999997</v>
      </c>
      <c r="D2781" s="428">
        <v>23.8125</v>
      </c>
      <c r="E2781" s="449" t="s">
        <v>206</v>
      </c>
      <c r="F2781" s="450" t="s">
        <v>651</v>
      </c>
      <c r="G2781" s="450" t="s">
        <v>2515</v>
      </c>
      <c r="H2781" s="450" t="s">
        <v>3132</v>
      </c>
      <c r="I2781" s="452" t="s">
        <v>681</v>
      </c>
      <c r="J2781" s="457" t="s">
        <v>3</v>
      </c>
      <c r="K2781" s="407">
        <v>2</v>
      </c>
      <c r="L2781" s="407">
        <v>5</v>
      </c>
      <c r="M2781" s="407">
        <v>5</v>
      </c>
      <c r="N2781" s="425">
        <v>40</v>
      </c>
      <c r="O2781" s="437"/>
      <c r="P2781" s="406"/>
      <c r="Q2781" s="406">
        <v>14</v>
      </c>
      <c r="R2781" s="406">
        <v>26</v>
      </c>
      <c r="S2781" s="406"/>
      <c r="T2781" s="406"/>
      <c r="U2781" s="406"/>
      <c r="V2781" s="406">
        <f t="shared" si="138"/>
        <v>0</v>
      </c>
      <c r="W2781" s="676"/>
      <c r="X2781" s="507" t="str">
        <f t="shared" si="136"/>
        <v>14 două camere, 26 trei camere, 0 număr camere necunoscut &lt;span style="color: red;"&gt;(spuneți-mi sau trimiteți tabel întreținere)&lt;/span&gt;</v>
      </c>
      <c r="Y2781" s="508" t="str">
        <f t="shared" si="137"/>
        <v>40 din care 14 două camere, 26 trei camere, 0 număr camere necunoscut &lt;span style="color: red;"&gt;(spuneți-mi sau trimiteți tabel întreținere)&lt;/span&gt;</v>
      </c>
      <c r="Z2781" s="509"/>
      <c r="AA2781" s="510" t="s">
        <v>1043</v>
      </c>
      <c r="AB2781" s="628" t="s">
        <v>1305</v>
      </c>
      <c r="AC2781" s="431" t="s">
        <v>1547</v>
      </c>
      <c r="AD2781" s="623" t="s">
        <v>1492</v>
      </c>
      <c r="AE2781" s="623"/>
      <c r="AF2781" s="623"/>
      <c r="AG2781" s="623" t="s">
        <v>10</v>
      </c>
      <c r="AH2781" s="623"/>
      <c r="AI2781" s="623" t="s">
        <v>2583</v>
      </c>
      <c r="AJ2781" s="441"/>
      <c r="AK2781" s="359"/>
    </row>
    <row r="2782" spans="1:37">
      <c r="A2782" s="367"/>
      <c r="B2782" s="445" t="s">
        <v>37</v>
      </c>
      <c r="C2782" s="402">
        <v>46.561199999999999</v>
      </c>
      <c r="D2782" s="428">
        <v>23.813700000000001</v>
      </c>
      <c r="E2782" s="449" t="s">
        <v>206</v>
      </c>
      <c r="F2782" s="450" t="s">
        <v>651</v>
      </c>
      <c r="G2782" s="450" t="s">
        <v>2515</v>
      </c>
      <c r="H2782" s="450" t="s">
        <v>5352</v>
      </c>
      <c r="I2782" s="627" t="s">
        <v>681</v>
      </c>
      <c r="J2782" s="399" t="s">
        <v>3</v>
      </c>
      <c r="K2782" s="624">
        <v>5</v>
      </c>
      <c r="L2782" s="624">
        <v>5</v>
      </c>
      <c r="M2782" s="624">
        <v>5</v>
      </c>
      <c r="N2782" s="398">
        <v>80</v>
      </c>
      <c r="O2782" s="395"/>
      <c r="P2782" s="526"/>
      <c r="Q2782" s="526">
        <v>51</v>
      </c>
      <c r="R2782" s="526">
        <v>23</v>
      </c>
      <c r="S2782" s="526">
        <v>6</v>
      </c>
      <c r="T2782" s="526"/>
      <c r="U2782" s="526"/>
      <c r="V2782" s="526">
        <f t="shared" si="138"/>
        <v>0</v>
      </c>
      <c r="W2782" s="672"/>
      <c r="X2782" s="396" t="str">
        <f t="shared" si="136"/>
        <v>51 două camere, 23 trei camere, 6 patru camere, 0 număr camere necunoscut &lt;span style="color: red;"&gt;(spuneți-mi sau trimiteți tabel întreținere)&lt;/span&gt;</v>
      </c>
      <c r="Y2782" s="622" t="str">
        <f t="shared" si="137"/>
        <v>80 din care 51 două camere, 23 trei camere, 6 patru camere, 0 număr camere necunoscut &lt;span style="color: red;"&gt;(spuneți-mi sau trimiteți tabel întreținere)&lt;/span&gt;</v>
      </c>
      <c r="Z2782" s="397"/>
      <c r="AA2782" s="625" t="s">
        <v>1043</v>
      </c>
      <c r="AB2782" s="628" t="s">
        <v>1306</v>
      </c>
      <c r="AC2782" s="432" t="s">
        <v>1155</v>
      </c>
      <c r="AD2782" s="623" t="s">
        <v>2336</v>
      </c>
      <c r="AE2782" s="623"/>
      <c r="AF2782" s="623"/>
      <c r="AG2782" s="623" t="s">
        <v>10</v>
      </c>
      <c r="AH2782" s="623"/>
      <c r="AI2782" s="623" t="s">
        <v>2591</v>
      </c>
      <c r="AJ2782" s="441"/>
      <c r="AK2782" s="359"/>
    </row>
    <row r="2783" spans="1:37">
      <c r="A2783" s="367"/>
      <c r="B2783" s="445" t="s">
        <v>958</v>
      </c>
      <c r="C2783" s="402">
        <v>46.558300000000003</v>
      </c>
      <c r="D2783" s="428">
        <v>23.804600000000001</v>
      </c>
      <c r="E2783" s="449" t="s">
        <v>206</v>
      </c>
      <c r="F2783" s="450" t="s">
        <v>651</v>
      </c>
      <c r="G2783" s="450" t="s">
        <v>2515</v>
      </c>
      <c r="H2783" s="450" t="s">
        <v>5332</v>
      </c>
      <c r="I2783" s="627" t="s">
        <v>681</v>
      </c>
      <c r="J2783" s="399" t="s">
        <v>3</v>
      </c>
      <c r="K2783" s="624">
        <v>1</v>
      </c>
      <c r="L2783" s="624">
        <v>5</v>
      </c>
      <c r="M2783" s="624">
        <v>5</v>
      </c>
      <c r="N2783" s="425">
        <v>140</v>
      </c>
      <c r="O2783" s="437">
        <v>140</v>
      </c>
      <c r="P2783" s="406"/>
      <c r="Q2783" s="406"/>
      <c r="R2783" s="406"/>
      <c r="S2783" s="406"/>
      <c r="T2783" s="406"/>
      <c r="U2783" s="406"/>
      <c r="V2783" s="406">
        <f t="shared" si="138"/>
        <v>0</v>
      </c>
      <c r="W2783" s="676"/>
      <c r="X2783" s="507" t="str">
        <f t="shared" si="136"/>
        <v>140 camere cu băi și bucătării comune, 0 număr camere necunoscut &lt;span style="color: red;"&gt;(spuneți-mi sau trimiteți tabel întreținere)&lt;/span&gt;</v>
      </c>
      <c r="Y2783" s="508" t="str">
        <f t="shared" si="137"/>
        <v>140 din care 140 camere cu băi și bucătării comune, 0 număr camere necunoscut &lt;span style="color: red;"&gt;(spuneți-mi sau trimiteți tabel întreținere)&lt;/span&gt;</v>
      </c>
      <c r="Z2783" s="509"/>
      <c r="AA2783" s="510" t="s">
        <v>1043</v>
      </c>
      <c r="AB2783" s="421" t="s">
        <v>1303</v>
      </c>
      <c r="AC2783" s="432" t="s">
        <v>1547</v>
      </c>
      <c r="AD2783" s="356" t="s">
        <v>1168</v>
      </c>
      <c r="AE2783" s="356"/>
      <c r="AF2783" s="356"/>
      <c r="AG2783" s="356" t="s">
        <v>840</v>
      </c>
      <c r="AH2783" s="356"/>
      <c r="AI2783" s="356" t="s">
        <v>2227</v>
      </c>
      <c r="AJ2783" s="441"/>
      <c r="AK2783" s="359"/>
    </row>
    <row r="2784" spans="1:37">
      <c r="A2784" s="367"/>
      <c r="B2784" s="445" t="s">
        <v>86</v>
      </c>
      <c r="C2784" s="402">
        <v>46.560299999999998</v>
      </c>
      <c r="D2784" s="428">
        <v>23.8142</v>
      </c>
      <c r="E2784" s="449" t="s">
        <v>206</v>
      </c>
      <c r="F2784" s="450" t="s">
        <v>651</v>
      </c>
      <c r="G2784" s="450" t="s">
        <v>2515</v>
      </c>
      <c r="H2784" s="450" t="s">
        <v>5353</v>
      </c>
      <c r="I2784" s="627" t="s">
        <v>681</v>
      </c>
      <c r="J2784" s="399" t="s">
        <v>3</v>
      </c>
      <c r="K2784" s="624">
        <v>3</v>
      </c>
      <c r="L2784" s="624">
        <v>5</v>
      </c>
      <c r="M2784" s="624">
        <v>5</v>
      </c>
      <c r="N2784" s="398">
        <v>50</v>
      </c>
      <c r="O2784" s="395"/>
      <c r="P2784" s="526"/>
      <c r="Q2784" s="526">
        <v>34</v>
      </c>
      <c r="R2784" s="526">
        <v>13</v>
      </c>
      <c r="S2784" s="526">
        <v>3</v>
      </c>
      <c r="T2784" s="526"/>
      <c r="U2784" s="526"/>
      <c r="V2784" s="526">
        <f t="shared" si="138"/>
        <v>0</v>
      </c>
      <c r="W2784" s="672"/>
      <c r="X2784" s="396" t="str">
        <f t="shared" si="136"/>
        <v>34 două camere, 13 trei camere, 3 patru camere, 0 număr camere necunoscut &lt;span style="color: red;"&gt;(spuneți-mi sau trimiteți tabel întreținere)&lt;/span&gt;</v>
      </c>
      <c r="Y2784" s="622" t="str">
        <f t="shared" si="137"/>
        <v>50 din care 34 două camere, 13 trei camere, 3 patru camere, 0 număr camere necunoscut &lt;span style="color: red;"&gt;(spuneți-mi sau trimiteți tabel întreținere)&lt;/span&gt;</v>
      </c>
      <c r="Z2784" s="397"/>
      <c r="AA2784" s="625" t="s">
        <v>1043</v>
      </c>
      <c r="AB2784" s="628" t="s">
        <v>1306</v>
      </c>
      <c r="AC2784" s="431" t="s">
        <v>1155</v>
      </c>
      <c r="AD2784" s="623" t="s">
        <v>2310</v>
      </c>
      <c r="AE2784" s="623"/>
      <c r="AF2784" s="623"/>
      <c r="AG2784" s="623" t="s">
        <v>10</v>
      </c>
      <c r="AH2784" s="623"/>
      <c r="AI2784" s="623" t="s">
        <v>2591</v>
      </c>
      <c r="AJ2784" s="441"/>
      <c r="AK2784" s="359"/>
    </row>
    <row r="2785" spans="1:37">
      <c r="A2785" s="367"/>
      <c r="B2785" s="445" t="s">
        <v>60</v>
      </c>
      <c r="C2785" s="402">
        <v>46.560899999999997</v>
      </c>
      <c r="D2785" s="428">
        <v>23.814399999999999</v>
      </c>
      <c r="E2785" s="449" t="s">
        <v>206</v>
      </c>
      <c r="F2785" s="450" t="s">
        <v>651</v>
      </c>
      <c r="G2785" s="450" t="s">
        <v>2515</v>
      </c>
      <c r="H2785" s="450" t="s">
        <v>3223</v>
      </c>
      <c r="I2785" s="627" t="s">
        <v>681</v>
      </c>
      <c r="J2785" s="399" t="s">
        <v>3</v>
      </c>
      <c r="K2785" s="624">
        <v>5</v>
      </c>
      <c r="L2785" s="624">
        <v>5</v>
      </c>
      <c r="M2785" s="624">
        <v>5</v>
      </c>
      <c r="N2785" s="398">
        <v>80</v>
      </c>
      <c r="O2785" s="395"/>
      <c r="P2785" s="526"/>
      <c r="Q2785" s="526">
        <v>51</v>
      </c>
      <c r="R2785" s="526">
        <v>23</v>
      </c>
      <c r="S2785" s="526">
        <v>6</v>
      </c>
      <c r="T2785" s="526"/>
      <c r="U2785" s="526"/>
      <c r="V2785" s="526">
        <f t="shared" si="138"/>
        <v>0</v>
      </c>
      <c r="W2785" s="672"/>
      <c r="X2785" s="396" t="str">
        <f t="shared" si="136"/>
        <v>51 două camere, 23 trei camere, 6 patru camere, 0 număr camere necunoscut &lt;span style="color: red;"&gt;(spuneți-mi sau trimiteți tabel întreținere)&lt;/span&gt;</v>
      </c>
      <c r="Y2785" s="622" t="str">
        <f t="shared" si="137"/>
        <v>80 din care 51 două camere, 23 trei camere, 6 patru camere, 0 număr camere necunoscut &lt;span style="color: red;"&gt;(spuneți-mi sau trimiteți tabel întreținere)&lt;/span&gt;</v>
      </c>
      <c r="Z2785" s="397"/>
      <c r="AA2785" s="625" t="s">
        <v>1043</v>
      </c>
      <c r="AB2785" s="628" t="s">
        <v>1306</v>
      </c>
      <c r="AC2785" s="432" t="s">
        <v>1155</v>
      </c>
      <c r="AD2785" s="623" t="s">
        <v>2336</v>
      </c>
      <c r="AE2785" s="623"/>
      <c r="AF2785" s="623"/>
      <c r="AG2785" s="623" t="s">
        <v>10</v>
      </c>
      <c r="AH2785" s="623"/>
      <c r="AI2785" s="623" t="s">
        <v>2591</v>
      </c>
      <c r="AJ2785" s="441"/>
      <c r="AK2785" s="359"/>
    </row>
    <row r="2786" spans="1:37">
      <c r="A2786" s="367"/>
      <c r="B2786" s="445" t="s">
        <v>143</v>
      </c>
      <c r="C2786" s="402">
        <v>46.559199999999997</v>
      </c>
      <c r="D2786" s="428">
        <v>23.8093</v>
      </c>
      <c r="E2786" s="449" t="s">
        <v>206</v>
      </c>
      <c r="F2786" s="450" t="s">
        <v>651</v>
      </c>
      <c r="G2786" s="450" t="s">
        <v>2515</v>
      </c>
      <c r="H2786" s="450" t="s">
        <v>3135</v>
      </c>
      <c r="I2786" s="452" t="s">
        <v>681</v>
      </c>
      <c r="J2786" s="457" t="s">
        <v>3</v>
      </c>
      <c r="K2786" s="407">
        <v>2</v>
      </c>
      <c r="L2786" s="407">
        <v>5</v>
      </c>
      <c r="M2786" s="407">
        <v>5</v>
      </c>
      <c r="N2786" s="425">
        <v>20</v>
      </c>
      <c r="O2786" s="437"/>
      <c r="P2786" s="406"/>
      <c r="Q2786" s="406"/>
      <c r="R2786" s="406">
        <v>12</v>
      </c>
      <c r="S2786" s="406">
        <v>8</v>
      </c>
      <c r="T2786" s="406"/>
      <c r="U2786" s="406"/>
      <c r="V2786" s="406">
        <f t="shared" si="138"/>
        <v>0</v>
      </c>
      <c r="W2786" s="676"/>
      <c r="X2786" s="507" t="str">
        <f t="shared" si="136"/>
        <v>12 trei camere, 8 patru camere, 0 număr camere necunoscut &lt;span style="color: red;"&gt;(spuneți-mi sau trimiteți tabel întreținere)&lt;/span&gt;</v>
      </c>
      <c r="Y2786" s="508" t="str">
        <f t="shared" si="137"/>
        <v>20 din care 12 trei camere, 8 patru camere, 0 număr camere necunoscut &lt;span style="color: red;"&gt;(spuneți-mi sau trimiteți tabel întreținere)&lt;/span&gt;</v>
      </c>
      <c r="Z2786" s="509"/>
      <c r="AA2786" s="510" t="s">
        <v>1043</v>
      </c>
      <c r="AB2786" s="421" t="s">
        <v>1306</v>
      </c>
      <c r="AC2786" s="431" t="s">
        <v>1155</v>
      </c>
      <c r="AD2786" s="356" t="s">
        <v>2120</v>
      </c>
      <c r="AE2786" s="356"/>
      <c r="AF2786" s="356"/>
      <c r="AG2786" s="356" t="s">
        <v>840</v>
      </c>
      <c r="AH2786" s="623"/>
      <c r="AI2786" s="623" t="s">
        <v>2613</v>
      </c>
      <c r="AJ2786" s="441"/>
      <c r="AK2786" s="359"/>
    </row>
    <row r="2787" spans="1:37">
      <c r="A2787" s="367"/>
      <c r="B2787" s="445" t="s">
        <v>821</v>
      </c>
      <c r="C2787" s="402">
        <v>46.559699999999999</v>
      </c>
      <c r="D2787" s="428">
        <v>23.803699999999999</v>
      </c>
      <c r="E2787" s="449" t="s">
        <v>206</v>
      </c>
      <c r="F2787" s="450" t="s">
        <v>651</v>
      </c>
      <c r="G2787" s="450" t="s">
        <v>2515</v>
      </c>
      <c r="H2787" s="450" t="s">
        <v>4688</v>
      </c>
      <c r="I2787" s="452" t="s">
        <v>681</v>
      </c>
      <c r="J2787" s="457" t="s">
        <v>3</v>
      </c>
      <c r="K2787" s="624">
        <v>2</v>
      </c>
      <c r="L2787" s="624">
        <v>5</v>
      </c>
      <c r="M2787" s="624">
        <v>5</v>
      </c>
      <c r="N2787" s="398">
        <v>28</v>
      </c>
      <c r="O2787" s="395"/>
      <c r="P2787" s="526"/>
      <c r="Q2787" s="526">
        <v>26</v>
      </c>
      <c r="R2787" s="526">
        <v>2</v>
      </c>
      <c r="S2787" s="526"/>
      <c r="T2787" s="526"/>
      <c r="U2787" s="406"/>
      <c r="V2787" s="406">
        <f t="shared" si="138"/>
        <v>0</v>
      </c>
      <c r="W2787" s="676"/>
      <c r="X2787" s="507" t="str">
        <f t="shared" si="136"/>
        <v>26 două camere, 2 trei camere, 0 număr camere necunoscut &lt;span style="color: red;"&gt;(spuneți-mi sau trimiteți tabel întreținere)&lt;/span&gt;</v>
      </c>
      <c r="Y2787" s="508" t="str">
        <f t="shared" si="137"/>
        <v>28 din care 26 două camere, 2 trei camere, 0 număr camere necunoscut &lt;span style="color: red;"&gt;(spuneți-mi sau trimiteți tabel întreținere)&lt;/span&gt;</v>
      </c>
      <c r="Z2787" s="509"/>
      <c r="AA2787" s="510" t="s">
        <v>1043</v>
      </c>
      <c r="AB2787" s="628" t="s">
        <v>1307</v>
      </c>
      <c r="AC2787" s="431" t="s">
        <v>1155</v>
      </c>
      <c r="AD2787" s="623" t="s">
        <v>1392</v>
      </c>
      <c r="AE2787" s="623"/>
      <c r="AF2787" s="623"/>
      <c r="AG2787" s="623" t="s">
        <v>10</v>
      </c>
      <c r="AH2787" s="623"/>
      <c r="AI2787" s="623" t="s">
        <v>2598</v>
      </c>
      <c r="AJ2787" s="441"/>
      <c r="AK2787" s="359"/>
    </row>
    <row r="2788" spans="1:37">
      <c r="A2788" s="367"/>
      <c r="B2788" s="445" t="s">
        <v>149</v>
      </c>
      <c r="C2788" s="402">
        <v>46.559600000000003</v>
      </c>
      <c r="D2788" s="428">
        <v>23.802700000000002</v>
      </c>
      <c r="E2788" s="449" t="s">
        <v>206</v>
      </c>
      <c r="F2788" s="450" t="s">
        <v>651</v>
      </c>
      <c r="G2788" s="450" t="s">
        <v>2515</v>
      </c>
      <c r="H2788" s="450" t="s">
        <v>5354</v>
      </c>
      <c r="I2788" s="452" t="s">
        <v>681</v>
      </c>
      <c r="J2788" s="457" t="s">
        <v>3</v>
      </c>
      <c r="K2788" s="624">
        <v>2</v>
      </c>
      <c r="L2788" s="624">
        <v>5</v>
      </c>
      <c r="M2788" s="624">
        <v>5</v>
      </c>
      <c r="N2788" s="398">
        <v>28</v>
      </c>
      <c r="O2788" s="395"/>
      <c r="P2788" s="526"/>
      <c r="Q2788" s="526">
        <v>26</v>
      </c>
      <c r="R2788" s="526">
        <v>2</v>
      </c>
      <c r="S2788" s="526"/>
      <c r="T2788" s="526"/>
      <c r="U2788" s="406"/>
      <c r="V2788" s="406">
        <f t="shared" si="138"/>
        <v>0</v>
      </c>
      <c r="W2788" s="676"/>
      <c r="X2788" s="507" t="str">
        <f t="shared" si="136"/>
        <v>26 două camere, 2 trei camere, 0 număr camere necunoscut &lt;span style="color: red;"&gt;(spuneți-mi sau trimiteți tabel întreținere)&lt;/span&gt;</v>
      </c>
      <c r="Y2788" s="508" t="str">
        <f t="shared" si="137"/>
        <v>28 din care 26 două camere, 2 trei camere, 0 număr camere necunoscut &lt;span style="color: red;"&gt;(spuneți-mi sau trimiteți tabel întreținere)&lt;/span&gt;</v>
      </c>
      <c r="Z2788" s="509"/>
      <c r="AA2788" s="510" t="s">
        <v>1043</v>
      </c>
      <c r="AB2788" s="628" t="s">
        <v>1307</v>
      </c>
      <c r="AC2788" s="431" t="s">
        <v>1155</v>
      </c>
      <c r="AD2788" s="623" t="s">
        <v>1392</v>
      </c>
      <c r="AE2788" s="623"/>
      <c r="AF2788" s="623"/>
      <c r="AG2788" s="623" t="s">
        <v>10</v>
      </c>
      <c r="AH2788" s="623"/>
      <c r="AI2788" s="623" t="s">
        <v>2598</v>
      </c>
      <c r="AJ2788" s="441"/>
      <c r="AK2788" s="359"/>
    </row>
    <row r="2789" spans="1:37">
      <c r="A2789" s="367"/>
      <c r="B2789" s="445">
        <v>17</v>
      </c>
      <c r="C2789" s="402">
        <v>46.558999999999997</v>
      </c>
      <c r="D2789" s="428">
        <v>23.8169</v>
      </c>
      <c r="E2789" s="449" t="s">
        <v>206</v>
      </c>
      <c r="F2789" s="450" t="s">
        <v>651</v>
      </c>
      <c r="G2789" s="450" t="s">
        <v>2516</v>
      </c>
      <c r="H2789" s="450" t="s">
        <v>5355</v>
      </c>
      <c r="I2789" s="452" t="s">
        <v>681</v>
      </c>
      <c r="J2789" s="457" t="s">
        <v>3</v>
      </c>
      <c r="K2789" s="407">
        <v>1</v>
      </c>
      <c r="L2789" s="407">
        <v>5</v>
      </c>
      <c r="M2789" s="407">
        <v>5</v>
      </c>
      <c r="N2789" s="425">
        <v>40</v>
      </c>
      <c r="O2789" s="437"/>
      <c r="P2789" s="406">
        <v>40</v>
      </c>
      <c r="Q2789" s="406"/>
      <c r="R2789" s="406"/>
      <c r="S2789" s="406"/>
      <c r="T2789" s="406"/>
      <c r="U2789" s="406"/>
      <c r="V2789" s="406">
        <f t="shared" si="138"/>
        <v>0</v>
      </c>
      <c r="W2789" s="676"/>
      <c r="X2789" s="507" t="str">
        <f t="shared" si="136"/>
        <v>40 garsoniere, 0 număr camere necunoscut &lt;span style="color: red;"&gt;(spuneți-mi sau trimiteți tabel întreținere)&lt;/span&gt;</v>
      </c>
      <c r="Y2789" s="508" t="str">
        <f t="shared" si="137"/>
        <v>40 din care 40 garsoniere, 0 număr camere necunoscut &lt;span style="color: red;"&gt;(spuneți-mi sau trimiteți tabel întreținere)&lt;/span&gt;</v>
      </c>
      <c r="Z2789" s="509"/>
      <c r="AA2789" s="510" t="s">
        <v>1043</v>
      </c>
      <c r="AB2789" s="421" t="s">
        <v>1302</v>
      </c>
      <c r="AC2789" s="432" t="s">
        <v>1548</v>
      </c>
      <c r="AD2789" s="356" t="s">
        <v>2649</v>
      </c>
      <c r="AE2789" s="356"/>
      <c r="AF2789" s="356"/>
      <c r="AG2789" s="356" t="s">
        <v>840</v>
      </c>
      <c r="AH2789" s="356"/>
      <c r="AI2789" s="623" t="s">
        <v>2573</v>
      </c>
      <c r="AJ2789" s="441"/>
      <c r="AK2789" s="359"/>
    </row>
    <row r="2790" spans="1:37">
      <c r="A2790" s="367"/>
      <c r="B2790" s="445" t="s">
        <v>19</v>
      </c>
      <c r="C2790" s="402">
        <v>46.553400000000003</v>
      </c>
      <c r="D2790" s="428">
        <v>23.810600000000001</v>
      </c>
      <c r="E2790" s="449" t="s">
        <v>206</v>
      </c>
      <c r="F2790" s="450" t="s">
        <v>651</v>
      </c>
      <c r="G2790" s="450" t="s">
        <v>2516</v>
      </c>
      <c r="H2790" s="450" t="s">
        <v>3420</v>
      </c>
      <c r="I2790" s="452" t="s">
        <v>681</v>
      </c>
      <c r="J2790" s="457" t="s">
        <v>3</v>
      </c>
      <c r="K2790" s="407">
        <v>4</v>
      </c>
      <c r="L2790" s="407">
        <v>5</v>
      </c>
      <c r="M2790" s="407">
        <v>5</v>
      </c>
      <c r="N2790" s="398">
        <v>40</v>
      </c>
      <c r="O2790" s="395"/>
      <c r="P2790" s="526"/>
      <c r="Q2790" s="526">
        <v>2</v>
      </c>
      <c r="R2790" s="526">
        <v>29</v>
      </c>
      <c r="S2790" s="526">
        <v>9</v>
      </c>
      <c r="T2790" s="526"/>
      <c r="U2790" s="526"/>
      <c r="V2790" s="526">
        <f t="shared" si="138"/>
        <v>0</v>
      </c>
      <c r="W2790" s="676"/>
      <c r="X2790" s="507" t="str">
        <f t="shared" si="136"/>
        <v>2 două camere, 29 trei camere, 9 patru camere, 0 număr camere necunoscut &lt;span style="color: red;"&gt;(spuneți-mi sau trimiteți tabel întreținere)&lt;/span&gt;</v>
      </c>
      <c r="Y2790" s="508" t="str">
        <f t="shared" si="137"/>
        <v>40 din care 2 două camere, 29 trei camere, 9 patru camere, 0 număr camere necunoscut &lt;span style="color: red;"&gt;(spuneți-mi sau trimiteți tabel întreținere)&lt;/span&gt;</v>
      </c>
      <c r="Z2790" s="509"/>
      <c r="AA2790" s="510" t="s">
        <v>1043</v>
      </c>
      <c r="AB2790" s="628" t="s">
        <v>1307</v>
      </c>
      <c r="AC2790" s="431" t="s">
        <v>1155</v>
      </c>
      <c r="AD2790" s="623" t="s">
        <v>1437</v>
      </c>
      <c r="AE2790" s="623"/>
      <c r="AF2790" s="623"/>
      <c r="AG2790" s="623" t="s">
        <v>10</v>
      </c>
      <c r="AH2790" s="623"/>
      <c r="AI2790" s="623" t="s">
        <v>2598</v>
      </c>
      <c r="AJ2790" s="441"/>
      <c r="AK2790" s="359"/>
    </row>
    <row r="2791" spans="1:37">
      <c r="A2791" s="367"/>
      <c r="B2791" s="445" t="s">
        <v>90</v>
      </c>
      <c r="C2791" s="402">
        <v>46.556899999999999</v>
      </c>
      <c r="D2791" s="428">
        <v>23.804500000000001</v>
      </c>
      <c r="E2791" s="449" t="s">
        <v>206</v>
      </c>
      <c r="F2791" s="450" t="s">
        <v>651</v>
      </c>
      <c r="G2791" s="450" t="s">
        <v>2516</v>
      </c>
      <c r="H2791" s="450" t="s">
        <v>5356</v>
      </c>
      <c r="I2791" s="627" t="s">
        <v>681</v>
      </c>
      <c r="J2791" s="399" t="s">
        <v>3</v>
      </c>
      <c r="K2791" s="624">
        <v>4</v>
      </c>
      <c r="L2791" s="624">
        <v>5</v>
      </c>
      <c r="M2791" s="624">
        <v>5</v>
      </c>
      <c r="N2791" s="398">
        <v>48</v>
      </c>
      <c r="O2791" s="395"/>
      <c r="P2791" s="526"/>
      <c r="Q2791" s="526">
        <v>30</v>
      </c>
      <c r="R2791" s="526">
        <v>18</v>
      </c>
      <c r="S2791" s="526"/>
      <c r="T2791" s="526"/>
      <c r="U2791" s="526"/>
      <c r="V2791" s="526">
        <f t="shared" si="138"/>
        <v>0</v>
      </c>
      <c r="W2791" s="672"/>
      <c r="X2791" s="396" t="str">
        <f t="shared" si="136"/>
        <v>30 două camere, 18 trei camere, 0 număr camere necunoscut &lt;span style="color: red;"&gt;(spuneți-mi sau trimiteți tabel întreținere)&lt;/span&gt;</v>
      </c>
      <c r="Y2791" s="622" t="str">
        <f t="shared" si="137"/>
        <v>48 din care 30 două camere, 18 trei camere, 0 număr camere necunoscut &lt;span style="color: red;"&gt;(spuneți-mi sau trimiteți tabel întreținere)&lt;/span&gt;</v>
      </c>
      <c r="Z2791" s="397"/>
      <c r="AA2791" s="625" t="s">
        <v>1043</v>
      </c>
      <c r="AB2791" s="628" t="s">
        <v>1307</v>
      </c>
      <c r="AC2791" s="431" t="s">
        <v>1155</v>
      </c>
      <c r="AD2791" s="623" t="s">
        <v>1422</v>
      </c>
      <c r="AE2791" s="623"/>
      <c r="AF2791" s="623"/>
      <c r="AG2791" s="623" t="s">
        <v>10</v>
      </c>
      <c r="AH2791" s="623"/>
      <c r="AI2791" s="623" t="s">
        <v>2598</v>
      </c>
      <c r="AJ2791" s="441"/>
      <c r="AK2791" s="359"/>
    </row>
    <row r="2792" spans="1:37">
      <c r="A2792" s="367"/>
      <c r="B2792" s="445" t="s">
        <v>90</v>
      </c>
      <c r="C2792" s="402">
        <v>46.558399999999999</v>
      </c>
      <c r="D2792" s="428">
        <v>23.813199999999998</v>
      </c>
      <c r="E2792" s="449" t="s">
        <v>206</v>
      </c>
      <c r="F2792" s="450" t="s">
        <v>651</v>
      </c>
      <c r="G2792" s="450" t="s">
        <v>2516</v>
      </c>
      <c r="H2792" s="450" t="s">
        <v>5357</v>
      </c>
      <c r="I2792" s="627" t="s">
        <v>681</v>
      </c>
      <c r="J2792" s="399" t="s">
        <v>3</v>
      </c>
      <c r="K2792" s="624">
        <v>2</v>
      </c>
      <c r="L2792" s="624">
        <v>5</v>
      </c>
      <c r="M2792" s="624">
        <v>5</v>
      </c>
      <c r="N2792" s="425">
        <v>30</v>
      </c>
      <c r="O2792" s="437"/>
      <c r="P2792" s="406"/>
      <c r="Q2792" s="406">
        <v>12</v>
      </c>
      <c r="R2792" s="406">
        <v>18</v>
      </c>
      <c r="S2792" s="406"/>
      <c r="T2792" s="406"/>
      <c r="U2792" s="406"/>
      <c r="V2792" s="406">
        <f t="shared" si="138"/>
        <v>0</v>
      </c>
      <c r="W2792" s="676"/>
      <c r="X2792" s="507" t="str">
        <f t="shared" si="136"/>
        <v>12 două camere, 18 trei camere, 0 număr camere necunoscut &lt;span style="color: red;"&gt;(spuneți-mi sau trimiteți tabel întreținere)&lt;/span&gt;</v>
      </c>
      <c r="Y2792" s="508" t="str">
        <f t="shared" si="137"/>
        <v>30 din care 12 două camere, 18 trei camere, 0 număr camere necunoscut &lt;span style="color: red;"&gt;(spuneți-mi sau trimiteți tabel întreținere)&lt;/span&gt;</v>
      </c>
      <c r="Z2792" s="509"/>
      <c r="AA2792" s="510" t="s">
        <v>1043</v>
      </c>
      <c r="AB2792" s="421" t="s">
        <v>1302</v>
      </c>
      <c r="AC2792" s="432" t="s">
        <v>1548</v>
      </c>
      <c r="AD2792" s="356" t="s">
        <v>1523</v>
      </c>
      <c r="AE2792" s="356"/>
      <c r="AF2792" s="356"/>
      <c r="AG2792" s="623" t="s">
        <v>2549</v>
      </c>
      <c r="AH2792" s="623"/>
      <c r="AI2792" s="623" t="s">
        <v>2581</v>
      </c>
      <c r="AJ2792" s="441"/>
      <c r="AK2792" s="359"/>
    </row>
    <row r="2793" spans="1:37">
      <c r="A2793" s="367"/>
      <c r="B2793" s="445" t="s">
        <v>90</v>
      </c>
      <c r="C2793" s="402">
        <v>46.555999999999997</v>
      </c>
      <c r="D2793" s="428">
        <v>23.815300000000001</v>
      </c>
      <c r="E2793" s="449" t="s">
        <v>206</v>
      </c>
      <c r="F2793" s="450" t="s">
        <v>651</v>
      </c>
      <c r="G2793" s="450" t="s">
        <v>2516</v>
      </c>
      <c r="H2793" s="450" t="s">
        <v>5358</v>
      </c>
      <c r="I2793" s="452" t="s">
        <v>681</v>
      </c>
      <c r="J2793" s="457" t="s">
        <v>3</v>
      </c>
      <c r="K2793" s="407">
        <v>3</v>
      </c>
      <c r="L2793" s="407">
        <v>5</v>
      </c>
      <c r="M2793" s="407">
        <v>5</v>
      </c>
      <c r="N2793" s="425">
        <v>30</v>
      </c>
      <c r="O2793" s="437"/>
      <c r="P2793" s="406"/>
      <c r="Q2793" s="406"/>
      <c r="R2793" s="406">
        <v>21</v>
      </c>
      <c r="S2793" s="406">
        <v>9</v>
      </c>
      <c r="T2793" s="406"/>
      <c r="U2793" s="406"/>
      <c r="V2793" s="406">
        <f t="shared" si="138"/>
        <v>0</v>
      </c>
      <c r="W2793" s="676"/>
      <c r="X2793" s="507" t="str">
        <f t="shared" ref="X2793:X2856" si="139">CONCATENATE(IF(ISBLANK(O2793),"",CONCATENATE(O2793,O$2,", ")),IF(ISBLANK(P2793),"",CONCATENATE(P2793,P$2,", ")),IF(ISBLANK(Q2793),"",CONCATENATE(Q2793,Q$2,", ")),IF(ISBLANK(R2793),"",CONCATENATE(R2793,R$2,", ")),IF(ISBLANK(S2793),"",CONCATENATE(S2793,S$2,", ")),IF(ISBLANK(T2793),"",CONCATENATE(T2793,T$2,", ")),IF(ISBLANK(U2793),"",CONCATENATE(U2793,U$2,", ")),IF(ISBLANK(V2793),"",CONCATENATE(W2793,V2793,V$2)))</f>
        <v>21 trei camere, 9 patru camere, 0 număr camere necunoscut &lt;span style="color: red;"&gt;(spuneți-mi sau trimiteți tabel întreținere)&lt;/span&gt;</v>
      </c>
      <c r="Y2793" s="508" t="str">
        <f t="shared" ref="Y2793:Y2856" si="140">W2793&amp;N2793&amp;" din care "&amp;X2793</f>
        <v>30 din care 21 trei camere, 9 patru camere, 0 număr camere necunoscut &lt;span style="color: red;"&gt;(spuneți-mi sau trimiteți tabel întreținere)&lt;/span&gt;</v>
      </c>
      <c r="Z2793" s="509"/>
      <c r="AA2793" s="510" t="s">
        <v>1043</v>
      </c>
      <c r="AB2793" s="628" t="s">
        <v>1306</v>
      </c>
      <c r="AC2793" s="431" t="s">
        <v>1155</v>
      </c>
      <c r="AD2793" s="356" t="s">
        <v>2303</v>
      </c>
      <c r="AE2793" s="356"/>
      <c r="AF2793" s="356"/>
      <c r="AG2793" s="623" t="s">
        <v>10</v>
      </c>
      <c r="AH2793" s="623" t="s">
        <v>2695</v>
      </c>
      <c r="AI2793" s="623" t="s">
        <v>2591</v>
      </c>
      <c r="AJ2793" s="441"/>
      <c r="AK2793" s="359"/>
    </row>
    <row r="2794" spans="1:37">
      <c r="A2794" s="367"/>
      <c r="B2794" s="445" t="s">
        <v>90</v>
      </c>
      <c r="C2794" s="402">
        <v>46.554499999999997</v>
      </c>
      <c r="D2794" s="428">
        <v>23.810300000000002</v>
      </c>
      <c r="E2794" s="449" t="s">
        <v>206</v>
      </c>
      <c r="F2794" s="450" t="s">
        <v>651</v>
      </c>
      <c r="G2794" s="450" t="s">
        <v>2516</v>
      </c>
      <c r="H2794" s="450" t="s">
        <v>5359</v>
      </c>
      <c r="I2794" s="627" t="s">
        <v>681</v>
      </c>
      <c r="J2794" s="399" t="s">
        <v>3</v>
      </c>
      <c r="K2794" s="624">
        <v>4</v>
      </c>
      <c r="L2794" s="624">
        <v>5</v>
      </c>
      <c r="M2794" s="624">
        <v>5</v>
      </c>
      <c r="N2794" s="398">
        <v>52</v>
      </c>
      <c r="O2794" s="395"/>
      <c r="P2794" s="526"/>
      <c r="Q2794" s="526">
        <v>44</v>
      </c>
      <c r="R2794" s="526">
        <v>5</v>
      </c>
      <c r="S2794" s="526">
        <v>3</v>
      </c>
      <c r="T2794" s="526"/>
      <c r="U2794" s="526"/>
      <c r="V2794" s="526">
        <f t="shared" ref="V2794:V2857" si="141">N2794-SUM(O2794:U2794)</f>
        <v>0</v>
      </c>
      <c r="W2794" s="672"/>
      <c r="X2794" s="396" t="str">
        <f t="shared" si="139"/>
        <v>44 două camere, 5 trei camere, 3 patru camere, 0 număr camere necunoscut &lt;span style="color: red;"&gt;(spuneți-mi sau trimiteți tabel întreținere)&lt;/span&gt;</v>
      </c>
      <c r="Y2794" s="622" t="str">
        <f t="shared" si="140"/>
        <v>52 din care 44 două camere, 5 trei camere, 3 patru camere, 0 număr camere necunoscut &lt;span style="color: red;"&gt;(spuneți-mi sau trimiteți tabel întreținere)&lt;/span&gt;</v>
      </c>
      <c r="Z2794" s="397"/>
      <c r="AA2794" s="625" t="s">
        <v>1043</v>
      </c>
      <c r="AB2794" s="628" t="s">
        <v>1306</v>
      </c>
      <c r="AC2794" s="431" t="s">
        <v>1155</v>
      </c>
      <c r="AD2794" s="623" t="s">
        <v>2190</v>
      </c>
      <c r="AE2794" s="623"/>
      <c r="AF2794" s="623"/>
      <c r="AG2794" s="623" t="s">
        <v>10</v>
      </c>
      <c r="AH2794" s="623"/>
      <c r="AI2794" s="623" t="s">
        <v>2598</v>
      </c>
      <c r="AJ2794" s="441"/>
      <c r="AK2794" s="359"/>
    </row>
    <row r="2795" spans="1:37">
      <c r="A2795" s="367"/>
      <c r="B2795" s="445" t="s">
        <v>90</v>
      </c>
      <c r="C2795" s="402">
        <v>46.554000000000002</v>
      </c>
      <c r="D2795" s="428">
        <v>23.805800000000001</v>
      </c>
      <c r="E2795" s="449" t="s">
        <v>206</v>
      </c>
      <c r="F2795" s="450" t="s">
        <v>651</v>
      </c>
      <c r="G2795" s="450" t="s">
        <v>2516</v>
      </c>
      <c r="H2795" s="450" t="s">
        <v>5360</v>
      </c>
      <c r="I2795" s="627" t="s">
        <v>686</v>
      </c>
      <c r="J2795" s="399" t="s">
        <v>3</v>
      </c>
      <c r="K2795" s="624">
        <v>1</v>
      </c>
      <c r="L2795" s="624">
        <v>5</v>
      </c>
      <c r="M2795" s="624">
        <v>5</v>
      </c>
      <c r="N2795" s="398">
        <v>14</v>
      </c>
      <c r="O2795" s="395"/>
      <c r="P2795" s="526"/>
      <c r="Q2795" s="526">
        <v>8</v>
      </c>
      <c r="R2795" s="526">
        <v>1</v>
      </c>
      <c r="S2795" s="526">
        <v>5</v>
      </c>
      <c r="T2795" s="526"/>
      <c r="U2795" s="526"/>
      <c r="V2795" s="526">
        <f t="shared" si="141"/>
        <v>0</v>
      </c>
      <c r="W2795" s="672"/>
      <c r="X2795" s="396" t="str">
        <f t="shared" si="139"/>
        <v>8 două camere, 1 trei camere, 5 patru camere, 0 număr camere necunoscut &lt;span style="color: red;"&gt;(spuneți-mi sau trimiteți tabel întreținere)&lt;/span&gt;</v>
      </c>
      <c r="Y2795" s="622" t="str">
        <f t="shared" si="140"/>
        <v>14 din care 8 două camere, 1 trei camere, 5 patru camere, 0 număr camere necunoscut &lt;span style="color: red;"&gt;(spuneți-mi sau trimiteți tabel întreținere)&lt;/span&gt;</v>
      </c>
      <c r="Z2795" s="397"/>
      <c r="AA2795" s="625" t="s">
        <v>1043</v>
      </c>
      <c r="AB2795" s="628" t="s">
        <v>1308</v>
      </c>
      <c r="AC2795" s="431" t="s">
        <v>1155</v>
      </c>
      <c r="AD2795" s="623" t="s">
        <v>1369</v>
      </c>
      <c r="AE2795" s="623"/>
      <c r="AF2795" s="623"/>
      <c r="AG2795" s="623" t="s">
        <v>10</v>
      </c>
      <c r="AH2795" s="623"/>
      <c r="AI2795" s="623" t="s">
        <v>2567</v>
      </c>
      <c r="AJ2795" s="441"/>
      <c r="AK2795" s="359"/>
    </row>
    <row r="2796" spans="1:37">
      <c r="A2796" s="367"/>
      <c r="B2796" s="445" t="s">
        <v>76</v>
      </c>
      <c r="C2796" s="402">
        <v>46.555799999999998</v>
      </c>
      <c r="D2796" s="428">
        <v>23.817599999999999</v>
      </c>
      <c r="E2796" s="449" t="s">
        <v>206</v>
      </c>
      <c r="F2796" s="450" t="s">
        <v>651</v>
      </c>
      <c r="G2796" s="450" t="s">
        <v>2516</v>
      </c>
      <c r="H2796" s="450" t="s">
        <v>5361</v>
      </c>
      <c r="I2796" s="452" t="s">
        <v>681</v>
      </c>
      <c r="J2796" s="457" t="s">
        <v>3</v>
      </c>
      <c r="K2796" s="407">
        <v>1</v>
      </c>
      <c r="L2796" s="407">
        <v>5</v>
      </c>
      <c r="M2796" s="407">
        <v>5</v>
      </c>
      <c r="N2796" s="425">
        <v>10</v>
      </c>
      <c r="O2796" s="437"/>
      <c r="P2796" s="406"/>
      <c r="Q2796" s="406"/>
      <c r="R2796" s="406">
        <v>7</v>
      </c>
      <c r="S2796" s="406">
        <v>3</v>
      </c>
      <c r="T2796" s="406"/>
      <c r="U2796" s="406"/>
      <c r="V2796" s="406">
        <f t="shared" si="141"/>
        <v>0</v>
      </c>
      <c r="W2796" s="676"/>
      <c r="X2796" s="507" t="str">
        <f t="shared" si="139"/>
        <v>7 trei camere, 3 patru camere, 0 număr camere necunoscut &lt;span style="color: red;"&gt;(spuneți-mi sau trimiteți tabel întreținere)&lt;/span&gt;</v>
      </c>
      <c r="Y2796" s="508" t="str">
        <f t="shared" si="140"/>
        <v>10 din care 7 trei camere, 3 patru camere, 0 număr camere necunoscut &lt;span style="color: red;"&gt;(spuneți-mi sau trimiteți tabel întreținere)&lt;/span&gt;</v>
      </c>
      <c r="Z2796" s="509"/>
      <c r="AA2796" s="510" t="s">
        <v>1043</v>
      </c>
      <c r="AB2796" s="628" t="s">
        <v>1306</v>
      </c>
      <c r="AC2796" s="431" t="s">
        <v>1155</v>
      </c>
      <c r="AD2796" s="356" t="s">
        <v>2315</v>
      </c>
      <c r="AE2796" s="356"/>
      <c r="AF2796" s="356"/>
      <c r="AG2796" s="623" t="s">
        <v>10</v>
      </c>
      <c r="AH2796" s="623"/>
      <c r="AI2796" s="623" t="s">
        <v>2591</v>
      </c>
      <c r="AJ2796" s="441"/>
      <c r="AK2796" s="359"/>
    </row>
    <row r="2797" spans="1:37">
      <c r="A2797" s="367"/>
      <c r="B2797" s="445" t="s">
        <v>77</v>
      </c>
      <c r="C2797" s="402">
        <v>46.555900000000001</v>
      </c>
      <c r="D2797" s="428">
        <v>23.8187</v>
      </c>
      <c r="E2797" s="449" t="s">
        <v>206</v>
      </c>
      <c r="F2797" s="450" t="s">
        <v>651</v>
      </c>
      <c r="G2797" s="450" t="s">
        <v>2516</v>
      </c>
      <c r="H2797" s="450" t="s">
        <v>5362</v>
      </c>
      <c r="I2797" s="627" t="s">
        <v>681</v>
      </c>
      <c r="J2797" s="399" t="s">
        <v>3</v>
      </c>
      <c r="K2797" s="624">
        <v>1</v>
      </c>
      <c r="L2797" s="624">
        <v>5</v>
      </c>
      <c r="M2797" s="624">
        <v>5</v>
      </c>
      <c r="N2797" s="398">
        <v>20</v>
      </c>
      <c r="O2797" s="395"/>
      <c r="P2797" s="526"/>
      <c r="Q2797" s="526">
        <v>17</v>
      </c>
      <c r="R2797" s="526">
        <v>3</v>
      </c>
      <c r="S2797" s="526"/>
      <c r="T2797" s="526"/>
      <c r="U2797" s="526"/>
      <c r="V2797" s="526">
        <f t="shared" si="141"/>
        <v>0</v>
      </c>
      <c r="W2797" s="672"/>
      <c r="X2797" s="396" t="str">
        <f t="shared" si="139"/>
        <v>17 două camere, 3 trei camere, 0 număr camere necunoscut &lt;span style="color: red;"&gt;(spuneți-mi sau trimiteți tabel întreținere)&lt;/span&gt;</v>
      </c>
      <c r="Y2797" s="622" t="str">
        <f t="shared" si="140"/>
        <v>20 din care 17 două camere, 3 trei camere, 0 număr camere necunoscut &lt;span style="color: red;"&gt;(spuneți-mi sau trimiteți tabel întreținere)&lt;/span&gt;</v>
      </c>
      <c r="Z2797" s="397"/>
      <c r="AA2797" s="625" t="s">
        <v>1043</v>
      </c>
      <c r="AB2797" s="628" t="s">
        <v>1306</v>
      </c>
      <c r="AC2797" s="431" t="s">
        <v>1155</v>
      </c>
      <c r="AD2797" s="623" t="s">
        <v>2295</v>
      </c>
      <c r="AE2797" s="623"/>
      <c r="AF2797" s="623"/>
      <c r="AG2797" s="623" t="s">
        <v>10</v>
      </c>
      <c r="AH2797" s="623"/>
      <c r="AI2797" s="623" t="s">
        <v>2591</v>
      </c>
      <c r="AJ2797" s="441"/>
      <c r="AK2797" s="359"/>
    </row>
    <row r="2798" spans="1:37">
      <c r="A2798" s="367"/>
      <c r="B2798" s="445" t="s">
        <v>119</v>
      </c>
      <c r="C2798" s="402">
        <v>46.556899999999999</v>
      </c>
      <c r="D2798" s="428">
        <v>23.8033</v>
      </c>
      <c r="E2798" s="449" t="s">
        <v>206</v>
      </c>
      <c r="F2798" s="450" t="s">
        <v>651</v>
      </c>
      <c r="G2798" s="450" t="s">
        <v>2516</v>
      </c>
      <c r="H2798" s="450" t="s">
        <v>5363</v>
      </c>
      <c r="I2798" s="627" t="s">
        <v>681</v>
      </c>
      <c r="J2798" s="399" t="s">
        <v>3</v>
      </c>
      <c r="K2798" s="624">
        <v>4</v>
      </c>
      <c r="L2798" s="624">
        <v>5</v>
      </c>
      <c r="M2798" s="624">
        <v>5</v>
      </c>
      <c r="N2798" s="398">
        <v>48</v>
      </c>
      <c r="O2798" s="395"/>
      <c r="P2798" s="526"/>
      <c r="Q2798" s="526">
        <v>30</v>
      </c>
      <c r="R2798" s="526">
        <v>18</v>
      </c>
      <c r="S2798" s="526"/>
      <c r="T2798" s="526"/>
      <c r="U2798" s="526"/>
      <c r="V2798" s="526">
        <f t="shared" si="141"/>
        <v>0</v>
      </c>
      <c r="W2798" s="672"/>
      <c r="X2798" s="396" t="str">
        <f t="shared" si="139"/>
        <v>30 două camere, 18 trei camere, 0 număr camere necunoscut &lt;span style="color: red;"&gt;(spuneți-mi sau trimiteți tabel întreținere)&lt;/span&gt;</v>
      </c>
      <c r="Y2798" s="622" t="str">
        <f t="shared" si="140"/>
        <v>48 din care 30 două camere, 18 trei camere, 0 număr camere necunoscut &lt;span style="color: red;"&gt;(spuneți-mi sau trimiteți tabel întreținere)&lt;/span&gt;</v>
      </c>
      <c r="Z2798" s="397"/>
      <c r="AA2798" s="625" t="s">
        <v>1043</v>
      </c>
      <c r="AB2798" s="628" t="s">
        <v>1307</v>
      </c>
      <c r="AC2798" s="431" t="s">
        <v>1155</v>
      </c>
      <c r="AD2798" s="623" t="s">
        <v>1422</v>
      </c>
      <c r="AE2798" s="623"/>
      <c r="AF2798" s="623"/>
      <c r="AG2798" s="623" t="s">
        <v>10</v>
      </c>
      <c r="AH2798" s="623"/>
      <c r="AI2798" s="623" t="s">
        <v>2598</v>
      </c>
      <c r="AJ2798" s="441"/>
      <c r="AK2798" s="359"/>
    </row>
    <row r="2799" spans="1:37">
      <c r="A2799" s="367"/>
      <c r="B2799" s="445" t="s">
        <v>119</v>
      </c>
      <c r="C2799" s="402">
        <v>46.558599999999998</v>
      </c>
      <c r="D2799" s="428">
        <v>23.813500000000001</v>
      </c>
      <c r="E2799" s="449" t="s">
        <v>206</v>
      </c>
      <c r="F2799" s="450" t="s">
        <v>651</v>
      </c>
      <c r="G2799" s="450" t="s">
        <v>2516</v>
      </c>
      <c r="H2799" s="450" t="s">
        <v>5364</v>
      </c>
      <c r="I2799" s="627" t="s">
        <v>681</v>
      </c>
      <c r="J2799" s="399" t="s">
        <v>3</v>
      </c>
      <c r="K2799" s="624">
        <v>2</v>
      </c>
      <c r="L2799" s="624">
        <v>5</v>
      </c>
      <c r="M2799" s="624">
        <v>5</v>
      </c>
      <c r="N2799" s="425">
        <v>30</v>
      </c>
      <c r="O2799" s="437"/>
      <c r="P2799" s="406"/>
      <c r="Q2799" s="406">
        <v>12</v>
      </c>
      <c r="R2799" s="406">
        <v>18</v>
      </c>
      <c r="S2799" s="406"/>
      <c r="T2799" s="406"/>
      <c r="U2799" s="406"/>
      <c r="V2799" s="406">
        <f t="shared" si="141"/>
        <v>0</v>
      </c>
      <c r="W2799" s="676"/>
      <c r="X2799" s="507" t="str">
        <f t="shared" si="139"/>
        <v>12 două camere, 18 trei camere, 0 număr camere necunoscut &lt;span style="color: red;"&gt;(spuneți-mi sau trimiteți tabel întreținere)&lt;/span&gt;</v>
      </c>
      <c r="Y2799" s="508" t="str">
        <f t="shared" si="140"/>
        <v>30 din care 12 două camere, 18 trei camere, 0 număr camere necunoscut &lt;span style="color: red;"&gt;(spuneți-mi sau trimiteți tabel întreținere)&lt;/span&gt;</v>
      </c>
      <c r="Z2799" s="509"/>
      <c r="AA2799" s="510" t="s">
        <v>1043</v>
      </c>
      <c r="AB2799" s="421" t="s">
        <v>1302</v>
      </c>
      <c r="AC2799" s="432" t="s">
        <v>1548</v>
      </c>
      <c r="AD2799" s="356" t="s">
        <v>1523</v>
      </c>
      <c r="AE2799" s="356"/>
      <c r="AF2799" s="356"/>
      <c r="AG2799" s="623" t="s">
        <v>2549</v>
      </c>
      <c r="AH2799" s="623"/>
      <c r="AI2799" s="623" t="s">
        <v>2581</v>
      </c>
      <c r="AJ2799" s="441"/>
      <c r="AK2799" s="359"/>
    </row>
    <row r="2800" spans="1:37">
      <c r="A2800" s="367"/>
      <c r="B2800" s="445" t="s">
        <v>119</v>
      </c>
      <c r="C2800" s="402">
        <v>46.555999999999997</v>
      </c>
      <c r="D2800" s="428">
        <v>23.816099999999999</v>
      </c>
      <c r="E2800" s="449" t="s">
        <v>206</v>
      </c>
      <c r="F2800" s="450" t="s">
        <v>651</v>
      </c>
      <c r="G2800" s="450" t="s">
        <v>2516</v>
      </c>
      <c r="H2800" s="450" t="s">
        <v>5365</v>
      </c>
      <c r="I2800" s="452" t="s">
        <v>681</v>
      </c>
      <c r="J2800" s="457" t="s">
        <v>3</v>
      </c>
      <c r="K2800" s="407">
        <v>4</v>
      </c>
      <c r="L2800" s="407">
        <v>5</v>
      </c>
      <c r="M2800" s="407">
        <v>5</v>
      </c>
      <c r="N2800" s="425">
        <v>40</v>
      </c>
      <c r="O2800" s="437"/>
      <c r="P2800" s="406"/>
      <c r="Q2800" s="406"/>
      <c r="R2800" s="406">
        <v>28</v>
      </c>
      <c r="S2800" s="406">
        <v>12</v>
      </c>
      <c r="T2800" s="406"/>
      <c r="U2800" s="406"/>
      <c r="V2800" s="406">
        <f t="shared" si="141"/>
        <v>0</v>
      </c>
      <c r="W2800" s="676"/>
      <c r="X2800" s="507" t="str">
        <f t="shared" si="139"/>
        <v>28 trei camere, 12 patru camere, 0 număr camere necunoscut &lt;span style="color: red;"&gt;(spuneți-mi sau trimiteți tabel întreținere)&lt;/span&gt;</v>
      </c>
      <c r="Y2800" s="508" t="str">
        <f t="shared" si="140"/>
        <v>40 din care 28 trei camere, 12 patru camere, 0 număr camere necunoscut &lt;span style="color: red;"&gt;(spuneți-mi sau trimiteți tabel întreținere)&lt;/span&gt;</v>
      </c>
      <c r="Z2800" s="509"/>
      <c r="AA2800" s="510" t="s">
        <v>1043</v>
      </c>
      <c r="AB2800" s="628" t="s">
        <v>1306</v>
      </c>
      <c r="AC2800" s="431" t="s">
        <v>1155</v>
      </c>
      <c r="AD2800" s="356" t="s">
        <v>2305</v>
      </c>
      <c r="AE2800" s="356"/>
      <c r="AF2800" s="356"/>
      <c r="AG2800" s="623" t="s">
        <v>10</v>
      </c>
      <c r="AH2800" s="623" t="s">
        <v>2695</v>
      </c>
      <c r="AI2800" s="623" t="s">
        <v>2591</v>
      </c>
      <c r="AJ2800" s="441"/>
      <c r="AK2800" s="359"/>
    </row>
    <row r="2801" spans="1:37">
      <c r="A2801" s="367"/>
      <c r="B2801" s="445" t="s">
        <v>119</v>
      </c>
      <c r="C2801" s="402">
        <v>46.554499999999997</v>
      </c>
      <c r="D2801" s="428">
        <v>23.811399999999999</v>
      </c>
      <c r="E2801" s="449" t="s">
        <v>206</v>
      </c>
      <c r="F2801" s="450" t="s">
        <v>651</v>
      </c>
      <c r="G2801" s="450" t="s">
        <v>2516</v>
      </c>
      <c r="H2801" s="450" t="s">
        <v>5366</v>
      </c>
      <c r="I2801" s="627" t="s">
        <v>681</v>
      </c>
      <c r="J2801" s="399" t="s">
        <v>3</v>
      </c>
      <c r="K2801" s="624">
        <v>4</v>
      </c>
      <c r="L2801" s="624">
        <v>5</v>
      </c>
      <c r="M2801" s="624">
        <v>5</v>
      </c>
      <c r="N2801" s="398">
        <v>52</v>
      </c>
      <c r="O2801" s="395"/>
      <c r="P2801" s="526"/>
      <c r="Q2801" s="526">
        <v>44</v>
      </c>
      <c r="R2801" s="526">
        <v>5</v>
      </c>
      <c r="S2801" s="526">
        <v>3</v>
      </c>
      <c r="T2801" s="526"/>
      <c r="U2801" s="526"/>
      <c r="V2801" s="526">
        <f t="shared" si="141"/>
        <v>0</v>
      </c>
      <c r="W2801" s="672"/>
      <c r="X2801" s="396" t="str">
        <f t="shared" si="139"/>
        <v>44 două camere, 5 trei camere, 3 patru camere, 0 număr camere necunoscut &lt;span style="color: red;"&gt;(spuneți-mi sau trimiteți tabel întreținere)&lt;/span&gt;</v>
      </c>
      <c r="Y2801" s="622" t="str">
        <f t="shared" si="140"/>
        <v>52 din care 44 două camere, 5 trei camere, 3 patru camere, 0 număr camere necunoscut &lt;span style="color: red;"&gt;(spuneți-mi sau trimiteți tabel întreținere)&lt;/span&gt;</v>
      </c>
      <c r="Z2801" s="397"/>
      <c r="AA2801" s="625" t="s">
        <v>1043</v>
      </c>
      <c r="AB2801" s="628" t="s">
        <v>1306</v>
      </c>
      <c r="AC2801" s="431" t="s">
        <v>1155</v>
      </c>
      <c r="AD2801" s="623" t="s">
        <v>2190</v>
      </c>
      <c r="AE2801" s="623"/>
      <c r="AF2801" s="623"/>
      <c r="AG2801" s="623" t="s">
        <v>10</v>
      </c>
      <c r="AH2801" s="623"/>
      <c r="AI2801" s="623" t="s">
        <v>2598</v>
      </c>
      <c r="AJ2801" s="441"/>
      <c r="AK2801" s="359"/>
    </row>
    <row r="2802" spans="1:37">
      <c r="A2802" s="367"/>
      <c r="B2802" s="445" t="s">
        <v>119</v>
      </c>
      <c r="C2802" s="402">
        <v>46.554000000000002</v>
      </c>
      <c r="D2802" s="428">
        <v>23.806100000000001</v>
      </c>
      <c r="E2802" s="449" t="s">
        <v>206</v>
      </c>
      <c r="F2802" s="450" t="s">
        <v>651</v>
      </c>
      <c r="G2802" s="450" t="s">
        <v>2516</v>
      </c>
      <c r="H2802" s="450" t="s">
        <v>5367</v>
      </c>
      <c r="I2802" s="627" t="s">
        <v>686</v>
      </c>
      <c r="J2802" s="399" t="s">
        <v>3</v>
      </c>
      <c r="K2802" s="624">
        <v>1</v>
      </c>
      <c r="L2802" s="624">
        <v>5</v>
      </c>
      <c r="M2802" s="624">
        <v>5</v>
      </c>
      <c r="N2802" s="398">
        <v>14</v>
      </c>
      <c r="O2802" s="395"/>
      <c r="P2802" s="526"/>
      <c r="Q2802" s="526">
        <v>8</v>
      </c>
      <c r="R2802" s="526">
        <v>1</v>
      </c>
      <c r="S2802" s="526">
        <v>5</v>
      </c>
      <c r="T2802" s="526"/>
      <c r="U2802" s="526"/>
      <c r="V2802" s="526">
        <f t="shared" si="141"/>
        <v>0</v>
      </c>
      <c r="W2802" s="672"/>
      <c r="X2802" s="396" t="str">
        <f t="shared" si="139"/>
        <v>8 două camere, 1 trei camere, 5 patru camere, 0 număr camere necunoscut &lt;span style="color: red;"&gt;(spuneți-mi sau trimiteți tabel întreținere)&lt;/span&gt;</v>
      </c>
      <c r="Y2802" s="622" t="str">
        <f t="shared" si="140"/>
        <v>14 din care 8 două camere, 1 trei camere, 5 patru camere, 0 număr camere necunoscut &lt;span style="color: red;"&gt;(spuneți-mi sau trimiteți tabel întreținere)&lt;/span&gt;</v>
      </c>
      <c r="Z2802" s="397"/>
      <c r="AA2802" s="625" t="s">
        <v>1043</v>
      </c>
      <c r="AB2802" s="628" t="s">
        <v>1308</v>
      </c>
      <c r="AC2802" s="431" t="s">
        <v>1155</v>
      </c>
      <c r="AD2802" s="623" t="s">
        <v>1369</v>
      </c>
      <c r="AE2802" s="623"/>
      <c r="AF2802" s="623"/>
      <c r="AG2802" s="623" t="s">
        <v>10</v>
      </c>
      <c r="AH2802" s="623"/>
      <c r="AI2802" s="623" t="s">
        <v>2567</v>
      </c>
      <c r="AJ2802" s="441"/>
      <c r="AK2802" s="359"/>
    </row>
    <row r="2803" spans="1:37">
      <c r="A2803" s="367"/>
      <c r="B2803" s="445" t="s">
        <v>27</v>
      </c>
      <c r="C2803" s="402">
        <v>46.557000000000002</v>
      </c>
      <c r="D2803" s="428">
        <v>23.802099999999999</v>
      </c>
      <c r="E2803" s="449" t="s">
        <v>206</v>
      </c>
      <c r="F2803" s="450" t="s">
        <v>651</v>
      </c>
      <c r="G2803" s="450" t="s">
        <v>2516</v>
      </c>
      <c r="H2803" s="450" t="s">
        <v>5368</v>
      </c>
      <c r="I2803" s="627" t="s">
        <v>681</v>
      </c>
      <c r="J2803" s="399" t="s">
        <v>3</v>
      </c>
      <c r="K2803" s="624">
        <v>4</v>
      </c>
      <c r="L2803" s="624">
        <v>5</v>
      </c>
      <c r="M2803" s="624">
        <v>5</v>
      </c>
      <c r="N2803" s="398">
        <v>48</v>
      </c>
      <c r="O2803" s="395"/>
      <c r="P2803" s="526"/>
      <c r="Q2803" s="526">
        <v>30</v>
      </c>
      <c r="R2803" s="526">
        <v>18</v>
      </c>
      <c r="S2803" s="526"/>
      <c r="T2803" s="526"/>
      <c r="U2803" s="526"/>
      <c r="V2803" s="526">
        <f t="shared" si="141"/>
        <v>0</v>
      </c>
      <c r="W2803" s="672"/>
      <c r="X2803" s="396" t="str">
        <f t="shared" si="139"/>
        <v>30 două camere, 18 trei camere, 0 număr camere necunoscut &lt;span style="color: red;"&gt;(spuneți-mi sau trimiteți tabel întreținere)&lt;/span&gt;</v>
      </c>
      <c r="Y2803" s="622" t="str">
        <f t="shared" si="140"/>
        <v>48 din care 30 două camere, 18 trei camere, 0 număr camere necunoscut &lt;span style="color: red;"&gt;(spuneți-mi sau trimiteți tabel întreținere)&lt;/span&gt;</v>
      </c>
      <c r="Z2803" s="397"/>
      <c r="AA2803" s="625" t="s">
        <v>1043</v>
      </c>
      <c r="AB2803" s="628" t="s">
        <v>1307</v>
      </c>
      <c r="AC2803" s="431" t="s">
        <v>1155</v>
      </c>
      <c r="AD2803" s="623" t="s">
        <v>1422</v>
      </c>
      <c r="AE2803" s="623"/>
      <c r="AF2803" s="623"/>
      <c r="AG2803" s="623" t="s">
        <v>10</v>
      </c>
      <c r="AH2803" s="623"/>
      <c r="AI2803" s="623" t="s">
        <v>2598</v>
      </c>
      <c r="AJ2803" s="441"/>
      <c r="AK2803" s="359"/>
    </row>
    <row r="2804" spans="1:37">
      <c r="A2804" s="367"/>
      <c r="B2804" s="445" t="s">
        <v>27</v>
      </c>
      <c r="C2804" s="402">
        <v>46.558799999999998</v>
      </c>
      <c r="D2804" s="428">
        <v>23.814800000000002</v>
      </c>
      <c r="E2804" s="449" t="s">
        <v>206</v>
      </c>
      <c r="F2804" s="450" t="s">
        <v>651</v>
      </c>
      <c r="G2804" s="450" t="s">
        <v>2516</v>
      </c>
      <c r="H2804" s="450" t="s">
        <v>5369</v>
      </c>
      <c r="I2804" s="627" t="s">
        <v>681</v>
      </c>
      <c r="J2804" s="399" t="s">
        <v>3</v>
      </c>
      <c r="K2804" s="624">
        <v>2</v>
      </c>
      <c r="L2804" s="624">
        <v>5</v>
      </c>
      <c r="M2804" s="624">
        <v>5</v>
      </c>
      <c r="N2804" s="425">
        <v>30</v>
      </c>
      <c r="O2804" s="437"/>
      <c r="P2804" s="406"/>
      <c r="Q2804" s="406">
        <v>12</v>
      </c>
      <c r="R2804" s="406">
        <v>18</v>
      </c>
      <c r="S2804" s="406"/>
      <c r="T2804" s="406"/>
      <c r="U2804" s="406"/>
      <c r="V2804" s="406">
        <f t="shared" si="141"/>
        <v>0</v>
      </c>
      <c r="W2804" s="676"/>
      <c r="X2804" s="507" t="str">
        <f t="shared" si="139"/>
        <v>12 două camere, 18 trei camere, 0 număr camere necunoscut &lt;span style="color: red;"&gt;(spuneți-mi sau trimiteți tabel întreținere)&lt;/span&gt;</v>
      </c>
      <c r="Y2804" s="508" t="str">
        <f t="shared" si="140"/>
        <v>30 din care 12 două camere, 18 trei camere, 0 număr camere necunoscut &lt;span style="color: red;"&gt;(spuneți-mi sau trimiteți tabel întreținere)&lt;/span&gt;</v>
      </c>
      <c r="Z2804" s="509"/>
      <c r="AA2804" s="510" t="s">
        <v>1043</v>
      </c>
      <c r="AB2804" s="421" t="s">
        <v>1302</v>
      </c>
      <c r="AC2804" s="432" t="s">
        <v>1548</v>
      </c>
      <c r="AD2804" s="356" t="s">
        <v>1523</v>
      </c>
      <c r="AE2804" s="356"/>
      <c r="AF2804" s="356"/>
      <c r="AG2804" s="623" t="s">
        <v>2549</v>
      </c>
      <c r="AH2804" s="623"/>
      <c r="AI2804" s="623" t="s">
        <v>2581</v>
      </c>
      <c r="AJ2804" s="441"/>
      <c r="AK2804" s="359"/>
    </row>
    <row r="2805" spans="1:37">
      <c r="A2805" s="367"/>
      <c r="B2805" s="445" t="s">
        <v>27</v>
      </c>
      <c r="C2805" s="402">
        <v>46.555999999999997</v>
      </c>
      <c r="D2805" s="428">
        <v>23.8171</v>
      </c>
      <c r="E2805" s="449" t="s">
        <v>206</v>
      </c>
      <c r="F2805" s="450" t="s">
        <v>651</v>
      </c>
      <c r="G2805" s="450" t="s">
        <v>2516</v>
      </c>
      <c r="H2805" s="450" t="s">
        <v>5370</v>
      </c>
      <c r="I2805" s="452" t="s">
        <v>681</v>
      </c>
      <c r="J2805" s="457" t="s">
        <v>3</v>
      </c>
      <c r="K2805" s="407">
        <v>3</v>
      </c>
      <c r="L2805" s="407">
        <v>5</v>
      </c>
      <c r="M2805" s="407">
        <v>5</v>
      </c>
      <c r="N2805" s="425">
        <v>30</v>
      </c>
      <c r="O2805" s="437"/>
      <c r="P2805" s="406"/>
      <c r="Q2805" s="406"/>
      <c r="R2805" s="406">
        <v>21</v>
      </c>
      <c r="S2805" s="406">
        <v>9</v>
      </c>
      <c r="T2805" s="406"/>
      <c r="U2805" s="406"/>
      <c r="V2805" s="406">
        <f t="shared" si="141"/>
        <v>0</v>
      </c>
      <c r="W2805" s="676"/>
      <c r="X2805" s="507" t="str">
        <f t="shared" si="139"/>
        <v>21 trei camere, 9 patru camere, 0 număr camere necunoscut &lt;span style="color: red;"&gt;(spuneți-mi sau trimiteți tabel întreținere)&lt;/span&gt;</v>
      </c>
      <c r="Y2805" s="508" t="str">
        <f t="shared" si="140"/>
        <v>30 din care 21 trei camere, 9 patru camere, 0 număr camere necunoscut &lt;span style="color: red;"&gt;(spuneți-mi sau trimiteți tabel întreținere)&lt;/span&gt;</v>
      </c>
      <c r="Z2805" s="509"/>
      <c r="AA2805" s="510" t="s">
        <v>1043</v>
      </c>
      <c r="AB2805" s="628" t="s">
        <v>1306</v>
      </c>
      <c r="AC2805" s="431" t="s">
        <v>1155</v>
      </c>
      <c r="AD2805" s="356" t="s">
        <v>2303</v>
      </c>
      <c r="AE2805" s="356"/>
      <c r="AF2805" s="356"/>
      <c r="AG2805" s="623" t="s">
        <v>10</v>
      </c>
      <c r="AH2805" s="623"/>
      <c r="AI2805" s="623" t="s">
        <v>2591</v>
      </c>
      <c r="AJ2805" s="441"/>
      <c r="AK2805" s="359"/>
    </row>
    <row r="2806" spans="1:37">
      <c r="A2806" s="367"/>
      <c r="B2806" s="445" t="s">
        <v>27</v>
      </c>
      <c r="C2806" s="402">
        <v>46.554499999999997</v>
      </c>
      <c r="D2806" s="428">
        <v>23.8124</v>
      </c>
      <c r="E2806" s="449" t="s">
        <v>206</v>
      </c>
      <c r="F2806" s="450" t="s">
        <v>651</v>
      </c>
      <c r="G2806" s="450" t="s">
        <v>2516</v>
      </c>
      <c r="H2806" s="450" t="s">
        <v>5371</v>
      </c>
      <c r="I2806" s="627" t="s">
        <v>681</v>
      </c>
      <c r="J2806" s="399" t="s">
        <v>3</v>
      </c>
      <c r="K2806" s="624">
        <v>4</v>
      </c>
      <c r="L2806" s="624">
        <v>5</v>
      </c>
      <c r="M2806" s="624">
        <v>5</v>
      </c>
      <c r="N2806" s="398">
        <v>52</v>
      </c>
      <c r="O2806" s="395"/>
      <c r="P2806" s="526"/>
      <c r="Q2806" s="526">
        <v>44</v>
      </c>
      <c r="R2806" s="526">
        <v>5</v>
      </c>
      <c r="S2806" s="526">
        <v>3</v>
      </c>
      <c r="T2806" s="526"/>
      <c r="U2806" s="526"/>
      <c r="V2806" s="526">
        <f t="shared" si="141"/>
        <v>0</v>
      </c>
      <c r="W2806" s="672"/>
      <c r="X2806" s="396" t="str">
        <f t="shared" si="139"/>
        <v>44 două camere, 5 trei camere, 3 patru camere, 0 număr camere necunoscut &lt;span style="color: red;"&gt;(spuneți-mi sau trimiteți tabel întreținere)&lt;/span&gt;</v>
      </c>
      <c r="Y2806" s="622" t="str">
        <f t="shared" si="140"/>
        <v>52 din care 44 două camere, 5 trei camere, 3 patru camere, 0 număr camere necunoscut &lt;span style="color: red;"&gt;(spuneți-mi sau trimiteți tabel întreținere)&lt;/span&gt;</v>
      </c>
      <c r="Z2806" s="397"/>
      <c r="AA2806" s="625" t="s">
        <v>1043</v>
      </c>
      <c r="AB2806" s="628" t="s">
        <v>1306</v>
      </c>
      <c r="AC2806" s="431" t="s">
        <v>1155</v>
      </c>
      <c r="AD2806" s="623" t="s">
        <v>2190</v>
      </c>
      <c r="AE2806" s="623"/>
      <c r="AF2806" s="623"/>
      <c r="AG2806" s="623" t="s">
        <v>10</v>
      </c>
      <c r="AH2806" s="623"/>
      <c r="AI2806" s="623" t="s">
        <v>2598</v>
      </c>
      <c r="AJ2806" s="441"/>
      <c r="AK2806" s="359"/>
    </row>
    <row r="2807" spans="1:37">
      <c r="A2807" s="367"/>
      <c r="B2807" s="445" t="s">
        <v>27</v>
      </c>
      <c r="C2807" s="402">
        <v>46.554000000000002</v>
      </c>
      <c r="D2807" s="428">
        <v>23.8064</v>
      </c>
      <c r="E2807" s="449" t="s">
        <v>206</v>
      </c>
      <c r="F2807" s="450" t="s">
        <v>651</v>
      </c>
      <c r="G2807" s="450" t="s">
        <v>2516</v>
      </c>
      <c r="H2807" s="450" t="s">
        <v>5372</v>
      </c>
      <c r="I2807" s="627" t="s">
        <v>686</v>
      </c>
      <c r="J2807" s="399" t="s">
        <v>3</v>
      </c>
      <c r="K2807" s="624">
        <v>1</v>
      </c>
      <c r="L2807" s="624">
        <v>5</v>
      </c>
      <c r="M2807" s="624">
        <v>5</v>
      </c>
      <c r="N2807" s="398">
        <v>14</v>
      </c>
      <c r="O2807" s="395"/>
      <c r="P2807" s="526"/>
      <c r="Q2807" s="526">
        <v>8</v>
      </c>
      <c r="R2807" s="526">
        <v>1</v>
      </c>
      <c r="S2807" s="526">
        <v>5</v>
      </c>
      <c r="T2807" s="526"/>
      <c r="U2807" s="526"/>
      <c r="V2807" s="526">
        <f t="shared" si="141"/>
        <v>0</v>
      </c>
      <c r="W2807" s="672"/>
      <c r="X2807" s="396" t="str">
        <f t="shared" si="139"/>
        <v>8 două camere, 1 trei camere, 5 patru camere, 0 număr camere necunoscut &lt;span style="color: red;"&gt;(spuneți-mi sau trimiteți tabel întreținere)&lt;/span&gt;</v>
      </c>
      <c r="Y2807" s="622" t="str">
        <f t="shared" si="140"/>
        <v>14 din care 8 două camere, 1 trei camere, 5 patru camere, 0 număr camere necunoscut &lt;span style="color: red;"&gt;(spuneți-mi sau trimiteți tabel întreținere)&lt;/span&gt;</v>
      </c>
      <c r="Z2807" s="397"/>
      <c r="AA2807" s="625" t="s">
        <v>1043</v>
      </c>
      <c r="AB2807" s="628" t="s">
        <v>1308</v>
      </c>
      <c r="AC2807" s="431" t="s">
        <v>1155</v>
      </c>
      <c r="AD2807" s="623" t="s">
        <v>1369</v>
      </c>
      <c r="AE2807" s="623"/>
      <c r="AF2807" s="623"/>
      <c r="AG2807" s="623" t="s">
        <v>10</v>
      </c>
      <c r="AH2807" s="623"/>
      <c r="AI2807" s="623" t="s">
        <v>2567</v>
      </c>
      <c r="AJ2807" s="441"/>
      <c r="AK2807" s="359"/>
    </row>
    <row r="2808" spans="1:37">
      <c r="A2808" s="367"/>
      <c r="B2808" s="445" t="s">
        <v>29</v>
      </c>
      <c r="C2808" s="402">
        <v>46.558999999999997</v>
      </c>
      <c r="D2808" s="428">
        <v>23.815100000000001</v>
      </c>
      <c r="E2808" s="449" t="s">
        <v>206</v>
      </c>
      <c r="F2808" s="450" t="s">
        <v>651</v>
      </c>
      <c r="G2808" s="450" t="s">
        <v>2516</v>
      </c>
      <c r="H2808" s="450" t="s">
        <v>5373</v>
      </c>
      <c r="I2808" s="627" t="s">
        <v>681</v>
      </c>
      <c r="J2808" s="399" t="s">
        <v>3</v>
      </c>
      <c r="K2808" s="624">
        <v>2</v>
      </c>
      <c r="L2808" s="624">
        <v>5</v>
      </c>
      <c r="M2808" s="624">
        <v>5</v>
      </c>
      <c r="N2808" s="425">
        <v>30</v>
      </c>
      <c r="O2808" s="437"/>
      <c r="P2808" s="406"/>
      <c r="Q2808" s="406">
        <v>12</v>
      </c>
      <c r="R2808" s="406">
        <v>18</v>
      </c>
      <c r="S2808" s="406"/>
      <c r="T2808" s="406"/>
      <c r="U2808" s="406"/>
      <c r="V2808" s="406">
        <f t="shared" si="141"/>
        <v>0</v>
      </c>
      <c r="W2808" s="676"/>
      <c r="X2808" s="507" t="str">
        <f t="shared" si="139"/>
        <v>12 două camere, 18 trei camere, 0 număr camere necunoscut &lt;span style="color: red;"&gt;(spuneți-mi sau trimiteți tabel întreținere)&lt;/span&gt;</v>
      </c>
      <c r="Y2808" s="508" t="str">
        <f t="shared" si="140"/>
        <v>30 din care 12 două camere, 18 trei camere, 0 număr camere necunoscut &lt;span style="color: red;"&gt;(spuneți-mi sau trimiteți tabel întreținere)&lt;/span&gt;</v>
      </c>
      <c r="Z2808" s="509"/>
      <c r="AA2808" s="510" t="s">
        <v>1043</v>
      </c>
      <c r="AB2808" s="421" t="s">
        <v>1302</v>
      </c>
      <c r="AC2808" s="432" t="s">
        <v>1548</v>
      </c>
      <c r="AD2808" s="356" t="s">
        <v>1523</v>
      </c>
      <c r="AE2808" s="356"/>
      <c r="AF2808" s="356"/>
      <c r="AG2808" s="623" t="s">
        <v>2549</v>
      </c>
      <c r="AH2808" s="623"/>
      <c r="AI2808" s="623" t="s">
        <v>2581</v>
      </c>
      <c r="AJ2808" s="441"/>
      <c r="AK2808" s="359"/>
    </row>
    <row r="2809" spans="1:37">
      <c r="A2809" s="367"/>
      <c r="B2809" s="445" t="s">
        <v>29</v>
      </c>
      <c r="C2809" s="402">
        <v>46.556100000000001</v>
      </c>
      <c r="D2809" s="428">
        <v>23.818300000000001</v>
      </c>
      <c r="E2809" s="449" t="s">
        <v>206</v>
      </c>
      <c r="F2809" s="450" t="s">
        <v>651</v>
      </c>
      <c r="G2809" s="450" t="s">
        <v>2516</v>
      </c>
      <c r="H2809" s="450" t="s">
        <v>5374</v>
      </c>
      <c r="I2809" s="452" t="s">
        <v>681</v>
      </c>
      <c r="J2809" s="457" t="s">
        <v>3</v>
      </c>
      <c r="K2809" s="407">
        <v>5</v>
      </c>
      <c r="L2809" s="407">
        <v>5</v>
      </c>
      <c r="M2809" s="407">
        <v>5</v>
      </c>
      <c r="N2809" s="425">
        <v>50</v>
      </c>
      <c r="O2809" s="437"/>
      <c r="P2809" s="406"/>
      <c r="Q2809" s="406"/>
      <c r="R2809" s="406">
        <v>35</v>
      </c>
      <c r="S2809" s="406">
        <v>15</v>
      </c>
      <c r="T2809" s="406"/>
      <c r="U2809" s="406"/>
      <c r="V2809" s="406">
        <f t="shared" si="141"/>
        <v>0</v>
      </c>
      <c r="W2809" s="676"/>
      <c r="X2809" s="507" t="str">
        <f t="shared" si="139"/>
        <v>35 trei camere, 15 patru camere, 0 număr camere necunoscut &lt;span style="color: red;"&gt;(spuneți-mi sau trimiteți tabel întreținere)&lt;/span&gt;</v>
      </c>
      <c r="Y2809" s="508" t="str">
        <f t="shared" si="140"/>
        <v>50 din care 35 trei camere, 15 patru camere, 0 număr camere necunoscut &lt;span style="color: red;"&gt;(spuneți-mi sau trimiteți tabel întreținere)&lt;/span&gt;</v>
      </c>
      <c r="Z2809" s="509"/>
      <c r="AA2809" s="625" t="s">
        <v>1043</v>
      </c>
      <c r="AB2809" s="628" t="s">
        <v>1306</v>
      </c>
      <c r="AC2809" s="431" t="s">
        <v>1155</v>
      </c>
      <c r="AD2809" s="356" t="s">
        <v>2316</v>
      </c>
      <c r="AE2809" s="356"/>
      <c r="AF2809" s="356"/>
      <c r="AG2809" s="623" t="s">
        <v>10</v>
      </c>
      <c r="AH2809" s="623"/>
      <c r="AI2809" s="623" t="s">
        <v>2591</v>
      </c>
      <c r="AJ2809" s="441"/>
      <c r="AK2809" s="359"/>
    </row>
    <row r="2810" spans="1:37">
      <c r="A2810" s="367"/>
      <c r="B2810" s="445" t="s">
        <v>29</v>
      </c>
      <c r="C2810" s="402">
        <v>46.554499999999997</v>
      </c>
      <c r="D2810" s="428">
        <v>23.813700000000001</v>
      </c>
      <c r="E2810" s="449" t="s">
        <v>206</v>
      </c>
      <c r="F2810" s="450" t="s">
        <v>651</v>
      </c>
      <c r="G2810" s="450" t="s">
        <v>2516</v>
      </c>
      <c r="H2810" s="450" t="s">
        <v>5375</v>
      </c>
      <c r="I2810" s="627" t="s">
        <v>681</v>
      </c>
      <c r="J2810" s="399" t="s">
        <v>3</v>
      </c>
      <c r="K2810" s="624">
        <v>4</v>
      </c>
      <c r="L2810" s="624">
        <v>5</v>
      </c>
      <c r="M2810" s="624">
        <v>5</v>
      </c>
      <c r="N2810" s="398">
        <v>52</v>
      </c>
      <c r="O2810" s="395"/>
      <c r="P2810" s="526"/>
      <c r="Q2810" s="526">
        <v>44</v>
      </c>
      <c r="R2810" s="526">
        <v>5</v>
      </c>
      <c r="S2810" s="526">
        <v>3</v>
      </c>
      <c r="T2810" s="526"/>
      <c r="U2810" s="526"/>
      <c r="V2810" s="526">
        <f t="shared" si="141"/>
        <v>0</v>
      </c>
      <c r="W2810" s="672"/>
      <c r="X2810" s="396" t="str">
        <f t="shared" si="139"/>
        <v>44 două camere, 5 trei camere, 3 patru camere, 0 număr camere necunoscut &lt;span style="color: red;"&gt;(spuneți-mi sau trimiteți tabel întreținere)&lt;/span&gt;</v>
      </c>
      <c r="Y2810" s="622" t="str">
        <f t="shared" si="140"/>
        <v>52 din care 44 două camere, 5 trei camere, 3 patru camere, 0 număr camere necunoscut &lt;span style="color: red;"&gt;(spuneți-mi sau trimiteți tabel întreținere)&lt;/span&gt;</v>
      </c>
      <c r="Z2810" s="397"/>
      <c r="AA2810" s="625" t="s">
        <v>1043</v>
      </c>
      <c r="AB2810" s="628" t="s">
        <v>1306</v>
      </c>
      <c r="AC2810" s="431" t="s">
        <v>1155</v>
      </c>
      <c r="AD2810" s="623" t="s">
        <v>2190</v>
      </c>
      <c r="AE2810" s="623"/>
      <c r="AF2810" s="623"/>
      <c r="AG2810" s="623" t="s">
        <v>10</v>
      </c>
      <c r="AH2810" s="623"/>
      <c r="AI2810" s="623" t="s">
        <v>2598</v>
      </c>
      <c r="AJ2810" s="441"/>
      <c r="AK2810" s="359"/>
    </row>
    <row r="2811" spans="1:37">
      <c r="A2811" s="367"/>
      <c r="B2811" s="445" t="s">
        <v>31</v>
      </c>
      <c r="C2811" s="402">
        <v>46.559100000000001</v>
      </c>
      <c r="D2811" s="428">
        <v>23.815999999999999</v>
      </c>
      <c r="E2811" s="449" t="s">
        <v>206</v>
      </c>
      <c r="F2811" s="450" t="s">
        <v>651</v>
      </c>
      <c r="G2811" s="450" t="s">
        <v>2516</v>
      </c>
      <c r="H2811" s="450" t="s">
        <v>5376</v>
      </c>
      <c r="I2811" s="627" t="s">
        <v>681</v>
      </c>
      <c r="J2811" s="399" t="s">
        <v>3</v>
      </c>
      <c r="K2811" s="624">
        <v>2</v>
      </c>
      <c r="L2811" s="624">
        <v>5</v>
      </c>
      <c r="M2811" s="624">
        <v>5</v>
      </c>
      <c r="N2811" s="425">
        <v>30</v>
      </c>
      <c r="O2811" s="437"/>
      <c r="P2811" s="406"/>
      <c r="Q2811" s="406">
        <v>12</v>
      </c>
      <c r="R2811" s="406">
        <v>18</v>
      </c>
      <c r="S2811" s="406"/>
      <c r="T2811" s="406"/>
      <c r="U2811" s="406"/>
      <c r="V2811" s="406">
        <f t="shared" si="141"/>
        <v>0</v>
      </c>
      <c r="W2811" s="676"/>
      <c r="X2811" s="507" t="str">
        <f t="shared" si="139"/>
        <v>12 două camere, 18 trei camere, 0 număr camere necunoscut &lt;span style="color: red;"&gt;(spuneți-mi sau trimiteți tabel întreținere)&lt;/span&gt;</v>
      </c>
      <c r="Y2811" s="508" t="str">
        <f t="shared" si="140"/>
        <v>30 din care 12 două camere, 18 trei camere, 0 număr camere necunoscut &lt;span style="color: red;"&gt;(spuneți-mi sau trimiteți tabel întreținere)&lt;/span&gt;</v>
      </c>
      <c r="Z2811" s="509"/>
      <c r="AA2811" s="510" t="s">
        <v>1043</v>
      </c>
      <c r="AB2811" s="421" t="s">
        <v>1302</v>
      </c>
      <c r="AC2811" s="432" t="s">
        <v>1548</v>
      </c>
      <c r="AD2811" s="356" t="s">
        <v>1523</v>
      </c>
      <c r="AE2811" s="356"/>
      <c r="AF2811" s="356"/>
      <c r="AG2811" s="623" t="s">
        <v>2549</v>
      </c>
      <c r="AH2811" s="623"/>
      <c r="AI2811" s="623" t="s">
        <v>2581</v>
      </c>
      <c r="AJ2811" s="441"/>
      <c r="AK2811" s="359"/>
    </row>
    <row r="2812" spans="1:37">
      <c r="A2812" s="367"/>
      <c r="B2812" s="445" t="s">
        <v>31</v>
      </c>
      <c r="C2812" s="402">
        <v>46.555300000000003</v>
      </c>
      <c r="D2812" s="428">
        <v>23.8188</v>
      </c>
      <c r="E2812" s="449" t="s">
        <v>206</v>
      </c>
      <c r="F2812" s="450" t="s">
        <v>651</v>
      </c>
      <c r="G2812" s="450" t="s">
        <v>2516</v>
      </c>
      <c r="H2812" s="450" t="s">
        <v>5377</v>
      </c>
      <c r="I2812" s="452" t="s">
        <v>681</v>
      </c>
      <c r="J2812" s="457" t="s">
        <v>3</v>
      </c>
      <c r="K2812" s="407">
        <v>2</v>
      </c>
      <c r="L2812" s="407">
        <v>5</v>
      </c>
      <c r="M2812" s="407">
        <v>5</v>
      </c>
      <c r="N2812" s="425">
        <v>20</v>
      </c>
      <c r="O2812" s="437"/>
      <c r="P2812" s="406"/>
      <c r="Q2812" s="406"/>
      <c r="R2812" s="406">
        <v>14</v>
      </c>
      <c r="S2812" s="406">
        <v>6</v>
      </c>
      <c r="T2812" s="406"/>
      <c r="U2812" s="406"/>
      <c r="V2812" s="406">
        <f t="shared" si="141"/>
        <v>0</v>
      </c>
      <c r="W2812" s="676"/>
      <c r="X2812" s="507" t="str">
        <f t="shared" si="139"/>
        <v>14 trei camere, 6 patru camere, 0 număr camere necunoscut &lt;span style="color: red;"&gt;(spuneți-mi sau trimiteți tabel întreținere)&lt;/span&gt;</v>
      </c>
      <c r="Y2812" s="508" t="str">
        <f t="shared" si="140"/>
        <v>20 din care 14 trei camere, 6 patru camere, 0 număr camere necunoscut &lt;span style="color: red;"&gt;(spuneți-mi sau trimiteți tabel întreținere)&lt;/span&gt;</v>
      </c>
      <c r="Z2812" s="509"/>
      <c r="AA2812" s="510" t="s">
        <v>1043</v>
      </c>
      <c r="AB2812" s="628" t="s">
        <v>1306</v>
      </c>
      <c r="AC2812" s="431" t="s">
        <v>1155</v>
      </c>
      <c r="AD2812" s="356" t="s">
        <v>2299</v>
      </c>
      <c r="AE2812" s="356"/>
      <c r="AF2812" s="356"/>
      <c r="AG2812" s="623" t="s">
        <v>10</v>
      </c>
      <c r="AH2812" s="623"/>
      <c r="AI2812" s="623" t="s">
        <v>2591</v>
      </c>
      <c r="AJ2812" s="441"/>
      <c r="AK2812" s="359"/>
    </row>
    <row r="2813" spans="1:37">
      <c r="A2813" s="367"/>
      <c r="B2813" s="445" t="s">
        <v>78</v>
      </c>
      <c r="C2813" s="402">
        <v>46.5593</v>
      </c>
      <c r="D2813" s="428">
        <v>23.8169</v>
      </c>
      <c r="E2813" s="449" t="s">
        <v>206</v>
      </c>
      <c r="F2813" s="450" t="s">
        <v>651</v>
      </c>
      <c r="G2813" s="450" t="s">
        <v>2516</v>
      </c>
      <c r="H2813" s="450" t="s">
        <v>5378</v>
      </c>
      <c r="I2813" s="627" t="s">
        <v>681</v>
      </c>
      <c r="J2813" s="399" t="s">
        <v>3</v>
      </c>
      <c r="K2813" s="624">
        <v>2</v>
      </c>
      <c r="L2813" s="624">
        <v>5</v>
      </c>
      <c r="M2813" s="624">
        <v>5</v>
      </c>
      <c r="N2813" s="425">
        <v>30</v>
      </c>
      <c r="O2813" s="437"/>
      <c r="P2813" s="406"/>
      <c r="Q2813" s="406">
        <v>12</v>
      </c>
      <c r="R2813" s="406">
        <v>18</v>
      </c>
      <c r="S2813" s="406"/>
      <c r="T2813" s="406"/>
      <c r="U2813" s="406"/>
      <c r="V2813" s="406">
        <f t="shared" si="141"/>
        <v>0</v>
      </c>
      <c r="W2813" s="676"/>
      <c r="X2813" s="507" t="str">
        <f t="shared" si="139"/>
        <v>12 două camere, 18 trei camere, 0 număr camere necunoscut &lt;span style="color: red;"&gt;(spuneți-mi sau trimiteți tabel întreținere)&lt;/span&gt;</v>
      </c>
      <c r="Y2813" s="508" t="str">
        <f t="shared" si="140"/>
        <v>30 din care 12 două camere, 18 trei camere, 0 număr camere necunoscut &lt;span style="color: red;"&gt;(spuneți-mi sau trimiteți tabel întreținere)&lt;/span&gt;</v>
      </c>
      <c r="Z2813" s="509"/>
      <c r="AA2813" s="510" t="s">
        <v>1043</v>
      </c>
      <c r="AB2813" s="421" t="s">
        <v>1302</v>
      </c>
      <c r="AC2813" s="432" t="s">
        <v>1548</v>
      </c>
      <c r="AD2813" s="356" t="s">
        <v>1523</v>
      </c>
      <c r="AE2813" s="356"/>
      <c r="AF2813" s="356"/>
      <c r="AG2813" s="623" t="s">
        <v>2549</v>
      </c>
      <c r="AH2813" s="623"/>
      <c r="AI2813" s="623" t="s">
        <v>2581</v>
      </c>
      <c r="AJ2813" s="441"/>
      <c r="AK2813" s="359"/>
    </row>
    <row r="2814" spans="1:37">
      <c r="A2814" s="367"/>
      <c r="B2814" s="445" t="s">
        <v>78</v>
      </c>
      <c r="C2814" s="402">
        <v>46.555300000000003</v>
      </c>
      <c r="D2814" s="428">
        <v>23.817799999999998</v>
      </c>
      <c r="E2814" s="449" t="s">
        <v>206</v>
      </c>
      <c r="F2814" s="450" t="s">
        <v>651</v>
      </c>
      <c r="G2814" s="450" t="s">
        <v>2516</v>
      </c>
      <c r="H2814" s="450" t="s">
        <v>5379</v>
      </c>
      <c r="I2814" s="452" t="s">
        <v>681</v>
      </c>
      <c r="J2814" s="457" t="s">
        <v>3</v>
      </c>
      <c r="K2814" s="407">
        <v>2</v>
      </c>
      <c r="L2814" s="407">
        <v>5</v>
      </c>
      <c r="M2814" s="407">
        <v>5</v>
      </c>
      <c r="N2814" s="425">
        <v>20</v>
      </c>
      <c r="O2814" s="437"/>
      <c r="P2814" s="406"/>
      <c r="Q2814" s="406"/>
      <c r="R2814" s="406">
        <v>14</v>
      </c>
      <c r="S2814" s="406">
        <v>6</v>
      </c>
      <c r="T2814" s="406"/>
      <c r="U2814" s="406"/>
      <c r="V2814" s="406">
        <f t="shared" si="141"/>
        <v>0</v>
      </c>
      <c r="W2814" s="676"/>
      <c r="X2814" s="507" t="str">
        <f t="shared" si="139"/>
        <v>14 trei camere, 6 patru camere, 0 număr camere necunoscut &lt;span style="color: red;"&gt;(spuneți-mi sau trimiteți tabel întreținere)&lt;/span&gt;</v>
      </c>
      <c r="Y2814" s="508" t="str">
        <f t="shared" si="140"/>
        <v>20 din care 14 trei camere, 6 patru camere, 0 număr camere necunoscut &lt;span style="color: red;"&gt;(spuneți-mi sau trimiteți tabel întreținere)&lt;/span&gt;</v>
      </c>
      <c r="Z2814" s="509"/>
      <c r="AA2814" s="510" t="s">
        <v>1043</v>
      </c>
      <c r="AB2814" s="628" t="s">
        <v>1306</v>
      </c>
      <c r="AC2814" s="431" t="s">
        <v>1155</v>
      </c>
      <c r="AD2814" s="356" t="s">
        <v>2299</v>
      </c>
      <c r="AE2814" s="356"/>
      <c r="AF2814" s="356"/>
      <c r="AG2814" s="623" t="s">
        <v>10</v>
      </c>
      <c r="AH2814" s="623"/>
      <c r="AI2814" s="623" t="s">
        <v>2591</v>
      </c>
      <c r="AJ2814" s="441"/>
      <c r="AK2814" s="359"/>
    </row>
    <row r="2815" spans="1:37">
      <c r="A2815" s="367"/>
      <c r="B2815" s="445" t="s">
        <v>47</v>
      </c>
      <c r="C2815" s="402">
        <v>46.559899999999999</v>
      </c>
      <c r="D2815" s="428">
        <v>23.8186</v>
      </c>
      <c r="E2815" s="449" t="s">
        <v>206</v>
      </c>
      <c r="F2815" s="450" t="s">
        <v>651</v>
      </c>
      <c r="G2815" s="450" t="s">
        <v>2516</v>
      </c>
      <c r="H2815" s="450" t="s">
        <v>5380</v>
      </c>
      <c r="I2815" s="627" t="s">
        <v>681</v>
      </c>
      <c r="J2815" s="399" t="s">
        <v>3</v>
      </c>
      <c r="K2815" s="624">
        <v>2</v>
      </c>
      <c r="L2815" s="624">
        <v>5</v>
      </c>
      <c r="M2815" s="624">
        <v>5</v>
      </c>
      <c r="N2815" s="425">
        <v>30</v>
      </c>
      <c r="O2815" s="437"/>
      <c r="P2815" s="406"/>
      <c r="Q2815" s="406">
        <v>12</v>
      </c>
      <c r="R2815" s="406">
        <v>18</v>
      </c>
      <c r="S2815" s="406"/>
      <c r="T2815" s="406"/>
      <c r="U2815" s="406"/>
      <c r="V2815" s="406">
        <f t="shared" si="141"/>
        <v>0</v>
      </c>
      <c r="W2815" s="676"/>
      <c r="X2815" s="507" t="str">
        <f t="shared" si="139"/>
        <v>12 două camere, 18 trei camere, 0 număr camere necunoscut &lt;span style="color: red;"&gt;(spuneți-mi sau trimiteți tabel întreținere)&lt;/span&gt;</v>
      </c>
      <c r="Y2815" s="508" t="str">
        <f t="shared" si="140"/>
        <v>30 din care 12 două camere, 18 trei camere, 0 număr camere necunoscut &lt;span style="color: red;"&gt;(spuneți-mi sau trimiteți tabel întreținere)&lt;/span&gt;</v>
      </c>
      <c r="Z2815" s="509"/>
      <c r="AA2815" s="510" t="s">
        <v>1043</v>
      </c>
      <c r="AB2815" s="421" t="s">
        <v>1302</v>
      </c>
      <c r="AC2815" s="432" t="s">
        <v>1548</v>
      </c>
      <c r="AD2815" s="356" t="s">
        <v>1523</v>
      </c>
      <c r="AE2815" s="356"/>
      <c r="AF2815" s="356"/>
      <c r="AG2815" s="623" t="s">
        <v>2549</v>
      </c>
      <c r="AH2815" s="623"/>
      <c r="AI2815" s="623" t="s">
        <v>2581</v>
      </c>
      <c r="AJ2815" s="441"/>
      <c r="AK2815" s="359"/>
    </row>
    <row r="2816" spans="1:37">
      <c r="A2816" s="367"/>
      <c r="B2816" s="445" t="s">
        <v>47</v>
      </c>
      <c r="C2816" s="402">
        <v>46.555399999999999</v>
      </c>
      <c r="D2816" s="428">
        <v>23.8169</v>
      </c>
      <c r="E2816" s="449" t="s">
        <v>206</v>
      </c>
      <c r="F2816" s="450" t="s">
        <v>651</v>
      </c>
      <c r="G2816" s="450" t="s">
        <v>2516</v>
      </c>
      <c r="H2816" s="450" t="s">
        <v>5381</v>
      </c>
      <c r="I2816" s="627" t="s">
        <v>681</v>
      </c>
      <c r="J2816" s="399" t="s">
        <v>3</v>
      </c>
      <c r="K2816" s="624">
        <v>2</v>
      </c>
      <c r="L2816" s="624">
        <v>5</v>
      </c>
      <c r="M2816" s="624">
        <v>5</v>
      </c>
      <c r="N2816" s="398">
        <v>30</v>
      </c>
      <c r="O2816" s="395"/>
      <c r="P2816" s="526"/>
      <c r="Q2816" s="526">
        <v>17</v>
      </c>
      <c r="R2816" s="526">
        <v>10</v>
      </c>
      <c r="S2816" s="526">
        <v>3</v>
      </c>
      <c r="T2816" s="526"/>
      <c r="U2816" s="526"/>
      <c r="V2816" s="526">
        <f t="shared" si="141"/>
        <v>0</v>
      </c>
      <c r="W2816" s="672"/>
      <c r="X2816" s="396" t="str">
        <f t="shared" si="139"/>
        <v>17 două camere, 10 trei camere, 3 patru camere, 0 număr camere necunoscut &lt;span style="color: red;"&gt;(spuneți-mi sau trimiteți tabel întreținere)&lt;/span&gt;</v>
      </c>
      <c r="Y2816" s="622" t="str">
        <f t="shared" si="140"/>
        <v>30 din care 17 două camere, 10 trei camere, 3 patru camere, 0 număr camere necunoscut &lt;span style="color: red;"&gt;(spuneți-mi sau trimiteți tabel întreținere)&lt;/span&gt;</v>
      </c>
      <c r="Z2816" s="397"/>
      <c r="AA2816" s="625" t="s">
        <v>1043</v>
      </c>
      <c r="AB2816" s="628" t="s">
        <v>1306</v>
      </c>
      <c r="AC2816" s="431" t="s">
        <v>1155</v>
      </c>
      <c r="AD2816" s="623" t="s">
        <v>2482</v>
      </c>
      <c r="AE2816" s="623"/>
      <c r="AF2816" s="623"/>
      <c r="AG2816" s="623" t="s">
        <v>10</v>
      </c>
      <c r="AH2816" s="623"/>
      <c r="AI2816" s="623" t="s">
        <v>2591</v>
      </c>
      <c r="AJ2816" s="441"/>
      <c r="AK2816" s="359"/>
    </row>
    <row r="2817" spans="1:37">
      <c r="A2817" s="367"/>
      <c r="B2817" s="445" t="s">
        <v>154</v>
      </c>
      <c r="C2817" s="402">
        <v>46.56</v>
      </c>
      <c r="D2817" s="428">
        <v>23.819199999999999</v>
      </c>
      <c r="E2817" s="449" t="s">
        <v>206</v>
      </c>
      <c r="F2817" s="450" t="s">
        <v>651</v>
      </c>
      <c r="G2817" s="450" t="s">
        <v>2516</v>
      </c>
      <c r="H2817" s="450" t="s">
        <v>5382</v>
      </c>
      <c r="I2817" s="627" t="s">
        <v>681</v>
      </c>
      <c r="J2817" s="399" t="s">
        <v>3</v>
      </c>
      <c r="K2817" s="624">
        <v>2</v>
      </c>
      <c r="L2817" s="624">
        <v>5</v>
      </c>
      <c r="M2817" s="624">
        <v>5</v>
      </c>
      <c r="N2817" s="425">
        <v>30</v>
      </c>
      <c r="O2817" s="437"/>
      <c r="P2817" s="406"/>
      <c r="Q2817" s="406">
        <v>12</v>
      </c>
      <c r="R2817" s="406">
        <v>18</v>
      </c>
      <c r="S2817" s="406"/>
      <c r="T2817" s="406"/>
      <c r="U2817" s="406"/>
      <c r="V2817" s="406">
        <f t="shared" si="141"/>
        <v>0</v>
      </c>
      <c r="W2817" s="676"/>
      <c r="X2817" s="507" t="str">
        <f t="shared" si="139"/>
        <v>12 două camere, 18 trei camere, 0 număr camere necunoscut &lt;span style="color: red;"&gt;(spuneți-mi sau trimiteți tabel întreținere)&lt;/span&gt;</v>
      </c>
      <c r="Y2817" s="508" t="str">
        <f t="shared" si="140"/>
        <v>30 din care 12 două camere, 18 trei camere, 0 număr camere necunoscut &lt;span style="color: red;"&gt;(spuneți-mi sau trimiteți tabel întreținere)&lt;/span&gt;</v>
      </c>
      <c r="Z2817" s="509"/>
      <c r="AA2817" s="510" t="s">
        <v>1043</v>
      </c>
      <c r="AB2817" s="421" t="s">
        <v>1302</v>
      </c>
      <c r="AC2817" s="432" t="s">
        <v>1548</v>
      </c>
      <c r="AD2817" s="356" t="s">
        <v>1523</v>
      </c>
      <c r="AE2817" s="356"/>
      <c r="AF2817" s="356"/>
      <c r="AG2817" s="623" t="s">
        <v>2549</v>
      </c>
      <c r="AH2817" s="623"/>
      <c r="AI2817" s="623" t="s">
        <v>2581</v>
      </c>
      <c r="AJ2817" s="441"/>
      <c r="AK2817" s="359"/>
    </row>
    <row r="2818" spans="1:37">
      <c r="A2818" s="367"/>
      <c r="B2818" s="445" t="s">
        <v>154</v>
      </c>
      <c r="C2818" s="402">
        <v>46.555399999999999</v>
      </c>
      <c r="D2818" s="428">
        <v>23.815799999999999</v>
      </c>
      <c r="E2818" s="449" t="s">
        <v>206</v>
      </c>
      <c r="F2818" s="450" t="s">
        <v>651</v>
      </c>
      <c r="G2818" s="450" t="s">
        <v>2516</v>
      </c>
      <c r="H2818" s="450" t="s">
        <v>5383</v>
      </c>
      <c r="I2818" s="452" t="s">
        <v>681</v>
      </c>
      <c r="J2818" s="457" t="s">
        <v>3</v>
      </c>
      <c r="K2818" s="407">
        <v>2</v>
      </c>
      <c r="L2818" s="407">
        <v>5</v>
      </c>
      <c r="M2818" s="407">
        <v>5</v>
      </c>
      <c r="N2818" s="425">
        <v>20</v>
      </c>
      <c r="O2818" s="437"/>
      <c r="P2818" s="406"/>
      <c r="Q2818" s="406"/>
      <c r="R2818" s="406">
        <v>14</v>
      </c>
      <c r="S2818" s="406">
        <v>6</v>
      </c>
      <c r="T2818" s="406"/>
      <c r="U2818" s="406"/>
      <c r="V2818" s="406">
        <f t="shared" si="141"/>
        <v>0</v>
      </c>
      <c r="W2818" s="676"/>
      <c r="X2818" s="507" t="str">
        <f t="shared" si="139"/>
        <v>14 trei camere, 6 patru camere, 0 număr camere necunoscut &lt;span style="color: red;"&gt;(spuneți-mi sau trimiteți tabel întreținere)&lt;/span&gt;</v>
      </c>
      <c r="Y2818" s="508" t="str">
        <f t="shared" si="140"/>
        <v>20 din care 14 trei camere, 6 patru camere, 0 număr camere necunoscut &lt;span style="color: red;"&gt;(spuneți-mi sau trimiteți tabel întreținere)&lt;/span&gt;</v>
      </c>
      <c r="Z2818" s="509"/>
      <c r="AA2818" s="510" t="s">
        <v>1043</v>
      </c>
      <c r="AB2818" s="628" t="s">
        <v>1306</v>
      </c>
      <c r="AC2818" s="431" t="s">
        <v>1155</v>
      </c>
      <c r="AD2818" s="356" t="s">
        <v>2299</v>
      </c>
      <c r="AE2818" s="356"/>
      <c r="AF2818" s="356"/>
      <c r="AG2818" s="623" t="s">
        <v>10</v>
      </c>
      <c r="AH2818" s="623"/>
      <c r="AI2818" s="623" t="s">
        <v>2591</v>
      </c>
      <c r="AJ2818" s="441"/>
      <c r="AK2818" s="359"/>
    </row>
    <row r="2819" spans="1:37">
      <c r="A2819" s="367"/>
      <c r="B2819" s="445" t="s">
        <v>968</v>
      </c>
      <c r="C2819" s="402">
        <v>46.555999999999997</v>
      </c>
      <c r="D2819" s="428">
        <v>23.807600000000001</v>
      </c>
      <c r="E2819" s="449" t="s">
        <v>206</v>
      </c>
      <c r="F2819" s="450" t="s">
        <v>651</v>
      </c>
      <c r="G2819" s="450" t="s">
        <v>2516</v>
      </c>
      <c r="H2819" s="450" t="s">
        <v>3153</v>
      </c>
      <c r="I2819" s="627" t="s">
        <v>681</v>
      </c>
      <c r="J2819" s="399" t="s">
        <v>3</v>
      </c>
      <c r="K2819" s="624">
        <v>4</v>
      </c>
      <c r="L2819" s="624">
        <v>5</v>
      </c>
      <c r="M2819" s="624">
        <v>5</v>
      </c>
      <c r="N2819" s="398">
        <v>52</v>
      </c>
      <c r="O2819" s="395"/>
      <c r="P2819" s="526"/>
      <c r="Q2819" s="526">
        <v>44</v>
      </c>
      <c r="R2819" s="526">
        <v>5</v>
      </c>
      <c r="S2819" s="526">
        <v>3</v>
      </c>
      <c r="T2819" s="526"/>
      <c r="U2819" s="526"/>
      <c r="V2819" s="526">
        <f t="shared" si="141"/>
        <v>0</v>
      </c>
      <c r="W2819" s="672"/>
      <c r="X2819" s="396" t="str">
        <f t="shared" si="139"/>
        <v>44 două camere, 5 trei camere, 3 patru camere, 0 număr camere necunoscut &lt;span style="color: red;"&gt;(spuneți-mi sau trimiteți tabel întreținere)&lt;/span&gt;</v>
      </c>
      <c r="Y2819" s="622" t="str">
        <f t="shared" si="140"/>
        <v>52 din care 44 două camere, 5 trei camere, 3 patru camere, 0 număr camere necunoscut &lt;span style="color: red;"&gt;(spuneți-mi sau trimiteți tabel întreținere)&lt;/span&gt;</v>
      </c>
      <c r="Z2819" s="397"/>
      <c r="AA2819" s="625" t="s">
        <v>1043</v>
      </c>
      <c r="AB2819" s="628" t="s">
        <v>1306</v>
      </c>
      <c r="AC2819" s="431" t="s">
        <v>1155</v>
      </c>
      <c r="AD2819" s="623" t="s">
        <v>2190</v>
      </c>
      <c r="AE2819" s="623"/>
      <c r="AF2819" s="623"/>
      <c r="AG2819" s="623" t="s">
        <v>10</v>
      </c>
      <c r="AH2819" s="623"/>
      <c r="AI2819" s="623" t="s">
        <v>2598</v>
      </c>
      <c r="AJ2819" s="441"/>
      <c r="AK2819" s="359"/>
    </row>
    <row r="2820" spans="1:37">
      <c r="A2820" s="367"/>
      <c r="B2820" s="445" t="s">
        <v>48</v>
      </c>
      <c r="C2820" s="402">
        <v>46.555300000000003</v>
      </c>
      <c r="D2820" s="428">
        <v>23.814699999999998</v>
      </c>
      <c r="E2820" s="449" t="s">
        <v>206</v>
      </c>
      <c r="F2820" s="450" t="s">
        <v>651</v>
      </c>
      <c r="G2820" s="450" t="s">
        <v>2516</v>
      </c>
      <c r="H2820" s="450" t="s">
        <v>5384</v>
      </c>
      <c r="I2820" s="452" t="s">
        <v>681</v>
      </c>
      <c r="J2820" s="457" t="s">
        <v>3</v>
      </c>
      <c r="K2820" s="407">
        <v>5</v>
      </c>
      <c r="L2820" s="407">
        <v>5</v>
      </c>
      <c r="M2820" s="407">
        <v>5</v>
      </c>
      <c r="N2820" s="425">
        <v>50</v>
      </c>
      <c r="O2820" s="437"/>
      <c r="P2820" s="406"/>
      <c r="Q2820" s="406"/>
      <c r="R2820" s="406">
        <v>35</v>
      </c>
      <c r="S2820" s="406">
        <v>15</v>
      </c>
      <c r="T2820" s="406"/>
      <c r="U2820" s="406"/>
      <c r="V2820" s="406">
        <f t="shared" si="141"/>
        <v>0</v>
      </c>
      <c r="W2820" s="676"/>
      <c r="X2820" s="507" t="str">
        <f t="shared" si="139"/>
        <v>35 trei camere, 15 patru camere, 0 număr camere necunoscut &lt;span style="color: red;"&gt;(spuneți-mi sau trimiteți tabel întreținere)&lt;/span&gt;</v>
      </c>
      <c r="Y2820" s="508" t="str">
        <f t="shared" si="140"/>
        <v>50 din care 35 trei camere, 15 patru camere, 0 număr camere necunoscut &lt;span style="color: red;"&gt;(spuneți-mi sau trimiteți tabel întreținere)&lt;/span&gt;</v>
      </c>
      <c r="Z2820" s="509"/>
      <c r="AA2820" s="625" t="s">
        <v>1043</v>
      </c>
      <c r="AB2820" s="628" t="s">
        <v>1306</v>
      </c>
      <c r="AC2820" s="431" t="s">
        <v>1155</v>
      </c>
      <c r="AD2820" s="356" t="s">
        <v>2316</v>
      </c>
      <c r="AE2820" s="356"/>
      <c r="AF2820" s="356"/>
      <c r="AG2820" s="623" t="s">
        <v>10</v>
      </c>
      <c r="AH2820" s="623"/>
      <c r="AI2820" s="623" t="s">
        <v>2591</v>
      </c>
      <c r="AJ2820" s="441"/>
      <c r="AK2820" s="359"/>
    </row>
    <row r="2821" spans="1:37">
      <c r="A2821" s="367"/>
      <c r="B2821" s="445" t="s">
        <v>839</v>
      </c>
      <c r="C2821" s="402">
        <v>46.553899999999999</v>
      </c>
      <c r="D2821" s="428">
        <v>23.806799999999999</v>
      </c>
      <c r="E2821" s="449" t="s">
        <v>206</v>
      </c>
      <c r="F2821" s="450" t="s">
        <v>651</v>
      </c>
      <c r="G2821" s="450" t="s">
        <v>2516</v>
      </c>
      <c r="H2821" s="450" t="s">
        <v>5372</v>
      </c>
      <c r="I2821" s="452" t="s">
        <v>624</v>
      </c>
      <c r="J2821" s="457"/>
      <c r="K2821" s="407"/>
      <c r="L2821" s="407"/>
      <c r="M2821" s="407"/>
      <c r="N2821" s="425" t="s">
        <v>624</v>
      </c>
      <c r="O2821" s="437"/>
      <c r="P2821" s="406"/>
      <c r="Q2821" s="406"/>
      <c r="R2821" s="406"/>
      <c r="S2821" s="406"/>
      <c r="T2821" s="406"/>
      <c r="U2821" s="406"/>
      <c r="V2821" s="406" t="e">
        <f t="shared" si="141"/>
        <v>#VALUE!</v>
      </c>
      <c r="W2821" s="676"/>
      <c r="X2821" s="507" t="e">
        <f t="shared" si="139"/>
        <v>#VALUE!</v>
      </c>
      <c r="Y2821" s="508" t="e">
        <f t="shared" si="140"/>
        <v>#VALUE!</v>
      </c>
      <c r="Z2821" s="509"/>
      <c r="AA2821" s="510" t="s">
        <v>1043</v>
      </c>
      <c r="AB2821" s="421" t="s">
        <v>1318</v>
      </c>
      <c r="AC2821" s="432" t="s">
        <v>624</v>
      </c>
      <c r="AD2821" s="356" t="s">
        <v>624</v>
      </c>
      <c r="AE2821" s="356"/>
      <c r="AF2821" s="356"/>
      <c r="AG2821" s="356" t="s">
        <v>840</v>
      </c>
      <c r="AH2821" s="356"/>
      <c r="AI2821" s="356" t="s">
        <v>2227</v>
      </c>
      <c r="AJ2821" s="441"/>
      <c r="AK2821" s="359"/>
    </row>
    <row r="2822" spans="1:37">
      <c r="A2822" s="367"/>
      <c r="B2822" s="445" t="s">
        <v>32</v>
      </c>
      <c r="C2822" s="402">
        <v>46.556600000000003</v>
      </c>
      <c r="D2822" s="428">
        <v>23.802700000000002</v>
      </c>
      <c r="E2822" s="449" t="s">
        <v>206</v>
      </c>
      <c r="F2822" s="450" t="s">
        <v>651</v>
      </c>
      <c r="G2822" s="450" t="s">
        <v>2516</v>
      </c>
      <c r="H2822" s="450" t="s">
        <v>2994</v>
      </c>
      <c r="I2822" s="451" t="s">
        <v>681</v>
      </c>
      <c r="J2822" s="456" t="s">
        <v>3</v>
      </c>
      <c r="K2822" s="403">
        <v>2</v>
      </c>
      <c r="L2822" s="403">
        <v>5</v>
      </c>
      <c r="M2822" s="403">
        <v>5</v>
      </c>
      <c r="N2822" s="398">
        <v>20</v>
      </c>
      <c r="O2822" s="395"/>
      <c r="P2822" s="526"/>
      <c r="Q2822" s="526"/>
      <c r="R2822" s="526">
        <v>14</v>
      </c>
      <c r="S2822" s="526">
        <v>6</v>
      </c>
      <c r="T2822" s="526"/>
      <c r="U2822" s="526"/>
      <c r="V2822" s="526">
        <f t="shared" si="141"/>
        <v>0</v>
      </c>
      <c r="W2822" s="677"/>
      <c r="X2822" s="503" t="str">
        <f t="shared" si="139"/>
        <v>14 trei camere, 6 patru camere, 0 număr camere necunoscut &lt;span style="color: red;"&gt;(spuneți-mi sau trimiteți tabel întreținere)&lt;/span&gt;</v>
      </c>
      <c r="Y2822" s="504" t="str">
        <f t="shared" si="140"/>
        <v>20 din care 14 trei camere, 6 patru camere, 0 număr camere necunoscut &lt;span style="color: red;"&gt;(spuneți-mi sau trimiteți tabel întreținere)&lt;/span&gt;</v>
      </c>
      <c r="Z2822" s="505"/>
      <c r="AA2822" s="625" t="s">
        <v>1043</v>
      </c>
      <c r="AB2822" s="628" t="s">
        <v>1307</v>
      </c>
      <c r="AC2822" s="431" t="s">
        <v>1155</v>
      </c>
      <c r="AD2822" s="623" t="s">
        <v>1399</v>
      </c>
      <c r="AE2822" s="623"/>
      <c r="AF2822" s="623"/>
      <c r="AG2822" s="623" t="s">
        <v>10</v>
      </c>
      <c r="AH2822" s="623"/>
      <c r="AI2822" s="623" t="s">
        <v>2598</v>
      </c>
      <c r="AJ2822" s="441"/>
      <c r="AK2822" s="359"/>
    </row>
    <row r="2823" spans="1:37">
      <c r="A2823" s="367"/>
      <c r="B2823" s="445" t="s">
        <v>32</v>
      </c>
      <c r="C2823" s="402">
        <v>46.555900000000001</v>
      </c>
      <c r="D2823" s="428">
        <v>23.814</v>
      </c>
      <c r="E2823" s="449" t="s">
        <v>206</v>
      </c>
      <c r="F2823" s="450" t="s">
        <v>651</v>
      </c>
      <c r="G2823" s="450" t="s">
        <v>2516</v>
      </c>
      <c r="H2823" s="450" t="s">
        <v>5385</v>
      </c>
      <c r="I2823" s="452" t="s">
        <v>695</v>
      </c>
      <c r="J2823" s="457" t="s">
        <v>3</v>
      </c>
      <c r="K2823" s="624">
        <v>4</v>
      </c>
      <c r="L2823" s="624">
        <v>5</v>
      </c>
      <c r="M2823" s="624">
        <v>4</v>
      </c>
      <c r="N2823" s="425">
        <v>56</v>
      </c>
      <c r="O2823" s="437"/>
      <c r="P2823" s="406">
        <v>2</v>
      </c>
      <c r="Q2823" s="406">
        <v>14</v>
      </c>
      <c r="R2823" s="406">
        <v>40</v>
      </c>
      <c r="S2823" s="406"/>
      <c r="T2823" s="406"/>
      <c r="U2823" s="406"/>
      <c r="V2823" s="406">
        <f t="shared" si="141"/>
        <v>0</v>
      </c>
      <c r="W2823" s="676"/>
      <c r="X2823" s="507" t="str">
        <f t="shared" si="139"/>
        <v>2 garsoniere, 14 două camere, 40 trei camere, 0 număr camere necunoscut &lt;span style="color: red;"&gt;(spuneți-mi sau trimiteți tabel întreținere)&lt;/span&gt;</v>
      </c>
      <c r="Y2823" s="508" t="str">
        <f t="shared" si="140"/>
        <v>56 din care 2 garsoniere, 14 două camere, 40 trei camere, 0 număr camere necunoscut &lt;span style="color: red;"&gt;(spuneți-mi sau trimiteți tabel întreținere)&lt;/span&gt;</v>
      </c>
      <c r="Z2823" s="509"/>
      <c r="AA2823" s="510" t="s">
        <v>1043</v>
      </c>
      <c r="AB2823" s="628" t="s">
        <v>1306</v>
      </c>
      <c r="AC2823" s="431" t="s">
        <v>1155</v>
      </c>
      <c r="AD2823" s="623" t="s">
        <v>2448</v>
      </c>
      <c r="AE2823" s="623"/>
      <c r="AF2823" s="623"/>
      <c r="AG2823" s="623" t="s">
        <v>10</v>
      </c>
      <c r="AH2823" s="623"/>
      <c r="AI2823" s="623" t="s">
        <v>2597</v>
      </c>
      <c r="AJ2823" s="441"/>
      <c r="AK2823" s="359"/>
    </row>
    <row r="2824" spans="1:37">
      <c r="A2824" s="367"/>
      <c r="B2824" s="445" t="s">
        <v>32</v>
      </c>
      <c r="C2824" s="402">
        <v>46.557200000000002</v>
      </c>
      <c r="D2824" s="428">
        <v>23.819500000000001</v>
      </c>
      <c r="E2824" s="449" t="s">
        <v>206</v>
      </c>
      <c r="F2824" s="450" t="s">
        <v>651</v>
      </c>
      <c r="G2824" s="450" t="s">
        <v>2516</v>
      </c>
      <c r="H2824" s="450" t="s">
        <v>5386</v>
      </c>
      <c r="I2824" s="452" t="s">
        <v>681</v>
      </c>
      <c r="J2824" s="457" t="s">
        <v>3</v>
      </c>
      <c r="K2824" s="624">
        <v>4</v>
      </c>
      <c r="L2824" s="624">
        <v>5</v>
      </c>
      <c r="M2824" s="624">
        <v>5</v>
      </c>
      <c r="N2824" s="425">
        <v>50</v>
      </c>
      <c r="O2824" s="437"/>
      <c r="P2824" s="406"/>
      <c r="Q2824" s="406">
        <v>12</v>
      </c>
      <c r="R2824" s="406">
        <v>30</v>
      </c>
      <c r="S2824" s="406">
        <v>8</v>
      </c>
      <c r="T2824" s="406"/>
      <c r="U2824" s="406"/>
      <c r="V2824" s="406">
        <f t="shared" si="141"/>
        <v>0</v>
      </c>
      <c r="W2824" s="676"/>
      <c r="X2824" s="507" t="str">
        <f t="shared" si="139"/>
        <v>12 două camere, 30 trei camere, 8 patru camere, 0 număr camere necunoscut &lt;span style="color: red;"&gt;(spuneți-mi sau trimiteți tabel întreținere)&lt;/span&gt;</v>
      </c>
      <c r="Y2824" s="508" t="str">
        <f t="shared" si="140"/>
        <v>50 din care 12 două camere, 30 trei camere, 8 patru camere, 0 număr camere necunoscut &lt;span style="color: red;"&gt;(spuneți-mi sau trimiteți tabel întreținere)&lt;/span&gt;</v>
      </c>
      <c r="Z2824" s="509"/>
      <c r="AA2824" s="510" t="s">
        <v>1043</v>
      </c>
      <c r="AB2824" s="421" t="s">
        <v>1302</v>
      </c>
      <c r="AC2824" s="432" t="s">
        <v>1548</v>
      </c>
      <c r="AD2824" s="356" t="s">
        <v>2273</v>
      </c>
      <c r="AE2824" s="356"/>
      <c r="AF2824" s="356"/>
      <c r="AG2824" s="623" t="s">
        <v>2549</v>
      </c>
      <c r="AH2824" s="623"/>
      <c r="AI2824" s="623" t="s">
        <v>2581</v>
      </c>
      <c r="AJ2824" s="441"/>
      <c r="AK2824" s="359"/>
    </row>
    <row r="2825" spans="1:37">
      <c r="A2825" s="367"/>
      <c r="B2825" s="445" t="s">
        <v>32</v>
      </c>
      <c r="C2825" s="402">
        <v>46.553899999999999</v>
      </c>
      <c r="D2825" s="428">
        <v>23.8094</v>
      </c>
      <c r="E2825" s="449" t="s">
        <v>206</v>
      </c>
      <c r="F2825" s="450" t="s">
        <v>651</v>
      </c>
      <c r="G2825" s="450" t="s">
        <v>2516</v>
      </c>
      <c r="H2825" s="450" t="s">
        <v>5387</v>
      </c>
      <c r="I2825" s="627" t="s">
        <v>681</v>
      </c>
      <c r="J2825" s="399" t="s">
        <v>3</v>
      </c>
      <c r="K2825" s="624">
        <v>3</v>
      </c>
      <c r="L2825" s="624">
        <v>5</v>
      </c>
      <c r="M2825" s="624">
        <v>5</v>
      </c>
      <c r="N2825" s="398">
        <v>30</v>
      </c>
      <c r="O2825" s="395"/>
      <c r="P2825" s="526"/>
      <c r="Q2825" s="526">
        <v>2</v>
      </c>
      <c r="R2825" s="526">
        <v>22</v>
      </c>
      <c r="S2825" s="526">
        <v>6</v>
      </c>
      <c r="T2825" s="526"/>
      <c r="U2825" s="526"/>
      <c r="V2825" s="526">
        <f t="shared" si="141"/>
        <v>0</v>
      </c>
      <c r="W2825" s="672"/>
      <c r="X2825" s="396" t="str">
        <f t="shared" si="139"/>
        <v>2 două camere, 22 trei camere, 6 patru camere, 0 număr camere necunoscut &lt;span style="color: red;"&gt;(spuneți-mi sau trimiteți tabel întreținere)&lt;/span&gt;</v>
      </c>
      <c r="Y2825" s="622" t="str">
        <f t="shared" si="140"/>
        <v>30 din care 2 două camere, 22 trei camere, 6 patru camere, 0 număr camere necunoscut &lt;span style="color: red;"&gt;(spuneți-mi sau trimiteți tabel întreținere)&lt;/span&gt;</v>
      </c>
      <c r="Z2825" s="397"/>
      <c r="AA2825" s="625" t="s">
        <v>1043</v>
      </c>
      <c r="AB2825" s="628" t="s">
        <v>1307</v>
      </c>
      <c r="AC2825" s="431" t="s">
        <v>1155</v>
      </c>
      <c r="AD2825" s="623" t="s">
        <v>1430</v>
      </c>
      <c r="AE2825" s="623"/>
      <c r="AF2825" s="623"/>
      <c r="AG2825" s="623" t="s">
        <v>10</v>
      </c>
      <c r="AH2825" s="623"/>
      <c r="AI2825" s="623" t="s">
        <v>2598</v>
      </c>
      <c r="AJ2825" s="441"/>
      <c r="AK2825" s="359"/>
    </row>
    <row r="2826" spans="1:37">
      <c r="A2826" s="367"/>
      <c r="B2826" s="445" t="s">
        <v>32</v>
      </c>
      <c r="C2826" s="402">
        <v>46.554299999999998</v>
      </c>
      <c r="D2826" s="428">
        <v>23.806100000000001</v>
      </c>
      <c r="E2826" s="449" t="s">
        <v>206</v>
      </c>
      <c r="F2826" s="450" t="s">
        <v>651</v>
      </c>
      <c r="G2826" s="450" t="s">
        <v>2516</v>
      </c>
      <c r="H2826" s="450" t="s">
        <v>5388</v>
      </c>
      <c r="I2826" s="627" t="s">
        <v>686</v>
      </c>
      <c r="J2826" s="399" t="s">
        <v>3</v>
      </c>
      <c r="K2826" s="624">
        <v>2</v>
      </c>
      <c r="L2826" s="624">
        <v>5</v>
      </c>
      <c r="M2826" s="624">
        <v>5</v>
      </c>
      <c r="N2826" s="398">
        <v>28</v>
      </c>
      <c r="O2826" s="395"/>
      <c r="P2826" s="526"/>
      <c r="Q2826" s="526">
        <v>16</v>
      </c>
      <c r="R2826" s="526">
        <v>2</v>
      </c>
      <c r="S2826" s="526">
        <v>10</v>
      </c>
      <c r="T2826" s="526"/>
      <c r="U2826" s="526"/>
      <c r="V2826" s="526">
        <f t="shared" si="141"/>
        <v>0</v>
      </c>
      <c r="W2826" s="672"/>
      <c r="X2826" s="396" t="str">
        <f t="shared" si="139"/>
        <v>16 două camere, 2 trei camere, 10 patru camere, 0 număr camere necunoscut &lt;span style="color: red;"&gt;(spuneți-mi sau trimiteți tabel întreținere)&lt;/span&gt;</v>
      </c>
      <c r="Y2826" s="622" t="str">
        <f t="shared" si="140"/>
        <v>28 din care 16 două camere, 2 trei camere, 10 patru camere, 0 număr camere necunoscut &lt;span style="color: red;"&gt;(spuneți-mi sau trimiteți tabel întreținere)&lt;/span&gt;</v>
      </c>
      <c r="Z2826" s="397"/>
      <c r="AA2826" s="625" t="s">
        <v>1043</v>
      </c>
      <c r="AB2826" s="628" t="s">
        <v>1308</v>
      </c>
      <c r="AC2826" s="431" t="s">
        <v>1155</v>
      </c>
      <c r="AD2826" s="623" t="s">
        <v>1371</v>
      </c>
      <c r="AE2826" s="623"/>
      <c r="AF2826" s="623"/>
      <c r="AG2826" s="623" t="s">
        <v>10</v>
      </c>
      <c r="AH2826" s="623"/>
      <c r="AI2826" s="623" t="s">
        <v>2567</v>
      </c>
      <c r="AJ2826" s="441"/>
      <c r="AK2826" s="359"/>
    </row>
    <row r="2827" spans="1:37">
      <c r="A2827" s="367"/>
      <c r="B2827" s="445" t="s">
        <v>23</v>
      </c>
      <c r="C2827" s="402">
        <v>46.5565</v>
      </c>
      <c r="D2827" s="428">
        <v>23.8033</v>
      </c>
      <c r="E2827" s="449" t="s">
        <v>206</v>
      </c>
      <c r="F2827" s="450" t="s">
        <v>651</v>
      </c>
      <c r="G2827" s="450" t="s">
        <v>2516</v>
      </c>
      <c r="H2827" s="450" t="s">
        <v>2995</v>
      </c>
      <c r="I2827" s="451" t="s">
        <v>681</v>
      </c>
      <c r="J2827" s="456" t="s">
        <v>3</v>
      </c>
      <c r="K2827" s="403">
        <v>2</v>
      </c>
      <c r="L2827" s="403">
        <v>5</v>
      </c>
      <c r="M2827" s="403">
        <v>5</v>
      </c>
      <c r="N2827" s="398">
        <v>20</v>
      </c>
      <c r="O2827" s="395"/>
      <c r="P2827" s="526"/>
      <c r="Q2827" s="526"/>
      <c r="R2827" s="526">
        <v>14</v>
      </c>
      <c r="S2827" s="526">
        <v>6</v>
      </c>
      <c r="T2827" s="526"/>
      <c r="U2827" s="526"/>
      <c r="V2827" s="526">
        <f t="shared" si="141"/>
        <v>0</v>
      </c>
      <c r="W2827" s="677"/>
      <c r="X2827" s="503" t="str">
        <f t="shared" si="139"/>
        <v>14 trei camere, 6 patru camere, 0 număr camere necunoscut &lt;span style="color: red;"&gt;(spuneți-mi sau trimiteți tabel întreținere)&lt;/span&gt;</v>
      </c>
      <c r="Y2827" s="504" t="str">
        <f t="shared" si="140"/>
        <v>20 din care 14 trei camere, 6 patru camere, 0 număr camere necunoscut &lt;span style="color: red;"&gt;(spuneți-mi sau trimiteți tabel întreținere)&lt;/span&gt;</v>
      </c>
      <c r="Z2827" s="505"/>
      <c r="AA2827" s="625" t="s">
        <v>1043</v>
      </c>
      <c r="AB2827" s="628" t="s">
        <v>1307</v>
      </c>
      <c r="AC2827" s="431" t="s">
        <v>1155</v>
      </c>
      <c r="AD2827" s="623" t="s">
        <v>1399</v>
      </c>
      <c r="AE2827" s="623"/>
      <c r="AF2827" s="623"/>
      <c r="AG2827" s="623" t="s">
        <v>10</v>
      </c>
      <c r="AH2827" s="623"/>
      <c r="AI2827" s="623" t="s">
        <v>2598</v>
      </c>
      <c r="AJ2827" s="441"/>
      <c r="AK2827" s="359"/>
    </row>
    <row r="2828" spans="1:37">
      <c r="A2828" s="367"/>
      <c r="B2828" s="445" t="s">
        <v>23</v>
      </c>
      <c r="C2828" s="402">
        <v>46.5563</v>
      </c>
      <c r="D2828" s="428">
        <v>23.819199999999999</v>
      </c>
      <c r="E2828" s="449" t="s">
        <v>206</v>
      </c>
      <c r="F2828" s="450" t="s">
        <v>651</v>
      </c>
      <c r="G2828" s="450" t="s">
        <v>2516</v>
      </c>
      <c r="H2828" s="450" t="s">
        <v>5389</v>
      </c>
      <c r="I2828" s="627" t="s">
        <v>681</v>
      </c>
      <c r="J2828" s="399" t="s">
        <v>3</v>
      </c>
      <c r="K2828" s="624">
        <v>1</v>
      </c>
      <c r="L2828" s="624">
        <v>5</v>
      </c>
      <c r="M2828" s="624">
        <v>5</v>
      </c>
      <c r="N2828" s="398">
        <v>19</v>
      </c>
      <c r="O2828" s="395"/>
      <c r="P2828" s="526"/>
      <c r="Q2828" s="526">
        <v>18</v>
      </c>
      <c r="R2828" s="526">
        <v>1</v>
      </c>
      <c r="S2828" s="526"/>
      <c r="T2828" s="526"/>
      <c r="U2828" s="526"/>
      <c r="V2828" s="526">
        <f t="shared" si="141"/>
        <v>0</v>
      </c>
      <c r="W2828" s="672"/>
      <c r="X2828" s="396" t="str">
        <f t="shared" si="139"/>
        <v>18 două camere, 1 trei camere, 0 număr camere necunoscut &lt;span style="color: red;"&gt;(spuneți-mi sau trimiteți tabel întreținere)&lt;/span&gt;</v>
      </c>
      <c r="Y2828" s="622" t="str">
        <f t="shared" si="140"/>
        <v>19 din care 18 două camere, 1 trei camere, 0 număr camere necunoscut &lt;span style="color: red;"&gt;(spuneți-mi sau trimiteți tabel întreținere)&lt;/span&gt;</v>
      </c>
      <c r="Z2828" s="397"/>
      <c r="AA2828" s="625" t="s">
        <v>1043</v>
      </c>
      <c r="AB2828" s="628" t="s">
        <v>1306</v>
      </c>
      <c r="AC2828" s="431" t="s">
        <v>1155</v>
      </c>
      <c r="AD2828" s="623" t="s">
        <v>1478</v>
      </c>
      <c r="AE2828" s="623"/>
      <c r="AF2828" s="623"/>
      <c r="AG2828" s="623" t="s">
        <v>1170</v>
      </c>
      <c r="AH2828" s="623"/>
      <c r="AI2828" s="623" t="s">
        <v>2602</v>
      </c>
      <c r="AJ2828" s="441"/>
      <c r="AK2828" s="359"/>
    </row>
    <row r="2829" spans="1:37">
      <c r="A2829" s="367"/>
      <c r="B2829" s="445" t="s">
        <v>23</v>
      </c>
      <c r="C2829" s="402">
        <v>46.553899999999999</v>
      </c>
      <c r="D2829" s="428">
        <v>23.809899999999999</v>
      </c>
      <c r="E2829" s="449" t="s">
        <v>206</v>
      </c>
      <c r="F2829" s="450" t="s">
        <v>651</v>
      </c>
      <c r="G2829" s="450" t="s">
        <v>2516</v>
      </c>
      <c r="H2829" s="450" t="s">
        <v>5390</v>
      </c>
      <c r="I2829" s="627" t="s">
        <v>681</v>
      </c>
      <c r="J2829" s="399" t="s">
        <v>3</v>
      </c>
      <c r="K2829" s="624">
        <v>3</v>
      </c>
      <c r="L2829" s="624">
        <v>5</v>
      </c>
      <c r="M2829" s="624">
        <v>5</v>
      </c>
      <c r="N2829" s="398">
        <v>30</v>
      </c>
      <c r="O2829" s="395"/>
      <c r="P2829" s="526"/>
      <c r="Q2829" s="526">
        <v>2</v>
      </c>
      <c r="R2829" s="526">
        <v>22</v>
      </c>
      <c r="S2829" s="526">
        <v>6</v>
      </c>
      <c r="T2829" s="526"/>
      <c r="U2829" s="526"/>
      <c r="V2829" s="526">
        <f t="shared" si="141"/>
        <v>0</v>
      </c>
      <c r="W2829" s="672"/>
      <c r="X2829" s="396" t="str">
        <f t="shared" si="139"/>
        <v>2 două camere, 22 trei camere, 6 patru camere, 0 număr camere necunoscut &lt;span style="color: red;"&gt;(spuneți-mi sau trimiteți tabel întreținere)&lt;/span&gt;</v>
      </c>
      <c r="Y2829" s="622" t="str">
        <f t="shared" si="140"/>
        <v>30 din care 2 două camere, 22 trei camere, 6 patru camere, 0 număr camere necunoscut &lt;span style="color: red;"&gt;(spuneți-mi sau trimiteți tabel întreținere)&lt;/span&gt;</v>
      </c>
      <c r="Z2829" s="397"/>
      <c r="AA2829" s="625" t="s">
        <v>1043</v>
      </c>
      <c r="AB2829" s="628" t="s">
        <v>1307</v>
      </c>
      <c r="AC2829" s="431" t="s">
        <v>1155</v>
      </c>
      <c r="AD2829" s="623" t="s">
        <v>1430</v>
      </c>
      <c r="AE2829" s="623"/>
      <c r="AF2829" s="623"/>
      <c r="AG2829" s="623" t="s">
        <v>10</v>
      </c>
      <c r="AH2829" s="623"/>
      <c r="AI2829" s="623" t="s">
        <v>2598</v>
      </c>
      <c r="AJ2829" s="441"/>
      <c r="AK2829" s="359"/>
    </row>
    <row r="2830" spans="1:37">
      <c r="A2830" s="367"/>
      <c r="B2830" s="445" t="s">
        <v>22</v>
      </c>
      <c r="C2830" s="402">
        <v>46.5565</v>
      </c>
      <c r="D2830" s="428">
        <v>23.803899999999999</v>
      </c>
      <c r="E2830" s="449" t="s">
        <v>206</v>
      </c>
      <c r="F2830" s="450" t="s">
        <v>651</v>
      </c>
      <c r="G2830" s="450" t="s">
        <v>2516</v>
      </c>
      <c r="H2830" s="450" t="s">
        <v>3268</v>
      </c>
      <c r="I2830" s="451" t="s">
        <v>681</v>
      </c>
      <c r="J2830" s="456" t="s">
        <v>3</v>
      </c>
      <c r="K2830" s="403">
        <v>2</v>
      </c>
      <c r="L2830" s="403">
        <v>5</v>
      </c>
      <c r="M2830" s="403">
        <v>5</v>
      </c>
      <c r="N2830" s="398">
        <v>20</v>
      </c>
      <c r="O2830" s="395"/>
      <c r="P2830" s="526"/>
      <c r="Q2830" s="526"/>
      <c r="R2830" s="526">
        <v>14</v>
      </c>
      <c r="S2830" s="526">
        <v>6</v>
      </c>
      <c r="T2830" s="526"/>
      <c r="U2830" s="526"/>
      <c r="V2830" s="526">
        <f t="shared" si="141"/>
        <v>0</v>
      </c>
      <c r="W2830" s="677"/>
      <c r="X2830" s="503" t="str">
        <f t="shared" si="139"/>
        <v>14 trei camere, 6 patru camere, 0 număr camere necunoscut &lt;span style="color: red;"&gt;(spuneți-mi sau trimiteți tabel întreținere)&lt;/span&gt;</v>
      </c>
      <c r="Y2830" s="504" t="str">
        <f t="shared" si="140"/>
        <v>20 din care 14 trei camere, 6 patru camere, 0 număr camere necunoscut &lt;span style="color: red;"&gt;(spuneți-mi sau trimiteți tabel întreținere)&lt;/span&gt;</v>
      </c>
      <c r="Z2830" s="505"/>
      <c r="AA2830" s="625" t="s">
        <v>1043</v>
      </c>
      <c r="AB2830" s="628" t="s">
        <v>1307</v>
      </c>
      <c r="AC2830" s="431" t="s">
        <v>1155</v>
      </c>
      <c r="AD2830" s="623" t="s">
        <v>1399</v>
      </c>
      <c r="AE2830" s="623"/>
      <c r="AF2830" s="623"/>
      <c r="AG2830" s="623" t="s">
        <v>10</v>
      </c>
      <c r="AH2830" s="623"/>
      <c r="AI2830" s="623" t="s">
        <v>2598</v>
      </c>
      <c r="AJ2830" s="441"/>
      <c r="AK2830" s="359"/>
    </row>
    <row r="2831" spans="1:37">
      <c r="A2831" s="367"/>
      <c r="B2831" s="445" t="s">
        <v>22</v>
      </c>
      <c r="C2831" s="402">
        <v>46.555999999999997</v>
      </c>
      <c r="D2831" s="428">
        <v>23.814900000000002</v>
      </c>
      <c r="E2831" s="449" t="s">
        <v>206</v>
      </c>
      <c r="F2831" s="450" t="s">
        <v>651</v>
      </c>
      <c r="G2831" s="450" t="s">
        <v>2516</v>
      </c>
      <c r="H2831" s="450" t="s">
        <v>5391</v>
      </c>
      <c r="I2831" s="452" t="s">
        <v>681</v>
      </c>
      <c r="J2831" s="457" t="s">
        <v>3</v>
      </c>
      <c r="K2831" s="407">
        <v>1</v>
      </c>
      <c r="L2831" s="407">
        <v>5</v>
      </c>
      <c r="M2831" s="407">
        <v>5</v>
      </c>
      <c r="N2831" s="425">
        <v>10</v>
      </c>
      <c r="O2831" s="395"/>
      <c r="P2831" s="526"/>
      <c r="Q2831" s="526">
        <v>5</v>
      </c>
      <c r="R2831" s="526">
        <v>2</v>
      </c>
      <c r="S2831" s="526">
        <v>3</v>
      </c>
      <c r="T2831" s="526"/>
      <c r="U2831" s="526"/>
      <c r="V2831" s="526">
        <f t="shared" si="141"/>
        <v>0</v>
      </c>
      <c r="W2831" s="672"/>
      <c r="X2831" s="507" t="str">
        <f t="shared" si="139"/>
        <v>5 două camere, 2 trei camere, 3 patru camere, 0 număr camere necunoscut &lt;span style="color: red;"&gt;(spuneți-mi sau trimiteți tabel întreținere)&lt;/span&gt;</v>
      </c>
      <c r="Y2831" s="508" t="str">
        <f t="shared" si="140"/>
        <v>10 din care 5 două camere, 2 trei camere, 3 patru camere, 0 număr camere necunoscut &lt;span style="color: red;"&gt;(spuneți-mi sau trimiteți tabel întreținere)&lt;/span&gt;</v>
      </c>
      <c r="Z2831" s="509"/>
      <c r="AA2831" s="510" t="s">
        <v>1043</v>
      </c>
      <c r="AB2831" s="628" t="s">
        <v>1306</v>
      </c>
      <c r="AC2831" s="431" t="s">
        <v>1155</v>
      </c>
      <c r="AD2831" s="356" t="s">
        <v>2186</v>
      </c>
      <c r="AE2831" s="356"/>
      <c r="AF2831" s="356"/>
      <c r="AG2831" s="623" t="s">
        <v>10</v>
      </c>
      <c r="AH2831" s="623"/>
      <c r="AI2831" s="623" t="s">
        <v>2598</v>
      </c>
      <c r="AJ2831" s="441"/>
      <c r="AK2831" s="359"/>
    </row>
    <row r="2832" spans="1:37">
      <c r="A2832" s="367"/>
      <c r="B2832" s="445" t="s">
        <v>22</v>
      </c>
      <c r="C2832" s="402">
        <v>46.553899999999999</v>
      </c>
      <c r="D2832" s="428">
        <v>23.810400000000001</v>
      </c>
      <c r="E2832" s="449" t="s">
        <v>206</v>
      </c>
      <c r="F2832" s="450" t="s">
        <v>651</v>
      </c>
      <c r="G2832" s="450" t="s">
        <v>2516</v>
      </c>
      <c r="H2832" s="450" t="s">
        <v>5392</v>
      </c>
      <c r="I2832" s="627" t="s">
        <v>681</v>
      </c>
      <c r="J2832" s="399" t="s">
        <v>3</v>
      </c>
      <c r="K2832" s="624">
        <v>3</v>
      </c>
      <c r="L2832" s="624">
        <v>5</v>
      </c>
      <c r="M2832" s="624">
        <v>5</v>
      </c>
      <c r="N2832" s="398">
        <v>30</v>
      </c>
      <c r="O2832" s="395"/>
      <c r="P2832" s="526"/>
      <c r="Q2832" s="526">
        <v>2</v>
      </c>
      <c r="R2832" s="526">
        <v>22</v>
      </c>
      <c r="S2832" s="526">
        <v>6</v>
      </c>
      <c r="T2832" s="526"/>
      <c r="U2832" s="526"/>
      <c r="V2832" s="526">
        <f t="shared" si="141"/>
        <v>0</v>
      </c>
      <c r="W2832" s="672"/>
      <c r="X2832" s="396" t="str">
        <f t="shared" si="139"/>
        <v>2 două camere, 22 trei camere, 6 patru camere, 0 număr camere necunoscut &lt;span style="color: red;"&gt;(spuneți-mi sau trimiteți tabel întreținere)&lt;/span&gt;</v>
      </c>
      <c r="Y2832" s="622" t="str">
        <f t="shared" si="140"/>
        <v>30 din care 2 două camere, 22 trei camere, 6 patru camere, 0 număr camere necunoscut &lt;span style="color: red;"&gt;(spuneți-mi sau trimiteți tabel întreținere)&lt;/span&gt;</v>
      </c>
      <c r="Z2832" s="397"/>
      <c r="AA2832" s="625" t="s">
        <v>1043</v>
      </c>
      <c r="AB2832" s="628" t="s">
        <v>1307</v>
      </c>
      <c r="AC2832" s="431" t="s">
        <v>1155</v>
      </c>
      <c r="AD2832" s="623" t="s">
        <v>1430</v>
      </c>
      <c r="AE2832" s="623"/>
      <c r="AF2832" s="623"/>
      <c r="AG2832" s="623" t="s">
        <v>10</v>
      </c>
      <c r="AH2832" s="623"/>
      <c r="AI2832" s="623" t="s">
        <v>2598</v>
      </c>
      <c r="AJ2832" s="441"/>
      <c r="AK2832" s="359"/>
    </row>
    <row r="2833" spans="1:37">
      <c r="A2833" s="367"/>
      <c r="B2833" s="445" t="s">
        <v>33</v>
      </c>
      <c r="C2833" s="402">
        <v>46.5565</v>
      </c>
      <c r="D2833" s="428">
        <v>23.804600000000001</v>
      </c>
      <c r="E2833" s="449" t="s">
        <v>206</v>
      </c>
      <c r="F2833" s="450" t="s">
        <v>651</v>
      </c>
      <c r="G2833" s="450" t="s">
        <v>2516</v>
      </c>
      <c r="H2833" s="450" t="s">
        <v>3267</v>
      </c>
      <c r="I2833" s="451" t="s">
        <v>681</v>
      </c>
      <c r="J2833" s="456" t="s">
        <v>3</v>
      </c>
      <c r="K2833" s="403">
        <v>2</v>
      </c>
      <c r="L2833" s="403">
        <v>5</v>
      </c>
      <c r="M2833" s="403">
        <v>5</v>
      </c>
      <c r="N2833" s="398">
        <v>20</v>
      </c>
      <c r="O2833" s="395"/>
      <c r="P2833" s="526"/>
      <c r="Q2833" s="526"/>
      <c r="R2833" s="526">
        <v>14</v>
      </c>
      <c r="S2833" s="526">
        <v>6</v>
      </c>
      <c r="T2833" s="526"/>
      <c r="U2833" s="526"/>
      <c r="V2833" s="526">
        <f t="shared" si="141"/>
        <v>0</v>
      </c>
      <c r="W2833" s="677"/>
      <c r="X2833" s="503" t="str">
        <f t="shared" si="139"/>
        <v>14 trei camere, 6 patru camere, 0 număr camere necunoscut &lt;span style="color: red;"&gt;(spuneți-mi sau trimiteți tabel întreținere)&lt;/span&gt;</v>
      </c>
      <c r="Y2833" s="504" t="str">
        <f t="shared" si="140"/>
        <v>20 din care 14 trei camere, 6 patru camere, 0 număr camere necunoscut &lt;span style="color: red;"&gt;(spuneți-mi sau trimiteți tabel întreținere)&lt;/span&gt;</v>
      </c>
      <c r="Z2833" s="505"/>
      <c r="AA2833" s="625" t="s">
        <v>1043</v>
      </c>
      <c r="AB2833" s="628" t="s">
        <v>1307</v>
      </c>
      <c r="AC2833" s="431" t="s">
        <v>1155</v>
      </c>
      <c r="AD2833" s="623" t="s">
        <v>1399</v>
      </c>
      <c r="AE2833" s="623"/>
      <c r="AF2833" s="623"/>
      <c r="AG2833" s="623" t="s">
        <v>10</v>
      </c>
      <c r="AH2833" s="623"/>
      <c r="AI2833" s="623" t="s">
        <v>2598</v>
      </c>
      <c r="AJ2833" s="441"/>
      <c r="AK2833" s="359"/>
    </row>
    <row r="2834" spans="1:37">
      <c r="A2834" s="367"/>
      <c r="B2834" s="445" t="s">
        <v>33</v>
      </c>
      <c r="C2834" s="402">
        <v>46.553899999999999</v>
      </c>
      <c r="D2834" s="428">
        <v>23.8109</v>
      </c>
      <c r="E2834" s="449" t="s">
        <v>206</v>
      </c>
      <c r="F2834" s="450" t="s">
        <v>651</v>
      </c>
      <c r="G2834" s="450" t="s">
        <v>2516</v>
      </c>
      <c r="H2834" s="450" t="s">
        <v>5393</v>
      </c>
      <c r="I2834" s="627" t="s">
        <v>681</v>
      </c>
      <c r="J2834" s="399" t="s">
        <v>3</v>
      </c>
      <c r="K2834" s="624">
        <v>3</v>
      </c>
      <c r="L2834" s="624">
        <v>5</v>
      </c>
      <c r="M2834" s="624">
        <v>5</v>
      </c>
      <c r="N2834" s="398">
        <v>30</v>
      </c>
      <c r="O2834" s="395"/>
      <c r="P2834" s="526"/>
      <c r="Q2834" s="526">
        <v>2</v>
      </c>
      <c r="R2834" s="526">
        <v>22</v>
      </c>
      <c r="S2834" s="526">
        <v>6</v>
      </c>
      <c r="T2834" s="526"/>
      <c r="U2834" s="526"/>
      <c r="V2834" s="526">
        <f t="shared" si="141"/>
        <v>0</v>
      </c>
      <c r="W2834" s="672"/>
      <c r="X2834" s="396" t="str">
        <f t="shared" si="139"/>
        <v>2 două camere, 22 trei camere, 6 patru camere, 0 număr camere necunoscut &lt;span style="color: red;"&gt;(spuneți-mi sau trimiteți tabel întreținere)&lt;/span&gt;</v>
      </c>
      <c r="Y2834" s="622" t="str">
        <f t="shared" si="140"/>
        <v>30 din care 2 două camere, 22 trei camere, 6 patru camere, 0 număr camere necunoscut &lt;span style="color: red;"&gt;(spuneți-mi sau trimiteți tabel întreținere)&lt;/span&gt;</v>
      </c>
      <c r="Z2834" s="397"/>
      <c r="AA2834" s="625" t="s">
        <v>1043</v>
      </c>
      <c r="AB2834" s="628" t="s">
        <v>1307</v>
      </c>
      <c r="AC2834" s="431" t="s">
        <v>1155</v>
      </c>
      <c r="AD2834" s="623" t="s">
        <v>1430</v>
      </c>
      <c r="AE2834" s="623"/>
      <c r="AF2834" s="623"/>
      <c r="AG2834" s="623" t="s">
        <v>10</v>
      </c>
      <c r="AH2834" s="623"/>
      <c r="AI2834" s="623" t="s">
        <v>2598</v>
      </c>
      <c r="AJ2834" s="441"/>
      <c r="AK2834" s="359"/>
    </row>
    <row r="2835" spans="1:37">
      <c r="A2835" s="367"/>
      <c r="B2835" s="445" t="s">
        <v>49</v>
      </c>
      <c r="C2835" s="402">
        <v>46.555900000000001</v>
      </c>
      <c r="D2835" s="428">
        <v>23.811399999999999</v>
      </c>
      <c r="E2835" s="449" t="s">
        <v>206</v>
      </c>
      <c r="F2835" s="450" t="s">
        <v>651</v>
      </c>
      <c r="G2835" s="450" t="s">
        <v>2516</v>
      </c>
      <c r="H2835" s="450" t="s">
        <v>5394</v>
      </c>
      <c r="I2835" s="627" t="s">
        <v>681</v>
      </c>
      <c r="J2835" s="399" t="s">
        <v>3</v>
      </c>
      <c r="K2835" s="624">
        <v>8</v>
      </c>
      <c r="L2835" s="624">
        <v>5</v>
      </c>
      <c r="M2835" s="624">
        <v>5</v>
      </c>
      <c r="N2835" s="398">
        <v>84</v>
      </c>
      <c r="O2835" s="395"/>
      <c r="P2835" s="526"/>
      <c r="Q2835" s="526">
        <v>23</v>
      </c>
      <c r="R2835" s="526">
        <v>40</v>
      </c>
      <c r="S2835" s="526">
        <v>21</v>
      </c>
      <c r="T2835" s="526"/>
      <c r="U2835" s="526"/>
      <c r="V2835" s="526">
        <f t="shared" si="141"/>
        <v>0</v>
      </c>
      <c r="W2835" s="672"/>
      <c r="X2835" s="396" t="str">
        <f t="shared" si="139"/>
        <v>23 două camere, 40 trei camere, 21 patru camere, 0 număr camere necunoscut &lt;span style="color: red;"&gt;(spuneți-mi sau trimiteți tabel întreținere)&lt;/span&gt;</v>
      </c>
      <c r="Y2835" s="622" t="str">
        <f t="shared" si="140"/>
        <v>84 din care 23 două camere, 40 trei camere, 21 patru camere, 0 număr camere necunoscut &lt;span style="color: red;"&gt;(spuneți-mi sau trimiteți tabel întreținere)&lt;/span&gt;</v>
      </c>
      <c r="Z2835" s="397"/>
      <c r="AA2835" s="625" t="s">
        <v>1043</v>
      </c>
      <c r="AB2835" s="628" t="s">
        <v>1306</v>
      </c>
      <c r="AC2835" s="431" t="s">
        <v>1155</v>
      </c>
      <c r="AD2835" s="623" t="s">
        <v>1433</v>
      </c>
      <c r="AE2835" s="623"/>
      <c r="AF2835" s="623"/>
      <c r="AG2835" s="623" t="s">
        <v>10</v>
      </c>
      <c r="AH2835" s="623"/>
      <c r="AI2835" s="623" t="s">
        <v>2598</v>
      </c>
      <c r="AJ2835" s="441"/>
      <c r="AK2835" s="359"/>
    </row>
    <row r="2836" spans="1:37">
      <c r="A2836" s="367"/>
      <c r="B2836" s="445" t="s">
        <v>36</v>
      </c>
      <c r="C2836" s="402">
        <v>46.556699999999999</v>
      </c>
      <c r="D2836" s="428">
        <v>23.805299999999999</v>
      </c>
      <c r="E2836" s="449" t="s">
        <v>206</v>
      </c>
      <c r="F2836" s="450" t="s">
        <v>651</v>
      </c>
      <c r="G2836" s="450" t="s">
        <v>2516</v>
      </c>
      <c r="H2836" s="450" t="s">
        <v>3269</v>
      </c>
      <c r="I2836" s="627" t="s">
        <v>681</v>
      </c>
      <c r="J2836" s="399" t="s">
        <v>3</v>
      </c>
      <c r="K2836" s="624">
        <v>4</v>
      </c>
      <c r="L2836" s="624">
        <v>5</v>
      </c>
      <c r="M2836" s="624">
        <v>5</v>
      </c>
      <c r="N2836" s="398">
        <v>48</v>
      </c>
      <c r="O2836" s="395"/>
      <c r="P2836" s="526"/>
      <c r="Q2836" s="526">
        <v>30</v>
      </c>
      <c r="R2836" s="526">
        <v>18</v>
      </c>
      <c r="S2836" s="526"/>
      <c r="T2836" s="526"/>
      <c r="U2836" s="526"/>
      <c r="V2836" s="526">
        <f t="shared" si="141"/>
        <v>0</v>
      </c>
      <c r="W2836" s="672"/>
      <c r="X2836" s="396" t="str">
        <f t="shared" si="139"/>
        <v>30 două camere, 18 trei camere, 0 număr camere necunoscut &lt;span style="color: red;"&gt;(spuneți-mi sau trimiteți tabel întreținere)&lt;/span&gt;</v>
      </c>
      <c r="Y2836" s="622" t="str">
        <f t="shared" si="140"/>
        <v>48 din care 30 două camere, 18 trei camere, 0 număr camere necunoscut &lt;span style="color: red;"&gt;(spuneți-mi sau trimiteți tabel întreținere)&lt;/span&gt;</v>
      </c>
      <c r="Z2836" s="397"/>
      <c r="AA2836" s="625" t="s">
        <v>1043</v>
      </c>
      <c r="AB2836" s="628" t="s">
        <v>1307</v>
      </c>
      <c r="AC2836" s="431" t="s">
        <v>1155</v>
      </c>
      <c r="AD2836" s="623" t="s">
        <v>1422</v>
      </c>
      <c r="AE2836" s="623"/>
      <c r="AF2836" s="623"/>
      <c r="AG2836" s="623" t="s">
        <v>10</v>
      </c>
      <c r="AH2836" s="623"/>
      <c r="AI2836" s="623" t="s">
        <v>2598</v>
      </c>
      <c r="AJ2836" s="441"/>
      <c r="AK2836" s="359"/>
    </row>
    <row r="2837" spans="1:37">
      <c r="A2837" s="367"/>
      <c r="B2837" s="445" t="s">
        <v>93</v>
      </c>
      <c r="C2837" s="402">
        <v>46.558300000000003</v>
      </c>
      <c r="D2837" s="428">
        <v>23.812100000000001</v>
      </c>
      <c r="E2837" s="449" t="s">
        <v>206</v>
      </c>
      <c r="F2837" s="450" t="s">
        <v>651</v>
      </c>
      <c r="G2837" s="450" t="s">
        <v>2516</v>
      </c>
      <c r="H2837" s="450" t="s">
        <v>5395</v>
      </c>
      <c r="I2837" s="627" t="s">
        <v>681</v>
      </c>
      <c r="J2837" s="399" t="s">
        <v>3</v>
      </c>
      <c r="K2837" s="624">
        <v>1</v>
      </c>
      <c r="L2837" s="624">
        <v>5</v>
      </c>
      <c r="M2837" s="624">
        <v>5</v>
      </c>
      <c r="N2837" s="398">
        <v>19</v>
      </c>
      <c r="O2837" s="395"/>
      <c r="P2837" s="526">
        <v>4</v>
      </c>
      <c r="Q2837" s="526">
        <v>10</v>
      </c>
      <c r="R2837" s="526">
        <v>5</v>
      </c>
      <c r="S2837" s="526"/>
      <c r="T2837" s="526"/>
      <c r="U2837" s="526"/>
      <c r="V2837" s="526">
        <f t="shared" si="141"/>
        <v>0</v>
      </c>
      <c r="W2837" s="672"/>
      <c r="X2837" s="396" t="str">
        <f t="shared" si="139"/>
        <v>4 garsoniere, 10 două camere, 5 trei camere, 0 număr camere necunoscut &lt;span style="color: red;"&gt;(spuneți-mi sau trimiteți tabel întreținere)&lt;/span&gt;</v>
      </c>
      <c r="Y2837" s="622" t="str">
        <f t="shared" si="140"/>
        <v>19 din care 4 garsoniere, 10 două camere, 5 trei camere, 0 număr camere necunoscut &lt;span style="color: red;"&gt;(spuneți-mi sau trimiteți tabel întreținere)&lt;/span&gt;</v>
      </c>
      <c r="Z2837" s="397" t="s">
        <v>975</v>
      </c>
      <c r="AA2837" s="625" t="s">
        <v>1045</v>
      </c>
      <c r="AB2837" s="628" t="s">
        <v>1308</v>
      </c>
      <c r="AC2837" s="431" t="s">
        <v>1155</v>
      </c>
      <c r="AD2837" s="623" t="s">
        <v>1373</v>
      </c>
      <c r="AE2837" s="623"/>
      <c r="AF2837" s="623"/>
      <c r="AG2837" s="623" t="s">
        <v>10</v>
      </c>
      <c r="AH2837" s="623"/>
      <c r="AI2837" s="623" t="s">
        <v>2567</v>
      </c>
      <c r="AJ2837" s="441"/>
      <c r="AK2837" s="359"/>
    </row>
    <row r="2838" spans="1:37">
      <c r="A2838" s="367"/>
      <c r="B2838" s="445" t="s">
        <v>93</v>
      </c>
      <c r="C2838" s="402">
        <v>46.555999999999997</v>
      </c>
      <c r="D2838" s="428">
        <v>23.815100000000001</v>
      </c>
      <c r="E2838" s="449" t="s">
        <v>206</v>
      </c>
      <c r="F2838" s="450" t="s">
        <v>651</v>
      </c>
      <c r="G2838" s="450" t="s">
        <v>2516</v>
      </c>
      <c r="H2838" s="450" t="s">
        <v>5396</v>
      </c>
      <c r="I2838" s="452" t="s">
        <v>624</v>
      </c>
      <c r="J2838" s="457"/>
      <c r="K2838" s="407"/>
      <c r="L2838" s="407"/>
      <c r="M2838" s="407"/>
      <c r="N2838" s="425" t="s">
        <v>624</v>
      </c>
      <c r="O2838" s="437"/>
      <c r="P2838" s="406"/>
      <c r="Q2838" s="406"/>
      <c r="R2838" s="406"/>
      <c r="S2838" s="406"/>
      <c r="T2838" s="406"/>
      <c r="U2838" s="406"/>
      <c r="V2838" s="406" t="e">
        <f t="shared" si="141"/>
        <v>#VALUE!</v>
      </c>
      <c r="W2838" s="676"/>
      <c r="X2838" s="507" t="e">
        <f t="shared" si="139"/>
        <v>#VALUE!</v>
      </c>
      <c r="Y2838" s="508" t="e">
        <f t="shared" si="140"/>
        <v>#VALUE!</v>
      </c>
      <c r="Z2838" s="509"/>
      <c r="AA2838" s="510" t="s">
        <v>1043</v>
      </c>
      <c r="AB2838" s="421" t="s">
        <v>1318</v>
      </c>
      <c r="AC2838" s="432" t="s">
        <v>624</v>
      </c>
      <c r="AD2838" s="356" t="s">
        <v>624</v>
      </c>
      <c r="AE2838" s="356"/>
      <c r="AF2838" s="356"/>
      <c r="AG2838" s="356" t="s">
        <v>840</v>
      </c>
      <c r="AH2838" s="356"/>
      <c r="AI2838" s="356" t="s">
        <v>2227</v>
      </c>
      <c r="AJ2838" s="441"/>
      <c r="AK2838" s="359"/>
    </row>
    <row r="2839" spans="1:37">
      <c r="A2839" s="367"/>
      <c r="B2839" s="445" t="s">
        <v>93</v>
      </c>
      <c r="C2839" s="402">
        <v>46.5578</v>
      </c>
      <c r="D2839" s="428">
        <v>23.812999999999999</v>
      </c>
      <c r="E2839" s="449" t="s">
        <v>206</v>
      </c>
      <c r="F2839" s="450" t="s">
        <v>651</v>
      </c>
      <c r="G2839" s="450" t="s">
        <v>2516</v>
      </c>
      <c r="H2839" s="450" t="s">
        <v>3285</v>
      </c>
      <c r="I2839" s="452" t="s">
        <v>681</v>
      </c>
      <c r="J2839" s="457" t="s">
        <v>3</v>
      </c>
      <c r="K2839" s="407">
        <v>1</v>
      </c>
      <c r="L2839" s="407">
        <v>5</v>
      </c>
      <c r="M2839" s="407">
        <v>5</v>
      </c>
      <c r="N2839" s="425">
        <v>20</v>
      </c>
      <c r="O2839" s="437"/>
      <c r="P2839" s="406"/>
      <c r="Q2839" s="406">
        <v>16</v>
      </c>
      <c r="R2839" s="406">
        <v>4</v>
      </c>
      <c r="S2839" s="406"/>
      <c r="T2839" s="406"/>
      <c r="U2839" s="406"/>
      <c r="V2839" s="406">
        <f t="shared" si="141"/>
        <v>0</v>
      </c>
      <c r="W2839" s="676"/>
      <c r="X2839" s="507" t="str">
        <f t="shared" si="139"/>
        <v>16 două camere, 4 trei camere, 0 număr camere necunoscut &lt;span style="color: red;"&gt;(spuneți-mi sau trimiteți tabel întreținere)&lt;/span&gt;</v>
      </c>
      <c r="Y2839" s="508" t="str">
        <f t="shared" si="140"/>
        <v>20 din care 16 două camere, 4 trei camere, 0 număr camere necunoscut &lt;span style="color: red;"&gt;(spuneți-mi sau trimiteți tabel întreținere)&lt;/span&gt;</v>
      </c>
      <c r="Z2839" s="509"/>
      <c r="AA2839" s="510" t="s">
        <v>1043</v>
      </c>
      <c r="AB2839" s="421" t="s">
        <v>1304</v>
      </c>
      <c r="AC2839" s="432" t="s">
        <v>1547</v>
      </c>
      <c r="AD2839" s="356" t="s">
        <v>2207</v>
      </c>
      <c r="AE2839" s="356"/>
      <c r="AF2839" s="356"/>
      <c r="AG2839" s="356" t="s">
        <v>840</v>
      </c>
      <c r="AH2839" s="356"/>
      <c r="AI2839" s="356" t="s">
        <v>2227</v>
      </c>
      <c r="AJ2839" s="441"/>
      <c r="AK2839" s="359"/>
    </row>
    <row r="2840" spans="1:37">
      <c r="A2840" s="367"/>
      <c r="B2840" s="445" t="s">
        <v>186</v>
      </c>
      <c r="C2840" s="402">
        <v>46.558</v>
      </c>
      <c r="D2840" s="428">
        <v>23.816299999999998</v>
      </c>
      <c r="E2840" s="449" t="s">
        <v>206</v>
      </c>
      <c r="F2840" s="450" t="s">
        <v>651</v>
      </c>
      <c r="G2840" s="450" t="s">
        <v>2516</v>
      </c>
      <c r="H2840" s="450" t="s">
        <v>5397</v>
      </c>
      <c r="I2840" s="452" t="s">
        <v>681</v>
      </c>
      <c r="J2840" s="457" t="s">
        <v>3</v>
      </c>
      <c r="K2840" s="407">
        <v>1</v>
      </c>
      <c r="L2840" s="407">
        <v>5</v>
      </c>
      <c r="M2840" s="407">
        <v>5</v>
      </c>
      <c r="N2840" s="425">
        <v>20</v>
      </c>
      <c r="O2840" s="437"/>
      <c r="P2840" s="406"/>
      <c r="Q2840" s="406">
        <v>16</v>
      </c>
      <c r="R2840" s="406">
        <v>4</v>
      </c>
      <c r="S2840" s="406"/>
      <c r="T2840" s="406"/>
      <c r="U2840" s="406"/>
      <c r="V2840" s="406">
        <f t="shared" si="141"/>
        <v>0</v>
      </c>
      <c r="W2840" s="676"/>
      <c r="X2840" s="507" t="str">
        <f t="shared" si="139"/>
        <v>16 două camere, 4 trei camere, 0 număr camere necunoscut &lt;span style="color: red;"&gt;(spuneți-mi sau trimiteți tabel întreținere)&lt;/span&gt;</v>
      </c>
      <c r="Y2840" s="508" t="str">
        <f t="shared" si="140"/>
        <v>20 din care 16 două camere, 4 trei camere, 0 număr camere necunoscut &lt;span style="color: red;"&gt;(spuneți-mi sau trimiteți tabel întreținere)&lt;/span&gt;</v>
      </c>
      <c r="Z2840" s="509"/>
      <c r="AA2840" s="510" t="s">
        <v>1043</v>
      </c>
      <c r="AB2840" s="421" t="s">
        <v>1304</v>
      </c>
      <c r="AC2840" s="432" t="s">
        <v>1547</v>
      </c>
      <c r="AD2840" s="356" t="s">
        <v>2207</v>
      </c>
      <c r="AE2840" s="356"/>
      <c r="AF2840" s="356"/>
      <c r="AG2840" s="356" t="s">
        <v>840</v>
      </c>
      <c r="AH2840" s="356"/>
      <c r="AI2840" s="356" t="s">
        <v>2227</v>
      </c>
      <c r="AJ2840" s="441"/>
      <c r="AK2840" s="359"/>
    </row>
    <row r="2841" spans="1:37">
      <c r="A2841" s="367"/>
      <c r="B2841" s="445" t="s">
        <v>187</v>
      </c>
      <c r="C2841" s="402">
        <v>46.558100000000003</v>
      </c>
      <c r="D2841" s="428">
        <v>23.816800000000001</v>
      </c>
      <c r="E2841" s="449" t="s">
        <v>206</v>
      </c>
      <c r="F2841" s="450" t="s">
        <v>651</v>
      </c>
      <c r="G2841" s="450" t="s">
        <v>2516</v>
      </c>
      <c r="H2841" s="450" t="s">
        <v>5398</v>
      </c>
      <c r="I2841" s="452" t="s">
        <v>681</v>
      </c>
      <c r="J2841" s="457" t="s">
        <v>3</v>
      </c>
      <c r="K2841" s="407">
        <v>1</v>
      </c>
      <c r="L2841" s="407">
        <v>5</v>
      </c>
      <c r="M2841" s="407">
        <v>5</v>
      </c>
      <c r="N2841" s="425">
        <v>20</v>
      </c>
      <c r="O2841" s="437"/>
      <c r="P2841" s="406"/>
      <c r="Q2841" s="406">
        <v>16</v>
      </c>
      <c r="R2841" s="406">
        <v>4</v>
      </c>
      <c r="S2841" s="406"/>
      <c r="T2841" s="406"/>
      <c r="U2841" s="406"/>
      <c r="V2841" s="406">
        <f t="shared" si="141"/>
        <v>0</v>
      </c>
      <c r="W2841" s="676"/>
      <c r="X2841" s="507" t="str">
        <f t="shared" si="139"/>
        <v>16 două camere, 4 trei camere, 0 număr camere necunoscut &lt;span style="color: red;"&gt;(spuneți-mi sau trimiteți tabel întreținere)&lt;/span&gt;</v>
      </c>
      <c r="Y2841" s="508" t="str">
        <f t="shared" si="140"/>
        <v>20 din care 16 două camere, 4 trei camere, 0 număr camere necunoscut &lt;span style="color: red;"&gt;(spuneți-mi sau trimiteți tabel întreținere)&lt;/span&gt;</v>
      </c>
      <c r="Z2841" s="509"/>
      <c r="AA2841" s="510" t="s">
        <v>1043</v>
      </c>
      <c r="AB2841" s="421" t="s">
        <v>1304</v>
      </c>
      <c r="AC2841" s="432" t="s">
        <v>1547</v>
      </c>
      <c r="AD2841" s="356" t="s">
        <v>2207</v>
      </c>
      <c r="AE2841" s="356"/>
      <c r="AF2841" s="356"/>
      <c r="AG2841" s="356" t="s">
        <v>840</v>
      </c>
      <c r="AH2841" s="356"/>
      <c r="AI2841" s="356" t="s">
        <v>2227</v>
      </c>
      <c r="AJ2841" s="441"/>
      <c r="AK2841" s="359"/>
    </row>
    <row r="2842" spans="1:37">
      <c r="A2842" s="367"/>
      <c r="B2842" s="445" t="s">
        <v>188</v>
      </c>
      <c r="C2842" s="402">
        <v>46.558199999999999</v>
      </c>
      <c r="D2842" s="428">
        <v>23.8172</v>
      </c>
      <c r="E2842" s="449" t="s">
        <v>206</v>
      </c>
      <c r="F2842" s="450" t="s">
        <v>651</v>
      </c>
      <c r="G2842" s="450" t="s">
        <v>2516</v>
      </c>
      <c r="H2842" s="450" t="s">
        <v>5355</v>
      </c>
      <c r="I2842" s="452" t="s">
        <v>681</v>
      </c>
      <c r="J2842" s="457" t="s">
        <v>3</v>
      </c>
      <c r="K2842" s="407">
        <v>1</v>
      </c>
      <c r="L2842" s="407">
        <v>5</v>
      </c>
      <c r="M2842" s="407">
        <v>5</v>
      </c>
      <c r="N2842" s="425">
        <v>20</v>
      </c>
      <c r="O2842" s="437"/>
      <c r="P2842" s="406"/>
      <c r="Q2842" s="406">
        <v>16</v>
      </c>
      <c r="R2842" s="406">
        <v>4</v>
      </c>
      <c r="S2842" s="406"/>
      <c r="T2842" s="406"/>
      <c r="U2842" s="406"/>
      <c r="V2842" s="406">
        <f t="shared" si="141"/>
        <v>0</v>
      </c>
      <c r="W2842" s="676"/>
      <c r="X2842" s="507" t="str">
        <f t="shared" si="139"/>
        <v>16 două camere, 4 trei camere, 0 număr camere necunoscut &lt;span style="color: red;"&gt;(spuneți-mi sau trimiteți tabel întreținere)&lt;/span&gt;</v>
      </c>
      <c r="Y2842" s="508" t="str">
        <f t="shared" si="140"/>
        <v>20 din care 16 două camere, 4 trei camere, 0 număr camere necunoscut &lt;span style="color: red;"&gt;(spuneți-mi sau trimiteți tabel întreținere)&lt;/span&gt;</v>
      </c>
      <c r="Z2842" s="509"/>
      <c r="AA2842" s="510" t="s">
        <v>1043</v>
      </c>
      <c r="AB2842" s="421" t="s">
        <v>1304</v>
      </c>
      <c r="AC2842" s="432" t="s">
        <v>1547</v>
      </c>
      <c r="AD2842" s="356" t="s">
        <v>2207</v>
      </c>
      <c r="AE2842" s="356"/>
      <c r="AF2842" s="356"/>
      <c r="AG2842" s="356" t="s">
        <v>840</v>
      </c>
      <c r="AH2842" s="356"/>
      <c r="AI2842" s="356" t="s">
        <v>2227</v>
      </c>
      <c r="AJ2842" s="441"/>
      <c r="AK2842" s="359"/>
    </row>
    <row r="2843" spans="1:37">
      <c r="A2843" s="367"/>
      <c r="B2843" s="445" t="s">
        <v>189</v>
      </c>
      <c r="C2843" s="402">
        <v>46.558250000000001</v>
      </c>
      <c r="D2843" s="428">
        <v>23.817699999999999</v>
      </c>
      <c r="E2843" s="449" t="s">
        <v>206</v>
      </c>
      <c r="F2843" s="450" t="s">
        <v>651</v>
      </c>
      <c r="G2843" s="450" t="s">
        <v>2516</v>
      </c>
      <c r="H2843" s="450" t="s">
        <v>5399</v>
      </c>
      <c r="I2843" s="452" t="s">
        <v>681</v>
      </c>
      <c r="J2843" s="457" t="s">
        <v>3</v>
      </c>
      <c r="K2843" s="407">
        <v>1</v>
      </c>
      <c r="L2843" s="407">
        <v>5</v>
      </c>
      <c r="M2843" s="407">
        <v>5</v>
      </c>
      <c r="N2843" s="425">
        <v>20</v>
      </c>
      <c r="O2843" s="437"/>
      <c r="P2843" s="406"/>
      <c r="Q2843" s="406">
        <v>16</v>
      </c>
      <c r="R2843" s="406">
        <v>4</v>
      </c>
      <c r="S2843" s="406"/>
      <c r="T2843" s="406"/>
      <c r="U2843" s="406"/>
      <c r="V2843" s="406">
        <f t="shared" si="141"/>
        <v>0</v>
      </c>
      <c r="W2843" s="676"/>
      <c r="X2843" s="507" t="str">
        <f t="shared" si="139"/>
        <v>16 două camere, 4 trei camere, 0 număr camere necunoscut &lt;span style="color: red;"&gt;(spuneți-mi sau trimiteți tabel întreținere)&lt;/span&gt;</v>
      </c>
      <c r="Y2843" s="508" t="str">
        <f t="shared" si="140"/>
        <v>20 din care 16 două camere, 4 trei camere, 0 număr camere necunoscut &lt;span style="color: red;"&gt;(spuneți-mi sau trimiteți tabel întreținere)&lt;/span&gt;</v>
      </c>
      <c r="Z2843" s="509"/>
      <c r="AA2843" s="510" t="s">
        <v>1043</v>
      </c>
      <c r="AB2843" s="421" t="s">
        <v>1304</v>
      </c>
      <c r="AC2843" s="432" t="s">
        <v>1547</v>
      </c>
      <c r="AD2843" s="356" t="s">
        <v>2207</v>
      </c>
      <c r="AE2843" s="356"/>
      <c r="AF2843" s="356"/>
      <c r="AG2843" s="356" t="s">
        <v>840</v>
      </c>
      <c r="AH2843" s="356"/>
      <c r="AI2843" s="356" t="s">
        <v>2227</v>
      </c>
      <c r="AJ2843" s="441"/>
      <c r="AK2843" s="359"/>
    </row>
    <row r="2844" spans="1:37">
      <c r="A2844" s="367"/>
      <c r="B2844" s="445" t="s">
        <v>151</v>
      </c>
      <c r="C2844" s="402">
        <v>46.558399999999999</v>
      </c>
      <c r="D2844" s="428">
        <v>23.818200000000001</v>
      </c>
      <c r="E2844" s="449" t="s">
        <v>206</v>
      </c>
      <c r="F2844" s="450" t="s">
        <v>651</v>
      </c>
      <c r="G2844" s="450" t="s">
        <v>2516</v>
      </c>
      <c r="H2844" s="450" t="s">
        <v>3224</v>
      </c>
      <c r="I2844" s="627" t="s">
        <v>681</v>
      </c>
      <c r="J2844" s="399" t="s">
        <v>3</v>
      </c>
      <c r="K2844" s="624">
        <v>3</v>
      </c>
      <c r="L2844" s="624">
        <v>5</v>
      </c>
      <c r="M2844" s="624">
        <v>5</v>
      </c>
      <c r="N2844" s="425">
        <v>45</v>
      </c>
      <c r="O2844" s="437"/>
      <c r="P2844" s="406"/>
      <c r="Q2844" s="406">
        <v>18</v>
      </c>
      <c r="R2844" s="406">
        <v>27</v>
      </c>
      <c r="S2844" s="406"/>
      <c r="T2844" s="406"/>
      <c r="U2844" s="406"/>
      <c r="V2844" s="406">
        <f t="shared" si="141"/>
        <v>0</v>
      </c>
      <c r="W2844" s="676"/>
      <c r="X2844" s="507" t="str">
        <f t="shared" si="139"/>
        <v>18 două camere, 27 trei camere, 0 număr camere necunoscut &lt;span style="color: red;"&gt;(spuneți-mi sau trimiteți tabel întreținere)&lt;/span&gt;</v>
      </c>
      <c r="Y2844" s="508" t="str">
        <f t="shared" si="140"/>
        <v>45 din care 18 două camere, 27 trei camere, 0 număr camere necunoscut &lt;span style="color: red;"&gt;(spuneți-mi sau trimiteți tabel întreținere)&lt;/span&gt;</v>
      </c>
      <c r="Z2844" s="509"/>
      <c r="AA2844" s="510" t="s">
        <v>1043</v>
      </c>
      <c r="AB2844" s="421" t="s">
        <v>1302</v>
      </c>
      <c r="AC2844" s="432" t="s">
        <v>1548</v>
      </c>
      <c r="AD2844" s="356" t="s">
        <v>2271</v>
      </c>
      <c r="AE2844" s="356"/>
      <c r="AF2844" s="356"/>
      <c r="AG2844" s="623" t="s">
        <v>2549</v>
      </c>
      <c r="AH2844" s="623"/>
      <c r="AI2844" s="623" t="s">
        <v>2581</v>
      </c>
      <c r="AJ2844" s="441"/>
      <c r="AK2844" s="359"/>
    </row>
    <row r="2845" spans="1:37">
      <c r="A2845" s="367"/>
      <c r="B2845" s="445" t="s">
        <v>152</v>
      </c>
      <c r="C2845" s="402">
        <v>46.558</v>
      </c>
      <c r="D2845" s="428">
        <v>23.8185</v>
      </c>
      <c r="E2845" s="449" t="s">
        <v>206</v>
      </c>
      <c r="F2845" s="450" t="s">
        <v>651</v>
      </c>
      <c r="G2845" s="450" t="s">
        <v>2516</v>
      </c>
      <c r="H2845" s="450" t="s">
        <v>5400</v>
      </c>
      <c r="I2845" s="627" t="s">
        <v>681</v>
      </c>
      <c r="J2845" s="399" t="s">
        <v>3</v>
      </c>
      <c r="K2845" s="624">
        <v>2</v>
      </c>
      <c r="L2845" s="624">
        <v>5</v>
      </c>
      <c r="M2845" s="624">
        <v>5</v>
      </c>
      <c r="N2845" s="425">
        <v>30</v>
      </c>
      <c r="O2845" s="437"/>
      <c r="P2845" s="406"/>
      <c r="Q2845" s="406">
        <v>12</v>
      </c>
      <c r="R2845" s="406">
        <v>18</v>
      </c>
      <c r="S2845" s="406"/>
      <c r="T2845" s="406"/>
      <c r="U2845" s="406"/>
      <c r="V2845" s="406">
        <f t="shared" si="141"/>
        <v>0</v>
      </c>
      <c r="W2845" s="676"/>
      <c r="X2845" s="507" t="str">
        <f t="shared" si="139"/>
        <v>12 două camere, 18 trei camere, 0 număr camere necunoscut &lt;span style="color: red;"&gt;(spuneți-mi sau trimiteți tabel întreținere)&lt;/span&gt;</v>
      </c>
      <c r="Y2845" s="508" t="str">
        <f t="shared" si="140"/>
        <v>30 din care 12 două camere, 18 trei camere, 0 număr camere necunoscut &lt;span style="color: red;"&gt;(spuneți-mi sau trimiteți tabel întreținere)&lt;/span&gt;</v>
      </c>
      <c r="Z2845" s="509"/>
      <c r="AA2845" s="510" t="s">
        <v>1043</v>
      </c>
      <c r="AB2845" s="421" t="s">
        <v>1302</v>
      </c>
      <c r="AC2845" s="432" t="s">
        <v>1548</v>
      </c>
      <c r="AD2845" s="356" t="s">
        <v>1523</v>
      </c>
      <c r="AE2845" s="356"/>
      <c r="AF2845" s="356"/>
      <c r="AG2845" s="623" t="s">
        <v>2549</v>
      </c>
      <c r="AH2845" s="623"/>
      <c r="AI2845" s="623" t="s">
        <v>2581</v>
      </c>
      <c r="AJ2845" s="441"/>
      <c r="AK2845" s="359"/>
    </row>
    <row r="2846" spans="1:37">
      <c r="A2846" s="367"/>
      <c r="B2846" s="445" t="s">
        <v>132</v>
      </c>
      <c r="C2846" s="402">
        <v>46.558100000000003</v>
      </c>
      <c r="D2846" s="428">
        <v>23.819400000000002</v>
      </c>
      <c r="E2846" s="449" t="s">
        <v>206</v>
      </c>
      <c r="F2846" s="450" t="s">
        <v>651</v>
      </c>
      <c r="G2846" s="450" t="s">
        <v>2516</v>
      </c>
      <c r="H2846" s="450" t="s">
        <v>5401</v>
      </c>
      <c r="I2846" s="627" t="s">
        <v>681</v>
      </c>
      <c r="J2846" s="399" t="s">
        <v>3</v>
      </c>
      <c r="K2846" s="624">
        <v>3</v>
      </c>
      <c r="L2846" s="624">
        <v>5</v>
      </c>
      <c r="M2846" s="624">
        <v>5</v>
      </c>
      <c r="N2846" s="425">
        <v>45</v>
      </c>
      <c r="O2846" s="437"/>
      <c r="P2846" s="406"/>
      <c r="Q2846" s="406">
        <v>18</v>
      </c>
      <c r="R2846" s="406">
        <v>27</v>
      </c>
      <c r="S2846" s="406"/>
      <c r="T2846" s="406"/>
      <c r="U2846" s="406"/>
      <c r="V2846" s="406">
        <f t="shared" si="141"/>
        <v>0</v>
      </c>
      <c r="W2846" s="676"/>
      <c r="X2846" s="507" t="str">
        <f t="shared" si="139"/>
        <v>18 două camere, 27 trei camere, 0 număr camere necunoscut &lt;span style="color: red;"&gt;(spuneți-mi sau trimiteți tabel întreținere)&lt;/span&gt;</v>
      </c>
      <c r="Y2846" s="508" t="str">
        <f t="shared" si="140"/>
        <v>45 din care 18 două camere, 27 trei camere, 0 număr camere necunoscut &lt;span style="color: red;"&gt;(spuneți-mi sau trimiteți tabel întreținere)&lt;/span&gt;</v>
      </c>
      <c r="Z2846" s="509"/>
      <c r="AA2846" s="510" t="s">
        <v>1043</v>
      </c>
      <c r="AB2846" s="421" t="s">
        <v>1302</v>
      </c>
      <c r="AC2846" s="432" t="s">
        <v>1548</v>
      </c>
      <c r="AD2846" s="356" t="s">
        <v>2271</v>
      </c>
      <c r="AE2846" s="356"/>
      <c r="AF2846" s="356"/>
      <c r="AG2846" s="623" t="s">
        <v>2549</v>
      </c>
      <c r="AH2846" s="623"/>
      <c r="AI2846" s="623" t="s">
        <v>2581</v>
      </c>
      <c r="AJ2846" s="441"/>
      <c r="AK2846" s="359"/>
    </row>
    <row r="2847" spans="1:37">
      <c r="A2847" s="367"/>
      <c r="B2847" s="445" t="s">
        <v>190</v>
      </c>
      <c r="C2847" s="402">
        <v>46.557699999999997</v>
      </c>
      <c r="D2847" s="428">
        <v>23.8184</v>
      </c>
      <c r="E2847" s="449" t="s">
        <v>206</v>
      </c>
      <c r="F2847" s="450" t="s">
        <v>651</v>
      </c>
      <c r="G2847" s="450" t="s">
        <v>2516</v>
      </c>
      <c r="H2847" s="450" t="s">
        <v>5402</v>
      </c>
      <c r="I2847" s="627" t="s">
        <v>681</v>
      </c>
      <c r="J2847" s="399" t="s">
        <v>3</v>
      </c>
      <c r="K2847" s="624">
        <v>3</v>
      </c>
      <c r="L2847" s="624">
        <v>5</v>
      </c>
      <c r="M2847" s="624">
        <v>5</v>
      </c>
      <c r="N2847" s="425">
        <v>45</v>
      </c>
      <c r="O2847" s="437"/>
      <c r="P2847" s="406"/>
      <c r="Q2847" s="406">
        <v>18</v>
      </c>
      <c r="R2847" s="406">
        <v>27</v>
      </c>
      <c r="S2847" s="406"/>
      <c r="T2847" s="406"/>
      <c r="U2847" s="406"/>
      <c r="V2847" s="406">
        <f t="shared" si="141"/>
        <v>0</v>
      </c>
      <c r="W2847" s="676"/>
      <c r="X2847" s="507" t="str">
        <f t="shared" si="139"/>
        <v>18 două camere, 27 trei camere, 0 număr camere necunoscut &lt;span style="color: red;"&gt;(spuneți-mi sau trimiteți tabel întreținere)&lt;/span&gt;</v>
      </c>
      <c r="Y2847" s="508" t="str">
        <f t="shared" si="140"/>
        <v>45 din care 18 două camere, 27 trei camere, 0 număr camere necunoscut &lt;span style="color: red;"&gt;(spuneți-mi sau trimiteți tabel întreținere)&lt;/span&gt;</v>
      </c>
      <c r="Z2847" s="509"/>
      <c r="AA2847" s="510" t="s">
        <v>1043</v>
      </c>
      <c r="AB2847" s="421" t="s">
        <v>1302</v>
      </c>
      <c r="AC2847" s="432" t="s">
        <v>1548</v>
      </c>
      <c r="AD2847" s="356" t="s">
        <v>2271</v>
      </c>
      <c r="AE2847" s="356"/>
      <c r="AF2847" s="356"/>
      <c r="AG2847" s="623" t="s">
        <v>2549</v>
      </c>
      <c r="AH2847" s="623"/>
      <c r="AI2847" s="623" t="s">
        <v>2581</v>
      </c>
      <c r="AJ2847" s="441"/>
      <c r="AK2847" s="359"/>
    </row>
    <row r="2848" spans="1:37">
      <c r="A2848" s="367"/>
      <c r="B2848" s="445" t="s">
        <v>191</v>
      </c>
      <c r="C2848" s="402">
        <v>46.5578</v>
      </c>
      <c r="D2848" s="428">
        <v>23.819299999999998</v>
      </c>
      <c r="E2848" s="449" t="s">
        <v>206</v>
      </c>
      <c r="F2848" s="450" t="s">
        <v>651</v>
      </c>
      <c r="G2848" s="450" t="s">
        <v>2516</v>
      </c>
      <c r="H2848" s="450" t="s">
        <v>5403</v>
      </c>
      <c r="I2848" s="627" t="s">
        <v>681</v>
      </c>
      <c r="J2848" s="399" t="s">
        <v>3</v>
      </c>
      <c r="K2848" s="624">
        <v>2</v>
      </c>
      <c r="L2848" s="624">
        <v>5</v>
      </c>
      <c r="M2848" s="624">
        <v>5</v>
      </c>
      <c r="N2848" s="425">
        <v>30</v>
      </c>
      <c r="O2848" s="437"/>
      <c r="P2848" s="406"/>
      <c r="Q2848" s="406">
        <v>12</v>
      </c>
      <c r="R2848" s="406">
        <v>18</v>
      </c>
      <c r="S2848" s="406"/>
      <c r="T2848" s="406"/>
      <c r="U2848" s="406"/>
      <c r="V2848" s="406">
        <f t="shared" si="141"/>
        <v>0</v>
      </c>
      <c r="W2848" s="676"/>
      <c r="X2848" s="507" t="str">
        <f t="shared" si="139"/>
        <v>12 două camere, 18 trei camere, 0 număr camere necunoscut &lt;span style="color: red;"&gt;(spuneți-mi sau trimiteți tabel întreținere)&lt;/span&gt;</v>
      </c>
      <c r="Y2848" s="508" t="str">
        <f t="shared" si="140"/>
        <v>30 din care 12 două camere, 18 trei camere, 0 număr camere necunoscut &lt;span style="color: red;"&gt;(spuneți-mi sau trimiteți tabel întreținere)&lt;/span&gt;</v>
      </c>
      <c r="Z2848" s="509"/>
      <c r="AA2848" s="510" t="s">
        <v>1043</v>
      </c>
      <c r="AB2848" s="421" t="s">
        <v>1302</v>
      </c>
      <c r="AC2848" s="432" t="s">
        <v>1548</v>
      </c>
      <c r="AD2848" s="356" t="s">
        <v>1523</v>
      </c>
      <c r="AE2848" s="356"/>
      <c r="AF2848" s="356"/>
      <c r="AG2848" s="623" t="s">
        <v>2549</v>
      </c>
      <c r="AH2848" s="623"/>
      <c r="AI2848" s="623" t="s">
        <v>2581</v>
      </c>
      <c r="AJ2848" s="441"/>
      <c r="AK2848" s="359"/>
    </row>
    <row r="2849" spans="1:37">
      <c r="A2849" s="367"/>
      <c r="B2849" s="445" t="s">
        <v>192</v>
      </c>
      <c r="C2849" s="402">
        <v>46.556699999999999</v>
      </c>
      <c r="D2849" s="428">
        <v>23.8184</v>
      </c>
      <c r="E2849" s="449" t="s">
        <v>206</v>
      </c>
      <c r="F2849" s="450" t="s">
        <v>651</v>
      </c>
      <c r="G2849" s="450" t="s">
        <v>2516</v>
      </c>
      <c r="H2849" s="450" t="s">
        <v>5404</v>
      </c>
      <c r="I2849" s="627" t="s">
        <v>681</v>
      </c>
      <c r="J2849" s="399" t="s">
        <v>3</v>
      </c>
      <c r="K2849" s="624">
        <v>4</v>
      </c>
      <c r="L2849" s="624">
        <v>5</v>
      </c>
      <c r="M2849" s="624">
        <v>5</v>
      </c>
      <c r="N2849" s="425">
        <v>60</v>
      </c>
      <c r="O2849" s="437"/>
      <c r="P2849" s="406"/>
      <c r="Q2849" s="406">
        <v>24</v>
      </c>
      <c r="R2849" s="406">
        <v>36</v>
      </c>
      <c r="S2849" s="406"/>
      <c r="T2849" s="406"/>
      <c r="U2849" s="406"/>
      <c r="V2849" s="406">
        <f t="shared" si="141"/>
        <v>0</v>
      </c>
      <c r="W2849" s="676"/>
      <c r="X2849" s="507" t="str">
        <f t="shared" si="139"/>
        <v>24 două camere, 36 trei camere, 0 număr camere necunoscut &lt;span style="color: red;"&gt;(spuneți-mi sau trimiteți tabel întreținere)&lt;/span&gt;</v>
      </c>
      <c r="Y2849" s="508" t="str">
        <f t="shared" si="140"/>
        <v>60 din care 24 două camere, 36 trei camere, 0 număr camere necunoscut &lt;span style="color: red;"&gt;(spuneți-mi sau trimiteți tabel întreținere)&lt;/span&gt;</v>
      </c>
      <c r="Z2849" s="509"/>
      <c r="AA2849" s="510" t="s">
        <v>1043</v>
      </c>
      <c r="AB2849" s="421" t="s">
        <v>1302</v>
      </c>
      <c r="AC2849" s="432" t="s">
        <v>1548</v>
      </c>
      <c r="AD2849" s="356" t="s">
        <v>2270</v>
      </c>
      <c r="AE2849" s="356"/>
      <c r="AF2849" s="356"/>
      <c r="AG2849" s="623" t="s">
        <v>2549</v>
      </c>
      <c r="AH2849" s="623"/>
      <c r="AI2849" s="623" t="s">
        <v>2581</v>
      </c>
      <c r="AJ2849" s="441"/>
      <c r="AK2849" s="359"/>
    </row>
    <row r="2850" spans="1:37">
      <c r="A2850" s="367"/>
      <c r="B2850" s="445" t="s">
        <v>94</v>
      </c>
      <c r="C2850" s="402">
        <v>46.555999999999997</v>
      </c>
      <c r="D2850" s="428">
        <v>23.8156</v>
      </c>
      <c r="E2850" s="449" t="s">
        <v>206</v>
      </c>
      <c r="F2850" s="450" t="s">
        <v>651</v>
      </c>
      <c r="G2850" s="450" t="s">
        <v>2516</v>
      </c>
      <c r="H2850" s="450" t="s">
        <v>5405</v>
      </c>
      <c r="I2850" s="452" t="s">
        <v>624</v>
      </c>
      <c r="J2850" s="457"/>
      <c r="K2850" s="407"/>
      <c r="L2850" s="407"/>
      <c r="M2850" s="407"/>
      <c r="N2850" s="425" t="s">
        <v>624</v>
      </c>
      <c r="O2850" s="437"/>
      <c r="P2850" s="406"/>
      <c r="Q2850" s="406"/>
      <c r="R2850" s="406"/>
      <c r="S2850" s="406"/>
      <c r="T2850" s="406"/>
      <c r="U2850" s="406"/>
      <c r="V2850" s="406" t="e">
        <f t="shared" si="141"/>
        <v>#VALUE!</v>
      </c>
      <c r="W2850" s="676"/>
      <c r="X2850" s="507" t="e">
        <f t="shared" si="139"/>
        <v>#VALUE!</v>
      </c>
      <c r="Y2850" s="508" t="e">
        <f t="shared" si="140"/>
        <v>#VALUE!</v>
      </c>
      <c r="Z2850" s="509"/>
      <c r="AA2850" s="510" t="s">
        <v>1043</v>
      </c>
      <c r="AB2850" s="421" t="s">
        <v>1318</v>
      </c>
      <c r="AC2850" s="432" t="s">
        <v>624</v>
      </c>
      <c r="AD2850" s="356" t="s">
        <v>624</v>
      </c>
      <c r="AE2850" s="356"/>
      <c r="AF2850" s="356"/>
      <c r="AG2850" s="356" t="s">
        <v>840</v>
      </c>
      <c r="AH2850" s="356"/>
      <c r="AI2850" s="356" t="s">
        <v>2227</v>
      </c>
      <c r="AJ2850" s="441"/>
      <c r="AK2850" s="359"/>
    </row>
    <row r="2851" spans="1:37">
      <c r="A2851" s="367"/>
      <c r="B2851" s="445" t="s">
        <v>94</v>
      </c>
      <c r="C2851" s="402">
        <v>46.5578</v>
      </c>
      <c r="D2851" s="428">
        <v>23.813400000000001</v>
      </c>
      <c r="E2851" s="449" t="s">
        <v>206</v>
      </c>
      <c r="F2851" s="450" t="s">
        <v>651</v>
      </c>
      <c r="G2851" s="450" t="s">
        <v>2516</v>
      </c>
      <c r="H2851" s="450" t="s">
        <v>3284</v>
      </c>
      <c r="I2851" s="452" t="s">
        <v>681</v>
      </c>
      <c r="J2851" s="457" t="s">
        <v>3</v>
      </c>
      <c r="K2851" s="407">
        <v>1</v>
      </c>
      <c r="L2851" s="407">
        <v>5</v>
      </c>
      <c r="M2851" s="407">
        <v>5</v>
      </c>
      <c r="N2851" s="425">
        <v>20</v>
      </c>
      <c r="O2851" s="437"/>
      <c r="P2851" s="406"/>
      <c r="Q2851" s="406">
        <v>16</v>
      </c>
      <c r="R2851" s="406">
        <v>4</v>
      </c>
      <c r="S2851" s="406"/>
      <c r="T2851" s="406"/>
      <c r="U2851" s="406"/>
      <c r="V2851" s="406">
        <f t="shared" si="141"/>
        <v>0</v>
      </c>
      <c r="W2851" s="676"/>
      <c r="X2851" s="507" t="str">
        <f t="shared" si="139"/>
        <v>16 două camere, 4 trei camere, 0 număr camere necunoscut &lt;span style="color: red;"&gt;(spuneți-mi sau trimiteți tabel întreținere)&lt;/span&gt;</v>
      </c>
      <c r="Y2851" s="508" t="str">
        <f t="shared" si="140"/>
        <v>20 din care 16 două camere, 4 trei camere, 0 număr camere necunoscut &lt;span style="color: red;"&gt;(spuneți-mi sau trimiteți tabel întreținere)&lt;/span&gt;</v>
      </c>
      <c r="Z2851" s="509"/>
      <c r="AA2851" s="510" t="s">
        <v>1043</v>
      </c>
      <c r="AB2851" s="421" t="s">
        <v>1304</v>
      </c>
      <c r="AC2851" s="432" t="s">
        <v>1547</v>
      </c>
      <c r="AD2851" s="356" t="s">
        <v>2207</v>
      </c>
      <c r="AE2851" s="356"/>
      <c r="AF2851" s="356"/>
      <c r="AG2851" s="356" t="s">
        <v>840</v>
      </c>
      <c r="AH2851" s="356"/>
      <c r="AI2851" s="356" t="s">
        <v>2227</v>
      </c>
      <c r="AJ2851" s="441"/>
      <c r="AK2851" s="359"/>
    </row>
    <row r="2852" spans="1:37">
      <c r="A2852" s="367"/>
      <c r="B2852" s="445" t="s">
        <v>182</v>
      </c>
      <c r="C2852" s="402">
        <v>46.5563</v>
      </c>
      <c r="D2852" s="428">
        <v>23.8169</v>
      </c>
      <c r="E2852" s="449" t="s">
        <v>206</v>
      </c>
      <c r="F2852" s="450" t="s">
        <v>651</v>
      </c>
      <c r="G2852" s="450" t="s">
        <v>2516</v>
      </c>
      <c r="H2852" s="450" t="s">
        <v>5406</v>
      </c>
      <c r="I2852" s="452" t="s">
        <v>681</v>
      </c>
      <c r="J2852" s="457" t="s">
        <v>3</v>
      </c>
      <c r="K2852" s="407">
        <v>3</v>
      </c>
      <c r="L2852" s="407">
        <v>5</v>
      </c>
      <c r="M2852" s="407">
        <v>5</v>
      </c>
      <c r="N2852" s="425">
        <v>60</v>
      </c>
      <c r="O2852" s="437"/>
      <c r="P2852" s="406"/>
      <c r="Q2852" s="406">
        <v>21</v>
      </c>
      <c r="R2852" s="406">
        <v>39</v>
      </c>
      <c r="S2852" s="406"/>
      <c r="T2852" s="406"/>
      <c r="U2852" s="406"/>
      <c r="V2852" s="406">
        <f t="shared" si="141"/>
        <v>0</v>
      </c>
      <c r="W2852" s="676"/>
      <c r="X2852" s="507" t="str">
        <f t="shared" si="139"/>
        <v>21 două camere, 39 trei camere, 0 număr camere necunoscut &lt;span style="color: red;"&gt;(spuneți-mi sau trimiteți tabel întreținere)&lt;/span&gt;</v>
      </c>
      <c r="Y2852" s="508" t="str">
        <f t="shared" si="140"/>
        <v>60 din care 21 două camere, 39 trei camere, 0 număr camere necunoscut &lt;span style="color: red;"&gt;(spuneți-mi sau trimiteți tabel întreținere)&lt;/span&gt;</v>
      </c>
      <c r="Z2852" s="509"/>
      <c r="AA2852" s="510" t="s">
        <v>1043</v>
      </c>
      <c r="AB2852" s="628" t="s">
        <v>1305</v>
      </c>
      <c r="AC2852" s="431" t="s">
        <v>1547</v>
      </c>
      <c r="AD2852" s="623" t="s">
        <v>1495</v>
      </c>
      <c r="AE2852" s="623"/>
      <c r="AF2852" s="623"/>
      <c r="AG2852" s="623" t="s">
        <v>10</v>
      </c>
      <c r="AH2852" s="623"/>
      <c r="AI2852" s="623" t="s">
        <v>2583</v>
      </c>
      <c r="AJ2852" s="441"/>
      <c r="AK2852" s="359"/>
    </row>
    <row r="2853" spans="1:37">
      <c r="A2853" s="367"/>
      <c r="B2853" s="445" t="s">
        <v>95</v>
      </c>
      <c r="C2853" s="402">
        <v>46.555999999999997</v>
      </c>
      <c r="D2853" s="428">
        <v>23.816500000000001</v>
      </c>
      <c r="E2853" s="449" t="s">
        <v>206</v>
      </c>
      <c r="F2853" s="450" t="s">
        <v>651</v>
      </c>
      <c r="G2853" s="450" t="s">
        <v>2516</v>
      </c>
      <c r="H2853" s="450" t="s">
        <v>5407</v>
      </c>
      <c r="I2853" s="452" t="s">
        <v>624</v>
      </c>
      <c r="J2853" s="457"/>
      <c r="K2853" s="407"/>
      <c r="L2853" s="407"/>
      <c r="M2853" s="407"/>
      <c r="N2853" s="425" t="s">
        <v>624</v>
      </c>
      <c r="O2853" s="437"/>
      <c r="P2853" s="406"/>
      <c r="Q2853" s="406"/>
      <c r="R2853" s="406"/>
      <c r="S2853" s="406"/>
      <c r="T2853" s="406"/>
      <c r="U2853" s="406"/>
      <c r="V2853" s="406" t="e">
        <f t="shared" si="141"/>
        <v>#VALUE!</v>
      </c>
      <c r="W2853" s="676"/>
      <c r="X2853" s="507" t="e">
        <f t="shared" si="139"/>
        <v>#VALUE!</v>
      </c>
      <c r="Y2853" s="508" t="e">
        <f t="shared" si="140"/>
        <v>#VALUE!</v>
      </c>
      <c r="Z2853" s="509"/>
      <c r="AA2853" s="510" t="s">
        <v>1043</v>
      </c>
      <c r="AB2853" s="421" t="s">
        <v>1318</v>
      </c>
      <c r="AC2853" s="432" t="s">
        <v>624</v>
      </c>
      <c r="AD2853" s="356" t="s">
        <v>624</v>
      </c>
      <c r="AE2853" s="356"/>
      <c r="AF2853" s="356"/>
      <c r="AG2853" s="356" t="s">
        <v>840</v>
      </c>
      <c r="AH2853" s="356"/>
      <c r="AI2853" s="356" t="s">
        <v>2227</v>
      </c>
      <c r="AJ2853" s="441"/>
      <c r="AK2853" s="359"/>
    </row>
    <row r="2854" spans="1:37">
      <c r="A2854" s="367"/>
      <c r="B2854" s="445" t="s">
        <v>95</v>
      </c>
      <c r="C2854" s="402">
        <v>46.557499999999997</v>
      </c>
      <c r="D2854" s="428">
        <v>23.812999999999999</v>
      </c>
      <c r="E2854" s="449" t="s">
        <v>206</v>
      </c>
      <c r="F2854" s="450" t="s">
        <v>651</v>
      </c>
      <c r="G2854" s="450" t="s">
        <v>2516</v>
      </c>
      <c r="H2854" s="450" t="s">
        <v>3282</v>
      </c>
      <c r="I2854" s="452" t="s">
        <v>681</v>
      </c>
      <c r="J2854" s="457" t="s">
        <v>3</v>
      </c>
      <c r="K2854" s="407">
        <v>1</v>
      </c>
      <c r="L2854" s="407">
        <v>5</v>
      </c>
      <c r="M2854" s="407">
        <v>5</v>
      </c>
      <c r="N2854" s="425">
        <v>20</v>
      </c>
      <c r="O2854" s="437"/>
      <c r="P2854" s="406"/>
      <c r="Q2854" s="406">
        <v>16</v>
      </c>
      <c r="R2854" s="406">
        <v>4</v>
      </c>
      <c r="S2854" s="406"/>
      <c r="T2854" s="406"/>
      <c r="U2854" s="406"/>
      <c r="V2854" s="406">
        <f t="shared" si="141"/>
        <v>0</v>
      </c>
      <c r="W2854" s="676"/>
      <c r="X2854" s="507" t="str">
        <f t="shared" si="139"/>
        <v>16 două camere, 4 trei camere, 0 număr camere necunoscut &lt;span style="color: red;"&gt;(spuneți-mi sau trimiteți tabel întreținere)&lt;/span&gt;</v>
      </c>
      <c r="Y2854" s="508" t="str">
        <f t="shared" si="140"/>
        <v>20 din care 16 două camere, 4 trei camere, 0 număr camere necunoscut &lt;span style="color: red;"&gt;(spuneți-mi sau trimiteți tabel întreținere)&lt;/span&gt;</v>
      </c>
      <c r="Z2854" s="509"/>
      <c r="AA2854" s="510" t="s">
        <v>1043</v>
      </c>
      <c r="AB2854" s="421" t="s">
        <v>1304</v>
      </c>
      <c r="AC2854" s="432" t="s">
        <v>1547</v>
      </c>
      <c r="AD2854" s="356" t="s">
        <v>2207</v>
      </c>
      <c r="AE2854" s="356"/>
      <c r="AF2854" s="356"/>
      <c r="AG2854" s="356" t="s">
        <v>840</v>
      </c>
      <c r="AH2854" s="356"/>
      <c r="AI2854" s="356" t="s">
        <v>2227</v>
      </c>
      <c r="AJ2854" s="441"/>
      <c r="AK2854" s="359"/>
    </row>
    <row r="2855" spans="1:37">
      <c r="A2855" s="367"/>
      <c r="B2855" s="445" t="s">
        <v>194</v>
      </c>
      <c r="C2855" s="402">
        <v>46.554600000000001</v>
      </c>
      <c r="D2855" s="428">
        <v>23.8093</v>
      </c>
      <c r="E2855" s="449" t="s">
        <v>206</v>
      </c>
      <c r="F2855" s="450" t="s">
        <v>651</v>
      </c>
      <c r="G2855" s="450" t="s">
        <v>2516</v>
      </c>
      <c r="H2855" s="450" t="s">
        <v>5408</v>
      </c>
      <c r="I2855" s="627" t="s">
        <v>695</v>
      </c>
      <c r="J2855" s="399" t="s">
        <v>3</v>
      </c>
      <c r="K2855" s="624">
        <v>2</v>
      </c>
      <c r="L2855" s="624">
        <v>5</v>
      </c>
      <c r="M2855" s="624">
        <v>4</v>
      </c>
      <c r="N2855" s="398">
        <v>32</v>
      </c>
      <c r="O2855" s="395"/>
      <c r="P2855" s="526"/>
      <c r="Q2855" s="526"/>
      <c r="R2855" s="526">
        <v>32</v>
      </c>
      <c r="S2855" s="526"/>
      <c r="T2855" s="526"/>
      <c r="U2855" s="526"/>
      <c r="V2855" s="526">
        <f t="shared" si="141"/>
        <v>0</v>
      </c>
      <c r="W2855" s="672"/>
      <c r="X2855" s="396" t="str">
        <f t="shared" si="139"/>
        <v>32 trei camere, 0 număr camere necunoscut &lt;span style="color: red;"&gt;(spuneți-mi sau trimiteți tabel întreținere)&lt;/span&gt;</v>
      </c>
      <c r="Y2855" s="622" t="str">
        <f t="shared" si="140"/>
        <v>32 din care 32 trei camere, 0 număr camere necunoscut &lt;span style="color: red;"&gt;(spuneți-mi sau trimiteți tabel întreținere)&lt;/span&gt;</v>
      </c>
      <c r="Z2855" s="397"/>
      <c r="AA2855" s="625" t="s">
        <v>1043</v>
      </c>
      <c r="AB2855" s="628" t="s">
        <v>1307</v>
      </c>
      <c r="AC2855" s="431" t="s">
        <v>1155</v>
      </c>
      <c r="AD2855" s="623" t="s">
        <v>1625</v>
      </c>
      <c r="AE2855" s="623"/>
      <c r="AF2855" s="623"/>
      <c r="AG2855" s="623" t="s">
        <v>2108</v>
      </c>
      <c r="AH2855" s="623"/>
      <c r="AI2855" s="623" t="s">
        <v>2610</v>
      </c>
      <c r="AJ2855" s="441"/>
      <c r="AK2855" s="359"/>
    </row>
    <row r="2856" spans="1:37">
      <c r="A2856" s="367"/>
      <c r="B2856" s="445" t="s">
        <v>107</v>
      </c>
      <c r="C2856" s="402">
        <v>46.557400000000001</v>
      </c>
      <c r="D2856" s="428">
        <v>23.813400000000001</v>
      </c>
      <c r="E2856" s="449" t="s">
        <v>206</v>
      </c>
      <c r="F2856" s="450" t="s">
        <v>651</v>
      </c>
      <c r="G2856" s="450" t="s">
        <v>2516</v>
      </c>
      <c r="H2856" s="450" t="s">
        <v>3283</v>
      </c>
      <c r="I2856" s="452" t="s">
        <v>681</v>
      </c>
      <c r="J2856" s="457" t="s">
        <v>3</v>
      </c>
      <c r="K2856" s="407">
        <v>1</v>
      </c>
      <c r="L2856" s="407">
        <v>5</v>
      </c>
      <c r="M2856" s="407">
        <v>5</v>
      </c>
      <c r="N2856" s="425">
        <v>20</v>
      </c>
      <c r="O2856" s="437"/>
      <c r="P2856" s="406"/>
      <c r="Q2856" s="406">
        <v>16</v>
      </c>
      <c r="R2856" s="406">
        <v>4</v>
      </c>
      <c r="S2856" s="406"/>
      <c r="T2856" s="406"/>
      <c r="U2856" s="406"/>
      <c r="V2856" s="406">
        <f t="shared" si="141"/>
        <v>0</v>
      </c>
      <c r="W2856" s="676"/>
      <c r="X2856" s="507" t="str">
        <f t="shared" si="139"/>
        <v>16 două camere, 4 trei camere, 0 număr camere necunoscut &lt;span style="color: red;"&gt;(spuneți-mi sau trimiteți tabel întreținere)&lt;/span&gt;</v>
      </c>
      <c r="Y2856" s="508" t="str">
        <f t="shared" si="140"/>
        <v>20 din care 16 două camere, 4 trei camere, 0 număr camere necunoscut &lt;span style="color: red;"&gt;(spuneți-mi sau trimiteți tabel întreținere)&lt;/span&gt;</v>
      </c>
      <c r="Z2856" s="509"/>
      <c r="AA2856" s="510" t="s">
        <v>1043</v>
      </c>
      <c r="AB2856" s="421" t="s">
        <v>1304</v>
      </c>
      <c r="AC2856" s="432" t="s">
        <v>1547</v>
      </c>
      <c r="AD2856" s="356" t="s">
        <v>2207</v>
      </c>
      <c r="AE2856" s="356"/>
      <c r="AF2856" s="356"/>
      <c r="AG2856" s="356" t="s">
        <v>840</v>
      </c>
      <c r="AH2856" s="356"/>
      <c r="AI2856" s="356" t="s">
        <v>2227</v>
      </c>
      <c r="AJ2856" s="441"/>
      <c r="AK2856" s="359"/>
    </row>
    <row r="2857" spans="1:37">
      <c r="A2857" s="367"/>
      <c r="B2857" s="445" t="s">
        <v>108</v>
      </c>
      <c r="C2857" s="402">
        <v>46.556399999999996</v>
      </c>
      <c r="D2857" s="428">
        <v>23.812999999999999</v>
      </c>
      <c r="E2857" s="449" t="s">
        <v>206</v>
      </c>
      <c r="F2857" s="450" t="s">
        <v>651</v>
      </c>
      <c r="G2857" s="450" t="s">
        <v>2516</v>
      </c>
      <c r="H2857" s="450" t="s">
        <v>5409</v>
      </c>
      <c r="I2857" s="452" t="s">
        <v>681</v>
      </c>
      <c r="J2857" s="457" t="s">
        <v>3</v>
      </c>
      <c r="K2857" s="407">
        <v>1</v>
      </c>
      <c r="L2857" s="407">
        <v>5</v>
      </c>
      <c r="M2857" s="407">
        <v>5</v>
      </c>
      <c r="N2857" s="425">
        <v>20</v>
      </c>
      <c r="O2857" s="437"/>
      <c r="P2857" s="406"/>
      <c r="Q2857" s="406">
        <v>16</v>
      </c>
      <c r="R2857" s="406">
        <v>4</v>
      </c>
      <c r="S2857" s="406"/>
      <c r="T2857" s="406"/>
      <c r="U2857" s="406"/>
      <c r="V2857" s="406">
        <f t="shared" si="141"/>
        <v>0</v>
      </c>
      <c r="W2857" s="676"/>
      <c r="X2857" s="507" t="str">
        <f t="shared" ref="X2857:X2920" si="142">CONCATENATE(IF(ISBLANK(O2857),"",CONCATENATE(O2857,O$2,", ")),IF(ISBLANK(P2857),"",CONCATENATE(P2857,P$2,", ")),IF(ISBLANK(Q2857),"",CONCATENATE(Q2857,Q$2,", ")),IF(ISBLANK(R2857),"",CONCATENATE(R2857,R$2,", ")),IF(ISBLANK(S2857),"",CONCATENATE(S2857,S$2,", ")),IF(ISBLANK(T2857),"",CONCATENATE(T2857,T$2,", ")),IF(ISBLANK(U2857),"",CONCATENATE(U2857,U$2,", ")),IF(ISBLANK(V2857),"",CONCATENATE(W2857,V2857,V$2)))</f>
        <v>16 două camere, 4 trei camere, 0 număr camere necunoscut &lt;span style="color: red;"&gt;(spuneți-mi sau trimiteți tabel întreținere)&lt;/span&gt;</v>
      </c>
      <c r="Y2857" s="508" t="str">
        <f t="shared" ref="Y2857:Y2920" si="143">W2857&amp;N2857&amp;" din care "&amp;X2857</f>
        <v>20 din care 16 două camere, 4 trei camere, 0 număr camere necunoscut &lt;span style="color: red;"&gt;(spuneți-mi sau trimiteți tabel întreținere)&lt;/span&gt;</v>
      </c>
      <c r="Z2857" s="509"/>
      <c r="AA2857" s="510" t="s">
        <v>1043</v>
      </c>
      <c r="AB2857" s="421" t="s">
        <v>1304</v>
      </c>
      <c r="AC2857" s="432" t="s">
        <v>1547</v>
      </c>
      <c r="AD2857" s="356" t="s">
        <v>2207</v>
      </c>
      <c r="AE2857" s="356"/>
      <c r="AF2857" s="356"/>
      <c r="AG2857" s="356" t="s">
        <v>840</v>
      </c>
      <c r="AH2857" s="356"/>
      <c r="AI2857" s="356" t="s">
        <v>2227</v>
      </c>
      <c r="AJ2857" s="441"/>
      <c r="AK2857" s="359"/>
    </row>
    <row r="2858" spans="1:37">
      <c r="A2858" s="367"/>
      <c r="B2858" s="445" t="s">
        <v>168</v>
      </c>
      <c r="C2858" s="402">
        <v>46.556399999999996</v>
      </c>
      <c r="D2858" s="428">
        <v>23.813300000000002</v>
      </c>
      <c r="E2858" s="449" t="s">
        <v>206</v>
      </c>
      <c r="F2858" s="450" t="s">
        <v>651</v>
      </c>
      <c r="G2858" s="450" t="s">
        <v>2516</v>
      </c>
      <c r="H2858" s="450" t="s">
        <v>5410</v>
      </c>
      <c r="I2858" s="452" t="s">
        <v>681</v>
      </c>
      <c r="J2858" s="457" t="s">
        <v>3</v>
      </c>
      <c r="K2858" s="407">
        <v>1</v>
      </c>
      <c r="L2858" s="407">
        <v>5</v>
      </c>
      <c r="M2858" s="407">
        <v>5</v>
      </c>
      <c r="N2858" s="425">
        <v>20</v>
      </c>
      <c r="O2858" s="437"/>
      <c r="P2858" s="406"/>
      <c r="Q2858" s="406">
        <v>16</v>
      </c>
      <c r="R2858" s="406">
        <v>4</v>
      </c>
      <c r="S2858" s="406"/>
      <c r="T2858" s="406"/>
      <c r="U2858" s="406"/>
      <c r="V2858" s="406">
        <f t="shared" ref="V2858:V2921" si="144">N2858-SUM(O2858:U2858)</f>
        <v>0</v>
      </c>
      <c r="W2858" s="676"/>
      <c r="X2858" s="507" t="str">
        <f t="shared" si="142"/>
        <v>16 două camere, 4 trei camere, 0 număr camere necunoscut &lt;span style="color: red;"&gt;(spuneți-mi sau trimiteți tabel întreținere)&lt;/span&gt;</v>
      </c>
      <c r="Y2858" s="508" t="str">
        <f t="shared" si="143"/>
        <v>20 din care 16 două camere, 4 trei camere, 0 număr camere necunoscut &lt;span style="color: red;"&gt;(spuneți-mi sau trimiteți tabel întreținere)&lt;/span&gt;</v>
      </c>
      <c r="Z2858" s="509"/>
      <c r="AA2858" s="510" t="s">
        <v>1043</v>
      </c>
      <c r="AB2858" s="421" t="s">
        <v>1304</v>
      </c>
      <c r="AC2858" s="432" t="s">
        <v>1547</v>
      </c>
      <c r="AD2858" s="356" t="s">
        <v>2207</v>
      </c>
      <c r="AE2858" s="356"/>
      <c r="AF2858" s="356"/>
      <c r="AG2858" s="356" t="s">
        <v>840</v>
      </c>
      <c r="AH2858" s="356"/>
      <c r="AI2858" s="356" t="s">
        <v>2227</v>
      </c>
      <c r="AJ2858" s="441"/>
      <c r="AK2858" s="359"/>
    </row>
    <row r="2859" spans="1:37">
      <c r="A2859" s="367"/>
      <c r="B2859" s="445" t="s">
        <v>165</v>
      </c>
      <c r="C2859" s="402">
        <v>46.556399999999996</v>
      </c>
      <c r="D2859" s="428">
        <v>23.813600000000001</v>
      </c>
      <c r="E2859" s="449" t="s">
        <v>206</v>
      </c>
      <c r="F2859" s="450" t="s">
        <v>651</v>
      </c>
      <c r="G2859" s="450" t="s">
        <v>2516</v>
      </c>
      <c r="H2859" s="450" t="s">
        <v>5411</v>
      </c>
      <c r="I2859" s="452" t="s">
        <v>681</v>
      </c>
      <c r="J2859" s="457" t="s">
        <v>3</v>
      </c>
      <c r="K2859" s="407">
        <v>1</v>
      </c>
      <c r="L2859" s="407">
        <v>5</v>
      </c>
      <c r="M2859" s="407">
        <v>5</v>
      </c>
      <c r="N2859" s="425">
        <v>20</v>
      </c>
      <c r="O2859" s="437"/>
      <c r="P2859" s="406"/>
      <c r="Q2859" s="406">
        <v>16</v>
      </c>
      <c r="R2859" s="406">
        <v>4</v>
      </c>
      <c r="S2859" s="406"/>
      <c r="T2859" s="406"/>
      <c r="U2859" s="406"/>
      <c r="V2859" s="406">
        <f t="shared" si="144"/>
        <v>0</v>
      </c>
      <c r="W2859" s="676"/>
      <c r="X2859" s="507" t="str">
        <f t="shared" si="142"/>
        <v>16 două camere, 4 trei camere, 0 număr camere necunoscut &lt;span style="color: red;"&gt;(spuneți-mi sau trimiteți tabel întreținere)&lt;/span&gt;</v>
      </c>
      <c r="Y2859" s="508" t="str">
        <f t="shared" si="143"/>
        <v>20 din care 16 două camere, 4 trei camere, 0 număr camere necunoscut &lt;span style="color: red;"&gt;(spuneți-mi sau trimiteți tabel întreținere)&lt;/span&gt;</v>
      </c>
      <c r="Z2859" s="509"/>
      <c r="AA2859" s="510" t="s">
        <v>1043</v>
      </c>
      <c r="AB2859" s="421" t="s">
        <v>1304</v>
      </c>
      <c r="AC2859" s="432" t="s">
        <v>1547</v>
      </c>
      <c r="AD2859" s="356" t="s">
        <v>2207</v>
      </c>
      <c r="AE2859" s="356"/>
      <c r="AF2859" s="356"/>
      <c r="AG2859" s="356" t="s">
        <v>840</v>
      </c>
      <c r="AH2859" s="356"/>
      <c r="AI2859" s="356" t="s">
        <v>2227</v>
      </c>
      <c r="AJ2859" s="441"/>
      <c r="AK2859" s="359"/>
    </row>
    <row r="2860" spans="1:37">
      <c r="A2860" s="367"/>
      <c r="B2860" s="445" t="s">
        <v>52</v>
      </c>
      <c r="C2860" s="402">
        <v>46.557899999999997</v>
      </c>
      <c r="D2860" s="428">
        <v>23.8154</v>
      </c>
      <c r="E2860" s="449" t="s">
        <v>206</v>
      </c>
      <c r="F2860" s="450" t="s">
        <v>651</v>
      </c>
      <c r="G2860" s="450" t="s">
        <v>2516</v>
      </c>
      <c r="H2860" s="450" t="s">
        <v>5412</v>
      </c>
      <c r="I2860" s="452" t="s">
        <v>681</v>
      </c>
      <c r="J2860" s="457" t="s">
        <v>3</v>
      </c>
      <c r="K2860" s="407">
        <v>1</v>
      </c>
      <c r="L2860" s="407">
        <v>5</v>
      </c>
      <c r="M2860" s="407">
        <v>5</v>
      </c>
      <c r="N2860" s="425">
        <v>20</v>
      </c>
      <c r="O2860" s="437"/>
      <c r="P2860" s="406"/>
      <c r="Q2860" s="406">
        <v>16</v>
      </c>
      <c r="R2860" s="406">
        <v>4</v>
      </c>
      <c r="S2860" s="406"/>
      <c r="T2860" s="406"/>
      <c r="U2860" s="406"/>
      <c r="V2860" s="406">
        <f t="shared" si="144"/>
        <v>0</v>
      </c>
      <c r="W2860" s="676"/>
      <c r="X2860" s="507" t="str">
        <f t="shared" si="142"/>
        <v>16 două camere, 4 trei camere, 0 număr camere necunoscut &lt;span style="color: red;"&gt;(spuneți-mi sau trimiteți tabel întreținere)&lt;/span&gt;</v>
      </c>
      <c r="Y2860" s="508" t="str">
        <f t="shared" si="143"/>
        <v>20 din care 16 două camere, 4 trei camere, 0 număr camere necunoscut &lt;span style="color: red;"&gt;(spuneți-mi sau trimiteți tabel întreținere)&lt;/span&gt;</v>
      </c>
      <c r="Z2860" s="509"/>
      <c r="AA2860" s="510" t="s">
        <v>1043</v>
      </c>
      <c r="AB2860" s="421" t="s">
        <v>1304</v>
      </c>
      <c r="AC2860" s="432" t="s">
        <v>1547</v>
      </c>
      <c r="AD2860" s="356" t="s">
        <v>2207</v>
      </c>
      <c r="AE2860" s="356"/>
      <c r="AF2860" s="356"/>
      <c r="AG2860" s="356" t="s">
        <v>840</v>
      </c>
      <c r="AH2860" s="356"/>
      <c r="AI2860" s="356" t="s">
        <v>2227</v>
      </c>
      <c r="AJ2860" s="441"/>
      <c r="AK2860" s="359"/>
    </row>
    <row r="2861" spans="1:37">
      <c r="A2861" s="367"/>
      <c r="B2861" s="445" t="s">
        <v>166</v>
      </c>
      <c r="C2861" s="402">
        <v>46.557949999999998</v>
      </c>
      <c r="D2861" s="428">
        <v>23.815899999999999</v>
      </c>
      <c r="E2861" s="449" t="s">
        <v>206</v>
      </c>
      <c r="F2861" s="450" t="s">
        <v>651</v>
      </c>
      <c r="G2861" s="450" t="s">
        <v>2516</v>
      </c>
      <c r="H2861" s="450" t="s">
        <v>5413</v>
      </c>
      <c r="I2861" s="452" t="s">
        <v>681</v>
      </c>
      <c r="J2861" s="457" t="s">
        <v>3</v>
      </c>
      <c r="K2861" s="407">
        <v>1</v>
      </c>
      <c r="L2861" s="407">
        <v>5</v>
      </c>
      <c r="M2861" s="407">
        <v>5</v>
      </c>
      <c r="N2861" s="425">
        <v>20</v>
      </c>
      <c r="O2861" s="437"/>
      <c r="P2861" s="406"/>
      <c r="Q2861" s="406">
        <v>16</v>
      </c>
      <c r="R2861" s="406">
        <v>4</v>
      </c>
      <c r="S2861" s="406"/>
      <c r="T2861" s="406"/>
      <c r="U2861" s="406"/>
      <c r="V2861" s="406">
        <f t="shared" si="144"/>
        <v>0</v>
      </c>
      <c r="W2861" s="676"/>
      <c r="X2861" s="507" t="str">
        <f t="shared" si="142"/>
        <v>16 două camere, 4 trei camere, 0 număr camere necunoscut &lt;span style="color: red;"&gt;(spuneți-mi sau trimiteți tabel întreținere)&lt;/span&gt;</v>
      </c>
      <c r="Y2861" s="508" t="str">
        <f t="shared" si="143"/>
        <v>20 din care 16 două camere, 4 trei camere, 0 număr camere necunoscut &lt;span style="color: red;"&gt;(spuneți-mi sau trimiteți tabel întreținere)&lt;/span&gt;</v>
      </c>
      <c r="Z2861" s="509"/>
      <c r="AA2861" s="510" t="s">
        <v>1043</v>
      </c>
      <c r="AB2861" s="421" t="s">
        <v>1304</v>
      </c>
      <c r="AC2861" s="432" t="s">
        <v>1547</v>
      </c>
      <c r="AD2861" s="356" t="s">
        <v>2207</v>
      </c>
      <c r="AE2861" s="356"/>
      <c r="AF2861" s="356"/>
      <c r="AG2861" s="356" t="s">
        <v>840</v>
      </c>
      <c r="AH2861" s="356"/>
      <c r="AI2861" s="356" t="s">
        <v>2227</v>
      </c>
      <c r="AJ2861" s="441"/>
      <c r="AK2861" s="359"/>
    </row>
    <row r="2862" spans="1:37">
      <c r="A2862" s="367"/>
      <c r="B2862" s="445" t="s">
        <v>81</v>
      </c>
      <c r="C2862" s="402">
        <v>46.553400000000003</v>
      </c>
      <c r="D2862" s="428">
        <v>23.8096</v>
      </c>
      <c r="E2862" s="449" t="s">
        <v>206</v>
      </c>
      <c r="F2862" s="450" t="s">
        <v>651</v>
      </c>
      <c r="G2862" s="450" t="s">
        <v>2516</v>
      </c>
      <c r="H2862" s="450" t="s">
        <v>3219</v>
      </c>
      <c r="I2862" s="452" t="s">
        <v>681</v>
      </c>
      <c r="J2862" s="457" t="s">
        <v>3</v>
      </c>
      <c r="K2862" s="407">
        <v>4</v>
      </c>
      <c r="L2862" s="407">
        <v>5</v>
      </c>
      <c r="M2862" s="407">
        <v>5</v>
      </c>
      <c r="N2862" s="398">
        <v>40</v>
      </c>
      <c r="O2862" s="395"/>
      <c r="P2862" s="526"/>
      <c r="Q2862" s="526">
        <v>2</v>
      </c>
      <c r="R2862" s="526">
        <v>29</v>
      </c>
      <c r="S2862" s="526">
        <v>9</v>
      </c>
      <c r="T2862" s="526"/>
      <c r="U2862" s="526"/>
      <c r="V2862" s="526">
        <f t="shared" si="144"/>
        <v>0</v>
      </c>
      <c r="W2862" s="676"/>
      <c r="X2862" s="507" t="str">
        <f t="shared" si="142"/>
        <v>2 două camere, 29 trei camere, 9 patru camere, 0 număr camere necunoscut &lt;span style="color: red;"&gt;(spuneți-mi sau trimiteți tabel întreținere)&lt;/span&gt;</v>
      </c>
      <c r="Y2862" s="508" t="str">
        <f t="shared" si="143"/>
        <v>40 din care 2 două camere, 29 trei camere, 9 patru camere, 0 număr camere necunoscut &lt;span style="color: red;"&gt;(spuneți-mi sau trimiteți tabel întreținere)&lt;/span&gt;</v>
      </c>
      <c r="Z2862" s="509"/>
      <c r="AA2862" s="510" t="s">
        <v>1043</v>
      </c>
      <c r="AB2862" s="628" t="s">
        <v>1307</v>
      </c>
      <c r="AC2862" s="431" t="s">
        <v>1155</v>
      </c>
      <c r="AD2862" s="623" t="s">
        <v>1437</v>
      </c>
      <c r="AE2862" s="623"/>
      <c r="AF2862" s="623"/>
      <c r="AG2862" s="623" t="s">
        <v>10</v>
      </c>
      <c r="AH2862" s="623"/>
      <c r="AI2862" s="623" t="s">
        <v>2598</v>
      </c>
      <c r="AJ2862" s="441"/>
      <c r="AK2862" s="359"/>
    </row>
    <row r="2863" spans="1:37">
      <c r="A2863" s="367"/>
      <c r="B2863" s="445" t="s">
        <v>81</v>
      </c>
      <c r="C2863" s="402">
        <v>46.558</v>
      </c>
      <c r="D2863" s="428">
        <v>23.813800000000001</v>
      </c>
      <c r="E2863" s="449" t="s">
        <v>206</v>
      </c>
      <c r="F2863" s="450" t="s">
        <v>651</v>
      </c>
      <c r="G2863" s="450" t="s">
        <v>2516</v>
      </c>
      <c r="H2863" s="450" t="s">
        <v>5414</v>
      </c>
      <c r="I2863" s="627" t="s">
        <v>681</v>
      </c>
      <c r="J2863" s="399" t="s">
        <v>3</v>
      </c>
      <c r="K2863" s="624">
        <v>4</v>
      </c>
      <c r="L2863" s="624">
        <v>5</v>
      </c>
      <c r="M2863" s="624">
        <v>5</v>
      </c>
      <c r="N2863" s="398">
        <v>80</v>
      </c>
      <c r="O2863" s="395"/>
      <c r="P2863" s="526"/>
      <c r="Q2863" s="526">
        <v>68</v>
      </c>
      <c r="R2863" s="526">
        <v>12</v>
      </c>
      <c r="S2863" s="526"/>
      <c r="T2863" s="526"/>
      <c r="U2863" s="526"/>
      <c r="V2863" s="526">
        <f t="shared" si="144"/>
        <v>0</v>
      </c>
      <c r="W2863" s="672"/>
      <c r="X2863" s="396" t="str">
        <f t="shared" si="142"/>
        <v>68 două camere, 12 trei camere, 0 număr camere necunoscut &lt;span style="color: red;"&gt;(spuneți-mi sau trimiteți tabel întreținere)&lt;/span&gt;</v>
      </c>
      <c r="Y2863" s="622" t="str">
        <f t="shared" si="143"/>
        <v>80 din care 68 două camere, 12 trei camere, 0 număr camere necunoscut &lt;span style="color: red;"&gt;(spuneți-mi sau trimiteți tabel întreținere)&lt;/span&gt;</v>
      </c>
      <c r="Z2863" s="397"/>
      <c r="AA2863" s="625" t="s">
        <v>1043</v>
      </c>
      <c r="AB2863" s="628" t="s">
        <v>1305</v>
      </c>
      <c r="AC2863" s="431" t="s">
        <v>1547</v>
      </c>
      <c r="AD2863" s="623" t="s">
        <v>1487</v>
      </c>
      <c r="AE2863" s="623"/>
      <c r="AF2863" s="623"/>
      <c r="AG2863" s="623" t="s">
        <v>10</v>
      </c>
      <c r="AH2863" s="623"/>
      <c r="AI2863" s="623" t="s">
        <v>2583</v>
      </c>
      <c r="AJ2863" s="441"/>
      <c r="AK2863" s="359"/>
    </row>
    <row r="2864" spans="1:37">
      <c r="A2864" s="367"/>
      <c r="B2864" s="445" t="s">
        <v>82</v>
      </c>
      <c r="C2864" s="402">
        <v>46.5563</v>
      </c>
      <c r="D2864" s="428">
        <v>23.818999999999999</v>
      </c>
      <c r="E2864" s="449" t="s">
        <v>206</v>
      </c>
      <c r="F2864" s="450" t="s">
        <v>651</v>
      </c>
      <c r="G2864" s="450" t="s">
        <v>2516</v>
      </c>
      <c r="H2864" s="450" t="s">
        <v>5415</v>
      </c>
      <c r="I2864" s="452" t="s">
        <v>681</v>
      </c>
      <c r="J2864" s="457" t="s">
        <v>3</v>
      </c>
      <c r="K2864" s="407">
        <v>1</v>
      </c>
      <c r="L2864" s="407">
        <v>5</v>
      </c>
      <c r="M2864" s="407">
        <v>5</v>
      </c>
      <c r="N2864" s="425">
        <v>10</v>
      </c>
      <c r="O2864" s="437"/>
      <c r="P2864" s="406"/>
      <c r="Q2864" s="406"/>
      <c r="R2864" s="406">
        <v>7</v>
      </c>
      <c r="S2864" s="406">
        <v>3</v>
      </c>
      <c r="T2864" s="406"/>
      <c r="U2864" s="406"/>
      <c r="V2864" s="406">
        <f t="shared" si="144"/>
        <v>0</v>
      </c>
      <c r="W2864" s="676"/>
      <c r="X2864" s="507" t="str">
        <f t="shared" si="142"/>
        <v>7 trei camere, 3 patru camere, 0 număr camere necunoscut &lt;span style="color: red;"&gt;(spuneți-mi sau trimiteți tabel întreținere)&lt;/span&gt;</v>
      </c>
      <c r="Y2864" s="508" t="str">
        <f t="shared" si="143"/>
        <v>10 din care 7 trei camere, 3 patru camere, 0 număr camere necunoscut &lt;span style="color: red;"&gt;(spuneți-mi sau trimiteți tabel întreținere)&lt;/span&gt;</v>
      </c>
      <c r="Z2864" s="509"/>
      <c r="AA2864" s="510" t="s">
        <v>1043</v>
      </c>
      <c r="AB2864" s="628" t="s">
        <v>1306</v>
      </c>
      <c r="AC2864" s="431" t="s">
        <v>1155</v>
      </c>
      <c r="AD2864" s="356" t="s">
        <v>2315</v>
      </c>
      <c r="AE2864" s="356"/>
      <c r="AF2864" s="356"/>
      <c r="AG2864" s="623" t="s">
        <v>10</v>
      </c>
      <c r="AH2864" s="623"/>
      <c r="AI2864" s="623" t="s">
        <v>2591</v>
      </c>
      <c r="AJ2864" s="441"/>
      <c r="AK2864" s="359"/>
    </row>
    <row r="2865" spans="1:37">
      <c r="A2865" s="367"/>
      <c r="B2865" s="445" t="s">
        <v>82</v>
      </c>
      <c r="C2865" s="402">
        <v>46.558399999999999</v>
      </c>
      <c r="D2865" s="428">
        <v>23.815300000000001</v>
      </c>
      <c r="E2865" s="449" t="s">
        <v>206</v>
      </c>
      <c r="F2865" s="450" t="s">
        <v>651</v>
      </c>
      <c r="G2865" s="450" t="s">
        <v>2516</v>
      </c>
      <c r="H2865" s="450" t="s">
        <v>5416</v>
      </c>
      <c r="I2865" s="627" t="s">
        <v>681</v>
      </c>
      <c r="J2865" s="399" t="s">
        <v>3</v>
      </c>
      <c r="K2865" s="624">
        <v>4</v>
      </c>
      <c r="L2865" s="624">
        <v>5</v>
      </c>
      <c r="M2865" s="624">
        <v>5</v>
      </c>
      <c r="N2865" s="398">
        <v>80</v>
      </c>
      <c r="O2865" s="395"/>
      <c r="P2865" s="526"/>
      <c r="Q2865" s="526">
        <v>68</v>
      </c>
      <c r="R2865" s="526">
        <v>12</v>
      </c>
      <c r="S2865" s="526"/>
      <c r="T2865" s="526"/>
      <c r="U2865" s="526"/>
      <c r="V2865" s="526">
        <f t="shared" si="144"/>
        <v>0</v>
      </c>
      <c r="W2865" s="672"/>
      <c r="X2865" s="396" t="str">
        <f t="shared" si="142"/>
        <v>68 două camere, 12 trei camere, 0 număr camere necunoscut &lt;span style="color: red;"&gt;(spuneți-mi sau trimiteți tabel întreținere)&lt;/span&gt;</v>
      </c>
      <c r="Y2865" s="622" t="str">
        <f t="shared" si="143"/>
        <v>80 din care 68 două camere, 12 trei camere, 0 număr camere necunoscut &lt;span style="color: red;"&gt;(spuneți-mi sau trimiteți tabel întreținere)&lt;/span&gt;</v>
      </c>
      <c r="Z2865" s="397"/>
      <c r="AA2865" s="625" t="s">
        <v>1043</v>
      </c>
      <c r="AB2865" s="628" t="s">
        <v>1305</v>
      </c>
      <c r="AC2865" s="431" t="s">
        <v>1547</v>
      </c>
      <c r="AD2865" s="623" t="s">
        <v>1487</v>
      </c>
      <c r="AE2865" s="623"/>
      <c r="AF2865" s="623"/>
      <c r="AG2865" s="623" t="s">
        <v>10</v>
      </c>
      <c r="AH2865" s="623"/>
      <c r="AI2865" s="623" t="s">
        <v>2583</v>
      </c>
      <c r="AJ2865" s="441"/>
      <c r="AK2865" s="359"/>
    </row>
    <row r="2866" spans="1:37">
      <c r="A2866" s="367"/>
      <c r="B2866" s="445" t="s">
        <v>841</v>
      </c>
      <c r="C2866" s="402">
        <v>46.5565</v>
      </c>
      <c r="D2866" s="428">
        <v>23.808900000000001</v>
      </c>
      <c r="E2866" s="449" t="s">
        <v>206</v>
      </c>
      <c r="F2866" s="450" t="s">
        <v>651</v>
      </c>
      <c r="G2866" s="450" t="s">
        <v>2516</v>
      </c>
      <c r="H2866" s="450" t="s">
        <v>3089</v>
      </c>
      <c r="I2866" s="627" t="s">
        <v>697</v>
      </c>
      <c r="J2866" s="399" t="s">
        <v>3</v>
      </c>
      <c r="K2866" s="624">
        <v>2</v>
      </c>
      <c r="L2866" s="624">
        <v>5</v>
      </c>
      <c r="M2866" s="624">
        <v>4</v>
      </c>
      <c r="N2866" s="398">
        <v>20</v>
      </c>
      <c r="O2866" s="395"/>
      <c r="P2866" s="526"/>
      <c r="Q2866" s="526">
        <v>8</v>
      </c>
      <c r="R2866" s="526">
        <v>8</v>
      </c>
      <c r="S2866" s="526">
        <v>4</v>
      </c>
      <c r="T2866" s="526"/>
      <c r="U2866" s="526"/>
      <c r="V2866" s="526">
        <f t="shared" si="144"/>
        <v>0</v>
      </c>
      <c r="W2866" s="672"/>
      <c r="X2866" s="396" t="str">
        <f t="shared" si="142"/>
        <v>8 două camere, 8 trei camere, 4 patru camere, 0 număr camere necunoscut &lt;span style="color: red;"&gt;(spuneți-mi sau trimiteți tabel întreținere)&lt;/span&gt;</v>
      </c>
      <c r="Y2866" s="622" t="str">
        <f t="shared" si="143"/>
        <v>20 din care 8 două camere, 8 trei camere, 4 patru camere, 0 număr camere necunoscut &lt;span style="color: red;"&gt;(spuneți-mi sau trimiteți tabel întreținere)&lt;/span&gt;</v>
      </c>
      <c r="Z2866" s="397" t="s">
        <v>975</v>
      </c>
      <c r="AA2866" s="625" t="s">
        <v>1043</v>
      </c>
      <c r="AB2866" s="628" t="s">
        <v>1307</v>
      </c>
      <c r="AC2866" s="431" t="s">
        <v>1155</v>
      </c>
      <c r="AD2866" s="623" t="s">
        <v>1458</v>
      </c>
      <c r="AE2866" s="623"/>
      <c r="AF2866" s="623"/>
      <c r="AG2866" s="623" t="s">
        <v>1219</v>
      </c>
      <c r="AH2866" s="623"/>
      <c r="AI2866" s="623" t="s">
        <v>2606</v>
      </c>
      <c r="AJ2866" s="441"/>
      <c r="AK2866" s="359"/>
    </row>
    <row r="2867" spans="1:37">
      <c r="A2867" s="367"/>
      <c r="B2867" s="445" t="s">
        <v>96</v>
      </c>
      <c r="C2867" s="402">
        <v>46.5593</v>
      </c>
      <c r="D2867" s="428">
        <v>23.818100000000001</v>
      </c>
      <c r="E2867" s="449" t="s">
        <v>206</v>
      </c>
      <c r="F2867" s="450" t="s">
        <v>651</v>
      </c>
      <c r="G2867" s="450" t="s">
        <v>2516</v>
      </c>
      <c r="H2867" s="450" t="s">
        <v>3081</v>
      </c>
      <c r="I2867" s="627" t="s">
        <v>681</v>
      </c>
      <c r="J2867" s="399" t="s">
        <v>3</v>
      </c>
      <c r="K2867" s="624">
        <v>4</v>
      </c>
      <c r="L2867" s="624">
        <v>5</v>
      </c>
      <c r="M2867" s="624">
        <v>5</v>
      </c>
      <c r="N2867" s="425">
        <v>60</v>
      </c>
      <c r="O2867" s="437"/>
      <c r="P2867" s="406"/>
      <c r="Q2867" s="406">
        <v>24</v>
      </c>
      <c r="R2867" s="406">
        <v>36</v>
      </c>
      <c r="S2867" s="406"/>
      <c r="T2867" s="406"/>
      <c r="U2867" s="406"/>
      <c r="V2867" s="406">
        <f t="shared" si="144"/>
        <v>0</v>
      </c>
      <c r="W2867" s="676"/>
      <c r="X2867" s="507" t="str">
        <f t="shared" si="142"/>
        <v>24 două camere, 36 trei camere, 0 număr camere necunoscut &lt;span style="color: red;"&gt;(spuneți-mi sau trimiteți tabel întreținere)&lt;/span&gt;</v>
      </c>
      <c r="Y2867" s="508" t="str">
        <f t="shared" si="143"/>
        <v>60 din care 24 două camere, 36 trei camere, 0 număr camere necunoscut &lt;span style="color: red;"&gt;(spuneți-mi sau trimiteți tabel întreținere)&lt;/span&gt;</v>
      </c>
      <c r="Z2867" s="509"/>
      <c r="AA2867" s="510" t="s">
        <v>1043</v>
      </c>
      <c r="AB2867" s="421" t="s">
        <v>1302</v>
      </c>
      <c r="AC2867" s="432" t="s">
        <v>1548</v>
      </c>
      <c r="AD2867" s="356" t="s">
        <v>2270</v>
      </c>
      <c r="AE2867" s="356"/>
      <c r="AF2867" s="356"/>
      <c r="AG2867" s="623" t="s">
        <v>2549</v>
      </c>
      <c r="AH2867" s="623"/>
      <c r="AI2867" s="623" t="s">
        <v>2581</v>
      </c>
      <c r="AJ2867" s="441"/>
      <c r="AK2867" s="359"/>
    </row>
    <row r="2868" spans="1:37">
      <c r="A2868" s="367"/>
      <c r="B2868" s="445" t="s">
        <v>53</v>
      </c>
      <c r="C2868" s="402">
        <v>46.5595</v>
      </c>
      <c r="D2868" s="428">
        <v>23.819500000000001</v>
      </c>
      <c r="E2868" s="449" t="s">
        <v>206</v>
      </c>
      <c r="F2868" s="450" t="s">
        <v>651</v>
      </c>
      <c r="G2868" s="450" t="s">
        <v>2516</v>
      </c>
      <c r="H2868" s="450" t="s">
        <v>5417</v>
      </c>
      <c r="I2868" s="627" t="s">
        <v>681</v>
      </c>
      <c r="J2868" s="399" t="s">
        <v>3</v>
      </c>
      <c r="K2868" s="624">
        <v>4</v>
      </c>
      <c r="L2868" s="624">
        <v>5</v>
      </c>
      <c r="M2868" s="624">
        <v>5</v>
      </c>
      <c r="N2868" s="425">
        <v>60</v>
      </c>
      <c r="O2868" s="437"/>
      <c r="P2868" s="406"/>
      <c r="Q2868" s="406">
        <v>24</v>
      </c>
      <c r="R2868" s="406">
        <v>36</v>
      </c>
      <c r="S2868" s="406"/>
      <c r="T2868" s="406"/>
      <c r="U2868" s="406"/>
      <c r="V2868" s="406">
        <f t="shared" si="144"/>
        <v>0</v>
      </c>
      <c r="W2868" s="676"/>
      <c r="X2868" s="507" t="str">
        <f t="shared" si="142"/>
        <v>24 două camere, 36 trei camere, 0 număr camere necunoscut &lt;span style="color: red;"&gt;(spuneți-mi sau trimiteți tabel întreținere)&lt;/span&gt;</v>
      </c>
      <c r="Y2868" s="508" t="str">
        <f t="shared" si="143"/>
        <v>60 din care 24 două camere, 36 trei camere, 0 număr camere necunoscut &lt;span style="color: red;"&gt;(spuneți-mi sau trimiteți tabel întreținere)&lt;/span&gt;</v>
      </c>
      <c r="Z2868" s="509"/>
      <c r="AA2868" s="510" t="s">
        <v>1043</v>
      </c>
      <c r="AB2868" s="421" t="s">
        <v>1302</v>
      </c>
      <c r="AC2868" s="432" t="s">
        <v>1548</v>
      </c>
      <c r="AD2868" s="356" t="s">
        <v>2270</v>
      </c>
      <c r="AE2868" s="356"/>
      <c r="AF2868" s="356"/>
      <c r="AG2868" s="623" t="s">
        <v>2549</v>
      </c>
      <c r="AH2868" s="623"/>
      <c r="AI2868" s="623" t="s">
        <v>2581</v>
      </c>
      <c r="AJ2868" s="441"/>
      <c r="AK2868" s="359"/>
    </row>
    <row r="2869" spans="1:37">
      <c r="A2869" s="367"/>
      <c r="B2869" s="445" t="s">
        <v>97</v>
      </c>
      <c r="C2869" s="402">
        <v>46.558500000000002</v>
      </c>
      <c r="D2869" s="428">
        <v>23.82</v>
      </c>
      <c r="E2869" s="449" t="s">
        <v>206</v>
      </c>
      <c r="F2869" s="450" t="s">
        <v>651</v>
      </c>
      <c r="G2869" s="450" t="s">
        <v>2516</v>
      </c>
      <c r="H2869" s="450" t="s">
        <v>5418</v>
      </c>
      <c r="I2869" s="627" t="s">
        <v>681</v>
      </c>
      <c r="J2869" s="399" t="s">
        <v>3</v>
      </c>
      <c r="K2869" s="624">
        <v>4</v>
      </c>
      <c r="L2869" s="624">
        <v>5</v>
      </c>
      <c r="M2869" s="624">
        <v>5</v>
      </c>
      <c r="N2869" s="425">
        <v>60</v>
      </c>
      <c r="O2869" s="437"/>
      <c r="P2869" s="406"/>
      <c r="Q2869" s="406">
        <v>24</v>
      </c>
      <c r="R2869" s="406">
        <v>36</v>
      </c>
      <c r="S2869" s="406"/>
      <c r="T2869" s="406"/>
      <c r="U2869" s="406"/>
      <c r="V2869" s="406">
        <f t="shared" si="144"/>
        <v>0</v>
      </c>
      <c r="W2869" s="676"/>
      <c r="X2869" s="507" t="str">
        <f t="shared" si="142"/>
        <v>24 două camere, 36 trei camere, 0 număr camere necunoscut &lt;span style="color: red;"&gt;(spuneți-mi sau trimiteți tabel întreținere)&lt;/span&gt;</v>
      </c>
      <c r="Y2869" s="508" t="str">
        <f t="shared" si="143"/>
        <v>60 din care 24 două camere, 36 trei camere, 0 număr camere necunoscut &lt;span style="color: red;"&gt;(spuneți-mi sau trimiteți tabel întreținere)&lt;/span&gt;</v>
      </c>
      <c r="Z2869" s="509"/>
      <c r="AA2869" s="510" t="s">
        <v>1043</v>
      </c>
      <c r="AB2869" s="421" t="s">
        <v>1302</v>
      </c>
      <c r="AC2869" s="432" t="s">
        <v>1548</v>
      </c>
      <c r="AD2869" s="356" t="s">
        <v>2270</v>
      </c>
      <c r="AE2869" s="356"/>
      <c r="AF2869" s="356"/>
      <c r="AG2869" s="623" t="s">
        <v>2549</v>
      </c>
      <c r="AH2869" s="623"/>
      <c r="AI2869" s="623" t="s">
        <v>2581</v>
      </c>
      <c r="AJ2869" s="441"/>
      <c r="AK2869" s="359"/>
    </row>
    <row r="2870" spans="1:37">
      <c r="A2870" s="367"/>
      <c r="B2870" s="445" t="s">
        <v>120</v>
      </c>
      <c r="C2870" s="402">
        <v>46.555999999999997</v>
      </c>
      <c r="D2870" s="428">
        <v>23.819199999999999</v>
      </c>
      <c r="E2870" s="449" t="s">
        <v>206</v>
      </c>
      <c r="F2870" s="450" t="s">
        <v>651</v>
      </c>
      <c r="G2870" s="450" t="s">
        <v>2516</v>
      </c>
      <c r="H2870" s="450" t="s">
        <v>5419</v>
      </c>
      <c r="I2870" s="452" t="s">
        <v>681</v>
      </c>
      <c r="J2870" s="457" t="s">
        <v>3</v>
      </c>
      <c r="K2870" s="407">
        <v>2</v>
      </c>
      <c r="L2870" s="407">
        <v>5</v>
      </c>
      <c r="M2870" s="407">
        <v>5</v>
      </c>
      <c r="N2870" s="425">
        <v>40</v>
      </c>
      <c r="O2870" s="437"/>
      <c r="P2870" s="406"/>
      <c r="Q2870" s="406">
        <v>14</v>
      </c>
      <c r="R2870" s="406">
        <v>26</v>
      </c>
      <c r="S2870" s="406"/>
      <c r="T2870" s="406"/>
      <c r="U2870" s="406"/>
      <c r="V2870" s="406">
        <f t="shared" si="144"/>
        <v>0</v>
      </c>
      <c r="W2870" s="676"/>
      <c r="X2870" s="507" t="str">
        <f t="shared" si="142"/>
        <v>14 două camere, 26 trei camere, 0 număr camere necunoscut &lt;span style="color: red;"&gt;(spuneți-mi sau trimiteți tabel întreținere)&lt;/span&gt;</v>
      </c>
      <c r="Y2870" s="508" t="str">
        <f t="shared" si="143"/>
        <v>40 din care 14 două camere, 26 trei camere, 0 număr camere necunoscut &lt;span style="color: red;"&gt;(spuneți-mi sau trimiteți tabel întreținere)&lt;/span&gt;</v>
      </c>
      <c r="Z2870" s="509"/>
      <c r="AA2870" s="510" t="s">
        <v>1043</v>
      </c>
      <c r="AB2870" s="628" t="s">
        <v>1305</v>
      </c>
      <c r="AC2870" s="431" t="s">
        <v>1547</v>
      </c>
      <c r="AD2870" s="623" t="s">
        <v>1492</v>
      </c>
      <c r="AE2870" s="623"/>
      <c r="AF2870" s="623"/>
      <c r="AG2870" s="623" t="s">
        <v>10</v>
      </c>
      <c r="AH2870" s="623"/>
      <c r="AI2870" s="623" t="s">
        <v>2583</v>
      </c>
      <c r="AJ2870" s="441"/>
      <c r="AK2870" s="359"/>
    </row>
    <row r="2871" spans="1:37">
      <c r="A2871" s="367"/>
      <c r="B2871" s="445" t="s">
        <v>959</v>
      </c>
      <c r="C2871" s="402">
        <v>46.557200000000002</v>
      </c>
      <c r="D2871" s="428">
        <v>23.808900000000001</v>
      </c>
      <c r="E2871" s="449" t="s">
        <v>206</v>
      </c>
      <c r="F2871" s="450" t="s">
        <v>651</v>
      </c>
      <c r="G2871" s="450" t="s">
        <v>2516</v>
      </c>
      <c r="H2871" s="450" t="s">
        <v>5420</v>
      </c>
      <c r="I2871" s="452" t="s">
        <v>669</v>
      </c>
      <c r="J2871" s="457" t="s">
        <v>751</v>
      </c>
      <c r="K2871" s="407">
        <v>3</v>
      </c>
      <c r="L2871" s="407">
        <v>10</v>
      </c>
      <c r="M2871" s="407">
        <v>8</v>
      </c>
      <c r="N2871" s="425">
        <v>95</v>
      </c>
      <c r="O2871" s="437"/>
      <c r="P2871" s="406"/>
      <c r="Q2871" s="406"/>
      <c r="R2871" s="406"/>
      <c r="S2871" s="406"/>
      <c r="T2871" s="406"/>
      <c r="U2871" s="406"/>
      <c r="V2871" s="406">
        <f t="shared" si="144"/>
        <v>95</v>
      </c>
      <c r="W2871" s="676"/>
      <c r="X2871" s="507" t="str">
        <f t="shared" si="142"/>
        <v>95 număr camere necunoscut &lt;span style="color: red;"&gt;(spuneți-mi sau trimiteți tabel întreținere)&lt;/span&gt;</v>
      </c>
      <c r="Y2871" s="508" t="str">
        <f t="shared" si="143"/>
        <v>95 din care 95 număr camere necunoscut &lt;span style="color: red;"&gt;(spuneți-mi sau trimiteți tabel întreținere)&lt;/span&gt;</v>
      </c>
      <c r="Z2871" s="509"/>
      <c r="AA2871" s="510" t="s">
        <v>1043</v>
      </c>
      <c r="AB2871" s="421" t="s">
        <v>1307</v>
      </c>
      <c r="AC2871" s="432" t="s">
        <v>1155</v>
      </c>
      <c r="AD2871" s="356" t="s">
        <v>624</v>
      </c>
      <c r="AE2871" s="356"/>
      <c r="AF2871" s="356"/>
      <c r="AG2871" s="356" t="s">
        <v>840</v>
      </c>
      <c r="AH2871" s="356"/>
      <c r="AI2871" s="356" t="s">
        <v>2227</v>
      </c>
      <c r="AJ2871" s="441"/>
      <c r="AK2871" s="359"/>
    </row>
    <row r="2872" spans="1:37">
      <c r="A2872" s="367"/>
      <c r="B2872" s="445" t="s">
        <v>102</v>
      </c>
      <c r="C2872" s="402">
        <v>46.555599999999998</v>
      </c>
      <c r="D2872" s="428">
        <v>23.819199999999999</v>
      </c>
      <c r="E2872" s="449" t="s">
        <v>206</v>
      </c>
      <c r="F2872" s="450" t="s">
        <v>651</v>
      </c>
      <c r="G2872" s="450" t="s">
        <v>2516</v>
      </c>
      <c r="H2872" s="450" t="s">
        <v>5421</v>
      </c>
      <c r="I2872" s="452" t="s">
        <v>681</v>
      </c>
      <c r="J2872" s="457" t="s">
        <v>3</v>
      </c>
      <c r="K2872" s="407">
        <v>2</v>
      </c>
      <c r="L2872" s="407">
        <v>5</v>
      </c>
      <c r="M2872" s="407">
        <v>5</v>
      </c>
      <c r="N2872" s="425">
        <v>40</v>
      </c>
      <c r="O2872" s="437"/>
      <c r="P2872" s="406"/>
      <c r="Q2872" s="406">
        <v>14</v>
      </c>
      <c r="R2872" s="406">
        <v>26</v>
      </c>
      <c r="S2872" s="406"/>
      <c r="T2872" s="406"/>
      <c r="U2872" s="406"/>
      <c r="V2872" s="406">
        <f t="shared" si="144"/>
        <v>0</v>
      </c>
      <c r="W2872" s="676"/>
      <c r="X2872" s="507" t="str">
        <f t="shared" si="142"/>
        <v>14 două camere, 26 trei camere, 0 număr camere necunoscut &lt;span style="color: red;"&gt;(spuneți-mi sau trimiteți tabel întreținere)&lt;/span&gt;</v>
      </c>
      <c r="Y2872" s="508" t="str">
        <f t="shared" si="143"/>
        <v>40 din care 14 două camere, 26 trei camere, 0 număr camere necunoscut &lt;span style="color: red;"&gt;(spuneți-mi sau trimiteți tabel întreținere)&lt;/span&gt;</v>
      </c>
      <c r="Z2872" s="509"/>
      <c r="AA2872" s="510" t="s">
        <v>1043</v>
      </c>
      <c r="AB2872" s="628" t="s">
        <v>1305</v>
      </c>
      <c r="AC2872" s="431" t="s">
        <v>1547</v>
      </c>
      <c r="AD2872" s="623" t="s">
        <v>1492</v>
      </c>
      <c r="AE2872" s="623"/>
      <c r="AF2872" s="623"/>
      <c r="AG2872" s="623" t="s">
        <v>10</v>
      </c>
      <c r="AH2872" s="623"/>
      <c r="AI2872" s="623" t="s">
        <v>2583</v>
      </c>
      <c r="AJ2872" s="441"/>
      <c r="AK2872" s="359"/>
    </row>
    <row r="2873" spans="1:37">
      <c r="A2873" s="367"/>
      <c r="B2873" s="445" t="s">
        <v>102</v>
      </c>
      <c r="C2873" s="402">
        <v>46.557200000000002</v>
      </c>
      <c r="D2873" s="428">
        <v>23.8184</v>
      </c>
      <c r="E2873" s="449" t="s">
        <v>206</v>
      </c>
      <c r="F2873" s="450" t="s">
        <v>651</v>
      </c>
      <c r="G2873" s="450" t="s">
        <v>2516</v>
      </c>
      <c r="H2873" s="450" t="s">
        <v>5422</v>
      </c>
      <c r="I2873" s="452" t="s">
        <v>681</v>
      </c>
      <c r="J2873" s="457" t="s">
        <v>3</v>
      </c>
      <c r="K2873" s="624">
        <v>3</v>
      </c>
      <c r="L2873" s="624">
        <v>5</v>
      </c>
      <c r="M2873" s="624">
        <v>5</v>
      </c>
      <c r="N2873" s="425">
        <v>40</v>
      </c>
      <c r="O2873" s="437"/>
      <c r="P2873" s="406"/>
      <c r="Q2873" s="406">
        <v>12</v>
      </c>
      <c r="R2873" s="406">
        <v>24</v>
      </c>
      <c r="S2873" s="406">
        <v>4</v>
      </c>
      <c r="T2873" s="406"/>
      <c r="U2873" s="406"/>
      <c r="V2873" s="406">
        <f t="shared" si="144"/>
        <v>0</v>
      </c>
      <c r="W2873" s="676"/>
      <c r="X2873" s="507" t="str">
        <f t="shared" si="142"/>
        <v>12 două camere, 24 trei camere, 4 patru camere, 0 număr camere necunoscut &lt;span style="color: red;"&gt;(spuneți-mi sau trimiteți tabel întreținere)&lt;/span&gt;</v>
      </c>
      <c r="Y2873" s="508" t="str">
        <f t="shared" si="143"/>
        <v>40 din care 12 două camere, 24 trei camere, 4 patru camere, 0 număr camere necunoscut &lt;span style="color: red;"&gt;(spuneți-mi sau trimiteți tabel întreținere)&lt;/span&gt;</v>
      </c>
      <c r="Z2873" s="509"/>
      <c r="AA2873" s="510" t="s">
        <v>1043</v>
      </c>
      <c r="AB2873" s="421" t="s">
        <v>1302</v>
      </c>
      <c r="AC2873" s="432" t="s">
        <v>1548</v>
      </c>
      <c r="AD2873" s="356" t="s">
        <v>2269</v>
      </c>
      <c r="AE2873" s="356"/>
      <c r="AF2873" s="356"/>
      <c r="AG2873" s="623" t="s">
        <v>2549</v>
      </c>
      <c r="AH2873" s="623"/>
      <c r="AI2873" s="623" t="s">
        <v>2581</v>
      </c>
      <c r="AJ2873" s="441"/>
      <c r="AK2873" s="359"/>
    </row>
    <row r="2874" spans="1:37">
      <c r="A2874" s="367"/>
      <c r="B2874" s="445" t="s">
        <v>121</v>
      </c>
      <c r="C2874" s="402">
        <v>46.557200000000002</v>
      </c>
      <c r="D2874" s="428">
        <v>23.818899999999999</v>
      </c>
      <c r="E2874" s="449" t="s">
        <v>206</v>
      </c>
      <c r="F2874" s="450" t="s">
        <v>651</v>
      </c>
      <c r="G2874" s="450" t="s">
        <v>2516</v>
      </c>
      <c r="H2874" s="450" t="s">
        <v>5423</v>
      </c>
      <c r="I2874" s="452" t="s">
        <v>681</v>
      </c>
      <c r="J2874" s="457" t="s">
        <v>3</v>
      </c>
      <c r="K2874" s="624">
        <v>3</v>
      </c>
      <c r="L2874" s="624">
        <v>5</v>
      </c>
      <c r="M2874" s="624">
        <v>5</v>
      </c>
      <c r="N2874" s="425">
        <v>40</v>
      </c>
      <c r="O2874" s="437"/>
      <c r="P2874" s="406"/>
      <c r="Q2874" s="406">
        <v>12</v>
      </c>
      <c r="R2874" s="406">
        <v>24</v>
      </c>
      <c r="S2874" s="406">
        <v>4</v>
      </c>
      <c r="T2874" s="406"/>
      <c r="U2874" s="406"/>
      <c r="V2874" s="406">
        <f t="shared" si="144"/>
        <v>0</v>
      </c>
      <c r="W2874" s="676"/>
      <c r="X2874" s="507" t="str">
        <f t="shared" si="142"/>
        <v>12 două camere, 24 trei camere, 4 patru camere, 0 număr camere necunoscut &lt;span style="color: red;"&gt;(spuneți-mi sau trimiteți tabel întreținere)&lt;/span&gt;</v>
      </c>
      <c r="Y2874" s="508" t="str">
        <f t="shared" si="143"/>
        <v>40 din care 12 două camere, 24 trei camere, 4 patru camere, 0 număr camere necunoscut &lt;span style="color: red;"&gt;(spuneți-mi sau trimiteți tabel întreținere)&lt;/span&gt;</v>
      </c>
      <c r="Z2874" s="509"/>
      <c r="AA2874" s="510" t="s">
        <v>1043</v>
      </c>
      <c r="AB2874" s="421" t="s">
        <v>1302</v>
      </c>
      <c r="AC2874" s="432" t="s">
        <v>1548</v>
      </c>
      <c r="AD2874" s="356" t="s">
        <v>2269</v>
      </c>
      <c r="AE2874" s="356"/>
      <c r="AF2874" s="356"/>
      <c r="AG2874" s="623" t="s">
        <v>2549</v>
      </c>
      <c r="AH2874" s="623"/>
      <c r="AI2874" s="623" t="s">
        <v>2581</v>
      </c>
      <c r="AJ2874" s="441"/>
      <c r="AK2874" s="359"/>
    </row>
    <row r="2875" spans="1:37">
      <c r="A2875" s="367"/>
      <c r="B2875" s="445" t="s">
        <v>121</v>
      </c>
      <c r="C2875" s="402">
        <v>46.555500000000002</v>
      </c>
      <c r="D2875" s="428">
        <v>23.817499999999999</v>
      </c>
      <c r="E2875" s="449" t="s">
        <v>206</v>
      </c>
      <c r="F2875" s="450" t="s">
        <v>651</v>
      </c>
      <c r="G2875" s="450" t="s">
        <v>2516</v>
      </c>
      <c r="H2875" s="450" t="s">
        <v>5361</v>
      </c>
      <c r="I2875" s="627" t="s">
        <v>681</v>
      </c>
      <c r="J2875" s="399" t="s">
        <v>3</v>
      </c>
      <c r="K2875" s="624">
        <v>2</v>
      </c>
      <c r="L2875" s="624">
        <v>5</v>
      </c>
      <c r="M2875" s="624">
        <v>5</v>
      </c>
      <c r="N2875" s="398">
        <v>40</v>
      </c>
      <c r="O2875" s="395"/>
      <c r="P2875" s="526"/>
      <c r="Q2875" s="526">
        <v>32</v>
      </c>
      <c r="R2875" s="526">
        <v>8</v>
      </c>
      <c r="S2875" s="526"/>
      <c r="T2875" s="526"/>
      <c r="U2875" s="526"/>
      <c r="V2875" s="526">
        <f t="shared" si="144"/>
        <v>0</v>
      </c>
      <c r="W2875" s="672"/>
      <c r="X2875" s="396" t="str">
        <f t="shared" si="142"/>
        <v>32 două camere, 8 trei camere, 0 număr camere necunoscut &lt;span style="color: red;"&gt;(spuneți-mi sau trimiteți tabel întreținere)&lt;/span&gt;</v>
      </c>
      <c r="Y2875" s="622" t="str">
        <f t="shared" si="143"/>
        <v>40 din care 32 două camere, 8 trei camere, 0 număr camere necunoscut &lt;span style="color: red;"&gt;(spuneți-mi sau trimiteți tabel întreținere)&lt;/span&gt;</v>
      </c>
      <c r="Z2875" s="397"/>
      <c r="AA2875" s="625" t="s">
        <v>1043</v>
      </c>
      <c r="AB2875" s="628" t="s">
        <v>1304</v>
      </c>
      <c r="AC2875" s="431" t="s">
        <v>1547</v>
      </c>
      <c r="AD2875" s="623" t="s">
        <v>2350</v>
      </c>
      <c r="AE2875" s="623"/>
      <c r="AF2875" s="623"/>
      <c r="AG2875" s="623" t="s">
        <v>840</v>
      </c>
      <c r="AH2875" s="623"/>
      <c r="AI2875" s="623" t="s">
        <v>2578</v>
      </c>
      <c r="AJ2875" s="441"/>
      <c r="AK2875" s="359"/>
    </row>
    <row r="2876" spans="1:37">
      <c r="A2876" s="367"/>
      <c r="B2876" s="445" t="s">
        <v>169</v>
      </c>
      <c r="C2876" s="402">
        <v>46.555599999999998</v>
      </c>
      <c r="D2876" s="428">
        <v>23.8172</v>
      </c>
      <c r="E2876" s="449" t="s">
        <v>206</v>
      </c>
      <c r="F2876" s="450" t="s">
        <v>651</v>
      </c>
      <c r="G2876" s="450" t="s">
        <v>2516</v>
      </c>
      <c r="H2876" s="450" t="s">
        <v>5424</v>
      </c>
      <c r="I2876" s="627" t="s">
        <v>681</v>
      </c>
      <c r="J2876" s="399" t="s">
        <v>3</v>
      </c>
      <c r="K2876" s="624">
        <v>2</v>
      </c>
      <c r="L2876" s="624">
        <v>5</v>
      </c>
      <c r="M2876" s="624">
        <v>5</v>
      </c>
      <c r="N2876" s="398">
        <v>40</v>
      </c>
      <c r="O2876" s="395"/>
      <c r="P2876" s="526"/>
      <c r="Q2876" s="526">
        <v>32</v>
      </c>
      <c r="R2876" s="526">
        <v>8</v>
      </c>
      <c r="S2876" s="526"/>
      <c r="T2876" s="526"/>
      <c r="U2876" s="526"/>
      <c r="V2876" s="526">
        <f t="shared" si="144"/>
        <v>0</v>
      </c>
      <c r="W2876" s="672"/>
      <c r="X2876" s="396" t="str">
        <f t="shared" si="142"/>
        <v>32 două camere, 8 trei camere, 0 număr camere necunoscut &lt;span style="color: red;"&gt;(spuneți-mi sau trimiteți tabel întreținere)&lt;/span&gt;</v>
      </c>
      <c r="Y2876" s="622" t="str">
        <f t="shared" si="143"/>
        <v>40 din care 32 două camere, 8 trei camere, 0 număr camere necunoscut &lt;span style="color: red;"&gt;(spuneți-mi sau trimiteți tabel întreținere)&lt;/span&gt;</v>
      </c>
      <c r="Z2876" s="397"/>
      <c r="AA2876" s="625" t="s">
        <v>1043</v>
      </c>
      <c r="AB2876" s="628" t="s">
        <v>1304</v>
      </c>
      <c r="AC2876" s="431" t="s">
        <v>1547</v>
      </c>
      <c r="AD2876" s="623" t="s">
        <v>2350</v>
      </c>
      <c r="AE2876" s="623"/>
      <c r="AF2876" s="623"/>
      <c r="AG2876" s="623" t="s">
        <v>840</v>
      </c>
      <c r="AH2876" s="623"/>
      <c r="AI2876" s="623" t="s">
        <v>2578</v>
      </c>
      <c r="AJ2876" s="441"/>
      <c r="AK2876" s="359"/>
    </row>
    <row r="2877" spans="1:37">
      <c r="A2877" s="367"/>
      <c r="B2877" s="445" t="s">
        <v>112</v>
      </c>
      <c r="C2877" s="402">
        <v>46.555599999999998</v>
      </c>
      <c r="D2877" s="428">
        <v>23.816600000000001</v>
      </c>
      <c r="E2877" s="449" t="s">
        <v>206</v>
      </c>
      <c r="F2877" s="450" t="s">
        <v>651</v>
      </c>
      <c r="G2877" s="450" t="s">
        <v>2516</v>
      </c>
      <c r="H2877" s="450" t="s">
        <v>5425</v>
      </c>
      <c r="I2877" s="627" t="s">
        <v>681</v>
      </c>
      <c r="J2877" s="399" t="s">
        <v>3</v>
      </c>
      <c r="K2877" s="624">
        <v>2</v>
      </c>
      <c r="L2877" s="624">
        <v>5</v>
      </c>
      <c r="M2877" s="624">
        <v>5</v>
      </c>
      <c r="N2877" s="398">
        <v>40</v>
      </c>
      <c r="O2877" s="395"/>
      <c r="P2877" s="526"/>
      <c r="Q2877" s="526">
        <v>32</v>
      </c>
      <c r="R2877" s="526">
        <v>8</v>
      </c>
      <c r="S2877" s="526"/>
      <c r="T2877" s="526"/>
      <c r="U2877" s="526"/>
      <c r="V2877" s="526">
        <f t="shared" si="144"/>
        <v>0</v>
      </c>
      <c r="W2877" s="672"/>
      <c r="X2877" s="396" t="str">
        <f t="shared" si="142"/>
        <v>32 două camere, 8 trei camere, 0 număr camere necunoscut &lt;span style="color: red;"&gt;(spuneți-mi sau trimiteți tabel întreținere)&lt;/span&gt;</v>
      </c>
      <c r="Y2877" s="622" t="str">
        <f t="shared" si="143"/>
        <v>40 din care 32 două camere, 8 trei camere, 0 număr camere necunoscut &lt;span style="color: red;"&gt;(spuneți-mi sau trimiteți tabel întreținere)&lt;/span&gt;</v>
      </c>
      <c r="Z2877" s="397"/>
      <c r="AA2877" s="625" t="s">
        <v>1043</v>
      </c>
      <c r="AB2877" s="628" t="s">
        <v>1304</v>
      </c>
      <c r="AC2877" s="431" t="s">
        <v>1547</v>
      </c>
      <c r="AD2877" s="623" t="s">
        <v>2350</v>
      </c>
      <c r="AE2877" s="623"/>
      <c r="AF2877" s="623"/>
      <c r="AG2877" s="623" t="s">
        <v>840</v>
      </c>
      <c r="AH2877" s="623"/>
      <c r="AI2877" s="623" t="s">
        <v>2578</v>
      </c>
      <c r="AJ2877" s="441"/>
      <c r="AK2877" s="359"/>
    </row>
    <row r="2878" spans="1:37">
      <c r="A2878" s="367"/>
      <c r="B2878" s="445" t="s">
        <v>970</v>
      </c>
      <c r="C2878" s="402">
        <v>46.553699999999999</v>
      </c>
      <c r="D2878" s="428">
        <v>23.809000000000001</v>
      </c>
      <c r="E2878" s="449" t="s">
        <v>206</v>
      </c>
      <c r="F2878" s="450" t="s">
        <v>651</v>
      </c>
      <c r="G2878" s="450" t="s">
        <v>2516</v>
      </c>
      <c r="H2878" s="450" t="s">
        <v>3090</v>
      </c>
      <c r="I2878" s="452" t="s">
        <v>681</v>
      </c>
      <c r="J2878" s="457" t="s">
        <v>3</v>
      </c>
      <c r="K2878" s="624">
        <v>4</v>
      </c>
      <c r="L2878" s="624">
        <v>5</v>
      </c>
      <c r="M2878" s="624">
        <v>5</v>
      </c>
      <c r="N2878" s="398">
        <v>56</v>
      </c>
      <c r="O2878" s="395"/>
      <c r="P2878" s="526"/>
      <c r="Q2878" s="526">
        <v>52</v>
      </c>
      <c r="R2878" s="526">
        <v>4</v>
      </c>
      <c r="S2878" s="526"/>
      <c r="T2878" s="526"/>
      <c r="U2878" s="406"/>
      <c r="V2878" s="406">
        <f t="shared" si="144"/>
        <v>0</v>
      </c>
      <c r="W2878" s="676"/>
      <c r="X2878" s="507" t="str">
        <f t="shared" si="142"/>
        <v>52 două camere, 4 trei camere, 0 număr camere necunoscut &lt;span style="color: red;"&gt;(spuneți-mi sau trimiteți tabel întreținere)&lt;/span&gt;</v>
      </c>
      <c r="Y2878" s="508" t="str">
        <f t="shared" si="143"/>
        <v>56 din care 52 două camere, 4 trei camere, 0 număr camere necunoscut &lt;span style="color: red;"&gt;(spuneți-mi sau trimiteți tabel întreținere)&lt;/span&gt;</v>
      </c>
      <c r="Z2878" s="509"/>
      <c r="AA2878" s="510" t="s">
        <v>1043</v>
      </c>
      <c r="AB2878" s="628" t="s">
        <v>1307</v>
      </c>
      <c r="AC2878" s="431" t="s">
        <v>1155</v>
      </c>
      <c r="AD2878" s="623" t="s">
        <v>1407</v>
      </c>
      <c r="AE2878" s="623"/>
      <c r="AF2878" s="623"/>
      <c r="AG2878" s="623" t="s">
        <v>10</v>
      </c>
      <c r="AH2878" s="623"/>
      <c r="AI2878" s="623" t="s">
        <v>2598</v>
      </c>
      <c r="AJ2878" s="441"/>
      <c r="AK2878" s="359"/>
    </row>
    <row r="2879" spans="1:37">
      <c r="A2879" s="367"/>
      <c r="B2879" s="445" t="s">
        <v>195</v>
      </c>
      <c r="C2879" s="402">
        <v>46.555599999999998</v>
      </c>
      <c r="D2879" s="428">
        <v>23.816099999999999</v>
      </c>
      <c r="E2879" s="449" t="s">
        <v>206</v>
      </c>
      <c r="F2879" s="450" t="s">
        <v>651</v>
      </c>
      <c r="G2879" s="450" t="s">
        <v>2516</v>
      </c>
      <c r="H2879" s="450" t="s">
        <v>5426</v>
      </c>
      <c r="I2879" s="627" t="s">
        <v>681</v>
      </c>
      <c r="J2879" s="399" t="s">
        <v>3</v>
      </c>
      <c r="K2879" s="624">
        <v>2</v>
      </c>
      <c r="L2879" s="624">
        <v>5</v>
      </c>
      <c r="M2879" s="624">
        <v>5</v>
      </c>
      <c r="N2879" s="398">
        <v>40</v>
      </c>
      <c r="O2879" s="395"/>
      <c r="P2879" s="526"/>
      <c r="Q2879" s="526">
        <v>32</v>
      </c>
      <c r="R2879" s="526">
        <v>8</v>
      </c>
      <c r="S2879" s="526"/>
      <c r="T2879" s="526"/>
      <c r="U2879" s="526"/>
      <c r="V2879" s="526">
        <f t="shared" si="144"/>
        <v>0</v>
      </c>
      <c r="W2879" s="672"/>
      <c r="X2879" s="396" t="str">
        <f t="shared" si="142"/>
        <v>32 două camere, 8 trei camere, 0 număr camere necunoscut &lt;span style="color: red;"&gt;(spuneți-mi sau trimiteți tabel întreținere)&lt;/span&gt;</v>
      </c>
      <c r="Y2879" s="622" t="str">
        <f t="shared" si="143"/>
        <v>40 din care 32 două camere, 8 trei camere, 0 număr camere necunoscut &lt;span style="color: red;"&gt;(spuneți-mi sau trimiteți tabel întreținere)&lt;/span&gt;</v>
      </c>
      <c r="Z2879" s="397"/>
      <c r="AA2879" s="625" t="s">
        <v>1043</v>
      </c>
      <c r="AB2879" s="628" t="s">
        <v>1304</v>
      </c>
      <c r="AC2879" s="431" t="s">
        <v>1547</v>
      </c>
      <c r="AD2879" s="623" t="s">
        <v>2350</v>
      </c>
      <c r="AE2879" s="623"/>
      <c r="AF2879" s="623"/>
      <c r="AG2879" s="623" t="s">
        <v>840</v>
      </c>
      <c r="AH2879" s="623"/>
      <c r="AI2879" s="623" t="s">
        <v>2578</v>
      </c>
      <c r="AJ2879" s="441"/>
      <c r="AK2879" s="359"/>
    </row>
    <row r="2880" spans="1:37">
      <c r="A2880" s="367"/>
      <c r="B2880" s="445" t="s">
        <v>196</v>
      </c>
      <c r="C2880" s="402">
        <v>46.555599999999998</v>
      </c>
      <c r="D2880" s="428">
        <v>23.8155</v>
      </c>
      <c r="E2880" s="449" t="s">
        <v>206</v>
      </c>
      <c r="F2880" s="450" t="s">
        <v>651</v>
      </c>
      <c r="G2880" s="450" t="s">
        <v>2516</v>
      </c>
      <c r="H2880" s="450" t="s">
        <v>5427</v>
      </c>
      <c r="I2880" s="627" t="s">
        <v>681</v>
      </c>
      <c r="J2880" s="399" t="s">
        <v>3</v>
      </c>
      <c r="K2880" s="624">
        <v>2</v>
      </c>
      <c r="L2880" s="624">
        <v>5</v>
      </c>
      <c r="M2880" s="624">
        <v>5</v>
      </c>
      <c r="N2880" s="398">
        <v>40</v>
      </c>
      <c r="O2880" s="395"/>
      <c r="P2880" s="526"/>
      <c r="Q2880" s="526">
        <v>32</v>
      </c>
      <c r="R2880" s="526">
        <v>8</v>
      </c>
      <c r="S2880" s="526"/>
      <c r="T2880" s="526"/>
      <c r="U2880" s="526"/>
      <c r="V2880" s="526">
        <f t="shared" si="144"/>
        <v>0</v>
      </c>
      <c r="W2880" s="672"/>
      <c r="X2880" s="396" t="str">
        <f t="shared" si="142"/>
        <v>32 două camere, 8 trei camere, 0 număr camere necunoscut &lt;span style="color: red;"&gt;(spuneți-mi sau trimiteți tabel întreținere)&lt;/span&gt;</v>
      </c>
      <c r="Y2880" s="622" t="str">
        <f t="shared" si="143"/>
        <v>40 din care 32 două camere, 8 trei camere, 0 număr camere necunoscut &lt;span style="color: red;"&gt;(spuneți-mi sau trimiteți tabel întreținere)&lt;/span&gt;</v>
      </c>
      <c r="Z2880" s="397"/>
      <c r="AA2880" s="625" t="s">
        <v>1043</v>
      </c>
      <c r="AB2880" s="628" t="s">
        <v>1304</v>
      </c>
      <c r="AC2880" s="431" t="s">
        <v>1547</v>
      </c>
      <c r="AD2880" s="623" t="s">
        <v>2350</v>
      </c>
      <c r="AE2880" s="623"/>
      <c r="AF2880" s="623"/>
      <c r="AG2880" s="623" t="s">
        <v>840</v>
      </c>
      <c r="AH2880" s="623"/>
      <c r="AI2880" s="623" t="s">
        <v>2578</v>
      </c>
      <c r="AJ2880" s="441"/>
      <c r="AK2880" s="359"/>
    </row>
    <row r="2881" spans="1:37">
      <c r="A2881" s="367"/>
      <c r="B2881" s="445" t="s">
        <v>103</v>
      </c>
      <c r="C2881" s="402">
        <v>46.556699999999999</v>
      </c>
      <c r="D2881" s="428">
        <v>23.813800000000001</v>
      </c>
      <c r="E2881" s="449" t="s">
        <v>206</v>
      </c>
      <c r="F2881" s="450" t="s">
        <v>651</v>
      </c>
      <c r="G2881" s="450" t="s">
        <v>2516</v>
      </c>
      <c r="H2881" s="450" t="s">
        <v>5428</v>
      </c>
      <c r="I2881" s="452" t="s">
        <v>681</v>
      </c>
      <c r="J2881" s="457" t="s">
        <v>3</v>
      </c>
      <c r="K2881" s="407">
        <v>3</v>
      </c>
      <c r="L2881" s="407">
        <v>5</v>
      </c>
      <c r="M2881" s="407">
        <v>5</v>
      </c>
      <c r="N2881" s="425">
        <v>60</v>
      </c>
      <c r="O2881" s="437"/>
      <c r="P2881" s="406"/>
      <c r="Q2881" s="406"/>
      <c r="R2881" s="406"/>
      <c r="S2881" s="406"/>
      <c r="T2881" s="406"/>
      <c r="U2881" s="406"/>
      <c r="V2881" s="406">
        <f t="shared" si="144"/>
        <v>60</v>
      </c>
      <c r="W2881" s="676"/>
      <c r="X2881" s="507" t="str">
        <f t="shared" si="142"/>
        <v>60 număr camere necunoscut &lt;span style="color: red;"&gt;(spuneți-mi sau trimiteți tabel întreținere)&lt;/span&gt;</v>
      </c>
      <c r="Y2881" s="508" t="str">
        <f t="shared" si="143"/>
        <v>60 din care 60 număr camere necunoscut &lt;span style="color: red;"&gt;(spuneți-mi sau trimiteți tabel întreținere)&lt;/span&gt;</v>
      </c>
      <c r="Z2881" s="509"/>
      <c r="AA2881" s="510" t="s">
        <v>1043</v>
      </c>
      <c r="AB2881" s="421" t="s">
        <v>1303</v>
      </c>
      <c r="AC2881" s="432" t="s">
        <v>1547</v>
      </c>
      <c r="AD2881" s="356" t="s">
        <v>624</v>
      </c>
      <c r="AE2881" s="356"/>
      <c r="AF2881" s="356"/>
      <c r="AG2881" s="356" t="s">
        <v>840</v>
      </c>
      <c r="AH2881" s="356"/>
      <c r="AI2881" s="356" t="s">
        <v>2227</v>
      </c>
      <c r="AJ2881" s="441"/>
      <c r="AK2881" s="359"/>
    </row>
    <row r="2882" spans="1:37">
      <c r="A2882" s="367"/>
      <c r="B2882" s="445" t="s">
        <v>103</v>
      </c>
      <c r="C2882" s="402">
        <v>46.555599999999998</v>
      </c>
      <c r="D2882" s="428">
        <v>23.8185</v>
      </c>
      <c r="E2882" s="449" t="s">
        <v>206</v>
      </c>
      <c r="F2882" s="450" t="s">
        <v>651</v>
      </c>
      <c r="G2882" s="450" t="s">
        <v>2516</v>
      </c>
      <c r="H2882" s="450" t="s">
        <v>5362</v>
      </c>
      <c r="I2882" s="627" t="s">
        <v>681</v>
      </c>
      <c r="J2882" s="399" t="s">
        <v>3</v>
      </c>
      <c r="K2882" s="624">
        <v>3</v>
      </c>
      <c r="L2882" s="624">
        <v>5</v>
      </c>
      <c r="M2882" s="624">
        <v>5</v>
      </c>
      <c r="N2882" s="398">
        <v>40</v>
      </c>
      <c r="O2882" s="395"/>
      <c r="P2882" s="526"/>
      <c r="Q2882" s="526">
        <v>17</v>
      </c>
      <c r="R2882" s="526">
        <v>17</v>
      </c>
      <c r="S2882" s="526">
        <v>6</v>
      </c>
      <c r="T2882" s="526"/>
      <c r="U2882" s="526"/>
      <c r="V2882" s="526">
        <f t="shared" si="144"/>
        <v>0</v>
      </c>
      <c r="W2882" s="672"/>
      <c r="X2882" s="396" t="str">
        <f t="shared" si="142"/>
        <v>17 două camere, 17 trei camere, 6 patru camere, 0 număr camere necunoscut &lt;span style="color: red;"&gt;(spuneți-mi sau trimiteți tabel întreținere)&lt;/span&gt;</v>
      </c>
      <c r="Y2882" s="622" t="str">
        <f t="shared" si="143"/>
        <v>40 din care 17 două camere, 17 trei camere, 6 patru camere, 0 număr camere necunoscut &lt;span style="color: red;"&gt;(spuneți-mi sau trimiteți tabel întreținere)&lt;/span&gt;</v>
      </c>
      <c r="Z2882" s="397"/>
      <c r="AA2882" s="625" t="s">
        <v>1043</v>
      </c>
      <c r="AB2882" s="628" t="s">
        <v>1306</v>
      </c>
      <c r="AC2882" s="431" t="s">
        <v>1155</v>
      </c>
      <c r="AD2882" s="623" t="s">
        <v>2483</v>
      </c>
      <c r="AE2882" s="623"/>
      <c r="AF2882" s="623"/>
      <c r="AG2882" s="623" t="s">
        <v>10</v>
      </c>
      <c r="AH2882" s="623"/>
      <c r="AI2882" s="623" t="s">
        <v>2591</v>
      </c>
      <c r="AJ2882" s="441"/>
      <c r="AK2882" s="359"/>
    </row>
    <row r="2883" spans="1:37">
      <c r="A2883" s="367"/>
      <c r="B2883" s="445" t="s">
        <v>123</v>
      </c>
      <c r="C2883" s="402">
        <v>46.555599999999998</v>
      </c>
      <c r="D2883" s="428">
        <v>23.818100000000001</v>
      </c>
      <c r="E2883" s="449" t="s">
        <v>206</v>
      </c>
      <c r="F2883" s="450" t="s">
        <v>651</v>
      </c>
      <c r="G2883" s="450" t="s">
        <v>2516</v>
      </c>
      <c r="H2883" s="450" t="s">
        <v>5429</v>
      </c>
      <c r="I2883" s="452" t="s">
        <v>681</v>
      </c>
      <c r="J2883" s="457" t="s">
        <v>3</v>
      </c>
      <c r="K2883" s="407">
        <v>2</v>
      </c>
      <c r="L2883" s="407">
        <v>5</v>
      </c>
      <c r="M2883" s="407">
        <v>5</v>
      </c>
      <c r="N2883" s="425">
        <v>40</v>
      </c>
      <c r="O2883" s="437"/>
      <c r="P2883" s="406"/>
      <c r="Q2883" s="406">
        <v>34</v>
      </c>
      <c r="R2883" s="406">
        <v>6</v>
      </c>
      <c r="S2883" s="406"/>
      <c r="T2883" s="406"/>
      <c r="U2883" s="406"/>
      <c r="V2883" s="406">
        <f t="shared" si="144"/>
        <v>0</v>
      </c>
      <c r="W2883" s="676"/>
      <c r="X2883" s="507" t="str">
        <f t="shared" si="142"/>
        <v>34 două camere, 6 trei camere, 0 număr camere necunoscut &lt;span style="color: red;"&gt;(spuneți-mi sau trimiteți tabel întreținere)&lt;/span&gt;</v>
      </c>
      <c r="Y2883" s="508" t="str">
        <f t="shared" si="143"/>
        <v>40 din care 34 două camere, 6 trei camere, 0 număr camere necunoscut &lt;span style="color: red;"&gt;(spuneți-mi sau trimiteți tabel întreținere)&lt;/span&gt;</v>
      </c>
      <c r="Z2883" s="509"/>
      <c r="AA2883" s="510" t="s">
        <v>1043</v>
      </c>
      <c r="AB2883" s="628" t="s">
        <v>1306</v>
      </c>
      <c r="AC2883" s="431" t="s">
        <v>1155</v>
      </c>
      <c r="AD2883" s="356" t="s">
        <v>2292</v>
      </c>
      <c r="AE2883" s="356"/>
      <c r="AF2883" s="356"/>
      <c r="AG2883" s="623" t="s">
        <v>10</v>
      </c>
      <c r="AH2883" s="623"/>
      <c r="AI2883" s="623" t="s">
        <v>2591</v>
      </c>
      <c r="AJ2883" s="441"/>
      <c r="AK2883" s="359"/>
    </row>
    <row r="2884" spans="1:37">
      <c r="A2884" s="367"/>
      <c r="B2884" s="445" t="s">
        <v>123</v>
      </c>
      <c r="C2884" s="402">
        <v>46.559399999999997</v>
      </c>
      <c r="D2884" s="428">
        <v>23.8186</v>
      </c>
      <c r="E2884" s="449" t="s">
        <v>206</v>
      </c>
      <c r="F2884" s="450" t="s">
        <v>651</v>
      </c>
      <c r="G2884" s="450" t="s">
        <v>2516</v>
      </c>
      <c r="H2884" s="450" t="s">
        <v>3260</v>
      </c>
      <c r="I2884" s="452" t="s">
        <v>681</v>
      </c>
      <c r="J2884" s="457" t="s">
        <v>3</v>
      </c>
      <c r="K2884" s="624">
        <v>3</v>
      </c>
      <c r="L2884" s="624">
        <v>5</v>
      </c>
      <c r="M2884" s="624">
        <v>5</v>
      </c>
      <c r="N2884" s="425">
        <v>40</v>
      </c>
      <c r="O2884" s="437"/>
      <c r="P2884" s="406"/>
      <c r="Q2884" s="406">
        <v>12</v>
      </c>
      <c r="R2884" s="406">
        <v>24</v>
      </c>
      <c r="S2884" s="406">
        <v>4</v>
      </c>
      <c r="T2884" s="406"/>
      <c r="U2884" s="406"/>
      <c r="V2884" s="406">
        <f t="shared" si="144"/>
        <v>0</v>
      </c>
      <c r="W2884" s="676"/>
      <c r="X2884" s="507" t="str">
        <f t="shared" si="142"/>
        <v>12 două camere, 24 trei camere, 4 patru camere, 0 număr camere necunoscut &lt;span style="color: red;"&gt;(spuneți-mi sau trimiteți tabel întreținere)&lt;/span&gt;</v>
      </c>
      <c r="Y2884" s="508" t="str">
        <f t="shared" si="143"/>
        <v>40 din care 12 două camere, 24 trei camere, 4 patru camere, 0 număr camere necunoscut &lt;span style="color: red;"&gt;(spuneți-mi sau trimiteți tabel întreținere)&lt;/span&gt;</v>
      </c>
      <c r="Z2884" s="509"/>
      <c r="AA2884" s="510" t="s">
        <v>1043</v>
      </c>
      <c r="AB2884" s="421" t="s">
        <v>1302</v>
      </c>
      <c r="AC2884" s="432" t="s">
        <v>1548</v>
      </c>
      <c r="AD2884" s="356" t="s">
        <v>2269</v>
      </c>
      <c r="AE2884" s="356"/>
      <c r="AF2884" s="356"/>
      <c r="AG2884" s="623" t="s">
        <v>2549</v>
      </c>
      <c r="AH2884" s="623"/>
      <c r="AI2884" s="623" t="s">
        <v>2581</v>
      </c>
      <c r="AJ2884" s="441"/>
      <c r="AK2884" s="359"/>
    </row>
    <row r="2885" spans="1:37">
      <c r="A2885" s="367"/>
      <c r="B2885" s="445" t="s">
        <v>145</v>
      </c>
      <c r="C2885" s="402">
        <v>46.5593</v>
      </c>
      <c r="D2885" s="428">
        <v>23.819099999999999</v>
      </c>
      <c r="E2885" s="449" t="s">
        <v>206</v>
      </c>
      <c r="F2885" s="450" t="s">
        <v>651</v>
      </c>
      <c r="G2885" s="450" t="s">
        <v>2516</v>
      </c>
      <c r="H2885" s="450" t="s">
        <v>3225</v>
      </c>
      <c r="I2885" s="452" t="s">
        <v>681</v>
      </c>
      <c r="J2885" s="457" t="s">
        <v>3</v>
      </c>
      <c r="K2885" s="624">
        <v>3</v>
      </c>
      <c r="L2885" s="624">
        <v>5</v>
      </c>
      <c r="M2885" s="624">
        <v>5</v>
      </c>
      <c r="N2885" s="425">
        <v>40</v>
      </c>
      <c r="O2885" s="437"/>
      <c r="P2885" s="406"/>
      <c r="Q2885" s="406">
        <v>12</v>
      </c>
      <c r="R2885" s="406">
        <v>24</v>
      </c>
      <c r="S2885" s="406">
        <v>4</v>
      </c>
      <c r="T2885" s="406"/>
      <c r="U2885" s="406"/>
      <c r="V2885" s="406">
        <f t="shared" si="144"/>
        <v>0</v>
      </c>
      <c r="W2885" s="676"/>
      <c r="X2885" s="507" t="str">
        <f t="shared" si="142"/>
        <v>12 două camere, 24 trei camere, 4 patru camere, 0 număr camere necunoscut &lt;span style="color: red;"&gt;(spuneți-mi sau trimiteți tabel întreținere)&lt;/span&gt;</v>
      </c>
      <c r="Y2885" s="508" t="str">
        <f t="shared" si="143"/>
        <v>40 din care 12 două camere, 24 trei camere, 4 patru camere, 0 număr camere necunoscut &lt;span style="color: red;"&gt;(spuneți-mi sau trimiteți tabel întreținere)&lt;/span&gt;</v>
      </c>
      <c r="Z2885" s="509"/>
      <c r="AA2885" s="510" t="s">
        <v>1043</v>
      </c>
      <c r="AB2885" s="421" t="s">
        <v>1302</v>
      </c>
      <c r="AC2885" s="432" t="s">
        <v>1548</v>
      </c>
      <c r="AD2885" s="356" t="s">
        <v>2269</v>
      </c>
      <c r="AE2885" s="356"/>
      <c r="AF2885" s="356"/>
      <c r="AG2885" s="623" t="s">
        <v>2549</v>
      </c>
      <c r="AH2885" s="623"/>
      <c r="AI2885" s="623" t="s">
        <v>2581</v>
      </c>
      <c r="AJ2885" s="441"/>
      <c r="AK2885" s="359"/>
    </row>
    <row r="2886" spans="1:37">
      <c r="A2886" s="367"/>
      <c r="B2886" s="445" t="s">
        <v>101</v>
      </c>
      <c r="C2886" s="402">
        <v>46.558500000000002</v>
      </c>
      <c r="D2886" s="428">
        <v>23.8187</v>
      </c>
      <c r="E2886" s="449" t="s">
        <v>206</v>
      </c>
      <c r="F2886" s="450" t="s">
        <v>651</v>
      </c>
      <c r="G2886" s="450" t="s">
        <v>2516</v>
      </c>
      <c r="H2886" s="450" t="s">
        <v>3226</v>
      </c>
      <c r="I2886" s="627" t="s">
        <v>681</v>
      </c>
      <c r="J2886" s="399" t="s">
        <v>3</v>
      </c>
      <c r="K2886" s="624">
        <v>3</v>
      </c>
      <c r="L2886" s="624">
        <v>5</v>
      </c>
      <c r="M2886" s="624">
        <v>5</v>
      </c>
      <c r="N2886" s="398">
        <v>60</v>
      </c>
      <c r="O2886" s="395"/>
      <c r="P2886" s="526"/>
      <c r="Q2886" s="526">
        <v>51</v>
      </c>
      <c r="R2886" s="526">
        <v>9</v>
      </c>
      <c r="S2886" s="526"/>
      <c r="T2886" s="526"/>
      <c r="U2886" s="526"/>
      <c r="V2886" s="526">
        <f t="shared" si="144"/>
        <v>0</v>
      </c>
      <c r="W2886" s="672"/>
      <c r="X2886" s="396" t="str">
        <f t="shared" si="142"/>
        <v>51 două camere, 9 trei camere, 0 număr camere necunoscut &lt;span style="color: red;"&gt;(spuneți-mi sau trimiteți tabel întreținere)&lt;/span&gt;</v>
      </c>
      <c r="Y2886" s="622" t="str">
        <f t="shared" si="143"/>
        <v>60 din care 51 două camere, 9 trei camere, 0 număr camere necunoscut &lt;span style="color: red;"&gt;(spuneți-mi sau trimiteți tabel întreținere)&lt;/span&gt;</v>
      </c>
      <c r="Z2886" s="397"/>
      <c r="AA2886" s="625" t="s">
        <v>1043</v>
      </c>
      <c r="AB2886" s="628" t="s">
        <v>1305</v>
      </c>
      <c r="AC2886" s="431" t="s">
        <v>1547</v>
      </c>
      <c r="AD2886" s="623" t="s">
        <v>1491</v>
      </c>
      <c r="AE2886" s="623"/>
      <c r="AF2886" s="623"/>
      <c r="AG2886" s="623" t="s">
        <v>10</v>
      </c>
      <c r="AH2886" s="623"/>
      <c r="AI2886" s="623" t="s">
        <v>2583</v>
      </c>
      <c r="AJ2886" s="441"/>
      <c r="AK2886" s="359"/>
    </row>
    <row r="2887" spans="1:37">
      <c r="A2887" s="367"/>
      <c r="B2887" s="445" t="s">
        <v>113</v>
      </c>
      <c r="C2887" s="402">
        <v>46.558599999999998</v>
      </c>
      <c r="D2887" s="428">
        <v>23.819099999999999</v>
      </c>
      <c r="E2887" s="449" t="s">
        <v>206</v>
      </c>
      <c r="F2887" s="450" t="s">
        <v>651</v>
      </c>
      <c r="G2887" s="450" t="s">
        <v>2516</v>
      </c>
      <c r="H2887" s="450" t="s">
        <v>3044</v>
      </c>
      <c r="I2887" s="627" t="s">
        <v>681</v>
      </c>
      <c r="J2887" s="399" t="s">
        <v>3</v>
      </c>
      <c r="K2887" s="624">
        <v>3</v>
      </c>
      <c r="L2887" s="624">
        <v>5</v>
      </c>
      <c r="M2887" s="624">
        <v>5</v>
      </c>
      <c r="N2887" s="398">
        <v>60</v>
      </c>
      <c r="O2887" s="395"/>
      <c r="P2887" s="526"/>
      <c r="Q2887" s="526">
        <v>51</v>
      </c>
      <c r="R2887" s="526">
        <v>9</v>
      </c>
      <c r="S2887" s="526"/>
      <c r="T2887" s="526"/>
      <c r="U2887" s="526"/>
      <c r="V2887" s="526">
        <f t="shared" si="144"/>
        <v>0</v>
      </c>
      <c r="W2887" s="672"/>
      <c r="X2887" s="396" t="str">
        <f t="shared" si="142"/>
        <v>51 două camere, 9 trei camere, 0 număr camere necunoscut &lt;span style="color: red;"&gt;(spuneți-mi sau trimiteți tabel întreținere)&lt;/span&gt;</v>
      </c>
      <c r="Y2887" s="622" t="str">
        <f t="shared" si="143"/>
        <v>60 din care 51 două camere, 9 trei camere, 0 număr camere necunoscut &lt;span style="color: red;"&gt;(spuneți-mi sau trimiteți tabel întreținere)&lt;/span&gt;</v>
      </c>
      <c r="Z2887" s="397"/>
      <c r="AA2887" s="625" t="s">
        <v>1043</v>
      </c>
      <c r="AB2887" s="628" t="s">
        <v>1305</v>
      </c>
      <c r="AC2887" s="431" t="s">
        <v>1547</v>
      </c>
      <c r="AD2887" s="623" t="s">
        <v>1491</v>
      </c>
      <c r="AE2887" s="623"/>
      <c r="AF2887" s="623"/>
      <c r="AG2887" s="623" t="s">
        <v>10</v>
      </c>
      <c r="AH2887" s="623"/>
      <c r="AI2887" s="623" t="s">
        <v>2583</v>
      </c>
      <c r="AJ2887" s="441"/>
      <c r="AK2887" s="359"/>
    </row>
    <row r="2888" spans="1:37">
      <c r="A2888" s="367"/>
      <c r="B2888" s="445" t="s">
        <v>114</v>
      </c>
      <c r="C2888" s="402">
        <v>46.558599999999998</v>
      </c>
      <c r="D2888" s="428">
        <v>23.819500000000001</v>
      </c>
      <c r="E2888" s="449" t="s">
        <v>206</v>
      </c>
      <c r="F2888" s="450" t="s">
        <v>651</v>
      </c>
      <c r="G2888" s="450" t="s">
        <v>2516</v>
      </c>
      <c r="H2888" s="450" t="s">
        <v>3259</v>
      </c>
      <c r="I2888" s="627" t="s">
        <v>681</v>
      </c>
      <c r="J2888" s="399" t="s">
        <v>3</v>
      </c>
      <c r="K2888" s="624">
        <v>3</v>
      </c>
      <c r="L2888" s="624">
        <v>5</v>
      </c>
      <c r="M2888" s="624">
        <v>5</v>
      </c>
      <c r="N2888" s="398">
        <v>60</v>
      </c>
      <c r="O2888" s="395"/>
      <c r="P2888" s="526"/>
      <c r="Q2888" s="526">
        <v>51</v>
      </c>
      <c r="R2888" s="526">
        <v>9</v>
      </c>
      <c r="S2888" s="526"/>
      <c r="T2888" s="526"/>
      <c r="U2888" s="526"/>
      <c r="V2888" s="526">
        <f t="shared" si="144"/>
        <v>0</v>
      </c>
      <c r="W2888" s="672"/>
      <c r="X2888" s="396" t="str">
        <f t="shared" si="142"/>
        <v>51 două camere, 9 trei camere, 0 număr camere necunoscut &lt;span style="color: red;"&gt;(spuneți-mi sau trimiteți tabel întreținere)&lt;/span&gt;</v>
      </c>
      <c r="Y2888" s="622" t="str">
        <f t="shared" si="143"/>
        <v>60 din care 51 două camere, 9 trei camere, 0 număr camere necunoscut &lt;span style="color: red;"&gt;(spuneți-mi sau trimiteți tabel întreținere)&lt;/span&gt;</v>
      </c>
      <c r="Z2888" s="397"/>
      <c r="AA2888" s="625" t="s">
        <v>1043</v>
      </c>
      <c r="AB2888" s="628" t="s">
        <v>1305</v>
      </c>
      <c r="AC2888" s="431" t="s">
        <v>1547</v>
      </c>
      <c r="AD2888" s="623" t="s">
        <v>1491</v>
      </c>
      <c r="AE2888" s="623"/>
      <c r="AF2888" s="623"/>
      <c r="AG2888" s="623" t="s">
        <v>10</v>
      </c>
      <c r="AH2888" s="623"/>
      <c r="AI2888" s="623" t="s">
        <v>2583</v>
      </c>
      <c r="AJ2888" s="441"/>
      <c r="AK2888" s="359"/>
    </row>
    <row r="2889" spans="1:37">
      <c r="A2889" s="367"/>
      <c r="B2889" s="445" t="s">
        <v>146</v>
      </c>
      <c r="C2889" s="402">
        <v>46.556699999999999</v>
      </c>
      <c r="D2889" s="428">
        <v>23.816400000000002</v>
      </c>
      <c r="E2889" s="449" t="s">
        <v>206</v>
      </c>
      <c r="F2889" s="450" t="s">
        <v>651</v>
      </c>
      <c r="G2889" s="450" t="s">
        <v>2516</v>
      </c>
      <c r="H2889" s="450" t="s">
        <v>3074</v>
      </c>
      <c r="I2889" s="627" t="s">
        <v>681</v>
      </c>
      <c r="J2889" s="399" t="s">
        <v>3</v>
      </c>
      <c r="K2889" s="624">
        <v>3</v>
      </c>
      <c r="L2889" s="624">
        <v>5</v>
      </c>
      <c r="M2889" s="624">
        <v>5</v>
      </c>
      <c r="N2889" s="398">
        <v>60</v>
      </c>
      <c r="O2889" s="395"/>
      <c r="P2889" s="526"/>
      <c r="Q2889" s="526">
        <v>51</v>
      </c>
      <c r="R2889" s="526">
        <v>9</v>
      </c>
      <c r="S2889" s="526"/>
      <c r="T2889" s="526"/>
      <c r="U2889" s="526"/>
      <c r="V2889" s="526">
        <f t="shared" si="144"/>
        <v>0</v>
      </c>
      <c r="W2889" s="672"/>
      <c r="X2889" s="396" t="str">
        <f t="shared" si="142"/>
        <v>51 două camere, 9 trei camere, 0 număr camere necunoscut &lt;span style="color: red;"&gt;(spuneți-mi sau trimiteți tabel întreținere)&lt;/span&gt;</v>
      </c>
      <c r="Y2889" s="622" t="str">
        <f t="shared" si="143"/>
        <v>60 din care 51 două camere, 9 trei camere, 0 număr camere necunoscut &lt;span style="color: red;"&gt;(spuneți-mi sau trimiteți tabel întreținere)&lt;/span&gt;</v>
      </c>
      <c r="Z2889" s="397"/>
      <c r="AA2889" s="625" t="s">
        <v>1043</v>
      </c>
      <c r="AB2889" s="628" t="s">
        <v>1305</v>
      </c>
      <c r="AC2889" s="431" t="s">
        <v>1547</v>
      </c>
      <c r="AD2889" s="623" t="s">
        <v>1491</v>
      </c>
      <c r="AE2889" s="623"/>
      <c r="AF2889" s="623"/>
      <c r="AG2889" s="623" t="s">
        <v>10</v>
      </c>
      <c r="AH2889" s="623"/>
      <c r="AI2889" s="623" t="s">
        <v>2583</v>
      </c>
      <c r="AJ2889" s="441"/>
      <c r="AK2889" s="359"/>
    </row>
    <row r="2890" spans="1:37">
      <c r="A2890" s="367"/>
      <c r="B2890" s="445" t="s">
        <v>813</v>
      </c>
      <c r="C2890" s="402">
        <v>46.556800000000003</v>
      </c>
      <c r="D2890" s="428">
        <v>23.817299999999999</v>
      </c>
      <c r="E2890" s="449" t="s">
        <v>206</v>
      </c>
      <c r="F2890" s="450" t="s">
        <v>651</v>
      </c>
      <c r="G2890" s="450" t="s">
        <v>2516</v>
      </c>
      <c r="H2890" s="450" t="s">
        <v>5430</v>
      </c>
      <c r="I2890" s="627" t="s">
        <v>681</v>
      </c>
      <c r="J2890" s="399" t="s">
        <v>3</v>
      </c>
      <c r="K2890" s="624">
        <v>4</v>
      </c>
      <c r="L2890" s="624">
        <v>5</v>
      </c>
      <c r="M2890" s="624">
        <v>5</v>
      </c>
      <c r="N2890" s="398">
        <v>80</v>
      </c>
      <c r="O2890" s="395"/>
      <c r="P2890" s="526"/>
      <c r="Q2890" s="526">
        <v>68</v>
      </c>
      <c r="R2890" s="526">
        <v>12</v>
      </c>
      <c r="S2890" s="526"/>
      <c r="T2890" s="526"/>
      <c r="U2890" s="526"/>
      <c r="V2890" s="526">
        <f t="shared" si="144"/>
        <v>0</v>
      </c>
      <c r="W2890" s="672"/>
      <c r="X2890" s="396" t="str">
        <f t="shared" si="142"/>
        <v>68 două camere, 12 trei camere, 0 număr camere necunoscut &lt;span style="color: red;"&gt;(spuneți-mi sau trimiteți tabel întreținere)&lt;/span&gt;</v>
      </c>
      <c r="Y2890" s="622" t="str">
        <f t="shared" si="143"/>
        <v>80 din care 68 două camere, 12 trei camere, 0 număr camere necunoscut &lt;span style="color: red;"&gt;(spuneți-mi sau trimiteți tabel întreținere)&lt;/span&gt;</v>
      </c>
      <c r="Z2890" s="397"/>
      <c r="AA2890" s="625" t="s">
        <v>1043</v>
      </c>
      <c r="AB2890" s="628" t="s">
        <v>1305</v>
      </c>
      <c r="AC2890" s="431" t="s">
        <v>1547</v>
      </c>
      <c r="AD2890" s="623" t="s">
        <v>1487</v>
      </c>
      <c r="AE2890" s="623"/>
      <c r="AF2890" s="623"/>
      <c r="AG2890" s="623" t="s">
        <v>10</v>
      </c>
      <c r="AH2890" s="623"/>
      <c r="AI2890" s="623" t="s">
        <v>2583</v>
      </c>
      <c r="AJ2890" s="441"/>
      <c r="AK2890" s="359"/>
    </row>
    <row r="2891" spans="1:37">
      <c r="A2891" s="367"/>
      <c r="B2891" s="445" t="s">
        <v>73</v>
      </c>
      <c r="C2891" s="402">
        <v>46.558199999999999</v>
      </c>
      <c r="D2891" s="428">
        <v>23.812799999999999</v>
      </c>
      <c r="E2891" s="449" t="s">
        <v>206</v>
      </c>
      <c r="F2891" s="450" t="s">
        <v>651</v>
      </c>
      <c r="G2891" s="450" t="s">
        <v>2516</v>
      </c>
      <c r="H2891" s="450" t="s">
        <v>5431</v>
      </c>
      <c r="I2891" s="627" t="s">
        <v>681</v>
      </c>
      <c r="J2891" s="399" t="s">
        <v>3</v>
      </c>
      <c r="K2891" s="624">
        <v>4</v>
      </c>
      <c r="L2891" s="624">
        <v>5</v>
      </c>
      <c r="M2891" s="624">
        <v>5</v>
      </c>
      <c r="N2891" s="425">
        <v>80</v>
      </c>
      <c r="O2891" s="437"/>
      <c r="P2891" s="406"/>
      <c r="Q2891" s="406">
        <v>60</v>
      </c>
      <c r="R2891" s="406">
        <v>20</v>
      </c>
      <c r="S2891" s="406"/>
      <c r="T2891" s="406"/>
      <c r="U2891" s="406"/>
      <c r="V2891" s="406">
        <f t="shared" si="144"/>
        <v>0</v>
      </c>
      <c r="W2891" s="676"/>
      <c r="X2891" s="507" t="str">
        <f t="shared" si="142"/>
        <v>60 două camere, 20 trei camere, 0 număr camere necunoscut &lt;span style="color: red;"&gt;(spuneți-mi sau trimiteți tabel întreținere)&lt;/span&gt;</v>
      </c>
      <c r="Y2891" s="508" t="str">
        <f t="shared" si="143"/>
        <v>80 din care 60 două camere, 20 trei camere, 0 număr camere necunoscut &lt;span style="color: red;"&gt;(spuneți-mi sau trimiteți tabel întreținere)&lt;/span&gt;</v>
      </c>
      <c r="Z2891" s="509"/>
      <c r="AA2891" s="510" t="s">
        <v>1043</v>
      </c>
      <c r="AB2891" s="421" t="s">
        <v>1303</v>
      </c>
      <c r="AC2891" s="432" t="s">
        <v>1547</v>
      </c>
      <c r="AD2891" s="356" t="s">
        <v>624</v>
      </c>
      <c r="AE2891" s="356"/>
      <c r="AF2891" s="356"/>
      <c r="AG2891" s="356" t="s">
        <v>840</v>
      </c>
      <c r="AH2891" s="356"/>
      <c r="AI2891" s="356" t="s">
        <v>2227</v>
      </c>
      <c r="AJ2891" s="441"/>
      <c r="AK2891" s="359"/>
    </row>
    <row r="2892" spans="1:37">
      <c r="A2892" s="367"/>
      <c r="B2892" s="445" t="s">
        <v>73</v>
      </c>
      <c r="C2892" s="402">
        <v>46.558</v>
      </c>
      <c r="D2892" s="428">
        <v>23.811399999999999</v>
      </c>
      <c r="E2892" s="449" t="s">
        <v>206</v>
      </c>
      <c r="F2892" s="450" t="s">
        <v>651</v>
      </c>
      <c r="G2892" s="450" t="s">
        <v>2516</v>
      </c>
      <c r="H2892" s="450" t="s">
        <v>5432</v>
      </c>
      <c r="I2892" s="627" t="s">
        <v>681</v>
      </c>
      <c r="J2892" s="399" t="s">
        <v>3</v>
      </c>
      <c r="K2892" s="624">
        <v>3</v>
      </c>
      <c r="L2892" s="624">
        <v>5</v>
      </c>
      <c r="M2892" s="624">
        <v>5</v>
      </c>
      <c r="N2892" s="398">
        <v>40</v>
      </c>
      <c r="O2892" s="395"/>
      <c r="P2892" s="526"/>
      <c r="Q2892" s="526">
        <v>17</v>
      </c>
      <c r="R2892" s="526">
        <v>17</v>
      </c>
      <c r="S2892" s="526">
        <v>6</v>
      </c>
      <c r="T2892" s="526"/>
      <c r="U2892" s="526"/>
      <c r="V2892" s="526">
        <f t="shared" si="144"/>
        <v>0</v>
      </c>
      <c r="W2892" s="672"/>
      <c r="X2892" s="396" t="str">
        <f t="shared" si="142"/>
        <v>17 două camere, 17 trei camere, 6 patru camere, 0 număr camere necunoscut &lt;span style="color: red;"&gt;(spuneți-mi sau trimiteți tabel întreținere)&lt;/span&gt;</v>
      </c>
      <c r="Y2892" s="622" t="str">
        <f t="shared" si="143"/>
        <v>40 din care 17 două camere, 17 trei camere, 6 patru camere, 0 număr camere necunoscut &lt;span style="color: red;"&gt;(spuneți-mi sau trimiteți tabel întreținere)&lt;/span&gt;</v>
      </c>
      <c r="Z2892" s="397" t="s">
        <v>975</v>
      </c>
      <c r="AA2892" s="625" t="s">
        <v>1043</v>
      </c>
      <c r="AB2892" s="628" t="s">
        <v>1306</v>
      </c>
      <c r="AC2892" s="431" t="s">
        <v>1155</v>
      </c>
      <c r="AD2892" s="623" t="s">
        <v>2317</v>
      </c>
      <c r="AE2892" s="623"/>
      <c r="AF2892" s="623"/>
      <c r="AG2892" s="623" t="s">
        <v>10</v>
      </c>
      <c r="AH2892" s="623"/>
      <c r="AI2892" s="623" t="s">
        <v>2591</v>
      </c>
      <c r="AJ2892" s="441"/>
      <c r="AK2892" s="359"/>
    </row>
    <row r="2893" spans="1:37">
      <c r="A2893" s="367"/>
      <c r="B2893" s="445" t="s">
        <v>122</v>
      </c>
      <c r="C2893" s="402">
        <v>46.558100000000003</v>
      </c>
      <c r="D2893" s="428">
        <v>23.8124</v>
      </c>
      <c r="E2893" s="449" t="s">
        <v>206</v>
      </c>
      <c r="F2893" s="450" t="s">
        <v>651</v>
      </c>
      <c r="G2893" s="450" t="s">
        <v>2516</v>
      </c>
      <c r="H2893" s="450" t="s">
        <v>5433</v>
      </c>
      <c r="I2893" s="627" t="s">
        <v>681</v>
      </c>
      <c r="J2893" s="399" t="s">
        <v>3</v>
      </c>
      <c r="K2893" s="624">
        <v>3</v>
      </c>
      <c r="L2893" s="624">
        <v>5</v>
      </c>
      <c r="M2893" s="624">
        <v>5</v>
      </c>
      <c r="N2893" s="398">
        <v>50</v>
      </c>
      <c r="O2893" s="395"/>
      <c r="P2893" s="526">
        <v>2</v>
      </c>
      <c r="Q2893" s="526">
        <v>4</v>
      </c>
      <c r="R2893" s="526">
        <v>4</v>
      </c>
      <c r="S2893" s="526">
        <v>10</v>
      </c>
      <c r="T2893" s="526"/>
      <c r="U2893" s="526"/>
      <c r="V2893" s="526">
        <f t="shared" si="144"/>
        <v>30</v>
      </c>
      <c r="W2893" s="672"/>
      <c r="X2893" s="396" t="str">
        <f t="shared" si="142"/>
        <v>2 garsoniere, 4 două camere, 4 trei camere, 10 patru camere, 30 număr camere necunoscut &lt;span style="color: red;"&gt;(spuneți-mi sau trimiteți tabel întreținere)&lt;/span&gt;</v>
      </c>
      <c r="Y2893" s="622" t="str">
        <f t="shared" si="143"/>
        <v>50 din care 2 garsoniere, 4 două camere, 4 trei camere, 10 patru camere, 30 număr camere necunoscut &lt;span style="color: red;"&gt;(spuneți-mi sau trimiteți tabel întreținere)&lt;/span&gt;</v>
      </c>
      <c r="Z2893" s="397" t="s">
        <v>975</v>
      </c>
      <c r="AA2893" s="625" t="s">
        <v>1043</v>
      </c>
      <c r="AB2893" s="628" t="s">
        <v>1306</v>
      </c>
      <c r="AC2893" s="431" t="s">
        <v>1155</v>
      </c>
      <c r="AD2893" s="623" t="s">
        <v>2449</v>
      </c>
      <c r="AE2893" s="623"/>
      <c r="AF2893" s="623"/>
      <c r="AG2893" s="623" t="s">
        <v>10</v>
      </c>
      <c r="AH2893" s="623"/>
      <c r="AI2893" s="623" t="s">
        <v>2591</v>
      </c>
      <c r="AJ2893" s="441"/>
      <c r="AK2893" s="359"/>
    </row>
    <row r="2894" spans="1:37">
      <c r="A2894" s="367"/>
      <c r="B2894" s="445" t="s">
        <v>122</v>
      </c>
      <c r="C2894" s="402">
        <v>46.558700000000002</v>
      </c>
      <c r="D2894" s="428">
        <v>23.8157</v>
      </c>
      <c r="E2894" s="449" t="s">
        <v>206</v>
      </c>
      <c r="F2894" s="450" t="s">
        <v>651</v>
      </c>
      <c r="G2894" s="450" t="s">
        <v>2516</v>
      </c>
      <c r="H2894" s="450" t="s">
        <v>5434</v>
      </c>
      <c r="I2894" s="627" t="s">
        <v>681</v>
      </c>
      <c r="J2894" s="399" t="s">
        <v>3</v>
      </c>
      <c r="K2894" s="624">
        <v>4</v>
      </c>
      <c r="L2894" s="624">
        <v>5</v>
      </c>
      <c r="M2894" s="624">
        <v>5</v>
      </c>
      <c r="N2894" s="425">
        <v>80</v>
      </c>
      <c r="O2894" s="437"/>
      <c r="P2894" s="406"/>
      <c r="Q2894" s="406">
        <v>64</v>
      </c>
      <c r="R2894" s="406">
        <v>16</v>
      </c>
      <c r="S2894" s="406"/>
      <c r="T2894" s="406"/>
      <c r="U2894" s="406"/>
      <c r="V2894" s="406">
        <f t="shared" si="144"/>
        <v>0</v>
      </c>
      <c r="W2894" s="676"/>
      <c r="X2894" s="507" t="str">
        <f t="shared" si="142"/>
        <v>64 două camere, 16 trei camere, 0 număr camere necunoscut &lt;span style="color: red;"&gt;(spuneți-mi sau trimiteți tabel întreținere)&lt;/span&gt;</v>
      </c>
      <c r="Y2894" s="508" t="str">
        <f t="shared" si="143"/>
        <v>80 din care 64 două camere, 16 trei camere, 0 număr camere necunoscut &lt;span style="color: red;"&gt;(spuneți-mi sau trimiteți tabel întreținere)&lt;/span&gt;</v>
      </c>
      <c r="Z2894" s="509"/>
      <c r="AA2894" s="510" t="s">
        <v>1043</v>
      </c>
      <c r="AB2894" s="421" t="s">
        <v>1303</v>
      </c>
      <c r="AC2894" s="432" t="s">
        <v>1547</v>
      </c>
      <c r="AD2894" s="356" t="s">
        <v>2279</v>
      </c>
      <c r="AE2894" s="356"/>
      <c r="AF2894" s="356"/>
      <c r="AG2894" s="356" t="s">
        <v>840</v>
      </c>
      <c r="AH2894" s="356"/>
      <c r="AI2894" s="356" t="s">
        <v>2227</v>
      </c>
      <c r="AJ2894" s="441"/>
      <c r="AK2894" s="359"/>
    </row>
    <row r="2895" spans="1:37">
      <c r="A2895" s="367"/>
      <c r="B2895" s="445" t="s">
        <v>961</v>
      </c>
      <c r="C2895" s="402">
        <v>46.558199999999999</v>
      </c>
      <c r="D2895" s="428">
        <v>23.815799999999999</v>
      </c>
      <c r="E2895" s="449" t="s">
        <v>206</v>
      </c>
      <c r="F2895" s="450" t="s">
        <v>651</v>
      </c>
      <c r="G2895" s="450" t="s">
        <v>2516</v>
      </c>
      <c r="H2895" s="450" t="s">
        <v>5434</v>
      </c>
      <c r="I2895" s="452" t="s">
        <v>624</v>
      </c>
      <c r="J2895" s="457"/>
      <c r="K2895" s="407"/>
      <c r="L2895" s="407"/>
      <c r="M2895" s="407"/>
      <c r="N2895" s="425" t="s">
        <v>624</v>
      </c>
      <c r="O2895" s="437"/>
      <c r="P2895" s="406"/>
      <c r="Q2895" s="406"/>
      <c r="R2895" s="406"/>
      <c r="S2895" s="406"/>
      <c r="T2895" s="406"/>
      <c r="U2895" s="406"/>
      <c r="V2895" s="406" t="e">
        <f t="shared" si="144"/>
        <v>#VALUE!</v>
      </c>
      <c r="W2895" s="676"/>
      <c r="X2895" s="507" t="e">
        <f t="shared" si="142"/>
        <v>#VALUE!</v>
      </c>
      <c r="Y2895" s="508" t="e">
        <f t="shared" si="143"/>
        <v>#VALUE!</v>
      </c>
      <c r="Z2895" s="509"/>
      <c r="AA2895" s="510" t="s">
        <v>1043</v>
      </c>
      <c r="AB2895" s="421" t="s">
        <v>1318</v>
      </c>
      <c r="AC2895" s="432" t="s">
        <v>624</v>
      </c>
      <c r="AD2895" s="356" t="s">
        <v>624</v>
      </c>
      <c r="AE2895" s="356"/>
      <c r="AF2895" s="356"/>
      <c r="AG2895" s="356" t="s">
        <v>840</v>
      </c>
      <c r="AH2895" s="356"/>
      <c r="AI2895" s="356" t="s">
        <v>2227</v>
      </c>
      <c r="AJ2895" s="441"/>
      <c r="AK2895" s="359"/>
    </row>
    <row r="2896" spans="1:37">
      <c r="A2896" s="367"/>
      <c r="B2896" s="445" t="s">
        <v>74</v>
      </c>
      <c r="C2896" s="402">
        <v>46.558900000000001</v>
      </c>
      <c r="D2896" s="428">
        <v>23.816600000000001</v>
      </c>
      <c r="E2896" s="449" t="s">
        <v>206</v>
      </c>
      <c r="F2896" s="450" t="s">
        <v>651</v>
      </c>
      <c r="G2896" s="450" t="s">
        <v>2516</v>
      </c>
      <c r="H2896" s="450" t="s">
        <v>5435</v>
      </c>
      <c r="I2896" s="627" t="s">
        <v>681</v>
      </c>
      <c r="J2896" s="399" t="s">
        <v>3</v>
      </c>
      <c r="K2896" s="624">
        <v>4</v>
      </c>
      <c r="L2896" s="624">
        <v>5</v>
      </c>
      <c r="M2896" s="624">
        <v>5</v>
      </c>
      <c r="N2896" s="425">
        <v>80</v>
      </c>
      <c r="O2896" s="437"/>
      <c r="P2896" s="406"/>
      <c r="Q2896" s="406"/>
      <c r="R2896" s="406"/>
      <c r="S2896" s="406"/>
      <c r="T2896" s="406"/>
      <c r="U2896" s="406"/>
      <c r="V2896" s="406">
        <f t="shared" si="144"/>
        <v>80</v>
      </c>
      <c r="W2896" s="676"/>
      <c r="X2896" s="507" t="str">
        <f t="shared" si="142"/>
        <v>80 număr camere necunoscut &lt;span style="color: red;"&gt;(spuneți-mi sau trimiteți tabel întreținere)&lt;/span&gt;</v>
      </c>
      <c r="Y2896" s="508" t="str">
        <f t="shared" si="143"/>
        <v>80 din care 80 număr camere necunoscut &lt;span style="color: red;"&gt;(spuneți-mi sau trimiteți tabel întreținere)&lt;/span&gt;</v>
      </c>
      <c r="Z2896" s="509"/>
      <c r="AA2896" s="510" t="s">
        <v>1043</v>
      </c>
      <c r="AB2896" s="421" t="s">
        <v>1303</v>
      </c>
      <c r="AC2896" s="432" t="s">
        <v>1547</v>
      </c>
      <c r="AD2896" s="356" t="s">
        <v>624</v>
      </c>
      <c r="AE2896" s="356"/>
      <c r="AF2896" s="356"/>
      <c r="AG2896" s="356" t="s">
        <v>840</v>
      </c>
      <c r="AH2896" s="356"/>
      <c r="AI2896" s="356" t="s">
        <v>2227</v>
      </c>
      <c r="AJ2896" s="441"/>
      <c r="AK2896" s="359"/>
    </row>
    <row r="2897" spans="1:37">
      <c r="A2897" s="367"/>
      <c r="B2897" s="445" t="s">
        <v>128</v>
      </c>
      <c r="C2897" s="402">
        <v>46.558500000000002</v>
      </c>
      <c r="D2897" s="428">
        <v>23.816099999999999</v>
      </c>
      <c r="E2897" s="449" t="s">
        <v>206</v>
      </c>
      <c r="F2897" s="450" t="s">
        <v>651</v>
      </c>
      <c r="G2897" s="450" t="s">
        <v>2516</v>
      </c>
      <c r="H2897" s="450" t="s">
        <v>5436</v>
      </c>
      <c r="I2897" s="627" t="s">
        <v>681</v>
      </c>
      <c r="J2897" s="399" t="s">
        <v>3</v>
      </c>
      <c r="K2897" s="624">
        <v>4</v>
      </c>
      <c r="L2897" s="624">
        <v>5</v>
      </c>
      <c r="M2897" s="624">
        <v>5</v>
      </c>
      <c r="N2897" s="425">
        <v>80</v>
      </c>
      <c r="O2897" s="437"/>
      <c r="P2897" s="406"/>
      <c r="Q2897" s="406">
        <v>64</v>
      </c>
      <c r="R2897" s="406">
        <v>16</v>
      </c>
      <c r="S2897" s="406"/>
      <c r="T2897" s="406"/>
      <c r="U2897" s="406"/>
      <c r="V2897" s="406">
        <f t="shared" si="144"/>
        <v>0</v>
      </c>
      <c r="W2897" s="676"/>
      <c r="X2897" s="507" t="str">
        <f t="shared" si="142"/>
        <v>64 două camere, 16 trei camere, 0 număr camere necunoscut &lt;span style="color: red;"&gt;(spuneți-mi sau trimiteți tabel întreținere)&lt;/span&gt;</v>
      </c>
      <c r="Y2897" s="508" t="str">
        <f t="shared" si="143"/>
        <v>80 din care 64 două camere, 16 trei camere, 0 număr camere necunoscut &lt;span style="color: red;"&gt;(spuneți-mi sau trimiteți tabel întreținere)&lt;/span&gt;</v>
      </c>
      <c r="Z2897" s="509"/>
      <c r="AA2897" s="510" t="s">
        <v>1043</v>
      </c>
      <c r="AB2897" s="421" t="s">
        <v>1303</v>
      </c>
      <c r="AC2897" s="432" t="s">
        <v>1547</v>
      </c>
      <c r="AD2897" s="356" t="s">
        <v>2279</v>
      </c>
      <c r="AE2897" s="356"/>
      <c r="AF2897" s="356"/>
      <c r="AG2897" s="356" t="s">
        <v>840</v>
      </c>
      <c r="AH2897" s="356"/>
      <c r="AI2897" s="356" t="s">
        <v>2227</v>
      </c>
      <c r="AJ2897" s="441"/>
      <c r="AK2897" s="359"/>
    </row>
    <row r="2898" spans="1:37">
      <c r="A2898" s="367"/>
      <c r="B2898" s="445" t="s">
        <v>852</v>
      </c>
      <c r="C2898" s="402">
        <v>46.553400000000003</v>
      </c>
      <c r="D2898" s="428">
        <v>23.808399999999999</v>
      </c>
      <c r="E2898" s="449" t="s">
        <v>206</v>
      </c>
      <c r="F2898" s="450" t="s">
        <v>651</v>
      </c>
      <c r="G2898" s="450" t="s">
        <v>2516</v>
      </c>
      <c r="H2898" s="450" t="s">
        <v>5437</v>
      </c>
      <c r="I2898" s="451" t="s">
        <v>681</v>
      </c>
      <c r="J2898" s="456" t="s">
        <v>3</v>
      </c>
      <c r="K2898" s="403">
        <v>1</v>
      </c>
      <c r="L2898" s="403">
        <v>5</v>
      </c>
      <c r="M2898" s="403">
        <v>5</v>
      </c>
      <c r="N2898" s="424">
        <v>100</v>
      </c>
      <c r="O2898" s="436"/>
      <c r="P2898" s="404">
        <v>100</v>
      </c>
      <c r="Q2898" s="406"/>
      <c r="R2898" s="406"/>
      <c r="S2898" s="406"/>
      <c r="T2898" s="406"/>
      <c r="U2898" s="406"/>
      <c r="V2898" s="406">
        <f t="shared" si="144"/>
        <v>0</v>
      </c>
      <c r="W2898" s="676"/>
      <c r="X2898" s="507" t="str">
        <f t="shared" si="142"/>
        <v>100 garsoniere, 0 număr camere necunoscut &lt;span style="color: red;"&gt;(spuneți-mi sau trimiteți tabel întreținere)&lt;/span&gt;</v>
      </c>
      <c r="Y2898" s="508" t="str">
        <f t="shared" si="143"/>
        <v>100 din care 100 garsoniere, 0 număr camere necunoscut &lt;span style="color: red;"&gt;(spuneți-mi sau trimiteți tabel întreținere)&lt;/span&gt;</v>
      </c>
      <c r="Z2898" s="509"/>
      <c r="AA2898" s="510" t="s">
        <v>1043</v>
      </c>
      <c r="AB2898" s="628" t="s">
        <v>1307</v>
      </c>
      <c r="AC2898" s="431" t="s">
        <v>1155</v>
      </c>
      <c r="AD2898" s="623" t="s">
        <v>2485</v>
      </c>
      <c r="AE2898" s="623"/>
      <c r="AF2898" s="623"/>
      <c r="AG2898" s="623" t="s">
        <v>840</v>
      </c>
      <c r="AH2898" s="623"/>
      <c r="AI2898" s="623" t="s">
        <v>2579</v>
      </c>
      <c r="AJ2898" s="441"/>
      <c r="AK2898" s="359"/>
    </row>
    <row r="2899" spans="1:37">
      <c r="A2899" s="367"/>
      <c r="B2899" s="445" t="s">
        <v>71</v>
      </c>
      <c r="C2899" s="402">
        <v>46.552900000000001</v>
      </c>
      <c r="D2899" s="428">
        <v>23.808399999999999</v>
      </c>
      <c r="E2899" s="449" t="s">
        <v>206</v>
      </c>
      <c r="F2899" s="450" t="s">
        <v>651</v>
      </c>
      <c r="G2899" s="450" t="s">
        <v>2516</v>
      </c>
      <c r="H2899" s="450" t="s">
        <v>3307</v>
      </c>
      <c r="I2899" s="451" t="s">
        <v>681</v>
      </c>
      <c r="J2899" s="456" t="s">
        <v>3</v>
      </c>
      <c r="K2899" s="403">
        <v>1</v>
      </c>
      <c r="L2899" s="403">
        <v>5</v>
      </c>
      <c r="M2899" s="403">
        <v>5</v>
      </c>
      <c r="N2899" s="424">
        <v>60</v>
      </c>
      <c r="O2899" s="436"/>
      <c r="P2899" s="404">
        <v>60</v>
      </c>
      <c r="Q2899" s="406"/>
      <c r="R2899" s="406"/>
      <c r="S2899" s="406"/>
      <c r="T2899" s="406"/>
      <c r="U2899" s="406"/>
      <c r="V2899" s="406">
        <f t="shared" si="144"/>
        <v>0</v>
      </c>
      <c r="W2899" s="676"/>
      <c r="X2899" s="507" t="str">
        <f t="shared" si="142"/>
        <v>60 garsoniere, 0 număr camere necunoscut &lt;span style="color: red;"&gt;(spuneți-mi sau trimiteți tabel întreținere)&lt;/span&gt;</v>
      </c>
      <c r="Y2899" s="508" t="str">
        <f t="shared" si="143"/>
        <v>60 din care 60 garsoniere, 0 număr camere necunoscut &lt;span style="color: red;"&gt;(spuneți-mi sau trimiteți tabel întreținere)&lt;/span&gt;</v>
      </c>
      <c r="Z2899" s="509"/>
      <c r="AA2899" s="510" t="s">
        <v>1043</v>
      </c>
      <c r="AB2899" s="628" t="s">
        <v>1307</v>
      </c>
      <c r="AC2899" s="431" t="s">
        <v>1155</v>
      </c>
      <c r="AD2899" s="623" t="s">
        <v>2484</v>
      </c>
      <c r="AE2899" s="623"/>
      <c r="AF2899" s="623"/>
      <c r="AG2899" s="623" t="s">
        <v>840</v>
      </c>
      <c r="AH2899" s="623"/>
      <c r="AI2899" s="623" t="s">
        <v>2579</v>
      </c>
      <c r="AJ2899" s="441"/>
      <c r="AK2899" s="359"/>
    </row>
    <row r="2900" spans="1:37">
      <c r="A2900" s="367"/>
      <c r="B2900" s="445" t="s">
        <v>98</v>
      </c>
      <c r="C2900" s="402">
        <v>46.557200000000002</v>
      </c>
      <c r="D2900" s="428">
        <v>23.810700000000001</v>
      </c>
      <c r="E2900" s="449" t="s">
        <v>206</v>
      </c>
      <c r="F2900" s="450" t="s">
        <v>651</v>
      </c>
      <c r="G2900" s="450" t="s">
        <v>2516</v>
      </c>
      <c r="H2900" s="450" t="s">
        <v>5438</v>
      </c>
      <c r="I2900" s="452" t="s">
        <v>681</v>
      </c>
      <c r="J2900" s="457" t="s">
        <v>3</v>
      </c>
      <c r="K2900" s="407">
        <v>6</v>
      </c>
      <c r="L2900" s="407">
        <v>5</v>
      </c>
      <c r="M2900" s="407">
        <v>5</v>
      </c>
      <c r="N2900" s="425">
        <v>60</v>
      </c>
      <c r="O2900" s="437"/>
      <c r="P2900" s="406"/>
      <c r="Q2900" s="406"/>
      <c r="R2900" s="406">
        <v>42</v>
      </c>
      <c r="S2900" s="406">
        <v>18</v>
      </c>
      <c r="T2900" s="406"/>
      <c r="U2900" s="406"/>
      <c r="V2900" s="406">
        <f t="shared" si="144"/>
        <v>0</v>
      </c>
      <c r="W2900" s="676"/>
      <c r="X2900" s="507" t="str">
        <f t="shared" si="142"/>
        <v>42 trei camere, 18 patru camere, 0 număr camere necunoscut &lt;span style="color: red;"&gt;(spuneți-mi sau trimiteți tabel întreținere)&lt;/span&gt;</v>
      </c>
      <c r="Y2900" s="508" t="str">
        <f t="shared" si="143"/>
        <v>60 din care 42 trei camere, 18 patru camere, 0 număr camere necunoscut &lt;span style="color: red;"&gt;(spuneți-mi sau trimiteți tabel întreținere)&lt;/span&gt;</v>
      </c>
      <c r="Z2900" s="509"/>
      <c r="AA2900" s="625" t="s">
        <v>1043</v>
      </c>
      <c r="AB2900" s="628" t="s">
        <v>1306</v>
      </c>
      <c r="AC2900" s="431" t="s">
        <v>1155</v>
      </c>
      <c r="AD2900" s="356" t="s">
        <v>2304</v>
      </c>
      <c r="AE2900" s="356"/>
      <c r="AF2900" s="356"/>
      <c r="AG2900" s="623" t="s">
        <v>10</v>
      </c>
      <c r="AH2900" s="623"/>
      <c r="AI2900" s="623" t="s">
        <v>2591</v>
      </c>
      <c r="AJ2900" s="441"/>
      <c r="AK2900" s="359"/>
    </row>
    <row r="2901" spans="1:37">
      <c r="A2901" s="367"/>
      <c r="B2901" s="445" t="s">
        <v>39</v>
      </c>
      <c r="C2901" s="402">
        <v>46.557200000000002</v>
      </c>
      <c r="D2901" s="428">
        <v>23.816500000000001</v>
      </c>
      <c r="E2901" s="449" t="s">
        <v>206</v>
      </c>
      <c r="F2901" s="450" t="s">
        <v>651</v>
      </c>
      <c r="G2901" s="450" t="s">
        <v>2516</v>
      </c>
      <c r="H2901" s="450" t="s">
        <v>3137</v>
      </c>
      <c r="I2901" s="452" t="s">
        <v>681</v>
      </c>
      <c r="J2901" s="457" t="s">
        <v>3</v>
      </c>
      <c r="K2901" s="407">
        <v>1</v>
      </c>
      <c r="L2901" s="407">
        <v>5</v>
      </c>
      <c r="M2901" s="407">
        <v>5</v>
      </c>
      <c r="N2901" s="425">
        <v>20</v>
      </c>
      <c r="O2901" s="437"/>
      <c r="P2901" s="406"/>
      <c r="Q2901" s="526">
        <v>5</v>
      </c>
      <c r="R2901" s="526">
        <v>11</v>
      </c>
      <c r="S2901" s="526">
        <v>4</v>
      </c>
      <c r="T2901" s="526"/>
      <c r="U2901" s="526"/>
      <c r="V2901" s="526">
        <f t="shared" si="144"/>
        <v>0</v>
      </c>
      <c r="W2901" s="672"/>
      <c r="X2901" s="396" t="str">
        <f t="shared" si="142"/>
        <v>5 două camere, 11 trei camere, 4 patru camere, 0 număr camere necunoscut &lt;span style="color: red;"&gt;(spuneți-mi sau trimiteți tabel întreținere)&lt;/span&gt;</v>
      </c>
      <c r="Y2901" s="622" t="str">
        <f t="shared" si="143"/>
        <v>20 din care 5 două camere, 11 trei camere, 4 patru camere, 0 număr camere necunoscut &lt;span style="color: red;"&gt;(spuneți-mi sau trimiteți tabel întreținere)&lt;/span&gt;</v>
      </c>
      <c r="Z2901" s="397"/>
      <c r="AA2901" s="625" t="s">
        <v>1043</v>
      </c>
      <c r="AB2901" s="628" t="s">
        <v>1304</v>
      </c>
      <c r="AC2901" s="431" t="s">
        <v>1547</v>
      </c>
      <c r="AD2901" s="623" t="s">
        <v>2427</v>
      </c>
      <c r="AE2901" s="623"/>
      <c r="AF2901" s="623"/>
      <c r="AG2901" s="623" t="s">
        <v>840</v>
      </c>
      <c r="AH2901" s="623"/>
      <c r="AI2901" s="623" t="s">
        <v>2616</v>
      </c>
      <c r="AJ2901" s="441"/>
      <c r="AK2901" s="359"/>
    </row>
    <row r="2902" spans="1:37">
      <c r="A2902" s="367"/>
      <c r="B2902" s="445" t="s">
        <v>40</v>
      </c>
      <c r="C2902" s="402">
        <v>46.557299999999998</v>
      </c>
      <c r="D2902" s="428">
        <v>23.816700000000001</v>
      </c>
      <c r="E2902" s="449" t="s">
        <v>206</v>
      </c>
      <c r="F2902" s="450" t="s">
        <v>651</v>
      </c>
      <c r="G2902" s="450" t="s">
        <v>2516</v>
      </c>
      <c r="H2902" s="450" t="s">
        <v>3138</v>
      </c>
      <c r="I2902" s="452" t="s">
        <v>681</v>
      </c>
      <c r="J2902" s="457" t="s">
        <v>3</v>
      </c>
      <c r="K2902" s="407">
        <v>1</v>
      </c>
      <c r="L2902" s="407">
        <v>5</v>
      </c>
      <c r="M2902" s="407">
        <v>5</v>
      </c>
      <c r="N2902" s="425">
        <v>20</v>
      </c>
      <c r="O2902" s="437"/>
      <c r="P2902" s="406"/>
      <c r="Q2902" s="526">
        <v>5</v>
      </c>
      <c r="R2902" s="526">
        <v>11</v>
      </c>
      <c r="S2902" s="526">
        <v>4</v>
      </c>
      <c r="T2902" s="526"/>
      <c r="U2902" s="526"/>
      <c r="V2902" s="526">
        <f t="shared" si="144"/>
        <v>0</v>
      </c>
      <c r="W2902" s="672"/>
      <c r="X2902" s="396" t="str">
        <f t="shared" si="142"/>
        <v>5 două camere, 11 trei camere, 4 patru camere, 0 număr camere necunoscut &lt;span style="color: red;"&gt;(spuneți-mi sau trimiteți tabel întreținere)&lt;/span&gt;</v>
      </c>
      <c r="Y2902" s="622" t="str">
        <f t="shared" si="143"/>
        <v>20 din care 5 două camere, 11 trei camere, 4 patru camere, 0 număr camere necunoscut &lt;span style="color: red;"&gt;(spuneți-mi sau trimiteți tabel întreținere)&lt;/span&gt;</v>
      </c>
      <c r="Z2902" s="397"/>
      <c r="AA2902" s="625" t="s">
        <v>1043</v>
      </c>
      <c r="AB2902" s="628" t="s">
        <v>1304</v>
      </c>
      <c r="AC2902" s="431" t="s">
        <v>1547</v>
      </c>
      <c r="AD2902" s="623" t="s">
        <v>2427</v>
      </c>
      <c r="AE2902" s="623"/>
      <c r="AF2902" s="623"/>
      <c r="AG2902" s="623" t="s">
        <v>840</v>
      </c>
      <c r="AH2902" s="623"/>
      <c r="AI2902" s="623" t="s">
        <v>2616</v>
      </c>
      <c r="AJ2902" s="441"/>
      <c r="AK2902" s="359"/>
    </row>
    <row r="2903" spans="1:37">
      <c r="A2903" s="367"/>
      <c r="B2903" s="445" t="s">
        <v>41</v>
      </c>
      <c r="C2903" s="402">
        <v>46.557400000000001</v>
      </c>
      <c r="D2903" s="428">
        <v>23.817</v>
      </c>
      <c r="E2903" s="449" t="s">
        <v>206</v>
      </c>
      <c r="F2903" s="450" t="s">
        <v>651</v>
      </c>
      <c r="G2903" s="450" t="s">
        <v>2516</v>
      </c>
      <c r="H2903" s="450" t="s">
        <v>3139</v>
      </c>
      <c r="I2903" s="452" t="s">
        <v>681</v>
      </c>
      <c r="J2903" s="457" t="s">
        <v>3</v>
      </c>
      <c r="K2903" s="407">
        <v>1</v>
      </c>
      <c r="L2903" s="407">
        <v>5</v>
      </c>
      <c r="M2903" s="407">
        <v>5</v>
      </c>
      <c r="N2903" s="425">
        <v>20</v>
      </c>
      <c r="O2903" s="437"/>
      <c r="P2903" s="406"/>
      <c r="Q2903" s="526">
        <v>5</v>
      </c>
      <c r="R2903" s="526">
        <v>11</v>
      </c>
      <c r="S2903" s="526">
        <v>4</v>
      </c>
      <c r="T2903" s="526"/>
      <c r="U2903" s="526"/>
      <c r="V2903" s="526">
        <f t="shared" si="144"/>
        <v>0</v>
      </c>
      <c r="W2903" s="672"/>
      <c r="X2903" s="396" t="str">
        <f t="shared" si="142"/>
        <v>5 două camere, 11 trei camere, 4 patru camere, 0 număr camere necunoscut &lt;span style="color: red;"&gt;(spuneți-mi sau trimiteți tabel întreținere)&lt;/span&gt;</v>
      </c>
      <c r="Y2903" s="622" t="str">
        <f t="shared" si="143"/>
        <v>20 din care 5 două camere, 11 trei camere, 4 patru camere, 0 număr camere necunoscut &lt;span style="color: red;"&gt;(spuneți-mi sau trimiteți tabel întreținere)&lt;/span&gt;</v>
      </c>
      <c r="Z2903" s="397"/>
      <c r="AA2903" s="625" t="s">
        <v>1043</v>
      </c>
      <c r="AB2903" s="628" t="s">
        <v>1304</v>
      </c>
      <c r="AC2903" s="431" t="s">
        <v>1547</v>
      </c>
      <c r="AD2903" s="623" t="s">
        <v>2427</v>
      </c>
      <c r="AE2903" s="623"/>
      <c r="AF2903" s="623"/>
      <c r="AG2903" s="623" t="s">
        <v>840</v>
      </c>
      <c r="AH2903" s="623"/>
      <c r="AI2903" s="623" t="s">
        <v>2616</v>
      </c>
      <c r="AJ2903" s="441"/>
      <c r="AK2903" s="359"/>
    </row>
    <row r="2904" spans="1:37">
      <c r="A2904" s="367"/>
      <c r="B2904" s="445" t="s">
        <v>129</v>
      </c>
      <c r="C2904" s="402">
        <v>46.557499999999997</v>
      </c>
      <c r="D2904" s="428">
        <v>23.817399999999999</v>
      </c>
      <c r="E2904" s="449" t="s">
        <v>206</v>
      </c>
      <c r="F2904" s="450" t="s">
        <v>651</v>
      </c>
      <c r="G2904" s="450" t="s">
        <v>2516</v>
      </c>
      <c r="H2904" s="450" t="s">
        <v>3140</v>
      </c>
      <c r="I2904" s="452" t="s">
        <v>681</v>
      </c>
      <c r="J2904" s="457" t="s">
        <v>3</v>
      </c>
      <c r="K2904" s="407">
        <v>1</v>
      </c>
      <c r="L2904" s="407">
        <v>5</v>
      </c>
      <c r="M2904" s="407">
        <v>5</v>
      </c>
      <c r="N2904" s="425">
        <v>20</v>
      </c>
      <c r="O2904" s="437"/>
      <c r="P2904" s="406"/>
      <c r="Q2904" s="526">
        <v>5</v>
      </c>
      <c r="R2904" s="526">
        <v>11</v>
      </c>
      <c r="S2904" s="526">
        <v>4</v>
      </c>
      <c r="T2904" s="526"/>
      <c r="U2904" s="526"/>
      <c r="V2904" s="526">
        <f t="shared" si="144"/>
        <v>0</v>
      </c>
      <c r="W2904" s="672"/>
      <c r="X2904" s="396" t="str">
        <f t="shared" si="142"/>
        <v>5 două camere, 11 trei camere, 4 patru camere, 0 număr camere necunoscut &lt;span style="color: red;"&gt;(spuneți-mi sau trimiteți tabel întreținere)&lt;/span&gt;</v>
      </c>
      <c r="Y2904" s="622" t="str">
        <f t="shared" si="143"/>
        <v>20 din care 5 două camere, 11 trei camere, 4 patru camere, 0 număr camere necunoscut &lt;span style="color: red;"&gt;(spuneți-mi sau trimiteți tabel întreținere)&lt;/span&gt;</v>
      </c>
      <c r="Z2904" s="397"/>
      <c r="AA2904" s="625" t="s">
        <v>1043</v>
      </c>
      <c r="AB2904" s="628" t="s">
        <v>1304</v>
      </c>
      <c r="AC2904" s="431" t="s">
        <v>1547</v>
      </c>
      <c r="AD2904" s="623" t="s">
        <v>2427</v>
      </c>
      <c r="AE2904" s="623"/>
      <c r="AF2904" s="623"/>
      <c r="AG2904" s="623" t="s">
        <v>840</v>
      </c>
      <c r="AH2904" s="623"/>
      <c r="AI2904" s="623" t="s">
        <v>2616</v>
      </c>
      <c r="AJ2904" s="441"/>
      <c r="AK2904" s="359"/>
    </row>
    <row r="2905" spans="1:37">
      <c r="A2905" s="367"/>
      <c r="B2905" s="445" t="s">
        <v>130</v>
      </c>
      <c r="C2905" s="402">
        <v>46.557600000000001</v>
      </c>
      <c r="D2905" s="428">
        <v>23.817599999999999</v>
      </c>
      <c r="E2905" s="449" t="s">
        <v>206</v>
      </c>
      <c r="F2905" s="450" t="s">
        <v>651</v>
      </c>
      <c r="G2905" s="450" t="s">
        <v>2516</v>
      </c>
      <c r="H2905" s="450" t="s">
        <v>3141</v>
      </c>
      <c r="I2905" s="452" t="s">
        <v>681</v>
      </c>
      <c r="J2905" s="457" t="s">
        <v>3</v>
      </c>
      <c r="K2905" s="407">
        <v>1</v>
      </c>
      <c r="L2905" s="407">
        <v>5</v>
      </c>
      <c r="M2905" s="407">
        <v>5</v>
      </c>
      <c r="N2905" s="425">
        <v>20</v>
      </c>
      <c r="O2905" s="437"/>
      <c r="P2905" s="406"/>
      <c r="Q2905" s="526">
        <v>5</v>
      </c>
      <c r="R2905" s="526">
        <v>11</v>
      </c>
      <c r="S2905" s="526">
        <v>4</v>
      </c>
      <c r="T2905" s="526"/>
      <c r="U2905" s="526"/>
      <c r="V2905" s="526">
        <f t="shared" si="144"/>
        <v>0</v>
      </c>
      <c r="W2905" s="672"/>
      <c r="X2905" s="396" t="str">
        <f t="shared" si="142"/>
        <v>5 două camere, 11 trei camere, 4 patru camere, 0 număr camere necunoscut &lt;span style="color: red;"&gt;(spuneți-mi sau trimiteți tabel întreținere)&lt;/span&gt;</v>
      </c>
      <c r="Y2905" s="622" t="str">
        <f t="shared" si="143"/>
        <v>20 din care 5 două camere, 11 trei camere, 4 patru camere, 0 număr camere necunoscut &lt;span style="color: red;"&gt;(spuneți-mi sau trimiteți tabel întreținere)&lt;/span&gt;</v>
      </c>
      <c r="Z2905" s="397"/>
      <c r="AA2905" s="625" t="s">
        <v>1043</v>
      </c>
      <c r="AB2905" s="628" t="s">
        <v>1304</v>
      </c>
      <c r="AC2905" s="431" t="s">
        <v>1547</v>
      </c>
      <c r="AD2905" s="623" t="s">
        <v>2427</v>
      </c>
      <c r="AE2905" s="623"/>
      <c r="AF2905" s="623"/>
      <c r="AG2905" s="623" t="s">
        <v>840</v>
      </c>
      <c r="AH2905" s="623"/>
      <c r="AI2905" s="623" t="s">
        <v>2616</v>
      </c>
      <c r="AJ2905" s="441"/>
      <c r="AK2905" s="359"/>
    </row>
    <row r="2906" spans="1:37">
      <c r="A2906" s="367"/>
      <c r="B2906" s="445" t="s">
        <v>99</v>
      </c>
      <c r="C2906" s="402">
        <v>46.557699999999997</v>
      </c>
      <c r="D2906" s="428">
        <v>23.810500000000001</v>
      </c>
      <c r="E2906" s="449" t="s">
        <v>206</v>
      </c>
      <c r="F2906" s="450" t="s">
        <v>651</v>
      </c>
      <c r="G2906" s="450" t="s">
        <v>2516</v>
      </c>
      <c r="H2906" s="450" t="s">
        <v>5439</v>
      </c>
      <c r="I2906" s="452" t="s">
        <v>681</v>
      </c>
      <c r="J2906" s="457" t="s">
        <v>3</v>
      </c>
      <c r="K2906" s="407">
        <v>2</v>
      </c>
      <c r="L2906" s="407">
        <v>5</v>
      </c>
      <c r="M2906" s="407">
        <v>5</v>
      </c>
      <c r="N2906" s="425">
        <v>20</v>
      </c>
      <c r="O2906" s="437"/>
      <c r="P2906" s="406"/>
      <c r="Q2906" s="406"/>
      <c r="R2906" s="406">
        <v>12</v>
      </c>
      <c r="S2906" s="406">
        <v>8</v>
      </c>
      <c r="T2906" s="406"/>
      <c r="U2906" s="406"/>
      <c r="V2906" s="406">
        <f t="shared" si="144"/>
        <v>0</v>
      </c>
      <c r="W2906" s="676"/>
      <c r="X2906" s="507" t="str">
        <f t="shared" si="142"/>
        <v>12 trei camere, 8 patru camere, 0 număr camere necunoscut &lt;span style="color: red;"&gt;(spuneți-mi sau trimiteți tabel întreținere)&lt;/span&gt;</v>
      </c>
      <c r="Y2906" s="508" t="str">
        <f t="shared" si="143"/>
        <v>20 din care 12 trei camere, 8 patru camere, 0 număr camere necunoscut &lt;span style="color: red;"&gt;(spuneți-mi sau trimiteți tabel întreținere)&lt;/span&gt;</v>
      </c>
      <c r="Z2906" s="509"/>
      <c r="AA2906" s="510" t="s">
        <v>1043</v>
      </c>
      <c r="AB2906" s="421" t="s">
        <v>1306</v>
      </c>
      <c r="AC2906" s="431" t="s">
        <v>1155</v>
      </c>
      <c r="AD2906" s="356" t="s">
        <v>2120</v>
      </c>
      <c r="AE2906" s="356"/>
      <c r="AF2906" s="356"/>
      <c r="AG2906" s="356" t="s">
        <v>840</v>
      </c>
      <c r="AH2906" s="623"/>
      <c r="AI2906" s="623" t="s">
        <v>2613</v>
      </c>
      <c r="AJ2906" s="441"/>
      <c r="AK2906" s="359"/>
    </row>
    <row r="2907" spans="1:37">
      <c r="A2907" s="367"/>
      <c r="B2907" s="445" t="s">
        <v>156</v>
      </c>
      <c r="C2907" s="402">
        <v>46.557299999999998</v>
      </c>
      <c r="D2907" s="428">
        <v>23.812799999999999</v>
      </c>
      <c r="E2907" s="449" t="s">
        <v>206</v>
      </c>
      <c r="F2907" s="450" t="s">
        <v>651</v>
      </c>
      <c r="G2907" s="450" t="s">
        <v>2516</v>
      </c>
      <c r="H2907" s="450" t="s">
        <v>5440</v>
      </c>
      <c r="I2907" s="627" t="s">
        <v>681</v>
      </c>
      <c r="J2907" s="399" t="s">
        <v>3</v>
      </c>
      <c r="K2907" s="624">
        <v>2</v>
      </c>
      <c r="L2907" s="624">
        <v>5</v>
      </c>
      <c r="M2907" s="624">
        <v>5</v>
      </c>
      <c r="N2907" s="398">
        <v>40</v>
      </c>
      <c r="O2907" s="395"/>
      <c r="P2907" s="526"/>
      <c r="Q2907" s="526">
        <v>32</v>
      </c>
      <c r="R2907" s="526">
        <v>8</v>
      </c>
      <c r="S2907" s="526"/>
      <c r="T2907" s="526"/>
      <c r="U2907" s="526"/>
      <c r="V2907" s="526">
        <f t="shared" si="144"/>
        <v>0</v>
      </c>
      <c r="W2907" s="672"/>
      <c r="X2907" s="396" t="str">
        <f t="shared" si="142"/>
        <v>32 două camere, 8 trei camere, 0 număr camere necunoscut &lt;span style="color: red;"&gt;(spuneți-mi sau trimiteți tabel întreținere)&lt;/span&gt;</v>
      </c>
      <c r="Y2907" s="622" t="str">
        <f t="shared" si="143"/>
        <v>40 din care 32 două camere, 8 trei camere, 0 număr camere necunoscut &lt;span style="color: red;"&gt;(spuneți-mi sau trimiteți tabel întreținere)&lt;/span&gt;</v>
      </c>
      <c r="Z2907" s="397"/>
      <c r="AA2907" s="510" t="s">
        <v>1043</v>
      </c>
      <c r="AB2907" s="628" t="s">
        <v>1303</v>
      </c>
      <c r="AC2907" s="431" t="s">
        <v>1547</v>
      </c>
      <c r="AD2907" s="623" t="s">
        <v>1357</v>
      </c>
      <c r="AE2907" s="623"/>
      <c r="AF2907" s="623"/>
      <c r="AG2907" s="623" t="s">
        <v>840</v>
      </c>
      <c r="AH2907" s="623"/>
      <c r="AI2907" s="623" t="s">
        <v>2577</v>
      </c>
      <c r="AJ2907" s="441"/>
      <c r="AK2907" s="359"/>
    </row>
    <row r="2908" spans="1:37">
      <c r="A2908" s="367"/>
      <c r="B2908" s="445" t="s">
        <v>157</v>
      </c>
      <c r="C2908" s="402">
        <v>46.556899999999999</v>
      </c>
      <c r="D2908" s="428">
        <v>23.812899999999999</v>
      </c>
      <c r="E2908" s="449" t="s">
        <v>206</v>
      </c>
      <c r="F2908" s="450" t="s">
        <v>651</v>
      </c>
      <c r="G2908" s="450" t="s">
        <v>2516</v>
      </c>
      <c r="H2908" s="450" t="s">
        <v>2979</v>
      </c>
      <c r="I2908" s="627" t="s">
        <v>681</v>
      </c>
      <c r="J2908" s="399" t="s">
        <v>3</v>
      </c>
      <c r="K2908" s="624">
        <v>2</v>
      </c>
      <c r="L2908" s="624">
        <v>5</v>
      </c>
      <c r="M2908" s="624">
        <v>5</v>
      </c>
      <c r="N2908" s="398">
        <v>40</v>
      </c>
      <c r="O2908" s="395"/>
      <c r="P2908" s="526"/>
      <c r="Q2908" s="526">
        <v>32</v>
      </c>
      <c r="R2908" s="526">
        <v>8</v>
      </c>
      <c r="S2908" s="526"/>
      <c r="T2908" s="526"/>
      <c r="U2908" s="526"/>
      <c r="V2908" s="526">
        <f t="shared" si="144"/>
        <v>0</v>
      </c>
      <c r="W2908" s="672"/>
      <c r="X2908" s="396" t="str">
        <f t="shared" si="142"/>
        <v>32 două camere, 8 trei camere, 0 număr camere necunoscut &lt;span style="color: red;"&gt;(spuneți-mi sau trimiteți tabel întreținere)&lt;/span&gt;</v>
      </c>
      <c r="Y2908" s="622" t="str">
        <f t="shared" si="143"/>
        <v>40 din care 32 două camere, 8 trei camere, 0 număr camere necunoscut &lt;span style="color: red;"&gt;(spuneți-mi sau trimiteți tabel întreținere)&lt;/span&gt;</v>
      </c>
      <c r="Z2908" s="397"/>
      <c r="AA2908" s="510" t="s">
        <v>1043</v>
      </c>
      <c r="AB2908" s="628" t="s">
        <v>1303</v>
      </c>
      <c r="AC2908" s="431" t="s">
        <v>1547</v>
      </c>
      <c r="AD2908" s="623" t="s">
        <v>1357</v>
      </c>
      <c r="AE2908" s="623"/>
      <c r="AF2908" s="623"/>
      <c r="AG2908" s="623" t="s">
        <v>840</v>
      </c>
      <c r="AH2908" s="623"/>
      <c r="AI2908" s="623" t="s">
        <v>2577</v>
      </c>
      <c r="AJ2908" s="441"/>
      <c r="AK2908" s="359"/>
    </row>
    <row r="2909" spans="1:37">
      <c r="A2909" s="367"/>
      <c r="B2909" s="445" t="s">
        <v>56</v>
      </c>
      <c r="C2909" s="402">
        <v>46.556600000000003</v>
      </c>
      <c r="D2909" s="428">
        <v>23.812799999999999</v>
      </c>
      <c r="E2909" s="449" t="s">
        <v>206</v>
      </c>
      <c r="F2909" s="450" t="s">
        <v>651</v>
      </c>
      <c r="G2909" s="450" t="s">
        <v>2516</v>
      </c>
      <c r="H2909" s="450" t="s">
        <v>2980</v>
      </c>
      <c r="I2909" s="627" t="s">
        <v>681</v>
      </c>
      <c r="J2909" s="399" t="s">
        <v>3</v>
      </c>
      <c r="K2909" s="624">
        <v>2</v>
      </c>
      <c r="L2909" s="624">
        <v>5</v>
      </c>
      <c r="M2909" s="624">
        <v>5</v>
      </c>
      <c r="N2909" s="398">
        <v>40</v>
      </c>
      <c r="O2909" s="395"/>
      <c r="P2909" s="526"/>
      <c r="Q2909" s="526">
        <v>32</v>
      </c>
      <c r="R2909" s="526">
        <v>8</v>
      </c>
      <c r="S2909" s="526"/>
      <c r="T2909" s="526"/>
      <c r="U2909" s="526"/>
      <c r="V2909" s="526">
        <f t="shared" si="144"/>
        <v>0</v>
      </c>
      <c r="W2909" s="672"/>
      <c r="X2909" s="396" t="str">
        <f t="shared" si="142"/>
        <v>32 două camere, 8 trei camere, 0 număr camere necunoscut &lt;span style="color: red;"&gt;(spuneți-mi sau trimiteți tabel întreținere)&lt;/span&gt;</v>
      </c>
      <c r="Y2909" s="622" t="str">
        <f t="shared" si="143"/>
        <v>40 din care 32 două camere, 8 trei camere, 0 număr camere necunoscut &lt;span style="color: red;"&gt;(spuneți-mi sau trimiteți tabel întreținere)&lt;/span&gt;</v>
      </c>
      <c r="Z2909" s="397"/>
      <c r="AA2909" s="510" t="s">
        <v>1043</v>
      </c>
      <c r="AB2909" s="628" t="s">
        <v>1303</v>
      </c>
      <c r="AC2909" s="431" t="s">
        <v>1547</v>
      </c>
      <c r="AD2909" s="623" t="s">
        <v>1357</v>
      </c>
      <c r="AE2909" s="356"/>
      <c r="AF2909" s="356"/>
      <c r="AG2909" s="356" t="s">
        <v>840</v>
      </c>
      <c r="AH2909" s="356"/>
      <c r="AI2909" s="623" t="s">
        <v>2577</v>
      </c>
      <c r="AJ2909" s="441"/>
      <c r="AK2909" s="359"/>
    </row>
    <row r="2910" spans="1:37">
      <c r="A2910" s="367"/>
      <c r="B2910" s="445" t="s">
        <v>174</v>
      </c>
      <c r="C2910" s="402">
        <v>46.556899999999999</v>
      </c>
      <c r="D2910" s="428">
        <v>23.813300000000002</v>
      </c>
      <c r="E2910" s="449" t="s">
        <v>206</v>
      </c>
      <c r="F2910" s="450" t="s">
        <v>651</v>
      </c>
      <c r="G2910" s="450" t="s">
        <v>2516</v>
      </c>
      <c r="H2910" s="450" t="s">
        <v>5441</v>
      </c>
      <c r="I2910" s="627" t="s">
        <v>681</v>
      </c>
      <c r="J2910" s="399" t="s">
        <v>3</v>
      </c>
      <c r="K2910" s="624">
        <v>2</v>
      </c>
      <c r="L2910" s="624">
        <v>5</v>
      </c>
      <c r="M2910" s="624">
        <v>4</v>
      </c>
      <c r="N2910" s="425">
        <v>40</v>
      </c>
      <c r="O2910" s="437"/>
      <c r="P2910" s="406"/>
      <c r="Q2910" s="406">
        <v>30</v>
      </c>
      <c r="R2910" s="406">
        <v>10</v>
      </c>
      <c r="S2910" s="406"/>
      <c r="T2910" s="406"/>
      <c r="U2910" s="406"/>
      <c r="V2910" s="406">
        <f t="shared" si="144"/>
        <v>0</v>
      </c>
      <c r="W2910" s="676"/>
      <c r="X2910" s="507" t="str">
        <f t="shared" si="142"/>
        <v>30 două camere, 10 trei camere, 0 număr camere necunoscut &lt;span style="color: red;"&gt;(spuneți-mi sau trimiteți tabel întreținere)&lt;/span&gt;</v>
      </c>
      <c r="Y2910" s="508" t="str">
        <f t="shared" si="143"/>
        <v>40 din care 30 două camere, 10 trei camere, 0 număr camere necunoscut &lt;span style="color: red;"&gt;(spuneți-mi sau trimiteți tabel întreținere)&lt;/span&gt;</v>
      </c>
      <c r="Z2910" s="509"/>
      <c r="AA2910" s="510" t="s">
        <v>1043</v>
      </c>
      <c r="AB2910" s="421" t="s">
        <v>1303</v>
      </c>
      <c r="AC2910" s="431" t="s">
        <v>1547</v>
      </c>
      <c r="AD2910" s="356" t="s">
        <v>2191</v>
      </c>
      <c r="AE2910" s="356"/>
      <c r="AF2910" s="356"/>
      <c r="AG2910" s="356" t="s">
        <v>840</v>
      </c>
      <c r="AH2910" s="356"/>
      <c r="AI2910" s="356" t="s">
        <v>2227</v>
      </c>
      <c r="AJ2910" s="441"/>
      <c r="AK2910" s="359"/>
    </row>
    <row r="2911" spans="1:37">
      <c r="A2911" s="367"/>
      <c r="B2911" s="445" t="s">
        <v>973</v>
      </c>
      <c r="C2911" s="402">
        <v>46.553899999999999</v>
      </c>
      <c r="D2911" s="428">
        <v>23.808</v>
      </c>
      <c r="E2911" s="449" t="s">
        <v>206</v>
      </c>
      <c r="F2911" s="450" t="s">
        <v>651</v>
      </c>
      <c r="G2911" s="450" t="s">
        <v>2516</v>
      </c>
      <c r="H2911" s="450" t="s">
        <v>5442</v>
      </c>
      <c r="I2911" s="452" t="s">
        <v>624</v>
      </c>
      <c r="J2911" s="457"/>
      <c r="K2911" s="407"/>
      <c r="L2911" s="407"/>
      <c r="M2911" s="407"/>
      <c r="N2911" s="425" t="s">
        <v>624</v>
      </c>
      <c r="O2911" s="437"/>
      <c r="P2911" s="406"/>
      <c r="Q2911" s="406"/>
      <c r="R2911" s="406"/>
      <c r="S2911" s="406"/>
      <c r="T2911" s="406"/>
      <c r="U2911" s="406"/>
      <c r="V2911" s="406" t="e">
        <f t="shared" si="144"/>
        <v>#VALUE!</v>
      </c>
      <c r="W2911" s="676"/>
      <c r="X2911" s="507" t="e">
        <f t="shared" si="142"/>
        <v>#VALUE!</v>
      </c>
      <c r="Y2911" s="508" t="e">
        <f t="shared" si="143"/>
        <v>#VALUE!</v>
      </c>
      <c r="Z2911" s="509"/>
      <c r="AA2911" s="510" t="s">
        <v>1043</v>
      </c>
      <c r="AB2911" s="421" t="s">
        <v>1318</v>
      </c>
      <c r="AC2911" s="432" t="s">
        <v>624</v>
      </c>
      <c r="AD2911" s="356" t="s">
        <v>624</v>
      </c>
      <c r="AE2911" s="356"/>
      <c r="AF2911" s="356"/>
      <c r="AG2911" s="356" t="s">
        <v>840</v>
      </c>
      <c r="AH2911" s="356"/>
      <c r="AI2911" s="356" t="s">
        <v>2227</v>
      </c>
      <c r="AJ2911" s="441"/>
      <c r="AK2911" s="359"/>
    </row>
    <row r="2912" spans="1:37">
      <c r="A2912" s="367"/>
      <c r="B2912" s="445" t="s">
        <v>153</v>
      </c>
      <c r="C2912" s="402">
        <v>46.558700000000002</v>
      </c>
      <c r="D2912" s="428">
        <v>23.817599999999999</v>
      </c>
      <c r="E2912" s="449" t="s">
        <v>206</v>
      </c>
      <c r="F2912" s="450" t="s">
        <v>651</v>
      </c>
      <c r="G2912" s="450" t="s">
        <v>2516</v>
      </c>
      <c r="H2912" s="450" t="s">
        <v>3081</v>
      </c>
      <c r="I2912" s="627" t="s">
        <v>681</v>
      </c>
      <c r="J2912" s="399" t="s">
        <v>3</v>
      </c>
      <c r="K2912" s="624">
        <v>3</v>
      </c>
      <c r="L2912" s="624">
        <v>5</v>
      </c>
      <c r="M2912" s="624">
        <v>5</v>
      </c>
      <c r="N2912" s="398">
        <v>60</v>
      </c>
      <c r="O2912" s="395"/>
      <c r="P2912" s="526"/>
      <c r="Q2912" s="526">
        <v>48</v>
      </c>
      <c r="R2912" s="526">
        <v>12</v>
      </c>
      <c r="S2912" s="526"/>
      <c r="T2912" s="526"/>
      <c r="U2912" s="526"/>
      <c r="V2912" s="526">
        <f t="shared" si="144"/>
        <v>0</v>
      </c>
      <c r="W2912" s="672"/>
      <c r="X2912" s="396" t="str">
        <f t="shared" si="142"/>
        <v>48 două camere, 12 trei camere, 0 număr camere necunoscut &lt;span style="color: red;"&gt;(spuneți-mi sau trimiteți tabel întreținere)&lt;/span&gt;</v>
      </c>
      <c r="Y2912" s="622" t="str">
        <f t="shared" si="143"/>
        <v>60 din care 48 două camere, 12 trei camere, 0 număr camere necunoscut &lt;span style="color: red;"&gt;(spuneți-mi sau trimiteți tabel întreținere)&lt;/span&gt;</v>
      </c>
      <c r="Z2912" s="397"/>
      <c r="AA2912" s="510" t="s">
        <v>1043</v>
      </c>
      <c r="AB2912" s="628" t="s">
        <v>1303</v>
      </c>
      <c r="AC2912" s="431" t="s">
        <v>1547</v>
      </c>
      <c r="AD2912" s="623" t="s">
        <v>1357</v>
      </c>
      <c r="AE2912" s="623"/>
      <c r="AF2912" s="623"/>
      <c r="AG2912" s="623" t="s">
        <v>840</v>
      </c>
      <c r="AH2912" s="623"/>
      <c r="AI2912" s="623" t="s">
        <v>2577</v>
      </c>
      <c r="AJ2912" s="441"/>
      <c r="AK2912" s="359"/>
    </row>
    <row r="2913" spans="1:37">
      <c r="A2913" s="367"/>
      <c r="B2913" s="445" t="s">
        <v>75</v>
      </c>
      <c r="C2913" s="402">
        <v>46.555999999999997</v>
      </c>
      <c r="D2913" s="428">
        <v>23.8066</v>
      </c>
      <c r="E2913" s="449" t="s">
        <v>206</v>
      </c>
      <c r="F2913" s="450" t="s">
        <v>651</v>
      </c>
      <c r="G2913" s="450" t="s">
        <v>2516</v>
      </c>
      <c r="H2913" s="450" t="s">
        <v>5443</v>
      </c>
      <c r="I2913" s="627" t="s">
        <v>681</v>
      </c>
      <c r="J2913" s="399" t="s">
        <v>3</v>
      </c>
      <c r="K2913" s="624">
        <v>4</v>
      </c>
      <c r="L2913" s="624">
        <v>5</v>
      </c>
      <c r="M2913" s="624">
        <v>5</v>
      </c>
      <c r="N2913" s="398">
        <v>70</v>
      </c>
      <c r="O2913" s="395"/>
      <c r="P2913" s="526"/>
      <c r="Q2913" s="526">
        <v>51</v>
      </c>
      <c r="R2913" s="526">
        <v>16</v>
      </c>
      <c r="S2913" s="526">
        <v>3</v>
      </c>
      <c r="T2913" s="526"/>
      <c r="U2913" s="526"/>
      <c r="V2913" s="526">
        <f t="shared" si="144"/>
        <v>0</v>
      </c>
      <c r="W2913" s="672"/>
      <c r="X2913" s="396" t="str">
        <f t="shared" si="142"/>
        <v>51 două camere, 16 trei camere, 3 patru camere, 0 număr camere necunoscut &lt;span style="color: red;"&gt;(spuneți-mi sau trimiteți tabel întreținere)&lt;/span&gt;</v>
      </c>
      <c r="Y2913" s="622" t="str">
        <f t="shared" si="143"/>
        <v>70 din care 51 două camere, 16 trei camere, 3 patru camere, 0 număr camere necunoscut &lt;span style="color: red;"&gt;(spuneți-mi sau trimiteți tabel întreținere)&lt;/span&gt;</v>
      </c>
      <c r="Z2913" s="397"/>
      <c r="AA2913" s="625" t="s">
        <v>1043</v>
      </c>
      <c r="AB2913" s="628" t="s">
        <v>1306</v>
      </c>
      <c r="AC2913" s="431" t="s">
        <v>1155</v>
      </c>
      <c r="AD2913" s="623" t="s">
        <v>2302</v>
      </c>
      <c r="AE2913" s="623"/>
      <c r="AF2913" s="623"/>
      <c r="AG2913" s="623" t="s">
        <v>10</v>
      </c>
      <c r="AH2913" s="623"/>
      <c r="AI2913" s="623" t="s">
        <v>2591</v>
      </c>
      <c r="AJ2913" s="441"/>
      <c r="AK2913" s="359"/>
    </row>
    <row r="2914" spans="1:37">
      <c r="A2914" s="367"/>
      <c r="B2914" s="445" t="s">
        <v>83</v>
      </c>
      <c r="C2914" s="402">
        <v>46.5563</v>
      </c>
      <c r="D2914" s="428">
        <v>23.8062</v>
      </c>
      <c r="E2914" s="449" t="s">
        <v>206</v>
      </c>
      <c r="F2914" s="450" t="s">
        <v>651</v>
      </c>
      <c r="G2914" s="450" t="s">
        <v>2516</v>
      </c>
      <c r="H2914" s="450" t="s">
        <v>5444</v>
      </c>
      <c r="I2914" s="452" t="s">
        <v>681</v>
      </c>
      <c r="J2914" s="457" t="s">
        <v>3</v>
      </c>
      <c r="K2914" s="407">
        <v>2</v>
      </c>
      <c r="L2914" s="407">
        <v>5</v>
      </c>
      <c r="M2914" s="407">
        <v>5</v>
      </c>
      <c r="N2914" s="425">
        <v>20</v>
      </c>
      <c r="O2914" s="437"/>
      <c r="P2914" s="406"/>
      <c r="Q2914" s="406"/>
      <c r="R2914" s="406">
        <v>12</v>
      </c>
      <c r="S2914" s="406">
        <v>8</v>
      </c>
      <c r="T2914" s="406"/>
      <c r="U2914" s="406"/>
      <c r="V2914" s="406">
        <f t="shared" si="144"/>
        <v>0</v>
      </c>
      <c r="W2914" s="676"/>
      <c r="X2914" s="507" t="str">
        <f t="shared" si="142"/>
        <v>12 trei camere, 8 patru camere, 0 număr camere necunoscut &lt;span style="color: red;"&gt;(spuneți-mi sau trimiteți tabel întreținere)&lt;/span&gt;</v>
      </c>
      <c r="Y2914" s="508" t="str">
        <f t="shared" si="143"/>
        <v>20 din care 12 trei camere, 8 patru camere, 0 număr camere necunoscut &lt;span style="color: red;"&gt;(spuneți-mi sau trimiteți tabel întreținere)&lt;/span&gt;</v>
      </c>
      <c r="Z2914" s="509"/>
      <c r="AA2914" s="510" t="s">
        <v>1043</v>
      </c>
      <c r="AB2914" s="628" t="s">
        <v>1306</v>
      </c>
      <c r="AC2914" s="431" t="s">
        <v>1155</v>
      </c>
      <c r="AD2914" s="356" t="s">
        <v>2299</v>
      </c>
      <c r="AE2914" s="356"/>
      <c r="AF2914" s="356"/>
      <c r="AG2914" s="623" t="s">
        <v>10</v>
      </c>
      <c r="AH2914" s="623"/>
      <c r="AI2914" s="623" t="s">
        <v>2591</v>
      </c>
      <c r="AJ2914" s="441"/>
      <c r="AK2914" s="359"/>
    </row>
    <row r="2915" spans="1:37">
      <c r="A2915" s="367"/>
      <c r="B2915" s="445" t="s">
        <v>83</v>
      </c>
      <c r="C2915" s="402">
        <v>46.558599999999998</v>
      </c>
      <c r="D2915" s="428">
        <v>23.8171</v>
      </c>
      <c r="E2915" s="449" t="s">
        <v>206</v>
      </c>
      <c r="F2915" s="450" t="s">
        <v>651</v>
      </c>
      <c r="G2915" s="450" t="s">
        <v>2516</v>
      </c>
      <c r="H2915" s="450" t="s">
        <v>5445</v>
      </c>
      <c r="I2915" s="627" t="s">
        <v>681</v>
      </c>
      <c r="J2915" s="399" t="s">
        <v>3</v>
      </c>
      <c r="K2915" s="624">
        <v>4</v>
      </c>
      <c r="L2915" s="624">
        <v>5</v>
      </c>
      <c r="M2915" s="624">
        <v>5</v>
      </c>
      <c r="N2915" s="398">
        <v>80</v>
      </c>
      <c r="O2915" s="395"/>
      <c r="P2915" s="526"/>
      <c r="Q2915" s="526">
        <v>64</v>
      </c>
      <c r="R2915" s="526">
        <v>16</v>
      </c>
      <c r="S2915" s="526"/>
      <c r="T2915" s="526"/>
      <c r="U2915" s="526"/>
      <c r="V2915" s="526">
        <f t="shared" si="144"/>
        <v>0</v>
      </c>
      <c r="W2915" s="672"/>
      <c r="X2915" s="396" t="str">
        <f t="shared" si="142"/>
        <v>64 două camere, 16 trei camere, 0 număr camere necunoscut &lt;span style="color: red;"&gt;(spuneți-mi sau trimiteți tabel întreținere)&lt;/span&gt;</v>
      </c>
      <c r="Y2915" s="622" t="str">
        <f t="shared" si="143"/>
        <v>80 din care 64 două camere, 16 trei camere, 0 număr camere necunoscut &lt;span style="color: red;"&gt;(spuneți-mi sau trimiteți tabel întreținere)&lt;/span&gt;</v>
      </c>
      <c r="Z2915" s="397"/>
      <c r="AA2915" s="510" t="s">
        <v>1043</v>
      </c>
      <c r="AB2915" s="628" t="s">
        <v>1303</v>
      </c>
      <c r="AC2915" s="431" t="s">
        <v>1547</v>
      </c>
      <c r="AD2915" s="623" t="s">
        <v>1357</v>
      </c>
      <c r="AE2915" s="623"/>
      <c r="AF2915" s="623"/>
      <c r="AG2915" s="623" t="s">
        <v>840</v>
      </c>
      <c r="AH2915" s="623"/>
      <c r="AI2915" s="623" t="s">
        <v>2577</v>
      </c>
      <c r="AJ2915" s="441"/>
      <c r="AK2915" s="359"/>
    </row>
    <row r="2916" spans="1:37">
      <c r="A2916" s="367"/>
      <c r="B2916" s="445" t="s">
        <v>84</v>
      </c>
      <c r="C2916" s="402">
        <v>46.556600000000003</v>
      </c>
      <c r="D2916" s="428">
        <v>23.8064</v>
      </c>
      <c r="E2916" s="449" t="s">
        <v>206</v>
      </c>
      <c r="F2916" s="450" t="s">
        <v>651</v>
      </c>
      <c r="G2916" s="450" t="s">
        <v>2516</v>
      </c>
      <c r="H2916" s="450" t="s">
        <v>5446</v>
      </c>
      <c r="I2916" s="627" t="s">
        <v>681</v>
      </c>
      <c r="J2916" s="399" t="s">
        <v>3</v>
      </c>
      <c r="K2916" s="624">
        <v>2</v>
      </c>
      <c r="L2916" s="624">
        <v>5</v>
      </c>
      <c r="M2916" s="624">
        <v>5</v>
      </c>
      <c r="N2916" s="398">
        <v>40</v>
      </c>
      <c r="O2916" s="395"/>
      <c r="P2916" s="526"/>
      <c r="Q2916" s="526">
        <v>34</v>
      </c>
      <c r="R2916" s="526">
        <v>6</v>
      </c>
      <c r="S2916" s="526"/>
      <c r="T2916" s="526"/>
      <c r="U2916" s="526"/>
      <c r="V2916" s="526">
        <f t="shared" si="144"/>
        <v>0</v>
      </c>
      <c r="W2916" s="672"/>
      <c r="X2916" s="396" t="str">
        <f t="shared" si="142"/>
        <v>34 două camere, 6 trei camere, 0 număr camere necunoscut &lt;span style="color: red;"&gt;(spuneți-mi sau trimiteți tabel întreținere)&lt;/span&gt;</v>
      </c>
      <c r="Y2916" s="622" t="str">
        <f t="shared" si="143"/>
        <v>40 din care 34 două camere, 6 trei camere, 0 număr camere necunoscut &lt;span style="color: red;"&gt;(spuneți-mi sau trimiteți tabel întreținere)&lt;/span&gt;</v>
      </c>
      <c r="Z2916" s="397"/>
      <c r="AA2916" s="625" t="s">
        <v>1043</v>
      </c>
      <c r="AB2916" s="628" t="s">
        <v>1306</v>
      </c>
      <c r="AC2916" s="431" t="s">
        <v>1155</v>
      </c>
      <c r="AD2916" s="623" t="s">
        <v>2301</v>
      </c>
      <c r="AE2916" s="623"/>
      <c r="AF2916" s="623"/>
      <c r="AG2916" s="623" t="s">
        <v>10</v>
      </c>
      <c r="AH2916" s="623"/>
      <c r="AI2916" s="623" t="s">
        <v>2591</v>
      </c>
      <c r="AJ2916" s="441"/>
      <c r="AK2916" s="359"/>
    </row>
    <row r="2917" spans="1:37">
      <c r="A2917" s="367"/>
      <c r="B2917" s="445" t="s">
        <v>85</v>
      </c>
      <c r="C2917" s="402">
        <v>46.556399999999996</v>
      </c>
      <c r="D2917" s="428">
        <v>23.807400000000001</v>
      </c>
      <c r="E2917" s="449" t="s">
        <v>206</v>
      </c>
      <c r="F2917" s="450" t="s">
        <v>651</v>
      </c>
      <c r="G2917" s="450" t="s">
        <v>2516</v>
      </c>
      <c r="H2917" s="450" t="s">
        <v>5447</v>
      </c>
      <c r="I2917" s="627" t="s">
        <v>681</v>
      </c>
      <c r="J2917" s="399" t="s">
        <v>3</v>
      </c>
      <c r="K2917" s="624">
        <v>2</v>
      </c>
      <c r="L2917" s="624">
        <v>5</v>
      </c>
      <c r="M2917" s="624">
        <v>5</v>
      </c>
      <c r="N2917" s="398">
        <v>40</v>
      </c>
      <c r="O2917" s="395"/>
      <c r="P2917" s="526"/>
      <c r="Q2917" s="526">
        <v>34</v>
      </c>
      <c r="R2917" s="526">
        <v>6</v>
      </c>
      <c r="S2917" s="526"/>
      <c r="T2917" s="526"/>
      <c r="U2917" s="526"/>
      <c r="V2917" s="526">
        <f t="shared" si="144"/>
        <v>0</v>
      </c>
      <c r="W2917" s="672"/>
      <c r="X2917" s="396" t="str">
        <f t="shared" si="142"/>
        <v>34 două camere, 6 trei camere, 0 număr camere necunoscut &lt;span style="color: red;"&gt;(spuneți-mi sau trimiteți tabel întreținere)&lt;/span&gt;</v>
      </c>
      <c r="Y2917" s="622" t="str">
        <f t="shared" si="143"/>
        <v>40 din care 34 două camere, 6 trei camere, 0 număr camere necunoscut &lt;span style="color: red;"&gt;(spuneți-mi sau trimiteți tabel întreținere)&lt;/span&gt;</v>
      </c>
      <c r="Z2917" s="397"/>
      <c r="AA2917" s="625" t="s">
        <v>1043</v>
      </c>
      <c r="AB2917" s="628" t="s">
        <v>1306</v>
      </c>
      <c r="AC2917" s="431" t="s">
        <v>1155</v>
      </c>
      <c r="AD2917" s="623" t="s">
        <v>2301</v>
      </c>
      <c r="AE2917" s="623"/>
      <c r="AF2917" s="623"/>
      <c r="AG2917" s="623" t="s">
        <v>10</v>
      </c>
      <c r="AH2917" s="623"/>
      <c r="AI2917" s="623" t="s">
        <v>2591</v>
      </c>
      <c r="AJ2917" s="441"/>
      <c r="AK2917" s="359"/>
    </row>
    <row r="2918" spans="1:37">
      <c r="A2918" s="367"/>
      <c r="B2918" s="445" t="s">
        <v>86</v>
      </c>
      <c r="C2918" s="402">
        <v>46.557099999999998</v>
      </c>
      <c r="D2918" s="428">
        <v>23.817799999999998</v>
      </c>
      <c r="E2918" s="449" t="s">
        <v>206</v>
      </c>
      <c r="F2918" s="450" t="s">
        <v>651</v>
      </c>
      <c r="G2918" s="450" t="s">
        <v>2516</v>
      </c>
      <c r="H2918" s="450" t="s">
        <v>5448</v>
      </c>
      <c r="I2918" s="627" t="s">
        <v>681</v>
      </c>
      <c r="J2918" s="399" t="s">
        <v>3</v>
      </c>
      <c r="K2918" s="624">
        <v>2</v>
      </c>
      <c r="L2918" s="624">
        <v>5</v>
      </c>
      <c r="M2918" s="624">
        <v>5</v>
      </c>
      <c r="N2918" s="398">
        <v>40</v>
      </c>
      <c r="O2918" s="437"/>
      <c r="P2918" s="406"/>
      <c r="Q2918" s="406">
        <v>32</v>
      </c>
      <c r="R2918" s="406">
        <v>8</v>
      </c>
      <c r="S2918" s="406"/>
      <c r="T2918" s="406"/>
      <c r="U2918" s="406"/>
      <c r="V2918" s="406">
        <f t="shared" si="144"/>
        <v>0</v>
      </c>
      <c r="W2918" s="676"/>
      <c r="X2918" s="507" t="str">
        <f t="shared" si="142"/>
        <v>32 două camere, 8 trei camere, 0 număr camere necunoscut &lt;span style="color: red;"&gt;(spuneți-mi sau trimiteți tabel întreținere)&lt;/span&gt;</v>
      </c>
      <c r="Y2918" s="508" t="str">
        <f t="shared" si="143"/>
        <v>40 din care 32 două camere, 8 trei camere, 0 număr camere necunoscut &lt;span style="color: red;"&gt;(spuneți-mi sau trimiteți tabel întreținere)&lt;/span&gt;</v>
      </c>
      <c r="Z2918" s="509"/>
      <c r="AA2918" s="510" t="s">
        <v>1043</v>
      </c>
      <c r="AB2918" s="628" t="s">
        <v>1304</v>
      </c>
      <c r="AC2918" s="431" t="s">
        <v>1547</v>
      </c>
      <c r="AD2918" s="623" t="s">
        <v>2350</v>
      </c>
      <c r="AE2918" s="623"/>
      <c r="AF2918" s="623"/>
      <c r="AG2918" s="623" t="s">
        <v>840</v>
      </c>
      <c r="AH2918" s="623"/>
      <c r="AI2918" s="623" t="s">
        <v>2578</v>
      </c>
      <c r="AJ2918" s="441"/>
      <c r="AK2918" s="359"/>
    </row>
    <row r="2919" spans="1:37">
      <c r="A2919" s="367"/>
      <c r="B2919" s="445" t="s">
        <v>44</v>
      </c>
      <c r="C2919" s="402">
        <v>46.558300000000003</v>
      </c>
      <c r="D2919" s="428">
        <v>23.814599999999999</v>
      </c>
      <c r="E2919" s="449" t="s">
        <v>206</v>
      </c>
      <c r="F2919" s="450" t="s">
        <v>651</v>
      </c>
      <c r="G2919" s="450" t="s">
        <v>2516</v>
      </c>
      <c r="H2919" s="450" t="s">
        <v>5449</v>
      </c>
      <c r="I2919" s="452" t="s">
        <v>695</v>
      </c>
      <c r="J2919" s="457" t="s">
        <v>3</v>
      </c>
      <c r="K2919" s="407">
        <v>1</v>
      </c>
      <c r="L2919" s="407">
        <v>5</v>
      </c>
      <c r="M2919" s="407">
        <v>4</v>
      </c>
      <c r="N2919" s="425">
        <v>32</v>
      </c>
      <c r="O2919" s="437"/>
      <c r="P2919" s="406"/>
      <c r="Q2919" s="406"/>
      <c r="R2919" s="406">
        <v>20</v>
      </c>
      <c r="S2919" s="406">
        <v>12</v>
      </c>
      <c r="T2919" s="406"/>
      <c r="U2919" s="406"/>
      <c r="V2919" s="406">
        <f t="shared" si="144"/>
        <v>0</v>
      </c>
      <c r="W2919" s="676"/>
      <c r="X2919" s="507" t="str">
        <f t="shared" si="142"/>
        <v>20 trei camere, 12 patru camere, 0 număr camere necunoscut &lt;span style="color: red;"&gt;(spuneți-mi sau trimiteți tabel întreținere)&lt;/span&gt;</v>
      </c>
      <c r="Y2919" s="508" t="str">
        <f t="shared" si="143"/>
        <v>32 din care 20 trei camere, 12 patru camere, 0 număr camere necunoscut &lt;span style="color: red;"&gt;(spuneți-mi sau trimiteți tabel întreținere)&lt;/span&gt;</v>
      </c>
      <c r="Z2919" s="509"/>
      <c r="AA2919" s="510" t="s">
        <v>1043</v>
      </c>
      <c r="AB2919" s="421" t="s">
        <v>1304</v>
      </c>
      <c r="AC2919" s="432" t="s">
        <v>1547</v>
      </c>
      <c r="AD2919" s="356" t="s">
        <v>2266</v>
      </c>
      <c r="AE2919" s="356"/>
      <c r="AF2919" s="356"/>
      <c r="AG2919" s="356" t="s">
        <v>840</v>
      </c>
      <c r="AH2919" s="356"/>
      <c r="AI2919" s="356" t="s">
        <v>2227</v>
      </c>
      <c r="AJ2919" s="441"/>
      <c r="AK2919" s="359"/>
    </row>
    <row r="2920" spans="1:37">
      <c r="A2920" s="367"/>
      <c r="B2920" s="445" t="s">
        <v>44</v>
      </c>
      <c r="C2920" s="402">
        <v>46.556199999999997</v>
      </c>
      <c r="D2920" s="428">
        <v>23.812000000000001</v>
      </c>
      <c r="E2920" s="449" t="s">
        <v>206</v>
      </c>
      <c r="F2920" s="450" t="s">
        <v>651</v>
      </c>
      <c r="G2920" s="450" t="s">
        <v>2516</v>
      </c>
      <c r="H2920" s="450" t="s">
        <v>5450</v>
      </c>
      <c r="I2920" s="627" t="s">
        <v>681</v>
      </c>
      <c r="J2920" s="399" t="s">
        <v>3</v>
      </c>
      <c r="K2920" s="624">
        <v>6</v>
      </c>
      <c r="L2920" s="624">
        <v>5</v>
      </c>
      <c r="M2920" s="624">
        <v>5</v>
      </c>
      <c r="N2920" s="398">
        <v>68</v>
      </c>
      <c r="O2920" s="395"/>
      <c r="P2920" s="526"/>
      <c r="Q2920" s="526">
        <v>36</v>
      </c>
      <c r="R2920" s="526">
        <v>20</v>
      </c>
      <c r="S2920" s="526">
        <v>12</v>
      </c>
      <c r="T2920" s="526"/>
      <c r="U2920" s="526"/>
      <c r="V2920" s="526">
        <f t="shared" si="144"/>
        <v>0</v>
      </c>
      <c r="W2920" s="672"/>
      <c r="X2920" s="396" t="str">
        <f t="shared" si="142"/>
        <v>36 două camere, 20 trei camere, 12 patru camere, 0 număr camere necunoscut &lt;span style="color: red;"&gt;(spuneți-mi sau trimiteți tabel întreținere)&lt;/span&gt;</v>
      </c>
      <c r="Y2920" s="622" t="str">
        <f t="shared" si="143"/>
        <v>68 din care 36 două camere, 20 trei camere, 12 patru camere, 0 număr camere necunoscut &lt;span style="color: red;"&gt;(spuneți-mi sau trimiteți tabel întreținere)&lt;/span&gt;</v>
      </c>
      <c r="Z2920" s="397"/>
      <c r="AA2920" s="625" t="s">
        <v>1043</v>
      </c>
      <c r="AB2920" s="628" t="s">
        <v>1306</v>
      </c>
      <c r="AC2920" s="431" t="s">
        <v>1155</v>
      </c>
      <c r="AD2920" s="623" t="s">
        <v>2219</v>
      </c>
      <c r="AE2920" s="623"/>
      <c r="AF2920" s="623"/>
      <c r="AG2920" s="623" t="s">
        <v>10</v>
      </c>
      <c r="AH2920" s="623"/>
      <c r="AI2920" s="623" t="s">
        <v>2598</v>
      </c>
      <c r="AJ2920" s="441"/>
      <c r="AK2920" s="359"/>
    </row>
    <row r="2921" spans="1:37">
      <c r="A2921" s="367"/>
      <c r="B2921" s="445" t="s">
        <v>170</v>
      </c>
      <c r="C2921" s="402">
        <v>46.556199999999997</v>
      </c>
      <c r="D2921" s="428">
        <v>23.810700000000001</v>
      </c>
      <c r="E2921" s="449" t="s">
        <v>206</v>
      </c>
      <c r="F2921" s="450" t="s">
        <v>651</v>
      </c>
      <c r="G2921" s="450" t="s">
        <v>2516</v>
      </c>
      <c r="H2921" s="450" t="s">
        <v>5451</v>
      </c>
      <c r="I2921" s="627" t="s">
        <v>681</v>
      </c>
      <c r="J2921" s="399" t="s">
        <v>3</v>
      </c>
      <c r="K2921" s="624">
        <v>6</v>
      </c>
      <c r="L2921" s="624">
        <v>5</v>
      </c>
      <c r="M2921" s="624">
        <v>5</v>
      </c>
      <c r="N2921" s="398">
        <v>72</v>
      </c>
      <c r="O2921" s="395"/>
      <c r="P2921" s="526"/>
      <c r="Q2921" s="526">
        <v>44</v>
      </c>
      <c r="R2921" s="526">
        <v>19</v>
      </c>
      <c r="S2921" s="526">
        <v>9</v>
      </c>
      <c r="T2921" s="526"/>
      <c r="U2921" s="526"/>
      <c r="V2921" s="526">
        <f t="shared" si="144"/>
        <v>0</v>
      </c>
      <c r="W2921" s="672"/>
      <c r="X2921" s="396" t="str">
        <f t="shared" ref="X2921:X2984" si="145">CONCATENATE(IF(ISBLANK(O2921),"",CONCATENATE(O2921,O$2,", ")),IF(ISBLANK(P2921),"",CONCATENATE(P2921,P$2,", ")),IF(ISBLANK(Q2921),"",CONCATENATE(Q2921,Q$2,", ")),IF(ISBLANK(R2921),"",CONCATENATE(R2921,R$2,", ")),IF(ISBLANK(S2921),"",CONCATENATE(S2921,S$2,", ")),IF(ISBLANK(T2921),"",CONCATENATE(T2921,T$2,", ")),IF(ISBLANK(U2921),"",CONCATENATE(U2921,U$2,", ")),IF(ISBLANK(V2921),"",CONCATENATE(W2921,V2921,V$2)))</f>
        <v>44 două camere, 19 trei camere, 9 patru camere, 0 număr camere necunoscut &lt;span style="color: red;"&gt;(spuneți-mi sau trimiteți tabel întreținere)&lt;/span&gt;</v>
      </c>
      <c r="Y2921" s="622" t="str">
        <f t="shared" ref="Y2921:Y2984" si="146">W2921&amp;N2921&amp;" din care "&amp;X2921</f>
        <v>72 din care 44 două camere, 19 trei camere, 9 patru camere, 0 număr camere necunoscut &lt;span style="color: red;"&gt;(spuneți-mi sau trimiteți tabel întreținere)&lt;/span&gt;</v>
      </c>
      <c r="Z2921" s="397"/>
      <c r="AA2921" s="625" t="s">
        <v>1043</v>
      </c>
      <c r="AB2921" s="628" t="s">
        <v>1306</v>
      </c>
      <c r="AC2921" s="431" t="s">
        <v>1155</v>
      </c>
      <c r="AD2921" s="623" t="s">
        <v>2218</v>
      </c>
      <c r="AE2921" s="623"/>
      <c r="AF2921" s="623"/>
      <c r="AG2921" s="623" t="s">
        <v>10</v>
      </c>
      <c r="AH2921" s="623"/>
      <c r="AI2921" s="623" t="s">
        <v>2598</v>
      </c>
      <c r="AJ2921" s="441"/>
      <c r="AK2921" s="359"/>
    </row>
    <row r="2922" spans="1:37">
      <c r="A2922" s="367"/>
      <c r="B2922" s="445" t="s">
        <v>58</v>
      </c>
      <c r="C2922" s="402">
        <v>46.556199999999997</v>
      </c>
      <c r="D2922" s="428">
        <v>23.809799999999999</v>
      </c>
      <c r="E2922" s="449" t="s">
        <v>206</v>
      </c>
      <c r="F2922" s="450" t="s">
        <v>651</v>
      </c>
      <c r="G2922" s="450" t="s">
        <v>2516</v>
      </c>
      <c r="H2922" s="450" t="s">
        <v>5452</v>
      </c>
      <c r="I2922" s="627" t="s">
        <v>681</v>
      </c>
      <c r="J2922" s="399" t="s">
        <v>3</v>
      </c>
      <c r="K2922" s="624">
        <v>6</v>
      </c>
      <c r="L2922" s="624">
        <v>5</v>
      </c>
      <c r="M2922" s="624">
        <v>5</v>
      </c>
      <c r="N2922" s="398">
        <v>72</v>
      </c>
      <c r="O2922" s="395"/>
      <c r="P2922" s="526"/>
      <c r="Q2922" s="526">
        <v>44</v>
      </c>
      <c r="R2922" s="526">
        <v>19</v>
      </c>
      <c r="S2922" s="526">
        <v>9</v>
      </c>
      <c r="T2922" s="526"/>
      <c r="U2922" s="526"/>
      <c r="V2922" s="526">
        <f t="shared" ref="V2922:V2985" si="147">N2922-SUM(O2922:U2922)</f>
        <v>0</v>
      </c>
      <c r="W2922" s="672"/>
      <c r="X2922" s="396" t="str">
        <f t="shared" si="145"/>
        <v>44 două camere, 19 trei camere, 9 patru camere, 0 număr camere necunoscut &lt;span style="color: red;"&gt;(spuneți-mi sau trimiteți tabel întreținere)&lt;/span&gt;</v>
      </c>
      <c r="Y2922" s="622" t="str">
        <f t="shared" si="146"/>
        <v>72 din care 44 două camere, 19 trei camere, 9 patru camere, 0 număr camere necunoscut &lt;span style="color: red;"&gt;(spuneți-mi sau trimiteți tabel întreținere)&lt;/span&gt;</v>
      </c>
      <c r="Z2922" s="397"/>
      <c r="AA2922" s="625" t="s">
        <v>1043</v>
      </c>
      <c r="AB2922" s="628" t="s">
        <v>1306</v>
      </c>
      <c r="AC2922" s="431" t="s">
        <v>1155</v>
      </c>
      <c r="AD2922" s="623" t="s">
        <v>2218</v>
      </c>
      <c r="AE2922" s="623"/>
      <c r="AF2922" s="623"/>
      <c r="AG2922" s="623" t="s">
        <v>10</v>
      </c>
      <c r="AH2922" s="623"/>
      <c r="AI2922" s="623" t="s">
        <v>2598</v>
      </c>
      <c r="AJ2922" s="441"/>
      <c r="AK2922" s="359"/>
    </row>
    <row r="2923" spans="1:37">
      <c r="A2923" s="367"/>
      <c r="B2923" s="445" t="s">
        <v>164</v>
      </c>
      <c r="C2923" s="402">
        <v>46.555999999999997</v>
      </c>
      <c r="D2923" s="428">
        <v>23.810400000000001</v>
      </c>
      <c r="E2923" s="449" t="s">
        <v>206</v>
      </c>
      <c r="F2923" s="450" t="s">
        <v>651</v>
      </c>
      <c r="G2923" s="450" t="s">
        <v>2516</v>
      </c>
      <c r="H2923" s="450" t="s">
        <v>5453</v>
      </c>
      <c r="I2923" s="627" t="s">
        <v>681</v>
      </c>
      <c r="J2923" s="399" t="s">
        <v>3</v>
      </c>
      <c r="K2923" s="624">
        <v>8</v>
      </c>
      <c r="L2923" s="624">
        <v>5</v>
      </c>
      <c r="M2923" s="624">
        <v>5</v>
      </c>
      <c r="N2923" s="398">
        <v>80</v>
      </c>
      <c r="O2923" s="395"/>
      <c r="P2923" s="526"/>
      <c r="Q2923" s="526">
        <v>20</v>
      </c>
      <c r="R2923" s="526">
        <v>36</v>
      </c>
      <c r="S2923" s="526">
        <v>24</v>
      </c>
      <c r="T2923" s="526"/>
      <c r="U2923" s="526"/>
      <c r="V2923" s="526">
        <f t="shared" si="147"/>
        <v>0</v>
      </c>
      <c r="W2923" s="672"/>
      <c r="X2923" s="396" t="str">
        <f t="shared" si="145"/>
        <v>20 două camere, 36 trei camere, 24 patru camere, 0 număr camere necunoscut &lt;span style="color: red;"&gt;(spuneți-mi sau trimiteți tabel întreținere)&lt;/span&gt;</v>
      </c>
      <c r="Y2923" s="622" t="str">
        <f t="shared" si="146"/>
        <v>80 din care 20 două camere, 36 trei camere, 24 patru camere, 0 număr camere necunoscut &lt;span style="color: red;"&gt;(spuneți-mi sau trimiteți tabel întreținere)&lt;/span&gt;</v>
      </c>
      <c r="Z2923" s="397"/>
      <c r="AA2923" s="625" t="s">
        <v>1043</v>
      </c>
      <c r="AB2923" s="628" t="s">
        <v>1306</v>
      </c>
      <c r="AC2923" s="431" t="s">
        <v>1155</v>
      </c>
      <c r="AD2923" s="623" t="s">
        <v>2411</v>
      </c>
      <c r="AE2923" s="623"/>
      <c r="AF2923" s="623"/>
      <c r="AG2923" s="623" t="s">
        <v>10</v>
      </c>
      <c r="AH2923" s="623" t="s">
        <v>2697</v>
      </c>
      <c r="AI2923" s="623" t="s">
        <v>2598</v>
      </c>
      <c r="AJ2923" s="441"/>
      <c r="AK2923" s="359"/>
    </row>
    <row r="2924" spans="1:37">
      <c r="A2924" s="367"/>
      <c r="B2924" s="445" t="s">
        <v>144</v>
      </c>
      <c r="C2924" s="402">
        <v>46.557299999999998</v>
      </c>
      <c r="D2924" s="428">
        <v>23.8154</v>
      </c>
      <c r="E2924" s="449" t="s">
        <v>206</v>
      </c>
      <c r="F2924" s="450" t="s">
        <v>651</v>
      </c>
      <c r="G2924" s="450" t="s">
        <v>2516</v>
      </c>
      <c r="H2924" s="450" t="s">
        <v>5454</v>
      </c>
      <c r="I2924" s="452" t="s">
        <v>1355</v>
      </c>
      <c r="J2924" s="457" t="s">
        <v>3</v>
      </c>
      <c r="K2924" s="407">
        <v>2</v>
      </c>
      <c r="L2924" s="407">
        <v>5</v>
      </c>
      <c r="M2924" s="407">
        <v>3</v>
      </c>
      <c r="N2924" s="425">
        <v>24</v>
      </c>
      <c r="O2924" s="437"/>
      <c r="P2924" s="406"/>
      <c r="Q2924" s="406"/>
      <c r="R2924" s="406"/>
      <c r="S2924" s="406"/>
      <c r="T2924" s="406"/>
      <c r="U2924" s="406"/>
      <c r="V2924" s="406">
        <f t="shared" si="147"/>
        <v>24</v>
      </c>
      <c r="W2924" s="676"/>
      <c r="X2924" s="507" t="str">
        <f t="shared" si="145"/>
        <v>24 număr camere necunoscut &lt;span style="color: red;"&gt;(spuneți-mi sau trimiteți tabel întreținere)&lt;/span&gt;</v>
      </c>
      <c r="Y2924" s="508" t="str">
        <f t="shared" si="146"/>
        <v>24 din care 24 număr camere necunoscut &lt;span style="color: red;"&gt;(spuneți-mi sau trimiteți tabel întreținere)&lt;/span&gt;</v>
      </c>
      <c r="Z2924" s="509"/>
      <c r="AA2924" s="510" t="s">
        <v>1043</v>
      </c>
      <c r="AB2924" s="421" t="s">
        <v>1305</v>
      </c>
      <c r="AC2924" s="432" t="s">
        <v>1547</v>
      </c>
      <c r="AD2924" s="356" t="s">
        <v>624</v>
      </c>
      <c r="AE2924" s="356"/>
      <c r="AF2924" s="356"/>
      <c r="AG2924" s="356" t="s">
        <v>840</v>
      </c>
      <c r="AH2924" s="356"/>
      <c r="AI2924" s="356" t="s">
        <v>2227</v>
      </c>
      <c r="AJ2924" s="441"/>
      <c r="AK2924" s="359"/>
    </row>
    <row r="2925" spans="1:37">
      <c r="A2925" s="367"/>
      <c r="B2925" s="445" t="s">
        <v>972</v>
      </c>
      <c r="C2925" s="402">
        <v>46.554499999999997</v>
      </c>
      <c r="D2925" s="428">
        <v>23.8081</v>
      </c>
      <c r="E2925" s="449" t="s">
        <v>206</v>
      </c>
      <c r="F2925" s="450" t="s">
        <v>651</v>
      </c>
      <c r="G2925" s="450" t="s">
        <v>2516</v>
      </c>
      <c r="H2925" s="450" t="s">
        <v>5455</v>
      </c>
      <c r="I2925" s="627" t="s">
        <v>681</v>
      </c>
      <c r="J2925" s="399" t="s">
        <v>3</v>
      </c>
      <c r="K2925" s="624">
        <v>5</v>
      </c>
      <c r="L2925" s="624">
        <v>5</v>
      </c>
      <c r="M2925" s="624">
        <v>5</v>
      </c>
      <c r="N2925" s="398">
        <v>62</v>
      </c>
      <c r="O2925" s="395"/>
      <c r="P2925" s="526"/>
      <c r="Q2925" s="526">
        <v>41</v>
      </c>
      <c r="R2925" s="526">
        <v>18</v>
      </c>
      <c r="S2925" s="526">
        <v>3</v>
      </c>
      <c r="T2925" s="526"/>
      <c r="U2925" s="526"/>
      <c r="V2925" s="526">
        <f t="shared" si="147"/>
        <v>0</v>
      </c>
      <c r="W2925" s="672"/>
      <c r="X2925" s="396" t="str">
        <f t="shared" si="145"/>
        <v>41 două camere, 18 trei camere, 3 patru camere, 0 număr camere necunoscut &lt;span style="color: red;"&gt;(spuneți-mi sau trimiteți tabel întreținere)&lt;/span&gt;</v>
      </c>
      <c r="Y2925" s="622" t="str">
        <f t="shared" si="146"/>
        <v>62 din care 41 două camere, 18 trei camere, 3 patru camere, 0 număr camere necunoscut &lt;span style="color: red;"&gt;(spuneți-mi sau trimiteți tabel întreținere)&lt;/span&gt;</v>
      </c>
      <c r="Z2925" s="397"/>
      <c r="AA2925" s="625" t="s">
        <v>1043</v>
      </c>
      <c r="AB2925" s="628" t="s">
        <v>1307</v>
      </c>
      <c r="AC2925" s="431" t="s">
        <v>1155</v>
      </c>
      <c r="AD2925" s="623" t="s">
        <v>1405</v>
      </c>
      <c r="AE2925" s="623"/>
      <c r="AF2925" s="623"/>
      <c r="AG2925" s="623" t="s">
        <v>10</v>
      </c>
      <c r="AH2925" s="623"/>
      <c r="AI2925" s="623" t="s">
        <v>2598</v>
      </c>
      <c r="AJ2925" s="441"/>
      <c r="AK2925" s="359"/>
    </row>
    <row r="2926" spans="1:37">
      <c r="A2926" s="367"/>
      <c r="B2926" s="445" t="s">
        <v>969</v>
      </c>
      <c r="C2926" s="402">
        <v>46.554900000000004</v>
      </c>
      <c r="D2926" s="428">
        <v>23.809000000000001</v>
      </c>
      <c r="E2926" s="449" t="s">
        <v>206</v>
      </c>
      <c r="F2926" s="450" t="s">
        <v>651</v>
      </c>
      <c r="G2926" s="450" t="s">
        <v>2516</v>
      </c>
      <c r="H2926" s="450" t="s">
        <v>3037</v>
      </c>
      <c r="I2926" s="627" t="s">
        <v>681</v>
      </c>
      <c r="J2926" s="399" t="s">
        <v>3</v>
      </c>
      <c r="K2926" s="624">
        <v>2</v>
      </c>
      <c r="L2926" s="624">
        <v>5</v>
      </c>
      <c r="M2926" s="624">
        <v>5</v>
      </c>
      <c r="N2926" s="398">
        <v>40</v>
      </c>
      <c r="O2926" s="395"/>
      <c r="P2926" s="526">
        <v>40</v>
      </c>
      <c r="Q2926" s="526"/>
      <c r="R2926" s="526"/>
      <c r="S2926" s="526"/>
      <c r="T2926" s="526"/>
      <c r="U2926" s="526"/>
      <c r="V2926" s="526">
        <f t="shared" si="147"/>
        <v>0</v>
      </c>
      <c r="W2926" s="672"/>
      <c r="X2926" s="396" t="str">
        <f t="shared" si="145"/>
        <v>40 garsoniere, 0 număr camere necunoscut &lt;span style="color: red;"&gt;(spuneți-mi sau trimiteți tabel întreținere)&lt;/span&gt;</v>
      </c>
      <c r="Y2926" s="622" t="str">
        <f t="shared" si="146"/>
        <v>40 din care 40 garsoniere, 0 număr camere necunoscut &lt;span style="color: red;"&gt;(spuneți-mi sau trimiteți tabel întreținere)&lt;/span&gt;</v>
      </c>
      <c r="Z2926" s="397"/>
      <c r="AA2926" s="625" t="s">
        <v>1043</v>
      </c>
      <c r="AB2926" s="628" t="s">
        <v>1307</v>
      </c>
      <c r="AC2926" s="431" t="s">
        <v>1155</v>
      </c>
      <c r="AD2926" s="623" t="s">
        <v>2502</v>
      </c>
      <c r="AE2926" s="623"/>
      <c r="AF2926" s="623"/>
      <c r="AG2926" s="623" t="s">
        <v>10</v>
      </c>
      <c r="AH2926" s="623"/>
      <c r="AI2926" s="623" t="s">
        <v>2595</v>
      </c>
      <c r="AJ2926" s="441"/>
      <c r="AK2926" s="359"/>
    </row>
    <row r="2927" spans="1:37">
      <c r="A2927" s="367"/>
      <c r="B2927" s="445" t="s">
        <v>158</v>
      </c>
      <c r="C2927" s="402">
        <v>46.555999999999997</v>
      </c>
      <c r="D2927" s="428">
        <v>23.812999999999999</v>
      </c>
      <c r="E2927" s="449" t="s">
        <v>206</v>
      </c>
      <c r="F2927" s="450" t="s">
        <v>651</v>
      </c>
      <c r="G2927" s="450" t="s">
        <v>2516</v>
      </c>
      <c r="H2927" s="450" t="s">
        <v>5456</v>
      </c>
      <c r="I2927" s="627" t="s">
        <v>681</v>
      </c>
      <c r="J2927" s="399" t="s">
        <v>3</v>
      </c>
      <c r="K2927" s="624">
        <v>7</v>
      </c>
      <c r="L2927" s="624">
        <v>5</v>
      </c>
      <c r="M2927" s="624">
        <v>5</v>
      </c>
      <c r="N2927" s="398">
        <v>70</v>
      </c>
      <c r="O2927" s="395"/>
      <c r="P2927" s="526"/>
      <c r="Q2927" s="526">
        <v>33</v>
      </c>
      <c r="R2927" s="526">
        <v>28</v>
      </c>
      <c r="S2927" s="526">
        <v>9</v>
      </c>
      <c r="T2927" s="526"/>
      <c r="U2927" s="526"/>
      <c r="V2927" s="526">
        <f t="shared" si="147"/>
        <v>0</v>
      </c>
      <c r="W2927" s="672"/>
      <c r="X2927" s="396" t="str">
        <f t="shared" si="145"/>
        <v>33 două camere, 28 trei camere, 9 patru camere, 0 număr camere necunoscut &lt;span style="color: red;"&gt;(spuneți-mi sau trimiteți tabel întreținere)&lt;/span&gt;</v>
      </c>
      <c r="Y2927" s="622" t="str">
        <f t="shared" si="146"/>
        <v>70 din care 33 două camere, 28 trei camere, 9 patru camere, 0 număr camere necunoscut &lt;span style="color: red;"&gt;(spuneți-mi sau trimiteți tabel întreținere)&lt;/span&gt;</v>
      </c>
      <c r="Z2927" s="397"/>
      <c r="AA2927" s="625" t="s">
        <v>1043</v>
      </c>
      <c r="AB2927" s="628" t="s">
        <v>1306</v>
      </c>
      <c r="AC2927" s="431" t="s">
        <v>1155</v>
      </c>
      <c r="AD2927" s="623" t="s">
        <v>2217</v>
      </c>
      <c r="AE2927" s="623"/>
      <c r="AF2927" s="623"/>
      <c r="AG2927" s="623" t="s">
        <v>10</v>
      </c>
      <c r="AH2927" s="623"/>
      <c r="AI2927" s="623" t="s">
        <v>2598</v>
      </c>
      <c r="AJ2927" s="441"/>
      <c r="AK2927" s="359"/>
    </row>
    <row r="2928" spans="1:37">
      <c r="A2928" s="367"/>
      <c r="B2928" s="445" t="s">
        <v>106</v>
      </c>
      <c r="C2928" s="402">
        <v>46.557899999999997</v>
      </c>
      <c r="D2928" s="428">
        <v>23.8142</v>
      </c>
      <c r="E2928" s="449" t="s">
        <v>206</v>
      </c>
      <c r="F2928" s="450" t="s">
        <v>651</v>
      </c>
      <c r="G2928" s="450" t="s">
        <v>2516</v>
      </c>
      <c r="H2928" s="450" t="s">
        <v>5457</v>
      </c>
      <c r="I2928" s="452" t="s">
        <v>681</v>
      </c>
      <c r="J2928" s="457" t="s">
        <v>3</v>
      </c>
      <c r="K2928" s="407">
        <v>2</v>
      </c>
      <c r="L2928" s="407">
        <v>5</v>
      </c>
      <c r="M2928" s="407">
        <v>5</v>
      </c>
      <c r="N2928" s="425">
        <v>40</v>
      </c>
      <c r="O2928" s="437"/>
      <c r="P2928" s="406"/>
      <c r="Q2928" s="406">
        <v>14</v>
      </c>
      <c r="R2928" s="406">
        <v>26</v>
      </c>
      <c r="S2928" s="406"/>
      <c r="T2928" s="406"/>
      <c r="U2928" s="406"/>
      <c r="V2928" s="406">
        <f t="shared" si="147"/>
        <v>0</v>
      </c>
      <c r="W2928" s="676"/>
      <c r="X2928" s="507" t="str">
        <f t="shared" si="145"/>
        <v>14 două camere, 26 trei camere, 0 număr camere necunoscut &lt;span style="color: red;"&gt;(spuneți-mi sau trimiteți tabel întreținere)&lt;/span&gt;</v>
      </c>
      <c r="Y2928" s="508" t="str">
        <f t="shared" si="146"/>
        <v>40 din care 14 două camere, 26 trei camere, 0 număr camere necunoscut &lt;span style="color: red;"&gt;(spuneți-mi sau trimiteți tabel întreținere)&lt;/span&gt;</v>
      </c>
      <c r="Z2928" s="509"/>
      <c r="AA2928" s="510" t="s">
        <v>1043</v>
      </c>
      <c r="AB2928" s="628" t="s">
        <v>1305</v>
      </c>
      <c r="AC2928" s="431" t="s">
        <v>1547</v>
      </c>
      <c r="AD2928" s="623" t="s">
        <v>1492</v>
      </c>
      <c r="AE2928" s="623"/>
      <c r="AF2928" s="623"/>
      <c r="AG2928" s="623" t="s">
        <v>10</v>
      </c>
      <c r="AH2928" s="623"/>
      <c r="AI2928" s="623" t="s">
        <v>2583</v>
      </c>
      <c r="AJ2928" s="441"/>
      <c r="AK2928" s="359"/>
    </row>
    <row r="2929" spans="1:37">
      <c r="A2929" s="367"/>
      <c r="B2929" s="445" t="s">
        <v>35</v>
      </c>
      <c r="C2929" s="402">
        <v>46.557899999999997</v>
      </c>
      <c r="D2929" s="428">
        <v>23.814599999999999</v>
      </c>
      <c r="E2929" s="449" t="s">
        <v>206</v>
      </c>
      <c r="F2929" s="450" t="s">
        <v>651</v>
      </c>
      <c r="G2929" s="450" t="s">
        <v>2516</v>
      </c>
      <c r="H2929" s="450" t="s">
        <v>5458</v>
      </c>
      <c r="I2929" s="452" t="s">
        <v>681</v>
      </c>
      <c r="J2929" s="457" t="s">
        <v>3</v>
      </c>
      <c r="K2929" s="407">
        <v>2</v>
      </c>
      <c r="L2929" s="407">
        <v>5</v>
      </c>
      <c r="M2929" s="407">
        <v>5</v>
      </c>
      <c r="N2929" s="425">
        <v>40</v>
      </c>
      <c r="O2929" s="437"/>
      <c r="P2929" s="406"/>
      <c r="Q2929" s="406">
        <v>14</v>
      </c>
      <c r="R2929" s="406">
        <v>26</v>
      </c>
      <c r="S2929" s="406"/>
      <c r="T2929" s="406"/>
      <c r="U2929" s="406"/>
      <c r="V2929" s="406">
        <f t="shared" si="147"/>
        <v>0</v>
      </c>
      <c r="W2929" s="676"/>
      <c r="X2929" s="507" t="str">
        <f t="shared" si="145"/>
        <v>14 două camere, 26 trei camere, 0 număr camere necunoscut &lt;span style="color: red;"&gt;(spuneți-mi sau trimiteți tabel întreținere)&lt;/span&gt;</v>
      </c>
      <c r="Y2929" s="508" t="str">
        <f t="shared" si="146"/>
        <v>40 din care 14 două camere, 26 trei camere, 0 număr camere necunoscut &lt;span style="color: red;"&gt;(spuneți-mi sau trimiteți tabel întreținere)&lt;/span&gt;</v>
      </c>
      <c r="Z2929" s="509"/>
      <c r="AA2929" s="510" t="s">
        <v>1043</v>
      </c>
      <c r="AB2929" s="628" t="s">
        <v>1305</v>
      </c>
      <c r="AC2929" s="431" t="s">
        <v>1547</v>
      </c>
      <c r="AD2929" s="623" t="s">
        <v>1492</v>
      </c>
      <c r="AE2929" s="623"/>
      <c r="AF2929" s="623"/>
      <c r="AG2929" s="623" t="s">
        <v>10</v>
      </c>
      <c r="AH2929" s="623"/>
      <c r="AI2929" s="623" t="s">
        <v>2583</v>
      </c>
      <c r="AJ2929" s="441"/>
      <c r="AK2929" s="359"/>
    </row>
    <row r="2930" spans="1:37">
      <c r="A2930" s="367"/>
      <c r="B2930" s="445" t="s">
        <v>105</v>
      </c>
      <c r="C2930" s="402">
        <v>46.557899999999997</v>
      </c>
      <c r="D2930" s="428">
        <v>23.814900000000002</v>
      </c>
      <c r="E2930" s="449" t="s">
        <v>206</v>
      </c>
      <c r="F2930" s="450" t="s">
        <v>651</v>
      </c>
      <c r="G2930" s="450" t="s">
        <v>2516</v>
      </c>
      <c r="H2930" s="450" t="s">
        <v>5459</v>
      </c>
      <c r="I2930" s="452" t="s">
        <v>681</v>
      </c>
      <c r="J2930" s="457" t="s">
        <v>3</v>
      </c>
      <c r="K2930" s="407">
        <v>2</v>
      </c>
      <c r="L2930" s="407">
        <v>5</v>
      </c>
      <c r="M2930" s="407">
        <v>5</v>
      </c>
      <c r="N2930" s="425">
        <v>40</v>
      </c>
      <c r="O2930" s="437"/>
      <c r="P2930" s="406"/>
      <c r="Q2930" s="406">
        <v>14</v>
      </c>
      <c r="R2930" s="406">
        <v>26</v>
      </c>
      <c r="S2930" s="406"/>
      <c r="T2930" s="406"/>
      <c r="U2930" s="406"/>
      <c r="V2930" s="406">
        <f t="shared" si="147"/>
        <v>0</v>
      </c>
      <c r="W2930" s="676"/>
      <c r="X2930" s="507" t="str">
        <f t="shared" si="145"/>
        <v>14 două camere, 26 trei camere, 0 număr camere necunoscut &lt;span style="color: red;"&gt;(spuneți-mi sau trimiteți tabel întreținere)&lt;/span&gt;</v>
      </c>
      <c r="Y2930" s="508" t="str">
        <f t="shared" si="146"/>
        <v>40 din care 14 două camere, 26 trei camere, 0 număr camere necunoscut &lt;span style="color: red;"&gt;(spuneți-mi sau trimiteți tabel întreținere)&lt;/span&gt;</v>
      </c>
      <c r="Z2930" s="509"/>
      <c r="AA2930" s="510" t="s">
        <v>1043</v>
      </c>
      <c r="AB2930" s="628" t="s">
        <v>1305</v>
      </c>
      <c r="AC2930" s="431" t="s">
        <v>1547</v>
      </c>
      <c r="AD2930" s="623" t="s">
        <v>1492</v>
      </c>
      <c r="AE2930" s="623"/>
      <c r="AF2930" s="623"/>
      <c r="AG2930" s="623" t="s">
        <v>10</v>
      </c>
      <c r="AH2930" s="623"/>
      <c r="AI2930" s="623" t="s">
        <v>2583</v>
      </c>
      <c r="AJ2930" s="441"/>
      <c r="AK2930" s="359"/>
    </row>
    <row r="2931" spans="1:37">
      <c r="A2931" s="367"/>
      <c r="B2931" s="445" t="s">
        <v>185</v>
      </c>
      <c r="C2931" s="402">
        <v>46.556699999999999</v>
      </c>
      <c r="D2931" s="428">
        <v>23.8169</v>
      </c>
      <c r="E2931" s="449" t="s">
        <v>206</v>
      </c>
      <c r="F2931" s="450" t="s">
        <v>651</v>
      </c>
      <c r="G2931" s="450" t="s">
        <v>2516</v>
      </c>
      <c r="H2931" s="450" t="s">
        <v>3136</v>
      </c>
      <c r="I2931" s="627" t="s">
        <v>681</v>
      </c>
      <c r="J2931" s="399" t="s">
        <v>3</v>
      </c>
      <c r="K2931" s="624">
        <v>3</v>
      </c>
      <c r="L2931" s="624">
        <v>5</v>
      </c>
      <c r="M2931" s="624">
        <v>5</v>
      </c>
      <c r="N2931" s="398">
        <v>60</v>
      </c>
      <c r="O2931" s="395"/>
      <c r="P2931" s="526"/>
      <c r="Q2931" s="526">
        <v>51</v>
      </c>
      <c r="R2931" s="526">
        <v>9</v>
      </c>
      <c r="S2931" s="526"/>
      <c r="T2931" s="526"/>
      <c r="U2931" s="526"/>
      <c r="V2931" s="526">
        <f t="shared" si="147"/>
        <v>0</v>
      </c>
      <c r="W2931" s="672"/>
      <c r="X2931" s="396" t="str">
        <f t="shared" si="145"/>
        <v>51 două camere, 9 trei camere, 0 număr camere necunoscut &lt;span style="color: red;"&gt;(spuneți-mi sau trimiteți tabel întreținere)&lt;/span&gt;</v>
      </c>
      <c r="Y2931" s="622" t="str">
        <f t="shared" si="146"/>
        <v>60 din care 51 două camere, 9 trei camere, 0 număr camere necunoscut &lt;span style="color: red;"&gt;(spuneți-mi sau trimiteți tabel întreținere)&lt;/span&gt;</v>
      </c>
      <c r="Z2931" s="397"/>
      <c r="AA2931" s="625" t="s">
        <v>1043</v>
      </c>
      <c r="AB2931" s="628" t="s">
        <v>1305</v>
      </c>
      <c r="AC2931" s="431" t="s">
        <v>1547</v>
      </c>
      <c r="AD2931" s="623" t="s">
        <v>1491</v>
      </c>
      <c r="AE2931" s="623"/>
      <c r="AF2931" s="623"/>
      <c r="AG2931" s="623" t="s">
        <v>10</v>
      </c>
      <c r="AH2931" s="623"/>
      <c r="AI2931" s="623" t="s">
        <v>2583</v>
      </c>
      <c r="AJ2931" s="441"/>
      <c r="AK2931" s="359"/>
    </row>
    <row r="2932" spans="1:37">
      <c r="A2932" s="367"/>
      <c r="B2932" s="445" t="s">
        <v>203</v>
      </c>
      <c r="C2932" s="402">
        <v>46.556399999999996</v>
      </c>
      <c r="D2932" s="428">
        <v>23.817699999999999</v>
      </c>
      <c r="E2932" s="449" t="s">
        <v>206</v>
      </c>
      <c r="F2932" s="450" t="s">
        <v>651</v>
      </c>
      <c r="G2932" s="450" t="s">
        <v>2516</v>
      </c>
      <c r="H2932" s="450" t="s">
        <v>5430</v>
      </c>
      <c r="I2932" s="627" t="s">
        <v>681</v>
      </c>
      <c r="J2932" s="399" t="s">
        <v>3</v>
      </c>
      <c r="K2932" s="624">
        <v>2</v>
      </c>
      <c r="L2932" s="624">
        <v>5</v>
      </c>
      <c r="M2932" s="624">
        <v>5</v>
      </c>
      <c r="N2932" s="398">
        <v>40</v>
      </c>
      <c r="O2932" s="395"/>
      <c r="P2932" s="526"/>
      <c r="Q2932" s="526">
        <v>34</v>
      </c>
      <c r="R2932" s="526">
        <v>6</v>
      </c>
      <c r="S2932" s="526"/>
      <c r="T2932" s="526"/>
      <c r="U2932" s="526"/>
      <c r="V2932" s="526">
        <f t="shared" si="147"/>
        <v>0</v>
      </c>
      <c r="W2932" s="672"/>
      <c r="X2932" s="396" t="str">
        <f t="shared" si="145"/>
        <v>34 două camere, 6 trei camere, 0 număr camere necunoscut &lt;span style="color: red;"&gt;(spuneți-mi sau trimiteți tabel întreținere)&lt;/span&gt;</v>
      </c>
      <c r="Y2932" s="622" t="str">
        <f t="shared" si="146"/>
        <v>40 din care 34 două camere, 6 trei camere, 0 număr camere necunoscut &lt;span style="color: red;"&gt;(spuneți-mi sau trimiteți tabel întreținere)&lt;/span&gt;</v>
      </c>
      <c r="Z2932" s="397"/>
      <c r="AA2932" s="625" t="s">
        <v>1043</v>
      </c>
      <c r="AB2932" s="628" t="s">
        <v>1306</v>
      </c>
      <c r="AC2932" s="431" t="s">
        <v>1155</v>
      </c>
      <c r="AD2932" s="623" t="s">
        <v>2301</v>
      </c>
      <c r="AE2932" s="623"/>
      <c r="AF2932" s="623"/>
      <c r="AG2932" s="623" t="s">
        <v>10</v>
      </c>
      <c r="AH2932" s="623"/>
      <c r="AI2932" s="623" t="s">
        <v>2591</v>
      </c>
      <c r="AJ2932" s="441"/>
      <c r="AK2932" s="359"/>
    </row>
    <row r="2933" spans="1:37">
      <c r="A2933" s="367"/>
      <c r="B2933" s="445" t="s">
        <v>203</v>
      </c>
      <c r="C2933" s="402">
        <v>46.555300000000003</v>
      </c>
      <c r="D2933" s="428">
        <v>23.811800000000002</v>
      </c>
      <c r="E2933" s="449" t="s">
        <v>206</v>
      </c>
      <c r="F2933" s="450" t="s">
        <v>651</v>
      </c>
      <c r="G2933" s="450" t="s">
        <v>2516</v>
      </c>
      <c r="H2933" s="450" t="s">
        <v>5460</v>
      </c>
      <c r="I2933" s="627" t="s">
        <v>681</v>
      </c>
      <c r="J2933" s="399" t="s">
        <v>3</v>
      </c>
      <c r="K2933" s="624">
        <v>8</v>
      </c>
      <c r="L2933" s="624">
        <v>5</v>
      </c>
      <c r="M2933" s="624">
        <v>5</v>
      </c>
      <c r="N2933" s="398">
        <v>80</v>
      </c>
      <c r="O2933" s="395"/>
      <c r="P2933" s="526"/>
      <c r="Q2933" s="526">
        <v>10</v>
      </c>
      <c r="R2933" s="526">
        <v>46</v>
      </c>
      <c r="S2933" s="526">
        <v>24</v>
      </c>
      <c r="T2933" s="526"/>
      <c r="U2933" s="526"/>
      <c r="V2933" s="526">
        <f t="shared" si="147"/>
        <v>0</v>
      </c>
      <c r="W2933" s="672"/>
      <c r="X2933" s="396" t="str">
        <f t="shared" si="145"/>
        <v>10 două camere, 46 trei camere, 24 patru camere, 0 număr camere necunoscut &lt;span style="color: red;"&gt;(spuneți-mi sau trimiteți tabel întreținere)&lt;/span&gt;</v>
      </c>
      <c r="Y2933" s="622" t="str">
        <f t="shared" si="146"/>
        <v>80 din care 10 două camere, 46 trei camere, 24 patru camere, 0 număr camere necunoscut &lt;span style="color: red;"&gt;(spuneți-mi sau trimiteți tabel întreținere)&lt;/span&gt;</v>
      </c>
      <c r="Z2933" s="397" t="s">
        <v>975</v>
      </c>
      <c r="AA2933" s="625" t="s">
        <v>1043</v>
      </c>
      <c r="AB2933" s="628" t="s">
        <v>1306</v>
      </c>
      <c r="AC2933" s="431" t="s">
        <v>1155</v>
      </c>
      <c r="AD2933" s="623" t="s">
        <v>2280</v>
      </c>
      <c r="AE2933" s="623"/>
      <c r="AF2933" s="623"/>
      <c r="AG2933" s="623" t="s">
        <v>10</v>
      </c>
      <c r="AH2933" s="623"/>
      <c r="AI2933" s="623" t="s">
        <v>2598</v>
      </c>
      <c r="AJ2933" s="441"/>
      <c r="AK2933" s="359"/>
    </row>
    <row r="2934" spans="1:37">
      <c r="A2934" s="367"/>
      <c r="B2934" s="445" t="s">
        <v>821</v>
      </c>
      <c r="C2934" s="402">
        <v>46.555300000000003</v>
      </c>
      <c r="D2934" s="428">
        <v>23.812999999999999</v>
      </c>
      <c r="E2934" s="449" t="s">
        <v>206</v>
      </c>
      <c r="F2934" s="450" t="s">
        <v>651</v>
      </c>
      <c r="G2934" s="450" t="s">
        <v>2516</v>
      </c>
      <c r="H2934" s="450" t="s">
        <v>5461</v>
      </c>
      <c r="I2934" s="627" t="s">
        <v>681</v>
      </c>
      <c r="J2934" s="399" t="s">
        <v>3</v>
      </c>
      <c r="K2934" s="624">
        <v>5</v>
      </c>
      <c r="L2934" s="624">
        <v>5</v>
      </c>
      <c r="M2934" s="624">
        <v>5</v>
      </c>
      <c r="N2934" s="398">
        <v>85</v>
      </c>
      <c r="O2934" s="395"/>
      <c r="P2934" s="526"/>
      <c r="Q2934" s="526">
        <v>51</v>
      </c>
      <c r="R2934" s="526">
        <v>16</v>
      </c>
      <c r="S2934" s="526">
        <v>3</v>
      </c>
      <c r="T2934" s="526"/>
      <c r="U2934" s="526"/>
      <c r="V2934" s="526">
        <f t="shared" si="147"/>
        <v>15</v>
      </c>
      <c r="W2934" s="672"/>
      <c r="X2934" s="396" t="str">
        <f t="shared" si="145"/>
        <v>51 două camere, 16 trei camere, 3 patru camere, 15 număr camere necunoscut &lt;span style="color: red;"&gt;(spuneți-mi sau trimiteți tabel întreținere)&lt;/span&gt;</v>
      </c>
      <c r="Y2934" s="622" t="str">
        <f t="shared" si="146"/>
        <v>85 din care 51 două camere, 16 trei camere, 3 patru camere, 15 număr camere necunoscut &lt;span style="color: red;"&gt;(spuneți-mi sau trimiteți tabel întreținere)&lt;/span&gt;</v>
      </c>
      <c r="Z2934" s="397"/>
      <c r="AA2934" s="625" t="s">
        <v>1043</v>
      </c>
      <c r="AB2934" s="628" t="s">
        <v>1306</v>
      </c>
      <c r="AC2934" s="431" t="s">
        <v>1155</v>
      </c>
      <c r="AD2934" s="623" t="s">
        <v>2337</v>
      </c>
      <c r="AE2934" s="623"/>
      <c r="AF2934" s="623"/>
      <c r="AG2934" s="623" t="s">
        <v>10</v>
      </c>
      <c r="AH2934" s="623"/>
      <c r="AI2934" s="623" t="s">
        <v>2591</v>
      </c>
      <c r="AJ2934" s="441"/>
      <c r="AK2934" s="359"/>
    </row>
    <row r="2935" spans="1:37">
      <c r="A2935" s="367"/>
      <c r="B2935" s="445" t="s">
        <v>971</v>
      </c>
      <c r="C2935" s="402">
        <v>46.554299999999998</v>
      </c>
      <c r="D2935" s="428">
        <v>23.807200000000002</v>
      </c>
      <c r="E2935" s="449" t="s">
        <v>206</v>
      </c>
      <c r="F2935" s="450" t="s">
        <v>651</v>
      </c>
      <c r="G2935" s="450" t="s">
        <v>2516</v>
      </c>
      <c r="H2935" s="450" t="s">
        <v>3154</v>
      </c>
      <c r="I2935" s="627" t="s">
        <v>673</v>
      </c>
      <c r="J2935" s="399" t="s">
        <v>3</v>
      </c>
      <c r="K2935" s="624">
        <v>1</v>
      </c>
      <c r="L2935" s="624">
        <v>4</v>
      </c>
      <c r="M2935" s="624">
        <v>4</v>
      </c>
      <c r="N2935" s="398">
        <v>112</v>
      </c>
      <c r="O2935" s="395">
        <v>112</v>
      </c>
      <c r="P2935" s="526"/>
      <c r="Q2935" s="526"/>
      <c r="R2935" s="526"/>
      <c r="S2935" s="526"/>
      <c r="T2935" s="526"/>
      <c r="U2935" s="526"/>
      <c r="V2935" s="526">
        <f t="shared" si="147"/>
        <v>0</v>
      </c>
      <c r="W2935" s="672" t="s">
        <v>750</v>
      </c>
      <c r="X2935" s="396" t="str">
        <f t="shared" si="145"/>
        <v>112 camere cu băi și bucătării comune, probabil 0 număr camere necunoscut &lt;span style="color: red;"&gt;(spuneți-mi sau trimiteți tabel întreținere)&lt;/span&gt;</v>
      </c>
      <c r="Y2935" s="622" t="str">
        <f t="shared" si="146"/>
        <v>probabil 112 din care 112 camere cu băi și bucătării comune, probabil 0 număr camere necunoscut &lt;span style="color: red;"&gt;(spuneți-mi sau trimiteți tabel întreținere)&lt;/span&gt;</v>
      </c>
      <c r="Z2935" s="397"/>
      <c r="AA2935" s="625" t="s">
        <v>1043</v>
      </c>
      <c r="AB2935" s="628" t="s">
        <v>1302</v>
      </c>
      <c r="AC2935" s="431" t="s">
        <v>1548</v>
      </c>
      <c r="AD2935" s="623" t="s">
        <v>2461</v>
      </c>
      <c r="AE2935" s="623"/>
      <c r="AF2935" s="623"/>
      <c r="AG2935" s="623" t="s">
        <v>5</v>
      </c>
      <c r="AH2935" s="623"/>
      <c r="AI2935" s="623" t="s">
        <v>2565</v>
      </c>
      <c r="AJ2935" s="441"/>
      <c r="AK2935" s="359"/>
    </row>
    <row r="2936" spans="1:37">
      <c r="A2936" s="367"/>
      <c r="B2936" s="445" t="s">
        <v>967</v>
      </c>
      <c r="C2936" s="402">
        <v>46.556399999999996</v>
      </c>
      <c r="D2936" s="428">
        <v>23.806999999999999</v>
      </c>
      <c r="E2936" s="449" t="s">
        <v>206</v>
      </c>
      <c r="F2936" s="450" t="s">
        <v>651</v>
      </c>
      <c r="G2936" s="450" t="s">
        <v>2516</v>
      </c>
      <c r="H2936" s="450" t="s">
        <v>5462</v>
      </c>
      <c r="I2936" s="452" t="s">
        <v>681</v>
      </c>
      <c r="J2936" s="457" t="s">
        <v>3</v>
      </c>
      <c r="K2936" s="407">
        <v>2</v>
      </c>
      <c r="L2936" s="407">
        <v>5</v>
      </c>
      <c r="M2936" s="407">
        <v>5</v>
      </c>
      <c r="N2936" s="425">
        <v>120</v>
      </c>
      <c r="O2936" s="437"/>
      <c r="P2936" s="406">
        <v>120</v>
      </c>
      <c r="Q2936" s="406"/>
      <c r="R2936" s="406"/>
      <c r="S2936" s="406"/>
      <c r="T2936" s="406"/>
      <c r="U2936" s="406"/>
      <c r="V2936" s="406">
        <f t="shared" si="147"/>
        <v>0</v>
      </c>
      <c r="W2936" s="676"/>
      <c r="X2936" s="507" t="str">
        <f t="shared" si="145"/>
        <v>120 garsoniere, 0 număr camere necunoscut &lt;span style="color: red;"&gt;(spuneți-mi sau trimiteți tabel întreținere)&lt;/span&gt;</v>
      </c>
      <c r="Y2936" s="508" t="str">
        <f t="shared" si="146"/>
        <v>120 din care 120 garsoniere, 0 număr camere necunoscut &lt;span style="color: red;"&gt;(spuneți-mi sau trimiteți tabel întreținere)&lt;/span&gt;</v>
      </c>
      <c r="Z2936" s="509"/>
      <c r="AA2936" s="510" t="s">
        <v>1043</v>
      </c>
      <c r="AB2936" s="421" t="s">
        <v>1302</v>
      </c>
      <c r="AC2936" s="432" t="s">
        <v>1548</v>
      </c>
      <c r="AD2936" s="356" t="s">
        <v>2489</v>
      </c>
      <c r="AE2936" s="356"/>
      <c r="AF2936" s="356"/>
      <c r="AG2936" s="356" t="s">
        <v>840</v>
      </c>
      <c r="AH2936" s="356"/>
      <c r="AI2936" s="623" t="s">
        <v>2573</v>
      </c>
      <c r="AJ2936" s="441"/>
      <c r="AK2936" s="359"/>
    </row>
    <row r="2937" spans="1:37">
      <c r="A2937" s="367"/>
      <c r="B2937" s="445" t="s">
        <v>966</v>
      </c>
      <c r="C2937" s="402">
        <v>46.555700000000002</v>
      </c>
      <c r="D2937" s="428">
        <v>23.814900000000002</v>
      </c>
      <c r="E2937" s="449" t="s">
        <v>206</v>
      </c>
      <c r="F2937" s="450" t="s">
        <v>651</v>
      </c>
      <c r="G2937" s="450" t="s">
        <v>2516</v>
      </c>
      <c r="H2937" s="450" t="s">
        <v>5384</v>
      </c>
      <c r="I2937" s="452" t="s">
        <v>681</v>
      </c>
      <c r="J2937" s="457" t="s">
        <v>3</v>
      </c>
      <c r="K2937" s="407">
        <v>1</v>
      </c>
      <c r="L2937" s="407">
        <v>5</v>
      </c>
      <c r="M2937" s="407">
        <v>5</v>
      </c>
      <c r="N2937" s="425">
        <v>80</v>
      </c>
      <c r="O2937" s="437"/>
      <c r="P2937" s="406">
        <v>80</v>
      </c>
      <c r="Q2937" s="406"/>
      <c r="R2937" s="406"/>
      <c r="S2937" s="406"/>
      <c r="T2937" s="406"/>
      <c r="U2937" s="406"/>
      <c r="V2937" s="406">
        <f t="shared" si="147"/>
        <v>0</v>
      </c>
      <c r="W2937" s="676"/>
      <c r="X2937" s="507" t="str">
        <f t="shared" si="145"/>
        <v>80 garsoniere, 0 număr camere necunoscut &lt;span style="color: red;"&gt;(spuneți-mi sau trimiteți tabel întreținere)&lt;/span&gt;</v>
      </c>
      <c r="Y2937" s="508" t="str">
        <f t="shared" si="146"/>
        <v>80 din care 80 garsoniere, 0 număr camere necunoscut &lt;span style="color: red;"&gt;(spuneți-mi sau trimiteți tabel întreținere)&lt;/span&gt;</v>
      </c>
      <c r="Z2937" s="509"/>
      <c r="AA2937" s="510" t="s">
        <v>1043</v>
      </c>
      <c r="AB2937" s="421" t="s">
        <v>1302</v>
      </c>
      <c r="AC2937" s="432" t="s">
        <v>1548</v>
      </c>
      <c r="AD2937" s="356" t="s">
        <v>2486</v>
      </c>
      <c r="AE2937" s="356"/>
      <c r="AF2937" s="356"/>
      <c r="AG2937" s="356" t="s">
        <v>840</v>
      </c>
      <c r="AH2937" s="356"/>
      <c r="AI2937" s="623" t="s">
        <v>2573</v>
      </c>
      <c r="AJ2937" s="441"/>
      <c r="AK2937" s="359"/>
    </row>
    <row r="2938" spans="1:37">
      <c r="A2938" s="367"/>
      <c r="B2938" s="445" t="s">
        <v>955</v>
      </c>
      <c r="C2938" s="402">
        <v>46.557299999999998</v>
      </c>
      <c r="D2938" s="428">
        <v>23.8124</v>
      </c>
      <c r="E2938" s="449" t="s">
        <v>206</v>
      </c>
      <c r="F2938" s="450" t="s">
        <v>651</v>
      </c>
      <c r="G2938" s="450" t="s">
        <v>2516</v>
      </c>
      <c r="H2938" s="450" t="s">
        <v>5463</v>
      </c>
      <c r="I2938" s="452" t="s">
        <v>681</v>
      </c>
      <c r="J2938" s="457" t="s">
        <v>3</v>
      </c>
      <c r="K2938" s="407">
        <v>2</v>
      </c>
      <c r="L2938" s="407">
        <v>5</v>
      </c>
      <c r="M2938" s="407">
        <v>5</v>
      </c>
      <c r="N2938" s="425">
        <v>160</v>
      </c>
      <c r="O2938" s="437"/>
      <c r="P2938" s="406">
        <v>160</v>
      </c>
      <c r="Q2938" s="406"/>
      <c r="R2938" s="406"/>
      <c r="S2938" s="406"/>
      <c r="T2938" s="406"/>
      <c r="U2938" s="406"/>
      <c r="V2938" s="406">
        <f t="shared" si="147"/>
        <v>0</v>
      </c>
      <c r="W2938" s="676"/>
      <c r="X2938" s="507" t="str">
        <f t="shared" si="145"/>
        <v>160 garsoniere, 0 număr camere necunoscut &lt;span style="color: red;"&gt;(spuneți-mi sau trimiteți tabel întreținere)&lt;/span&gt;</v>
      </c>
      <c r="Y2938" s="508" t="str">
        <f t="shared" si="146"/>
        <v>160 din care 160 garsoniere, 0 număr camere necunoscut &lt;span style="color: red;"&gt;(spuneți-mi sau trimiteți tabel întreținere)&lt;/span&gt;</v>
      </c>
      <c r="Z2938" s="509"/>
      <c r="AA2938" s="510" t="s">
        <v>1043</v>
      </c>
      <c r="AB2938" s="421" t="s">
        <v>1302</v>
      </c>
      <c r="AC2938" s="432" t="s">
        <v>1548</v>
      </c>
      <c r="AD2938" s="356" t="s">
        <v>2486</v>
      </c>
      <c r="AE2938" s="356"/>
      <c r="AF2938" s="356"/>
      <c r="AG2938" s="356" t="s">
        <v>840</v>
      </c>
      <c r="AH2938" s="356"/>
      <c r="AI2938" s="623" t="s">
        <v>2573</v>
      </c>
      <c r="AJ2938" s="441"/>
      <c r="AK2938" s="359"/>
    </row>
    <row r="2939" spans="1:37">
      <c r="A2939" s="367"/>
      <c r="B2939" s="445" t="s">
        <v>204</v>
      </c>
      <c r="C2939" s="402">
        <v>46.555300000000003</v>
      </c>
      <c r="D2939" s="428">
        <v>23.810700000000001</v>
      </c>
      <c r="E2939" s="449" t="s">
        <v>206</v>
      </c>
      <c r="F2939" s="450" t="s">
        <v>651</v>
      </c>
      <c r="G2939" s="450" t="s">
        <v>2516</v>
      </c>
      <c r="H2939" s="450" t="s">
        <v>5464</v>
      </c>
      <c r="I2939" s="627" t="s">
        <v>681</v>
      </c>
      <c r="J2939" s="399" t="s">
        <v>3</v>
      </c>
      <c r="K2939" s="624">
        <v>5</v>
      </c>
      <c r="L2939" s="624">
        <v>5</v>
      </c>
      <c r="M2939" s="624">
        <v>5</v>
      </c>
      <c r="N2939" s="398">
        <v>80</v>
      </c>
      <c r="O2939" s="395"/>
      <c r="P2939" s="526"/>
      <c r="Q2939" s="526">
        <v>56</v>
      </c>
      <c r="R2939" s="526">
        <v>18</v>
      </c>
      <c r="S2939" s="526">
        <v>6</v>
      </c>
      <c r="T2939" s="526"/>
      <c r="U2939" s="526"/>
      <c r="V2939" s="526">
        <f t="shared" si="147"/>
        <v>0</v>
      </c>
      <c r="W2939" s="672"/>
      <c r="X2939" s="396" t="str">
        <f t="shared" si="145"/>
        <v>56 două camere, 18 trei camere, 6 patru camere, 0 număr camere necunoscut &lt;span style="color: red;"&gt;(spuneți-mi sau trimiteți tabel întreținere)&lt;/span&gt;</v>
      </c>
      <c r="Y2939" s="622" t="str">
        <f t="shared" si="146"/>
        <v>80 din care 56 două camere, 18 trei camere, 6 patru camere, 0 număr camere necunoscut &lt;span style="color: red;"&gt;(spuneți-mi sau trimiteți tabel întreținere)&lt;/span&gt;</v>
      </c>
      <c r="Z2939" s="397"/>
      <c r="AA2939" s="625" t="s">
        <v>1043</v>
      </c>
      <c r="AB2939" s="628" t="s">
        <v>1306</v>
      </c>
      <c r="AC2939" s="431" t="s">
        <v>1155</v>
      </c>
      <c r="AD2939" s="623" t="s">
        <v>2696</v>
      </c>
      <c r="AE2939" s="623"/>
      <c r="AF2939" s="623"/>
      <c r="AG2939" s="623" t="s">
        <v>10</v>
      </c>
      <c r="AH2939" s="623" t="s">
        <v>2697</v>
      </c>
      <c r="AI2939" s="623" t="s">
        <v>2591</v>
      </c>
      <c r="AJ2939" s="441"/>
      <c r="AK2939" s="359"/>
    </row>
    <row r="2940" spans="1:37">
      <c r="A2940" s="367"/>
      <c r="B2940" s="445" t="s">
        <v>66</v>
      </c>
      <c r="C2940" s="402">
        <v>46.554900000000004</v>
      </c>
      <c r="D2940" s="428">
        <v>23.810700000000001</v>
      </c>
      <c r="E2940" s="449" t="s">
        <v>206</v>
      </c>
      <c r="F2940" s="450" t="s">
        <v>651</v>
      </c>
      <c r="G2940" s="450" t="s">
        <v>2516</v>
      </c>
      <c r="H2940" s="450" t="s">
        <v>2950</v>
      </c>
      <c r="I2940" s="627" t="s">
        <v>681</v>
      </c>
      <c r="J2940" s="399" t="s">
        <v>3</v>
      </c>
      <c r="K2940" s="624">
        <v>3</v>
      </c>
      <c r="L2940" s="624">
        <v>5</v>
      </c>
      <c r="M2940" s="624">
        <v>5</v>
      </c>
      <c r="N2940" s="398">
        <v>30</v>
      </c>
      <c r="O2940" s="395"/>
      <c r="P2940" s="526"/>
      <c r="Q2940" s="526">
        <v>5</v>
      </c>
      <c r="R2940" s="526">
        <v>16</v>
      </c>
      <c r="S2940" s="526">
        <v>9</v>
      </c>
      <c r="T2940" s="526"/>
      <c r="U2940" s="526"/>
      <c r="V2940" s="526">
        <f t="shared" si="147"/>
        <v>0</v>
      </c>
      <c r="W2940" s="672"/>
      <c r="X2940" s="396" t="str">
        <f t="shared" si="145"/>
        <v>5 două camere, 16 trei camere, 9 patru camere, 0 număr camere necunoscut &lt;span style="color: red;"&gt;(spuneți-mi sau trimiteți tabel întreținere)&lt;/span&gt;</v>
      </c>
      <c r="Y2940" s="622" t="str">
        <f t="shared" si="146"/>
        <v>30 din care 5 două camere, 16 trei camere, 9 patru camere, 0 număr camere necunoscut &lt;span style="color: red;"&gt;(spuneți-mi sau trimiteți tabel întreținere)&lt;/span&gt;</v>
      </c>
      <c r="Z2940" s="397"/>
      <c r="AA2940" s="625" t="s">
        <v>1043</v>
      </c>
      <c r="AB2940" s="628" t="s">
        <v>1306</v>
      </c>
      <c r="AC2940" s="431" t="s">
        <v>1155</v>
      </c>
      <c r="AD2940" s="623" t="s">
        <v>1416</v>
      </c>
      <c r="AE2940" s="623"/>
      <c r="AF2940" s="623"/>
      <c r="AG2940" s="623" t="s">
        <v>10</v>
      </c>
      <c r="AH2940" s="623"/>
      <c r="AI2940" s="623" t="s">
        <v>2598</v>
      </c>
      <c r="AJ2940" s="441"/>
      <c r="AK2940" s="359"/>
    </row>
    <row r="2941" spans="1:37">
      <c r="A2941" s="367"/>
      <c r="B2941" s="445" t="s">
        <v>67</v>
      </c>
      <c r="C2941" s="402">
        <v>46.555</v>
      </c>
      <c r="D2941" s="428">
        <v>23.811399999999999</v>
      </c>
      <c r="E2941" s="449" t="s">
        <v>206</v>
      </c>
      <c r="F2941" s="450" t="s">
        <v>651</v>
      </c>
      <c r="G2941" s="450" t="s">
        <v>2516</v>
      </c>
      <c r="H2941" s="450" t="s">
        <v>5465</v>
      </c>
      <c r="I2941" s="452" t="s">
        <v>681</v>
      </c>
      <c r="J2941" s="457" t="s">
        <v>3</v>
      </c>
      <c r="K2941" s="407">
        <v>5</v>
      </c>
      <c r="L2941" s="407">
        <v>5</v>
      </c>
      <c r="M2941" s="407">
        <v>5</v>
      </c>
      <c r="N2941" s="425">
        <v>62</v>
      </c>
      <c r="O2941" s="395"/>
      <c r="P2941" s="526"/>
      <c r="Q2941" s="526">
        <v>44</v>
      </c>
      <c r="R2941" s="526">
        <v>12</v>
      </c>
      <c r="S2941" s="526">
        <v>6</v>
      </c>
      <c r="T2941" s="526"/>
      <c r="U2941" s="526"/>
      <c r="V2941" s="526">
        <f t="shared" si="147"/>
        <v>0</v>
      </c>
      <c r="W2941" s="672"/>
      <c r="X2941" s="507" t="str">
        <f t="shared" si="145"/>
        <v>44 două camere, 12 trei camere, 6 patru camere, 0 număr camere necunoscut &lt;span style="color: red;"&gt;(spuneți-mi sau trimiteți tabel întreținere)&lt;/span&gt;</v>
      </c>
      <c r="Y2941" s="508" t="str">
        <f t="shared" si="146"/>
        <v>62 din care 44 două camere, 12 trei camere, 6 patru camere, 0 număr camere necunoscut &lt;span style="color: red;"&gt;(spuneți-mi sau trimiteți tabel întreținere)&lt;/span&gt;</v>
      </c>
      <c r="Z2941" s="509"/>
      <c r="AA2941" s="625" t="s">
        <v>1043</v>
      </c>
      <c r="AB2941" s="628" t="s">
        <v>1306</v>
      </c>
      <c r="AC2941" s="431" t="s">
        <v>1155</v>
      </c>
      <c r="AD2941" s="356" t="s">
        <v>2189</v>
      </c>
      <c r="AE2941" s="356"/>
      <c r="AF2941" s="356"/>
      <c r="AG2941" s="623" t="s">
        <v>10</v>
      </c>
      <c r="AH2941" s="623"/>
      <c r="AI2941" s="623" t="s">
        <v>2598</v>
      </c>
      <c r="AJ2941" s="441"/>
      <c r="AK2941" s="359"/>
    </row>
    <row r="2942" spans="1:37">
      <c r="A2942" s="367"/>
      <c r="B2942" s="445" t="s">
        <v>68</v>
      </c>
      <c r="C2942" s="402">
        <v>46.555</v>
      </c>
      <c r="D2942" s="428">
        <v>23.8123</v>
      </c>
      <c r="E2942" s="449" t="s">
        <v>206</v>
      </c>
      <c r="F2942" s="450" t="s">
        <v>651</v>
      </c>
      <c r="G2942" s="450" t="s">
        <v>2516</v>
      </c>
      <c r="H2942" s="450" t="s">
        <v>2953</v>
      </c>
      <c r="I2942" s="452" t="s">
        <v>681</v>
      </c>
      <c r="J2942" s="457" t="s">
        <v>3</v>
      </c>
      <c r="K2942" s="407">
        <v>5</v>
      </c>
      <c r="L2942" s="407">
        <v>5</v>
      </c>
      <c r="M2942" s="407">
        <v>5</v>
      </c>
      <c r="N2942" s="425">
        <v>62</v>
      </c>
      <c r="O2942" s="395"/>
      <c r="P2942" s="526"/>
      <c r="Q2942" s="526">
        <v>44</v>
      </c>
      <c r="R2942" s="526">
        <v>12</v>
      </c>
      <c r="S2942" s="526">
        <v>6</v>
      </c>
      <c r="T2942" s="526"/>
      <c r="U2942" s="526"/>
      <c r="V2942" s="526">
        <f t="shared" si="147"/>
        <v>0</v>
      </c>
      <c r="W2942" s="672"/>
      <c r="X2942" s="507" t="str">
        <f t="shared" si="145"/>
        <v>44 două camere, 12 trei camere, 6 patru camere, 0 număr camere necunoscut &lt;span style="color: red;"&gt;(spuneți-mi sau trimiteți tabel întreținere)&lt;/span&gt;</v>
      </c>
      <c r="Y2942" s="508" t="str">
        <f t="shared" si="146"/>
        <v>62 din care 44 două camere, 12 trei camere, 6 patru camere, 0 număr camere necunoscut &lt;span style="color: red;"&gt;(spuneți-mi sau trimiteți tabel întreținere)&lt;/span&gt;</v>
      </c>
      <c r="Z2942" s="509"/>
      <c r="AA2942" s="625" t="s">
        <v>1043</v>
      </c>
      <c r="AB2942" s="628" t="s">
        <v>1306</v>
      </c>
      <c r="AC2942" s="431" t="s">
        <v>1155</v>
      </c>
      <c r="AD2942" s="356" t="s">
        <v>2189</v>
      </c>
      <c r="AE2942" s="356"/>
      <c r="AF2942" s="356"/>
      <c r="AG2942" s="623" t="s">
        <v>10</v>
      </c>
      <c r="AH2942" s="623"/>
      <c r="AI2942" s="623" t="s">
        <v>2598</v>
      </c>
      <c r="AJ2942" s="441"/>
      <c r="AK2942" s="359"/>
    </row>
    <row r="2943" spans="1:37">
      <c r="A2943" s="367"/>
      <c r="B2943" s="445" t="s">
        <v>850</v>
      </c>
      <c r="C2943" s="402">
        <v>46.554900000000004</v>
      </c>
      <c r="D2943" s="428">
        <v>23.809899999999999</v>
      </c>
      <c r="E2943" s="449" t="s">
        <v>206</v>
      </c>
      <c r="F2943" s="450" t="s">
        <v>651</v>
      </c>
      <c r="G2943" s="450" t="s">
        <v>2516</v>
      </c>
      <c r="H2943" s="450" t="s">
        <v>2951</v>
      </c>
      <c r="I2943" s="627" t="s">
        <v>695</v>
      </c>
      <c r="J2943" s="399" t="s">
        <v>3</v>
      </c>
      <c r="K2943" s="624">
        <v>2</v>
      </c>
      <c r="L2943" s="624">
        <v>5</v>
      </c>
      <c r="M2943" s="624">
        <v>4</v>
      </c>
      <c r="N2943" s="398">
        <v>32</v>
      </c>
      <c r="O2943" s="395"/>
      <c r="P2943" s="526"/>
      <c r="Q2943" s="526"/>
      <c r="R2943" s="526">
        <v>32</v>
      </c>
      <c r="S2943" s="526"/>
      <c r="T2943" s="526"/>
      <c r="U2943" s="526"/>
      <c r="V2943" s="526">
        <f t="shared" si="147"/>
        <v>0</v>
      </c>
      <c r="W2943" s="672"/>
      <c r="X2943" s="396" t="str">
        <f t="shared" si="145"/>
        <v>32 trei camere, 0 număr camere necunoscut &lt;span style="color: red;"&gt;(spuneți-mi sau trimiteți tabel întreținere)&lt;/span&gt;</v>
      </c>
      <c r="Y2943" s="622" t="str">
        <f t="shared" si="146"/>
        <v>32 din care 32 trei camere, 0 număr camere necunoscut &lt;span style="color: red;"&gt;(spuneți-mi sau trimiteți tabel întreținere)&lt;/span&gt;</v>
      </c>
      <c r="Z2943" s="397"/>
      <c r="AA2943" s="625" t="s">
        <v>1043</v>
      </c>
      <c r="AB2943" s="628" t="s">
        <v>1307</v>
      </c>
      <c r="AC2943" s="431" t="s">
        <v>1155</v>
      </c>
      <c r="AD2943" s="623" t="s">
        <v>1625</v>
      </c>
      <c r="AE2943" s="623"/>
      <c r="AF2943" s="623"/>
      <c r="AG2943" s="623" t="s">
        <v>2108</v>
      </c>
      <c r="AH2943" s="623"/>
      <c r="AI2943" s="623" t="s">
        <v>2610</v>
      </c>
      <c r="AJ2943" s="441"/>
      <c r="AK2943" s="359"/>
    </row>
    <row r="2944" spans="1:37">
      <c r="A2944" s="367"/>
      <c r="B2944" s="445" t="s">
        <v>69</v>
      </c>
      <c r="C2944" s="402">
        <v>46.555</v>
      </c>
      <c r="D2944" s="428">
        <v>23.813600000000001</v>
      </c>
      <c r="E2944" s="449" t="s">
        <v>206</v>
      </c>
      <c r="F2944" s="450" t="s">
        <v>651</v>
      </c>
      <c r="G2944" s="450" t="s">
        <v>2516</v>
      </c>
      <c r="H2944" s="450" t="s">
        <v>2952</v>
      </c>
      <c r="I2944" s="452" t="s">
        <v>681</v>
      </c>
      <c r="J2944" s="457" t="s">
        <v>3</v>
      </c>
      <c r="K2944" s="407">
        <v>6</v>
      </c>
      <c r="L2944" s="407">
        <v>5</v>
      </c>
      <c r="M2944" s="407">
        <v>5</v>
      </c>
      <c r="N2944" s="425">
        <v>72</v>
      </c>
      <c r="O2944" s="395"/>
      <c r="P2944" s="526"/>
      <c r="Q2944" s="526">
        <v>49</v>
      </c>
      <c r="R2944" s="526">
        <v>14</v>
      </c>
      <c r="S2944" s="526">
        <v>9</v>
      </c>
      <c r="T2944" s="526"/>
      <c r="U2944" s="526"/>
      <c r="V2944" s="526">
        <f t="shared" si="147"/>
        <v>0</v>
      </c>
      <c r="W2944" s="672"/>
      <c r="X2944" s="507" t="str">
        <f t="shared" si="145"/>
        <v>49 două camere, 14 trei camere, 9 patru camere, 0 număr camere necunoscut &lt;span style="color: red;"&gt;(spuneți-mi sau trimiteți tabel întreținere)&lt;/span&gt;</v>
      </c>
      <c r="Y2944" s="508" t="str">
        <f t="shared" si="146"/>
        <v>72 din care 49 două camere, 14 trei camere, 9 patru camere, 0 număr camere necunoscut &lt;span style="color: red;"&gt;(spuneți-mi sau trimiteți tabel întreținere)&lt;/span&gt;</v>
      </c>
      <c r="Z2944" s="509"/>
      <c r="AA2944" s="625" t="s">
        <v>1043</v>
      </c>
      <c r="AB2944" s="628" t="s">
        <v>1306</v>
      </c>
      <c r="AC2944" s="431" t="s">
        <v>1155</v>
      </c>
      <c r="AD2944" s="356" t="s">
        <v>2197</v>
      </c>
      <c r="AE2944" s="356"/>
      <c r="AF2944" s="356"/>
      <c r="AG2944" s="623" t="s">
        <v>10</v>
      </c>
      <c r="AH2944" s="623"/>
      <c r="AI2944" s="623" t="s">
        <v>2598</v>
      </c>
      <c r="AJ2944" s="441"/>
      <c r="AK2944" s="359"/>
    </row>
    <row r="2945" spans="1:37">
      <c r="A2945" s="367"/>
      <c r="B2945" s="445" t="s">
        <v>179</v>
      </c>
      <c r="C2945" s="402">
        <v>46.558</v>
      </c>
      <c r="D2945" s="428">
        <v>23.813300000000002</v>
      </c>
      <c r="E2945" s="449" t="s">
        <v>206</v>
      </c>
      <c r="F2945" s="450" t="s">
        <v>651</v>
      </c>
      <c r="G2945" s="450" t="s">
        <v>2516</v>
      </c>
      <c r="H2945" s="450" t="s">
        <v>3285</v>
      </c>
      <c r="I2945" s="452" t="s">
        <v>681</v>
      </c>
      <c r="J2945" s="457" t="s">
        <v>3</v>
      </c>
      <c r="K2945" s="407">
        <v>2</v>
      </c>
      <c r="L2945" s="407">
        <v>5</v>
      </c>
      <c r="M2945" s="407">
        <v>5</v>
      </c>
      <c r="N2945" s="425">
        <v>20</v>
      </c>
      <c r="O2945" s="437"/>
      <c r="P2945" s="406"/>
      <c r="Q2945" s="406"/>
      <c r="R2945" s="406">
        <v>14</v>
      </c>
      <c r="S2945" s="406">
        <v>6</v>
      </c>
      <c r="T2945" s="406"/>
      <c r="U2945" s="406"/>
      <c r="V2945" s="406">
        <f t="shared" si="147"/>
        <v>0</v>
      </c>
      <c r="W2945" s="676"/>
      <c r="X2945" s="507" t="str">
        <f t="shared" si="145"/>
        <v>14 trei camere, 6 patru camere, 0 număr camere necunoscut &lt;span style="color: red;"&gt;(spuneți-mi sau trimiteți tabel întreținere)&lt;/span&gt;</v>
      </c>
      <c r="Y2945" s="508" t="str">
        <f t="shared" si="146"/>
        <v>20 din care 14 trei camere, 6 patru camere, 0 număr camere necunoscut &lt;span style="color: red;"&gt;(spuneți-mi sau trimiteți tabel întreținere)&lt;/span&gt;</v>
      </c>
      <c r="Z2945" s="509"/>
      <c r="AA2945" s="510" t="s">
        <v>1043</v>
      </c>
      <c r="AB2945" s="628" t="s">
        <v>1305</v>
      </c>
      <c r="AC2945" s="431" t="s">
        <v>1547</v>
      </c>
      <c r="AD2945" s="356" t="s">
        <v>2299</v>
      </c>
      <c r="AE2945" s="356"/>
      <c r="AF2945" s="356"/>
      <c r="AG2945" s="623" t="s">
        <v>10</v>
      </c>
      <c r="AH2945" s="623"/>
      <c r="AI2945" s="623" t="s">
        <v>2591</v>
      </c>
      <c r="AJ2945" s="441"/>
      <c r="AK2945" s="359"/>
    </row>
    <row r="2946" spans="1:37">
      <c r="A2946" s="367"/>
      <c r="B2946" s="445" t="s">
        <v>960</v>
      </c>
      <c r="C2946" s="402">
        <v>46.557699999999997</v>
      </c>
      <c r="D2946" s="428">
        <v>23.811</v>
      </c>
      <c r="E2946" s="449" t="s">
        <v>206</v>
      </c>
      <c r="F2946" s="450" t="s">
        <v>651</v>
      </c>
      <c r="G2946" s="450" t="s">
        <v>2516</v>
      </c>
      <c r="H2946" s="450" t="s">
        <v>5466</v>
      </c>
      <c r="I2946" s="627" t="s">
        <v>681</v>
      </c>
      <c r="J2946" s="399" t="s">
        <v>3</v>
      </c>
      <c r="K2946" s="624">
        <v>2</v>
      </c>
      <c r="L2946" s="624">
        <v>5</v>
      </c>
      <c r="M2946" s="624">
        <v>5</v>
      </c>
      <c r="N2946" s="398">
        <v>20</v>
      </c>
      <c r="O2946" s="395"/>
      <c r="P2946" s="526"/>
      <c r="Q2946" s="526"/>
      <c r="R2946" s="526">
        <v>12</v>
      </c>
      <c r="S2946" s="526">
        <v>8</v>
      </c>
      <c r="T2946" s="526"/>
      <c r="U2946" s="526"/>
      <c r="V2946" s="526">
        <f t="shared" si="147"/>
        <v>0</v>
      </c>
      <c r="W2946" s="672"/>
      <c r="X2946" s="396" t="str">
        <f t="shared" si="145"/>
        <v>12 trei camere, 8 patru camere, 0 număr camere necunoscut &lt;span style="color: red;"&gt;(spuneți-mi sau trimiteți tabel întreținere)&lt;/span&gt;</v>
      </c>
      <c r="Y2946" s="622" t="str">
        <f t="shared" si="146"/>
        <v>20 din care 12 trei camere, 8 patru camere, 0 număr camere necunoscut &lt;span style="color: red;"&gt;(spuneți-mi sau trimiteți tabel întreținere)&lt;/span&gt;</v>
      </c>
      <c r="Z2946" s="397"/>
      <c r="AA2946" s="625" t="s">
        <v>1043</v>
      </c>
      <c r="AB2946" s="628" t="s">
        <v>1307</v>
      </c>
      <c r="AC2946" s="431" t="s">
        <v>1155</v>
      </c>
      <c r="AD2946" s="623" t="s">
        <v>1498</v>
      </c>
      <c r="AE2946" s="623"/>
      <c r="AF2946" s="623"/>
      <c r="AG2946" s="623" t="s">
        <v>840</v>
      </c>
      <c r="AH2946" s="623"/>
      <c r="AI2946" s="623" t="s">
        <v>2582</v>
      </c>
      <c r="AJ2946" s="441"/>
      <c r="AK2946" s="359"/>
    </row>
    <row r="2947" spans="1:37">
      <c r="A2947" s="367"/>
      <c r="B2947" s="445" t="s">
        <v>404</v>
      </c>
      <c r="C2947" s="402">
        <v>46.557499999999997</v>
      </c>
      <c r="D2947" s="428">
        <v>23.809699999999999</v>
      </c>
      <c r="E2947" s="449" t="s">
        <v>206</v>
      </c>
      <c r="F2947" s="450" t="s">
        <v>651</v>
      </c>
      <c r="G2947" s="450" t="s">
        <v>2513</v>
      </c>
      <c r="H2947" s="450" t="s">
        <v>5467</v>
      </c>
      <c r="I2947" s="627" t="s">
        <v>695</v>
      </c>
      <c r="J2947" s="399" t="s">
        <v>3</v>
      </c>
      <c r="K2947" s="624">
        <v>2</v>
      </c>
      <c r="L2947" s="624">
        <v>5</v>
      </c>
      <c r="M2947" s="624">
        <v>4</v>
      </c>
      <c r="N2947" s="398">
        <v>32</v>
      </c>
      <c r="O2947" s="395"/>
      <c r="P2947" s="526"/>
      <c r="Q2947" s="526">
        <v>16</v>
      </c>
      <c r="R2947" s="526">
        <v>16</v>
      </c>
      <c r="S2947" s="526"/>
      <c r="T2947" s="526"/>
      <c r="U2947" s="526"/>
      <c r="V2947" s="526">
        <f t="shared" si="147"/>
        <v>0</v>
      </c>
      <c r="W2947" s="672"/>
      <c r="X2947" s="396" t="str">
        <f t="shared" si="145"/>
        <v>16 două camere, 16 trei camere, 0 număr camere necunoscut &lt;span style="color: red;"&gt;(spuneți-mi sau trimiteți tabel întreținere)&lt;/span&gt;</v>
      </c>
      <c r="Y2947" s="622" t="str">
        <f t="shared" si="146"/>
        <v>32 din care 16 două camere, 16 trei camere, 0 număr camere necunoscut &lt;span style="color: red;"&gt;(spuneți-mi sau trimiteți tabel întreținere)&lt;/span&gt;</v>
      </c>
      <c r="Z2947" s="397"/>
      <c r="AA2947" s="625" t="s">
        <v>1043</v>
      </c>
      <c r="AB2947" s="628" t="s">
        <v>1307</v>
      </c>
      <c r="AC2947" s="431" t="s">
        <v>1155</v>
      </c>
      <c r="AD2947" s="623" t="s">
        <v>1451</v>
      </c>
      <c r="AE2947" s="623"/>
      <c r="AF2947" s="623"/>
      <c r="AG2947" s="623" t="s">
        <v>2108</v>
      </c>
      <c r="AH2947" s="356"/>
      <c r="AI2947" s="623" t="s">
        <v>2610</v>
      </c>
      <c r="AJ2947" s="441"/>
      <c r="AK2947" s="359"/>
    </row>
    <row r="2948" spans="1:37">
      <c r="A2948" s="367"/>
      <c r="B2948" s="445" t="s">
        <v>404</v>
      </c>
      <c r="C2948" s="402"/>
      <c r="D2948" s="428"/>
      <c r="E2948" s="449" t="s">
        <v>206</v>
      </c>
      <c r="F2948" s="450" t="s">
        <v>651</v>
      </c>
      <c r="G2948" s="450" t="s">
        <v>2513</v>
      </c>
      <c r="H2948" s="450" t="s">
        <v>2075</v>
      </c>
      <c r="I2948" s="452" t="s">
        <v>624</v>
      </c>
      <c r="J2948" s="457" t="s">
        <v>624</v>
      </c>
      <c r="K2948" s="407" t="s">
        <v>624</v>
      </c>
      <c r="L2948" s="407" t="s">
        <v>624</v>
      </c>
      <c r="M2948" s="407" t="s">
        <v>624</v>
      </c>
      <c r="N2948" s="425" t="s">
        <v>624</v>
      </c>
      <c r="O2948" s="437"/>
      <c r="P2948" s="406"/>
      <c r="Q2948" s="406"/>
      <c r="R2948" s="406"/>
      <c r="S2948" s="406"/>
      <c r="T2948" s="406"/>
      <c r="U2948" s="406"/>
      <c r="V2948" s="406" t="e">
        <f t="shared" si="147"/>
        <v>#VALUE!</v>
      </c>
      <c r="W2948" s="676"/>
      <c r="X2948" s="507" t="e">
        <f t="shared" si="145"/>
        <v>#VALUE!</v>
      </c>
      <c r="Y2948" s="508" t="e">
        <f t="shared" si="146"/>
        <v>#VALUE!</v>
      </c>
      <c r="Z2948" s="509"/>
      <c r="AA2948" s="510" t="s">
        <v>1043</v>
      </c>
      <c r="AB2948" s="421" t="s">
        <v>1318</v>
      </c>
      <c r="AC2948" s="432" t="s">
        <v>624</v>
      </c>
      <c r="AD2948" s="356" t="s">
        <v>624</v>
      </c>
      <c r="AE2948" s="356"/>
      <c r="AF2948" s="356"/>
      <c r="AG2948" s="356" t="s">
        <v>840</v>
      </c>
      <c r="AH2948" s="356"/>
      <c r="AI2948" s="356" t="s">
        <v>2227</v>
      </c>
      <c r="AJ2948" s="441"/>
      <c r="AK2948" s="359"/>
    </row>
    <row r="2949" spans="1:37">
      <c r="A2949" s="367"/>
      <c r="B2949" s="445" t="s">
        <v>404</v>
      </c>
      <c r="C2949" s="402">
        <v>46.556699999999999</v>
      </c>
      <c r="D2949" s="428">
        <v>23.815999999999999</v>
      </c>
      <c r="E2949" s="449" t="s">
        <v>206</v>
      </c>
      <c r="F2949" s="450" t="s">
        <v>651</v>
      </c>
      <c r="G2949" s="450" t="s">
        <v>2516</v>
      </c>
      <c r="H2949" s="450" t="s">
        <v>2940</v>
      </c>
      <c r="I2949" s="627" t="s">
        <v>681</v>
      </c>
      <c r="J2949" s="399" t="s">
        <v>3</v>
      </c>
      <c r="K2949" s="624">
        <v>3</v>
      </c>
      <c r="L2949" s="624">
        <v>5</v>
      </c>
      <c r="M2949" s="624">
        <v>5</v>
      </c>
      <c r="N2949" s="398">
        <v>60</v>
      </c>
      <c r="O2949" s="395"/>
      <c r="P2949" s="526"/>
      <c r="Q2949" s="526">
        <v>51</v>
      </c>
      <c r="R2949" s="526">
        <v>9</v>
      </c>
      <c r="S2949" s="526"/>
      <c r="T2949" s="526"/>
      <c r="U2949" s="526"/>
      <c r="V2949" s="526">
        <f t="shared" si="147"/>
        <v>0</v>
      </c>
      <c r="W2949" s="672"/>
      <c r="X2949" s="396" t="str">
        <f t="shared" si="145"/>
        <v>51 două camere, 9 trei camere, 0 număr camere necunoscut &lt;span style="color: red;"&gt;(spuneți-mi sau trimiteți tabel întreținere)&lt;/span&gt;</v>
      </c>
      <c r="Y2949" s="622" t="str">
        <f t="shared" si="146"/>
        <v>60 din care 51 două camere, 9 trei camere, 0 număr camere necunoscut &lt;span style="color: red;"&gt;(spuneți-mi sau trimiteți tabel întreținere)&lt;/span&gt;</v>
      </c>
      <c r="Z2949" s="397" t="s">
        <v>975</v>
      </c>
      <c r="AA2949" s="625" t="s">
        <v>1043</v>
      </c>
      <c r="AB2949" s="628" t="s">
        <v>1305</v>
      </c>
      <c r="AC2949" s="431" t="s">
        <v>1547</v>
      </c>
      <c r="AD2949" s="623" t="s">
        <v>2300</v>
      </c>
      <c r="AE2949" s="623"/>
      <c r="AF2949" s="623"/>
      <c r="AG2949" s="623" t="s">
        <v>10</v>
      </c>
      <c r="AH2949" s="623"/>
      <c r="AI2949" s="623" t="s">
        <v>2591</v>
      </c>
      <c r="AJ2949" s="441"/>
      <c r="AK2949" s="359"/>
    </row>
    <row r="2950" spans="1:37">
      <c r="A2950" s="367"/>
      <c r="B2950" s="445" t="s">
        <v>404</v>
      </c>
      <c r="C2950" s="402">
        <v>46.5563</v>
      </c>
      <c r="D2950" s="428">
        <v>23.815799999999999</v>
      </c>
      <c r="E2950" s="449" t="s">
        <v>206</v>
      </c>
      <c r="F2950" s="450" t="s">
        <v>651</v>
      </c>
      <c r="G2950" s="450" t="s">
        <v>2516</v>
      </c>
      <c r="H2950" s="450" t="s">
        <v>2940</v>
      </c>
      <c r="I2950" s="452" t="s">
        <v>681</v>
      </c>
      <c r="J2950" s="457" t="s">
        <v>3</v>
      </c>
      <c r="K2950" s="407">
        <v>1</v>
      </c>
      <c r="L2950" s="407">
        <v>5</v>
      </c>
      <c r="M2950" s="407">
        <v>5</v>
      </c>
      <c r="N2950" s="425">
        <v>10</v>
      </c>
      <c r="O2950" s="437"/>
      <c r="P2950" s="406"/>
      <c r="Q2950" s="406"/>
      <c r="R2950" s="406">
        <v>7</v>
      </c>
      <c r="S2950" s="406">
        <v>3</v>
      </c>
      <c r="T2950" s="406"/>
      <c r="U2950" s="406"/>
      <c r="V2950" s="406">
        <f t="shared" si="147"/>
        <v>0</v>
      </c>
      <c r="W2950" s="676"/>
      <c r="X2950" s="507" t="str">
        <f t="shared" si="145"/>
        <v>7 trei camere, 3 patru camere, 0 număr camere necunoscut &lt;span style="color: red;"&gt;(spuneți-mi sau trimiteți tabel întreținere)&lt;/span&gt;</v>
      </c>
      <c r="Y2950" s="508" t="str">
        <f t="shared" si="146"/>
        <v>10 din care 7 trei camere, 3 patru camere, 0 număr camere necunoscut &lt;span style="color: red;"&gt;(spuneți-mi sau trimiteți tabel întreținere)&lt;/span&gt;</v>
      </c>
      <c r="Z2950" s="509"/>
      <c r="AA2950" s="510" t="s">
        <v>1043</v>
      </c>
      <c r="AB2950" s="628" t="s">
        <v>1306</v>
      </c>
      <c r="AC2950" s="431" t="s">
        <v>1155</v>
      </c>
      <c r="AD2950" s="356" t="s">
        <v>2315</v>
      </c>
      <c r="AE2950" s="356"/>
      <c r="AF2950" s="356"/>
      <c r="AG2950" s="623" t="s">
        <v>10</v>
      </c>
      <c r="AH2950" s="623"/>
      <c r="AI2950" s="623" t="s">
        <v>2591</v>
      </c>
      <c r="AJ2950" s="441"/>
      <c r="AK2950" s="359"/>
    </row>
    <row r="2951" spans="1:37">
      <c r="A2951" s="367"/>
      <c r="B2951" s="445" t="s">
        <v>404</v>
      </c>
      <c r="C2951" s="402">
        <v>46.557099999999998</v>
      </c>
      <c r="D2951" s="428">
        <v>23.8156</v>
      </c>
      <c r="E2951" s="449" t="s">
        <v>206</v>
      </c>
      <c r="F2951" s="450" t="s">
        <v>651</v>
      </c>
      <c r="G2951" s="450" t="s">
        <v>2516</v>
      </c>
      <c r="H2951" s="450" t="s">
        <v>2940</v>
      </c>
      <c r="I2951" s="452" t="s">
        <v>681</v>
      </c>
      <c r="J2951" s="457" t="s">
        <v>3</v>
      </c>
      <c r="K2951" s="407">
        <v>2</v>
      </c>
      <c r="L2951" s="407">
        <v>5</v>
      </c>
      <c r="M2951" s="407">
        <v>5</v>
      </c>
      <c r="N2951" s="425">
        <v>20</v>
      </c>
      <c r="O2951" s="437"/>
      <c r="P2951" s="406"/>
      <c r="Q2951" s="406"/>
      <c r="R2951" s="406">
        <v>14</v>
      </c>
      <c r="S2951" s="406">
        <v>6</v>
      </c>
      <c r="T2951" s="406"/>
      <c r="U2951" s="406"/>
      <c r="V2951" s="406">
        <f t="shared" si="147"/>
        <v>0</v>
      </c>
      <c r="W2951" s="676"/>
      <c r="X2951" s="507" t="str">
        <f t="shared" si="145"/>
        <v>14 trei camere, 6 patru camere, 0 număr camere necunoscut &lt;span style="color: red;"&gt;(spuneți-mi sau trimiteți tabel întreținere)&lt;/span&gt;</v>
      </c>
      <c r="Y2951" s="508" t="str">
        <f t="shared" si="146"/>
        <v>20 din care 14 trei camere, 6 patru camere, 0 număr camere necunoscut &lt;span style="color: red;"&gt;(spuneți-mi sau trimiteți tabel întreținere)&lt;/span&gt;</v>
      </c>
      <c r="Z2951" s="509"/>
      <c r="AA2951" s="510" t="s">
        <v>1043</v>
      </c>
      <c r="AB2951" s="628" t="s">
        <v>1306</v>
      </c>
      <c r="AC2951" s="431" t="s">
        <v>1155</v>
      </c>
      <c r="AD2951" s="356" t="s">
        <v>2299</v>
      </c>
      <c r="AE2951" s="356"/>
      <c r="AF2951" s="356"/>
      <c r="AG2951" s="623" t="s">
        <v>10</v>
      </c>
      <c r="AH2951" s="623"/>
      <c r="AI2951" s="623" t="s">
        <v>2591</v>
      </c>
      <c r="AJ2951" s="441"/>
      <c r="AK2951" s="359"/>
    </row>
    <row r="2952" spans="1:37">
      <c r="A2952" s="367"/>
      <c r="B2952" s="445" t="s">
        <v>404</v>
      </c>
      <c r="C2952" s="402"/>
      <c r="D2952" s="428"/>
      <c r="E2952" s="449" t="s">
        <v>206</v>
      </c>
      <c r="F2952" s="450" t="s">
        <v>651</v>
      </c>
      <c r="G2952" s="450" t="s">
        <v>2516</v>
      </c>
      <c r="H2952" s="450" t="s">
        <v>2940</v>
      </c>
      <c r="I2952" s="452" t="s">
        <v>624</v>
      </c>
      <c r="J2952" s="457" t="s">
        <v>624</v>
      </c>
      <c r="K2952" s="407" t="s">
        <v>624</v>
      </c>
      <c r="L2952" s="407" t="s">
        <v>624</v>
      </c>
      <c r="M2952" s="407" t="s">
        <v>624</v>
      </c>
      <c r="N2952" s="425" t="s">
        <v>624</v>
      </c>
      <c r="O2952" s="437"/>
      <c r="P2952" s="406"/>
      <c r="Q2952" s="406"/>
      <c r="R2952" s="406"/>
      <c r="S2952" s="406"/>
      <c r="T2952" s="406"/>
      <c r="U2952" s="406"/>
      <c r="V2952" s="406" t="e">
        <f t="shared" si="147"/>
        <v>#VALUE!</v>
      </c>
      <c r="W2952" s="676"/>
      <c r="X2952" s="507" t="e">
        <f t="shared" si="145"/>
        <v>#VALUE!</v>
      </c>
      <c r="Y2952" s="508" t="e">
        <f t="shared" si="146"/>
        <v>#VALUE!</v>
      </c>
      <c r="Z2952" s="509"/>
      <c r="AA2952" s="510" t="s">
        <v>1043</v>
      </c>
      <c r="AB2952" s="421" t="s">
        <v>1318</v>
      </c>
      <c r="AC2952" s="432" t="s">
        <v>624</v>
      </c>
      <c r="AD2952" s="356" t="s">
        <v>624</v>
      </c>
      <c r="AE2952" s="356"/>
      <c r="AF2952" s="356"/>
      <c r="AG2952" s="356" t="s">
        <v>840</v>
      </c>
      <c r="AH2952" s="356"/>
      <c r="AI2952" s="356" t="s">
        <v>2227</v>
      </c>
      <c r="AJ2952" s="441"/>
      <c r="AK2952" s="359"/>
    </row>
    <row r="2953" spans="1:37">
      <c r="A2953" s="367"/>
      <c r="B2953" s="445" t="s">
        <v>404</v>
      </c>
      <c r="C2953" s="402">
        <v>46.5563</v>
      </c>
      <c r="D2953" s="428">
        <v>23.808199999999999</v>
      </c>
      <c r="E2953" s="449" t="s">
        <v>206</v>
      </c>
      <c r="F2953" s="450" t="s">
        <v>651</v>
      </c>
      <c r="G2953" s="450" t="s">
        <v>2516</v>
      </c>
      <c r="H2953" s="450" t="s">
        <v>2940</v>
      </c>
      <c r="I2953" s="452" t="s">
        <v>718</v>
      </c>
      <c r="J2953" s="457" t="s">
        <v>3</v>
      </c>
      <c r="K2953" s="407">
        <v>2</v>
      </c>
      <c r="L2953" s="407">
        <v>5</v>
      </c>
      <c r="M2953" s="407">
        <v>4</v>
      </c>
      <c r="N2953" s="398">
        <v>31</v>
      </c>
      <c r="O2953" s="395"/>
      <c r="P2953" s="526">
        <v>2</v>
      </c>
      <c r="Q2953" s="526">
        <v>17</v>
      </c>
      <c r="R2953" s="526">
        <v>12</v>
      </c>
      <c r="S2953" s="526"/>
      <c r="T2953" s="526"/>
      <c r="U2953" s="526"/>
      <c r="V2953" s="526">
        <f t="shared" si="147"/>
        <v>0</v>
      </c>
      <c r="W2953" s="672"/>
      <c r="X2953" s="396" t="str">
        <f t="shared" si="145"/>
        <v>2 garsoniere, 17 două camere, 12 trei camere, 0 număr camere necunoscut &lt;span style="color: red;"&gt;(spuneți-mi sau trimiteți tabel întreținere)&lt;/span&gt;</v>
      </c>
      <c r="Y2953" s="622" t="str">
        <f t="shared" si="146"/>
        <v>31 din care 2 garsoniere, 17 două camere, 12 trei camere, 0 număr camere necunoscut &lt;span style="color: red;"&gt;(spuneți-mi sau trimiteți tabel întreținere)&lt;/span&gt;</v>
      </c>
      <c r="Z2953" s="397"/>
      <c r="AA2953" s="625" t="s">
        <v>1043</v>
      </c>
      <c r="AB2953" s="628" t="s">
        <v>1306</v>
      </c>
      <c r="AC2953" s="431" t="s">
        <v>1155</v>
      </c>
      <c r="AD2953" s="623" t="s">
        <v>1483</v>
      </c>
      <c r="AE2953" s="623"/>
      <c r="AF2953" s="623"/>
      <c r="AG2953" s="623" t="s">
        <v>10</v>
      </c>
      <c r="AH2953" s="623"/>
      <c r="AI2953" s="623" t="s">
        <v>2589</v>
      </c>
      <c r="AJ2953" s="441"/>
      <c r="AK2953" s="359"/>
    </row>
    <row r="2954" spans="1:37">
      <c r="A2954" s="367"/>
      <c r="B2954" s="445" t="s">
        <v>404</v>
      </c>
      <c r="C2954" s="402">
        <v>46.5625</v>
      </c>
      <c r="D2954" s="428">
        <v>23.7867</v>
      </c>
      <c r="E2954" s="449" t="s">
        <v>206</v>
      </c>
      <c r="F2954" s="450" t="s">
        <v>651</v>
      </c>
      <c r="G2954" s="450" t="s">
        <v>2516</v>
      </c>
      <c r="H2954" s="450" t="s">
        <v>5468</v>
      </c>
      <c r="I2954" s="452" t="s">
        <v>720</v>
      </c>
      <c r="J2954" s="457" t="s">
        <v>3</v>
      </c>
      <c r="K2954" s="407">
        <v>1</v>
      </c>
      <c r="L2954" s="407">
        <v>4</v>
      </c>
      <c r="M2954" s="407">
        <v>4</v>
      </c>
      <c r="N2954" s="425" t="s">
        <v>624</v>
      </c>
      <c r="O2954" s="437"/>
      <c r="P2954" s="406"/>
      <c r="Q2954" s="406"/>
      <c r="R2954" s="406"/>
      <c r="S2954" s="406"/>
      <c r="T2954" s="406"/>
      <c r="U2954" s="406"/>
      <c r="V2954" s="406" t="e">
        <f t="shared" si="147"/>
        <v>#VALUE!</v>
      </c>
      <c r="W2954" s="676"/>
      <c r="X2954" s="507" t="e">
        <f t="shared" si="145"/>
        <v>#VALUE!</v>
      </c>
      <c r="Y2954" s="508" t="e">
        <f t="shared" si="146"/>
        <v>#VALUE!</v>
      </c>
      <c r="Z2954" s="509"/>
      <c r="AA2954" s="510" t="s">
        <v>1043</v>
      </c>
      <c r="AB2954" s="421" t="s">
        <v>1299</v>
      </c>
      <c r="AC2954" s="432" t="s">
        <v>1548</v>
      </c>
      <c r="AD2954" s="356" t="s">
        <v>624</v>
      </c>
      <c r="AE2954" s="356"/>
      <c r="AF2954" s="356"/>
      <c r="AG2954" s="356" t="s">
        <v>840</v>
      </c>
      <c r="AH2954" s="356"/>
      <c r="AI2954" s="356" t="s">
        <v>2227</v>
      </c>
      <c r="AJ2954" s="441"/>
      <c r="AK2954" s="359"/>
    </row>
    <row r="2955" spans="1:37">
      <c r="A2955" s="367"/>
      <c r="B2955" s="445" t="s">
        <v>404</v>
      </c>
      <c r="C2955" s="402">
        <v>46.557000000000002</v>
      </c>
      <c r="D2955" s="428">
        <v>23.807400000000001</v>
      </c>
      <c r="E2955" s="449" t="s">
        <v>206</v>
      </c>
      <c r="F2955" s="450" t="s">
        <v>651</v>
      </c>
      <c r="G2955" s="450" t="s">
        <v>2516</v>
      </c>
      <c r="H2955" s="450" t="s">
        <v>3008</v>
      </c>
      <c r="I2955" s="452" t="s">
        <v>669</v>
      </c>
      <c r="J2955" s="457" t="s">
        <v>751</v>
      </c>
      <c r="K2955" s="407">
        <v>5</v>
      </c>
      <c r="L2955" s="407">
        <v>10</v>
      </c>
      <c r="M2955" s="407">
        <v>8</v>
      </c>
      <c r="N2955" s="425">
        <v>120</v>
      </c>
      <c r="O2955" s="437"/>
      <c r="P2955" s="406"/>
      <c r="Q2955" s="406"/>
      <c r="R2955" s="406"/>
      <c r="S2955" s="406"/>
      <c r="T2955" s="406"/>
      <c r="U2955" s="406"/>
      <c r="V2955" s="406">
        <f t="shared" si="147"/>
        <v>120</v>
      </c>
      <c r="W2955" s="676"/>
      <c r="X2955" s="507" t="str">
        <f t="shared" si="145"/>
        <v>120 număr camere necunoscut &lt;span style="color: red;"&gt;(spuneți-mi sau trimiteți tabel întreținere)&lt;/span&gt;</v>
      </c>
      <c r="Y2955" s="508" t="str">
        <f t="shared" si="146"/>
        <v>120 din care 120 număr camere necunoscut &lt;span style="color: red;"&gt;(spuneți-mi sau trimiteți tabel întreținere)&lt;/span&gt;</v>
      </c>
      <c r="Z2955" s="509"/>
      <c r="AA2955" s="510" t="s">
        <v>1043</v>
      </c>
      <c r="AB2955" s="421" t="s">
        <v>1307</v>
      </c>
      <c r="AC2955" s="432" t="s">
        <v>1155</v>
      </c>
      <c r="AD2955" s="356" t="s">
        <v>624</v>
      </c>
      <c r="AE2955" s="356"/>
      <c r="AF2955" s="356"/>
      <c r="AG2955" s="356" t="s">
        <v>840</v>
      </c>
      <c r="AH2955" s="356"/>
      <c r="AI2955" s="356" t="s">
        <v>2227</v>
      </c>
      <c r="AJ2955" s="441"/>
      <c r="AK2955" s="359"/>
    </row>
    <row r="2956" spans="1:37">
      <c r="A2956" s="367"/>
      <c r="B2956" s="445" t="s">
        <v>404</v>
      </c>
      <c r="C2956" s="402">
        <v>46.559399999999997</v>
      </c>
      <c r="D2956" s="428">
        <v>23.817499999999999</v>
      </c>
      <c r="E2956" s="449" t="s">
        <v>206</v>
      </c>
      <c r="F2956" s="450" t="s">
        <v>651</v>
      </c>
      <c r="G2956" s="450" t="s">
        <v>2516</v>
      </c>
      <c r="H2956" s="450" t="s">
        <v>2940</v>
      </c>
      <c r="I2956" s="452" t="s">
        <v>681</v>
      </c>
      <c r="J2956" s="457" t="s">
        <v>3</v>
      </c>
      <c r="K2956" s="407">
        <v>1</v>
      </c>
      <c r="L2956" s="407">
        <v>5</v>
      </c>
      <c r="M2956" s="407">
        <v>5</v>
      </c>
      <c r="N2956" s="425">
        <v>100</v>
      </c>
      <c r="O2956" s="437">
        <v>100</v>
      </c>
      <c r="P2956" s="406"/>
      <c r="Q2956" s="406"/>
      <c r="R2956" s="406"/>
      <c r="S2956" s="406"/>
      <c r="T2956" s="406"/>
      <c r="U2956" s="406"/>
      <c r="V2956" s="406">
        <f t="shared" si="147"/>
        <v>0</v>
      </c>
      <c r="W2956" s="676" t="s">
        <v>654</v>
      </c>
      <c r="X2956" s="507" t="str">
        <f t="shared" si="145"/>
        <v>100 camere cu băi și bucătării comune, aproximativ 0 număr camere necunoscut &lt;span style="color: red;"&gt;(spuneți-mi sau trimiteți tabel întreținere)&lt;/span&gt;</v>
      </c>
      <c r="Y2956" s="508" t="str">
        <f t="shared" si="146"/>
        <v>aproximativ 100 din care 100 camere cu băi și bucătării comune, aproximativ 0 număr camere necunoscut &lt;span style="color: red;"&gt;(spuneți-mi sau trimiteți tabel întreținere)&lt;/span&gt;</v>
      </c>
      <c r="Z2956" s="509"/>
      <c r="AA2956" s="510" t="s">
        <v>1043</v>
      </c>
      <c r="AB2956" s="628" t="s">
        <v>1304</v>
      </c>
      <c r="AC2956" s="431" t="s">
        <v>1547</v>
      </c>
      <c r="AD2956" s="356" t="s">
        <v>2507</v>
      </c>
      <c r="AE2956" s="356"/>
      <c r="AF2956" s="356"/>
      <c r="AG2956" s="356" t="s">
        <v>840</v>
      </c>
      <c r="AH2956" s="356"/>
      <c r="AI2956" s="356" t="s">
        <v>2227</v>
      </c>
      <c r="AJ2956" s="441"/>
      <c r="AK2956" s="359"/>
    </row>
    <row r="2957" spans="1:37">
      <c r="A2957" s="367"/>
      <c r="B2957" s="445" t="s">
        <v>404</v>
      </c>
      <c r="C2957" s="402">
        <v>46.569499999999998</v>
      </c>
      <c r="D2957" s="428">
        <v>23.783799999999999</v>
      </c>
      <c r="E2957" s="449" t="s">
        <v>206</v>
      </c>
      <c r="F2957" s="450" t="s">
        <v>651</v>
      </c>
      <c r="G2957" s="450" t="s">
        <v>2516</v>
      </c>
      <c r="H2957" s="450" t="s">
        <v>2940</v>
      </c>
      <c r="I2957" s="452" t="s">
        <v>673</v>
      </c>
      <c r="J2957" s="457" t="s">
        <v>3</v>
      </c>
      <c r="K2957" s="407">
        <v>1</v>
      </c>
      <c r="L2957" s="407">
        <v>4</v>
      </c>
      <c r="M2957" s="407">
        <v>4</v>
      </c>
      <c r="N2957" s="425">
        <v>12</v>
      </c>
      <c r="O2957" s="437"/>
      <c r="P2957" s="406"/>
      <c r="Q2957" s="406"/>
      <c r="R2957" s="406"/>
      <c r="S2957" s="406"/>
      <c r="T2957" s="406"/>
      <c r="U2957" s="406"/>
      <c r="V2957" s="406">
        <f t="shared" si="147"/>
        <v>12</v>
      </c>
      <c r="W2957" s="676" t="s">
        <v>750</v>
      </c>
      <c r="X2957" s="507" t="str">
        <f t="shared" si="145"/>
        <v>probabil 12 număr camere necunoscut &lt;span style="color: red;"&gt;(spuneți-mi sau trimiteți tabel întreținere)&lt;/span&gt;</v>
      </c>
      <c r="Y2957" s="508" t="str">
        <f t="shared" si="146"/>
        <v>probabil 12 din care probabil 12 număr camere necunoscut &lt;span style="color: red;"&gt;(spuneți-mi sau trimiteți tabel întreținere)&lt;/span&gt;</v>
      </c>
      <c r="Z2957" s="509"/>
      <c r="AA2957" s="510" t="s">
        <v>1043</v>
      </c>
      <c r="AB2957" s="421" t="s">
        <v>1303</v>
      </c>
      <c r="AC2957" s="432" t="s">
        <v>1547</v>
      </c>
      <c r="AD2957" s="356" t="s">
        <v>907</v>
      </c>
      <c r="AE2957" s="356"/>
      <c r="AF2957" s="356"/>
      <c r="AG2957" s="356" t="s">
        <v>840</v>
      </c>
      <c r="AH2957" s="356"/>
      <c r="AI2957" s="356" t="s">
        <v>2227</v>
      </c>
      <c r="AJ2957" s="441"/>
      <c r="AK2957" s="359"/>
    </row>
    <row r="2958" spans="1:37">
      <c r="A2958" s="367"/>
      <c r="B2958" s="445" t="s">
        <v>404</v>
      </c>
      <c r="C2958" s="402"/>
      <c r="D2958" s="428"/>
      <c r="E2958" s="449" t="s">
        <v>206</v>
      </c>
      <c r="F2958" s="450" t="s">
        <v>651</v>
      </c>
      <c r="G2958" s="450" t="s">
        <v>2516</v>
      </c>
      <c r="H2958" s="450" t="s">
        <v>2940</v>
      </c>
      <c r="I2958" s="452" t="s">
        <v>624</v>
      </c>
      <c r="J2958" s="457" t="s">
        <v>624</v>
      </c>
      <c r="K2958" s="407" t="s">
        <v>624</v>
      </c>
      <c r="L2958" s="407" t="s">
        <v>624</v>
      </c>
      <c r="M2958" s="407" t="s">
        <v>624</v>
      </c>
      <c r="N2958" s="425" t="s">
        <v>624</v>
      </c>
      <c r="O2958" s="437"/>
      <c r="P2958" s="406"/>
      <c r="Q2958" s="406"/>
      <c r="R2958" s="406"/>
      <c r="S2958" s="406"/>
      <c r="T2958" s="406"/>
      <c r="U2958" s="406"/>
      <c r="V2958" s="406" t="e">
        <f t="shared" si="147"/>
        <v>#VALUE!</v>
      </c>
      <c r="W2958" s="676"/>
      <c r="X2958" s="507" t="e">
        <f t="shared" si="145"/>
        <v>#VALUE!</v>
      </c>
      <c r="Y2958" s="508" t="e">
        <f t="shared" si="146"/>
        <v>#VALUE!</v>
      </c>
      <c r="Z2958" s="509"/>
      <c r="AA2958" s="510" t="s">
        <v>1043</v>
      </c>
      <c r="AB2958" s="421" t="s">
        <v>1318</v>
      </c>
      <c r="AC2958" s="432" t="s">
        <v>624</v>
      </c>
      <c r="AD2958" s="356" t="s">
        <v>624</v>
      </c>
      <c r="AE2958" s="356"/>
      <c r="AF2958" s="356"/>
      <c r="AG2958" s="356" t="s">
        <v>840</v>
      </c>
      <c r="AH2958" s="356"/>
      <c r="AI2958" s="356" t="s">
        <v>2227</v>
      </c>
      <c r="AJ2958" s="441"/>
      <c r="AK2958" s="359"/>
    </row>
    <row r="2959" spans="1:37">
      <c r="A2959" s="367"/>
      <c r="B2959" s="445" t="s">
        <v>404</v>
      </c>
      <c r="C2959" s="402"/>
      <c r="D2959" s="428"/>
      <c r="E2959" s="449" t="s">
        <v>206</v>
      </c>
      <c r="F2959" s="450" t="s">
        <v>651</v>
      </c>
      <c r="G2959" s="450" t="s">
        <v>2516</v>
      </c>
      <c r="H2959" s="450" t="s">
        <v>2940</v>
      </c>
      <c r="I2959" s="452" t="s">
        <v>624</v>
      </c>
      <c r="J2959" s="457" t="s">
        <v>624</v>
      </c>
      <c r="K2959" s="407" t="s">
        <v>624</v>
      </c>
      <c r="L2959" s="407" t="s">
        <v>624</v>
      </c>
      <c r="M2959" s="407" t="s">
        <v>624</v>
      </c>
      <c r="N2959" s="425" t="s">
        <v>624</v>
      </c>
      <c r="O2959" s="437"/>
      <c r="P2959" s="406"/>
      <c r="Q2959" s="406"/>
      <c r="R2959" s="406"/>
      <c r="S2959" s="406"/>
      <c r="T2959" s="406"/>
      <c r="U2959" s="406"/>
      <c r="V2959" s="406" t="e">
        <f t="shared" si="147"/>
        <v>#VALUE!</v>
      </c>
      <c r="W2959" s="676"/>
      <c r="X2959" s="507" t="e">
        <f t="shared" si="145"/>
        <v>#VALUE!</v>
      </c>
      <c r="Y2959" s="508" t="e">
        <f t="shared" si="146"/>
        <v>#VALUE!</v>
      </c>
      <c r="Z2959" s="509"/>
      <c r="AA2959" s="510" t="s">
        <v>1043</v>
      </c>
      <c r="AB2959" s="421" t="s">
        <v>1318</v>
      </c>
      <c r="AC2959" s="432" t="s">
        <v>624</v>
      </c>
      <c r="AD2959" s="356" t="s">
        <v>624</v>
      </c>
      <c r="AE2959" s="356"/>
      <c r="AF2959" s="356"/>
      <c r="AG2959" s="356" t="s">
        <v>840</v>
      </c>
      <c r="AH2959" s="356"/>
      <c r="AI2959" s="356" t="s">
        <v>2227</v>
      </c>
      <c r="AJ2959" s="441"/>
      <c r="AK2959" s="359"/>
    </row>
    <row r="2960" spans="1:37">
      <c r="A2960" s="367"/>
      <c r="B2960" s="445" t="s">
        <v>404</v>
      </c>
      <c r="C2960" s="402">
        <v>46.554000000000002</v>
      </c>
      <c r="D2960" s="428">
        <v>23.808199999999999</v>
      </c>
      <c r="E2960" s="449" t="s">
        <v>206</v>
      </c>
      <c r="F2960" s="450" t="s">
        <v>651</v>
      </c>
      <c r="G2960" s="450" t="s">
        <v>2516</v>
      </c>
      <c r="H2960" s="450" t="s">
        <v>3018</v>
      </c>
      <c r="I2960" s="627" t="s">
        <v>681</v>
      </c>
      <c r="J2960" s="399" t="s">
        <v>3</v>
      </c>
      <c r="K2960" s="624">
        <v>1</v>
      </c>
      <c r="L2960" s="624">
        <v>5</v>
      </c>
      <c r="M2960" s="624">
        <v>5</v>
      </c>
      <c r="N2960" s="425">
        <v>30</v>
      </c>
      <c r="O2960" s="437"/>
      <c r="P2960" s="406">
        <v>30</v>
      </c>
      <c r="Q2960" s="406"/>
      <c r="R2960" s="406"/>
      <c r="S2960" s="406"/>
      <c r="T2960" s="406"/>
      <c r="U2960" s="406"/>
      <c r="V2960" s="406">
        <f t="shared" si="147"/>
        <v>0</v>
      </c>
      <c r="W2960" s="676"/>
      <c r="X2960" s="507" t="str">
        <f t="shared" si="145"/>
        <v>30 garsoniere, 0 număr camere necunoscut &lt;span style="color: red;"&gt;(spuneți-mi sau trimiteți tabel întreținere)&lt;/span&gt;</v>
      </c>
      <c r="Y2960" s="508" t="str">
        <f t="shared" si="146"/>
        <v>30 din care 30 garsoniere, 0 număr camere necunoscut &lt;span style="color: red;"&gt;(spuneți-mi sau trimiteți tabel întreținere)&lt;/span&gt;</v>
      </c>
      <c r="Z2960" s="509"/>
      <c r="AA2960" s="510" t="s">
        <v>1043</v>
      </c>
      <c r="AB2960" s="421" t="s">
        <v>1305</v>
      </c>
      <c r="AC2960" s="432" t="s">
        <v>1547</v>
      </c>
      <c r="AD2960" s="356" t="s">
        <v>2662</v>
      </c>
      <c r="AE2960" s="356"/>
      <c r="AF2960" s="356"/>
      <c r="AG2960" s="356" t="s">
        <v>840</v>
      </c>
      <c r="AH2960" s="356"/>
      <c r="AI2960" s="356" t="s">
        <v>2227</v>
      </c>
      <c r="AJ2960" s="441"/>
      <c r="AK2960" s="359"/>
    </row>
    <row r="2961" spans="1:37">
      <c r="A2961" s="367"/>
      <c r="B2961" s="445" t="s">
        <v>404</v>
      </c>
      <c r="C2961" s="402">
        <v>46.554000000000002</v>
      </c>
      <c r="D2961" s="428">
        <v>23.8079</v>
      </c>
      <c r="E2961" s="449" t="s">
        <v>206</v>
      </c>
      <c r="F2961" s="450" t="s">
        <v>651</v>
      </c>
      <c r="G2961" s="450" t="s">
        <v>2516</v>
      </c>
      <c r="H2961" s="450" t="s">
        <v>3018</v>
      </c>
      <c r="I2961" s="627" t="s">
        <v>681</v>
      </c>
      <c r="J2961" s="399" t="s">
        <v>3</v>
      </c>
      <c r="K2961" s="624">
        <v>1</v>
      </c>
      <c r="L2961" s="624">
        <v>5</v>
      </c>
      <c r="M2961" s="624">
        <v>5</v>
      </c>
      <c r="N2961" s="398">
        <v>60</v>
      </c>
      <c r="O2961" s="395">
        <v>60</v>
      </c>
      <c r="P2961" s="526"/>
      <c r="Q2961" s="526"/>
      <c r="R2961" s="526"/>
      <c r="S2961" s="526"/>
      <c r="T2961" s="526"/>
      <c r="U2961" s="526"/>
      <c r="V2961" s="526">
        <f t="shared" si="147"/>
        <v>0</v>
      </c>
      <c r="W2961" s="672" t="s">
        <v>654</v>
      </c>
      <c r="X2961" s="396" t="str">
        <f t="shared" si="145"/>
        <v>60 camere cu băi și bucătării comune, aproximativ 0 număr camere necunoscut &lt;span style="color: red;"&gt;(spuneți-mi sau trimiteți tabel întreținere)&lt;/span&gt;</v>
      </c>
      <c r="Y2961" s="622" t="str">
        <f t="shared" si="146"/>
        <v>aproximativ 60 din care 60 camere cu băi și bucătării comune, aproximativ 0 număr camere necunoscut &lt;span style="color: red;"&gt;(spuneți-mi sau trimiteți tabel întreținere)&lt;/span&gt;</v>
      </c>
      <c r="Z2961" s="397"/>
      <c r="AA2961" s="625" t="s">
        <v>1043</v>
      </c>
      <c r="AB2961" s="628" t="s">
        <v>1304</v>
      </c>
      <c r="AC2961" s="431" t="s">
        <v>1547</v>
      </c>
      <c r="AD2961" s="623" t="s">
        <v>2074</v>
      </c>
      <c r="AE2961" s="623"/>
      <c r="AF2961" s="623"/>
      <c r="AG2961" s="623" t="s">
        <v>840</v>
      </c>
      <c r="AH2961" s="623"/>
      <c r="AI2961" s="623" t="s">
        <v>2584</v>
      </c>
      <c r="AJ2961" s="441"/>
      <c r="AK2961" s="359"/>
    </row>
    <row r="2962" spans="1:37">
      <c r="A2962" s="367"/>
      <c r="B2962" s="445" t="s">
        <v>404</v>
      </c>
      <c r="C2962" s="402">
        <v>46.554000000000002</v>
      </c>
      <c r="D2962" s="428">
        <v>23.807600000000001</v>
      </c>
      <c r="E2962" s="449" t="s">
        <v>206</v>
      </c>
      <c r="F2962" s="450" t="s">
        <v>651</v>
      </c>
      <c r="G2962" s="450" t="s">
        <v>2516</v>
      </c>
      <c r="H2962" s="450" t="s">
        <v>3018</v>
      </c>
      <c r="I2962" s="627" t="s">
        <v>681</v>
      </c>
      <c r="J2962" s="399" t="s">
        <v>3</v>
      </c>
      <c r="K2962" s="624">
        <v>1</v>
      </c>
      <c r="L2962" s="624">
        <v>5</v>
      </c>
      <c r="M2962" s="624">
        <v>5</v>
      </c>
      <c r="N2962" s="398">
        <v>64</v>
      </c>
      <c r="O2962" s="395">
        <v>64</v>
      </c>
      <c r="P2962" s="526"/>
      <c r="Q2962" s="526"/>
      <c r="R2962" s="526"/>
      <c r="S2962" s="526"/>
      <c r="T2962" s="526"/>
      <c r="U2962" s="526"/>
      <c r="V2962" s="526">
        <f t="shared" si="147"/>
        <v>0</v>
      </c>
      <c r="W2962" s="672"/>
      <c r="X2962" s="396" t="str">
        <f t="shared" si="145"/>
        <v>64 camere cu băi și bucătării comune, 0 număr camere necunoscut &lt;span style="color: red;"&gt;(spuneți-mi sau trimiteți tabel întreținere)&lt;/span&gt;</v>
      </c>
      <c r="Y2962" s="622" t="str">
        <f t="shared" si="146"/>
        <v>64 din care 64 camere cu băi și bucătării comune, 0 număr camere necunoscut &lt;span style="color: red;"&gt;(spuneți-mi sau trimiteți tabel întreținere)&lt;/span&gt;</v>
      </c>
      <c r="Z2962" s="397"/>
      <c r="AA2962" s="625" t="s">
        <v>1043</v>
      </c>
      <c r="AB2962" s="628" t="s">
        <v>1304</v>
      </c>
      <c r="AC2962" s="431" t="s">
        <v>1547</v>
      </c>
      <c r="AD2962" s="623" t="s">
        <v>1167</v>
      </c>
      <c r="AE2962" s="623"/>
      <c r="AF2962" s="623"/>
      <c r="AG2962" s="623" t="s">
        <v>10</v>
      </c>
      <c r="AH2962" s="623"/>
      <c r="AI2962" s="623" t="s">
        <v>2571</v>
      </c>
      <c r="AJ2962" s="441"/>
      <c r="AK2962" s="359"/>
    </row>
    <row r="2963" spans="1:37">
      <c r="A2963" s="367"/>
      <c r="B2963" s="445" t="s">
        <v>404</v>
      </c>
      <c r="C2963" s="402"/>
      <c r="D2963" s="428"/>
      <c r="E2963" s="449" t="s">
        <v>206</v>
      </c>
      <c r="F2963" s="450" t="s">
        <v>651</v>
      </c>
      <c r="G2963" s="450" t="s">
        <v>2666</v>
      </c>
      <c r="H2963" s="450" t="s">
        <v>2940</v>
      </c>
      <c r="I2963" s="452" t="s">
        <v>624</v>
      </c>
      <c r="J2963" s="457" t="s">
        <v>624</v>
      </c>
      <c r="K2963" s="407" t="s">
        <v>624</v>
      </c>
      <c r="L2963" s="407" t="s">
        <v>624</v>
      </c>
      <c r="M2963" s="407" t="s">
        <v>624</v>
      </c>
      <c r="N2963" s="425" t="s">
        <v>624</v>
      </c>
      <c r="O2963" s="437"/>
      <c r="P2963" s="406"/>
      <c r="Q2963" s="406"/>
      <c r="R2963" s="406"/>
      <c r="S2963" s="406"/>
      <c r="T2963" s="406"/>
      <c r="U2963" s="406"/>
      <c r="V2963" s="406" t="e">
        <f t="shared" si="147"/>
        <v>#VALUE!</v>
      </c>
      <c r="W2963" s="676"/>
      <c r="X2963" s="507" t="e">
        <f t="shared" si="145"/>
        <v>#VALUE!</v>
      </c>
      <c r="Y2963" s="508" t="e">
        <f t="shared" si="146"/>
        <v>#VALUE!</v>
      </c>
      <c r="Z2963" s="509"/>
      <c r="AA2963" s="510" t="s">
        <v>1043</v>
      </c>
      <c r="AB2963" s="421" t="s">
        <v>1318</v>
      </c>
      <c r="AC2963" s="432" t="s">
        <v>624</v>
      </c>
      <c r="AD2963" s="356" t="s">
        <v>624</v>
      </c>
      <c r="AE2963" s="356"/>
      <c r="AF2963" s="356"/>
      <c r="AG2963" s="356" t="s">
        <v>840</v>
      </c>
      <c r="AH2963" s="356"/>
      <c r="AI2963" s="356" t="s">
        <v>2227</v>
      </c>
      <c r="AJ2963" s="441"/>
      <c r="AK2963" s="359"/>
    </row>
    <row r="2964" spans="1:37">
      <c r="A2964" s="367"/>
      <c r="B2964" s="445" t="s">
        <v>404</v>
      </c>
      <c r="C2964" s="402">
        <v>46.579099999999997</v>
      </c>
      <c r="D2964" s="428">
        <v>23.7944</v>
      </c>
      <c r="E2964" s="449" t="s">
        <v>206</v>
      </c>
      <c r="F2964" s="450" t="s">
        <v>651</v>
      </c>
      <c r="G2964" s="450" t="s">
        <v>2548</v>
      </c>
      <c r="H2964" s="450" t="s">
        <v>2940</v>
      </c>
      <c r="I2964" s="452" t="s">
        <v>773</v>
      </c>
      <c r="J2964" s="457" t="s">
        <v>3</v>
      </c>
      <c r="K2964" s="407">
        <v>1</v>
      </c>
      <c r="L2964" s="407">
        <v>3</v>
      </c>
      <c r="M2964" s="407">
        <v>2</v>
      </c>
      <c r="N2964" s="425" t="s">
        <v>624</v>
      </c>
      <c r="O2964" s="437"/>
      <c r="P2964" s="406"/>
      <c r="Q2964" s="406"/>
      <c r="R2964" s="406"/>
      <c r="S2964" s="406"/>
      <c r="T2964" s="406"/>
      <c r="U2964" s="406"/>
      <c r="V2964" s="406" t="e">
        <f t="shared" si="147"/>
        <v>#VALUE!</v>
      </c>
      <c r="W2964" s="676"/>
      <c r="X2964" s="507" t="e">
        <f t="shared" si="145"/>
        <v>#VALUE!</v>
      </c>
      <c r="Y2964" s="508" t="e">
        <f t="shared" si="146"/>
        <v>#VALUE!</v>
      </c>
      <c r="Z2964" s="509"/>
      <c r="AA2964" s="510" t="s">
        <v>1043</v>
      </c>
      <c r="AB2964" s="421" t="s">
        <v>1308</v>
      </c>
      <c r="AC2964" s="432" t="s">
        <v>1155</v>
      </c>
      <c r="AD2964" s="356" t="s">
        <v>624</v>
      </c>
      <c r="AE2964" s="356"/>
      <c r="AF2964" s="356"/>
      <c r="AG2964" s="356" t="s">
        <v>840</v>
      </c>
      <c r="AH2964" s="356"/>
      <c r="AI2964" s="356" t="s">
        <v>2227</v>
      </c>
      <c r="AJ2964" s="441"/>
      <c r="AK2964" s="359"/>
    </row>
    <row r="2965" spans="1:37">
      <c r="A2965" s="367"/>
      <c r="B2965" s="445" t="s">
        <v>404</v>
      </c>
      <c r="C2965" s="402">
        <v>46.579000000000001</v>
      </c>
      <c r="D2965" s="428">
        <v>23.7941</v>
      </c>
      <c r="E2965" s="449" t="s">
        <v>206</v>
      </c>
      <c r="F2965" s="450" t="s">
        <v>651</v>
      </c>
      <c r="G2965" s="450" t="s">
        <v>2548</v>
      </c>
      <c r="H2965" s="450" t="s">
        <v>2940</v>
      </c>
      <c r="I2965" s="452" t="s">
        <v>773</v>
      </c>
      <c r="J2965" s="457" t="s">
        <v>3</v>
      </c>
      <c r="K2965" s="407">
        <v>1</v>
      </c>
      <c r="L2965" s="407">
        <v>3</v>
      </c>
      <c r="M2965" s="407">
        <v>2</v>
      </c>
      <c r="N2965" s="425" t="s">
        <v>624</v>
      </c>
      <c r="O2965" s="437"/>
      <c r="P2965" s="406"/>
      <c r="Q2965" s="406"/>
      <c r="R2965" s="406"/>
      <c r="S2965" s="406"/>
      <c r="T2965" s="406"/>
      <c r="U2965" s="406"/>
      <c r="V2965" s="406" t="e">
        <f t="shared" si="147"/>
        <v>#VALUE!</v>
      </c>
      <c r="W2965" s="676"/>
      <c r="X2965" s="507" t="e">
        <f t="shared" si="145"/>
        <v>#VALUE!</v>
      </c>
      <c r="Y2965" s="508" t="e">
        <f t="shared" si="146"/>
        <v>#VALUE!</v>
      </c>
      <c r="Z2965" s="509"/>
      <c r="AA2965" s="510" t="s">
        <v>1043</v>
      </c>
      <c r="AB2965" s="421" t="s">
        <v>1308</v>
      </c>
      <c r="AC2965" s="432" t="s">
        <v>1155</v>
      </c>
      <c r="AD2965" s="356" t="s">
        <v>624</v>
      </c>
      <c r="AE2965" s="356"/>
      <c r="AF2965" s="356"/>
      <c r="AG2965" s="356" t="s">
        <v>840</v>
      </c>
      <c r="AH2965" s="356"/>
      <c r="AI2965" s="356" t="s">
        <v>2227</v>
      </c>
      <c r="AJ2965" s="441"/>
      <c r="AK2965" s="359"/>
    </row>
    <row r="2966" spans="1:37">
      <c r="A2966" s="367"/>
      <c r="B2966" s="445" t="s">
        <v>404</v>
      </c>
      <c r="C2966" s="402">
        <v>46.581099999999999</v>
      </c>
      <c r="D2966" s="428">
        <v>23.790199999999999</v>
      </c>
      <c r="E2966" s="449" t="s">
        <v>206</v>
      </c>
      <c r="F2966" s="450" t="s">
        <v>651</v>
      </c>
      <c r="G2966" s="450" t="s">
        <v>2548</v>
      </c>
      <c r="H2966" s="450" t="s">
        <v>2940</v>
      </c>
      <c r="I2966" s="627" t="s">
        <v>710</v>
      </c>
      <c r="J2966" s="399" t="s">
        <v>3</v>
      </c>
      <c r="K2966" s="624">
        <v>2</v>
      </c>
      <c r="L2966" s="624">
        <v>2</v>
      </c>
      <c r="M2966" s="624">
        <v>2</v>
      </c>
      <c r="N2966" s="398">
        <v>12</v>
      </c>
      <c r="O2966" s="395"/>
      <c r="P2966" s="526"/>
      <c r="Q2966" s="526">
        <v>8</v>
      </c>
      <c r="R2966" s="526">
        <v>4</v>
      </c>
      <c r="S2966" s="526"/>
      <c r="T2966" s="526"/>
      <c r="U2966" s="526"/>
      <c r="V2966" s="526">
        <f t="shared" si="147"/>
        <v>0</v>
      </c>
      <c r="W2966" s="672"/>
      <c r="X2966" s="396" t="str">
        <f t="shared" si="145"/>
        <v>8 două camere, 4 trei camere, 0 număr camere necunoscut &lt;span style="color: red;"&gt;(spuneți-mi sau trimiteți tabel întreținere)&lt;/span&gt;</v>
      </c>
      <c r="Y2966" s="622" t="str">
        <f t="shared" si="146"/>
        <v>12 din care 8 două camere, 4 trei camere, 0 număr camere necunoscut &lt;span style="color: red;"&gt;(spuneți-mi sau trimiteți tabel întreținere)&lt;/span&gt;</v>
      </c>
      <c r="Z2966" s="397"/>
      <c r="AA2966" s="625" t="s">
        <v>1043</v>
      </c>
      <c r="AB2966" s="628" t="s">
        <v>1302</v>
      </c>
      <c r="AC2966" s="431" t="s">
        <v>1548</v>
      </c>
      <c r="AD2966" s="623" t="s">
        <v>2052</v>
      </c>
      <c r="AE2966" s="623"/>
      <c r="AF2966" s="623"/>
      <c r="AG2966" s="623" t="s">
        <v>2549</v>
      </c>
      <c r="AH2966" s="623"/>
      <c r="AI2966" s="623" t="s">
        <v>2227</v>
      </c>
      <c r="AJ2966" s="441"/>
      <c r="AK2966" s="359"/>
    </row>
    <row r="2967" spans="1:37">
      <c r="A2967" s="367"/>
      <c r="B2967" s="445" t="s">
        <v>404</v>
      </c>
      <c r="C2967" s="402">
        <v>46.581400000000002</v>
      </c>
      <c r="D2967" s="428">
        <v>23.790299999999998</v>
      </c>
      <c r="E2967" s="449" t="s">
        <v>206</v>
      </c>
      <c r="F2967" s="450" t="s">
        <v>651</v>
      </c>
      <c r="G2967" s="450" t="s">
        <v>2548</v>
      </c>
      <c r="H2967" s="450" t="s">
        <v>2940</v>
      </c>
      <c r="I2967" s="627" t="s">
        <v>710</v>
      </c>
      <c r="J2967" s="399" t="s">
        <v>3</v>
      </c>
      <c r="K2967" s="624">
        <v>2</v>
      </c>
      <c r="L2967" s="624">
        <v>2</v>
      </c>
      <c r="M2967" s="624">
        <v>2</v>
      </c>
      <c r="N2967" s="398">
        <v>12</v>
      </c>
      <c r="O2967" s="395"/>
      <c r="P2967" s="526"/>
      <c r="Q2967" s="526">
        <v>8</v>
      </c>
      <c r="R2967" s="526">
        <v>4</v>
      </c>
      <c r="S2967" s="526"/>
      <c r="T2967" s="526"/>
      <c r="U2967" s="526"/>
      <c r="V2967" s="526">
        <f t="shared" si="147"/>
        <v>0</v>
      </c>
      <c r="W2967" s="672"/>
      <c r="X2967" s="396" t="str">
        <f t="shared" si="145"/>
        <v>8 două camere, 4 trei camere, 0 număr camere necunoscut &lt;span style="color: red;"&gt;(spuneți-mi sau trimiteți tabel întreținere)&lt;/span&gt;</v>
      </c>
      <c r="Y2967" s="622" t="str">
        <f t="shared" si="146"/>
        <v>12 din care 8 două camere, 4 trei camere, 0 număr camere necunoscut &lt;span style="color: red;"&gt;(spuneți-mi sau trimiteți tabel întreținere)&lt;/span&gt;</v>
      </c>
      <c r="Z2967" s="397"/>
      <c r="AA2967" s="625" t="s">
        <v>1043</v>
      </c>
      <c r="AB2967" s="628" t="s">
        <v>1302</v>
      </c>
      <c r="AC2967" s="431" t="s">
        <v>1548</v>
      </c>
      <c r="AD2967" s="623" t="s">
        <v>2052</v>
      </c>
      <c r="AE2967" s="623"/>
      <c r="AF2967" s="623"/>
      <c r="AG2967" s="623" t="s">
        <v>2549</v>
      </c>
      <c r="AH2967" s="623"/>
      <c r="AI2967" s="623" t="s">
        <v>2227</v>
      </c>
      <c r="AJ2967" s="441"/>
      <c r="AK2967" s="359"/>
    </row>
    <row r="2968" spans="1:37">
      <c r="A2968" s="367"/>
      <c r="B2968" s="445" t="s">
        <v>404</v>
      </c>
      <c r="C2968" s="402">
        <v>46.581800000000001</v>
      </c>
      <c r="D2968" s="428">
        <v>23.785599999999999</v>
      </c>
      <c r="E2968" s="449" t="s">
        <v>206</v>
      </c>
      <c r="F2968" s="450" t="s">
        <v>651</v>
      </c>
      <c r="G2968" s="450" t="s">
        <v>2548</v>
      </c>
      <c r="H2968" s="450" t="s">
        <v>2940</v>
      </c>
      <c r="I2968" s="452" t="s">
        <v>710</v>
      </c>
      <c r="J2968" s="457" t="s">
        <v>3</v>
      </c>
      <c r="K2968" s="407">
        <v>1</v>
      </c>
      <c r="L2968" s="407">
        <v>2</v>
      </c>
      <c r="M2968" s="407">
        <v>6</v>
      </c>
      <c r="N2968" s="425">
        <v>6</v>
      </c>
      <c r="O2968" s="437"/>
      <c r="P2968" s="406"/>
      <c r="Q2968" s="406">
        <v>6</v>
      </c>
      <c r="R2968" s="406"/>
      <c r="S2968" s="406"/>
      <c r="T2968" s="406"/>
      <c r="U2968" s="406"/>
      <c r="V2968" s="406">
        <f t="shared" si="147"/>
        <v>0</v>
      </c>
      <c r="W2968" s="676"/>
      <c r="X2968" s="507" t="str">
        <f t="shared" si="145"/>
        <v>6 două camere, 0 număr camere necunoscut &lt;span style="color: red;"&gt;(spuneți-mi sau trimiteți tabel întreținere)&lt;/span&gt;</v>
      </c>
      <c r="Y2968" s="508" t="str">
        <f t="shared" si="146"/>
        <v>6 din care 6 două camere, 0 număr camere necunoscut &lt;span style="color: red;"&gt;(spuneți-mi sau trimiteți tabel întreținere)&lt;/span&gt;</v>
      </c>
      <c r="Z2968" s="509"/>
      <c r="AA2968" s="510" t="s">
        <v>1043</v>
      </c>
      <c r="AB2968" s="421" t="s">
        <v>1301</v>
      </c>
      <c r="AC2968" s="432" t="s">
        <v>1548</v>
      </c>
      <c r="AD2968" s="356" t="s">
        <v>2705</v>
      </c>
      <c r="AE2968" s="356"/>
      <c r="AF2968" s="356"/>
      <c r="AG2968" s="623" t="s">
        <v>2549</v>
      </c>
      <c r="AH2968" s="356"/>
      <c r="AI2968" s="623" t="s">
        <v>2601</v>
      </c>
      <c r="AJ2968" s="441"/>
      <c r="AK2968" s="359"/>
    </row>
    <row r="2969" spans="1:37">
      <c r="A2969" s="367"/>
      <c r="B2969" s="445" t="s">
        <v>404</v>
      </c>
      <c r="C2969" s="402">
        <v>46.582000000000001</v>
      </c>
      <c r="D2969" s="428">
        <v>23.785399999999999</v>
      </c>
      <c r="E2969" s="449" t="s">
        <v>206</v>
      </c>
      <c r="F2969" s="450" t="s">
        <v>651</v>
      </c>
      <c r="G2969" s="450" t="s">
        <v>2548</v>
      </c>
      <c r="H2969" s="450" t="s">
        <v>2940</v>
      </c>
      <c r="I2969" s="452" t="s">
        <v>710</v>
      </c>
      <c r="J2969" s="457" t="s">
        <v>3</v>
      </c>
      <c r="K2969" s="407">
        <v>1</v>
      </c>
      <c r="L2969" s="407">
        <v>2</v>
      </c>
      <c r="M2969" s="407">
        <v>6</v>
      </c>
      <c r="N2969" s="425">
        <v>6</v>
      </c>
      <c r="O2969" s="437"/>
      <c r="P2969" s="406"/>
      <c r="Q2969" s="406">
        <v>6</v>
      </c>
      <c r="R2969" s="406"/>
      <c r="S2969" s="406"/>
      <c r="T2969" s="406"/>
      <c r="U2969" s="406"/>
      <c r="V2969" s="406">
        <f t="shared" si="147"/>
        <v>0</v>
      </c>
      <c r="W2969" s="676"/>
      <c r="X2969" s="507" t="str">
        <f t="shared" si="145"/>
        <v>6 două camere, 0 număr camere necunoscut &lt;span style="color: red;"&gt;(spuneți-mi sau trimiteți tabel întreținere)&lt;/span&gt;</v>
      </c>
      <c r="Y2969" s="508" t="str">
        <f t="shared" si="146"/>
        <v>6 din care 6 două camere, 0 număr camere necunoscut &lt;span style="color: red;"&gt;(spuneți-mi sau trimiteți tabel întreținere)&lt;/span&gt;</v>
      </c>
      <c r="Z2969" s="509"/>
      <c r="AA2969" s="510" t="s">
        <v>1043</v>
      </c>
      <c r="AB2969" s="421" t="s">
        <v>1301</v>
      </c>
      <c r="AC2969" s="432" t="s">
        <v>1548</v>
      </c>
      <c r="AD2969" s="356" t="s">
        <v>2705</v>
      </c>
      <c r="AE2969" s="356"/>
      <c r="AF2969" s="356"/>
      <c r="AG2969" s="623" t="s">
        <v>2549</v>
      </c>
      <c r="AH2969" s="356"/>
      <c r="AI2969" s="623" t="s">
        <v>2601</v>
      </c>
      <c r="AJ2969" s="441"/>
      <c r="AK2969" s="359"/>
    </row>
    <row r="2970" spans="1:37">
      <c r="A2970" s="367"/>
      <c r="B2970" s="445" t="s">
        <v>404</v>
      </c>
      <c r="C2970" s="402"/>
      <c r="D2970" s="428"/>
      <c r="E2970" s="449" t="s">
        <v>206</v>
      </c>
      <c r="F2970" s="450" t="s">
        <v>651</v>
      </c>
      <c r="G2970" s="450" t="s">
        <v>2666</v>
      </c>
      <c r="H2970" s="450" t="s">
        <v>2940</v>
      </c>
      <c r="I2970" s="452" t="s">
        <v>624</v>
      </c>
      <c r="J2970" s="457" t="s">
        <v>624</v>
      </c>
      <c r="K2970" s="407" t="s">
        <v>624</v>
      </c>
      <c r="L2970" s="407" t="s">
        <v>624</v>
      </c>
      <c r="M2970" s="407" t="s">
        <v>624</v>
      </c>
      <c r="N2970" s="425" t="s">
        <v>624</v>
      </c>
      <c r="O2970" s="437"/>
      <c r="P2970" s="406"/>
      <c r="Q2970" s="406"/>
      <c r="R2970" s="406"/>
      <c r="S2970" s="406"/>
      <c r="T2970" s="406"/>
      <c r="U2970" s="406"/>
      <c r="V2970" s="406" t="e">
        <f t="shared" si="147"/>
        <v>#VALUE!</v>
      </c>
      <c r="W2970" s="676"/>
      <c r="X2970" s="507" t="e">
        <f t="shared" si="145"/>
        <v>#VALUE!</v>
      </c>
      <c r="Y2970" s="508" t="e">
        <f t="shared" si="146"/>
        <v>#VALUE!</v>
      </c>
      <c r="Z2970" s="509"/>
      <c r="AA2970" s="510" t="s">
        <v>1043</v>
      </c>
      <c r="AB2970" s="421" t="s">
        <v>1318</v>
      </c>
      <c r="AC2970" s="432" t="s">
        <v>624</v>
      </c>
      <c r="AD2970" s="356" t="s">
        <v>624</v>
      </c>
      <c r="AE2970" s="356"/>
      <c r="AF2970" s="356"/>
      <c r="AG2970" s="356" t="s">
        <v>840</v>
      </c>
      <c r="AH2970" s="356"/>
      <c r="AI2970" s="356" t="s">
        <v>2227</v>
      </c>
      <c r="AJ2970" s="441"/>
      <c r="AK2970" s="359"/>
    </row>
    <row r="2971" spans="1:37">
      <c r="A2971" s="367"/>
      <c r="B2971" s="445" t="s">
        <v>404</v>
      </c>
      <c r="C2971" s="402"/>
      <c r="D2971" s="428"/>
      <c r="E2971" s="449" t="s">
        <v>206</v>
      </c>
      <c r="F2971" s="450" t="s">
        <v>651</v>
      </c>
      <c r="G2971" s="450" t="s">
        <v>2666</v>
      </c>
      <c r="H2971" s="450" t="s">
        <v>2940</v>
      </c>
      <c r="I2971" s="452" t="s">
        <v>624</v>
      </c>
      <c r="J2971" s="457" t="s">
        <v>624</v>
      </c>
      <c r="K2971" s="407" t="s">
        <v>624</v>
      </c>
      <c r="L2971" s="407" t="s">
        <v>624</v>
      </c>
      <c r="M2971" s="407" t="s">
        <v>624</v>
      </c>
      <c r="N2971" s="425" t="s">
        <v>624</v>
      </c>
      <c r="O2971" s="437"/>
      <c r="P2971" s="406"/>
      <c r="Q2971" s="406"/>
      <c r="R2971" s="406"/>
      <c r="S2971" s="406"/>
      <c r="T2971" s="406"/>
      <c r="U2971" s="406"/>
      <c r="V2971" s="406" t="e">
        <f t="shared" si="147"/>
        <v>#VALUE!</v>
      </c>
      <c r="W2971" s="676"/>
      <c r="X2971" s="507" t="e">
        <f t="shared" si="145"/>
        <v>#VALUE!</v>
      </c>
      <c r="Y2971" s="508" t="e">
        <f t="shared" si="146"/>
        <v>#VALUE!</v>
      </c>
      <c r="Z2971" s="509"/>
      <c r="AA2971" s="510" t="s">
        <v>1043</v>
      </c>
      <c r="AB2971" s="421" t="s">
        <v>1318</v>
      </c>
      <c r="AC2971" s="432" t="s">
        <v>624</v>
      </c>
      <c r="AD2971" s="356" t="s">
        <v>624</v>
      </c>
      <c r="AE2971" s="356"/>
      <c r="AF2971" s="356"/>
      <c r="AG2971" s="356" t="s">
        <v>840</v>
      </c>
      <c r="AH2971" s="356"/>
      <c r="AI2971" s="356" t="s">
        <v>2227</v>
      </c>
      <c r="AJ2971" s="441"/>
      <c r="AK2971" s="359"/>
    </row>
    <row r="2972" spans="1:37">
      <c r="A2972" s="367"/>
      <c r="B2972" s="445" t="s">
        <v>404</v>
      </c>
      <c r="C2972" s="402">
        <v>46.572600000000001</v>
      </c>
      <c r="D2972" s="428">
        <v>23.786999999999999</v>
      </c>
      <c r="E2972" s="449" t="s">
        <v>206</v>
      </c>
      <c r="F2972" s="450" t="s">
        <v>651</v>
      </c>
      <c r="G2972" s="450" t="s">
        <v>2517</v>
      </c>
      <c r="H2972" s="450" t="s">
        <v>5469</v>
      </c>
      <c r="I2972" s="452" t="s">
        <v>685</v>
      </c>
      <c r="J2972" s="457" t="s">
        <v>3</v>
      </c>
      <c r="K2972" s="407">
        <v>3</v>
      </c>
      <c r="L2972" s="407">
        <v>3</v>
      </c>
      <c r="M2972" s="407">
        <v>3</v>
      </c>
      <c r="N2972" s="425">
        <v>27</v>
      </c>
      <c r="O2972" s="437"/>
      <c r="P2972" s="406"/>
      <c r="Q2972" s="406"/>
      <c r="R2972" s="406"/>
      <c r="S2972" s="406"/>
      <c r="T2972" s="406"/>
      <c r="U2972" s="406"/>
      <c r="V2972" s="406">
        <f t="shared" si="147"/>
        <v>27</v>
      </c>
      <c r="W2972" s="676" t="s">
        <v>750</v>
      </c>
      <c r="X2972" s="507" t="str">
        <f t="shared" si="145"/>
        <v>probabil 27 număr camere necunoscut &lt;span style="color: red;"&gt;(spuneți-mi sau trimiteți tabel întreținere)&lt;/span&gt;</v>
      </c>
      <c r="Y2972" s="508" t="str">
        <f t="shared" si="146"/>
        <v>probabil 27 din care probabil 27 număr camere necunoscut &lt;span style="color: red;"&gt;(spuneți-mi sau trimiteți tabel întreținere)&lt;/span&gt;</v>
      </c>
      <c r="Z2972" s="509"/>
      <c r="AA2972" s="510" t="s">
        <v>1043</v>
      </c>
      <c r="AB2972" s="421" t="s">
        <v>1301</v>
      </c>
      <c r="AC2972" s="432" t="s">
        <v>1548</v>
      </c>
      <c r="AD2972" s="356" t="s">
        <v>624</v>
      </c>
      <c r="AE2972" s="356"/>
      <c r="AF2972" s="356"/>
      <c r="AG2972" s="356" t="s">
        <v>840</v>
      </c>
      <c r="AH2972" s="356"/>
      <c r="AI2972" s="356" t="s">
        <v>2227</v>
      </c>
      <c r="AJ2972" s="441"/>
      <c r="AK2972" s="359"/>
    </row>
    <row r="2973" spans="1:37">
      <c r="A2973" s="367"/>
      <c r="B2973" s="445" t="s">
        <v>404</v>
      </c>
      <c r="C2973" s="402">
        <v>46.569899999999997</v>
      </c>
      <c r="D2973" s="428">
        <v>23.783999999999999</v>
      </c>
      <c r="E2973" s="449" t="s">
        <v>206</v>
      </c>
      <c r="F2973" s="450" t="s">
        <v>651</v>
      </c>
      <c r="G2973" s="450" t="s">
        <v>2514</v>
      </c>
      <c r="H2973" s="450" t="s">
        <v>2940</v>
      </c>
      <c r="I2973" s="452" t="s">
        <v>624</v>
      </c>
      <c r="J2973" s="457" t="s">
        <v>624</v>
      </c>
      <c r="K2973" s="407" t="s">
        <v>624</v>
      </c>
      <c r="L2973" s="407" t="s">
        <v>624</v>
      </c>
      <c r="M2973" s="407" t="s">
        <v>624</v>
      </c>
      <c r="N2973" s="425" t="s">
        <v>624</v>
      </c>
      <c r="O2973" s="437"/>
      <c r="P2973" s="406"/>
      <c r="Q2973" s="406"/>
      <c r="R2973" s="406"/>
      <c r="S2973" s="406"/>
      <c r="T2973" s="406"/>
      <c r="U2973" s="406"/>
      <c r="V2973" s="406" t="e">
        <f t="shared" si="147"/>
        <v>#VALUE!</v>
      </c>
      <c r="W2973" s="676"/>
      <c r="X2973" s="507" t="e">
        <f t="shared" si="145"/>
        <v>#VALUE!</v>
      </c>
      <c r="Y2973" s="508" t="e">
        <f t="shared" si="146"/>
        <v>#VALUE!</v>
      </c>
      <c r="Z2973" s="509"/>
      <c r="AA2973" s="510" t="s">
        <v>1043</v>
      </c>
      <c r="AB2973" s="421" t="s">
        <v>1299</v>
      </c>
      <c r="AC2973" s="432" t="s">
        <v>1548</v>
      </c>
      <c r="AD2973" s="356" t="s">
        <v>624</v>
      </c>
      <c r="AE2973" s="356"/>
      <c r="AF2973" s="356"/>
      <c r="AG2973" s="356" t="s">
        <v>840</v>
      </c>
      <c r="AH2973" s="356"/>
      <c r="AI2973" s="356" t="s">
        <v>2227</v>
      </c>
      <c r="AJ2973" s="441"/>
      <c r="AK2973" s="359"/>
    </row>
    <row r="2974" spans="1:37">
      <c r="A2974" s="367"/>
      <c r="B2974" s="445" t="s">
        <v>404</v>
      </c>
      <c r="C2974" s="402">
        <v>46.5702</v>
      </c>
      <c r="D2974" s="428">
        <v>23.784099999999999</v>
      </c>
      <c r="E2974" s="449" t="s">
        <v>206</v>
      </c>
      <c r="F2974" s="450" t="s">
        <v>651</v>
      </c>
      <c r="G2974" s="450" t="s">
        <v>2514</v>
      </c>
      <c r="H2974" s="450" t="s">
        <v>2940</v>
      </c>
      <c r="I2974" s="452" t="s">
        <v>624</v>
      </c>
      <c r="J2974" s="457" t="s">
        <v>624</v>
      </c>
      <c r="K2974" s="407" t="s">
        <v>624</v>
      </c>
      <c r="L2974" s="407" t="s">
        <v>624</v>
      </c>
      <c r="M2974" s="407" t="s">
        <v>624</v>
      </c>
      <c r="N2974" s="425" t="s">
        <v>624</v>
      </c>
      <c r="O2974" s="437"/>
      <c r="P2974" s="406"/>
      <c r="Q2974" s="406"/>
      <c r="R2974" s="406"/>
      <c r="S2974" s="406"/>
      <c r="T2974" s="406"/>
      <c r="U2974" s="406"/>
      <c r="V2974" s="406" t="e">
        <f t="shared" si="147"/>
        <v>#VALUE!</v>
      </c>
      <c r="W2974" s="676"/>
      <c r="X2974" s="507" t="e">
        <f t="shared" si="145"/>
        <v>#VALUE!</v>
      </c>
      <c r="Y2974" s="508" t="e">
        <f t="shared" si="146"/>
        <v>#VALUE!</v>
      </c>
      <c r="Z2974" s="509"/>
      <c r="AA2974" s="510" t="s">
        <v>1043</v>
      </c>
      <c r="AB2974" s="421" t="s">
        <v>1299</v>
      </c>
      <c r="AC2974" s="432" t="s">
        <v>1548</v>
      </c>
      <c r="AD2974" s="356" t="s">
        <v>624</v>
      </c>
      <c r="AE2974" s="356"/>
      <c r="AF2974" s="356"/>
      <c r="AG2974" s="356" t="s">
        <v>840</v>
      </c>
      <c r="AH2974" s="356"/>
      <c r="AI2974" s="356" t="s">
        <v>2227</v>
      </c>
      <c r="AJ2974" s="441"/>
      <c r="AK2974" s="359"/>
    </row>
    <row r="2975" spans="1:37">
      <c r="A2975" s="367"/>
      <c r="B2975" s="445" t="s">
        <v>404</v>
      </c>
      <c r="C2975" s="402">
        <v>46.573700000000002</v>
      </c>
      <c r="D2975" s="428">
        <v>23.785699999999999</v>
      </c>
      <c r="E2975" s="449" t="s">
        <v>206</v>
      </c>
      <c r="F2975" s="450" t="s">
        <v>651</v>
      </c>
      <c r="G2975" s="450" t="s">
        <v>2517</v>
      </c>
      <c r="H2975" s="450" t="s">
        <v>2940</v>
      </c>
      <c r="I2975" s="452" t="s">
        <v>707</v>
      </c>
      <c r="J2975" s="457" t="s">
        <v>3</v>
      </c>
      <c r="K2975" s="407">
        <v>3</v>
      </c>
      <c r="L2975" s="407">
        <v>4</v>
      </c>
      <c r="M2975" s="407">
        <v>3</v>
      </c>
      <c r="N2975" s="425">
        <v>27</v>
      </c>
      <c r="O2975" s="437"/>
      <c r="P2975" s="406"/>
      <c r="Q2975" s="406">
        <v>27</v>
      </c>
      <c r="R2975" s="406"/>
      <c r="S2975" s="406"/>
      <c r="T2975" s="406"/>
      <c r="U2975" s="406"/>
      <c r="V2975" s="406">
        <f t="shared" si="147"/>
        <v>0</v>
      </c>
      <c r="W2975" s="676"/>
      <c r="X2975" s="507" t="str">
        <f t="shared" si="145"/>
        <v>27 două camere, 0 număr camere necunoscut &lt;span style="color: red;"&gt;(spuneți-mi sau trimiteți tabel întreținere)&lt;/span&gt;</v>
      </c>
      <c r="Y2975" s="508" t="str">
        <f t="shared" si="146"/>
        <v>27 din care 27 două camere, 0 număr camere necunoscut &lt;span style="color: red;"&gt;(spuneți-mi sau trimiteți tabel întreținere)&lt;/span&gt;</v>
      </c>
      <c r="Z2975" s="509"/>
      <c r="AA2975" s="510" t="s">
        <v>1043</v>
      </c>
      <c r="AB2975" s="421" t="s">
        <v>1301</v>
      </c>
      <c r="AC2975" s="432" t="s">
        <v>1548</v>
      </c>
      <c r="AD2975" s="356" t="s">
        <v>624</v>
      </c>
      <c r="AE2975" s="356"/>
      <c r="AF2975" s="356"/>
      <c r="AG2975" s="356" t="s">
        <v>840</v>
      </c>
      <c r="AH2975" s="356"/>
      <c r="AI2975" s="356" t="s">
        <v>2227</v>
      </c>
      <c r="AJ2975" s="441"/>
      <c r="AK2975" s="359"/>
    </row>
    <row r="2976" spans="1:37" ht="13.5" thickBot="1">
      <c r="A2976" s="367"/>
      <c r="B2976" s="445" t="s">
        <v>404</v>
      </c>
      <c r="C2976" s="402">
        <v>46.565300000000001</v>
      </c>
      <c r="D2976" s="428">
        <v>23.777699999999999</v>
      </c>
      <c r="E2976" s="449" t="s">
        <v>206</v>
      </c>
      <c r="F2976" s="450" t="s">
        <v>651</v>
      </c>
      <c r="G2976" s="450" t="s">
        <v>2514</v>
      </c>
      <c r="H2976" s="450" t="s">
        <v>2940</v>
      </c>
      <c r="I2976" s="452" t="s">
        <v>685</v>
      </c>
      <c r="J2976" s="457" t="s">
        <v>3</v>
      </c>
      <c r="K2976" s="407">
        <v>1</v>
      </c>
      <c r="L2976" s="407">
        <v>3</v>
      </c>
      <c r="M2976" s="407">
        <v>3</v>
      </c>
      <c r="N2976" s="425">
        <v>9</v>
      </c>
      <c r="O2976" s="437"/>
      <c r="P2976" s="406"/>
      <c r="Q2976" s="406"/>
      <c r="R2976" s="406"/>
      <c r="S2976" s="406"/>
      <c r="T2976" s="406"/>
      <c r="U2976" s="406"/>
      <c r="V2976" s="406">
        <f t="shared" si="147"/>
        <v>9</v>
      </c>
      <c r="W2976" s="676" t="s">
        <v>786</v>
      </c>
      <c r="X2976" s="507" t="str">
        <f t="shared" si="145"/>
        <v>6 sau 9 număr camere necunoscut &lt;span style="color: red;"&gt;(spuneți-mi sau trimiteți tabel întreținere)&lt;/span&gt;</v>
      </c>
      <c r="Y2976" s="508" t="str">
        <f t="shared" si="146"/>
        <v>6 sau 9 din care 6 sau 9 număr camere necunoscut &lt;span style="color: red;"&gt;(spuneți-mi sau trimiteți tabel întreținere)&lt;/span&gt;</v>
      </c>
      <c r="Z2976" s="509"/>
      <c r="AA2976" s="510" t="s">
        <v>1043</v>
      </c>
      <c r="AB2976" s="421" t="s">
        <v>1300</v>
      </c>
      <c r="AC2976" s="432" t="s">
        <v>1548</v>
      </c>
      <c r="AD2976" s="356" t="s">
        <v>624</v>
      </c>
      <c r="AE2976" s="356"/>
      <c r="AF2976" s="356"/>
      <c r="AG2976" s="356" t="s">
        <v>840</v>
      </c>
      <c r="AH2976" s="356"/>
      <c r="AI2976" s="356" t="s">
        <v>2227</v>
      </c>
      <c r="AJ2976" s="441"/>
      <c r="AK2976" s="359"/>
    </row>
    <row r="2977" spans="1:37" ht="18.75" thickBot="1">
      <c r="A2977" s="358" t="s">
        <v>1007</v>
      </c>
      <c r="B2977" s="631"/>
      <c r="C2977" s="614"/>
      <c r="D2977" s="615"/>
      <c r="E2977" s="616"/>
      <c r="F2977" s="617" t="str">
        <f t="shared" ref="F2977" si="148">F2978</f>
        <v>Aghireșu</v>
      </c>
      <c r="G2977" s="634"/>
      <c r="H2977" s="634" t="s">
        <v>2075</v>
      </c>
      <c r="I2977" s="640"/>
      <c r="J2977" s="641"/>
      <c r="K2977" s="618"/>
      <c r="L2977" s="618"/>
      <c r="M2977" s="618"/>
      <c r="N2977" s="619"/>
      <c r="O2977" s="620"/>
      <c r="P2977" s="621"/>
      <c r="Q2977" s="621"/>
      <c r="R2977" s="621"/>
      <c r="S2977" s="621"/>
      <c r="T2977" s="621"/>
      <c r="U2977" s="621"/>
      <c r="V2977" s="621">
        <f t="shared" si="147"/>
        <v>0</v>
      </c>
      <c r="W2977" s="675"/>
      <c r="X2977" s="652" t="str">
        <f t="shared" si="145"/>
        <v>0 număr camere necunoscut &lt;span style="color: red;"&gt;(spuneți-mi sau trimiteți tabel întreținere)&lt;/span&gt;</v>
      </c>
      <c r="Y2977" s="649" t="str">
        <f t="shared" si="146"/>
        <v xml:space="preserve"> din care 0 număr camere necunoscut &lt;span style="color: red;"&gt;(spuneți-mi sau trimiteți tabel întreținere)&lt;/span&gt;</v>
      </c>
      <c r="Z2977" s="657"/>
      <c r="AA2977" s="658"/>
      <c r="AB2977" s="661"/>
      <c r="AC2977" s="668"/>
      <c r="AD2977" s="669"/>
      <c r="AE2977" s="669"/>
      <c r="AF2977" s="669"/>
      <c r="AG2977" s="669"/>
      <c r="AH2977" s="669"/>
      <c r="AI2977" s="669"/>
      <c r="AJ2977" s="670"/>
      <c r="AK2977" s="359"/>
    </row>
    <row r="2978" spans="1:37" ht="13.5" thickTop="1">
      <c r="A2978" s="367" t="s">
        <v>23</v>
      </c>
      <c r="B2978" s="685" t="s">
        <v>404</v>
      </c>
      <c r="C2978" s="702">
        <v>46.863999999999997</v>
      </c>
      <c r="D2978" s="703">
        <v>23.279</v>
      </c>
      <c r="E2978" s="704" t="s">
        <v>206</v>
      </c>
      <c r="F2978" s="705" t="s">
        <v>1188</v>
      </c>
      <c r="G2978" s="705" t="s">
        <v>2539</v>
      </c>
      <c r="H2978" s="705" t="s">
        <v>2940</v>
      </c>
      <c r="I2978" s="721" t="s">
        <v>673</v>
      </c>
      <c r="J2978" s="722" t="s">
        <v>3</v>
      </c>
      <c r="K2978" s="723">
        <v>1</v>
      </c>
      <c r="L2978" s="723">
        <v>4</v>
      </c>
      <c r="M2978" s="723">
        <v>4</v>
      </c>
      <c r="N2978" s="724">
        <v>16</v>
      </c>
      <c r="O2978" s="710"/>
      <c r="P2978" s="711"/>
      <c r="Q2978" s="711">
        <v>12</v>
      </c>
      <c r="R2978" s="711">
        <v>4</v>
      </c>
      <c r="S2978" s="711"/>
      <c r="T2978" s="711"/>
      <c r="U2978" s="711"/>
      <c r="V2978" s="711">
        <f t="shared" si="147"/>
        <v>0</v>
      </c>
      <c r="W2978" s="725"/>
      <c r="X2978" s="726" t="str">
        <f t="shared" si="145"/>
        <v>12 două camere, 4 trei camere, 0 număr camere necunoscut &lt;span style="color: red;"&gt;(spuneți-mi sau trimiteți tabel întreținere)&lt;/span&gt;</v>
      </c>
      <c r="Y2978" s="727" t="str">
        <f t="shared" si="146"/>
        <v>16 din care 12 două camere, 4 trei camere, 0 număr camere necunoscut &lt;span style="color: red;"&gt;(spuneți-mi sau trimiteți tabel întreținere)&lt;/span&gt;</v>
      </c>
      <c r="Z2978" s="728"/>
      <c r="AA2978" s="729" t="s">
        <v>1043</v>
      </c>
      <c r="AB2978" s="733" t="s">
        <v>1302</v>
      </c>
      <c r="AC2978" s="700" t="s">
        <v>1548</v>
      </c>
      <c r="AD2978" s="719" t="s">
        <v>824</v>
      </c>
      <c r="AE2978" s="719"/>
      <c r="AF2978" s="719"/>
      <c r="AG2978" s="719" t="s">
        <v>840</v>
      </c>
      <c r="AH2978" s="719"/>
      <c r="AI2978" s="719" t="s">
        <v>2227</v>
      </c>
      <c r="AJ2978" s="720"/>
      <c r="AK2978" s="359"/>
    </row>
    <row r="2979" spans="1:37">
      <c r="A2979" s="367"/>
      <c r="B2979" s="386" t="s">
        <v>404</v>
      </c>
      <c r="C2979" s="402">
        <v>46.864199999999997</v>
      </c>
      <c r="D2979" s="428">
        <v>23.278600000000001</v>
      </c>
      <c r="E2979" s="449" t="s">
        <v>206</v>
      </c>
      <c r="F2979" s="450" t="s">
        <v>1188</v>
      </c>
      <c r="G2979" s="450" t="s">
        <v>2539</v>
      </c>
      <c r="H2979" s="450" t="s">
        <v>2940</v>
      </c>
      <c r="I2979" s="452" t="s">
        <v>673</v>
      </c>
      <c r="J2979" s="457" t="s">
        <v>3</v>
      </c>
      <c r="K2979" s="407">
        <v>1</v>
      </c>
      <c r="L2979" s="407">
        <v>4</v>
      </c>
      <c r="M2979" s="407">
        <v>4</v>
      </c>
      <c r="N2979" s="425">
        <v>16</v>
      </c>
      <c r="O2979" s="437"/>
      <c r="P2979" s="406"/>
      <c r="Q2979" s="406">
        <v>12</v>
      </c>
      <c r="R2979" s="406">
        <v>4</v>
      </c>
      <c r="S2979" s="406"/>
      <c r="T2979" s="406"/>
      <c r="U2979" s="406"/>
      <c r="V2979" s="406">
        <f t="shared" si="147"/>
        <v>0</v>
      </c>
      <c r="W2979" s="676"/>
      <c r="X2979" s="507" t="str">
        <f t="shared" si="145"/>
        <v>12 două camere, 4 trei camere, 0 număr camere necunoscut &lt;span style="color: red;"&gt;(spuneți-mi sau trimiteți tabel întreținere)&lt;/span&gt;</v>
      </c>
      <c r="Y2979" s="508" t="str">
        <f t="shared" si="146"/>
        <v>16 din care 12 două camere, 4 trei camere, 0 număr camere necunoscut &lt;span style="color: red;"&gt;(spuneți-mi sau trimiteți tabel întreținere)&lt;/span&gt;</v>
      </c>
      <c r="Z2979" s="509"/>
      <c r="AA2979" s="510" t="s">
        <v>1043</v>
      </c>
      <c r="AB2979" s="421" t="s">
        <v>1302</v>
      </c>
      <c r="AC2979" s="432" t="s">
        <v>1548</v>
      </c>
      <c r="AD2979" s="356" t="s">
        <v>824</v>
      </c>
      <c r="AE2979" s="356"/>
      <c r="AF2979" s="356"/>
      <c r="AG2979" s="356" t="s">
        <v>840</v>
      </c>
      <c r="AH2979" s="356"/>
      <c r="AI2979" s="356" t="s">
        <v>2227</v>
      </c>
      <c r="AJ2979" s="441"/>
      <c r="AK2979" s="359"/>
    </row>
    <row r="2980" spans="1:37">
      <c r="A2980" s="367"/>
      <c r="B2980" s="386" t="s">
        <v>404</v>
      </c>
      <c r="C2980" s="402">
        <v>46.864400000000003</v>
      </c>
      <c r="D2980" s="428">
        <v>23.278199999999998</v>
      </c>
      <c r="E2980" s="449" t="s">
        <v>206</v>
      </c>
      <c r="F2980" s="450" t="s">
        <v>1188</v>
      </c>
      <c r="G2980" s="450" t="s">
        <v>2539</v>
      </c>
      <c r="H2980" s="450" t="s">
        <v>2940</v>
      </c>
      <c r="I2980" s="452" t="s">
        <v>673</v>
      </c>
      <c r="J2980" s="457" t="s">
        <v>3</v>
      </c>
      <c r="K2980" s="407">
        <v>1</v>
      </c>
      <c r="L2980" s="407">
        <v>4</v>
      </c>
      <c r="M2980" s="407">
        <v>4</v>
      </c>
      <c r="N2980" s="425">
        <v>16</v>
      </c>
      <c r="O2980" s="437"/>
      <c r="P2980" s="406"/>
      <c r="Q2980" s="406">
        <v>12</v>
      </c>
      <c r="R2980" s="406">
        <v>4</v>
      </c>
      <c r="S2980" s="406"/>
      <c r="T2980" s="406"/>
      <c r="U2980" s="406"/>
      <c r="V2980" s="406">
        <f t="shared" si="147"/>
        <v>0</v>
      </c>
      <c r="W2980" s="676"/>
      <c r="X2980" s="507" t="str">
        <f t="shared" si="145"/>
        <v>12 două camere, 4 trei camere, 0 număr camere necunoscut &lt;span style="color: red;"&gt;(spuneți-mi sau trimiteți tabel întreținere)&lt;/span&gt;</v>
      </c>
      <c r="Y2980" s="508" t="str">
        <f t="shared" si="146"/>
        <v>16 din care 12 două camere, 4 trei camere, 0 număr camere necunoscut &lt;span style="color: red;"&gt;(spuneți-mi sau trimiteți tabel întreținere)&lt;/span&gt;</v>
      </c>
      <c r="Z2980" s="509"/>
      <c r="AA2980" s="510" t="s">
        <v>1043</v>
      </c>
      <c r="AB2980" s="421" t="s">
        <v>1302</v>
      </c>
      <c r="AC2980" s="432" t="s">
        <v>1548</v>
      </c>
      <c r="AD2980" s="356" t="s">
        <v>824</v>
      </c>
      <c r="AE2980" s="356"/>
      <c r="AF2980" s="356"/>
      <c r="AG2980" s="356" t="s">
        <v>840</v>
      </c>
      <c r="AH2980" s="356"/>
      <c r="AI2980" s="356" t="s">
        <v>2227</v>
      </c>
      <c r="AJ2980" s="441"/>
      <c r="AK2980" s="359"/>
    </row>
    <row r="2981" spans="1:37">
      <c r="A2981" s="367"/>
      <c r="B2981" s="386" t="s">
        <v>404</v>
      </c>
      <c r="C2981" s="402">
        <v>46.864600000000003</v>
      </c>
      <c r="D2981" s="428">
        <v>23.2776</v>
      </c>
      <c r="E2981" s="449" t="s">
        <v>206</v>
      </c>
      <c r="F2981" s="450" t="s">
        <v>1188</v>
      </c>
      <c r="G2981" s="450" t="s">
        <v>2539</v>
      </c>
      <c r="H2981" s="450" t="s">
        <v>2940</v>
      </c>
      <c r="I2981" s="452" t="s">
        <v>673</v>
      </c>
      <c r="J2981" s="457" t="s">
        <v>3</v>
      </c>
      <c r="K2981" s="407">
        <v>1</v>
      </c>
      <c r="L2981" s="407">
        <v>4</v>
      </c>
      <c r="M2981" s="407">
        <v>4</v>
      </c>
      <c r="N2981" s="425">
        <v>16</v>
      </c>
      <c r="O2981" s="437"/>
      <c r="P2981" s="406"/>
      <c r="Q2981" s="406">
        <v>12</v>
      </c>
      <c r="R2981" s="406">
        <v>4</v>
      </c>
      <c r="S2981" s="406"/>
      <c r="T2981" s="406"/>
      <c r="U2981" s="406"/>
      <c r="V2981" s="406">
        <f t="shared" si="147"/>
        <v>0</v>
      </c>
      <c r="W2981" s="676"/>
      <c r="X2981" s="507" t="str">
        <f t="shared" si="145"/>
        <v>12 două camere, 4 trei camere, 0 număr camere necunoscut &lt;span style="color: red;"&gt;(spuneți-mi sau trimiteți tabel întreținere)&lt;/span&gt;</v>
      </c>
      <c r="Y2981" s="508" t="str">
        <f t="shared" si="146"/>
        <v>16 din care 12 două camere, 4 trei camere, 0 număr camere necunoscut &lt;span style="color: red;"&gt;(spuneți-mi sau trimiteți tabel întreținere)&lt;/span&gt;</v>
      </c>
      <c r="Z2981" s="509"/>
      <c r="AA2981" s="510" t="s">
        <v>1043</v>
      </c>
      <c r="AB2981" s="421" t="s">
        <v>1302</v>
      </c>
      <c r="AC2981" s="432" t="s">
        <v>1548</v>
      </c>
      <c r="AD2981" s="356" t="s">
        <v>824</v>
      </c>
      <c r="AE2981" s="356"/>
      <c r="AF2981" s="356"/>
      <c r="AG2981" s="356" t="s">
        <v>840</v>
      </c>
      <c r="AH2981" s="356"/>
      <c r="AI2981" s="356" t="s">
        <v>2227</v>
      </c>
      <c r="AJ2981" s="441"/>
      <c r="AK2981" s="359"/>
    </row>
    <row r="2982" spans="1:37">
      <c r="A2982" s="367"/>
      <c r="B2982" s="386" t="s">
        <v>404</v>
      </c>
      <c r="C2982" s="402">
        <v>46.864800000000002</v>
      </c>
      <c r="D2982" s="428">
        <v>23.277100000000001</v>
      </c>
      <c r="E2982" s="449" t="s">
        <v>206</v>
      </c>
      <c r="F2982" s="450" t="s">
        <v>1188</v>
      </c>
      <c r="G2982" s="450" t="s">
        <v>2539</v>
      </c>
      <c r="H2982" s="450" t="s">
        <v>2940</v>
      </c>
      <c r="I2982" s="452" t="s">
        <v>673</v>
      </c>
      <c r="J2982" s="457" t="s">
        <v>3</v>
      </c>
      <c r="K2982" s="407">
        <v>1</v>
      </c>
      <c r="L2982" s="407">
        <v>4</v>
      </c>
      <c r="M2982" s="407">
        <v>4</v>
      </c>
      <c r="N2982" s="425">
        <v>16</v>
      </c>
      <c r="O2982" s="437"/>
      <c r="P2982" s="406"/>
      <c r="Q2982" s="406">
        <v>12</v>
      </c>
      <c r="R2982" s="406">
        <v>4</v>
      </c>
      <c r="S2982" s="406"/>
      <c r="T2982" s="406"/>
      <c r="U2982" s="406"/>
      <c r="V2982" s="406">
        <f t="shared" si="147"/>
        <v>0</v>
      </c>
      <c r="W2982" s="676"/>
      <c r="X2982" s="507" t="str">
        <f t="shared" si="145"/>
        <v>12 două camere, 4 trei camere, 0 număr camere necunoscut &lt;span style="color: red;"&gt;(spuneți-mi sau trimiteți tabel întreținere)&lt;/span&gt;</v>
      </c>
      <c r="Y2982" s="508" t="str">
        <f t="shared" si="146"/>
        <v>16 din care 12 două camere, 4 trei camere, 0 număr camere necunoscut &lt;span style="color: red;"&gt;(spuneți-mi sau trimiteți tabel întreținere)&lt;/span&gt;</v>
      </c>
      <c r="Z2982" s="509"/>
      <c r="AA2982" s="510" t="s">
        <v>1043</v>
      </c>
      <c r="AB2982" s="421" t="s">
        <v>1302</v>
      </c>
      <c r="AC2982" s="432" t="s">
        <v>1548</v>
      </c>
      <c r="AD2982" s="356" t="s">
        <v>824</v>
      </c>
      <c r="AE2982" s="356"/>
      <c r="AF2982" s="356"/>
      <c r="AG2982" s="356" t="s">
        <v>840</v>
      </c>
      <c r="AH2982" s="356"/>
      <c r="AI2982" s="356" t="s">
        <v>2227</v>
      </c>
      <c r="AJ2982" s="441"/>
      <c r="AK2982" s="359"/>
    </row>
    <row r="2983" spans="1:37">
      <c r="A2983" s="367"/>
      <c r="B2983" s="386" t="s">
        <v>404</v>
      </c>
      <c r="C2983" s="402">
        <v>46.864699999999999</v>
      </c>
      <c r="D2983" s="428">
        <v>23.276599999999998</v>
      </c>
      <c r="E2983" s="449" t="s">
        <v>206</v>
      </c>
      <c r="F2983" s="450" t="s">
        <v>1188</v>
      </c>
      <c r="G2983" s="450" t="s">
        <v>2539</v>
      </c>
      <c r="H2983" s="450" t="s">
        <v>2940</v>
      </c>
      <c r="I2983" s="452" t="s">
        <v>673</v>
      </c>
      <c r="J2983" s="457" t="s">
        <v>3</v>
      </c>
      <c r="K2983" s="407">
        <v>1</v>
      </c>
      <c r="L2983" s="407">
        <v>4</v>
      </c>
      <c r="M2983" s="407">
        <v>4</v>
      </c>
      <c r="N2983" s="425">
        <v>16</v>
      </c>
      <c r="O2983" s="437"/>
      <c r="P2983" s="406"/>
      <c r="Q2983" s="406">
        <v>12</v>
      </c>
      <c r="R2983" s="406">
        <v>4</v>
      </c>
      <c r="S2983" s="406"/>
      <c r="T2983" s="406"/>
      <c r="U2983" s="406"/>
      <c r="V2983" s="406">
        <f t="shared" si="147"/>
        <v>0</v>
      </c>
      <c r="W2983" s="676"/>
      <c r="X2983" s="507" t="str">
        <f t="shared" si="145"/>
        <v>12 două camere, 4 trei camere, 0 număr camere necunoscut &lt;span style="color: red;"&gt;(spuneți-mi sau trimiteți tabel întreținere)&lt;/span&gt;</v>
      </c>
      <c r="Y2983" s="508" t="str">
        <f t="shared" si="146"/>
        <v>16 din care 12 două camere, 4 trei camere, 0 număr camere necunoscut &lt;span style="color: red;"&gt;(spuneți-mi sau trimiteți tabel întreținere)&lt;/span&gt;</v>
      </c>
      <c r="Z2983" s="509"/>
      <c r="AA2983" s="510" t="s">
        <v>1043</v>
      </c>
      <c r="AB2983" s="421" t="s">
        <v>1302</v>
      </c>
      <c r="AC2983" s="432" t="s">
        <v>1548</v>
      </c>
      <c r="AD2983" s="356" t="s">
        <v>824</v>
      </c>
      <c r="AE2983" s="356"/>
      <c r="AF2983" s="356"/>
      <c r="AG2983" s="356" t="s">
        <v>840</v>
      </c>
      <c r="AH2983" s="356"/>
      <c r="AI2983" s="356" t="s">
        <v>2227</v>
      </c>
      <c r="AJ2983" s="441"/>
      <c r="AK2983" s="359"/>
    </row>
    <row r="2984" spans="1:37">
      <c r="A2984" s="367"/>
      <c r="B2984" s="386" t="s">
        <v>404</v>
      </c>
      <c r="C2984" s="402">
        <v>46.8645</v>
      </c>
      <c r="D2984" s="428">
        <v>23.276700000000002</v>
      </c>
      <c r="E2984" s="449" t="s">
        <v>206</v>
      </c>
      <c r="F2984" s="450" t="s">
        <v>1188</v>
      </c>
      <c r="G2984" s="450" t="s">
        <v>2539</v>
      </c>
      <c r="H2984" s="450" t="s">
        <v>2940</v>
      </c>
      <c r="I2984" s="452" t="s">
        <v>673</v>
      </c>
      <c r="J2984" s="457" t="s">
        <v>3</v>
      </c>
      <c r="K2984" s="407">
        <v>1</v>
      </c>
      <c r="L2984" s="407">
        <v>4</v>
      </c>
      <c r="M2984" s="407">
        <v>4</v>
      </c>
      <c r="N2984" s="425">
        <v>16</v>
      </c>
      <c r="O2984" s="437"/>
      <c r="P2984" s="406"/>
      <c r="Q2984" s="406">
        <v>12</v>
      </c>
      <c r="R2984" s="406">
        <v>4</v>
      </c>
      <c r="S2984" s="406"/>
      <c r="T2984" s="406"/>
      <c r="U2984" s="406"/>
      <c r="V2984" s="406">
        <f t="shared" si="147"/>
        <v>0</v>
      </c>
      <c r="W2984" s="676"/>
      <c r="X2984" s="507" t="str">
        <f t="shared" si="145"/>
        <v>12 două camere, 4 trei camere, 0 număr camere necunoscut &lt;span style="color: red;"&gt;(spuneți-mi sau trimiteți tabel întreținere)&lt;/span&gt;</v>
      </c>
      <c r="Y2984" s="508" t="str">
        <f t="shared" si="146"/>
        <v>16 din care 12 două camere, 4 trei camere, 0 număr camere necunoscut &lt;span style="color: red;"&gt;(spuneți-mi sau trimiteți tabel întreținere)&lt;/span&gt;</v>
      </c>
      <c r="Z2984" s="509"/>
      <c r="AA2984" s="510" t="s">
        <v>1043</v>
      </c>
      <c r="AB2984" s="421" t="s">
        <v>1302</v>
      </c>
      <c r="AC2984" s="432" t="s">
        <v>1548</v>
      </c>
      <c r="AD2984" s="356" t="s">
        <v>824</v>
      </c>
      <c r="AE2984" s="356"/>
      <c r="AF2984" s="356"/>
      <c r="AG2984" s="356" t="s">
        <v>840</v>
      </c>
      <c r="AH2984" s="356"/>
      <c r="AI2984" s="356" t="s">
        <v>2227</v>
      </c>
      <c r="AJ2984" s="441"/>
      <c r="AK2984" s="359"/>
    </row>
    <row r="2985" spans="1:37">
      <c r="A2985" s="367"/>
      <c r="B2985" s="386" t="s">
        <v>404</v>
      </c>
      <c r="C2985" s="402">
        <v>46.8645</v>
      </c>
      <c r="D2985" s="428">
        <v>23.277200000000001</v>
      </c>
      <c r="E2985" s="449" t="s">
        <v>206</v>
      </c>
      <c r="F2985" s="450" t="s">
        <v>1188</v>
      </c>
      <c r="G2985" s="450" t="s">
        <v>2539</v>
      </c>
      <c r="H2985" s="450" t="s">
        <v>2940</v>
      </c>
      <c r="I2985" s="627" t="s">
        <v>681</v>
      </c>
      <c r="J2985" s="399" t="s">
        <v>3</v>
      </c>
      <c r="K2985" s="624">
        <v>2</v>
      </c>
      <c r="L2985" s="624">
        <v>5</v>
      </c>
      <c r="M2985" s="624">
        <v>5</v>
      </c>
      <c r="N2985" s="425">
        <v>40</v>
      </c>
      <c r="O2985" s="437"/>
      <c r="P2985" s="406"/>
      <c r="Q2985" s="406">
        <v>24</v>
      </c>
      <c r="R2985" s="406">
        <v>16</v>
      </c>
      <c r="S2985" s="406"/>
      <c r="T2985" s="406"/>
      <c r="U2985" s="406"/>
      <c r="V2985" s="406">
        <f t="shared" si="147"/>
        <v>0</v>
      </c>
      <c r="W2985" s="676"/>
      <c r="X2985" s="507" t="str">
        <f t="shared" ref="X2985:X3048" si="149">CONCATENATE(IF(ISBLANK(O2985),"",CONCATENATE(O2985,O$2,", ")),IF(ISBLANK(P2985),"",CONCATENATE(P2985,P$2,", ")),IF(ISBLANK(Q2985),"",CONCATENATE(Q2985,Q$2,", ")),IF(ISBLANK(R2985),"",CONCATENATE(R2985,R$2,", ")),IF(ISBLANK(S2985),"",CONCATENATE(S2985,S$2,", ")),IF(ISBLANK(T2985),"",CONCATENATE(T2985,T$2,", ")),IF(ISBLANK(U2985),"",CONCATENATE(U2985,U$2,", ")),IF(ISBLANK(V2985),"",CONCATENATE(W2985,V2985,V$2)))</f>
        <v>24 două camere, 16 trei camere, 0 număr camere necunoscut &lt;span style="color: red;"&gt;(spuneți-mi sau trimiteți tabel întreținere)&lt;/span&gt;</v>
      </c>
      <c r="Y2985" s="508" t="str">
        <f t="shared" ref="Y2985:Y3048" si="150">W2985&amp;N2985&amp;" din care "&amp;X2985</f>
        <v>40 din care 24 două camere, 16 trei camere, 0 număr camere necunoscut &lt;span style="color: red;"&gt;(spuneți-mi sau trimiteți tabel întreținere)&lt;/span&gt;</v>
      </c>
      <c r="Z2985" s="509"/>
      <c r="AA2985" s="510" t="s">
        <v>1043</v>
      </c>
      <c r="AB2985" s="421" t="s">
        <v>1305</v>
      </c>
      <c r="AC2985" s="432" t="s">
        <v>1547</v>
      </c>
      <c r="AD2985" s="356" t="s">
        <v>2359</v>
      </c>
      <c r="AE2985" s="356"/>
      <c r="AF2985" s="356"/>
      <c r="AG2985" s="356" t="s">
        <v>840</v>
      </c>
      <c r="AH2985" s="356"/>
      <c r="AI2985" s="623" t="s">
        <v>2585</v>
      </c>
      <c r="AJ2985" s="441"/>
      <c r="AK2985" s="359"/>
    </row>
    <row r="2986" spans="1:37">
      <c r="A2986" s="367"/>
      <c r="B2986" s="386" t="s">
        <v>404</v>
      </c>
      <c r="C2986" s="402">
        <v>46.863999999999997</v>
      </c>
      <c r="D2986" s="428">
        <v>23.277999999999999</v>
      </c>
      <c r="E2986" s="449" t="s">
        <v>206</v>
      </c>
      <c r="F2986" s="450" t="s">
        <v>1188</v>
      </c>
      <c r="G2986" s="450" t="s">
        <v>2539</v>
      </c>
      <c r="H2986" s="450" t="s">
        <v>2940</v>
      </c>
      <c r="I2986" s="452" t="s">
        <v>746</v>
      </c>
      <c r="J2986" s="457" t="s">
        <v>3</v>
      </c>
      <c r="K2986" s="407">
        <v>2</v>
      </c>
      <c r="L2986" s="407">
        <v>4</v>
      </c>
      <c r="M2986" s="407">
        <v>4</v>
      </c>
      <c r="N2986" s="425">
        <v>24</v>
      </c>
      <c r="O2986" s="437"/>
      <c r="P2986" s="406"/>
      <c r="Q2986" s="406"/>
      <c r="R2986" s="406"/>
      <c r="S2986" s="406"/>
      <c r="T2986" s="406"/>
      <c r="U2986" s="406"/>
      <c r="V2986" s="406">
        <f t="shared" ref="V2986:V3049" si="151">N2986-SUM(O2986:U2986)</f>
        <v>24</v>
      </c>
      <c r="W2986" s="676" t="s">
        <v>750</v>
      </c>
      <c r="X2986" s="507" t="str">
        <f t="shared" si="149"/>
        <v>probabil 24 număr camere necunoscut &lt;span style="color: red;"&gt;(spuneți-mi sau trimiteți tabel întreținere)&lt;/span&gt;</v>
      </c>
      <c r="Y2986" s="508" t="str">
        <f t="shared" si="150"/>
        <v>probabil 24 din care probabil 24 număr camere necunoscut &lt;span style="color: red;"&gt;(spuneți-mi sau trimiteți tabel întreținere)&lt;/span&gt;</v>
      </c>
      <c r="Z2986" s="509"/>
      <c r="AA2986" s="510" t="s">
        <v>1043</v>
      </c>
      <c r="AB2986" s="421" t="s">
        <v>1301</v>
      </c>
      <c r="AC2986" s="432" t="s">
        <v>1548</v>
      </c>
      <c r="AD2986" s="356" t="s">
        <v>624</v>
      </c>
      <c r="AE2986" s="356"/>
      <c r="AF2986" s="356"/>
      <c r="AG2986" s="356" t="s">
        <v>840</v>
      </c>
      <c r="AH2986" s="356"/>
      <c r="AI2986" s="356" t="s">
        <v>2227</v>
      </c>
      <c r="AJ2986" s="441"/>
      <c r="AK2986" s="359"/>
    </row>
    <row r="2987" spans="1:37">
      <c r="A2987" s="367"/>
      <c r="B2987" s="386" t="s">
        <v>404</v>
      </c>
      <c r="C2987" s="402">
        <v>46.863700000000001</v>
      </c>
      <c r="D2987" s="428">
        <v>23.278700000000001</v>
      </c>
      <c r="E2987" s="449" t="s">
        <v>206</v>
      </c>
      <c r="F2987" s="450" t="s">
        <v>1188</v>
      </c>
      <c r="G2987" s="450" t="s">
        <v>2539</v>
      </c>
      <c r="H2987" s="450" t="s">
        <v>2940</v>
      </c>
      <c r="I2987" s="452" t="s">
        <v>746</v>
      </c>
      <c r="J2987" s="457" t="s">
        <v>3</v>
      </c>
      <c r="K2987" s="407">
        <v>2</v>
      </c>
      <c r="L2987" s="407">
        <v>4</v>
      </c>
      <c r="M2987" s="407">
        <v>4</v>
      </c>
      <c r="N2987" s="425">
        <v>24</v>
      </c>
      <c r="O2987" s="437"/>
      <c r="P2987" s="406"/>
      <c r="Q2987" s="406"/>
      <c r="R2987" s="406"/>
      <c r="S2987" s="406"/>
      <c r="T2987" s="406"/>
      <c r="U2987" s="406"/>
      <c r="V2987" s="406">
        <f t="shared" si="151"/>
        <v>24</v>
      </c>
      <c r="W2987" s="676" t="s">
        <v>750</v>
      </c>
      <c r="X2987" s="507" t="str">
        <f t="shared" si="149"/>
        <v>probabil 24 număr camere necunoscut &lt;span style="color: red;"&gt;(spuneți-mi sau trimiteți tabel întreținere)&lt;/span&gt;</v>
      </c>
      <c r="Y2987" s="508" t="str">
        <f t="shared" si="150"/>
        <v>probabil 24 din care probabil 24 număr camere necunoscut &lt;span style="color: red;"&gt;(spuneți-mi sau trimiteți tabel întreținere)&lt;/span&gt;</v>
      </c>
      <c r="Z2987" s="509"/>
      <c r="AA2987" s="510" t="s">
        <v>1043</v>
      </c>
      <c r="AB2987" s="421" t="s">
        <v>1301</v>
      </c>
      <c r="AC2987" s="432" t="s">
        <v>1548</v>
      </c>
      <c r="AD2987" s="356" t="s">
        <v>624</v>
      </c>
      <c r="AE2987" s="356"/>
      <c r="AF2987" s="356"/>
      <c r="AG2987" s="356" t="s">
        <v>840</v>
      </c>
      <c r="AH2987" s="356"/>
      <c r="AI2987" s="356" t="s">
        <v>2227</v>
      </c>
      <c r="AJ2987" s="441"/>
      <c r="AK2987" s="359"/>
    </row>
    <row r="2988" spans="1:37">
      <c r="A2988" s="367"/>
      <c r="B2988" s="386" t="s">
        <v>404</v>
      </c>
      <c r="C2988" s="402">
        <v>46.863799999999998</v>
      </c>
      <c r="D2988" s="428">
        <v>23.277799999999999</v>
      </c>
      <c r="E2988" s="449" t="s">
        <v>206</v>
      </c>
      <c r="F2988" s="450" t="s">
        <v>1188</v>
      </c>
      <c r="G2988" s="450" t="s">
        <v>2539</v>
      </c>
      <c r="H2988" s="450" t="s">
        <v>2940</v>
      </c>
      <c r="I2988" s="452" t="s">
        <v>624</v>
      </c>
      <c r="J2988" s="457" t="s">
        <v>624</v>
      </c>
      <c r="K2988" s="407" t="s">
        <v>624</v>
      </c>
      <c r="L2988" s="407" t="s">
        <v>624</v>
      </c>
      <c r="M2988" s="407" t="s">
        <v>624</v>
      </c>
      <c r="N2988" s="425" t="s">
        <v>624</v>
      </c>
      <c r="O2988" s="437"/>
      <c r="P2988" s="406"/>
      <c r="Q2988" s="406"/>
      <c r="R2988" s="406"/>
      <c r="S2988" s="406"/>
      <c r="T2988" s="406"/>
      <c r="U2988" s="406"/>
      <c r="V2988" s="406" t="e">
        <f t="shared" si="151"/>
        <v>#VALUE!</v>
      </c>
      <c r="W2988" s="676"/>
      <c r="X2988" s="507" t="e">
        <f t="shared" si="149"/>
        <v>#VALUE!</v>
      </c>
      <c r="Y2988" s="508" t="e">
        <f t="shared" si="150"/>
        <v>#VALUE!</v>
      </c>
      <c r="Z2988" s="509"/>
      <c r="AA2988" s="510" t="s">
        <v>1043</v>
      </c>
      <c r="AB2988" s="421" t="s">
        <v>1318</v>
      </c>
      <c r="AC2988" s="432" t="s">
        <v>624</v>
      </c>
      <c r="AD2988" s="356" t="s">
        <v>624</v>
      </c>
      <c r="AE2988" s="356"/>
      <c r="AF2988" s="356"/>
      <c r="AG2988" s="356" t="s">
        <v>840</v>
      </c>
      <c r="AH2988" s="356"/>
      <c r="AI2988" s="356" t="s">
        <v>2227</v>
      </c>
      <c r="AJ2988" s="441"/>
      <c r="AK2988" s="359"/>
    </row>
    <row r="2989" spans="1:37">
      <c r="A2989" s="367"/>
      <c r="B2989" s="386" t="s">
        <v>404</v>
      </c>
      <c r="C2989" s="402">
        <v>46.863500000000002</v>
      </c>
      <c r="D2989" s="428">
        <v>23.277699999999999</v>
      </c>
      <c r="E2989" s="449" t="s">
        <v>206</v>
      </c>
      <c r="F2989" s="450" t="s">
        <v>1188</v>
      </c>
      <c r="G2989" s="450" t="s">
        <v>2539</v>
      </c>
      <c r="H2989" s="450" t="s">
        <v>2940</v>
      </c>
      <c r="I2989" s="452" t="s">
        <v>624</v>
      </c>
      <c r="J2989" s="457" t="s">
        <v>624</v>
      </c>
      <c r="K2989" s="407" t="s">
        <v>624</v>
      </c>
      <c r="L2989" s="407" t="s">
        <v>624</v>
      </c>
      <c r="M2989" s="407" t="s">
        <v>624</v>
      </c>
      <c r="N2989" s="425" t="s">
        <v>624</v>
      </c>
      <c r="O2989" s="437"/>
      <c r="P2989" s="406"/>
      <c r="Q2989" s="406"/>
      <c r="R2989" s="406"/>
      <c r="S2989" s="406"/>
      <c r="T2989" s="406"/>
      <c r="U2989" s="406"/>
      <c r="V2989" s="406" t="e">
        <f t="shared" si="151"/>
        <v>#VALUE!</v>
      </c>
      <c r="W2989" s="676"/>
      <c r="X2989" s="507" t="e">
        <f t="shared" si="149"/>
        <v>#VALUE!</v>
      </c>
      <c r="Y2989" s="508" t="e">
        <f t="shared" si="150"/>
        <v>#VALUE!</v>
      </c>
      <c r="Z2989" s="509"/>
      <c r="AA2989" s="510" t="s">
        <v>1043</v>
      </c>
      <c r="AB2989" s="421" t="s">
        <v>1318</v>
      </c>
      <c r="AC2989" s="432" t="s">
        <v>624</v>
      </c>
      <c r="AD2989" s="356" t="s">
        <v>624</v>
      </c>
      <c r="AE2989" s="356"/>
      <c r="AF2989" s="356"/>
      <c r="AG2989" s="356" t="s">
        <v>840</v>
      </c>
      <c r="AH2989" s="356"/>
      <c r="AI2989" s="356" t="s">
        <v>2227</v>
      </c>
      <c r="AJ2989" s="441"/>
      <c r="AK2989" s="359"/>
    </row>
    <row r="2990" spans="1:37">
      <c r="A2990" s="367"/>
      <c r="B2990" s="386" t="s">
        <v>404</v>
      </c>
      <c r="C2990" s="402">
        <v>46.863199999999999</v>
      </c>
      <c r="D2990" s="428">
        <v>23.2775</v>
      </c>
      <c r="E2990" s="449" t="s">
        <v>206</v>
      </c>
      <c r="F2990" s="450" t="s">
        <v>1188</v>
      </c>
      <c r="G2990" s="450" t="s">
        <v>2539</v>
      </c>
      <c r="H2990" s="450" t="s">
        <v>2940</v>
      </c>
      <c r="I2990" s="452" t="s">
        <v>624</v>
      </c>
      <c r="J2990" s="457" t="s">
        <v>624</v>
      </c>
      <c r="K2990" s="407" t="s">
        <v>624</v>
      </c>
      <c r="L2990" s="407" t="s">
        <v>624</v>
      </c>
      <c r="M2990" s="407" t="s">
        <v>624</v>
      </c>
      <c r="N2990" s="425" t="s">
        <v>624</v>
      </c>
      <c r="O2990" s="437"/>
      <c r="P2990" s="406"/>
      <c r="Q2990" s="406"/>
      <c r="R2990" s="406"/>
      <c r="S2990" s="406"/>
      <c r="T2990" s="406"/>
      <c r="U2990" s="406"/>
      <c r="V2990" s="406" t="e">
        <f t="shared" si="151"/>
        <v>#VALUE!</v>
      </c>
      <c r="W2990" s="676"/>
      <c r="X2990" s="507" t="e">
        <f t="shared" si="149"/>
        <v>#VALUE!</v>
      </c>
      <c r="Y2990" s="508" t="e">
        <f t="shared" si="150"/>
        <v>#VALUE!</v>
      </c>
      <c r="Z2990" s="509"/>
      <c r="AA2990" s="510" t="s">
        <v>1043</v>
      </c>
      <c r="AB2990" s="421" t="s">
        <v>1318</v>
      </c>
      <c r="AC2990" s="432" t="s">
        <v>624</v>
      </c>
      <c r="AD2990" s="356" t="s">
        <v>624</v>
      </c>
      <c r="AE2990" s="356"/>
      <c r="AF2990" s="356"/>
      <c r="AG2990" s="356" t="s">
        <v>840</v>
      </c>
      <c r="AH2990" s="356"/>
      <c r="AI2990" s="356" t="s">
        <v>2227</v>
      </c>
      <c r="AJ2990" s="441"/>
      <c r="AK2990" s="359"/>
    </row>
    <row r="2991" spans="1:37">
      <c r="A2991" s="367"/>
      <c r="B2991" s="386" t="s">
        <v>404</v>
      </c>
      <c r="C2991" s="402">
        <v>46.863599999999998</v>
      </c>
      <c r="D2991" s="428">
        <v>23.278199999999998</v>
      </c>
      <c r="E2991" s="449" t="s">
        <v>206</v>
      </c>
      <c r="F2991" s="450" t="s">
        <v>1188</v>
      </c>
      <c r="G2991" s="450" t="s">
        <v>2539</v>
      </c>
      <c r="H2991" s="450" t="s">
        <v>2940</v>
      </c>
      <c r="I2991" s="452" t="s">
        <v>708</v>
      </c>
      <c r="J2991" s="457" t="s">
        <v>3</v>
      </c>
      <c r="K2991" s="407">
        <v>1</v>
      </c>
      <c r="L2991" s="407">
        <v>2</v>
      </c>
      <c r="M2991" s="407">
        <v>2</v>
      </c>
      <c r="N2991" s="425">
        <v>4</v>
      </c>
      <c r="O2991" s="437"/>
      <c r="P2991" s="406"/>
      <c r="Q2991" s="406"/>
      <c r="R2991" s="406"/>
      <c r="S2991" s="406"/>
      <c r="T2991" s="406"/>
      <c r="U2991" s="406"/>
      <c r="V2991" s="406">
        <f t="shared" si="151"/>
        <v>4</v>
      </c>
      <c r="W2991" s="676"/>
      <c r="X2991" s="507" t="str">
        <f t="shared" si="149"/>
        <v>4 număr camere necunoscut &lt;span style="color: red;"&gt;(spuneți-mi sau trimiteți tabel întreținere)&lt;/span&gt;</v>
      </c>
      <c r="Y2991" s="508" t="str">
        <f t="shared" si="150"/>
        <v>4 din care 4 număr camere necunoscut &lt;span style="color: red;"&gt;(spuneți-mi sau trimiteți tabel întreținere)&lt;/span&gt;</v>
      </c>
      <c r="Z2991" s="509"/>
      <c r="AA2991" s="510" t="s">
        <v>1043</v>
      </c>
      <c r="AB2991" s="421" t="s">
        <v>1299</v>
      </c>
      <c r="AC2991" s="432" t="s">
        <v>1548</v>
      </c>
      <c r="AD2991" s="356" t="s">
        <v>624</v>
      </c>
      <c r="AE2991" s="356"/>
      <c r="AF2991" s="356"/>
      <c r="AG2991" s="356" t="s">
        <v>840</v>
      </c>
      <c r="AH2991" s="356"/>
      <c r="AI2991" s="356" t="s">
        <v>2227</v>
      </c>
      <c r="AJ2991" s="441"/>
      <c r="AK2991" s="359"/>
    </row>
    <row r="2992" spans="1:37">
      <c r="A2992" s="367"/>
      <c r="B2992" s="386" t="s">
        <v>404</v>
      </c>
      <c r="C2992" s="402">
        <v>46.863399999999999</v>
      </c>
      <c r="D2992" s="428">
        <v>23.278700000000001</v>
      </c>
      <c r="E2992" s="449" t="s">
        <v>206</v>
      </c>
      <c r="F2992" s="450" t="s">
        <v>1188</v>
      </c>
      <c r="G2992" s="450" t="s">
        <v>2539</v>
      </c>
      <c r="H2992" s="450" t="s">
        <v>2940</v>
      </c>
      <c r="I2992" s="452" t="s">
        <v>708</v>
      </c>
      <c r="J2992" s="457" t="s">
        <v>3</v>
      </c>
      <c r="K2992" s="407">
        <v>1</v>
      </c>
      <c r="L2992" s="407">
        <v>2</v>
      </c>
      <c r="M2992" s="407">
        <v>2</v>
      </c>
      <c r="N2992" s="425">
        <v>4</v>
      </c>
      <c r="O2992" s="437"/>
      <c r="P2992" s="406"/>
      <c r="Q2992" s="406"/>
      <c r="R2992" s="406"/>
      <c r="S2992" s="406"/>
      <c r="T2992" s="406"/>
      <c r="U2992" s="406"/>
      <c r="V2992" s="406">
        <f t="shared" si="151"/>
        <v>4</v>
      </c>
      <c r="W2992" s="676"/>
      <c r="X2992" s="507" t="str">
        <f t="shared" si="149"/>
        <v>4 număr camere necunoscut &lt;span style="color: red;"&gt;(spuneți-mi sau trimiteți tabel întreținere)&lt;/span&gt;</v>
      </c>
      <c r="Y2992" s="508" t="str">
        <f t="shared" si="150"/>
        <v>4 din care 4 număr camere necunoscut &lt;span style="color: red;"&gt;(spuneți-mi sau trimiteți tabel întreținere)&lt;/span&gt;</v>
      </c>
      <c r="Z2992" s="509"/>
      <c r="AA2992" s="510" t="s">
        <v>1043</v>
      </c>
      <c r="AB2992" s="421" t="s">
        <v>1299</v>
      </c>
      <c r="AC2992" s="432" t="s">
        <v>1548</v>
      </c>
      <c r="AD2992" s="356" t="s">
        <v>624</v>
      </c>
      <c r="AE2992" s="356"/>
      <c r="AF2992" s="356"/>
      <c r="AG2992" s="356" t="s">
        <v>840</v>
      </c>
      <c r="AH2992" s="356"/>
      <c r="AI2992" s="356" t="s">
        <v>2227</v>
      </c>
      <c r="AJ2992" s="441"/>
      <c r="AK2992" s="359"/>
    </row>
    <row r="2993" spans="1:37">
      <c r="A2993" s="367"/>
      <c r="B2993" s="386" t="s">
        <v>404</v>
      </c>
      <c r="C2993" s="402">
        <v>46.863300000000002</v>
      </c>
      <c r="D2993" s="428">
        <v>23.277999999999999</v>
      </c>
      <c r="E2993" s="449" t="s">
        <v>206</v>
      </c>
      <c r="F2993" s="450" t="s">
        <v>1188</v>
      </c>
      <c r="G2993" s="450" t="s">
        <v>2539</v>
      </c>
      <c r="H2993" s="450" t="s">
        <v>2940</v>
      </c>
      <c r="I2993" s="452" t="s">
        <v>708</v>
      </c>
      <c r="J2993" s="457" t="s">
        <v>3</v>
      </c>
      <c r="K2993" s="407">
        <v>1</v>
      </c>
      <c r="L2993" s="407">
        <v>2</v>
      </c>
      <c r="M2993" s="407">
        <v>2</v>
      </c>
      <c r="N2993" s="425">
        <v>4</v>
      </c>
      <c r="O2993" s="437"/>
      <c r="P2993" s="406"/>
      <c r="Q2993" s="406"/>
      <c r="R2993" s="406"/>
      <c r="S2993" s="406"/>
      <c r="T2993" s="406"/>
      <c r="U2993" s="406"/>
      <c r="V2993" s="406">
        <f t="shared" si="151"/>
        <v>4</v>
      </c>
      <c r="W2993" s="676"/>
      <c r="X2993" s="507" t="str">
        <f t="shared" si="149"/>
        <v>4 număr camere necunoscut &lt;span style="color: red;"&gt;(spuneți-mi sau trimiteți tabel întreținere)&lt;/span&gt;</v>
      </c>
      <c r="Y2993" s="508" t="str">
        <f t="shared" si="150"/>
        <v>4 din care 4 număr camere necunoscut &lt;span style="color: red;"&gt;(spuneți-mi sau trimiteți tabel întreținere)&lt;/span&gt;</v>
      </c>
      <c r="Z2993" s="509"/>
      <c r="AA2993" s="510" t="s">
        <v>1043</v>
      </c>
      <c r="AB2993" s="421" t="s">
        <v>1299</v>
      </c>
      <c r="AC2993" s="432" t="s">
        <v>1548</v>
      </c>
      <c r="AD2993" s="356" t="s">
        <v>624</v>
      </c>
      <c r="AE2993" s="356"/>
      <c r="AF2993" s="356"/>
      <c r="AG2993" s="356" t="s">
        <v>840</v>
      </c>
      <c r="AH2993" s="356"/>
      <c r="AI2993" s="356" t="s">
        <v>2227</v>
      </c>
      <c r="AJ2993" s="441"/>
      <c r="AK2993" s="359"/>
    </row>
    <row r="2994" spans="1:37">
      <c r="A2994" s="367"/>
      <c r="B2994" s="386" t="s">
        <v>404</v>
      </c>
      <c r="C2994" s="402">
        <v>46.863100000000003</v>
      </c>
      <c r="D2994" s="428">
        <v>23.278500000000001</v>
      </c>
      <c r="E2994" s="449" t="s">
        <v>206</v>
      </c>
      <c r="F2994" s="450" t="s">
        <v>1188</v>
      </c>
      <c r="G2994" s="450" t="s">
        <v>2539</v>
      </c>
      <c r="H2994" s="450" t="s">
        <v>2940</v>
      </c>
      <c r="I2994" s="452" t="s">
        <v>708</v>
      </c>
      <c r="J2994" s="457" t="s">
        <v>3</v>
      </c>
      <c r="K2994" s="407">
        <v>1</v>
      </c>
      <c r="L2994" s="407">
        <v>2</v>
      </c>
      <c r="M2994" s="407">
        <v>2</v>
      </c>
      <c r="N2994" s="425">
        <v>4</v>
      </c>
      <c r="O2994" s="437"/>
      <c r="P2994" s="406"/>
      <c r="Q2994" s="406"/>
      <c r="R2994" s="406"/>
      <c r="S2994" s="406"/>
      <c r="T2994" s="406"/>
      <c r="U2994" s="406"/>
      <c r="V2994" s="406">
        <f t="shared" si="151"/>
        <v>4</v>
      </c>
      <c r="W2994" s="676"/>
      <c r="X2994" s="507" t="str">
        <f t="shared" si="149"/>
        <v>4 număr camere necunoscut &lt;span style="color: red;"&gt;(spuneți-mi sau trimiteți tabel întreținere)&lt;/span&gt;</v>
      </c>
      <c r="Y2994" s="508" t="str">
        <f t="shared" si="150"/>
        <v>4 din care 4 număr camere necunoscut &lt;span style="color: red;"&gt;(spuneți-mi sau trimiteți tabel întreținere)&lt;/span&gt;</v>
      </c>
      <c r="Z2994" s="509"/>
      <c r="AA2994" s="510" t="s">
        <v>1043</v>
      </c>
      <c r="AB2994" s="421" t="s">
        <v>1299</v>
      </c>
      <c r="AC2994" s="432" t="s">
        <v>1548</v>
      </c>
      <c r="AD2994" s="356" t="s">
        <v>624</v>
      </c>
      <c r="AE2994" s="356"/>
      <c r="AF2994" s="356"/>
      <c r="AG2994" s="356" t="s">
        <v>840</v>
      </c>
      <c r="AH2994" s="356"/>
      <c r="AI2994" s="356" t="s">
        <v>2227</v>
      </c>
      <c r="AJ2994" s="441"/>
      <c r="AK2994" s="359"/>
    </row>
    <row r="2995" spans="1:37">
      <c r="A2995" s="367"/>
      <c r="B2995" s="386" t="s">
        <v>404</v>
      </c>
      <c r="C2995" s="402">
        <v>46.863100000000003</v>
      </c>
      <c r="D2995" s="428">
        <v>23.277200000000001</v>
      </c>
      <c r="E2995" s="449" t="s">
        <v>206</v>
      </c>
      <c r="F2995" s="450" t="s">
        <v>1188</v>
      </c>
      <c r="G2995" s="450" t="s">
        <v>2539</v>
      </c>
      <c r="H2995" s="450" t="s">
        <v>2940</v>
      </c>
      <c r="I2995" s="452" t="s">
        <v>624</v>
      </c>
      <c r="J2995" s="457" t="s">
        <v>624</v>
      </c>
      <c r="K2995" s="407" t="s">
        <v>624</v>
      </c>
      <c r="L2995" s="407" t="s">
        <v>624</v>
      </c>
      <c r="M2995" s="407" t="s">
        <v>624</v>
      </c>
      <c r="N2995" s="425" t="s">
        <v>624</v>
      </c>
      <c r="O2995" s="437"/>
      <c r="P2995" s="406"/>
      <c r="Q2995" s="406"/>
      <c r="R2995" s="406"/>
      <c r="S2995" s="406"/>
      <c r="T2995" s="406"/>
      <c r="U2995" s="406"/>
      <c r="V2995" s="406" t="e">
        <f t="shared" si="151"/>
        <v>#VALUE!</v>
      </c>
      <c r="W2995" s="676"/>
      <c r="X2995" s="507" t="e">
        <f t="shared" si="149"/>
        <v>#VALUE!</v>
      </c>
      <c r="Y2995" s="508" t="e">
        <f t="shared" si="150"/>
        <v>#VALUE!</v>
      </c>
      <c r="Z2995" s="509"/>
      <c r="AA2995" s="510" t="s">
        <v>1043</v>
      </c>
      <c r="AB2995" s="421" t="s">
        <v>1318</v>
      </c>
      <c r="AC2995" s="432" t="s">
        <v>624</v>
      </c>
      <c r="AD2995" s="356" t="s">
        <v>624</v>
      </c>
      <c r="AE2995" s="356"/>
      <c r="AF2995" s="356"/>
      <c r="AG2995" s="356" t="s">
        <v>840</v>
      </c>
      <c r="AH2995" s="356"/>
      <c r="AI2995" s="356" t="s">
        <v>2227</v>
      </c>
      <c r="AJ2995" s="441"/>
      <c r="AK2995" s="359"/>
    </row>
    <row r="2996" spans="1:37">
      <c r="A2996" s="367"/>
      <c r="B2996" s="386" t="s">
        <v>404</v>
      </c>
      <c r="C2996" s="402">
        <v>46.863700000000001</v>
      </c>
      <c r="D2996" s="428">
        <v>23.276599999999998</v>
      </c>
      <c r="E2996" s="449" t="s">
        <v>206</v>
      </c>
      <c r="F2996" s="450" t="s">
        <v>1188</v>
      </c>
      <c r="G2996" s="450" t="s">
        <v>2539</v>
      </c>
      <c r="H2996" s="450" t="s">
        <v>2940</v>
      </c>
      <c r="I2996" s="627" t="s">
        <v>681</v>
      </c>
      <c r="J2996" s="399" t="s">
        <v>3</v>
      </c>
      <c r="K2996" s="624">
        <v>1</v>
      </c>
      <c r="L2996" s="624">
        <v>5</v>
      </c>
      <c r="M2996" s="624">
        <v>4</v>
      </c>
      <c r="N2996" s="425">
        <v>20</v>
      </c>
      <c r="O2996" s="437"/>
      <c r="P2996" s="406"/>
      <c r="Q2996" s="406">
        <v>15</v>
      </c>
      <c r="R2996" s="406">
        <v>5</v>
      </c>
      <c r="S2996" s="406"/>
      <c r="T2996" s="406"/>
      <c r="U2996" s="406"/>
      <c r="V2996" s="406">
        <f t="shared" si="151"/>
        <v>0</v>
      </c>
      <c r="W2996" s="676"/>
      <c r="X2996" s="507" t="str">
        <f t="shared" si="149"/>
        <v>15 două camere, 5 trei camere, 0 număr camere necunoscut &lt;span style="color: red;"&gt;(spuneți-mi sau trimiteți tabel întreținere)&lt;/span&gt;</v>
      </c>
      <c r="Y2996" s="508" t="str">
        <f t="shared" si="150"/>
        <v>20 din care 15 două camere, 5 trei camere, 0 număr camere necunoscut &lt;span style="color: red;"&gt;(spuneți-mi sau trimiteți tabel întreținere)&lt;/span&gt;</v>
      </c>
      <c r="Z2996" s="509"/>
      <c r="AA2996" s="510" t="s">
        <v>1043</v>
      </c>
      <c r="AB2996" s="421" t="s">
        <v>1303</v>
      </c>
      <c r="AC2996" s="431" t="s">
        <v>1547</v>
      </c>
      <c r="AD2996" s="356" t="s">
        <v>2191</v>
      </c>
      <c r="AE2996" s="356"/>
      <c r="AF2996" s="356"/>
      <c r="AG2996" s="356" t="s">
        <v>840</v>
      </c>
      <c r="AH2996" s="356"/>
      <c r="AI2996" s="356" t="s">
        <v>2227</v>
      </c>
      <c r="AJ2996" s="441"/>
      <c r="AK2996" s="359"/>
    </row>
    <row r="2997" spans="1:37">
      <c r="A2997" s="367"/>
      <c r="B2997" s="386" t="s">
        <v>404</v>
      </c>
      <c r="C2997" s="402">
        <v>46.863300000000002</v>
      </c>
      <c r="D2997" s="428">
        <v>23.276299999999999</v>
      </c>
      <c r="E2997" s="449" t="s">
        <v>206</v>
      </c>
      <c r="F2997" s="450" t="s">
        <v>1188</v>
      </c>
      <c r="G2997" s="450" t="s">
        <v>2539</v>
      </c>
      <c r="H2997" s="450" t="s">
        <v>2940</v>
      </c>
      <c r="I2997" s="627" t="s">
        <v>681</v>
      </c>
      <c r="J2997" s="399" t="s">
        <v>3</v>
      </c>
      <c r="K2997" s="624">
        <v>1</v>
      </c>
      <c r="L2997" s="624">
        <v>5</v>
      </c>
      <c r="M2997" s="624">
        <v>4</v>
      </c>
      <c r="N2997" s="425">
        <v>20</v>
      </c>
      <c r="O2997" s="437"/>
      <c r="P2997" s="406"/>
      <c r="Q2997" s="406">
        <v>15</v>
      </c>
      <c r="R2997" s="406">
        <v>5</v>
      </c>
      <c r="S2997" s="406"/>
      <c r="T2997" s="406"/>
      <c r="U2997" s="406"/>
      <c r="V2997" s="406">
        <f t="shared" si="151"/>
        <v>0</v>
      </c>
      <c r="W2997" s="676"/>
      <c r="X2997" s="507" t="str">
        <f t="shared" si="149"/>
        <v>15 două camere, 5 trei camere, 0 număr camere necunoscut &lt;span style="color: red;"&gt;(spuneți-mi sau trimiteți tabel întreținere)&lt;/span&gt;</v>
      </c>
      <c r="Y2997" s="508" t="str">
        <f t="shared" si="150"/>
        <v>20 din care 15 două camere, 5 trei camere, 0 număr camere necunoscut &lt;span style="color: red;"&gt;(spuneți-mi sau trimiteți tabel întreținere)&lt;/span&gt;</v>
      </c>
      <c r="Z2997" s="509"/>
      <c r="AA2997" s="510" t="s">
        <v>1043</v>
      </c>
      <c r="AB2997" s="421" t="s">
        <v>1303</v>
      </c>
      <c r="AC2997" s="431" t="s">
        <v>1547</v>
      </c>
      <c r="AD2997" s="356" t="s">
        <v>2191</v>
      </c>
      <c r="AE2997" s="356"/>
      <c r="AF2997" s="356"/>
      <c r="AG2997" s="356" t="s">
        <v>840</v>
      </c>
      <c r="AH2997" s="356"/>
      <c r="AI2997" s="356" t="s">
        <v>2227</v>
      </c>
      <c r="AJ2997" s="441"/>
      <c r="AK2997" s="359"/>
    </row>
    <row r="2998" spans="1:37">
      <c r="A2998" s="367"/>
      <c r="B2998" s="386" t="s">
        <v>404</v>
      </c>
      <c r="C2998" s="402">
        <v>46.863799999999998</v>
      </c>
      <c r="D2998" s="428">
        <v>23.2761</v>
      </c>
      <c r="E2998" s="449" t="s">
        <v>206</v>
      </c>
      <c r="F2998" s="450" t="s">
        <v>1188</v>
      </c>
      <c r="G2998" s="450" t="s">
        <v>2539</v>
      </c>
      <c r="H2998" s="450" t="s">
        <v>2940</v>
      </c>
      <c r="I2998" s="452" t="s">
        <v>681</v>
      </c>
      <c r="J2998" s="457" t="s">
        <v>3</v>
      </c>
      <c r="K2998" s="407">
        <v>2</v>
      </c>
      <c r="L2998" s="407">
        <v>5</v>
      </c>
      <c r="M2998" s="407">
        <v>5</v>
      </c>
      <c r="N2998" s="425">
        <v>40</v>
      </c>
      <c r="O2998" s="437"/>
      <c r="P2998" s="406"/>
      <c r="Q2998" s="406"/>
      <c r="R2998" s="406"/>
      <c r="S2998" s="406"/>
      <c r="T2998" s="406"/>
      <c r="U2998" s="406"/>
      <c r="V2998" s="406">
        <f t="shared" si="151"/>
        <v>40</v>
      </c>
      <c r="W2998" s="676"/>
      <c r="X2998" s="507" t="str">
        <f t="shared" si="149"/>
        <v>40 număr camere necunoscut &lt;span style="color: red;"&gt;(spuneți-mi sau trimiteți tabel întreținere)&lt;/span&gt;</v>
      </c>
      <c r="Y2998" s="508" t="str">
        <f t="shared" si="150"/>
        <v>40 din care 40 număr camere necunoscut &lt;span style="color: red;"&gt;(spuneți-mi sau trimiteți tabel întreținere)&lt;/span&gt;</v>
      </c>
      <c r="Z2998" s="509"/>
      <c r="AA2998" s="510" t="s">
        <v>1043</v>
      </c>
      <c r="AB2998" s="421" t="s">
        <v>1303</v>
      </c>
      <c r="AC2998" s="431" t="s">
        <v>1547</v>
      </c>
      <c r="AD2998" s="356" t="s">
        <v>624</v>
      </c>
      <c r="AE2998" s="356"/>
      <c r="AF2998" s="356"/>
      <c r="AG2998" s="356" t="s">
        <v>840</v>
      </c>
      <c r="AH2998" s="356"/>
      <c r="AI2998" s="356" t="s">
        <v>2227</v>
      </c>
      <c r="AJ2998" s="441"/>
      <c r="AK2998" s="359"/>
    </row>
    <row r="2999" spans="1:37">
      <c r="A2999" s="367"/>
      <c r="B2999" s="386" t="s">
        <v>404</v>
      </c>
      <c r="C2999" s="402">
        <v>46.863300000000002</v>
      </c>
      <c r="D2999" s="428">
        <v>23.2758</v>
      </c>
      <c r="E2999" s="449" t="s">
        <v>206</v>
      </c>
      <c r="F2999" s="450" t="s">
        <v>1188</v>
      </c>
      <c r="G2999" s="450" t="s">
        <v>2539</v>
      </c>
      <c r="H2999" s="450" t="s">
        <v>2940</v>
      </c>
      <c r="I2999" s="452" t="s">
        <v>681</v>
      </c>
      <c r="J2999" s="457" t="s">
        <v>3</v>
      </c>
      <c r="K2999" s="407">
        <v>4</v>
      </c>
      <c r="L2999" s="407">
        <v>5</v>
      </c>
      <c r="M2999" s="407">
        <v>5</v>
      </c>
      <c r="N2999" s="425">
        <v>80</v>
      </c>
      <c r="O2999" s="437"/>
      <c r="P2999" s="406"/>
      <c r="Q2999" s="406"/>
      <c r="R2999" s="406"/>
      <c r="S2999" s="406"/>
      <c r="T2999" s="406"/>
      <c r="U2999" s="406"/>
      <c r="V2999" s="406">
        <f t="shared" si="151"/>
        <v>80</v>
      </c>
      <c r="W2999" s="676"/>
      <c r="X2999" s="507" t="str">
        <f t="shared" si="149"/>
        <v>80 număr camere necunoscut &lt;span style="color: red;"&gt;(spuneți-mi sau trimiteți tabel întreținere)&lt;/span&gt;</v>
      </c>
      <c r="Y2999" s="508" t="str">
        <f t="shared" si="150"/>
        <v>80 din care 80 număr camere necunoscut &lt;span style="color: red;"&gt;(spuneți-mi sau trimiteți tabel întreținere)&lt;/span&gt;</v>
      </c>
      <c r="Z2999" s="509"/>
      <c r="AA2999" s="510" t="s">
        <v>1043</v>
      </c>
      <c r="AB2999" s="421" t="s">
        <v>1303</v>
      </c>
      <c r="AC2999" s="431" t="s">
        <v>1547</v>
      </c>
      <c r="AD2999" s="356" t="s">
        <v>624</v>
      </c>
      <c r="AE2999" s="356"/>
      <c r="AF2999" s="356"/>
      <c r="AG2999" s="356" t="s">
        <v>840</v>
      </c>
      <c r="AH2999" s="356"/>
      <c r="AI2999" s="356" t="s">
        <v>2227</v>
      </c>
      <c r="AJ2999" s="441"/>
      <c r="AK2999" s="359"/>
    </row>
    <row r="3000" spans="1:37">
      <c r="A3000" s="367" t="s">
        <v>32</v>
      </c>
      <c r="B3000" s="369" t="s">
        <v>404</v>
      </c>
      <c r="C3000" s="461">
        <v>46.866199999999999</v>
      </c>
      <c r="D3000" s="462">
        <v>23.272500000000001</v>
      </c>
      <c r="E3000" s="463" t="s">
        <v>206</v>
      </c>
      <c r="F3000" s="464" t="s">
        <v>1188</v>
      </c>
      <c r="G3000" s="464" t="s">
        <v>2539</v>
      </c>
      <c r="H3000" s="464" t="s">
        <v>2940</v>
      </c>
      <c r="I3000" s="474" t="s">
        <v>708</v>
      </c>
      <c r="J3000" s="475" t="s">
        <v>3</v>
      </c>
      <c r="K3000" s="476">
        <v>2</v>
      </c>
      <c r="L3000" s="476">
        <v>2</v>
      </c>
      <c r="M3000" s="476">
        <v>2</v>
      </c>
      <c r="N3000" s="477" t="s">
        <v>624</v>
      </c>
      <c r="O3000" s="478"/>
      <c r="P3000" s="479"/>
      <c r="Q3000" s="479"/>
      <c r="R3000" s="479"/>
      <c r="S3000" s="479"/>
      <c r="T3000" s="479"/>
      <c r="U3000" s="479"/>
      <c r="V3000" s="479" t="e">
        <f t="shared" si="151"/>
        <v>#VALUE!</v>
      </c>
      <c r="W3000" s="679"/>
      <c r="X3000" s="515" t="e">
        <f t="shared" si="149"/>
        <v>#VALUE!</v>
      </c>
      <c r="Y3000" s="516" t="e">
        <f t="shared" si="150"/>
        <v>#VALUE!</v>
      </c>
      <c r="Z3000" s="517"/>
      <c r="AA3000" s="518" t="s">
        <v>1043</v>
      </c>
      <c r="AB3000" s="482" t="s">
        <v>1300</v>
      </c>
      <c r="AC3000" s="483" t="s">
        <v>1548</v>
      </c>
      <c r="AD3000" s="472" t="s">
        <v>624</v>
      </c>
      <c r="AE3000" s="472"/>
      <c r="AF3000" s="472"/>
      <c r="AG3000" s="472" t="s">
        <v>840</v>
      </c>
      <c r="AH3000" s="472"/>
      <c r="AI3000" s="472" t="s">
        <v>2227</v>
      </c>
      <c r="AJ3000" s="473"/>
      <c r="AK3000" s="359"/>
    </row>
    <row r="3001" spans="1:37">
      <c r="A3001" s="367"/>
      <c r="B3001" s="386" t="s">
        <v>404</v>
      </c>
      <c r="C3001" s="402">
        <v>46.866399999999999</v>
      </c>
      <c r="D3001" s="428">
        <v>23.272099999999998</v>
      </c>
      <c r="E3001" s="449" t="s">
        <v>206</v>
      </c>
      <c r="F3001" s="450" t="s">
        <v>1188</v>
      </c>
      <c r="G3001" s="450" t="s">
        <v>2539</v>
      </c>
      <c r="H3001" s="450" t="s">
        <v>2940</v>
      </c>
      <c r="I3001" s="452" t="s">
        <v>708</v>
      </c>
      <c r="J3001" s="457" t="s">
        <v>3</v>
      </c>
      <c r="K3001" s="407">
        <v>2</v>
      </c>
      <c r="L3001" s="407">
        <v>2</v>
      </c>
      <c r="M3001" s="407">
        <v>2</v>
      </c>
      <c r="N3001" s="425" t="s">
        <v>624</v>
      </c>
      <c r="O3001" s="437"/>
      <c r="P3001" s="406"/>
      <c r="Q3001" s="406"/>
      <c r="R3001" s="406"/>
      <c r="S3001" s="406"/>
      <c r="T3001" s="406"/>
      <c r="U3001" s="406"/>
      <c r="V3001" s="406" t="e">
        <f t="shared" si="151"/>
        <v>#VALUE!</v>
      </c>
      <c r="W3001" s="676"/>
      <c r="X3001" s="507" t="e">
        <f t="shared" si="149"/>
        <v>#VALUE!</v>
      </c>
      <c r="Y3001" s="508" t="e">
        <f t="shared" si="150"/>
        <v>#VALUE!</v>
      </c>
      <c r="Z3001" s="509"/>
      <c r="AA3001" s="510" t="s">
        <v>1043</v>
      </c>
      <c r="AB3001" s="421" t="s">
        <v>1300</v>
      </c>
      <c r="AC3001" s="432" t="s">
        <v>1548</v>
      </c>
      <c r="AD3001" s="356" t="s">
        <v>624</v>
      </c>
      <c r="AE3001" s="356"/>
      <c r="AF3001" s="356"/>
      <c r="AG3001" s="356" t="s">
        <v>840</v>
      </c>
      <c r="AH3001" s="356"/>
      <c r="AI3001" s="356" t="s">
        <v>2227</v>
      </c>
      <c r="AJ3001" s="441"/>
      <c r="AK3001" s="359"/>
    </row>
    <row r="3002" spans="1:37">
      <c r="A3002" s="367"/>
      <c r="B3002" s="386" t="s">
        <v>404</v>
      </c>
      <c r="C3002" s="402">
        <v>46.866599999999998</v>
      </c>
      <c r="D3002" s="428">
        <v>23.271799999999999</v>
      </c>
      <c r="E3002" s="449" t="s">
        <v>206</v>
      </c>
      <c r="F3002" s="450" t="s">
        <v>1188</v>
      </c>
      <c r="G3002" s="450" t="s">
        <v>2539</v>
      </c>
      <c r="H3002" s="450" t="s">
        <v>2940</v>
      </c>
      <c r="I3002" s="627" t="s">
        <v>673</v>
      </c>
      <c r="J3002" s="399" t="s">
        <v>3</v>
      </c>
      <c r="K3002" s="624">
        <v>1</v>
      </c>
      <c r="L3002" s="624">
        <v>4</v>
      </c>
      <c r="M3002" s="624">
        <v>4</v>
      </c>
      <c r="N3002" s="398">
        <v>8</v>
      </c>
      <c r="O3002" s="395"/>
      <c r="P3002" s="320"/>
      <c r="Q3002" s="320">
        <v>2</v>
      </c>
      <c r="R3002" s="320">
        <v>6</v>
      </c>
      <c r="S3002" s="320"/>
      <c r="T3002" s="320"/>
      <c r="U3002" s="526"/>
      <c r="V3002" s="526">
        <f t="shared" si="151"/>
        <v>0</v>
      </c>
      <c r="W3002" s="672"/>
      <c r="X3002" s="396" t="str">
        <f t="shared" si="149"/>
        <v>2 două camere, 6 trei camere, 0 număr camere necunoscut &lt;span style="color: red;"&gt;(spuneți-mi sau trimiteți tabel întreținere)&lt;/span&gt;</v>
      </c>
      <c r="Y3002" s="622" t="str">
        <f t="shared" si="150"/>
        <v>8 din care 2 două camere, 6 trei camere, 0 număr camere necunoscut &lt;span style="color: red;"&gt;(spuneți-mi sau trimiteți tabel întreținere)&lt;/span&gt;</v>
      </c>
      <c r="Z3002" s="397"/>
      <c r="AA3002" s="625" t="s">
        <v>1043</v>
      </c>
      <c r="AB3002" s="628" t="s">
        <v>1307</v>
      </c>
      <c r="AC3002" s="431" t="s">
        <v>1155</v>
      </c>
      <c r="AD3002" s="623" t="s">
        <v>1363</v>
      </c>
      <c r="AE3002" s="623"/>
      <c r="AF3002" s="623"/>
      <c r="AG3002" s="623" t="s">
        <v>10</v>
      </c>
      <c r="AH3002" s="623"/>
      <c r="AI3002" s="623" t="s">
        <v>2566</v>
      </c>
      <c r="AJ3002" s="441"/>
      <c r="AK3002" s="359"/>
    </row>
    <row r="3003" spans="1:37">
      <c r="A3003" s="367"/>
      <c r="B3003" s="386" t="s">
        <v>404</v>
      </c>
      <c r="C3003" s="402">
        <v>46.866799999999998</v>
      </c>
      <c r="D3003" s="428">
        <v>23.271599999999999</v>
      </c>
      <c r="E3003" s="449" t="s">
        <v>206</v>
      </c>
      <c r="F3003" s="450" t="s">
        <v>1188</v>
      </c>
      <c r="G3003" s="450" t="s">
        <v>2539</v>
      </c>
      <c r="H3003" s="450" t="s">
        <v>2940</v>
      </c>
      <c r="I3003" s="627" t="s">
        <v>719</v>
      </c>
      <c r="J3003" s="399" t="s">
        <v>3</v>
      </c>
      <c r="K3003" s="624">
        <v>1</v>
      </c>
      <c r="L3003" s="624">
        <v>4</v>
      </c>
      <c r="M3003" s="624">
        <v>3</v>
      </c>
      <c r="N3003" s="398">
        <v>12</v>
      </c>
      <c r="O3003" s="395"/>
      <c r="P3003" s="526"/>
      <c r="Q3003" s="526">
        <v>6</v>
      </c>
      <c r="R3003" s="526">
        <v>6</v>
      </c>
      <c r="S3003" s="526"/>
      <c r="T3003" s="526"/>
      <c r="U3003" s="526"/>
      <c r="V3003" s="526">
        <f t="shared" si="151"/>
        <v>0</v>
      </c>
      <c r="W3003" s="672"/>
      <c r="X3003" s="396" t="str">
        <f t="shared" si="149"/>
        <v>6 două camere, 6 trei camere, 0 număr camere necunoscut &lt;span style="color: red;"&gt;(spuneți-mi sau trimiteți tabel întreținere)&lt;/span&gt;</v>
      </c>
      <c r="Y3003" s="622" t="str">
        <f t="shared" si="150"/>
        <v>12 din care 6 două camere, 6 trei camere, 0 număr camere necunoscut &lt;span style="color: red;"&gt;(spuneți-mi sau trimiteți tabel întreținere)&lt;/span&gt;</v>
      </c>
      <c r="Z3003" s="397"/>
      <c r="AA3003" s="625" t="s">
        <v>1043</v>
      </c>
      <c r="AB3003" s="628" t="s">
        <v>1307</v>
      </c>
      <c r="AC3003" s="431" t="s">
        <v>1155</v>
      </c>
      <c r="AD3003" s="623" t="s">
        <v>1444</v>
      </c>
      <c r="AE3003" s="623"/>
      <c r="AF3003" s="623"/>
      <c r="AG3003" s="623" t="s">
        <v>2108</v>
      </c>
      <c r="AH3003" s="356"/>
      <c r="AI3003" s="623" t="s">
        <v>2610</v>
      </c>
      <c r="AJ3003" s="441"/>
      <c r="AK3003" s="359"/>
    </row>
    <row r="3004" spans="1:37">
      <c r="A3004" s="367"/>
      <c r="B3004" s="386" t="s">
        <v>404</v>
      </c>
      <c r="C3004" s="402">
        <v>46.866999999999997</v>
      </c>
      <c r="D3004" s="428">
        <v>23.271599999999999</v>
      </c>
      <c r="E3004" s="449" t="s">
        <v>206</v>
      </c>
      <c r="F3004" s="450" t="s">
        <v>1188</v>
      </c>
      <c r="G3004" s="450" t="s">
        <v>2539</v>
      </c>
      <c r="H3004" s="450" t="s">
        <v>2940</v>
      </c>
      <c r="I3004" s="627" t="s">
        <v>719</v>
      </c>
      <c r="J3004" s="399" t="s">
        <v>3</v>
      </c>
      <c r="K3004" s="624">
        <v>1</v>
      </c>
      <c r="L3004" s="624">
        <v>4</v>
      </c>
      <c r="M3004" s="624">
        <v>3</v>
      </c>
      <c r="N3004" s="398">
        <v>12</v>
      </c>
      <c r="O3004" s="395"/>
      <c r="P3004" s="526"/>
      <c r="Q3004" s="526">
        <v>6</v>
      </c>
      <c r="R3004" s="526">
        <v>6</v>
      </c>
      <c r="S3004" s="526"/>
      <c r="T3004" s="526"/>
      <c r="U3004" s="526"/>
      <c r="V3004" s="526">
        <f t="shared" si="151"/>
        <v>0</v>
      </c>
      <c r="W3004" s="672"/>
      <c r="X3004" s="396" t="str">
        <f t="shared" si="149"/>
        <v>6 două camere, 6 trei camere, 0 număr camere necunoscut &lt;span style="color: red;"&gt;(spuneți-mi sau trimiteți tabel întreținere)&lt;/span&gt;</v>
      </c>
      <c r="Y3004" s="622" t="str">
        <f t="shared" si="150"/>
        <v>12 din care 6 două camere, 6 trei camere, 0 număr camere necunoscut &lt;span style="color: red;"&gt;(spuneți-mi sau trimiteți tabel întreținere)&lt;/span&gt;</v>
      </c>
      <c r="Z3004" s="397"/>
      <c r="AA3004" s="625" t="s">
        <v>1043</v>
      </c>
      <c r="AB3004" s="628" t="s">
        <v>1307</v>
      </c>
      <c r="AC3004" s="431" t="s">
        <v>1155</v>
      </c>
      <c r="AD3004" s="623" t="s">
        <v>1444</v>
      </c>
      <c r="AE3004" s="623"/>
      <c r="AF3004" s="623"/>
      <c r="AG3004" s="623" t="s">
        <v>2108</v>
      </c>
      <c r="AH3004" s="356"/>
      <c r="AI3004" s="623" t="s">
        <v>2610</v>
      </c>
      <c r="AJ3004" s="441"/>
      <c r="AK3004" s="359"/>
    </row>
    <row r="3005" spans="1:37">
      <c r="A3005" s="367"/>
      <c r="B3005" s="386" t="s">
        <v>404</v>
      </c>
      <c r="C3005" s="402">
        <v>46.867199999999997</v>
      </c>
      <c r="D3005" s="428">
        <v>23.271599999999999</v>
      </c>
      <c r="E3005" s="449" t="s">
        <v>206</v>
      </c>
      <c r="F3005" s="450" t="s">
        <v>1188</v>
      </c>
      <c r="G3005" s="450" t="s">
        <v>2539</v>
      </c>
      <c r="H3005" s="450" t="s">
        <v>2940</v>
      </c>
      <c r="I3005" s="627" t="s">
        <v>673</v>
      </c>
      <c r="J3005" s="399" t="s">
        <v>3</v>
      </c>
      <c r="K3005" s="624">
        <v>1</v>
      </c>
      <c r="L3005" s="624">
        <v>4</v>
      </c>
      <c r="M3005" s="624">
        <v>4</v>
      </c>
      <c r="N3005" s="398">
        <v>8</v>
      </c>
      <c r="O3005" s="395"/>
      <c r="P3005" s="320"/>
      <c r="Q3005" s="320">
        <v>2</v>
      </c>
      <c r="R3005" s="320">
        <v>6</v>
      </c>
      <c r="S3005" s="320"/>
      <c r="T3005" s="320"/>
      <c r="U3005" s="526"/>
      <c r="V3005" s="526">
        <f t="shared" si="151"/>
        <v>0</v>
      </c>
      <c r="W3005" s="672"/>
      <c r="X3005" s="396" t="str">
        <f t="shared" si="149"/>
        <v>2 două camere, 6 trei camere, 0 număr camere necunoscut &lt;span style="color: red;"&gt;(spuneți-mi sau trimiteți tabel întreținere)&lt;/span&gt;</v>
      </c>
      <c r="Y3005" s="622" t="str">
        <f t="shared" si="150"/>
        <v>8 din care 2 două camere, 6 trei camere, 0 număr camere necunoscut &lt;span style="color: red;"&gt;(spuneți-mi sau trimiteți tabel întreținere)&lt;/span&gt;</v>
      </c>
      <c r="Z3005" s="397"/>
      <c r="AA3005" s="625" t="s">
        <v>1043</v>
      </c>
      <c r="AB3005" s="628" t="s">
        <v>1307</v>
      </c>
      <c r="AC3005" s="431" t="s">
        <v>1155</v>
      </c>
      <c r="AD3005" s="623" t="s">
        <v>1363</v>
      </c>
      <c r="AE3005" s="623"/>
      <c r="AF3005" s="623"/>
      <c r="AG3005" s="623" t="s">
        <v>10</v>
      </c>
      <c r="AH3005" s="623"/>
      <c r="AI3005" s="623" t="s">
        <v>2566</v>
      </c>
      <c r="AJ3005" s="441"/>
      <c r="AK3005" s="359"/>
    </row>
    <row r="3006" spans="1:37">
      <c r="A3006" s="367"/>
      <c r="B3006" s="386" t="s">
        <v>404</v>
      </c>
      <c r="C3006" s="402">
        <v>46.8658</v>
      </c>
      <c r="D3006" s="428">
        <v>23.272400000000001</v>
      </c>
      <c r="E3006" s="449" t="s">
        <v>206</v>
      </c>
      <c r="F3006" s="450" t="s">
        <v>1188</v>
      </c>
      <c r="G3006" s="450" t="s">
        <v>2539</v>
      </c>
      <c r="H3006" s="450" t="s">
        <v>2940</v>
      </c>
      <c r="I3006" s="627" t="s">
        <v>673</v>
      </c>
      <c r="J3006" s="399" t="s">
        <v>3</v>
      </c>
      <c r="K3006" s="624">
        <v>3</v>
      </c>
      <c r="L3006" s="624">
        <v>4</v>
      </c>
      <c r="M3006" s="624">
        <v>4</v>
      </c>
      <c r="N3006" s="398">
        <v>27</v>
      </c>
      <c r="O3006" s="395"/>
      <c r="P3006" s="320"/>
      <c r="Q3006" s="320">
        <v>14</v>
      </c>
      <c r="R3006" s="320">
        <v>13</v>
      </c>
      <c r="S3006" s="320"/>
      <c r="T3006" s="320"/>
      <c r="U3006" s="526"/>
      <c r="V3006" s="526">
        <f t="shared" si="151"/>
        <v>0</v>
      </c>
      <c r="W3006" s="672"/>
      <c r="X3006" s="396" t="str">
        <f t="shared" si="149"/>
        <v>14 două camere, 13 trei camere, 0 număr camere necunoscut &lt;span style="color: red;"&gt;(spuneți-mi sau trimiteți tabel întreținere)&lt;/span&gt;</v>
      </c>
      <c r="Y3006" s="622" t="str">
        <f t="shared" si="150"/>
        <v>27 din care 14 două camere, 13 trei camere, 0 număr camere necunoscut &lt;span style="color: red;"&gt;(spuneți-mi sau trimiteți tabel întreținere)&lt;/span&gt;</v>
      </c>
      <c r="Z3006" s="397"/>
      <c r="AA3006" s="625" t="s">
        <v>1043</v>
      </c>
      <c r="AB3006" s="628" t="s">
        <v>1307</v>
      </c>
      <c r="AC3006" s="431" t="s">
        <v>1155</v>
      </c>
      <c r="AD3006" s="623" t="s">
        <v>2073</v>
      </c>
      <c r="AE3006" s="623"/>
      <c r="AF3006" s="623"/>
      <c r="AG3006" s="623" t="s">
        <v>10</v>
      </c>
      <c r="AH3006" s="623"/>
      <c r="AI3006" s="623" t="s">
        <v>2566</v>
      </c>
      <c r="AJ3006" s="441"/>
      <c r="AK3006" s="359"/>
    </row>
    <row r="3007" spans="1:37">
      <c r="A3007" s="367"/>
      <c r="B3007" s="386" t="s">
        <v>404</v>
      </c>
      <c r="C3007" s="402">
        <v>46.865900000000003</v>
      </c>
      <c r="D3007" s="428">
        <v>23.271699999999999</v>
      </c>
      <c r="E3007" s="449" t="s">
        <v>206</v>
      </c>
      <c r="F3007" s="450" t="s">
        <v>1188</v>
      </c>
      <c r="G3007" s="450" t="s">
        <v>2539</v>
      </c>
      <c r="H3007" s="450" t="s">
        <v>2940</v>
      </c>
      <c r="I3007" s="627" t="s">
        <v>719</v>
      </c>
      <c r="J3007" s="399" t="s">
        <v>3</v>
      </c>
      <c r="K3007" s="624">
        <v>2</v>
      </c>
      <c r="L3007" s="624">
        <v>4</v>
      </c>
      <c r="M3007" s="624">
        <v>3</v>
      </c>
      <c r="N3007" s="398">
        <v>24</v>
      </c>
      <c r="O3007" s="395"/>
      <c r="P3007" s="526"/>
      <c r="Q3007" s="526">
        <v>12</v>
      </c>
      <c r="R3007" s="526">
        <v>12</v>
      </c>
      <c r="S3007" s="526"/>
      <c r="T3007" s="526"/>
      <c r="U3007" s="526"/>
      <c r="V3007" s="526">
        <f t="shared" si="151"/>
        <v>0</v>
      </c>
      <c r="W3007" s="672"/>
      <c r="X3007" s="396" t="str">
        <f t="shared" si="149"/>
        <v>12 două camere, 12 trei camere, 0 număr camere necunoscut &lt;span style="color: red;"&gt;(spuneți-mi sau trimiteți tabel întreținere)&lt;/span&gt;</v>
      </c>
      <c r="Y3007" s="622" t="str">
        <f t="shared" si="150"/>
        <v>24 din care 12 două camere, 12 trei camere, 0 număr camere necunoscut &lt;span style="color: red;"&gt;(spuneți-mi sau trimiteți tabel întreținere)&lt;/span&gt;</v>
      </c>
      <c r="Z3007" s="397"/>
      <c r="AA3007" s="625" t="s">
        <v>1043</v>
      </c>
      <c r="AB3007" s="628" t="s">
        <v>1307</v>
      </c>
      <c r="AC3007" s="431" t="s">
        <v>1155</v>
      </c>
      <c r="AD3007" s="623" t="s">
        <v>1450</v>
      </c>
      <c r="AE3007" s="623"/>
      <c r="AF3007" s="623"/>
      <c r="AG3007" s="623" t="s">
        <v>2108</v>
      </c>
      <c r="AH3007" s="356"/>
      <c r="AI3007" s="623" t="s">
        <v>2610</v>
      </c>
      <c r="AJ3007" s="441"/>
      <c r="AK3007" s="359"/>
    </row>
    <row r="3008" spans="1:37">
      <c r="A3008" s="367"/>
      <c r="B3008" s="386" t="s">
        <v>404</v>
      </c>
      <c r="C3008" s="402">
        <v>46.866</v>
      </c>
      <c r="D3008" s="428">
        <v>23.271000000000001</v>
      </c>
      <c r="E3008" s="449" t="s">
        <v>206</v>
      </c>
      <c r="F3008" s="450" t="s">
        <v>1188</v>
      </c>
      <c r="G3008" s="450" t="s">
        <v>2539</v>
      </c>
      <c r="H3008" s="450" t="s">
        <v>2940</v>
      </c>
      <c r="I3008" s="452" t="s">
        <v>673</v>
      </c>
      <c r="J3008" s="457" t="s">
        <v>3</v>
      </c>
      <c r="K3008" s="407">
        <v>2</v>
      </c>
      <c r="L3008" s="407">
        <v>4</v>
      </c>
      <c r="M3008" s="407">
        <v>4</v>
      </c>
      <c r="N3008" s="425">
        <v>16</v>
      </c>
      <c r="O3008" s="437"/>
      <c r="P3008" s="408"/>
      <c r="Q3008" s="408"/>
      <c r="R3008" s="408">
        <v>12</v>
      </c>
      <c r="S3008" s="408">
        <v>4</v>
      </c>
      <c r="T3008" s="408"/>
      <c r="U3008" s="408"/>
      <c r="V3008" s="408">
        <f t="shared" si="151"/>
        <v>0</v>
      </c>
      <c r="W3008" s="676"/>
      <c r="X3008" s="507" t="str">
        <f t="shared" si="149"/>
        <v>12 trei camere, 4 patru camere, 0 număr camere necunoscut &lt;span style="color: red;"&gt;(spuneți-mi sau trimiteți tabel întreținere)&lt;/span&gt;</v>
      </c>
      <c r="Y3008" s="508" t="str">
        <f t="shared" si="150"/>
        <v>16 din care 12 trei camere, 4 patru camere, 0 număr camere necunoscut &lt;span style="color: red;"&gt;(spuneți-mi sau trimiteți tabel întreținere)&lt;/span&gt;</v>
      </c>
      <c r="Z3008" s="509"/>
      <c r="AA3008" s="510" t="s">
        <v>1043</v>
      </c>
      <c r="AB3008" s="628" t="s">
        <v>1307</v>
      </c>
      <c r="AC3008" s="431" t="s">
        <v>1155</v>
      </c>
      <c r="AD3008" s="623" t="s">
        <v>1399</v>
      </c>
      <c r="AE3008" s="623"/>
      <c r="AF3008" s="623"/>
      <c r="AG3008" s="623" t="s">
        <v>10</v>
      </c>
      <c r="AH3008" s="623"/>
      <c r="AI3008" s="623" t="s">
        <v>2598</v>
      </c>
      <c r="AJ3008" s="441"/>
      <c r="AK3008" s="359"/>
    </row>
    <row r="3009" spans="1:37">
      <c r="A3009" s="367"/>
      <c r="B3009" s="386" t="s">
        <v>404</v>
      </c>
      <c r="C3009" s="402">
        <v>46.866100000000003</v>
      </c>
      <c r="D3009" s="428">
        <v>23.270299999999999</v>
      </c>
      <c r="E3009" s="449" t="s">
        <v>206</v>
      </c>
      <c r="F3009" s="450" t="s">
        <v>1188</v>
      </c>
      <c r="G3009" s="450" t="s">
        <v>2539</v>
      </c>
      <c r="H3009" s="450" t="s">
        <v>2940</v>
      </c>
      <c r="I3009" s="627" t="s">
        <v>673</v>
      </c>
      <c r="J3009" s="399" t="s">
        <v>3</v>
      </c>
      <c r="K3009" s="624">
        <v>2</v>
      </c>
      <c r="L3009" s="624">
        <v>4</v>
      </c>
      <c r="M3009" s="624">
        <v>4</v>
      </c>
      <c r="N3009" s="398">
        <v>22</v>
      </c>
      <c r="O3009" s="395"/>
      <c r="P3009" s="320"/>
      <c r="Q3009" s="320">
        <v>20</v>
      </c>
      <c r="R3009" s="320">
        <v>2</v>
      </c>
      <c r="S3009" s="320"/>
      <c r="T3009" s="320"/>
      <c r="U3009" s="320"/>
      <c r="V3009" s="526">
        <f t="shared" si="151"/>
        <v>0</v>
      </c>
      <c r="W3009" s="672"/>
      <c r="X3009" s="396" t="str">
        <f t="shared" si="149"/>
        <v>20 două camere, 2 trei camere, 0 număr camere necunoscut &lt;span style="color: red;"&gt;(spuneți-mi sau trimiteți tabel întreținere)&lt;/span&gt;</v>
      </c>
      <c r="Y3009" s="622" t="str">
        <f t="shared" si="150"/>
        <v>22 din care 20 două camere, 2 trei camere, 0 număr camere necunoscut &lt;span style="color: red;"&gt;(spuneți-mi sau trimiteți tabel întreținere)&lt;/span&gt;</v>
      </c>
      <c r="Z3009" s="397"/>
      <c r="AA3009" s="625" t="s">
        <v>1043</v>
      </c>
      <c r="AB3009" s="628" t="s">
        <v>1306</v>
      </c>
      <c r="AC3009" s="431" t="s">
        <v>1155</v>
      </c>
      <c r="AD3009" s="623" t="s">
        <v>1391</v>
      </c>
      <c r="AE3009" s="623"/>
      <c r="AF3009" s="623"/>
      <c r="AG3009" s="623" t="s">
        <v>10</v>
      </c>
      <c r="AH3009" s="623"/>
      <c r="AI3009" s="623" t="s">
        <v>2598</v>
      </c>
      <c r="AJ3009" s="441"/>
      <c r="AK3009" s="359"/>
    </row>
    <row r="3010" spans="1:37">
      <c r="A3010" s="367"/>
      <c r="B3010" s="386" t="s">
        <v>404</v>
      </c>
      <c r="C3010" s="402">
        <v>46.866599999999998</v>
      </c>
      <c r="D3010" s="428">
        <v>23.270299999999999</v>
      </c>
      <c r="E3010" s="449" t="s">
        <v>206</v>
      </c>
      <c r="F3010" s="450" t="s">
        <v>1188</v>
      </c>
      <c r="G3010" s="450" t="s">
        <v>2539</v>
      </c>
      <c r="H3010" s="450" t="s">
        <v>2940</v>
      </c>
      <c r="I3010" s="627" t="s">
        <v>673</v>
      </c>
      <c r="J3010" s="399" t="s">
        <v>3</v>
      </c>
      <c r="K3010" s="624">
        <v>3</v>
      </c>
      <c r="L3010" s="624">
        <v>4</v>
      </c>
      <c r="M3010" s="624">
        <v>4</v>
      </c>
      <c r="N3010" s="398">
        <v>27</v>
      </c>
      <c r="O3010" s="395"/>
      <c r="P3010" s="320"/>
      <c r="Q3010" s="320">
        <v>14</v>
      </c>
      <c r="R3010" s="320">
        <v>13</v>
      </c>
      <c r="S3010" s="320"/>
      <c r="T3010" s="320"/>
      <c r="U3010" s="526"/>
      <c r="V3010" s="526">
        <f t="shared" si="151"/>
        <v>0</v>
      </c>
      <c r="W3010" s="672"/>
      <c r="X3010" s="396" t="str">
        <f t="shared" si="149"/>
        <v>14 două camere, 13 trei camere, 0 număr camere necunoscut &lt;span style="color: red;"&gt;(spuneți-mi sau trimiteți tabel întreținere)&lt;/span&gt;</v>
      </c>
      <c r="Y3010" s="622" t="str">
        <f t="shared" si="150"/>
        <v>27 din care 14 două camere, 13 trei camere, 0 număr camere necunoscut &lt;span style="color: red;"&gt;(spuneți-mi sau trimiteți tabel întreținere)&lt;/span&gt;</v>
      </c>
      <c r="Z3010" s="397"/>
      <c r="AA3010" s="625" t="s">
        <v>1043</v>
      </c>
      <c r="AB3010" s="628" t="s">
        <v>1307</v>
      </c>
      <c r="AC3010" s="431" t="s">
        <v>1155</v>
      </c>
      <c r="AD3010" s="623" t="s">
        <v>2073</v>
      </c>
      <c r="AE3010" s="623"/>
      <c r="AF3010" s="623"/>
      <c r="AG3010" s="623" t="s">
        <v>10</v>
      </c>
      <c r="AH3010" s="623"/>
      <c r="AI3010" s="623" t="s">
        <v>2566</v>
      </c>
      <c r="AJ3010" s="441"/>
      <c r="AK3010" s="359"/>
    </row>
    <row r="3011" spans="1:37">
      <c r="A3011" s="367"/>
      <c r="B3011" s="386" t="s">
        <v>404</v>
      </c>
      <c r="C3011" s="402">
        <v>46.866999999999997</v>
      </c>
      <c r="D3011" s="428">
        <v>23.270299999999999</v>
      </c>
      <c r="E3011" s="449" t="s">
        <v>206</v>
      </c>
      <c r="F3011" s="450" t="s">
        <v>1188</v>
      </c>
      <c r="G3011" s="450" t="s">
        <v>2539</v>
      </c>
      <c r="H3011" s="450" t="s">
        <v>2940</v>
      </c>
      <c r="I3011" s="627" t="s">
        <v>673</v>
      </c>
      <c r="J3011" s="399" t="s">
        <v>3</v>
      </c>
      <c r="K3011" s="624">
        <v>2</v>
      </c>
      <c r="L3011" s="624">
        <v>4</v>
      </c>
      <c r="M3011" s="624">
        <v>4</v>
      </c>
      <c r="N3011" s="398">
        <v>22</v>
      </c>
      <c r="O3011" s="395"/>
      <c r="P3011" s="320"/>
      <c r="Q3011" s="320">
        <v>20</v>
      </c>
      <c r="R3011" s="320">
        <v>2</v>
      </c>
      <c r="S3011" s="320"/>
      <c r="T3011" s="320"/>
      <c r="U3011" s="320"/>
      <c r="V3011" s="526">
        <f t="shared" si="151"/>
        <v>0</v>
      </c>
      <c r="W3011" s="672"/>
      <c r="X3011" s="396" t="str">
        <f t="shared" si="149"/>
        <v>20 două camere, 2 trei camere, 0 număr camere necunoscut &lt;span style="color: red;"&gt;(spuneți-mi sau trimiteți tabel întreținere)&lt;/span&gt;</v>
      </c>
      <c r="Y3011" s="622" t="str">
        <f t="shared" si="150"/>
        <v>22 din care 20 două camere, 2 trei camere, 0 număr camere necunoscut &lt;span style="color: red;"&gt;(spuneți-mi sau trimiteți tabel întreținere)&lt;/span&gt;</v>
      </c>
      <c r="Z3011" s="397"/>
      <c r="AA3011" s="625" t="s">
        <v>1043</v>
      </c>
      <c r="AB3011" s="628" t="s">
        <v>1307</v>
      </c>
      <c r="AC3011" s="431" t="s">
        <v>1155</v>
      </c>
      <c r="AD3011" s="623" t="s">
        <v>1392</v>
      </c>
      <c r="AE3011" s="623"/>
      <c r="AF3011" s="623"/>
      <c r="AG3011" s="623" t="s">
        <v>10</v>
      </c>
      <c r="AH3011" s="623"/>
      <c r="AI3011" s="623" t="s">
        <v>2598</v>
      </c>
      <c r="AJ3011" s="441"/>
      <c r="AK3011" s="359"/>
    </row>
    <row r="3012" spans="1:37" ht="13.5" thickBot="1">
      <c r="A3012" s="367"/>
      <c r="B3012" s="386" t="s">
        <v>404</v>
      </c>
      <c r="C3012" s="402">
        <v>46.871600000000001</v>
      </c>
      <c r="D3012" s="428">
        <v>23.268899999999999</v>
      </c>
      <c r="E3012" s="449" t="s">
        <v>206</v>
      </c>
      <c r="F3012" s="450" t="s">
        <v>1188</v>
      </c>
      <c r="G3012" s="450" t="s">
        <v>2539</v>
      </c>
      <c r="H3012" s="450" t="s">
        <v>2940</v>
      </c>
      <c r="I3012" s="452" t="s">
        <v>624</v>
      </c>
      <c r="J3012" s="457" t="s">
        <v>624</v>
      </c>
      <c r="K3012" s="407" t="s">
        <v>624</v>
      </c>
      <c r="L3012" s="407" t="s">
        <v>624</v>
      </c>
      <c r="M3012" s="407" t="s">
        <v>624</v>
      </c>
      <c r="N3012" s="425" t="s">
        <v>624</v>
      </c>
      <c r="O3012" s="437"/>
      <c r="P3012" s="406"/>
      <c r="Q3012" s="406"/>
      <c r="R3012" s="406"/>
      <c r="S3012" s="406"/>
      <c r="T3012" s="406"/>
      <c r="U3012" s="406"/>
      <c r="V3012" s="406" t="e">
        <f t="shared" si="151"/>
        <v>#VALUE!</v>
      </c>
      <c r="W3012" s="676"/>
      <c r="X3012" s="507" t="e">
        <f t="shared" si="149"/>
        <v>#VALUE!</v>
      </c>
      <c r="Y3012" s="508" t="e">
        <f t="shared" si="150"/>
        <v>#VALUE!</v>
      </c>
      <c r="Z3012" s="509"/>
      <c r="AA3012" s="510" t="s">
        <v>1043</v>
      </c>
      <c r="AB3012" s="421" t="s">
        <v>1318</v>
      </c>
      <c r="AC3012" s="432" t="s">
        <v>624</v>
      </c>
      <c r="AD3012" s="356" t="s">
        <v>624</v>
      </c>
      <c r="AE3012" s="356"/>
      <c r="AF3012" s="356"/>
      <c r="AG3012" s="356" t="s">
        <v>840</v>
      </c>
      <c r="AH3012" s="356"/>
      <c r="AI3012" s="356" t="s">
        <v>2227</v>
      </c>
      <c r="AJ3012" s="441"/>
      <c r="AK3012" s="359"/>
    </row>
    <row r="3013" spans="1:37" ht="18.75" thickBot="1">
      <c r="A3013" s="358" t="s">
        <v>1007</v>
      </c>
      <c r="B3013" s="631"/>
      <c r="C3013" s="614"/>
      <c r="D3013" s="615"/>
      <c r="E3013" s="616"/>
      <c r="F3013" s="617" t="str">
        <f t="shared" ref="F3013" si="152">F3014</f>
        <v>Apahida</v>
      </c>
      <c r="G3013" s="634"/>
      <c r="H3013" s="634" t="s">
        <v>2075</v>
      </c>
      <c r="I3013" s="640"/>
      <c r="J3013" s="641"/>
      <c r="K3013" s="618"/>
      <c r="L3013" s="618"/>
      <c r="M3013" s="618"/>
      <c r="N3013" s="619"/>
      <c r="O3013" s="620"/>
      <c r="P3013" s="621"/>
      <c r="Q3013" s="621"/>
      <c r="R3013" s="621"/>
      <c r="S3013" s="621"/>
      <c r="T3013" s="621"/>
      <c r="U3013" s="621"/>
      <c r="V3013" s="621">
        <f t="shared" si="151"/>
        <v>0</v>
      </c>
      <c r="W3013" s="675"/>
      <c r="X3013" s="652" t="str">
        <f t="shared" si="149"/>
        <v>0 număr camere necunoscut &lt;span style="color: red;"&gt;(spuneți-mi sau trimiteți tabel întreținere)&lt;/span&gt;</v>
      </c>
      <c r="Y3013" s="649" t="str">
        <f t="shared" si="150"/>
        <v xml:space="preserve"> din care 0 număr camere necunoscut &lt;span style="color: red;"&gt;(spuneți-mi sau trimiteți tabel întreținere)&lt;/span&gt;</v>
      </c>
      <c r="Z3013" s="657"/>
      <c r="AA3013" s="658"/>
      <c r="AB3013" s="661"/>
      <c r="AC3013" s="668"/>
      <c r="AD3013" s="669"/>
      <c r="AE3013" s="669"/>
      <c r="AF3013" s="669"/>
      <c r="AG3013" s="669"/>
      <c r="AH3013" s="669"/>
      <c r="AI3013" s="669"/>
      <c r="AJ3013" s="670"/>
      <c r="AK3013" s="359"/>
    </row>
    <row r="3014" spans="1:37" ht="13.5" thickTop="1">
      <c r="A3014" s="367" t="s">
        <v>23</v>
      </c>
      <c r="B3014" s="685" t="s">
        <v>404</v>
      </c>
      <c r="C3014" s="702">
        <v>46.800600000000003</v>
      </c>
      <c r="D3014" s="703">
        <v>23.7545</v>
      </c>
      <c r="E3014" s="704" t="s">
        <v>206</v>
      </c>
      <c r="F3014" s="705" t="s">
        <v>1058</v>
      </c>
      <c r="G3014" s="705" t="s">
        <v>2540</v>
      </c>
      <c r="H3014" s="705" t="s">
        <v>2940</v>
      </c>
      <c r="I3014" s="686" t="s">
        <v>684</v>
      </c>
      <c r="J3014" s="687" t="s">
        <v>3</v>
      </c>
      <c r="K3014" s="688">
        <v>3</v>
      </c>
      <c r="L3014" s="688">
        <v>4</v>
      </c>
      <c r="M3014" s="688">
        <v>4</v>
      </c>
      <c r="N3014" s="689">
        <v>24</v>
      </c>
      <c r="O3014" s="690"/>
      <c r="P3014" s="734"/>
      <c r="Q3014" s="734">
        <v>6</v>
      </c>
      <c r="R3014" s="734">
        <v>18</v>
      </c>
      <c r="S3014" s="734"/>
      <c r="T3014" s="734"/>
      <c r="U3014" s="691"/>
      <c r="V3014" s="691">
        <f t="shared" si="151"/>
        <v>0</v>
      </c>
      <c r="W3014" s="692"/>
      <c r="X3014" s="693" t="str">
        <f t="shared" si="149"/>
        <v>6 două camere, 18 trei camere, 0 număr camere necunoscut &lt;span style="color: red;"&gt;(spuneți-mi sau trimiteți tabel întreținere)&lt;/span&gt;</v>
      </c>
      <c r="Y3014" s="694" t="str">
        <f t="shared" si="150"/>
        <v>24 din care 6 două camere, 18 trei camere, 0 număr camere necunoscut &lt;span style="color: red;"&gt;(spuneți-mi sau trimiteți tabel întreținere)&lt;/span&gt;</v>
      </c>
      <c r="Z3014" s="695"/>
      <c r="AA3014" s="696" t="s">
        <v>1043</v>
      </c>
      <c r="AB3014" s="697" t="s">
        <v>1307</v>
      </c>
      <c r="AC3014" s="698" t="s">
        <v>1155</v>
      </c>
      <c r="AD3014" s="699" t="s">
        <v>1362</v>
      </c>
      <c r="AE3014" s="699"/>
      <c r="AF3014" s="699"/>
      <c r="AG3014" s="699" t="s">
        <v>10</v>
      </c>
      <c r="AH3014" s="699"/>
      <c r="AI3014" s="699" t="s">
        <v>2566</v>
      </c>
      <c r="AJ3014" s="720"/>
      <c r="AK3014" s="359"/>
    </row>
    <row r="3015" spans="1:37">
      <c r="A3015" s="367"/>
      <c r="B3015" s="386" t="s">
        <v>404</v>
      </c>
      <c r="C3015" s="402">
        <v>46.801099999999998</v>
      </c>
      <c r="D3015" s="428">
        <v>23.754200000000001</v>
      </c>
      <c r="E3015" s="449" t="s">
        <v>206</v>
      </c>
      <c r="F3015" s="450" t="s">
        <v>1058</v>
      </c>
      <c r="G3015" s="450" t="s">
        <v>2540</v>
      </c>
      <c r="H3015" s="450" t="s">
        <v>2940</v>
      </c>
      <c r="I3015" s="627" t="s">
        <v>684</v>
      </c>
      <c r="J3015" s="399" t="s">
        <v>3</v>
      </c>
      <c r="K3015" s="624">
        <v>2</v>
      </c>
      <c r="L3015" s="624">
        <v>4</v>
      </c>
      <c r="M3015" s="624">
        <v>4</v>
      </c>
      <c r="N3015" s="398">
        <v>16</v>
      </c>
      <c r="O3015" s="395"/>
      <c r="P3015" s="320"/>
      <c r="Q3015" s="320">
        <v>4</v>
      </c>
      <c r="R3015" s="320">
        <v>12</v>
      </c>
      <c r="S3015" s="320"/>
      <c r="T3015" s="320"/>
      <c r="U3015" s="526"/>
      <c r="V3015" s="526">
        <f t="shared" si="151"/>
        <v>0</v>
      </c>
      <c r="W3015" s="672"/>
      <c r="X3015" s="396" t="str">
        <f t="shared" si="149"/>
        <v>4 două camere, 12 trei camere, 0 număr camere necunoscut &lt;span style="color: red;"&gt;(spuneți-mi sau trimiteți tabel întreținere)&lt;/span&gt;</v>
      </c>
      <c r="Y3015" s="622" t="str">
        <f t="shared" si="150"/>
        <v>16 din care 4 două camere, 12 trei camere, 0 număr camere necunoscut &lt;span style="color: red;"&gt;(spuneți-mi sau trimiteți tabel întreținere)&lt;/span&gt;</v>
      </c>
      <c r="Z3015" s="397"/>
      <c r="AA3015" s="625" t="s">
        <v>1043</v>
      </c>
      <c r="AB3015" s="628" t="s">
        <v>1307</v>
      </c>
      <c r="AC3015" s="431" t="s">
        <v>1155</v>
      </c>
      <c r="AD3015" s="623" t="s">
        <v>1361</v>
      </c>
      <c r="AE3015" s="623"/>
      <c r="AF3015" s="623"/>
      <c r="AG3015" s="623" t="s">
        <v>10</v>
      </c>
      <c r="AH3015" s="623"/>
      <c r="AI3015" s="623" t="s">
        <v>2566</v>
      </c>
      <c r="AJ3015" s="441"/>
      <c r="AK3015" s="359"/>
    </row>
    <row r="3016" spans="1:37">
      <c r="A3016" s="367"/>
      <c r="B3016" s="386" t="s">
        <v>404</v>
      </c>
      <c r="C3016" s="402">
        <v>46.801499999999997</v>
      </c>
      <c r="D3016" s="428">
        <v>23.754000000000001</v>
      </c>
      <c r="E3016" s="449" t="s">
        <v>206</v>
      </c>
      <c r="F3016" s="450" t="s">
        <v>1058</v>
      </c>
      <c r="G3016" s="450" t="s">
        <v>2540</v>
      </c>
      <c r="H3016" s="450" t="s">
        <v>2940</v>
      </c>
      <c r="I3016" s="627" t="s">
        <v>684</v>
      </c>
      <c r="J3016" s="399" t="s">
        <v>3</v>
      </c>
      <c r="K3016" s="624">
        <v>2</v>
      </c>
      <c r="L3016" s="624">
        <v>4</v>
      </c>
      <c r="M3016" s="624">
        <v>4</v>
      </c>
      <c r="N3016" s="398">
        <v>16</v>
      </c>
      <c r="O3016" s="395"/>
      <c r="P3016" s="320"/>
      <c r="Q3016" s="320">
        <v>4</v>
      </c>
      <c r="R3016" s="320">
        <v>12</v>
      </c>
      <c r="S3016" s="320"/>
      <c r="T3016" s="320"/>
      <c r="U3016" s="526"/>
      <c r="V3016" s="526">
        <f t="shared" si="151"/>
        <v>0</v>
      </c>
      <c r="W3016" s="672"/>
      <c r="X3016" s="396" t="str">
        <f t="shared" si="149"/>
        <v>4 două camere, 12 trei camere, 0 număr camere necunoscut &lt;span style="color: red;"&gt;(spuneți-mi sau trimiteți tabel întreținere)&lt;/span&gt;</v>
      </c>
      <c r="Y3016" s="622" t="str">
        <f t="shared" si="150"/>
        <v>16 din care 4 două camere, 12 trei camere, 0 număr camere necunoscut &lt;span style="color: red;"&gt;(spuneți-mi sau trimiteți tabel întreținere)&lt;/span&gt;</v>
      </c>
      <c r="Z3016" s="397"/>
      <c r="AA3016" s="625" t="s">
        <v>1043</v>
      </c>
      <c r="AB3016" s="628" t="s">
        <v>1307</v>
      </c>
      <c r="AC3016" s="431" t="s">
        <v>1155</v>
      </c>
      <c r="AD3016" s="623" t="s">
        <v>1361</v>
      </c>
      <c r="AE3016" s="623"/>
      <c r="AF3016" s="623"/>
      <c r="AG3016" s="623" t="s">
        <v>10</v>
      </c>
      <c r="AH3016" s="623"/>
      <c r="AI3016" s="623" t="s">
        <v>2566</v>
      </c>
      <c r="AJ3016" s="441"/>
      <c r="AK3016" s="359"/>
    </row>
    <row r="3017" spans="1:37">
      <c r="A3017" s="367"/>
      <c r="B3017" s="386" t="s">
        <v>404</v>
      </c>
      <c r="C3017" s="402">
        <v>46.800600000000003</v>
      </c>
      <c r="D3017" s="428">
        <v>23.755099999999999</v>
      </c>
      <c r="E3017" s="449" t="s">
        <v>206</v>
      </c>
      <c r="F3017" s="450" t="s">
        <v>1058</v>
      </c>
      <c r="G3017" s="450" t="s">
        <v>2540</v>
      </c>
      <c r="H3017" s="450" t="s">
        <v>2940</v>
      </c>
      <c r="I3017" s="627" t="s">
        <v>673</v>
      </c>
      <c r="J3017" s="399" t="s">
        <v>3</v>
      </c>
      <c r="K3017" s="624">
        <v>2</v>
      </c>
      <c r="L3017" s="624">
        <v>4</v>
      </c>
      <c r="M3017" s="624">
        <v>4</v>
      </c>
      <c r="N3017" s="398">
        <v>16</v>
      </c>
      <c r="O3017" s="395"/>
      <c r="P3017" s="320"/>
      <c r="Q3017" s="320">
        <v>4</v>
      </c>
      <c r="R3017" s="320">
        <v>12</v>
      </c>
      <c r="S3017" s="320"/>
      <c r="T3017" s="320"/>
      <c r="U3017" s="526"/>
      <c r="V3017" s="526">
        <f t="shared" si="151"/>
        <v>0</v>
      </c>
      <c r="W3017" s="672"/>
      <c r="X3017" s="396" t="str">
        <f t="shared" si="149"/>
        <v>4 două camere, 12 trei camere, 0 număr camere necunoscut &lt;span style="color: red;"&gt;(spuneți-mi sau trimiteți tabel întreținere)&lt;/span&gt;</v>
      </c>
      <c r="Y3017" s="622" t="str">
        <f t="shared" si="150"/>
        <v>16 din care 4 două camere, 12 trei camere, 0 număr camere necunoscut &lt;span style="color: red;"&gt;(spuneți-mi sau trimiteți tabel întreținere)&lt;/span&gt;</v>
      </c>
      <c r="Z3017" s="397"/>
      <c r="AA3017" s="625" t="s">
        <v>1043</v>
      </c>
      <c r="AB3017" s="628" t="s">
        <v>1307</v>
      </c>
      <c r="AC3017" s="431" t="s">
        <v>1155</v>
      </c>
      <c r="AD3017" s="623" t="s">
        <v>1361</v>
      </c>
      <c r="AE3017" s="623"/>
      <c r="AF3017" s="623"/>
      <c r="AG3017" s="623" t="s">
        <v>10</v>
      </c>
      <c r="AH3017" s="623"/>
      <c r="AI3017" s="623" t="s">
        <v>2566</v>
      </c>
      <c r="AJ3017" s="441"/>
      <c r="AK3017" s="359"/>
    </row>
    <row r="3018" spans="1:37">
      <c r="A3018" s="367"/>
      <c r="B3018" s="386" t="s">
        <v>404</v>
      </c>
      <c r="C3018" s="402">
        <v>46.800899999999999</v>
      </c>
      <c r="D3018" s="428">
        <v>23.754999999999999</v>
      </c>
      <c r="E3018" s="449" t="s">
        <v>206</v>
      </c>
      <c r="F3018" s="450" t="s">
        <v>1058</v>
      </c>
      <c r="G3018" s="450" t="s">
        <v>2540</v>
      </c>
      <c r="H3018" s="450" t="s">
        <v>2940</v>
      </c>
      <c r="I3018" s="627" t="s">
        <v>673</v>
      </c>
      <c r="J3018" s="399" t="s">
        <v>3</v>
      </c>
      <c r="K3018" s="624">
        <v>2</v>
      </c>
      <c r="L3018" s="624">
        <v>4</v>
      </c>
      <c r="M3018" s="624">
        <v>4</v>
      </c>
      <c r="N3018" s="398">
        <v>16</v>
      </c>
      <c r="O3018" s="395"/>
      <c r="P3018" s="320"/>
      <c r="Q3018" s="320">
        <v>4</v>
      </c>
      <c r="R3018" s="320">
        <v>12</v>
      </c>
      <c r="S3018" s="320"/>
      <c r="T3018" s="320"/>
      <c r="U3018" s="526"/>
      <c r="V3018" s="526">
        <f t="shared" si="151"/>
        <v>0</v>
      </c>
      <c r="W3018" s="672"/>
      <c r="X3018" s="396" t="str">
        <f t="shared" si="149"/>
        <v>4 două camere, 12 trei camere, 0 număr camere necunoscut &lt;span style="color: red;"&gt;(spuneți-mi sau trimiteți tabel întreținere)&lt;/span&gt;</v>
      </c>
      <c r="Y3018" s="622" t="str">
        <f t="shared" si="150"/>
        <v>16 din care 4 două camere, 12 trei camere, 0 număr camere necunoscut &lt;span style="color: red;"&gt;(spuneți-mi sau trimiteți tabel întreținere)&lt;/span&gt;</v>
      </c>
      <c r="Z3018" s="397"/>
      <c r="AA3018" s="625" t="s">
        <v>1043</v>
      </c>
      <c r="AB3018" s="628" t="s">
        <v>1307</v>
      </c>
      <c r="AC3018" s="431" t="s">
        <v>1155</v>
      </c>
      <c r="AD3018" s="623" t="s">
        <v>1361</v>
      </c>
      <c r="AE3018" s="623"/>
      <c r="AF3018" s="623"/>
      <c r="AG3018" s="623" t="s">
        <v>10</v>
      </c>
      <c r="AH3018" s="623"/>
      <c r="AI3018" s="623" t="s">
        <v>2566</v>
      </c>
      <c r="AJ3018" s="441"/>
      <c r="AK3018" s="359"/>
    </row>
    <row r="3019" spans="1:37">
      <c r="A3019" s="367"/>
      <c r="B3019" s="386" t="s">
        <v>404</v>
      </c>
      <c r="C3019" s="402">
        <v>46.801200000000001</v>
      </c>
      <c r="D3019" s="428">
        <v>23.754799999999999</v>
      </c>
      <c r="E3019" s="449" t="s">
        <v>206</v>
      </c>
      <c r="F3019" s="450" t="s">
        <v>1058</v>
      </c>
      <c r="G3019" s="450" t="s">
        <v>2540</v>
      </c>
      <c r="H3019" s="450" t="s">
        <v>2940</v>
      </c>
      <c r="I3019" s="627" t="s">
        <v>673</v>
      </c>
      <c r="J3019" s="399" t="s">
        <v>3</v>
      </c>
      <c r="K3019" s="624">
        <v>2</v>
      </c>
      <c r="L3019" s="624">
        <v>4</v>
      </c>
      <c r="M3019" s="624">
        <v>4</v>
      </c>
      <c r="N3019" s="398">
        <v>16</v>
      </c>
      <c r="O3019" s="395"/>
      <c r="P3019" s="320"/>
      <c r="Q3019" s="320">
        <v>4</v>
      </c>
      <c r="R3019" s="320">
        <v>12</v>
      </c>
      <c r="S3019" s="320"/>
      <c r="T3019" s="320"/>
      <c r="U3019" s="526"/>
      <c r="V3019" s="526">
        <f t="shared" si="151"/>
        <v>0</v>
      </c>
      <c r="W3019" s="672"/>
      <c r="X3019" s="396" t="str">
        <f t="shared" si="149"/>
        <v>4 două camere, 12 trei camere, 0 număr camere necunoscut &lt;span style="color: red;"&gt;(spuneți-mi sau trimiteți tabel întreținere)&lt;/span&gt;</v>
      </c>
      <c r="Y3019" s="622" t="str">
        <f t="shared" si="150"/>
        <v>16 din care 4 două camere, 12 trei camere, 0 număr camere necunoscut &lt;span style="color: red;"&gt;(spuneți-mi sau trimiteți tabel întreținere)&lt;/span&gt;</v>
      </c>
      <c r="Z3019" s="397"/>
      <c r="AA3019" s="625" t="s">
        <v>1043</v>
      </c>
      <c r="AB3019" s="628" t="s">
        <v>1307</v>
      </c>
      <c r="AC3019" s="431" t="s">
        <v>1155</v>
      </c>
      <c r="AD3019" s="623" t="s">
        <v>1361</v>
      </c>
      <c r="AE3019" s="623"/>
      <c r="AF3019" s="623"/>
      <c r="AG3019" s="623" t="s">
        <v>10</v>
      </c>
      <c r="AH3019" s="623"/>
      <c r="AI3019" s="623" t="s">
        <v>2566</v>
      </c>
      <c r="AJ3019" s="441"/>
      <c r="AK3019" s="359"/>
    </row>
    <row r="3020" spans="1:37">
      <c r="A3020" s="367"/>
      <c r="B3020" s="386" t="s">
        <v>404</v>
      </c>
      <c r="C3020" s="402">
        <v>46.801499999999997</v>
      </c>
      <c r="D3020" s="428">
        <v>23.7547</v>
      </c>
      <c r="E3020" s="449" t="s">
        <v>206</v>
      </c>
      <c r="F3020" s="450" t="s">
        <v>1058</v>
      </c>
      <c r="G3020" s="450" t="s">
        <v>2540</v>
      </c>
      <c r="H3020" s="450" t="s">
        <v>2940</v>
      </c>
      <c r="I3020" s="627" t="s">
        <v>673</v>
      </c>
      <c r="J3020" s="399" t="s">
        <v>3</v>
      </c>
      <c r="K3020" s="624">
        <v>2</v>
      </c>
      <c r="L3020" s="624">
        <v>4</v>
      </c>
      <c r="M3020" s="624">
        <v>4</v>
      </c>
      <c r="N3020" s="398">
        <v>16</v>
      </c>
      <c r="O3020" s="395"/>
      <c r="P3020" s="320"/>
      <c r="Q3020" s="320">
        <v>4</v>
      </c>
      <c r="R3020" s="320">
        <v>12</v>
      </c>
      <c r="S3020" s="320"/>
      <c r="T3020" s="320"/>
      <c r="U3020" s="526"/>
      <c r="V3020" s="526">
        <f t="shared" si="151"/>
        <v>0</v>
      </c>
      <c r="W3020" s="672"/>
      <c r="X3020" s="396" t="str">
        <f t="shared" si="149"/>
        <v>4 două camere, 12 trei camere, 0 număr camere necunoscut &lt;span style="color: red;"&gt;(spuneți-mi sau trimiteți tabel întreținere)&lt;/span&gt;</v>
      </c>
      <c r="Y3020" s="622" t="str">
        <f t="shared" si="150"/>
        <v>16 din care 4 două camere, 12 trei camere, 0 număr camere necunoscut &lt;span style="color: red;"&gt;(spuneți-mi sau trimiteți tabel întreținere)&lt;/span&gt;</v>
      </c>
      <c r="Z3020" s="397"/>
      <c r="AA3020" s="625" t="s">
        <v>1043</v>
      </c>
      <c r="AB3020" s="628" t="s">
        <v>1307</v>
      </c>
      <c r="AC3020" s="431" t="s">
        <v>1155</v>
      </c>
      <c r="AD3020" s="623" t="s">
        <v>1361</v>
      </c>
      <c r="AE3020" s="623"/>
      <c r="AF3020" s="623"/>
      <c r="AG3020" s="623" t="s">
        <v>10</v>
      </c>
      <c r="AH3020" s="623"/>
      <c r="AI3020" s="623" t="s">
        <v>2566</v>
      </c>
      <c r="AJ3020" s="441"/>
      <c r="AK3020" s="359"/>
    </row>
    <row r="3021" spans="1:37">
      <c r="A3021" s="367"/>
      <c r="B3021" s="386" t="s">
        <v>404</v>
      </c>
      <c r="C3021" s="402">
        <v>46.802700000000002</v>
      </c>
      <c r="D3021" s="428">
        <v>23.754000000000001</v>
      </c>
      <c r="E3021" s="449" t="s">
        <v>206</v>
      </c>
      <c r="F3021" s="450" t="s">
        <v>1058</v>
      </c>
      <c r="G3021" s="450" t="s">
        <v>2540</v>
      </c>
      <c r="H3021" s="450" t="s">
        <v>2940</v>
      </c>
      <c r="I3021" s="452" t="s">
        <v>624</v>
      </c>
      <c r="J3021" s="457" t="s">
        <v>624</v>
      </c>
      <c r="K3021" s="407" t="s">
        <v>624</v>
      </c>
      <c r="L3021" s="407" t="s">
        <v>624</v>
      </c>
      <c r="M3021" s="407" t="s">
        <v>624</v>
      </c>
      <c r="N3021" s="425" t="s">
        <v>624</v>
      </c>
      <c r="O3021" s="437"/>
      <c r="P3021" s="406"/>
      <c r="Q3021" s="406"/>
      <c r="R3021" s="406"/>
      <c r="S3021" s="406"/>
      <c r="T3021" s="406"/>
      <c r="U3021" s="406"/>
      <c r="V3021" s="406" t="e">
        <f t="shared" si="151"/>
        <v>#VALUE!</v>
      </c>
      <c r="W3021" s="676"/>
      <c r="X3021" s="507" t="e">
        <f t="shared" si="149"/>
        <v>#VALUE!</v>
      </c>
      <c r="Y3021" s="508" t="e">
        <f t="shared" si="150"/>
        <v>#VALUE!</v>
      </c>
      <c r="Z3021" s="509"/>
      <c r="AA3021" s="510" t="s">
        <v>1043</v>
      </c>
      <c r="AB3021" s="421" t="s">
        <v>1318</v>
      </c>
      <c r="AC3021" s="432" t="s">
        <v>624</v>
      </c>
      <c r="AD3021" s="356" t="s">
        <v>624</v>
      </c>
      <c r="AE3021" s="356"/>
      <c r="AF3021" s="356"/>
      <c r="AG3021" s="356" t="s">
        <v>840</v>
      </c>
      <c r="AH3021" s="356"/>
      <c r="AI3021" s="356" t="s">
        <v>2227</v>
      </c>
      <c r="AJ3021" s="441"/>
      <c r="AK3021" s="359"/>
    </row>
    <row r="3022" spans="1:37">
      <c r="A3022" s="367"/>
      <c r="B3022" s="386" t="s">
        <v>404</v>
      </c>
      <c r="C3022" s="402">
        <v>46.803400000000003</v>
      </c>
      <c r="D3022" s="428">
        <v>23.753799999999998</v>
      </c>
      <c r="E3022" s="449" t="s">
        <v>206</v>
      </c>
      <c r="F3022" s="450" t="s">
        <v>1058</v>
      </c>
      <c r="G3022" s="450" t="s">
        <v>2540</v>
      </c>
      <c r="H3022" s="450" t="s">
        <v>2940</v>
      </c>
      <c r="I3022" s="627" t="s">
        <v>673</v>
      </c>
      <c r="J3022" s="399" t="s">
        <v>3</v>
      </c>
      <c r="K3022" s="624">
        <v>3</v>
      </c>
      <c r="L3022" s="624">
        <v>4</v>
      </c>
      <c r="M3022" s="624">
        <v>4</v>
      </c>
      <c r="N3022" s="398">
        <v>24</v>
      </c>
      <c r="O3022" s="395"/>
      <c r="P3022" s="320"/>
      <c r="Q3022" s="320">
        <v>6</v>
      </c>
      <c r="R3022" s="320">
        <v>18</v>
      </c>
      <c r="S3022" s="320"/>
      <c r="T3022" s="320"/>
      <c r="U3022" s="526"/>
      <c r="V3022" s="526">
        <f t="shared" si="151"/>
        <v>0</v>
      </c>
      <c r="W3022" s="672"/>
      <c r="X3022" s="396" t="str">
        <f t="shared" si="149"/>
        <v>6 două camere, 18 trei camere, 0 număr camere necunoscut &lt;span style="color: red;"&gt;(spuneți-mi sau trimiteți tabel întreținere)&lt;/span&gt;</v>
      </c>
      <c r="Y3022" s="622" t="str">
        <f t="shared" si="150"/>
        <v>24 din care 6 două camere, 18 trei camere, 0 număr camere necunoscut &lt;span style="color: red;"&gt;(spuneți-mi sau trimiteți tabel întreținere)&lt;/span&gt;</v>
      </c>
      <c r="Z3022" s="397"/>
      <c r="AA3022" s="625" t="s">
        <v>1043</v>
      </c>
      <c r="AB3022" s="628" t="s">
        <v>1307</v>
      </c>
      <c r="AC3022" s="431" t="s">
        <v>1155</v>
      </c>
      <c r="AD3022" s="623" t="s">
        <v>1362</v>
      </c>
      <c r="AE3022" s="623"/>
      <c r="AF3022" s="623"/>
      <c r="AG3022" s="623" t="s">
        <v>10</v>
      </c>
      <c r="AH3022" s="623"/>
      <c r="AI3022" s="623" t="s">
        <v>2566</v>
      </c>
      <c r="AJ3022" s="441"/>
      <c r="AK3022" s="359"/>
    </row>
    <row r="3023" spans="1:37">
      <c r="A3023" s="367"/>
      <c r="B3023" s="386" t="s">
        <v>404</v>
      </c>
      <c r="C3023" s="402">
        <v>46.800899999999999</v>
      </c>
      <c r="D3023" s="428">
        <v>23.755600000000001</v>
      </c>
      <c r="E3023" s="449" t="s">
        <v>206</v>
      </c>
      <c r="F3023" s="450" t="s">
        <v>1058</v>
      </c>
      <c r="G3023" s="450" t="s">
        <v>2540</v>
      </c>
      <c r="H3023" s="450" t="s">
        <v>2940</v>
      </c>
      <c r="I3023" s="627" t="s">
        <v>673</v>
      </c>
      <c r="J3023" s="399" t="s">
        <v>3</v>
      </c>
      <c r="K3023" s="624">
        <v>2</v>
      </c>
      <c r="L3023" s="624">
        <v>4</v>
      </c>
      <c r="M3023" s="624">
        <v>4</v>
      </c>
      <c r="N3023" s="398">
        <v>16</v>
      </c>
      <c r="O3023" s="395"/>
      <c r="P3023" s="320"/>
      <c r="Q3023" s="320">
        <v>4</v>
      </c>
      <c r="R3023" s="320">
        <v>12</v>
      </c>
      <c r="S3023" s="320"/>
      <c r="T3023" s="320"/>
      <c r="U3023" s="526"/>
      <c r="V3023" s="526">
        <f t="shared" si="151"/>
        <v>0</v>
      </c>
      <c r="W3023" s="672"/>
      <c r="X3023" s="396" t="str">
        <f t="shared" si="149"/>
        <v>4 două camere, 12 trei camere, 0 număr camere necunoscut &lt;span style="color: red;"&gt;(spuneți-mi sau trimiteți tabel întreținere)&lt;/span&gt;</v>
      </c>
      <c r="Y3023" s="622" t="str">
        <f t="shared" si="150"/>
        <v>16 din care 4 două camere, 12 trei camere, 0 număr camere necunoscut &lt;span style="color: red;"&gt;(spuneți-mi sau trimiteți tabel întreținere)&lt;/span&gt;</v>
      </c>
      <c r="Z3023" s="397"/>
      <c r="AA3023" s="625" t="s">
        <v>1043</v>
      </c>
      <c r="AB3023" s="628" t="s">
        <v>1307</v>
      </c>
      <c r="AC3023" s="431" t="s">
        <v>1155</v>
      </c>
      <c r="AD3023" s="623" t="s">
        <v>1361</v>
      </c>
      <c r="AE3023" s="623"/>
      <c r="AF3023" s="623"/>
      <c r="AG3023" s="623" t="s">
        <v>10</v>
      </c>
      <c r="AH3023" s="623"/>
      <c r="AI3023" s="623" t="s">
        <v>2566</v>
      </c>
      <c r="AJ3023" s="441"/>
      <c r="AK3023" s="359"/>
    </row>
    <row r="3024" spans="1:37">
      <c r="A3024" s="367"/>
      <c r="B3024" s="386" t="s">
        <v>404</v>
      </c>
      <c r="C3024" s="402">
        <v>46.801299999999998</v>
      </c>
      <c r="D3024" s="428">
        <v>23.755500000000001</v>
      </c>
      <c r="E3024" s="449" t="s">
        <v>206</v>
      </c>
      <c r="F3024" s="450" t="s">
        <v>1058</v>
      </c>
      <c r="G3024" s="450" t="s">
        <v>2540</v>
      </c>
      <c r="H3024" s="450" t="s">
        <v>2940</v>
      </c>
      <c r="I3024" s="627" t="s">
        <v>673</v>
      </c>
      <c r="J3024" s="399" t="s">
        <v>3</v>
      </c>
      <c r="K3024" s="624">
        <v>2</v>
      </c>
      <c r="L3024" s="624">
        <v>4</v>
      </c>
      <c r="M3024" s="624">
        <v>4</v>
      </c>
      <c r="N3024" s="398">
        <v>16</v>
      </c>
      <c r="O3024" s="395"/>
      <c r="P3024" s="320"/>
      <c r="Q3024" s="320">
        <v>4</v>
      </c>
      <c r="R3024" s="320">
        <v>12</v>
      </c>
      <c r="S3024" s="320"/>
      <c r="T3024" s="320"/>
      <c r="U3024" s="526"/>
      <c r="V3024" s="526">
        <f t="shared" si="151"/>
        <v>0</v>
      </c>
      <c r="W3024" s="672"/>
      <c r="X3024" s="396" t="str">
        <f t="shared" si="149"/>
        <v>4 două camere, 12 trei camere, 0 număr camere necunoscut &lt;span style="color: red;"&gt;(spuneți-mi sau trimiteți tabel întreținere)&lt;/span&gt;</v>
      </c>
      <c r="Y3024" s="622" t="str">
        <f t="shared" si="150"/>
        <v>16 din care 4 două camere, 12 trei camere, 0 număr camere necunoscut &lt;span style="color: red;"&gt;(spuneți-mi sau trimiteți tabel întreținere)&lt;/span&gt;</v>
      </c>
      <c r="Z3024" s="397"/>
      <c r="AA3024" s="625" t="s">
        <v>1043</v>
      </c>
      <c r="AB3024" s="628" t="s">
        <v>1307</v>
      </c>
      <c r="AC3024" s="431" t="s">
        <v>1155</v>
      </c>
      <c r="AD3024" s="623" t="s">
        <v>1361</v>
      </c>
      <c r="AE3024" s="623"/>
      <c r="AF3024" s="623"/>
      <c r="AG3024" s="623" t="s">
        <v>10</v>
      </c>
      <c r="AH3024" s="623"/>
      <c r="AI3024" s="623" t="s">
        <v>2566</v>
      </c>
      <c r="AJ3024" s="441"/>
      <c r="AK3024" s="359"/>
    </row>
    <row r="3025" spans="1:37">
      <c r="A3025" s="367"/>
      <c r="B3025" s="386" t="s">
        <v>404</v>
      </c>
      <c r="C3025" s="402">
        <v>46.801600000000001</v>
      </c>
      <c r="D3025" s="428">
        <v>23.755299999999998</v>
      </c>
      <c r="E3025" s="449" t="s">
        <v>206</v>
      </c>
      <c r="F3025" s="450" t="s">
        <v>1058</v>
      </c>
      <c r="G3025" s="450" t="s">
        <v>2540</v>
      </c>
      <c r="H3025" s="450" t="s">
        <v>2940</v>
      </c>
      <c r="I3025" s="627" t="s">
        <v>673</v>
      </c>
      <c r="J3025" s="399" t="s">
        <v>3</v>
      </c>
      <c r="K3025" s="624">
        <v>2</v>
      </c>
      <c r="L3025" s="624">
        <v>4</v>
      </c>
      <c r="M3025" s="624">
        <v>4</v>
      </c>
      <c r="N3025" s="398">
        <v>16</v>
      </c>
      <c r="O3025" s="395"/>
      <c r="P3025" s="320"/>
      <c r="Q3025" s="320">
        <v>4</v>
      </c>
      <c r="R3025" s="320">
        <v>12</v>
      </c>
      <c r="S3025" s="320"/>
      <c r="T3025" s="320"/>
      <c r="U3025" s="526"/>
      <c r="V3025" s="526">
        <f t="shared" si="151"/>
        <v>0</v>
      </c>
      <c r="W3025" s="672"/>
      <c r="X3025" s="396" t="str">
        <f t="shared" si="149"/>
        <v>4 două camere, 12 trei camere, 0 număr camere necunoscut &lt;span style="color: red;"&gt;(spuneți-mi sau trimiteți tabel întreținere)&lt;/span&gt;</v>
      </c>
      <c r="Y3025" s="622" t="str">
        <f t="shared" si="150"/>
        <v>16 din care 4 două camere, 12 trei camere, 0 număr camere necunoscut &lt;span style="color: red;"&gt;(spuneți-mi sau trimiteți tabel întreținere)&lt;/span&gt;</v>
      </c>
      <c r="Z3025" s="397"/>
      <c r="AA3025" s="625" t="s">
        <v>1043</v>
      </c>
      <c r="AB3025" s="628" t="s">
        <v>1307</v>
      </c>
      <c r="AC3025" s="431" t="s">
        <v>1155</v>
      </c>
      <c r="AD3025" s="623" t="s">
        <v>1361</v>
      </c>
      <c r="AE3025" s="623"/>
      <c r="AF3025" s="623"/>
      <c r="AG3025" s="623" t="s">
        <v>10</v>
      </c>
      <c r="AH3025" s="623"/>
      <c r="AI3025" s="623" t="s">
        <v>2566</v>
      </c>
      <c r="AJ3025" s="441"/>
      <c r="AK3025" s="359"/>
    </row>
    <row r="3026" spans="1:37">
      <c r="A3026" s="367"/>
      <c r="B3026" s="386" t="s">
        <v>404</v>
      </c>
      <c r="C3026" s="402">
        <v>46.8018</v>
      </c>
      <c r="D3026" s="428">
        <v>23.755199999999999</v>
      </c>
      <c r="E3026" s="449" t="s">
        <v>206</v>
      </c>
      <c r="F3026" s="450" t="s">
        <v>1058</v>
      </c>
      <c r="G3026" s="450" t="s">
        <v>2540</v>
      </c>
      <c r="H3026" s="450" t="s">
        <v>2940</v>
      </c>
      <c r="I3026" s="627" t="s">
        <v>673</v>
      </c>
      <c r="J3026" s="399" t="s">
        <v>3</v>
      </c>
      <c r="K3026" s="624">
        <v>2</v>
      </c>
      <c r="L3026" s="624">
        <v>4</v>
      </c>
      <c r="M3026" s="624">
        <v>4</v>
      </c>
      <c r="N3026" s="398">
        <v>16</v>
      </c>
      <c r="O3026" s="395"/>
      <c r="P3026" s="320"/>
      <c r="Q3026" s="320">
        <v>4</v>
      </c>
      <c r="R3026" s="320">
        <v>12</v>
      </c>
      <c r="S3026" s="320"/>
      <c r="T3026" s="320"/>
      <c r="U3026" s="526"/>
      <c r="V3026" s="526">
        <f t="shared" si="151"/>
        <v>0</v>
      </c>
      <c r="W3026" s="672"/>
      <c r="X3026" s="396" t="str">
        <f t="shared" si="149"/>
        <v>4 două camere, 12 trei camere, 0 număr camere necunoscut &lt;span style="color: red;"&gt;(spuneți-mi sau trimiteți tabel întreținere)&lt;/span&gt;</v>
      </c>
      <c r="Y3026" s="622" t="str">
        <f t="shared" si="150"/>
        <v>16 din care 4 două camere, 12 trei camere, 0 număr camere necunoscut &lt;span style="color: red;"&gt;(spuneți-mi sau trimiteți tabel întreținere)&lt;/span&gt;</v>
      </c>
      <c r="Z3026" s="397"/>
      <c r="AA3026" s="625" t="s">
        <v>1043</v>
      </c>
      <c r="AB3026" s="628" t="s">
        <v>1307</v>
      </c>
      <c r="AC3026" s="431" t="s">
        <v>1155</v>
      </c>
      <c r="AD3026" s="623" t="s">
        <v>1361</v>
      </c>
      <c r="AE3026" s="623"/>
      <c r="AF3026" s="623"/>
      <c r="AG3026" s="623" t="s">
        <v>10</v>
      </c>
      <c r="AH3026" s="623"/>
      <c r="AI3026" s="623" t="s">
        <v>2566</v>
      </c>
      <c r="AJ3026" s="441"/>
      <c r="AK3026" s="359"/>
    </row>
    <row r="3027" spans="1:37">
      <c r="A3027" s="367"/>
      <c r="B3027" s="386" t="s">
        <v>404</v>
      </c>
      <c r="C3027" s="402">
        <v>46.802100000000003</v>
      </c>
      <c r="D3027" s="428">
        <v>23.754999999999999</v>
      </c>
      <c r="E3027" s="449" t="s">
        <v>206</v>
      </c>
      <c r="F3027" s="450" t="s">
        <v>1058</v>
      </c>
      <c r="G3027" s="450" t="s">
        <v>2540</v>
      </c>
      <c r="H3027" s="450" t="s">
        <v>2940</v>
      </c>
      <c r="I3027" s="627" t="s">
        <v>673</v>
      </c>
      <c r="J3027" s="399" t="s">
        <v>3</v>
      </c>
      <c r="K3027" s="624">
        <v>2</v>
      </c>
      <c r="L3027" s="624">
        <v>4</v>
      </c>
      <c r="M3027" s="624">
        <v>4</v>
      </c>
      <c r="N3027" s="398">
        <v>16</v>
      </c>
      <c r="O3027" s="395"/>
      <c r="P3027" s="320"/>
      <c r="Q3027" s="320">
        <v>4</v>
      </c>
      <c r="R3027" s="320">
        <v>12</v>
      </c>
      <c r="S3027" s="320"/>
      <c r="T3027" s="320"/>
      <c r="U3027" s="526"/>
      <c r="V3027" s="526">
        <f t="shared" si="151"/>
        <v>0</v>
      </c>
      <c r="W3027" s="672"/>
      <c r="X3027" s="396" t="str">
        <f t="shared" si="149"/>
        <v>4 două camere, 12 trei camere, 0 număr camere necunoscut &lt;span style="color: red;"&gt;(spuneți-mi sau trimiteți tabel întreținere)&lt;/span&gt;</v>
      </c>
      <c r="Y3027" s="622" t="str">
        <f t="shared" si="150"/>
        <v>16 din care 4 două camere, 12 trei camere, 0 număr camere necunoscut &lt;span style="color: red;"&gt;(spuneți-mi sau trimiteți tabel întreținere)&lt;/span&gt;</v>
      </c>
      <c r="Z3027" s="397"/>
      <c r="AA3027" s="625" t="s">
        <v>1043</v>
      </c>
      <c r="AB3027" s="628" t="s">
        <v>1307</v>
      </c>
      <c r="AC3027" s="431" t="s">
        <v>1155</v>
      </c>
      <c r="AD3027" s="623" t="s">
        <v>1361</v>
      </c>
      <c r="AE3027" s="623"/>
      <c r="AF3027" s="623"/>
      <c r="AG3027" s="623" t="s">
        <v>10</v>
      </c>
      <c r="AH3027" s="623"/>
      <c r="AI3027" s="623" t="s">
        <v>2566</v>
      </c>
      <c r="AJ3027" s="441"/>
      <c r="AK3027" s="359"/>
    </row>
    <row r="3028" spans="1:37">
      <c r="A3028" s="367"/>
      <c r="B3028" s="386" t="s">
        <v>404</v>
      </c>
      <c r="C3028" s="402">
        <v>46.802500000000002</v>
      </c>
      <c r="D3028" s="428">
        <v>23.754899999999999</v>
      </c>
      <c r="E3028" s="449" t="s">
        <v>206</v>
      </c>
      <c r="F3028" s="450" t="s">
        <v>1058</v>
      </c>
      <c r="G3028" s="450" t="s">
        <v>2540</v>
      </c>
      <c r="H3028" s="450" t="s">
        <v>2940</v>
      </c>
      <c r="I3028" s="627" t="s">
        <v>673</v>
      </c>
      <c r="J3028" s="399" t="s">
        <v>3</v>
      </c>
      <c r="K3028" s="624">
        <v>2</v>
      </c>
      <c r="L3028" s="624">
        <v>4</v>
      </c>
      <c r="M3028" s="624">
        <v>4</v>
      </c>
      <c r="N3028" s="398">
        <v>16</v>
      </c>
      <c r="O3028" s="395"/>
      <c r="P3028" s="320"/>
      <c r="Q3028" s="320">
        <v>4</v>
      </c>
      <c r="R3028" s="320">
        <v>12</v>
      </c>
      <c r="S3028" s="320"/>
      <c r="T3028" s="320"/>
      <c r="U3028" s="526"/>
      <c r="V3028" s="526">
        <f t="shared" si="151"/>
        <v>0</v>
      </c>
      <c r="W3028" s="672"/>
      <c r="X3028" s="396" t="str">
        <f t="shared" si="149"/>
        <v>4 două camere, 12 trei camere, 0 număr camere necunoscut &lt;span style="color: red;"&gt;(spuneți-mi sau trimiteți tabel întreținere)&lt;/span&gt;</v>
      </c>
      <c r="Y3028" s="622" t="str">
        <f t="shared" si="150"/>
        <v>16 din care 4 două camere, 12 trei camere, 0 număr camere necunoscut &lt;span style="color: red;"&gt;(spuneți-mi sau trimiteți tabel întreținere)&lt;/span&gt;</v>
      </c>
      <c r="Z3028" s="397"/>
      <c r="AA3028" s="625" t="s">
        <v>1043</v>
      </c>
      <c r="AB3028" s="628" t="s">
        <v>1307</v>
      </c>
      <c r="AC3028" s="431" t="s">
        <v>1155</v>
      </c>
      <c r="AD3028" s="623" t="s">
        <v>1361</v>
      </c>
      <c r="AE3028" s="623"/>
      <c r="AF3028" s="623"/>
      <c r="AG3028" s="623" t="s">
        <v>10</v>
      </c>
      <c r="AH3028" s="623"/>
      <c r="AI3028" s="623" t="s">
        <v>2566</v>
      </c>
      <c r="AJ3028" s="441"/>
      <c r="AK3028" s="359"/>
    </row>
    <row r="3029" spans="1:37">
      <c r="A3029" s="367"/>
      <c r="B3029" s="386" t="s">
        <v>404</v>
      </c>
      <c r="C3029" s="402">
        <v>46.802900000000001</v>
      </c>
      <c r="D3029" s="428">
        <v>23.7546</v>
      </c>
      <c r="E3029" s="449" t="s">
        <v>206</v>
      </c>
      <c r="F3029" s="450" t="s">
        <v>1058</v>
      </c>
      <c r="G3029" s="450" t="s">
        <v>2540</v>
      </c>
      <c r="H3029" s="450" t="s">
        <v>2940</v>
      </c>
      <c r="I3029" s="627" t="s">
        <v>673</v>
      </c>
      <c r="J3029" s="399" t="s">
        <v>3</v>
      </c>
      <c r="K3029" s="624">
        <v>2</v>
      </c>
      <c r="L3029" s="624">
        <v>4</v>
      </c>
      <c r="M3029" s="624">
        <v>4</v>
      </c>
      <c r="N3029" s="398">
        <v>16</v>
      </c>
      <c r="O3029" s="395"/>
      <c r="P3029" s="320"/>
      <c r="Q3029" s="320">
        <v>4</v>
      </c>
      <c r="R3029" s="320">
        <v>12</v>
      </c>
      <c r="S3029" s="320"/>
      <c r="T3029" s="320"/>
      <c r="U3029" s="526"/>
      <c r="V3029" s="526">
        <f t="shared" si="151"/>
        <v>0</v>
      </c>
      <c r="W3029" s="672"/>
      <c r="X3029" s="396" t="str">
        <f t="shared" si="149"/>
        <v>4 două camere, 12 trei camere, 0 număr camere necunoscut &lt;span style="color: red;"&gt;(spuneți-mi sau trimiteți tabel întreținere)&lt;/span&gt;</v>
      </c>
      <c r="Y3029" s="622" t="str">
        <f t="shared" si="150"/>
        <v>16 din care 4 două camere, 12 trei camere, 0 număr camere necunoscut &lt;span style="color: red;"&gt;(spuneți-mi sau trimiteți tabel întreținere)&lt;/span&gt;</v>
      </c>
      <c r="Z3029" s="397"/>
      <c r="AA3029" s="625" t="s">
        <v>1043</v>
      </c>
      <c r="AB3029" s="628" t="s">
        <v>1307</v>
      </c>
      <c r="AC3029" s="431" t="s">
        <v>1155</v>
      </c>
      <c r="AD3029" s="623" t="s">
        <v>1361</v>
      </c>
      <c r="AE3029" s="623"/>
      <c r="AF3029" s="623"/>
      <c r="AG3029" s="623" t="s">
        <v>10</v>
      </c>
      <c r="AH3029" s="623"/>
      <c r="AI3029" s="623" t="s">
        <v>2566</v>
      </c>
      <c r="AJ3029" s="441"/>
      <c r="AK3029" s="359"/>
    </row>
    <row r="3030" spans="1:37">
      <c r="A3030" s="367"/>
      <c r="B3030" s="386" t="s">
        <v>404</v>
      </c>
      <c r="C3030" s="402">
        <v>46.8033</v>
      </c>
      <c r="D3030" s="428">
        <v>23.7545</v>
      </c>
      <c r="E3030" s="449" t="s">
        <v>206</v>
      </c>
      <c r="F3030" s="450" t="s">
        <v>1058</v>
      </c>
      <c r="G3030" s="450" t="s">
        <v>2540</v>
      </c>
      <c r="H3030" s="450" t="s">
        <v>2940</v>
      </c>
      <c r="I3030" s="627" t="s">
        <v>673</v>
      </c>
      <c r="J3030" s="399" t="s">
        <v>3</v>
      </c>
      <c r="K3030" s="624">
        <v>3</v>
      </c>
      <c r="L3030" s="624">
        <v>4</v>
      </c>
      <c r="M3030" s="624">
        <v>4</v>
      </c>
      <c r="N3030" s="398">
        <v>24</v>
      </c>
      <c r="O3030" s="395"/>
      <c r="P3030" s="320"/>
      <c r="Q3030" s="320">
        <v>6</v>
      </c>
      <c r="R3030" s="320">
        <v>18</v>
      </c>
      <c r="S3030" s="320"/>
      <c r="T3030" s="320"/>
      <c r="U3030" s="526"/>
      <c r="V3030" s="526">
        <f t="shared" si="151"/>
        <v>0</v>
      </c>
      <c r="W3030" s="672"/>
      <c r="X3030" s="396" t="str">
        <f t="shared" si="149"/>
        <v>6 două camere, 18 trei camere, 0 număr camere necunoscut &lt;span style="color: red;"&gt;(spuneți-mi sau trimiteți tabel întreținere)&lt;/span&gt;</v>
      </c>
      <c r="Y3030" s="622" t="str">
        <f t="shared" si="150"/>
        <v>24 din care 6 două camere, 18 trei camere, 0 număr camere necunoscut &lt;span style="color: red;"&gt;(spuneți-mi sau trimiteți tabel întreținere)&lt;/span&gt;</v>
      </c>
      <c r="Z3030" s="397"/>
      <c r="AA3030" s="625" t="s">
        <v>1043</v>
      </c>
      <c r="AB3030" s="628" t="s">
        <v>1307</v>
      </c>
      <c r="AC3030" s="431" t="s">
        <v>1155</v>
      </c>
      <c r="AD3030" s="623" t="s">
        <v>1362</v>
      </c>
      <c r="AE3030" s="623"/>
      <c r="AF3030" s="623"/>
      <c r="AG3030" s="623" t="s">
        <v>10</v>
      </c>
      <c r="AH3030" s="623"/>
      <c r="AI3030" s="623" t="s">
        <v>2566</v>
      </c>
      <c r="AJ3030" s="441"/>
      <c r="AK3030" s="359"/>
    </row>
    <row r="3031" spans="1:37">
      <c r="A3031" s="367"/>
      <c r="B3031" s="386" t="s">
        <v>404</v>
      </c>
      <c r="C3031" s="402">
        <v>46.803699999999999</v>
      </c>
      <c r="D3031" s="428">
        <v>23.754300000000001</v>
      </c>
      <c r="E3031" s="449" t="s">
        <v>206</v>
      </c>
      <c r="F3031" s="450" t="s">
        <v>1058</v>
      </c>
      <c r="G3031" s="450" t="s">
        <v>2540</v>
      </c>
      <c r="H3031" s="450" t="s">
        <v>2940</v>
      </c>
      <c r="I3031" s="452" t="s">
        <v>681</v>
      </c>
      <c r="J3031" s="457" t="s">
        <v>3</v>
      </c>
      <c r="K3031" s="407">
        <v>2</v>
      </c>
      <c r="L3031" s="407">
        <v>5</v>
      </c>
      <c r="M3031" s="407">
        <v>5</v>
      </c>
      <c r="N3031" s="398">
        <v>20</v>
      </c>
      <c r="O3031" s="395"/>
      <c r="P3031" s="526"/>
      <c r="Q3031" s="526">
        <v>2</v>
      </c>
      <c r="R3031" s="526">
        <v>15</v>
      </c>
      <c r="S3031" s="526">
        <v>3</v>
      </c>
      <c r="T3031" s="526"/>
      <c r="U3031" s="526"/>
      <c r="V3031" s="406">
        <f t="shared" si="151"/>
        <v>0</v>
      </c>
      <c r="W3031" s="676"/>
      <c r="X3031" s="507" t="str">
        <f t="shared" si="149"/>
        <v>2 două camere, 15 trei camere, 3 patru camere, 0 număr camere necunoscut &lt;span style="color: red;"&gt;(spuneți-mi sau trimiteți tabel întreținere)&lt;/span&gt;</v>
      </c>
      <c r="Y3031" s="508" t="str">
        <f t="shared" si="150"/>
        <v>20 din care 2 două camere, 15 trei camere, 3 patru camere, 0 număr camere necunoscut &lt;span style="color: red;"&gt;(spuneți-mi sau trimiteți tabel întreținere)&lt;/span&gt;</v>
      </c>
      <c r="Z3031" s="509"/>
      <c r="AA3031" s="510" t="s">
        <v>1043</v>
      </c>
      <c r="AB3031" s="628" t="s">
        <v>1307</v>
      </c>
      <c r="AC3031" s="431" t="s">
        <v>1155</v>
      </c>
      <c r="AD3031" s="623" t="s">
        <v>1421</v>
      </c>
      <c r="AE3031" s="623"/>
      <c r="AF3031" s="623"/>
      <c r="AG3031" s="623" t="s">
        <v>10</v>
      </c>
      <c r="AH3031" s="623"/>
      <c r="AI3031" s="623" t="s">
        <v>2598</v>
      </c>
      <c r="AJ3031" s="441"/>
      <c r="AK3031" s="359"/>
    </row>
    <row r="3032" spans="1:37">
      <c r="A3032" s="367"/>
      <c r="B3032" s="386" t="s">
        <v>404</v>
      </c>
      <c r="C3032" s="402">
        <v>46.803800000000003</v>
      </c>
      <c r="D3032" s="428">
        <v>23.754899999999999</v>
      </c>
      <c r="E3032" s="449" t="s">
        <v>206</v>
      </c>
      <c r="F3032" s="450" t="s">
        <v>1058</v>
      </c>
      <c r="G3032" s="450" t="s">
        <v>2540</v>
      </c>
      <c r="H3032" s="450" t="s">
        <v>2940</v>
      </c>
      <c r="I3032" s="627" t="s">
        <v>681</v>
      </c>
      <c r="J3032" s="399" t="s">
        <v>3</v>
      </c>
      <c r="K3032" s="624">
        <v>2</v>
      </c>
      <c r="L3032" s="624">
        <v>5</v>
      </c>
      <c r="M3032" s="624">
        <v>5</v>
      </c>
      <c r="N3032" s="398">
        <v>20</v>
      </c>
      <c r="O3032" s="395"/>
      <c r="P3032" s="526"/>
      <c r="Q3032" s="526"/>
      <c r="R3032" s="526">
        <v>14</v>
      </c>
      <c r="S3032" s="526">
        <v>6</v>
      </c>
      <c r="T3032" s="526"/>
      <c r="U3032" s="526"/>
      <c r="V3032" s="526">
        <f t="shared" si="151"/>
        <v>0</v>
      </c>
      <c r="W3032" s="672"/>
      <c r="X3032" s="396" t="str">
        <f t="shared" si="149"/>
        <v>14 trei camere, 6 patru camere, 0 număr camere necunoscut &lt;span style="color: red;"&gt;(spuneți-mi sau trimiteți tabel întreținere)&lt;/span&gt;</v>
      </c>
      <c r="Y3032" s="622" t="str">
        <f t="shared" si="150"/>
        <v>20 din care 14 trei camere, 6 patru camere, 0 număr camere necunoscut &lt;span style="color: red;"&gt;(spuneți-mi sau trimiteți tabel întreținere)&lt;/span&gt;</v>
      </c>
      <c r="Z3032" s="397"/>
      <c r="AA3032" s="625" t="s">
        <v>1043</v>
      </c>
      <c r="AB3032" s="628" t="s">
        <v>1307</v>
      </c>
      <c r="AC3032" s="431" t="s">
        <v>1155</v>
      </c>
      <c r="AD3032" s="623" t="s">
        <v>1365</v>
      </c>
      <c r="AE3032" s="623"/>
      <c r="AF3032" s="623"/>
      <c r="AG3032" s="623" t="s">
        <v>10</v>
      </c>
      <c r="AH3032" s="623"/>
      <c r="AI3032" s="623" t="s">
        <v>2566</v>
      </c>
      <c r="AJ3032" s="441"/>
      <c r="AK3032" s="359"/>
    </row>
    <row r="3033" spans="1:37">
      <c r="A3033" s="367"/>
      <c r="B3033" s="386" t="s">
        <v>404</v>
      </c>
      <c r="C3033" s="402">
        <v>46.803800000000003</v>
      </c>
      <c r="D3033" s="428">
        <v>23.7559</v>
      </c>
      <c r="E3033" s="449" t="s">
        <v>206</v>
      </c>
      <c r="F3033" s="450" t="s">
        <v>1058</v>
      </c>
      <c r="G3033" s="450" t="s">
        <v>2540</v>
      </c>
      <c r="H3033" s="450" t="s">
        <v>2940</v>
      </c>
      <c r="I3033" s="627" t="s">
        <v>673</v>
      </c>
      <c r="J3033" s="399" t="s">
        <v>3</v>
      </c>
      <c r="K3033" s="624">
        <v>3</v>
      </c>
      <c r="L3033" s="624">
        <v>4</v>
      </c>
      <c r="M3033" s="624">
        <v>4</v>
      </c>
      <c r="N3033" s="398">
        <v>24</v>
      </c>
      <c r="O3033" s="395"/>
      <c r="P3033" s="320"/>
      <c r="Q3033" s="320">
        <v>6</v>
      </c>
      <c r="R3033" s="320">
        <v>18</v>
      </c>
      <c r="S3033" s="320"/>
      <c r="T3033" s="320"/>
      <c r="U3033" s="526"/>
      <c r="V3033" s="526">
        <f t="shared" si="151"/>
        <v>0</v>
      </c>
      <c r="W3033" s="672"/>
      <c r="X3033" s="396" t="str">
        <f t="shared" si="149"/>
        <v>6 două camere, 18 trei camere, 0 număr camere necunoscut &lt;span style="color: red;"&gt;(spuneți-mi sau trimiteți tabel întreținere)&lt;/span&gt;</v>
      </c>
      <c r="Y3033" s="622" t="str">
        <f t="shared" si="150"/>
        <v>24 din care 6 două camere, 18 trei camere, 0 număr camere necunoscut &lt;span style="color: red;"&gt;(spuneți-mi sau trimiteți tabel întreținere)&lt;/span&gt;</v>
      </c>
      <c r="Z3033" s="397"/>
      <c r="AA3033" s="625" t="s">
        <v>1043</v>
      </c>
      <c r="AB3033" s="628" t="s">
        <v>1307</v>
      </c>
      <c r="AC3033" s="431" t="s">
        <v>1155</v>
      </c>
      <c r="AD3033" s="623" t="s">
        <v>1362</v>
      </c>
      <c r="AE3033" s="623"/>
      <c r="AF3033" s="623"/>
      <c r="AG3033" s="623" t="s">
        <v>10</v>
      </c>
      <c r="AH3033" s="623"/>
      <c r="AI3033" s="623" t="s">
        <v>2566</v>
      </c>
      <c r="AJ3033" s="441"/>
      <c r="AK3033" s="359"/>
    </row>
    <row r="3034" spans="1:37">
      <c r="A3034" s="367"/>
      <c r="B3034" s="386" t="s">
        <v>404</v>
      </c>
      <c r="C3034" s="402">
        <v>46.804200000000002</v>
      </c>
      <c r="D3034" s="428">
        <v>23.755500000000001</v>
      </c>
      <c r="E3034" s="449" t="s">
        <v>206</v>
      </c>
      <c r="F3034" s="450" t="s">
        <v>1058</v>
      </c>
      <c r="G3034" s="450" t="s">
        <v>2540</v>
      </c>
      <c r="H3034" s="450" t="s">
        <v>2940</v>
      </c>
      <c r="I3034" s="627" t="s">
        <v>673</v>
      </c>
      <c r="J3034" s="399" t="s">
        <v>3</v>
      </c>
      <c r="K3034" s="624">
        <v>3</v>
      </c>
      <c r="L3034" s="624">
        <v>4</v>
      </c>
      <c r="M3034" s="624">
        <v>4</v>
      </c>
      <c r="N3034" s="398">
        <v>24</v>
      </c>
      <c r="O3034" s="395"/>
      <c r="P3034" s="320"/>
      <c r="Q3034" s="320">
        <v>6</v>
      </c>
      <c r="R3034" s="320">
        <v>18</v>
      </c>
      <c r="S3034" s="320"/>
      <c r="T3034" s="320"/>
      <c r="U3034" s="526"/>
      <c r="V3034" s="526">
        <f t="shared" si="151"/>
        <v>0</v>
      </c>
      <c r="W3034" s="672"/>
      <c r="X3034" s="396" t="str">
        <f t="shared" si="149"/>
        <v>6 două camere, 18 trei camere, 0 număr camere necunoscut &lt;span style="color: red;"&gt;(spuneți-mi sau trimiteți tabel întreținere)&lt;/span&gt;</v>
      </c>
      <c r="Y3034" s="622" t="str">
        <f t="shared" si="150"/>
        <v>24 din care 6 două camere, 18 trei camere, 0 număr camere necunoscut &lt;span style="color: red;"&gt;(spuneți-mi sau trimiteți tabel întreținere)&lt;/span&gt;</v>
      </c>
      <c r="Z3034" s="397"/>
      <c r="AA3034" s="625" t="s">
        <v>1043</v>
      </c>
      <c r="AB3034" s="628" t="s">
        <v>1307</v>
      </c>
      <c r="AC3034" s="431" t="s">
        <v>1155</v>
      </c>
      <c r="AD3034" s="623" t="s">
        <v>1362</v>
      </c>
      <c r="AE3034" s="623"/>
      <c r="AF3034" s="623"/>
      <c r="AG3034" s="623" t="s">
        <v>10</v>
      </c>
      <c r="AH3034" s="623"/>
      <c r="AI3034" s="623" t="s">
        <v>2566</v>
      </c>
      <c r="AJ3034" s="441"/>
      <c r="AK3034" s="359"/>
    </row>
    <row r="3035" spans="1:37">
      <c r="A3035" s="367"/>
      <c r="B3035" s="386" t="s">
        <v>404</v>
      </c>
      <c r="C3035" s="402">
        <v>46.8142</v>
      </c>
      <c r="D3035" s="428">
        <v>23.751000000000001</v>
      </c>
      <c r="E3035" s="449" t="s">
        <v>206</v>
      </c>
      <c r="F3035" s="450" t="s">
        <v>1058</v>
      </c>
      <c r="G3035" s="450" t="s">
        <v>2540</v>
      </c>
      <c r="H3035" s="450" t="s">
        <v>2940</v>
      </c>
      <c r="I3035" s="627" t="s">
        <v>710</v>
      </c>
      <c r="J3035" s="399" t="s">
        <v>3</v>
      </c>
      <c r="K3035" s="624">
        <v>1</v>
      </c>
      <c r="L3035" s="624">
        <v>2</v>
      </c>
      <c r="M3035" s="624">
        <v>2</v>
      </c>
      <c r="N3035" s="425" t="s">
        <v>624</v>
      </c>
      <c r="O3035" s="437"/>
      <c r="P3035" s="406"/>
      <c r="Q3035" s="406"/>
      <c r="R3035" s="406"/>
      <c r="S3035" s="406"/>
      <c r="T3035" s="406"/>
      <c r="U3035" s="406"/>
      <c r="V3035" s="526" t="e">
        <f t="shared" si="151"/>
        <v>#VALUE!</v>
      </c>
      <c r="W3035" s="672"/>
      <c r="X3035" s="396" t="e">
        <f t="shared" si="149"/>
        <v>#VALUE!</v>
      </c>
      <c r="Y3035" s="622" t="e">
        <f t="shared" si="150"/>
        <v>#VALUE!</v>
      </c>
      <c r="Z3035" s="397"/>
      <c r="AA3035" s="625" t="s">
        <v>1043</v>
      </c>
      <c r="AB3035" s="628" t="s">
        <v>1302</v>
      </c>
      <c r="AC3035" s="431" t="s">
        <v>1548</v>
      </c>
      <c r="AD3035" s="623" t="s">
        <v>624</v>
      </c>
      <c r="AE3035" s="623"/>
      <c r="AF3035" s="623"/>
      <c r="AG3035" s="623" t="s">
        <v>840</v>
      </c>
      <c r="AH3035" s="623"/>
      <c r="AI3035" s="623" t="s">
        <v>2227</v>
      </c>
      <c r="AJ3035" s="441"/>
      <c r="AK3035" s="359"/>
    </row>
    <row r="3036" spans="1:37">
      <c r="A3036" s="367"/>
      <c r="B3036" s="386" t="s">
        <v>404</v>
      </c>
      <c r="C3036" s="402">
        <v>46.814300000000003</v>
      </c>
      <c r="D3036" s="428">
        <v>23.751300000000001</v>
      </c>
      <c r="E3036" s="449" t="s">
        <v>206</v>
      </c>
      <c r="F3036" s="450" t="s">
        <v>1058</v>
      </c>
      <c r="G3036" s="450" t="s">
        <v>2540</v>
      </c>
      <c r="H3036" s="450" t="s">
        <v>2940</v>
      </c>
      <c r="I3036" s="627" t="s">
        <v>710</v>
      </c>
      <c r="J3036" s="399" t="s">
        <v>3</v>
      </c>
      <c r="K3036" s="624">
        <v>1</v>
      </c>
      <c r="L3036" s="624">
        <v>2</v>
      </c>
      <c r="M3036" s="624">
        <v>2</v>
      </c>
      <c r="N3036" s="425" t="s">
        <v>624</v>
      </c>
      <c r="O3036" s="437"/>
      <c r="P3036" s="406"/>
      <c r="Q3036" s="406"/>
      <c r="R3036" s="406"/>
      <c r="S3036" s="406"/>
      <c r="T3036" s="406"/>
      <c r="U3036" s="406"/>
      <c r="V3036" s="526" t="e">
        <f t="shared" si="151"/>
        <v>#VALUE!</v>
      </c>
      <c r="W3036" s="672"/>
      <c r="X3036" s="396" t="e">
        <f t="shared" si="149"/>
        <v>#VALUE!</v>
      </c>
      <c r="Y3036" s="622" t="e">
        <f t="shared" si="150"/>
        <v>#VALUE!</v>
      </c>
      <c r="Z3036" s="397"/>
      <c r="AA3036" s="625" t="s">
        <v>1043</v>
      </c>
      <c r="AB3036" s="628" t="s">
        <v>1302</v>
      </c>
      <c r="AC3036" s="431" t="s">
        <v>1548</v>
      </c>
      <c r="AD3036" s="623" t="s">
        <v>624</v>
      </c>
      <c r="AE3036" s="623"/>
      <c r="AF3036" s="623"/>
      <c r="AG3036" s="623" t="s">
        <v>840</v>
      </c>
      <c r="AH3036" s="623"/>
      <c r="AI3036" s="623" t="s">
        <v>2227</v>
      </c>
      <c r="AJ3036" s="441"/>
      <c r="AK3036" s="359"/>
    </row>
    <row r="3037" spans="1:37">
      <c r="A3037" s="367"/>
      <c r="B3037" s="386" t="s">
        <v>404</v>
      </c>
      <c r="C3037" s="402">
        <v>46.814300000000003</v>
      </c>
      <c r="D3037" s="428">
        <v>23.7516</v>
      </c>
      <c r="E3037" s="449" t="s">
        <v>206</v>
      </c>
      <c r="F3037" s="450" t="s">
        <v>1058</v>
      </c>
      <c r="G3037" s="450" t="s">
        <v>2540</v>
      </c>
      <c r="H3037" s="450" t="s">
        <v>2940</v>
      </c>
      <c r="I3037" s="627" t="s">
        <v>710</v>
      </c>
      <c r="J3037" s="399" t="s">
        <v>3</v>
      </c>
      <c r="K3037" s="624">
        <v>2</v>
      </c>
      <c r="L3037" s="624">
        <v>2</v>
      </c>
      <c r="M3037" s="624">
        <v>2</v>
      </c>
      <c r="N3037" s="398">
        <v>8</v>
      </c>
      <c r="O3037" s="395"/>
      <c r="P3037" s="526"/>
      <c r="Q3037" s="526">
        <v>4</v>
      </c>
      <c r="R3037" s="526">
        <v>4</v>
      </c>
      <c r="S3037" s="526"/>
      <c r="T3037" s="526"/>
      <c r="U3037" s="526"/>
      <c r="V3037" s="526">
        <f t="shared" si="151"/>
        <v>0</v>
      </c>
      <c r="W3037" s="672"/>
      <c r="X3037" s="396" t="str">
        <f t="shared" si="149"/>
        <v>4 două camere, 4 trei camere, 0 număr camere necunoscut &lt;span style="color: red;"&gt;(spuneți-mi sau trimiteți tabel întreținere)&lt;/span&gt;</v>
      </c>
      <c r="Y3037" s="622" t="str">
        <f t="shared" si="150"/>
        <v>8 din care 4 două camere, 4 trei camere, 0 număr camere necunoscut &lt;span style="color: red;"&gt;(spuneți-mi sau trimiteți tabel întreținere)&lt;/span&gt;</v>
      </c>
      <c r="Z3037" s="397"/>
      <c r="AA3037" s="625" t="s">
        <v>1043</v>
      </c>
      <c r="AB3037" s="628" t="s">
        <v>1302</v>
      </c>
      <c r="AC3037" s="431" t="s">
        <v>1548</v>
      </c>
      <c r="AD3037" s="623" t="s">
        <v>1737</v>
      </c>
      <c r="AE3037" s="623"/>
      <c r="AF3037" s="623"/>
      <c r="AG3037" s="623" t="s">
        <v>2549</v>
      </c>
      <c r="AH3037" s="623"/>
      <c r="AI3037" s="623" t="s">
        <v>2587</v>
      </c>
      <c r="AJ3037" s="441"/>
      <c r="AK3037" s="359"/>
    </row>
    <row r="3038" spans="1:37" ht="13.5" thickBot="1">
      <c r="A3038" s="367"/>
      <c r="B3038" s="386" t="s">
        <v>404</v>
      </c>
      <c r="C3038" s="402">
        <v>46.813800000000001</v>
      </c>
      <c r="D3038" s="428">
        <v>23.751100000000001</v>
      </c>
      <c r="E3038" s="449" t="s">
        <v>206</v>
      </c>
      <c r="F3038" s="450" t="s">
        <v>1058</v>
      </c>
      <c r="G3038" s="450" t="s">
        <v>2540</v>
      </c>
      <c r="H3038" s="450" t="s">
        <v>2940</v>
      </c>
      <c r="I3038" s="627" t="s">
        <v>710</v>
      </c>
      <c r="J3038" s="399" t="s">
        <v>3</v>
      </c>
      <c r="K3038" s="624">
        <v>2</v>
      </c>
      <c r="L3038" s="624">
        <v>2</v>
      </c>
      <c r="M3038" s="624">
        <v>2</v>
      </c>
      <c r="N3038" s="398">
        <v>12</v>
      </c>
      <c r="O3038" s="395"/>
      <c r="P3038" s="526"/>
      <c r="Q3038" s="526">
        <v>8</v>
      </c>
      <c r="R3038" s="526">
        <v>4</v>
      </c>
      <c r="S3038" s="526"/>
      <c r="T3038" s="526"/>
      <c r="U3038" s="526"/>
      <c r="V3038" s="526">
        <f t="shared" si="151"/>
        <v>0</v>
      </c>
      <c r="W3038" s="672"/>
      <c r="X3038" s="396" t="str">
        <f t="shared" si="149"/>
        <v>8 două camere, 4 trei camere, 0 număr camere necunoscut &lt;span style="color: red;"&gt;(spuneți-mi sau trimiteți tabel întreținere)&lt;/span&gt;</v>
      </c>
      <c r="Y3038" s="622" t="str">
        <f t="shared" si="150"/>
        <v>12 din care 8 două camere, 4 trei camere, 0 număr camere necunoscut &lt;span style="color: red;"&gt;(spuneți-mi sau trimiteți tabel întreținere)&lt;/span&gt;</v>
      </c>
      <c r="Z3038" s="397"/>
      <c r="AA3038" s="625" t="s">
        <v>1043</v>
      </c>
      <c r="AB3038" s="628" t="s">
        <v>1302</v>
      </c>
      <c r="AC3038" s="431" t="s">
        <v>1548</v>
      </c>
      <c r="AD3038" s="623" t="s">
        <v>2052</v>
      </c>
      <c r="AE3038" s="623"/>
      <c r="AF3038" s="623"/>
      <c r="AG3038" s="623" t="s">
        <v>2549</v>
      </c>
      <c r="AH3038" s="623"/>
      <c r="AI3038" s="623" t="s">
        <v>2227</v>
      </c>
      <c r="AJ3038" s="441"/>
      <c r="AK3038" s="359"/>
    </row>
    <row r="3039" spans="1:37" ht="18.75" thickBot="1">
      <c r="A3039" s="358" t="s">
        <v>1007</v>
      </c>
      <c r="B3039" s="630"/>
      <c r="C3039" s="121"/>
      <c r="D3039" s="293"/>
      <c r="E3039" s="610"/>
      <c r="F3039" s="611" t="str">
        <f t="shared" ref="F3039" si="153">F3040</f>
        <v>Baciu</v>
      </c>
      <c r="G3039" s="613"/>
      <c r="H3039" s="613" t="s">
        <v>2075</v>
      </c>
      <c r="I3039" s="638"/>
      <c r="J3039" s="639"/>
      <c r="K3039" s="295"/>
      <c r="L3039" s="295"/>
      <c r="M3039" s="295"/>
      <c r="N3039" s="612"/>
      <c r="O3039" s="296"/>
      <c r="P3039" s="297"/>
      <c r="Q3039" s="297"/>
      <c r="R3039" s="297"/>
      <c r="S3039" s="297"/>
      <c r="T3039" s="297"/>
      <c r="U3039" s="297"/>
      <c r="V3039" s="297">
        <f t="shared" si="151"/>
        <v>0</v>
      </c>
      <c r="W3039" s="674"/>
      <c r="X3039" s="651" t="str">
        <f t="shared" si="149"/>
        <v>0 număr camere necunoscut &lt;span style="color: red;"&gt;(spuneți-mi sau trimiteți tabel întreținere)&lt;/span&gt;</v>
      </c>
      <c r="Y3039" s="648" t="str">
        <f t="shared" si="150"/>
        <v xml:space="preserve"> din care 0 număr camere necunoscut &lt;span style="color: red;"&gt;(spuneți-mi sau trimiteți tabel întreținere)&lt;/span&gt;</v>
      </c>
      <c r="Z3039" s="655"/>
      <c r="AA3039" s="656"/>
      <c r="AB3039" s="660"/>
      <c r="AC3039" s="665"/>
      <c r="AD3039" s="666"/>
      <c r="AE3039" s="666"/>
      <c r="AF3039" s="666"/>
      <c r="AG3039" s="666"/>
      <c r="AH3039" s="666"/>
      <c r="AI3039" s="666"/>
      <c r="AJ3039" s="667"/>
      <c r="AK3039" s="359"/>
    </row>
    <row r="3040" spans="1:37">
      <c r="A3040" s="367" t="s">
        <v>32</v>
      </c>
      <c r="B3040" s="386" t="s">
        <v>404</v>
      </c>
      <c r="C3040" s="402">
        <v>46.790799999999997</v>
      </c>
      <c r="D3040" s="428">
        <v>23.529</v>
      </c>
      <c r="E3040" s="449" t="s">
        <v>206</v>
      </c>
      <c r="F3040" s="450" t="s">
        <v>1059</v>
      </c>
      <c r="G3040" s="450" t="s">
        <v>2897</v>
      </c>
      <c r="H3040" s="450" t="s">
        <v>2940</v>
      </c>
      <c r="I3040" s="627" t="s">
        <v>673</v>
      </c>
      <c r="J3040" s="399" t="s">
        <v>3</v>
      </c>
      <c r="K3040" s="624">
        <v>2</v>
      </c>
      <c r="L3040" s="624">
        <v>4</v>
      </c>
      <c r="M3040" s="624">
        <v>4</v>
      </c>
      <c r="N3040" s="398">
        <v>22</v>
      </c>
      <c r="O3040" s="395"/>
      <c r="P3040" s="320"/>
      <c r="Q3040" s="320">
        <v>20</v>
      </c>
      <c r="R3040" s="320">
        <v>2</v>
      </c>
      <c r="S3040" s="320"/>
      <c r="T3040" s="320"/>
      <c r="U3040" s="320"/>
      <c r="V3040" s="526">
        <f t="shared" si="151"/>
        <v>0</v>
      </c>
      <c r="W3040" s="672"/>
      <c r="X3040" s="396" t="str">
        <f t="shared" si="149"/>
        <v>20 două camere, 2 trei camere, 0 număr camere necunoscut &lt;span style="color: red;"&gt;(spuneți-mi sau trimiteți tabel întreținere)&lt;/span&gt;</v>
      </c>
      <c r="Y3040" s="622" t="str">
        <f t="shared" si="150"/>
        <v>22 din care 20 două camere, 2 trei camere, 0 număr camere necunoscut &lt;span style="color: red;"&gt;(spuneți-mi sau trimiteți tabel întreținere)&lt;/span&gt;</v>
      </c>
      <c r="Z3040" s="397"/>
      <c r="AA3040" s="625" t="s">
        <v>1043</v>
      </c>
      <c r="AB3040" s="628" t="s">
        <v>1307</v>
      </c>
      <c r="AC3040" s="431" t="s">
        <v>1155</v>
      </c>
      <c r="AD3040" s="623" t="s">
        <v>1392</v>
      </c>
      <c r="AE3040" s="623"/>
      <c r="AF3040" s="623"/>
      <c r="AG3040" s="623" t="s">
        <v>10</v>
      </c>
      <c r="AH3040" s="623"/>
      <c r="AI3040" s="623" t="s">
        <v>2598</v>
      </c>
      <c r="AJ3040" s="496"/>
      <c r="AK3040" s="359"/>
    </row>
    <row r="3041" spans="1:37">
      <c r="A3041" s="367"/>
      <c r="B3041" s="386" t="s">
        <v>404</v>
      </c>
      <c r="C3041" s="402">
        <v>46.7911</v>
      </c>
      <c r="D3041" s="428">
        <v>23.528400000000001</v>
      </c>
      <c r="E3041" s="449" t="s">
        <v>206</v>
      </c>
      <c r="F3041" s="450" t="s">
        <v>1059</v>
      </c>
      <c r="G3041" s="450" t="s">
        <v>2897</v>
      </c>
      <c r="H3041" s="450" t="s">
        <v>2940</v>
      </c>
      <c r="I3041" s="627" t="s">
        <v>719</v>
      </c>
      <c r="J3041" s="399" t="s">
        <v>3</v>
      </c>
      <c r="K3041" s="624">
        <v>2</v>
      </c>
      <c r="L3041" s="624">
        <v>4</v>
      </c>
      <c r="M3041" s="624">
        <v>3</v>
      </c>
      <c r="N3041" s="398">
        <v>24</v>
      </c>
      <c r="O3041" s="395"/>
      <c r="P3041" s="526"/>
      <c r="Q3041" s="526">
        <v>12</v>
      </c>
      <c r="R3041" s="526">
        <v>12</v>
      </c>
      <c r="S3041" s="526"/>
      <c r="T3041" s="526"/>
      <c r="U3041" s="526"/>
      <c r="V3041" s="526">
        <f t="shared" si="151"/>
        <v>0</v>
      </c>
      <c r="W3041" s="672"/>
      <c r="X3041" s="396" t="str">
        <f t="shared" si="149"/>
        <v>12 două camere, 12 trei camere, 0 număr camere necunoscut &lt;span style="color: red;"&gt;(spuneți-mi sau trimiteți tabel întreținere)&lt;/span&gt;</v>
      </c>
      <c r="Y3041" s="622" t="str">
        <f t="shared" si="150"/>
        <v>24 din care 12 două camere, 12 trei camere, 0 număr camere necunoscut &lt;span style="color: red;"&gt;(spuneți-mi sau trimiteți tabel întreținere)&lt;/span&gt;</v>
      </c>
      <c r="Z3041" s="397"/>
      <c r="AA3041" s="625" t="s">
        <v>1043</v>
      </c>
      <c r="AB3041" s="628" t="s">
        <v>1307</v>
      </c>
      <c r="AC3041" s="431" t="s">
        <v>1155</v>
      </c>
      <c r="AD3041" s="623" t="s">
        <v>1450</v>
      </c>
      <c r="AE3041" s="623"/>
      <c r="AF3041" s="623"/>
      <c r="AG3041" s="623" t="s">
        <v>2108</v>
      </c>
      <c r="AH3041" s="356"/>
      <c r="AI3041" s="623" t="s">
        <v>2610</v>
      </c>
      <c r="AJ3041" s="441"/>
      <c r="AK3041" s="359"/>
    </row>
    <row r="3042" spans="1:37">
      <c r="A3042" s="367"/>
      <c r="B3042" s="386" t="s">
        <v>404</v>
      </c>
      <c r="C3042" s="402">
        <v>46.791499999999999</v>
      </c>
      <c r="D3042" s="428">
        <v>23.527999999999999</v>
      </c>
      <c r="E3042" s="449" t="s">
        <v>206</v>
      </c>
      <c r="F3042" s="450" t="s">
        <v>1059</v>
      </c>
      <c r="G3042" s="450" t="s">
        <v>2897</v>
      </c>
      <c r="H3042" s="450" t="s">
        <v>2940</v>
      </c>
      <c r="I3042" s="627" t="s">
        <v>673</v>
      </c>
      <c r="J3042" s="399" t="s">
        <v>3</v>
      </c>
      <c r="K3042" s="624">
        <v>3</v>
      </c>
      <c r="L3042" s="624">
        <v>4</v>
      </c>
      <c r="M3042" s="624">
        <v>4</v>
      </c>
      <c r="N3042" s="398">
        <v>30</v>
      </c>
      <c r="O3042" s="395"/>
      <c r="P3042" s="320"/>
      <c r="Q3042" s="320">
        <v>22</v>
      </c>
      <c r="R3042" s="320">
        <v>8</v>
      </c>
      <c r="S3042" s="320"/>
      <c r="T3042" s="320"/>
      <c r="U3042" s="526"/>
      <c r="V3042" s="526">
        <f t="shared" si="151"/>
        <v>0</v>
      </c>
      <c r="W3042" s="672"/>
      <c r="X3042" s="396" t="str">
        <f t="shared" si="149"/>
        <v>22 două camere, 8 trei camere, 0 număr camere necunoscut &lt;span style="color: red;"&gt;(spuneți-mi sau trimiteți tabel întreținere)&lt;/span&gt;</v>
      </c>
      <c r="Y3042" s="622" t="str">
        <f t="shared" si="150"/>
        <v>30 din care 22 două camere, 8 trei camere, 0 număr camere necunoscut &lt;span style="color: red;"&gt;(spuneți-mi sau trimiteți tabel întreținere)&lt;/span&gt;</v>
      </c>
      <c r="Z3042" s="397"/>
      <c r="AA3042" s="625" t="s">
        <v>1043</v>
      </c>
      <c r="AB3042" s="628" t="s">
        <v>1307</v>
      </c>
      <c r="AC3042" s="431" t="s">
        <v>1155</v>
      </c>
      <c r="AD3042" s="623" t="s">
        <v>1394</v>
      </c>
      <c r="AE3042" s="623"/>
      <c r="AF3042" s="623"/>
      <c r="AG3042" s="623" t="s">
        <v>10</v>
      </c>
      <c r="AH3042" s="623"/>
      <c r="AI3042" s="623" t="s">
        <v>2598</v>
      </c>
      <c r="AJ3042" s="441"/>
      <c r="AK3042" s="359"/>
    </row>
    <row r="3043" spans="1:37">
      <c r="A3043" s="367"/>
      <c r="B3043" s="386" t="s">
        <v>404</v>
      </c>
      <c r="C3043" s="402">
        <v>46.792299999999997</v>
      </c>
      <c r="D3043" s="428">
        <v>23.527100000000001</v>
      </c>
      <c r="E3043" s="449" t="s">
        <v>206</v>
      </c>
      <c r="F3043" s="450" t="s">
        <v>1059</v>
      </c>
      <c r="G3043" s="450" t="s">
        <v>2897</v>
      </c>
      <c r="H3043" s="450" t="s">
        <v>2940</v>
      </c>
      <c r="I3043" s="452" t="s">
        <v>681</v>
      </c>
      <c r="J3043" s="457" t="s">
        <v>3</v>
      </c>
      <c r="K3043" s="407">
        <v>1</v>
      </c>
      <c r="L3043" s="407">
        <v>5</v>
      </c>
      <c r="M3043" s="407">
        <v>5</v>
      </c>
      <c r="N3043" s="425">
        <v>20</v>
      </c>
      <c r="O3043" s="437"/>
      <c r="P3043" s="406"/>
      <c r="Q3043" s="406">
        <v>17</v>
      </c>
      <c r="R3043" s="406">
        <v>3</v>
      </c>
      <c r="S3043" s="406"/>
      <c r="T3043" s="406"/>
      <c r="U3043" s="406"/>
      <c r="V3043" s="406">
        <f t="shared" si="151"/>
        <v>0</v>
      </c>
      <c r="W3043" s="676"/>
      <c r="X3043" s="507" t="str">
        <f t="shared" si="149"/>
        <v>17 două camere, 3 trei camere, 0 număr camere necunoscut &lt;span style="color: red;"&gt;(spuneți-mi sau trimiteți tabel întreținere)&lt;/span&gt;</v>
      </c>
      <c r="Y3043" s="508" t="str">
        <f t="shared" si="150"/>
        <v>20 din care 17 două camere, 3 trei camere, 0 număr camere necunoscut &lt;span style="color: red;"&gt;(spuneți-mi sau trimiteți tabel întreținere)&lt;/span&gt;</v>
      </c>
      <c r="Z3043" s="509"/>
      <c r="AA3043" s="510" t="s">
        <v>1043</v>
      </c>
      <c r="AB3043" s="628" t="s">
        <v>1306</v>
      </c>
      <c r="AC3043" s="431" t="s">
        <v>1155</v>
      </c>
      <c r="AD3043" s="356" t="s">
        <v>2311</v>
      </c>
      <c r="AE3043" s="356"/>
      <c r="AF3043" s="356"/>
      <c r="AG3043" s="623" t="s">
        <v>10</v>
      </c>
      <c r="AH3043" s="623"/>
      <c r="AI3043" s="623" t="s">
        <v>2591</v>
      </c>
      <c r="AJ3043" s="441"/>
      <c r="AK3043" s="359"/>
    </row>
    <row r="3044" spans="1:37">
      <c r="A3044" s="367"/>
      <c r="B3044" s="386" t="s">
        <v>404</v>
      </c>
      <c r="C3044" s="402">
        <v>46.792700000000004</v>
      </c>
      <c r="D3044" s="428">
        <v>23.526599999999998</v>
      </c>
      <c r="E3044" s="449" t="s">
        <v>206</v>
      </c>
      <c r="F3044" s="450" t="s">
        <v>1059</v>
      </c>
      <c r="G3044" s="450" t="s">
        <v>2897</v>
      </c>
      <c r="H3044" s="450" t="s">
        <v>2940</v>
      </c>
      <c r="I3044" s="627" t="s">
        <v>681</v>
      </c>
      <c r="J3044" s="399" t="s">
        <v>3</v>
      </c>
      <c r="K3044" s="624">
        <v>3</v>
      </c>
      <c r="L3044" s="624">
        <v>5</v>
      </c>
      <c r="M3044" s="624">
        <v>5</v>
      </c>
      <c r="N3044" s="398">
        <v>30</v>
      </c>
      <c r="O3044" s="437"/>
      <c r="P3044" s="526"/>
      <c r="Q3044" s="526"/>
      <c r="R3044" s="526">
        <v>21</v>
      </c>
      <c r="S3044" s="526">
        <v>9</v>
      </c>
      <c r="T3044" s="526"/>
      <c r="U3044" s="526"/>
      <c r="V3044" s="526">
        <f t="shared" si="151"/>
        <v>0</v>
      </c>
      <c r="W3044" s="676"/>
      <c r="X3044" s="507" t="str">
        <f t="shared" si="149"/>
        <v>21 trei camere, 9 patru camere, 0 număr camere necunoscut &lt;span style="color: red;"&gt;(spuneți-mi sau trimiteți tabel întreținere)&lt;/span&gt;</v>
      </c>
      <c r="Y3044" s="508" t="str">
        <f t="shared" si="150"/>
        <v>30 din care 21 trei camere, 9 patru camere, 0 număr camere necunoscut &lt;span style="color: red;"&gt;(spuneți-mi sau trimiteți tabel întreținere)&lt;/span&gt;</v>
      </c>
      <c r="Z3044" s="509"/>
      <c r="AA3044" s="510" t="s">
        <v>1043</v>
      </c>
      <c r="AB3044" s="628" t="s">
        <v>1306</v>
      </c>
      <c r="AC3044" s="431" t="s">
        <v>1155</v>
      </c>
      <c r="AD3044" s="623" t="s">
        <v>1388</v>
      </c>
      <c r="AE3044" s="623"/>
      <c r="AF3044" s="623"/>
      <c r="AG3044" s="623" t="s">
        <v>10</v>
      </c>
      <c r="AH3044" s="623"/>
      <c r="AI3044" s="623" t="s">
        <v>2598</v>
      </c>
      <c r="AJ3044" s="441"/>
      <c r="AK3044" s="359"/>
    </row>
    <row r="3045" spans="1:37">
      <c r="A3045" s="367"/>
      <c r="B3045" s="386" t="s">
        <v>404</v>
      </c>
      <c r="C3045" s="402">
        <v>46.792900000000003</v>
      </c>
      <c r="D3045" s="428">
        <v>23.526</v>
      </c>
      <c r="E3045" s="449" t="s">
        <v>206</v>
      </c>
      <c r="F3045" s="450" t="s">
        <v>1059</v>
      </c>
      <c r="G3045" s="450" t="s">
        <v>2897</v>
      </c>
      <c r="H3045" s="450" t="s">
        <v>2940</v>
      </c>
      <c r="I3045" s="627" t="s">
        <v>681</v>
      </c>
      <c r="J3045" s="399" t="s">
        <v>3</v>
      </c>
      <c r="K3045" s="624">
        <v>2</v>
      </c>
      <c r="L3045" s="624">
        <v>5</v>
      </c>
      <c r="M3045" s="624">
        <v>5</v>
      </c>
      <c r="N3045" s="398">
        <v>20</v>
      </c>
      <c r="O3045" s="395"/>
      <c r="P3045" s="526"/>
      <c r="Q3045" s="526"/>
      <c r="R3045" s="526">
        <v>14</v>
      </c>
      <c r="S3045" s="526">
        <v>6</v>
      </c>
      <c r="T3045" s="526"/>
      <c r="U3045" s="526"/>
      <c r="V3045" s="526">
        <f t="shared" si="151"/>
        <v>0</v>
      </c>
      <c r="W3045" s="676"/>
      <c r="X3045" s="507" t="str">
        <f t="shared" si="149"/>
        <v>14 trei camere, 6 patru camere, 0 număr camere necunoscut &lt;span style="color: red;"&gt;(spuneți-mi sau trimiteți tabel întreținere)&lt;/span&gt;</v>
      </c>
      <c r="Y3045" s="508" t="str">
        <f t="shared" si="150"/>
        <v>20 din care 14 trei camere, 6 patru camere, 0 număr camere necunoscut &lt;span style="color: red;"&gt;(spuneți-mi sau trimiteți tabel întreținere)&lt;/span&gt;</v>
      </c>
      <c r="Z3045" s="509"/>
      <c r="AA3045" s="510" t="s">
        <v>1043</v>
      </c>
      <c r="AB3045" s="628" t="s">
        <v>1307</v>
      </c>
      <c r="AC3045" s="431" t="s">
        <v>1155</v>
      </c>
      <c r="AD3045" s="623" t="s">
        <v>1399</v>
      </c>
      <c r="AE3045" s="623"/>
      <c r="AF3045" s="623"/>
      <c r="AG3045" s="623" t="s">
        <v>10</v>
      </c>
      <c r="AH3045" s="623"/>
      <c r="AI3045" s="623" t="s">
        <v>2598</v>
      </c>
      <c r="AJ3045" s="441"/>
      <c r="AK3045" s="359"/>
    </row>
    <row r="3046" spans="1:37">
      <c r="A3046" s="367"/>
      <c r="B3046" s="386" t="s">
        <v>404</v>
      </c>
      <c r="C3046" s="402">
        <v>46.7926</v>
      </c>
      <c r="D3046" s="428">
        <v>23.5259</v>
      </c>
      <c r="E3046" s="449" t="s">
        <v>206</v>
      </c>
      <c r="F3046" s="450" t="s">
        <v>1059</v>
      </c>
      <c r="G3046" s="450" t="s">
        <v>2897</v>
      </c>
      <c r="H3046" s="450" t="s">
        <v>2940</v>
      </c>
      <c r="I3046" s="627" t="s">
        <v>673</v>
      </c>
      <c r="J3046" s="399" t="s">
        <v>3</v>
      </c>
      <c r="K3046" s="624">
        <v>2</v>
      </c>
      <c r="L3046" s="624">
        <v>4</v>
      </c>
      <c r="M3046" s="624">
        <v>4</v>
      </c>
      <c r="N3046" s="398">
        <v>22</v>
      </c>
      <c r="O3046" s="395"/>
      <c r="P3046" s="320"/>
      <c r="Q3046" s="320">
        <v>20</v>
      </c>
      <c r="R3046" s="320">
        <v>2</v>
      </c>
      <c r="S3046" s="320"/>
      <c r="T3046" s="320"/>
      <c r="U3046" s="320"/>
      <c r="V3046" s="526">
        <f t="shared" si="151"/>
        <v>0</v>
      </c>
      <c r="W3046" s="672"/>
      <c r="X3046" s="396" t="str">
        <f t="shared" si="149"/>
        <v>20 două camere, 2 trei camere, 0 număr camere necunoscut &lt;span style="color: red;"&gt;(spuneți-mi sau trimiteți tabel întreținere)&lt;/span&gt;</v>
      </c>
      <c r="Y3046" s="622" t="str">
        <f t="shared" si="150"/>
        <v>22 din care 20 două camere, 2 trei camere, 0 număr camere necunoscut &lt;span style="color: red;"&gt;(spuneți-mi sau trimiteți tabel întreținere)&lt;/span&gt;</v>
      </c>
      <c r="Z3046" s="397"/>
      <c r="AA3046" s="625" t="s">
        <v>1043</v>
      </c>
      <c r="AB3046" s="628" t="s">
        <v>1306</v>
      </c>
      <c r="AC3046" s="431" t="s">
        <v>1155</v>
      </c>
      <c r="AD3046" s="623" t="s">
        <v>1391</v>
      </c>
      <c r="AE3046" s="623"/>
      <c r="AF3046" s="623"/>
      <c r="AG3046" s="623" t="s">
        <v>10</v>
      </c>
      <c r="AH3046" s="623"/>
      <c r="AI3046" s="623" t="s">
        <v>2598</v>
      </c>
      <c r="AJ3046" s="441"/>
      <c r="AK3046" s="359"/>
    </row>
    <row r="3047" spans="1:37">
      <c r="A3047" s="367"/>
      <c r="B3047" s="386" t="s">
        <v>404</v>
      </c>
      <c r="C3047" s="402">
        <v>46.793199999999999</v>
      </c>
      <c r="D3047" s="428">
        <v>23.525200000000002</v>
      </c>
      <c r="E3047" s="449" t="s">
        <v>206</v>
      </c>
      <c r="F3047" s="450" t="s">
        <v>1059</v>
      </c>
      <c r="G3047" s="450" t="s">
        <v>2897</v>
      </c>
      <c r="H3047" s="450" t="s">
        <v>2940</v>
      </c>
      <c r="I3047" s="627" t="s">
        <v>681</v>
      </c>
      <c r="J3047" s="399" t="s">
        <v>3</v>
      </c>
      <c r="K3047" s="624">
        <v>2</v>
      </c>
      <c r="L3047" s="624">
        <v>5</v>
      </c>
      <c r="M3047" s="624">
        <v>5</v>
      </c>
      <c r="N3047" s="398">
        <v>20</v>
      </c>
      <c r="O3047" s="395"/>
      <c r="P3047" s="526"/>
      <c r="Q3047" s="526"/>
      <c r="R3047" s="526">
        <v>14</v>
      </c>
      <c r="S3047" s="526">
        <v>6</v>
      </c>
      <c r="T3047" s="526"/>
      <c r="U3047" s="526"/>
      <c r="V3047" s="526">
        <f t="shared" si="151"/>
        <v>0</v>
      </c>
      <c r="W3047" s="676"/>
      <c r="X3047" s="507" t="str">
        <f t="shared" si="149"/>
        <v>14 trei camere, 6 patru camere, 0 număr camere necunoscut &lt;span style="color: red;"&gt;(spuneți-mi sau trimiteți tabel întreținere)&lt;/span&gt;</v>
      </c>
      <c r="Y3047" s="508" t="str">
        <f t="shared" si="150"/>
        <v>20 din care 14 trei camere, 6 patru camere, 0 număr camere necunoscut &lt;span style="color: red;"&gt;(spuneți-mi sau trimiteți tabel întreținere)&lt;/span&gt;</v>
      </c>
      <c r="Z3047" s="509"/>
      <c r="AA3047" s="510" t="s">
        <v>1043</v>
      </c>
      <c r="AB3047" s="628" t="s">
        <v>1307</v>
      </c>
      <c r="AC3047" s="431" t="s">
        <v>1155</v>
      </c>
      <c r="AD3047" s="623" t="s">
        <v>1399</v>
      </c>
      <c r="AE3047" s="623"/>
      <c r="AF3047" s="623"/>
      <c r="AG3047" s="623" t="s">
        <v>10</v>
      </c>
      <c r="AH3047" s="623"/>
      <c r="AI3047" s="623" t="s">
        <v>2598</v>
      </c>
      <c r="AJ3047" s="441"/>
      <c r="AK3047" s="359"/>
    </row>
    <row r="3048" spans="1:37">
      <c r="A3048" s="367"/>
      <c r="B3048" s="386" t="s">
        <v>404</v>
      </c>
      <c r="C3048" s="402">
        <v>46.793199999999999</v>
      </c>
      <c r="D3048" s="428">
        <v>23.525600000000001</v>
      </c>
      <c r="E3048" s="449" t="s">
        <v>206</v>
      </c>
      <c r="F3048" s="450" t="s">
        <v>1059</v>
      </c>
      <c r="G3048" s="450" t="s">
        <v>2897</v>
      </c>
      <c r="H3048" s="450" t="s">
        <v>2940</v>
      </c>
      <c r="I3048" s="627" t="s">
        <v>681</v>
      </c>
      <c r="J3048" s="399" t="s">
        <v>3</v>
      </c>
      <c r="K3048" s="624">
        <v>2</v>
      </c>
      <c r="L3048" s="624">
        <v>5</v>
      </c>
      <c r="M3048" s="624">
        <v>5</v>
      </c>
      <c r="N3048" s="398">
        <v>20</v>
      </c>
      <c r="O3048" s="395"/>
      <c r="P3048" s="526"/>
      <c r="Q3048" s="526"/>
      <c r="R3048" s="526">
        <v>14</v>
      </c>
      <c r="S3048" s="526">
        <v>6</v>
      </c>
      <c r="T3048" s="526"/>
      <c r="U3048" s="526"/>
      <c r="V3048" s="526">
        <f t="shared" si="151"/>
        <v>0</v>
      </c>
      <c r="W3048" s="676"/>
      <c r="X3048" s="507" t="str">
        <f t="shared" si="149"/>
        <v>14 trei camere, 6 patru camere, 0 număr camere necunoscut &lt;span style="color: red;"&gt;(spuneți-mi sau trimiteți tabel întreținere)&lt;/span&gt;</v>
      </c>
      <c r="Y3048" s="508" t="str">
        <f t="shared" si="150"/>
        <v>20 din care 14 trei camere, 6 patru camere, 0 număr camere necunoscut &lt;span style="color: red;"&gt;(spuneți-mi sau trimiteți tabel întreținere)&lt;/span&gt;</v>
      </c>
      <c r="Z3048" s="509"/>
      <c r="AA3048" s="510" t="s">
        <v>1043</v>
      </c>
      <c r="AB3048" s="628" t="s">
        <v>1307</v>
      </c>
      <c r="AC3048" s="431" t="s">
        <v>1155</v>
      </c>
      <c r="AD3048" s="623" t="s">
        <v>1399</v>
      </c>
      <c r="AE3048" s="623"/>
      <c r="AF3048" s="623"/>
      <c r="AG3048" s="623" t="s">
        <v>10</v>
      </c>
      <c r="AH3048" s="623"/>
      <c r="AI3048" s="623" t="s">
        <v>2598</v>
      </c>
      <c r="AJ3048" s="441"/>
      <c r="AK3048" s="359"/>
    </row>
    <row r="3049" spans="1:37">
      <c r="A3049" s="367"/>
      <c r="B3049" s="386" t="s">
        <v>404</v>
      </c>
      <c r="C3049" s="402">
        <v>46.793700000000001</v>
      </c>
      <c r="D3049" s="428">
        <v>23.525099999999998</v>
      </c>
      <c r="E3049" s="449" t="s">
        <v>206</v>
      </c>
      <c r="F3049" s="450" t="s">
        <v>1059</v>
      </c>
      <c r="G3049" s="450" t="s">
        <v>2897</v>
      </c>
      <c r="H3049" s="450" t="s">
        <v>2940</v>
      </c>
      <c r="I3049" s="627" t="s">
        <v>673</v>
      </c>
      <c r="J3049" s="399" t="s">
        <v>3</v>
      </c>
      <c r="K3049" s="624">
        <v>4</v>
      </c>
      <c r="L3049" s="624">
        <v>4</v>
      </c>
      <c r="M3049" s="624">
        <v>4</v>
      </c>
      <c r="N3049" s="425" t="s">
        <v>624</v>
      </c>
      <c r="O3049" s="437"/>
      <c r="P3049" s="406"/>
      <c r="Q3049" s="406"/>
      <c r="R3049" s="406"/>
      <c r="S3049" s="406"/>
      <c r="T3049" s="406"/>
      <c r="U3049" s="406"/>
      <c r="V3049" s="526" t="e">
        <f t="shared" si="151"/>
        <v>#VALUE!</v>
      </c>
      <c r="W3049" s="672"/>
      <c r="X3049" s="396" t="e">
        <f t="shared" ref="X3049:X3112" si="154">CONCATENATE(IF(ISBLANK(O3049),"",CONCATENATE(O3049,O$2,", ")),IF(ISBLANK(P3049),"",CONCATENATE(P3049,P$2,", ")),IF(ISBLANK(Q3049),"",CONCATENATE(Q3049,Q$2,", ")),IF(ISBLANK(R3049),"",CONCATENATE(R3049,R$2,", ")),IF(ISBLANK(S3049),"",CONCATENATE(S3049,S$2,", ")),IF(ISBLANK(T3049),"",CONCATENATE(T3049,T$2,", ")),IF(ISBLANK(U3049),"",CONCATENATE(U3049,U$2,", ")),IF(ISBLANK(V3049),"",CONCATENATE(W3049,V3049,V$2)))</f>
        <v>#VALUE!</v>
      </c>
      <c r="Y3049" s="622" t="e">
        <f t="shared" ref="Y3049:Y3112" si="155">W3049&amp;N3049&amp;" din care "&amp;X3049</f>
        <v>#VALUE!</v>
      </c>
      <c r="Z3049" s="397"/>
      <c r="AA3049" s="625" t="s">
        <v>1043</v>
      </c>
      <c r="AB3049" s="628" t="s">
        <v>1307</v>
      </c>
      <c r="AC3049" s="431" t="s">
        <v>1155</v>
      </c>
      <c r="AD3049" s="356" t="s">
        <v>624</v>
      </c>
      <c r="AE3049" s="356"/>
      <c r="AF3049" s="356"/>
      <c r="AG3049" s="356" t="s">
        <v>840</v>
      </c>
      <c r="AH3049" s="356"/>
      <c r="AI3049" s="356" t="s">
        <v>2227</v>
      </c>
      <c r="AJ3049" s="441"/>
      <c r="AK3049" s="359"/>
    </row>
    <row r="3050" spans="1:37">
      <c r="A3050" s="367" t="s">
        <v>32</v>
      </c>
      <c r="B3050" s="369" t="s">
        <v>404</v>
      </c>
      <c r="C3050" s="461">
        <v>46.795499999999997</v>
      </c>
      <c r="D3050" s="462">
        <v>23.524100000000001</v>
      </c>
      <c r="E3050" s="463" t="s">
        <v>206</v>
      </c>
      <c r="F3050" s="464" t="s">
        <v>1059</v>
      </c>
      <c r="G3050" s="464" t="s">
        <v>2898</v>
      </c>
      <c r="H3050" s="464" t="s">
        <v>2940</v>
      </c>
      <c r="I3050" s="389" t="s">
        <v>673</v>
      </c>
      <c r="J3050" s="370" t="s">
        <v>3</v>
      </c>
      <c r="K3050" s="390">
        <v>4</v>
      </c>
      <c r="L3050" s="390">
        <v>4</v>
      </c>
      <c r="M3050" s="390">
        <v>4</v>
      </c>
      <c r="N3050" s="391">
        <v>32</v>
      </c>
      <c r="O3050" s="392"/>
      <c r="P3050" s="357"/>
      <c r="Q3050" s="357">
        <v>8</v>
      </c>
      <c r="R3050" s="357">
        <v>24</v>
      </c>
      <c r="S3050" s="357"/>
      <c r="T3050" s="357"/>
      <c r="U3050" s="525"/>
      <c r="V3050" s="525">
        <f t="shared" ref="V3050:V3113" si="156">N3050-SUM(O3050:U3050)</f>
        <v>0</v>
      </c>
      <c r="W3050" s="673"/>
      <c r="X3050" s="371" t="str">
        <f t="shared" si="154"/>
        <v>8 două camere, 24 trei camere, 0 număr camere necunoscut &lt;span style="color: red;"&gt;(spuneți-mi sau trimiteți tabel întreținere)&lt;/span&gt;</v>
      </c>
      <c r="Y3050" s="372" t="str">
        <f t="shared" si="155"/>
        <v>32 din care 8 două camere, 24 trei camere, 0 număr camere necunoscut &lt;span style="color: red;"&gt;(spuneți-mi sau trimiteți tabel întreținere)&lt;/span&gt;</v>
      </c>
      <c r="Z3050" s="373"/>
      <c r="AA3050" s="393" t="s">
        <v>1043</v>
      </c>
      <c r="AB3050" s="400" t="s">
        <v>1307</v>
      </c>
      <c r="AC3050" s="458" t="s">
        <v>1155</v>
      </c>
      <c r="AD3050" s="394" t="s">
        <v>1364</v>
      </c>
      <c r="AE3050" s="394"/>
      <c r="AF3050" s="394"/>
      <c r="AG3050" s="394" t="s">
        <v>10</v>
      </c>
      <c r="AH3050" s="394"/>
      <c r="AI3050" s="394" t="s">
        <v>2566</v>
      </c>
      <c r="AJ3050" s="473"/>
      <c r="AK3050" s="359"/>
    </row>
    <row r="3051" spans="1:37">
      <c r="A3051" s="367"/>
      <c r="B3051" s="386" t="s">
        <v>404</v>
      </c>
      <c r="C3051" s="402">
        <v>46.795900000000003</v>
      </c>
      <c r="D3051" s="428">
        <v>23.523499999999999</v>
      </c>
      <c r="E3051" s="449" t="s">
        <v>206</v>
      </c>
      <c r="F3051" s="450" t="s">
        <v>1059</v>
      </c>
      <c r="G3051" s="450" t="s">
        <v>2898</v>
      </c>
      <c r="H3051" s="450" t="s">
        <v>2940</v>
      </c>
      <c r="I3051" s="627" t="s">
        <v>673</v>
      </c>
      <c r="J3051" s="399" t="s">
        <v>3</v>
      </c>
      <c r="K3051" s="624">
        <v>2</v>
      </c>
      <c r="L3051" s="624">
        <v>4</v>
      </c>
      <c r="M3051" s="624">
        <v>4</v>
      </c>
      <c r="N3051" s="398">
        <v>16</v>
      </c>
      <c r="O3051" s="395"/>
      <c r="P3051" s="320"/>
      <c r="Q3051" s="320">
        <v>4</v>
      </c>
      <c r="R3051" s="320">
        <v>12</v>
      </c>
      <c r="S3051" s="320"/>
      <c r="T3051" s="320"/>
      <c r="U3051" s="526"/>
      <c r="V3051" s="526">
        <f t="shared" si="156"/>
        <v>0</v>
      </c>
      <c r="W3051" s="672"/>
      <c r="X3051" s="396" t="str">
        <f t="shared" si="154"/>
        <v>4 două camere, 12 trei camere, 0 număr camere necunoscut &lt;span style="color: red;"&gt;(spuneți-mi sau trimiteți tabel întreținere)&lt;/span&gt;</v>
      </c>
      <c r="Y3051" s="622" t="str">
        <f t="shared" si="155"/>
        <v>16 din care 4 două camere, 12 trei camere, 0 număr camere necunoscut &lt;span style="color: red;"&gt;(spuneți-mi sau trimiteți tabel întreținere)&lt;/span&gt;</v>
      </c>
      <c r="Z3051" s="397"/>
      <c r="AA3051" s="625" t="s">
        <v>1043</v>
      </c>
      <c r="AB3051" s="628" t="s">
        <v>1307</v>
      </c>
      <c r="AC3051" s="431" t="s">
        <v>1155</v>
      </c>
      <c r="AD3051" s="623" t="s">
        <v>1361</v>
      </c>
      <c r="AE3051" s="623"/>
      <c r="AF3051" s="623"/>
      <c r="AG3051" s="623" t="s">
        <v>10</v>
      </c>
      <c r="AH3051" s="623"/>
      <c r="AI3051" s="623" t="s">
        <v>2566</v>
      </c>
      <c r="AJ3051" s="441"/>
      <c r="AK3051" s="359"/>
    </row>
    <row r="3052" spans="1:37">
      <c r="A3052" s="367"/>
      <c r="B3052" s="386" t="s">
        <v>404</v>
      </c>
      <c r="C3052" s="402">
        <v>46.796300000000002</v>
      </c>
      <c r="D3052" s="428">
        <v>23.5228</v>
      </c>
      <c r="E3052" s="449" t="s">
        <v>206</v>
      </c>
      <c r="F3052" s="450" t="s">
        <v>1059</v>
      </c>
      <c r="G3052" s="450" t="s">
        <v>2898</v>
      </c>
      <c r="H3052" s="450" t="s">
        <v>2940</v>
      </c>
      <c r="I3052" s="627" t="s">
        <v>673</v>
      </c>
      <c r="J3052" s="399" t="s">
        <v>3</v>
      </c>
      <c r="K3052" s="624">
        <v>4</v>
      </c>
      <c r="L3052" s="624">
        <v>4</v>
      </c>
      <c r="M3052" s="624">
        <v>4</v>
      </c>
      <c r="N3052" s="398">
        <v>32</v>
      </c>
      <c r="O3052" s="395"/>
      <c r="P3052" s="320"/>
      <c r="Q3052" s="320">
        <v>8</v>
      </c>
      <c r="R3052" s="320">
        <v>24</v>
      </c>
      <c r="S3052" s="320"/>
      <c r="T3052" s="320"/>
      <c r="U3052" s="526"/>
      <c r="V3052" s="526">
        <f t="shared" si="156"/>
        <v>0</v>
      </c>
      <c r="W3052" s="672"/>
      <c r="X3052" s="396" t="str">
        <f t="shared" si="154"/>
        <v>8 două camere, 24 trei camere, 0 număr camere necunoscut &lt;span style="color: red;"&gt;(spuneți-mi sau trimiteți tabel întreținere)&lt;/span&gt;</v>
      </c>
      <c r="Y3052" s="622" t="str">
        <f t="shared" si="155"/>
        <v>32 din care 8 două camere, 24 trei camere, 0 număr camere necunoscut &lt;span style="color: red;"&gt;(spuneți-mi sau trimiteți tabel întreținere)&lt;/span&gt;</v>
      </c>
      <c r="Z3052" s="397"/>
      <c r="AA3052" s="625" t="s">
        <v>1043</v>
      </c>
      <c r="AB3052" s="628" t="s">
        <v>1307</v>
      </c>
      <c r="AC3052" s="431" t="s">
        <v>1155</v>
      </c>
      <c r="AD3052" s="623" t="s">
        <v>1364</v>
      </c>
      <c r="AE3052" s="623"/>
      <c r="AF3052" s="623"/>
      <c r="AG3052" s="623" t="s">
        <v>10</v>
      </c>
      <c r="AH3052" s="623"/>
      <c r="AI3052" s="623" t="s">
        <v>2566</v>
      </c>
      <c r="AJ3052" s="441"/>
      <c r="AK3052" s="359"/>
    </row>
    <row r="3053" spans="1:37">
      <c r="A3053" s="367"/>
      <c r="B3053" s="386" t="s">
        <v>404</v>
      </c>
      <c r="C3053" s="402">
        <v>46.795099999999998</v>
      </c>
      <c r="D3053" s="428">
        <v>23.524699999999999</v>
      </c>
      <c r="E3053" s="449" t="s">
        <v>206</v>
      </c>
      <c r="F3053" s="450" t="s">
        <v>1059</v>
      </c>
      <c r="G3053" s="450" t="s">
        <v>2898</v>
      </c>
      <c r="H3053" s="450" t="s">
        <v>2940</v>
      </c>
      <c r="I3053" s="627" t="s">
        <v>673</v>
      </c>
      <c r="J3053" s="399" t="s">
        <v>3</v>
      </c>
      <c r="K3053" s="624">
        <v>3</v>
      </c>
      <c r="L3053" s="624">
        <v>4</v>
      </c>
      <c r="M3053" s="624">
        <v>4</v>
      </c>
      <c r="N3053" s="398">
        <v>24</v>
      </c>
      <c r="O3053" s="395"/>
      <c r="P3053" s="320"/>
      <c r="Q3053" s="320">
        <v>6</v>
      </c>
      <c r="R3053" s="320">
        <v>18</v>
      </c>
      <c r="S3053" s="320"/>
      <c r="T3053" s="320"/>
      <c r="U3053" s="526"/>
      <c r="V3053" s="526">
        <f t="shared" si="156"/>
        <v>0</v>
      </c>
      <c r="W3053" s="672"/>
      <c r="X3053" s="396" t="str">
        <f t="shared" si="154"/>
        <v>6 două camere, 18 trei camere, 0 număr camere necunoscut &lt;span style="color: red;"&gt;(spuneți-mi sau trimiteți tabel întreținere)&lt;/span&gt;</v>
      </c>
      <c r="Y3053" s="622" t="str">
        <f t="shared" si="155"/>
        <v>24 din care 6 două camere, 18 trei camere, 0 număr camere necunoscut &lt;span style="color: red;"&gt;(spuneți-mi sau trimiteți tabel întreținere)&lt;/span&gt;</v>
      </c>
      <c r="Z3053" s="397"/>
      <c r="AA3053" s="625" t="s">
        <v>1043</v>
      </c>
      <c r="AB3053" s="628" t="s">
        <v>1307</v>
      </c>
      <c r="AC3053" s="431" t="s">
        <v>1155</v>
      </c>
      <c r="AD3053" s="623" t="s">
        <v>1362</v>
      </c>
      <c r="AE3053" s="623"/>
      <c r="AF3053" s="623"/>
      <c r="AG3053" s="623" t="s">
        <v>10</v>
      </c>
      <c r="AH3053" s="623"/>
      <c r="AI3053" s="623" t="s">
        <v>2566</v>
      </c>
      <c r="AJ3053" s="441"/>
      <c r="AK3053" s="359"/>
    </row>
    <row r="3054" spans="1:37">
      <c r="A3054" s="367"/>
      <c r="B3054" s="386" t="s">
        <v>404</v>
      </c>
      <c r="C3054" s="402">
        <v>46.7956</v>
      </c>
      <c r="D3054" s="428">
        <v>23.524799999999999</v>
      </c>
      <c r="E3054" s="449" t="s">
        <v>206</v>
      </c>
      <c r="F3054" s="450" t="s">
        <v>1059</v>
      </c>
      <c r="G3054" s="450" t="s">
        <v>2898</v>
      </c>
      <c r="H3054" s="450" t="s">
        <v>2940</v>
      </c>
      <c r="I3054" s="627" t="s">
        <v>673</v>
      </c>
      <c r="J3054" s="399" t="s">
        <v>3</v>
      </c>
      <c r="K3054" s="624">
        <v>3</v>
      </c>
      <c r="L3054" s="624">
        <v>4</v>
      </c>
      <c r="M3054" s="624">
        <v>4</v>
      </c>
      <c r="N3054" s="398">
        <v>24</v>
      </c>
      <c r="O3054" s="395"/>
      <c r="P3054" s="320"/>
      <c r="Q3054" s="320">
        <v>6</v>
      </c>
      <c r="R3054" s="320">
        <v>18</v>
      </c>
      <c r="S3054" s="320"/>
      <c r="T3054" s="320"/>
      <c r="U3054" s="526"/>
      <c r="V3054" s="526">
        <f t="shared" si="156"/>
        <v>0</v>
      </c>
      <c r="W3054" s="672"/>
      <c r="X3054" s="396" t="str">
        <f t="shared" si="154"/>
        <v>6 două camere, 18 trei camere, 0 număr camere necunoscut &lt;span style="color: red;"&gt;(spuneți-mi sau trimiteți tabel întreținere)&lt;/span&gt;</v>
      </c>
      <c r="Y3054" s="622" t="str">
        <f t="shared" si="155"/>
        <v>24 din care 6 două camere, 18 trei camere, 0 număr camere necunoscut &lt;span style="color: red;"&gt;(spuneți-mi sau trimiteți tabel întreținere)&lt;/span&gt;</v>
      </c>
      <c r="Z3054" s="397"/>
      <c r="AA3054" s="625" t="s">
        <v>1043</v>
      </c>
      <c r="AB3054" s="628" t="s">
        <v>1307</v>
      </c>
      <c r="AC3054" s="431" t="s">
        <v>1155</v>
      </c>
      <c r="AD3054" s="623" t="s">
        <v>1362</v>
      </c>
      <c r="AE3054" s="623"/>
      <c r="AF3054" s="623"/>
      <c r="AG3054" s="623" t="s">
        <v>10</v>
      </c>
      <c r="AH3054" s="623"/>
      <c r="AI3054" s="623" t="s">
        <v>2566</v>
      </c>
      <c r="AJ3054" s="441"/>
      <c r="AK3054" s="359"/>
    </row>
    <row r="3055" spans="1:37">
      <c r="A3055" s="367"/>
      <c r="B3055" s="386" t="s">
        <v>404</v>
      </c>
      <c r="C3055" s="402">
        <v>46.795900000000003</v>
      </c>
      <c r="D3055" s="428">
        <v>23.524100000000001</v>
      </c>
      <c r="E3055" s="449" t="s">
        <v>206</v>
      </c>
      <c r="F3055" s="450" t="s">
        <v>1059</v>
      </c>
      <c r="G3055" s="450" t="s">
        <v>2898</v>
      </c>
      <c r="H3055" s="450" t="s">
        <v>2940</v>
      </c>
      <c r="I3055" s="627" t="s">
        <v>673</v>
      </c>
      <c r="J3055" s="399" t="s">
        <v>3</v>
      </c>
      <c r="K3055" s="624">
        <v>3</v>
      </c>
      <c r="L3055" s="624">
        <v>4</v>
      </c>
      <c r="M3055" s="624">
        <v>4</v>
      </c>
      <c r="N3055" s="398">
        <v>24</v>
      </c>
      <c r="O3055" s="395"/>
      <c r="P3055" s="320"/>
      <c r="Q3055" s="320">
        <v>6</v>
      </c>
      <c r="R3055" s="320">
        <v>18</v>
      </c>
      <c r="S3055" s="320"/>
      <c r="T3055" s="320"/>
      <c r="U3055" s="526"/>
      <c r="V3055" s="526">
        <f t="shared" si="156"/>
        <v>0</v>
      </c>
      <c r="W3055" s="672"/>
      <c r="X3055" s="396" t="str">
        <f t="shared" si="154"/>
        <v>6 două camere, 18 trei camere, 0 număr camere necunoscut &lt;span style="color: red;"&gt;(spuneți-mi sau trimiteți tabel întreținere)&lt;/span&gt;</v>
      </c>
      <c r="Y3055" s="622" t="str">
        <f t="shared" si="155"/>
        <v>24 din care 6 două camere, 18 trei camere, 0 număr camere necunoscut &lt;span style="color: red;"&gt;(spuneți-mi sau trimiteți tabel întreținere)&lt;/span&gt;</v>
      </c>
      <c r="Z3055" s="397"/>
      <c r="AA3055" s="625" t="s">
        <v>1043</v>
      </c>
      <c r="AB3055" s="628" t="s">
        <v>1307</v>
      </c>
      <c r="AC3055" s="431" t="s">
        <v>1155</v>
      </c>
      <c r="AD3055" s="623" t="s">
        <v>1362</v>
      </c>
      <c r="AE3055" s="623"/>
      <c r="AF3055" s="623"/>
      <c r="AG3055" s="623" t="s">
        <v>10</v>
      </c>
      <c r="AH3055" s="623"/>
      <c r="AI3055" s="623" t="s">
        <v>2566</v>
      </c>
      <c r="AJ3055" s="441"/>
      <c r="AK3055" s="359"/>
    </row>
    <row r="3056" spans="1:37">
      <c r="A3056" s="367"/>
      <c r="B3056" s="386" t="s">
        <v>404</v>
      </c>
      <c r="C3056" s="402">
        <v>46.796300000000002</v>
      </c>
      <c r="D3056" s="428">
        <v>23.523499999999999</v>
      </c>
      <c r="E3056" s="449" t="s">
        <v>206</v>
      </c>
      <c r="F3056" s="450" t="s">
        <v>1059</v>
      </c>
      <c r="G3056" s="450" t="s">
        <v>2898</v>
      </c>
      <c r="H3056" s="450" t="s">
        <v>2940</v>
      </c>
      <c r="I3056" s="627" t="s">
        <v>673</v>
      </c>
      <c r="J3056" s="399" t="s">
        <v>3</v>
      </c>
      <c r="K3056" s="624">
        <v>2</v>
      </c>
      <c r="L3056" s="624">
        <v>4</v>
      </c>
      <c r="M3056" s="624">
        <v>4</v>
      </c>
      <c r="N3056" s="398">
        <v>16</v>
      </c>
      <c r="O3056" s="395"/>
      <c r="P3056" s="320"/>
      <c r="Q3056" s="320">
        <v>4</v>
      </c>
      <c r="R3056" s="320">
        <v>12</v>
      </c>
      <c r="S3056" s="320"/>
      <c r="T3056" s="320"/>
      <c r="U3056" s="526"/>
      <c r="V3056" s="526">
        <f t="shared" si="156"/>
        <v>0</v>
      </c>
      <c r="W3056" s="672"/>
      <c r="X3056" s="396" t="str">
        <f t="shared" si="154"/>
        <v>4 două camere, 12 trei camere, 0 număr camere necunoscut &lt;span style="color: red;"&gt;(spuneți-mi sau trimiteți tabel întreținere)&lt;/span&gt;</v>
      </c>
      <c r="Y3056" s="622" t="str">
        <f t="shared" si="155"/>
        <v>16 din care 4 două camere, 12 trei camere, 0 număr camere necunoscut &lt;span style="color: red;"&gt;(spuneți-mi sau trimiteți tabel întreținere)&lt;/span&gt;</v>
      </c>
      <c r="Z3056" s="397"/>
      <c r="AA3056" s="625" t="s">
        <v>1043</v>
      </c>
      <c r="AB3056" s="628" t="s">
        <v>1307</v>
      </c>
      <c r="AC3056" s="431" t="s">
        <v>1155</v>
      </c>
      <c r="AD3056" s="623" t="s">
        <v>1361</v>
      </c>
      <c r="AE3056" s="623"/>
      <c r="AF3056" s="623"/>
      <c r="AG3056" s="623" t="s">
        <v>10</v>
      </c>
      <c r="AH3056" s="623"/>
      <c r="AI3056" s="623" t="s">
        <v>2566</v>
      </c>
      <c r="AJ3056" s="441"/>
      <c r="AK3056" s="359"/>
    </row>
    <row r="3057" spans="1:37">
      <c r="A3057" s="367"/>
      <c r="B3057" s="386" t="s">
        <v>404</v>
      </c>
      <c r="C3057" s="402">
        <v>46.796700000000001</v>
      </c>
      <c r="D3057" s="428">
        <v>23.5229</v>
      </c>
      <c r="E3057" s="449" t="s">
        <v>206</v>
      </c>
      <c r="F3057" s="450" t="s">
        <v>1059</v>
      </c>
      <c r="G3057" s="450" t="s">
        <v>2898</v>
      </c>
      <c r="H3057" s="450" t="s">
        <v>2940</v>
      </c>
      <c r="I3057" s="627" t="s">
        <v>673</v>
      </c>
      <c r="J3057" s="399" t="s">
        <v>3</v>
      </c>
      <c r="K3057" s="624">
        <v>3</v>
      </c>
      <c r="L3057" s="624">
        <v>4</v>
      </c>
      <c r="M3057" s="624">
        <v>4</v>
      </c>
      <c r="N3057" s="398">
        <v>24</v>
      </c>
      <c r="O3057" s="395"/>
      <c r="P3057" s="320"/>
      <c r="Q3057" s="320">
        <v>6</v>
      </c>
      <c r="R3057" s="320">
        <v>18</v>
      </c>
      <c r="S3057" s="320"/>
      <c r="T3057" s="320"/>
      <c r="U3057" s="526"/>
      <c r="V3057" s="526">
        <f t="shared" si="156"/>
        <v>0</v>
      </c>
      <c r="W3057" s="672"/>
      <c r="X3057" s="396" t="str">
        <f t="shared" si="154"/>
        <v>6 două camere, 18 trei camere, 0 număr camere necunoscut &lt;span style="color: red;"&gt;(spuneți-mi sau trimiteți tabel întreținere)&lt;/span&gt;</v>
      </c>
      <c r="Y3057" s="622" t="str">
        <f t="shared" si="155"/>
        <v>24 din care 6 două camere, 18 trei camere, 0 număr camere necunoscut &lt;span style="color: red;"&gt;(spuneți-mi sau trimiteți tabel întreținere)&lt;/span&gt;</v>
      </c>
      <c r="Z3057" s="397"/>
      <c r="AA3057" s="625" t="s">
        <v>1043</v>
      </c>
      <c r="AB3057" s="628" t="s">
        <v>1307</v>
      </c>
      <c r="AC3057" s="431" t="s">
        <v>1155</v>
      </c>
      <c r="AD3057" s="623" t="s">
        <v>1362</v>
      </c>
      <c r="AE3057" s="623"/>
      <c r="AF3057" s="623"/>
      <c r="AG3057" s="623" t="s">
        <v>10</v>
      </c>
      <c r="AH3057" s="623"/>
      <c r="AI3057" s="623" t="s">
        <v>2566</v>
      </c>
      <c r="AJ3057" s="441"/>
      <c r="AK3057" s="359"/>
    </row>
    <row r="3058" spans="1:37">
      <c r="A3058" s="367"/>
      <c r="B3058" s="386" t="s">
        <v>404</v>
      </c>
      <c r="C3058" s="402">
        <v>46.796300000000002</v>
      </c>
      <c r="D3058" s="428">
        <v>23.5213</v>
      </c>
      <c r="E3058" s="449" t="s">
        <v>206</v>
      </c>
      <c r="F3058" s="450" t="s">
        <v>1059</v>
      </c>
      <c r="G3058" s="450" t="s">
        <v>2898</v>
      </c>
      <c r="H3058" s="450" t="s">
        <v>2940</v>
      </c>
      <c r="I3058" s="627" t="s">
        <v>673</v>
      </c>
      <c r="J3058" s="399" t="s">
        <v>3</v>
      </c>
      <c r="K3058" s="624">
        <v>3</v>
      </c>
      <c r="L3058" s="624">
        <v>4</v>
      </c>
      <c r="M3058" s="624">
        <v>4</v>
      </c>
      <c r="N3058" s="398">
        <v>24</v>
      </c>
      <c r="O3058" s="395"/>
      <c r="P3058" s="320"/>
      <c r="Q3058" s="320">
        <v>6</v>
      </c>
      <c r="R3058" s="320">
        <v>18</v>
      </c>
      <c r="S3058" s="320"/>
      <c r="T3058" s="320"/>
      <c r="U3058" s="526"/>
      <c r="V3058" s="526">
        <f t="shared" si="156"/>
        <v>0</v>
      </c>
      <c r="W3058" s="672"/>
      <c r="X3058" s="396" t="str">
        <f t="shared" si="154"/>
        <v>6 două camere, 18 trei camere, 0 număr camere necunoscut &lt;span style="color: red;"&gt;(spuneți-mi sau trimiteți tabel întreținere)&lt;/span&gt;</v>
      </c>
      <c r="Y3058" s="622" t="str">
        <f t="shared" si="155"/>
        <v>24 din care 6 două camere, 18 trei camere, 0 număr camere necunoscut &lt;span style="color: red;"&gt;(spuneți-mi sau trimiteți tabel întreținere)&lt;/span&gt;</v>
      </c>
      <c r="Z3058" s="397"/>
      <c r="AA3058" s="625" t="s">
        <v>1043</v>
      </c>
      <c r="AB3058" s="628" t="s">
        <v>1307</v>
      </c>
      <c r="AC3058" s="431" t="s">
        <v>1155</v>
      </c>
      <c r="AD3058" s="623" t="s">
        <v>1362</v>
      </c>
      <c r="AE3058" s="623"/>
      <c r="AF3058" s="623"/>
      <c r="AG3058" s="623" t="s">
        <v>10</v>
      </c>
      <c r="AH3058" s="623"/>
      <c r="AI3058" s="623" t="s">
        <v>2566</v>
      </c>
      <c r="AJ3058" s="441"/>
      <c r="AK3058" s="359"/>
    </row>
    <row r="3059" spans="1:37">
      <c r="A3059" s="367" t="s">
        <v>32</v>
      </c>
      <c r="B3059" s="369" t="s">
        <v>404</v>
      </c>
      <c r="C3059" s="461">
        <v>46.784199999999998</v>
      </c>
      <c r="D3059" s="462">
        <v>23.468499999999999</v>
      </c>
      <c r="E3059" s="463" t="s">
        <v>206</v>
      </c>
      <c r="F3059" s="464" t="s">
        <v>1059</v>
      </c>
      <c r="G3059" s="464" t="s">
        <v>2541</v>
      </c>
      <c r="H3059" s="464" t="s">
        <v>2940</v>
      </c>
      <c r="I3059" s="389" t="s">
        <v>710</v>
      </c>
      <c r="J3059" s="370" t="s">
        <v>3</v>
      </c>
      <c r="K3059" s="390">
        <v>1</v>
      </c>
      <c r="L3059" s="390">
        <v>2</v>
      </c>
      <c r="M3059" s="390">
        <v>2</v>
      </c>
      <c r="N3059" s="477" t="s">
        <v>624</v>
      </c>
      <c r="O3059" s="478"/>
      <c r="P3059" s="479"/>
      <c r="Q3059" s="479"/>
      <c r="R3059" s="479"/>
      <c r="S3059" s="479"/>
      <c r="T3059" s="479"/>
      <c r="U3059" s="479"/>
      <c r="V3059" s="479" t="e">
        <f t="shared" si="156"/>
        <v>#VALUE!</v>
      </c>
      <c r="W3059" s="679"/>
      <c r="X3059" s="515" t="e">
        <f t="shared" si="154"/>
        <v>#VALUE!</v>
      </c>
      <c r="Y3059" s="516" t="e">
        <f t="shared" si="155"/>
        <v>#VALUE!</v>
      </c>
      <c r="Z3059" s="517"/>
      <c r="AA3059" s="518" t="s">
        <v>1043</v>
      </c>
      <c r="AB3059" s="400" t="s">
        <v>1302</v>
      </c>
      <c r="AC3059" s="483" t="s">
        <v>1548</v>
      </c>
      <c r="AD3059" s="472" t="s">
        <v>624</v>
      </c>
      <c r="AE3059" s="472"/>
      <c r="AF3059" s="472"/>
      <c r="AG3059" s="472" t="s">
        <v>840</v>
      </c>
      <c r="AH3059" s="472"/>
      <c r="AI3059" s="472" t="s">
        <v>2227</v>
      </c>
      <c r="AJ3059" s="473"/>
      <c r="AK3059" s="359"/>
    </row>
    <row r="3060" spans="1:37">
      <c r="A3060" s="367"/>
      <c r="B3060" s="386" t="s">
        <v>404</v>
      </c>
      <c r="C3060" s="402">
        <v>46.784100000000002</v>
      </c>
      <c r="D3060" s="428">
        <v>23.4679</v>
      </c>
      <c r="E3060" s="449" t="s">
        <v>206</v>
      </c>
      <c r="F3060" s="450" t="s">
        <v>1059</v>
      </c>
      <c r="G3060" s="450" t="s">
        <v>2541</v>
      </c>
      <c r="H3060" s="450" t="s">
        <v>2940</v>
      </c>
      <c r="I3060" s="627" t="s">
        <v>710</v>
      </c>
      <c r="J3060" s="399" t="s">
        <v>3</v>
      </c>
      <c r="K3060" s="624">
        <v>1</v>
      </c>
      <c r="L3060" s="624">
        <v>2</v>
      </c>
      <c r="M3060" s="624">
        <v>2</v>
      </c>
      <c r="N3060" s="425" t="s">
        <v>624</v>
      </c>
      <c r="O3060" s="437"/>
      <c r="P3060" s="406"/>
      <c r="Q3060" s="406"/>
      <c r="R3060" s="406"/>
      <c r="S3060" s="406"/>
      <c r="T3060" s="406"/>
      <c r="U3060" s="406"/>
      <c r="V3060" s="406" t="e">
        <f t="shared" si="156"/>
        <v>#VALUE!</v>
      </c>
      <c r="W3060" s="676"/>
      <c r="X3060" s="507" t="e">
        <f t="shared" si="154"/>
        <v>#VALUE!</v>
      </c>
      <c r="Y3060" s="508" t="e">
        <f t="shared" si="155"/>
        <v>#VALUE!</v>
      </c>
      <c r="Z3060" s="509"/>
      <c r="AA3060" s="510" t="s">
        <v>1043</v>
      </c>
      <c r="AB3060" s="628" t="s">
        <v>1302</v>
      </c>
      <c r="AC3060" s="432" t="s">
        <v>1548</v>
      </c>
      <c r="AD3060" s="356" t="s">
        <v>624</v>
      </c>
      <c r="AE3060" s="356"/>
      <c r="AF3060" s="356"/>
      <c r="AG3060" s="356" t="s">
        <v>840</v>
      </c>
      <c r="AH3060" s="356"/>
      <c r="AI3060" s="356" t="s">
        <v>2227</v>
      </c>
      <c r="AJ3060" s="441"/>
      <c r="AK3060" s="359"/>
    </row>
    <row r="3061" spans="1:37">
      <c r="A3061" s="367"/>
      <c r="B3061" s="386" t="s">
        <v>404</v>
      </c>
      <c r="C3061" s="402">
        <v>46.784199999999998</v>
      </c>
      <c r="D3061" s="428">
        <v>23.467500000000001</v>
      </c>
      <c r="E3061" s="449" t="s">
        <v>206</v>
      </c>
      <c r="F3061" s="450" t="s">
        <v>1059</v>
      </c>
      <c r="G3061" s="450" t="s">
        <v>2541</v>
      </c>
      <c r="H3061" s="450" t="s">
        <v>2940</v>
      </c>
      <c r="I3061" s="627" t="s">
        <v>710</v>
      </c>
      <c r="J3061" s="399" t="s">
        <v>3</v>
      </c>
      <c r="K3061" s="624">
        <v>2</v>
      </c>
      <c r="L3061" s="624">
        <v>2</v>
      </c>
      <c r="M3061" s="624">
        <v>2</v>
      </c>
      <c r="N3061" s="398">
        <v>8</v>
      </c>
      <c r="O3061" s="395"/>
      <c r="P3061" s="526"/>
      <c r="Q3061" s="526">
        <v>4</v>
      </c>
      <c r="R3061" s="526">
        <v>4</v>
      </c>
      <c r="S3061" s="526"/>
      <c r="T3061" s="526"/>
      <c r="U3061" s="526"/>
      <c r="V3061" s="526">
        <f t="shared" si="156"/>
        <v>0</v>
      </c>
      <c r="W3061" s="672"/>
      <c r="X3061" s="396" t="str">
        <f t="shared" si="154"/>
        <v>4 două camere, 4 trei camere, 0 număr camere necunoscut &lt;span style="color: red;"&gt;(spuneți-mi sau trimiteți tabel întreținere)&lt;/span&gt;</v>
      </c>
      <c r="Y3061" s="622" t="str">
        <f t="shared" si="155"/>
        <v>8 din care 4 două camere, 4 trei camere, 0 număr camere necunoscut &lt;span style="color: red;"&gt;(spuneți-mi sau trimiteți tabel întreținere)&lt;/span&gt;</v>
      </c>
      <c r="Z3061" s="397"/>
      <c r="AA3061" s="625" t="s">
        <v>1043</v>
      </c>
      <c r="AB3061" s="628" t="s">
        <v>1302</v>
      </c>
      <c r="AC3061" s="431" t="s">
        <v>1548</v>
      </c>
      <c r="AD3061" s="623" t="s">
        <v>1737</v>
      </c>
      <c r="AE3061" s="623"/>
      <c r="AF3061" s="623"/>
      <c r="AG3061" s="623" t="s">
        <v>2549</v>
      </c>
      <c r="AH3061" s="623"/>
      <c r="AI3061" s="623" t="s">
        <v>2587</v>
      </c>
      <c r="AJ3061" s="441"/>
      <c r="AK3061" s="359"/>
    </row>
    <row r="3062" spans="1:37" ht="13.5" thickBot="1">
      <c r="A3062" s="367"/>
      <c r="B3062" s="386" t="s">
        <v>404</v>
      </c>
      <c r="C3062" s="402">
        <v>46.783799999999999</v>
      </c>
      <c r="D3062" s="428">
        <v>23.467099999999999</v>
      </c>
      <c r="E3062" s="449" t="s">
        <v>206</v>
      </c>
      <c r="F3062" s="450" t="s">
        <v>1059</v>
      </c>
      <c r="G3062" s="450" t="s">
        <v>2541</v>
      </c>
      <c r="H3062" s="450" t="s">
        <v>2940</v>
      </c>
      <c r="I3062" s="627" t="s">
        <v>710</v>
      </c>
      <c r="J3062" s="399" t="s">
        <v>3</v>
      </c>
      <c r="K3062" s="624">
        <v>2</v>
      </c>
      <c r="L3062" s="624">
        <v>2</v>
      </c>
      <c r="M3062" s="624">
        <v>2</v>
      </c>
      <c r="N3062" s="398">
        <v>8</v>
      </c>
      <c r="O3062" s="395"/>
      <c r="P3062" s="526"/>
      <c r="Q3062" s="526">
        <v>4</v>
      </c>
      <c r="R3062" s="526">
        <v>4</v>
      </c>
      <c r="S3062" s="526"/>
      <c r="T3062" s="526"/>
      <c r="U3062" s="526"/>
      <c r="V3062" s="526">
        <f t="shared" si="156"/>
        <v>0</v>
      </c>
      <c r="W3062" s="672"/>
      <c r="X3062" s="396" t="str">
        <f t="shared" si="154"/>
        <v>4 două camere, 4 trei camere, 0 număr camere necunoscut &lt;span style="color: red;"&gt;(spuneți-mi sau trimiteți tabel întreținere)&lt;/span&gt;</v>
      </c>
      <c r="Y3062" s="622" t="str">
        <f t="shared" si="155"/>
        <v>8 din care 4 două camere, 4 trei camere, 0 număr camere necunoscut &lt;span style="color: red;"&gt;(spuneți-mi sau trimiteți tabel întreținere)&lt;/span&gt;</v>
      </c>
      <c r="Z3062" s="397"/>
      <c r="AA3062" s="625" t="s">
        <v>1043</v>
      </c>
      <c r="AB3062" s="628" t="s">
        <v>1302</v>
      </c>
      <c r="AC3062" s="431" t="s">
        <v>1548</v>
      </c>
      <c r="AD3062" s="623" t="s">
        <v>1737</v>
      </c>
      <c r="AE3062" s="623"/>
      <c r="AF3062" s="623"/>
      <c r="AG3062" s="623" t="s">
        <v>2549</v>
      </c>
      <c r="AH3062" s="623"/>
      <c r="AI3062" s="623" t="s">
        <v>2587</v>
      </c>
      <c r="AJ3062" s="441"/>
      <c r="AK3062" s="359"/>
    </row>
    <row r="3063" spans="1:37" ht="18.75" thickBot="1">
      <c r="A3063" s="358" t="s">
        <v>1007</v>
      </c>
      <c r="B3063" s="631"/>
      <c r="C3063" s="614"/>
      <c r="D3063" s="615"/>
      <c r="E3063" s="616"/>
      <c r="F3063" s="617" t="str">
        <f t="shared" ref="F3063" si="157">F3064</f>
        <v>Buza</v>
      </c>
      <c r="G3063" s="634"/>
      <c r="H3063" s="634" t="s">
        <v>2075</v>
      </c>
      <c r="I3063" s="640"/>
      <c r="J3063" s="641"/>
      <c r="K3063" s="618"/>
      <c r="L3063" s="618"/>
      <c r="M3063" s="618"/>
      <c r="N3063" s="619"/>
      <c r="O3063" s="620"/>
      <c r="P3063" s="621"/>
      <c r="Q3063" s="621"/>
      <c r="R3063" s="621"/>
      <c r="S3063" s="621"/>
      <c r="T3063" s="621"/>
      <c r="U3063" s="621"/>
      <c r="V3063" s="621">
        <f t="shared" si="156"/>
        <v>0</v>
      </c>
      <c r="W3063" s="675"/>
      <c r="X3063" s="652" t="str">
        <f t="shared" si="154"/>
        <v>0 număr camere necunoscut &lt;span style="color: red;"&gt;(spuneți-mi sau trimiteți tabel întreținere)&lt;/span&gt;</v>
      </c>
      <c r="Y3063" s="649" t="str">
        <f t="shared" si="155"/>
        <v xml:space="preserve"> din care 0 număr camere necunoscut &lt;span style="color: red;"&gt;(spuneți-mi sau trimiteți tabel întreținere)&lt;/span&gt;</v>
      </c>
      <c r="Z3063" s="657"/>
      <c r="AA3063" s="658"/>
      <c r="AB3063" s="661"/>
      <c r="AC3063" s="668"/>
      <c r="AD3063" s="669"/>
      <c r="AE3063" s="669"/>
      <c r="AF3063" s="669"/>
      <c r="AG3063" s="669"/>
      <c r="AH3063" s="669"/>
      <c r="AI3063" s="669"/>
      <c r="AJ3063" s="670"/>
      <c r="AK3063" s="359"/>
    </row>
    <row r="3064" spans="1:37" ht="13.5" thickTop="1">
      <c r="A3064" s="367" t="s">
        <v>23</v>
      </c>
      <c r="B3064" s="685" t="s">
        <v>404</v>
      </c>
      <c r="C3064" s="702">
        <v>46.910699999999999</v>
      </c>
      <c r="D3064" s="703">
        <v>24.146599999999999</v>
      </c>
      <c r="E3064" s="704" t="s">
        <v>206</v>
      </c>
      <c r="F3064" s="705" t="s">
        <v>1061</v>
      </c>
      <c r="G3064" s="705" t="s">
        <v>2538</v>
      </c>
      <c r="H3064" s="705" t="s">
        <v>2940</v>
      </c>
      <c r="I3064" s="686" t="s">
        <v>708</v>
      </c>
      <c r="J3064" s="687" t="s">
        <v>3</v>
      </c>
      <c r="K3064" s="688">
        <v>2</v>
      </c>
      <c r="L3064" s="688">
        <v>2</v>
      </c>
      <c r="M3064" s="688">
        <v>2</v>
      </c>
      <c r="N3064" s="689">
        <v>8</v>
      </c>
      <c r="O3064" s="690"/>
      <c r="P3064" s="691"/>
      <c r="Q3064" s="691">
        <v>4</v>
      </c>
      <c r="R3064" s="691">
        <v>4</v>
      </c>
      <c r="S3064" s="691"/>
      <c r="T3064" s="691"/>
      <c r="U3064" s="691"/>
      <c r="V3064" s="691">
        <f t="shared" si="156"/>
        <v>0</v>
      </c>
      <c r="W3064" s="692"/>
      <c r="X3064" s="693" t="str">
        <f t="shared" si="154"/>
        <v>4 două camere, 4 trei camere, 0 număr camere necunoscut &lt;span style="color: red;"&gt;(spuneți-mi sau trimiteți tabel întreținere)&lt;/span&gt;</v>
      </c>
      <c r="Y3064" s="694" t="str">
        <f t="shared" si="155"/>
        <v>8 din care 4 două camere, 4 trei camere, 0 număr camere necunoscut &lt;span style="color: red;"&gt;(spuneți-mi sau trimiteți tabel întreținere)&lt;/span&gt;</v>
      </c>
      <c r="Z3064" s="695"/>
      <c r="AA3064" s="696" t="s">
        <v>1043</v>
      </c>
      <c r="AB3064" s="697" t="s">
        <v>1302</v>
      </c>
      <c r="AC3064" s="698" t="s">
        <v>1548</v>
      </c>
      <c r="AD3064" s="699" t="s">
        <v>1737</v>
      </c>
      <c r="AE3064" s="699"/>
      <c r="AF3064" s="699"/>
      <c r="AG3064" s="699" t="s">
        <v>2549</v>
      </c>
      <c r="AH3064" s="699"/>
      <c r="AI3064" s="699" t="s">
        <v>2587</v>
      </c>
      <c r="AJ3064" s="720"/>
      <c r="AK3064" s="359"/>
    </row>
    <row r="3065" spans="1:37" ht="13.5" thickBot="1">
      <c r="A3065" s="367"/>
      <c r="B3065" s="386" t="s">
        <v>404</v>
      </c>
      <c r="C3065" s="402">
        <v>46.9101</v>
      </c>
      <c r="D3065" s="428">
        <v>24.146100000000001</v>
      </c>
      <c r="E3065" s="449" t="s">
        <v>206</v>
      </c>
      <c r="F3065" s="450" t="s">
        <v>1061</v>
      </c>
      <c r="G3065" s="450" t="s">
        <v>2538</v>
      </c>
      <c r="H3065" s="450" t="s">
        <v>2940</v>
      </c>
      <c r="I3065" s="627" t="s">
        <v>708</v>
      </c>
      <c r="J3065" s="399" t="s">
        <v>3</v>
      </c>
      <c r="K3065" s="624">
        <v>1</v>
      </c>
      <c r="L3065" s="624">
        <v>2</v>
      </c>
      <c r="M3065" s="624">
        <v>2</v>
      </c>
      <c r="N3065" s="398">
        <v>4</v>
      </c>
      <c r="O3065" s="395"/>
      <c r="P3065" s="526"/>
      <c r="Q3065" s="526">
        <v>2</v>
      </c>
      <c r="R3065" s="526">
        <v>2</v>
      </c>
      <c r="S3065" s="526"/>
      <c r="T3065" s="526"/>
      <c r="U3065" s="526"/>
      <c r="V3065" s="526">
        <f t="shared" si="156"/>
        <v>0</v>
      </c>
      <c r="W3065" s="672"/>
      <c r="X3065" s="396" t="str">
        <f t="shared" si="154"/>
        <v>2 două camere, 2 trei camere, 0 număr camere necunoscut &lt;span style="color: red;"&gt;(spuneți-mi sau trimiteți tabel întreținere)&lt;/span&gt;</v>
      </c>
      <c r="Y3065" s="622" t="str">
        <f t="shared" si="155"/>
        <v>4 din care 2 două camere, 2 trei camere, 0 număr camere necunoscut &lt;span style="color: red;"&gt;(spuneți-mi sau trimiteți tabel întreținere)&lt;/span&gt;</v>
      </c>
      <c r="Z3065" s="397"/>
      <c r="AA3065" s="625" t="s">
        <v>1043</v>
      </c>
      <c r="AB3065" s="628" t="s">
        <v>1302</v>
      </c>
      <c r="AC3065" s="431" t="s">
        <v>1548</v>
      </c>
      <c r="AD3065" s="623" t="s">
        <v>1737</v>
      </c>
      <c r="AE3065" s="623"/>
      <c r="AF3065" s="623"/>
      <c r="AG3065" s="623" t="s">
        <v>2549</v>
      </c>
      <c r="AH3065" s="623"/>
      <c r="AI3065" s="623" t="s">
        <v>2587</v>
      </c>
      <c r="AJ3065" s="441"/>
      <c r="AK3065" s="359"/>
    </row>
    <row r="3066" spans="1:37" ht="18.75" thickBot="1">
      <c r="A3066" s="358" t="s">
        <v>1007</v>
      </c>
      <c r="B3066" s="631"/>
      <c r="C3066" s="614"/>
      <c r="D3066" s="615"/>
      <c r="E3066" s="616"/>
      <c r="F3066" s="617" t="str">
        <f t="shared" ref="F3066" si="158">F3067</f>
        <v>Cămărașu</v>
      </c>
      <c r="G3066" s="634"/>
      <c r="H3066" s="634" t="s">
        <v>2075</v>
      </c>
      <c r="I3066" s="640"/>
      <c r="J3066" s="641"/>
      <c r="K3066" s="618"/>
      <c r="L3066" s="618"/>
      <c r="M3066" s="618"/>
      <c r="N3066" s="619"/>
      <c r="O3066" s="620"/>
      <c r="P3066" s="621"/>
      <c r="Q3066" s="621"/>
      <c r="R3066" s="621"/>
      <c r="S3066" s="621"/>
      <c r="T3066" s="621"/>
      <c r="U3066" s="621"/>
      <c r="V3066" s="621">
        <f t="shared" si="156"/>
        <v>0</v>
      </c>
      <c r="W3066" s="675"/>
      <c r="X3066" s="652" t="str">
        <f t="shared" si="154"/>
        <v>0 număr camere necunoscut &lt;span style="color: red;"&gt;(spuneți-mi sau trimiteți tabel întreținere)&lt;/span&gt;</v>
      </c>
      <c r="Y3066" s="649" t="str">
        <f t="shared" si="155"/>
        <v xml:space="preserve"> din care 0 număr camere necunoscut &lt;span style="color: red;"&gt;(spuneți-mi sau trimiteți tabel întreținere)&lt;/span&gt;</v>
      </c>
      <c r="Z3066" s="657"/>
      <c r="AA3066" s="658"/>
      <c r="AB3066" s="661"/>
      <c r="AC3066" s="668"/>
      <c r="AD3066" s="669"/>
      <c r="AE3066" s="669"/>
      <c r="AF3066" s="669"/>
      <c r="AG3066" s="669"/>
      <c r="AH3066" s="669"/>
      <c r="AI3066" s="669"/>
      <c r="AJ3066" s="670"/>
      <c r="AK3066" s="359"/>
    </row>
    <row r="3067" spans="1:37" ht="13.5" thickTop="1">
      <c r="A3067" s="367" t="s">
        <v>23</v>
      </c>
      <c r="B3067" s="685" t="s">
        <v>404</v>
      </c>
      <c r="C3067" s="702">
        <v>46.785400000000003</v>
      </c>
      <c r="D3067" s="703">
        <v>24.129200000000001</v>
      </c>
      <c r="E3067" s="704" t="s">
        <v>206</v>
      </c>
      <c r="F3067" s="705" t="s">
        <v>1194</v>
      </c>
      <c r="G3067" s="705" t="s">
        <v>2537</v>
      </c>
      <c r="H3067" s="705" t="s">
        <v>2940</v>
      </c>
      <c r="I3067" s="686" t="s">
        <v>708</v>
      </c>
      <c r="J3067" s="687" t="s">
        <v>3</v>
      </c>
      <c r="K3067" s="688">
        <v>1</v>
      </c>
      <c r="L3067" s="688">
        <v>2</v>
      </c>
      <c r="M3067" s="688">
        <v>2</v>
      </c>
      <c r="N3067" s="724" t="s">
        <v>624</v>
      </c>
      <c r="O3067" s="710"/>
      <c r="P3067" s="711"/>
      <c r="Q3067" s="711"/>
      <c r="R3067" s="711"/>
      <c r="S3067" s="711"/>
      <c r="T3067" s="711"/>
      <c r="U3067" s="711"/>
      <c r="V3067" s="711" t="e">
        <f t="shared" si="156"/>
        <v>#VALUE!</v>
      </c>
      <c r="W3067" s="725"/>
      <c r="X3067" s="726" t="e">
        <f t="shared" si="154"/>
        <v>#VALUE!</v>
      </c>
      <c r="Y3067" s="727" t="e">
        <f t="shared" si="155"/>
        <v>#VALUE!</v>
      </c>
      <c r="Z3067" s="728"/>
      <c r="AA3067" s="729" t="s">
        <v>1043</v>
      </c>
      <c r="AB3067" s="733" t="s">
        <v>1304</v>
      </c>
      <c r="AC3067" s="700" t="s">
        <v>1547</v>
      </c>
      <c r="AD3067" s="719" t="s">
        <v>624</v>
      </c>
      <c r="AE3067" s="719"/>
      <c r="AF3067" s="719"/>
      <c r="AG3067" s="719" t="s">
        <v>840</v>
      </c>
      <c r="AH3067" s="719"/>
      <c r="AI3067" s="719" t="s">
        <v>2227</v>
      </c>
      <c r="AJ3067" s="720"/>
      <c r="AK3067" s="359"/>
    </row>
    <row r="3068" spans="1:37" ht="13.5" thickBot="1">
      <c r="A3068" s="367"/>
      <c r="B3068" s="386" t="s">
        <v>404</v>
      </c>
      <c r="C3068" s="402">
        <v>46.785699999999999</v>
      </c>
      <c r="D3068" s="428">
        <v>24.129100000000001</v>
      </c>
      <c r="E3068" s="449" t="s">
        <v>206</v>
      </c>
      <c r="F3068" s="450" t="s">
        <v>1194</v>
      </c>
      <c r="G3068" s="450" t="s">
        <v>2537</v>
      </c>
      <c r="H3068" s="450" t="s">
        <v>2940</v>
      </c>
      <c r="I3068" s="627" t="s">
        <v>708</v>
      </c>
      <c r="J3068" s="399" t="s">
        <v>3</v>
      </c>
      <c r="K3068" s="624">
        <v>1</v>
      </c>
      <c r="L3068" s="624">
        <v>2</v>
      </c>
      <c r="M3068" s="624">
        <v>2</v>
      </c>
      <c r="N3068" s="425" t="s">
        <v>624</v>
      </c>
      <c r="O3068" s="437"/>
      <c r="P3068" s="406"/>
      <c r="Q3068" s="406"/>
      <c r="R3068" s="406"/>
      <c r="S3068" s="406"/>
      <c r="T3068" s="406"/>
      <c r="U3068" s="406"/>
      <c r="V3068" s="406" t="e">
        <f t="shared" si="156"/>
        <v>#VALUE!</v>
      </c>
      <c r="W3068" s="676"/>
      <c r="X3068" s="507" t="e">
        <f t="shared" si="154"/>
        <v>#VALUE!</v>
      </c>
      <c r="Y3068" s="508" t="e">
        <f t="shared" si="155"/>
        <v>#VALUE!</v>
      </c>
      <c r="Z3068" s="509"/>
      <c r="AA3068" s="510" t="s">
        <v>1043</v>
      </c>
      <c r="AB3068" s="421" t="s">
        <v>1304</v>
      </c>
      <c r="AC3068" s="432" t="s">
        <v>1547</v>
      </c>
      <c r="AD3068" s="356" t="s">
        <v>624</v>
      </c>
      <c r="AE3068" s="356"/>
      <c r="AF3068" s="356"/>
      <c r="AG3068" s="356" t="s">
        <v>840</v>
      </c>
      <c r="AH3068" s="356"/>
      <c r="AI3068" s="356" t="s">
        <v>2227</v>
      </c>
      <c r="AJ3068" s="441"/>
      <c r="AK3068" s="359"/>
    </row>
    <row r="3069" spans="1:37" ht="18.75" thickBot="1">
      <c r="A3069" s="358" t="s">
        <v>1007</v>
      </c>
      <c r="B3069" s="631"/>
      <c r="C3069" s="614"/>
      <c r="D3069" s="615"/>
      <c r="E3069" s="616"/>
      <c r="F3069" s="617" t="str">
        <f t="shared" ref="F3069" si="159">F3070</f>
        <v>Fizeșu Gherlii</v>
      </c>
      <c r="G3069" s="634"/>
      <c r="H3069" s="634" t="s">
        <v>2075</v>
      </c>
      <c r="I3069" s="640"/>
      <c r="J3069" s="641"/>
      <c r="K3069" s="618"/>
      <c r="L3069" s="618"/>
      <c r="M3069" s="618"/>
      <c r="N3069" s="619"/>
      <c r="O3069" s="620"/>
      <c r="P3069" s="621"/>
      <c r="Q3069" s="621"/>
      <c r="R3069" s="621"/>
      <c r="S3069" s="621"/>
      <c r="T3069" s="621"/>
      <c r="U3069" s="621"/>
      <c r="V3069" s="621">
        <f t="shared" si="156"/>
        <v>0</v>
      </c>
      <c r="W3069" s="675"/>
      <c r="X3069" s="652" t="str">
        <f t="shared" si="154"/>
        <v>0 număr camere necunoscut &lt;span style="color: red;"&gt;(spuneți-mi sau trimiteți tabel întreținere)&lt;/span&gt;</v>
      </c>
      <c r="Y3069" s="649" t="str">
        <f t="shared" si="155"/>
        <v xml:space="preserve"> din care 0 număr camere necunoscut &lt;span style="color: red;"&gt;(spuneți-mi sau trimiteți tabel întreținere)&lt;/span&gt;</v>
      </c>
      <c r="Z3069" s="657"/>
      <c r="AA3069" s="658"/>
      <c r="AB3069" s="661"/>
      <c r="AC3069" s="668"/>
      <c r="AD3069" s="669"/>
      <c r="AE3069" s="669"/>
      <c r="AF3069" s="669"/>
      <c r="AG3069" s="669"/>
      <c r="AH3069" s="669"/>
      <c r="AI3069" s="669"/>
      <c r="AJ3069" s="670"/>
      <c r="AK3069" s="359"/>
    </row>
    <row r="3070" spans="1:37" ht="14.25" thickTop="1" thickBot="1">
      <c r="A3070" s="367" t="s">
        <v>23</v>
      </c>
      <c r="B3070" s="685" t="s">
        <v>404</v>
      </c>
      <c r="C3070" s="702">
        <v>47.023000000000003</v>
      </c>
      <c r="D3070" s="703">
        <v>23.986599999999999</v>
      </c>
      <c r="E3070" s="704" t="s">
        <v>206</v>
      </c>
      <c r="F3070" s="705" t="s">
        <v>1199</v>
      </c>
      <c r="G3070" s="705" t="s">
        <v>2536</v>
      </c>
      <c r="H3070" s="705" t="s">
        <v>2940</v>
      </c>
      <c r="I3070" s="686" t="s">
        <v>773</v>
      </c>
      <c r="J3070" s="687" t="s">
        <v>3</v>
      </c>
      <c r="K3070" s="688">
        <v>2</v>
      </c>
      <c r="L3070" s="688">
        <v>3</v>
      </c>
      <c r="M3070" s="688">
        <v>2</v>
      </c>
      <c r="N3070" s="689">
        <v>8</v>
      </c>
      <c r="O3070" s="690"/>
      <c r="P3070" s="691"/>
      <c r="Q3070" s="691">
        <v>4</v>
      </c>
      <c r="R3070" s="691">
        <v>4</v>
      </c>
      <c r="S3070" s="691"/>
      <c r="T3070" s="691"/>
      <c r="U3070" s="691"/>
      <c r="V3070" s="691">
        <f t="shared" si="156"/>
        <v>0</v>
      </c>
      <c r="W3070" s="692"/>
      <c r="X3070" s="693" t="str">
        <f t="shared" si="154"/>
        <v>4 două camere, 4 trei camere, 0 număr camere necunoscut &lt;span style="color: red;"&gt;(spuneți-mi sau trimiteți tabel întreținere)&lt;/span&gt;</v>
      </c>
      <c r="Y3070" s="694" t="str">
        <f t="shared" si="155"/>
        <v>8 din care 4 două camere, 4 trei camere, 0 număr camere necunoscut &lt;span style="color: red;"&gt;(spuneți-mi sau trimiteți tabel întreținere)&lt;/span&gt;</v>
      </c>
      <c r="Z3070" s="695"/>
      <c r="AA3070" s="696" t="s">
        <v>1043</v>
      </c>
      <c r="AB3070" s="697" t="s">
        <v>1307</v>
      </c>
      <c r="AC3070" s="698" t="s">
        <v>1155</v>
      </c>
      <c r="AD3070" s="699" t="s">
        <v>1442</v>
      </c>
      <c r="AE3070" s="699"/>
      <c r="AF3070" s="699"/>
      <c r="AG3070" s="699" t="s">
        <v>840</v>
      </c>
      <c r="AH3070" s="699"/>
      <c r="AI3070" s="699" t="s">
        <v>2586</v>
      </c>
      <c r="AJ3070" s="720"/>
      <c r="AK3070" s="359"/>
    </row>
    <row r="3071" spans="1:37" ht="18.75" thickBot="1">
      <c r="A3071" s="358" t="s">
        <v>1007</v>
      </c>
      <c r="B3071" s="630"/>
      <c r="C3071" s="121"/>
      <c r="D3071" s="293"/>
      <c r="E3071" s="610"/>
      <c r="F3071" s="611" t="str">
        <f t="shared" ref="F3071" si="160">F3072</f>
        <v>Florești</v>
      </c>
      <c r="G3071" s="613"/>
      <c r="H3071" s="613" t="s">
        <v>2075</v>
      </c>
      <c r="I3071" s="638"/>
      <c r="J3071" s="639"/>
      <c r="K3071" s="295"/>
      <c r="L3071" s="295"/>
      <c r="M3071" s="295"/>
      <c r="N3071" s="612"/>
      <c r="O3071" s="296"/>
      <c r="P3071" s="297"/>
      <c r="Q3071" s="297"/>
      <c r="R3071" s="297"/>
      <c r="S3071" s="297"/>
      <c r="T3071" s="297"/>
      <c r="U3071" s="297"/>
      <c r="V3071" s="297">
        <f t="shared" si="156"/>
        <v>0</v>
      </c>
      <c r="W3071" s="674"/>
      <c r="X3071" s="651" t="str">
        <f t="shared" si="154"/>
        <v>0 număr camere necunoscut &lt;span style="color: red;"&gt;(spuneți-mi sau trimiteți tabel întreținere)&lt;/span&gt;</v>
      </c>
      <c r="Y3071" s="648" t="str">
        <f t="shared" si="155"/>
        <v xml:space="preserve"> din care 0 număr camere necunoscut &lt;span style="color: red;"&gt;(spuneți-mi sau trimiteți tabel întreținere)&lt;/span&gt;</v>
      </c>
      <c r="Z3071" s="655"/>
      <c r="AA3071" s="656"/>
      <c r="AB3071" s="660"/>
      <c r="AC3071" s="665"/>
      <c r="AD3071" s="666"/>
      <c r="AE3071" s="666"/>
      <c r="AF3071" s="666"/>
      <c r="AG3071" s="666"/>
      <c r="AH3071" s="666"/>
      <c r="AI3071" s="666"/>
      <c r="AJ3071" s="667"/>
      <c r="AK3071" s="359"/>
    </row>
    <row r="3072" spans="1:37">
      <c r="A3072" s="367"/>
      <c r="B3072" s="445" t="s">
        <v>9</v>
      </c>
      <c r="C3072" s="402"/>
      <c r="D3072" s="428"/>
      <c r="E3072" s="449" t="s">
        <v>206</v>
      </c>
      <c r="F3072" s="450" t="s">
        <v>1162</v>
      </c>
      <c r="G3072" s="450"/>
      <c r="H3072" s="450" t="s">
        <v>2075</v>
      </c>
      <c r="I3072" s="452"/>
      <c r="J3072" s="457"/>
      <c r="K3072" s="407"/>
      <c r="L3072" s="407"/>
      <c r="M3072" s="407"/>
      <c r="N3072" s="425" t="s">
        <v>624</v>
      </c>
      <c r="O3072" s="437"/>
      <c r="P3072" s="406"/>
      <c r="Q3072" s="406"/>
      <c r="R3072" s="406"/>
      <c r="S3072" s="406"/>
      <c r="T3072" s="406"/>
      <c r="U3072" s="406"/>
      <c r="V3072" s="406" t="e">
        <f t="shared" si="156"/>
        <v>#VALUE!</v>
      </c>
      <c r="W3072" s="676"/>
      <c r="X3072" s="507" t="e">
        <f t="shared" si="154"/>
        <v>#VALUE!</v>
      </c>
      <c r="Y3072" s="508" t="e">
        <f t="shared" si="155"/>
        <v>#VALUE!</v>
      </c>
      <c r="Z3072" s="509"/>
      <c r="AA3072" s="510" t="s">
        <v>1043</v>
      </c>
      <c r="AB3072" s="421" t="s">
        <v>1318</v>
      </c>
      <c r="AC3072" s="432" t="s">
        <v>624</v>
      </c>
      <c r="AD3072" s="356" t="s">
        <v>624</v>
      </c>
      <c r="AE3072" s="356"/>
      <c r="AF3072" s="356"/>
      <c r="AG3072" s="356" t="s">
        <v>840</v>
      </c>
      <c r="AH3072" s="356"/>
      <c r="AI3072" s="356" t="s">
        <v>2227</v>
      </c>
      <c r="AJ3072" s="441"/>
      <c r="AK3072" s="359"/>
    </row>
    <row r="3073" spans="1:37" ht="13.5" thickBot="1">
      <c r="A3073" s="367"/>
      <c r="B3073" s="445" t="s">
        <v>9</v>
      </c>
      <c r="C3073" s="402"/>
      <c r="D3073" s="428"/>
      <c r="E3073" s="449" t="s">
        <v>206</v>
      </c>
      <c r="F3073" s="450" t="s">
        <v>1162</v>
      </c>
      <c r="G3073" s="450"/>
      <c r="H3073" s="450" t="s">
        <v>2075</v>
      </c>
      <c r="I3073" s="452"/>
      <c r="J3073" s="457"/>
      <c r="K3073" s="407"/>
      <c r="L3073" s="407"/>
      <c r="M3073" s="407"/>
      <c r="N3073" s="425" t="s">
        <v>624</v>
      </c>
      <c r="O3073" s="437"/>
      <c r="P3073" s="406"/>
      <c r="Q3073" s="406"/>
      <c r="R3073" s="406"/>
      <c r="S3073" s="406"/>
      <c r="T3073" s="406"/>
      <c r="U3073" s="406"/>
      <c r="V3073" s="406" t="e">
        <f t="shared" si="156"/>
        <v>#VALUE!</v>
      </c>
      <c r="W3073" s="676"/>
      <c r="X3073" s="507" t="e">
        <f t="shared" si="154"/>
        <v>#VALUE!</v>
      </c>
      <c r="Y3073" s="508" t="e">
        <f t="shared" si="155"/>
        <v>#VALUE!</v>
      </c>
      <c r="Z3073" s="509"/>
      <c r="AA3073" s="510" t="s">
        <v>1043</v>
      </c>
      <c r="AB3073" s="421" t="s">
        <v>1318</v>
      </c>
      <c r="AC3073" s="432" t="s">
        <v>624</v>
      </c>
      <c r="AD3073" s="356" t="s">
        <v>624</v>
      </c>
      <c r="AE3073" s="356"/>
      <c r="AF3073" s="356"/>
      <c r="AG3073" s="356" t="s">
        <v>840</v>
      </c>
      <c r="AH3073" s="356"/>
      <c r="AI3073" s="356" t="s">
        <v>2227</v>
      </c>
      <c r="AJ3073" s="441"/>
      <c r="AK3073" s="359"/>
    </row>
    <row r="3074" spans="1:37" ht="13.5" thickTop="1">
      <c r="A3074" s="367" t="s">
        <v>23</v>
      </c>
      <c r="B3074" s="701" t="s">
        <v>134</v>
      </c>
      <c r="C3074" s="702">
        <v>46.747700000000002</v>
      </c>
      <c r="D3074" s="703">
        <v>23.495999999999999</v>
      </c>
      <c r="E3074" s="704" t="s">
        <v>206</v>
      </c>
      <c r="F3074" s="705" t="s">
        <v>1162</v>
      </c>
      <c r="G3074" s="705" t="s">
        <v>2512</v>
      </c>
      <c r="H3074" s="705" t="s">
        <v>3029</v>
      </c>
      <c r="I3074" s="686" t="s">
        <v>685</v>
      </c>
      <c r="J3074" s="687" t="s">
        <v>3</v>
      </c>
      <c r="K3074" s="688">
        <v>1</v>
      </c>
      <c r="L3074" s="688">
        <v>3</v>
      </c>
      <c r="M3074" s="688">
        <v>3</v>
      </c>
      <c r="N3074" s="689">
        <v>6</v>
      </c>
      <c r="O3074" s="690"/>
      <c r="P3074" s="691"/>
      <c r="Q3074" s="691">
        <v>3</v>
      </c>
      <c r="R3074" s="691">
        <v>3</v>
      </c>
      <c r="S3074" s="691"/>
      <c r="T3074" s="691"/>
      <c r="U3074" s="691"/>
      <c r="V3074" s="691">
        <f t="shared" si="156"/>
        <v>0</v>
      </c>
      <c r="W3074" s="692"/>
      <c r="X3074" s="693" t="str">
        <f t="shared" si="154"/>
        <v>3 două camere, 3 trei camere, 0 număr camere necunoscut &lt;span style="color: red;"&gt;(spuneți-mi sau trimiteți tabel întreținere)&lt;/span&gt;</v>
      </c>
      <c r="Y3074" s="694" t="str">
        <f t="shared" si="155"/>
        <v>6 din care 3 două camere, 3 trei camere, 0 număr camere necunoscut &lt;span style="color: red;"&gt;(spuneți-mi sau trimiteți tabel întreținere)&lt;/span&gt;</v>
      </c>
      <c r="Z3074" s="695"/>
      <c r="AA3074" s="696" t="s">
        <v>1043</v>
      </c>
      <c r="AB3074" s="697" t="s">
        <v>1307</v>
      </c>
      <c r="AC3074" s="698" t="s">
        <v>1155</v>
      </c>
      <c r="AD3074" s="699" t="s">
        <v>1442</v>
      </c>
      <c r="AE3074" s="699"/>
      <c r="AF3074" s="699"/>
      <c r="AG3074" s="699" t="s">
        <v>840</v>
      </c>
      <c r="AH3074" s="699"/>
      <c r="AI3074" s="699" t="s">
        <v>2586</v>
      </c>
      <c r="AJ3074" s="720"/>
      <c r="AK3074" s="359"/>
    </row>
    <row r="3075" spans="1:37">
      <c r="A3075" s="367"/>
      <c r="B3075" s="445" t="s">
        <v>155</v>
      </c>
      <c r="C3075" s="402">
        <v>46.747999999999998</v>
      </c>
      <c r="D3075" s="428">
        <v>23.4955</v>
      </c>
      <c r="E3075" s="449" t="s">
        <v>206</v>
      </c>
      <c r="F3075" s="450" t="s">
        <v>1162</v>
      </c>
      <c r="G3075" s="450" t="s">
        <v>2512</v>
      </c>
      <c r="H3075" s="450" t="s">
        <v>3029</v>
      </c>
      <c r="I3075" s="627" t="s">
        <v>685</v>
      </c>
      <c r="J3075" s="399" t="s">
        <v>3</v>
      </c>
      <c r="K3075" s="624">
        <v>1</v>
      </c>
      <c r="L3075" s="624">
        <v>3</v>
      </c>
      <c r="M3075" s="624">
        <v>3</v>
      </c>
      <c r="N3075" s="398">
        <v>6</v>
      </c>
      <c r="O3075" s="395"/>
      <c r="P3075" s="526"/>
      <c r="Q3075" s="526">
        <v>3</v>
      </c>
      <c r="R3075" s="526">
        <v>3</v>
      </c>
      <c r="S3075" s="526"/>
      <c r="T3075" s="526"/>
      <c r="U3075" s="526"/>
      <c r="V3075" s="526">
        <f t="shared" si="156"/>
        <v>0</v>
      </c>
      <c r="W3075" s="672"/>
      <c r="X3075" s="396" t="str">
        <f t="shared" si="154"/>
        <v>3 două camere, 3 trei camere, 0 număr camere necunoscut &lt;span style="color: red;"&gt;(spuneți-mi sau trimiteți tabel întreținere)&lt;/span&gt;</v>
      </c>
      <c r="Y3075" s="622" t="str">
        <f t="shared" si="155"/>
        <v>6 din care 3 două camere, 3 trei camere, 0 număr camere necunoscut &lt;span style="color: red;"&gt;(spuneți-mi sau trimiteți tabel întreținere)&lt;/span&gt;</v>
      </c>
      <c r="Z3075" s="397"/>
      <c r="AA3075" s="625" t="s">
        <v>1043</v>
      </c>
      <c r="AB3075" s="628" t="s">
        <v>1307</v>
      </c>
      <c r="AC3075" s="431" t="s">
        <v>1155</v>
      </c>
      <c r="AD3075" s="623" t="s">
        <v>1442</v>
      </c>
      <c r="AE3075" s="623"/>
      <c r="AF3075" s="623"/>
      <c r="AG3075" s="623" t="s">
        <v>840</v>
      </c>
      <c r="AH3075" s="623"/>
      <c r="AI3075" s="623" t="s">
        <v>2586</v>
      </c>
      <c r="AJ3075" s="441"/>
      <c r="AK3075" s="359"/>
    </row>
    <row r="3076" spans="1:37">
      <c r="A3076" s="367"/>
      <c r="B3076" s="445" t="s">
        <v>848</v>
      </c>
      <c r="C3076" s="402">
        <v>46.747700000000002</v>
      </c>
      <c r="D3076" s="428">
        <v>23.496400000000001</v>
      </c>
      <c r="E3076" s="449" t="s">
        <v>206</v>
      </c>
      <c r="F3076" s="450" t="s">
        <v>1162</v>
      </c>
      <c r="G3076" s="450" t="s">
        <v>2512</v>
      </c>
      <c r="H3076" s="450" t="s">
        <v>3029</v>
      </c>
      <c r="I3076" s="627" t="s">
        <v>685</v>
      </c>
      <c r="J3076" s="399" t="s">
        <v>3</v>
      </c>
      <c r="K3076" s="624">
        <v>1</v>
      </c>
      <c r="L3076" s="624">
        <v>3</v>
      </c>
      <c r="M3076" s="624">
        <v>3</v>
      </c>
      <c r="N3076" s="398">
        <v>6</v>
      </c>
      <c r="O3076" s="395"/>
      <c r="P3076" s="526"/>
      <c r="Q3076" s="526">
        <v>3</v>
      </c>
      <c r="R3076" s="526">
        <v>3</v>
      </c>
      <c r="S3076" s="526"/>
      <c r="T3076" s="526"/>
      <c r="U3076" s="526"/>
      <c r="V3076" s="526">
        <f t="shared" si="156"/>
        <v>0</v>
      </c>
      <c r="W3076" s="672"/>
      <c r="X3076" s="396" t="str">
        <f t="shared" si="154"/>
        <v>3 două camere, 3 trei camere, 0 număr camere necunoscut &lt;span style="color: red;"&gt;(spuneți-mi sau trimiteți tabel întreținere)&lt;/span&gt;</v>
      </c>
      <c r="Y3076" s="622" t="str">
        <f t="shared" si="155"/>
        <v>6 din care 3 două camere, 3 trei camere, 0 număr camere necunoscut &lt;span style="color: red;"&gt;(spuneți-mi sau trimiteți tabel întreținere)&lt;/span&gt;</v>
      </c>
      <c r="Z3076" s="397"/>
      <c r="AA3076" s="625" t="s">
        <v>1043</v>
      </c>
      <c r="AB3076" s="628" t="s">
        <v>1307</v>
      </c>
      <c r="AC3076" s="431" t="s">
        <v>1155</v>
      </c>
      <c r="AD3076" s="623" t="s">
        <v>1442</v>
      </c>
      <c r="AE3076" s="623"/>
      <c r="AF3076" s="623"/>
      <c r="AG3076" s="623" t="s">
        <v>840</v>
      </c>
      <c r="AH3076" s="623"/>
      <c r="AI3076" s="623" t="s">
        <v>2586</v>
      </c>
      <c r="AJ3076" s="441"/>
      <c r="AK3076" s="359"/>
    </row>
    <row r="3077" spans="1:37">
      <c r="A3077" s="367"/>
      <c r="B3077" s="445" t="s">
        <v>172</v>
      </c>
      <c r="C3077" s="402">
        <v>46.747999999999998</v>
      </c>
      <c r="D3077" s="428">
        <v>23.495899999999999</v>
      </c>
      <c r="E3077" s="449" t="s">
        <v>206</v>
      </c>
      <c r="F3077" s="450" t="s">
        <v>1162</v>
      </c>
      <c r="G3077" s="450" t="s">
        <v>2512</v>
      </c>
      <c r="H3077" s="450" t="s">
        <v>3029</v>
      </c>
      <c r="I3077" s="627" t="s">
        <v>685</v>
      </c>
      <c r="J3077" s="399" t="s">
        <v>3</v>
      </c>
      <c r="K3077" s="624">
        <v>1</v>
      </c>
      <c r="L3077" s="624">
        <v>3</v>
      </c>
      <c r="M3077" s="624">
        <v>3</v>
      </c>
      <c r="N3077" s="398">
        <v>6</v>
      </c>
      <c r="O3077" s="395"/>
      <c r="P3077" s="526"/>
      <c r="Q3077" s="526">
        <v>3</v>
      </c>
      <c r="R3077" s="526">
        <v>3</v>
      </c>
      <c r="S3077" s="526"/>
      <c r="T3077" s="526"/>
      <c r="U3077" s="526"/>
      <c r="V3077" s="526">
        <f t="shared" si="156"/>
        <v>0</v>
      </c>
      <c r="W3077" s="672"/>
      <c r="X3077" s="396" t="str">
        <f t="shared" si="154"/>
        <v>3 două camere, 3 trei camere, 0 număr camere necunoscut &lt;span style="color: red;"&gt;(spuneți-mi sau trimiteți tabel întreținere)&lt;/span&gt;</v>
      </c>
      <c r="Y3077" s="622" t="str">
        <f t="shared" si="155"/>
        <v>6 din care 3 două camere, 3 trei camere, 0 număr camere necunoscut &lt;span style="color: red;"&gt;(spuneți-mi sau trimiteți tabel întreținere)&lt;/span&gt;</v>
      </c>
      <c r="Z3077" s="397"/>
      <c r="AA3077" s="625" t="s">
        <v>1043</v>
      </c>
      <c r="AB3077" s="628" t="s">
        <v>1307</v>
      </c>
      <c r="AC3077" s="431" t="s">
        <v>1155</v>
      </c>
      <c r="AD3077" s="623" t="s">
        <v>1442</v>
      </c>
      <c r="AE3077" s="623"/>
      <c r="AF3077" s="623"/>
      <c r="AG3077" s="623" t="s">
        <v>840</v>
      </c>
      <c r="AH3077" s="623"/>
      <c r="AI3077" s="623" t="s">
        <v>2586</v>
      </c>
      <c r="AJ3077" s="441"/>
      <c r="AK3077" s="359"/>
    </row>
    <row r="3078" spans="1:37">
      <c r="A3078" s="367"/>
      <c r="B3078" s="445" t="s">
        <v>70</v>
      </c>
      <c r="C3078" s="402">
        <v>46.7483</v>
      </c>
      <c r="D3078" s="428">
        <v>23.495899999999999</v>
      </c>
      <c r="E3078" s="449" t="s">
        <v>206</v>
      </c>
      <c r="F3078" s="450" t="s">
        <v>1162</v>
      </c>
      <c r="G3078" s="450" t="s">
        <v>2512</v>
      </c>
      <c r="H3078" s="450" t="s">
        <v>3029</v>
      </c>
      <c r="I3078" s="627" t="s">
        <v>685</v>
      </c>
      <c r="J3078" s="399" t="s">
        <v>3</v>
      </c>
      <c r="K3078" s="624">
        <v>1</v>
      </c>
      <c r="L3078" s="624">
        <v>3</v>
      </c>
      <c r="M3078" s="624">
        <v>3</v>
      </c>
      <c r="N3078" s="398">
        <v>6</v>
      </c>
      <c r="O3078" s="395"/>
      <c r="P3078" s="526"/>
      <c r="Q3078" s="526">
        <v>3</v>
      </c>
      <c r="R3078" s="526">
        <v>3</v>
      </c>
      <c r="S3078" s="526"/>
      <c r="T3078" s="526"/>
      <c r="U3078" s="526"/>
      <c r="V3078" s="526">
        <f t="shared" si="156"/>
        <v>0</v>
      </c>
      <c r="W3078" s="672"/>
      <c r="X3078" s="396" t="str">
        <f t="shared" si="154"/>
        <v>3 două camere, 3 trei camere, 0 număr camere necunoscut &lt;span style="color: red;"&gt;(spuneți-mi sau trimiteți tabel întreținere)&lt;/span&gt;</v>
      </c>
      <c r="Y3078" s="622" t="str">
        <f t="shared" si="155"/>
        <v>6 din care 3 două camere, 3 trei camere, 0 număr camere necunoscut &lt;span style="color: red;"&gt;(spuneți-mi sau trimiteți tabel întreținere)&lt;/span&gt;</v>
      </c>
      <c r="Z3078" s="397"/>
      <c r="AA3078" s="625" t="s">
        <v>1043</v>
      </c>
      <c r="AB3078" s="628" t="s">
        <v>1307</v>
      </c>
      <c r="AC3078" s="431" t="s">
        <v>1155</v>
      </c>
      <c r="AD3078" s="623" t="s">
        <v>1442</v>
      </c>
      <c r="AE3078" s="623"/>
      <c r="AF3078" s="623"/>
      <c r="AG3078" s="623" t="s">
        <v>840</v>
      </c>
      <c r="AH3078" s="623"/>
      <c r="AI3078" s="623" t="s">
        <v>2586</v>
      </c>
      <c r="AJ3078" s="441"/>
      <c r="AK3078" s="359"/>
    </row>
    <row r="3079" spans="1:37">
      <c r="A3079" s="367"/>
      <c r="B3079" s="445" t="s">
        <v>135</v>
      </c>
      <c r="C3079" s="402">
        <v>46.748100000000001</v>
      </c>
      <c r="D3079" s="428">
        <v>23.496400000000001</v>
      </c>
      <c r="E3079" s="449" t="s">
        <v>206</v>
      </c>
      <c r="F3079" s="450" t="s">
        <v>1162</v>
      </c>
      <c r="G3079" s="450" t="s">
        <v>2512</v>
      </c>
      <c r="H3079" s="450" t="s">
        <v>3029</v>
      </c>
      <c r="I3079" s="627" t="s">
        <v>685</v>
      </c>
      <c r="J3079" s="399" t="s">
        <v>3</v>
      </c>
      <c r="K3079" s="624">
        <v>1</v>
      </c>
      <c r="L3079" s="624">
        <v>3</v>
      </c>
      <c r="M3079" s="624">
        <v>3</v>
      </c>
      <c r="N3079" s="398">
        <v>6</v>
      </c>
      <c r="O3079" s="395"/>
      <c r="P3079" s="526"/>
      <c r="Q3079" s="526">
        <v>3</v>
      </c>
      <c r="R3079" s="526">
        <v>3</v>
      </c>
      <c r="S3079" s="526"/>
      <c r="T3079" s="526"/>
      <c r="U3079" s="526"/>
      <c r="V3079" s="526">
        <f t="shared" si="156"/>
        <v>0</v>
      </c>
      <c r="W3079" s="672"/>
      <c r="X3079" s="396" t="str">
        <f t="shared" si="154"/>
        <v>3 două camere, 3 trei camere, 0 număr camere necunoscut &lt;span style="color: red;"&gt;(spuneți-mi sau trimiteți tabel întreținere)&lt;/span&gt;</v>
      </c>
      <c r="Y3079" s="622" t="str">
        <f t="shared" si="155"/>
        <v>6 din care 3 două camere, 3 trei camere, 0 număr camere necunoscut &lt;span style="color: red;"&gt;(spuneți-mi sau trimiteți tabel întreținere)&lt;/span&gt;</v>
      </c>
      <c r="Z3079" s="397"/>
      <c r="AA3079" s="625" t="s">
        <v>1043</v>
      </c>
      <c r="AB3079" s="628" t="s">
        <v>1307</v>
      </c>
      <c r="AC3079" s="431" t="s">
        <v>1155</v>
      </c>
      <c r="AD3079" s="623" t="s">
        <v>1442</v>
      </c>
      <c r="AE3079" s="623"/>
      <c r="AF3079" s="623"/>
      <c r="AG3079" s="623" t="s">
        <v>840</v>
      </c>
      <c r="AH3079" s="623"/>
      <c r="AI3079" s="623" t="s">
        <v>2586</v>
      </c>
      <c r="AJ3079" s="441"/>
      <c r="AK3079" s="359"/>
    </row>
    <row r="3080" spans="1:37">
      <c r="A3080" s="367"/>
      <c r="B3080" s="445" t="s">
        <v>842</v>
      </c>
      <c r="C3080" s="402">
        <v>46.748399999999997</v>
      </c>
      <c r="D3080" s="428">
        <v>23.4955</v>
      </c>
      <c r="E3080" s="449" t="s">
        <v>206</v>
      </c>
      <c r="F3080" s="450" t="s">
        <v>1162</v>
      </c>
      <c r="G3080" s="450" t="s">
        <v>2512</v>
      </c>
      <c r="H3080" s="450" t="s">
        <v>3029</v>
      </c>
      <c r="I3080" s="627" t="s">
        <v>685</v>
      </c>
      <c r="J3080" s="399" t="s">
        <v>3</v>
      </c>
      <c r="K3080" s="624">
        <v>1</v>
      </c>
      <c r="L3080" s="624">
        <v>3</v>
      </c>
      <c r="M3080" s="624">
        <v>3</v>
      </c>
      <c r="N3080" s="398">
        <v>6</v>
      </c>
      <c r="O3080" s="395"/>
      <c r="P3080" s="526"/>
      <c r="Q3080" s="526">
        <v>3</v>
      </c>
      <c r="R3080" s="526">
        <v>3</v>
      </c>
      <c r="S3080" s="526"/>
      <c r="T3080" s="526"/>
      <c r="U3080" s="526"/>
      <c r="V3080" s="526">
        <f t="shared" si="156"/>
        <v>0</v>
      </c>
      <c r="W3080" s="672"/>
      <c r="X3080" s="396" t="str">
        <f t="shared" si="154"/>
        <v>3 două camere, 3 trei camere, 0 număr camere necunoscut &lt;span style="color: red;"&gt;(spuneți-mi sau trimiteți tabel întreținere)&lt;/span&gt;</v>
      </c>
      <c r="Y3080" s="622" t="str">
        <f t="shared" si="155"/>
        <v>6 din care 3 două camere, 3 trei camere, 0 număr camere necunoscut &lt;span style="color: red;"&gt;(spuneți-mi sau trimiteți tabel întreținere)&lt;/span&gt;</v>
      </c>
      <c r="Z3080" s="397"/>
      <c r="AA3080" s="625" t="s">
        <v>1043</v>
      </c>
      <c r="AB3080" s="628" t="s">
        <v>1307</v>
      </c>
      <c r="AC3080" s="431" t="s">
        <v>1155</v>
      </c>
      <c r="AD3080" s="623" t="s">
        <v>1442</v>
      </c>
      <c r="AE3080" s="623"/>
      <c r="AF3080" s="623"/>
      <c r="AG3080" s="623" t="s">
        <v>840</v>
      </c>
      <c r="AH3080" s="623"/>
      <c r="AI3080" s="623" t="s">
        <v>2586</v>
      </c>
      <c r="AJ3080" s="441"/>
      <c r="AK3080" s="359"/>
    </row>
    <row r="3081" spans="1:37">
      <c r="A3081" s="367"/>
      <c r="B3081" s="445" t="s">
        <v>843</v>
      </c>
      <c r="C3081" s="402">
        <v>46.748699999999999</v>
      </c>
      <c r="D3081" s="428">
        <v>23.495899999999999</v>
      </c>
      <c r="E3081" s="449" t="s">
        <v>206</v>
      </c>
      <c r="F3081" s="450" t="s">
        <v>1162</v>
      </c>
      <c r="G3081" s="450" t="s">
        <v>2512</v>
      </c>
      <c r="H3081" s="450" t="s">
        <v>3029</v>
      </c>
      <c r="I3081" s="627" t="s">
        <v>685</v>
      </c>
      <c r="J3081" s="399" t="s">
        <v>3</v>
      </c>
      <c r="K3081" s="624">
        <v>1</v>
      </c>
      <c r="L3081" s="624">
        <v>3</v>
      </c>
      <c r="M3081" s="624">
        <v>3</v>
      </c>
      <c r="N3081" s="398">
        <v>6</v>
      </c>
      <c r="O3081" s="395"/>
      <c r="P3081" s="526"/>
      <c r="Q3081" s="526">
        <v>3</v>
      </c>
      <c r="R3081" s="526">
        <v>3</v>
      </c>
      <c r="S3081" s="526"/>
      <c r="T3081" s="526"/>
      <c r="U3081" s="526"/>
      <c r="V3081" s="526">
        <f t="shared" si="156"/>
        <v>0</v>
      </c>
      <c r="W3081" s="672"/>
      <c r="X3081" s="396" t="str">
        <f t="shared" si="154"/>
        <v>3 două camere, 3 trei camere, 0 număr camere necunoscut &lt;span style="color: red;"&gt;(spuneți-mi sau trimiteți tabel întreținere)&lt;/span&gt;</v>
      </c>
      <c r="Y3081" s="622" t="str">
        <f t="shared" si="155"/>
        <v>6 din care 3 două camere, 3 trei camere, 0 număr camere necunoscut &lt;span style="color: red;"&gt;(spuneți-mi sau trimiteți tabel întreținere)&lt;/span&gt;</v>
      </c>
      <c r="Z3081" s="397"/>
      <c r="AA3081" s="625" t="s">
        <v>1043</v>
      </c>
      <c r="AB3081" s="628" t="s">
        <v>1307</v>
      </c>
      <c r="AC3081" s="431" t="s">
        <v>1155</v>
      </c>
      <c r="AD3081" s="623" t="s">
        <v>1442</v>
      </c>
      <c r="AE3081" s="623"/>
      <c r="AF3081" s="623"/>
      <c r="AG3081" s="623" t="s">
        <v>840</v>
      </c>
      <c r="AH3081" s="623"/>
      <c r="AI3081" s="623" t="s">
        <v>2586</v>
      </c>
      <c r="AJ3081" s="441"/>
      <c r="AK3081" s="359"/>
    </row>
    <row r="3082" spans="1:37">
      <c r="A3082" s="367"/>
      <c r="B3082" s="445" t="s">
        <v>853</v>
      </c>
      <c r="C3082" s="402">
        <v>46.748699999999999</v>
      </c>
      <c r="D3082" s="428">
        <v>23.496200000000002</v>
      </c>
      <c r="E3082" s="449" t="s">
        <v>206</v>
      </c>
      <c r="F3082" s="450" t="s">
        <v>1162</v>
      </c>
      <c r="G3082" s="450" t="s">
        <v>2512</v>
      </c>
      <c r="H3082" s="450" t="s">
        <v>3029</v>
      </c>
      <c r="I3082" s="627" t="s">
        <v>685</v>
      </c>
      <c r="J3082" s="399" t="s">
        <v>3</v>
      </c>
      <c r="K3082" s="624">
        <v>1</v>
      </c>
      <c r="L3082" s="624">
        <v>3</v>
      </c>
      <c r="M3082" s="624">
        <v>3</v>
      </c>
      <c r="N3082" s="398">
        <v>6</v>
      </c>
      <c r="O3082" s="395"/>
      <c r="P3082" s="526"/>
      <c r="Q3082" s="526">
        <v>3</v>
      </c>
      <c r="R3082" s="526">
        <v>3</v>
      </c>
      <c r="S3082" s="526"/>
      <c r="T3082" s="526"/>
      <c r="U3082" s="526"/>
      <c r="V3082" s="526">
        <f t="shared" si="156"/>
        <v>0</v>
      </c>
      <c r="W3082" s="672"/>
      <c r="X3082" s="396" t="str">
        <f t="shared" si="154"/>
        <v>3 două camere, 3 trei camere, 0 număr camere necunoscut &lt;span style="color: red;"&gt;(spuneți-mi sau trimiteți tabel întreținere)&lt;/span&gt;</v>
      </c>
      <c r="Y3082" s="622" t="str">
        <f t="shared" si="155"/>
        <v>6 din care 3 două camere, 3 trei camere, 0 număr camere necunoscut &lt;span style="color: red;"&gt;(spuneți-mi sau trimiteți tabel întreținere)&lt;/span&gt;</v>
      </c>
      <c r="Z3082" s="397"/>
      <c r="AA3082" s="625" t="s">
        <v>1043</v>
      </c>
      <c r="AB3082" s="628" t="s">
        <v>1307</v>
      </c>
      <c r="AC3082" s="431" t="s">
        <v>1155</v>
      </c>
      <c r="AD3082" s="623" t="s">
        <v>1442</v>
      </c>
      <c r="AE3082" s="623"/>
      <c r="AF3082" s="623"/>
      <c r="AG3082" s="623" t="s">
        <v>840</v>
      </c>
      <c r="AH3082" s="623"/>
      <c r="AI3082" s="623" t="s">
        <v>2586</v>
      </c>
      <c r="AJ3082" s="441"/>
      <c r="AK3082" s="359"/>
    </row>
    <row r="3083" spans="1:37">
      <c r="A3083" s="367"/>
      <c r="B3083" s="445" t="s">
        <v>855</v>
      </c>
      <c r="C3083" s="402">
        <v>46.748699999999999</v>
      </c>
      <c r="D3083" s="428">
        <v>23.4955</v>
      </c>
      <c r="E3083" s="449" t="s">
        <v>206</v>
      </c>
      <c r="F3083" s="450" t="s">
        <v>1162</v>
      </c>
      <c r="G3083" s="450" t="s">
        <v>2512</v>
      </c>
      <c r="H3083" s="450" t="s">
        <v>3029</v>
      </c>
      <c r="I3083" s="627" t="s">
        <v>685</v>
      </c>
      <c r="J3083" s="399" t="s">
        <v>3</v>
      </c>
      <c r="K3083" s="624">
        <v>1</v>
      </c>
      <c r="L3083" s="624">
        <v>3</v>
      </c>
      <c r="M3083" s="624">
        <v>3</v>
      </c>
      <c r="N3083" s="398">
        <v>6</v>
      </c>
      <c r="O3083" s="395"/>
      <c r="P3083" s="526"/>
      <c r="Q3083" s="526">
        <v>3</v>
      </c>
      <c r="R3083" s="526">
        <v>3</v>
      </c>
      <c r="S3083" s="526"/>
      <c r="T3083" s="526"/>
      <c r="U3083" s="526"/>
      <c r="V3083" s="526">
        <f t="shared" si="156"/>
        <v>0</v>
      </c>
      <c r="W3083" s="672"/>
      <c r="X3083" s="396" t="str">
        <f t="shared" si="154"/>
        <v>3 două camere, 3 trei camere, 0 număr camere necunoscut &lt;span style="color: red;"&gt;(spuneți-mi sau trimiteți tabel întreținere)&lt;/span&gt;</v>
      </c>
      <c r="Y3083" s="622" t="str">
        <f t="shared" si="155"/>
        <v>6 din care 3 două camere, 3 trei camere, 0 număr camere necunoscut &lt;span style="color: red;"&gt;(spuneți-mi sau trimiteți tabel întreținere)&lt;/span&gt;</v>
      </c>
      <c r="Z3083" s="397"/>
      <c r="AA3083" s="625" t="s">
        <v>1043</v>
      </c>
      <c r="AB3083" s="628" t="s">
        <v>1307</v>
      </c>
      <c r="AC3083" s="431" t="s">
        <v>1155</v>
      </c>
      <c r="AD3083" s="623" t="s">
        <v>1442</v>
      </c>
      <c r="AE3083" s="623"/>
      <c r="AF3083" s="623"/>
      <c r="AG3083" s="623" t="s">
        <v>840</v>
      </c>
      <c r="AH3083" s="623"/>
      <c r="AI3083" s="623" t="s">
        <v>2586</v>
      </c>
      <c r="AJ3083" s="441"/>
      <c r="AK3083" s="359"/>
    </row>
    <row r="3084" spans="1:37">
      <c r="A3084" s="367"/>
      <c r="B3084" s="445" t="s">
        <v>102</v>
      </c>
      <c r="C3084" s="402">
        <v>46.745899999999999</v>
      </c>
      <c r="D3084" s="428">
        <v>23.487400000000001</v>
      </c>
      <c r="E3084" s="449" t="s">
        <v>206</v>
      </c>
      <c r="F3084" s="450" t="s">
        <v>1162</v>
      </c>
      <c r="G3084" s="450" t="s">
        <v>2512</v>
      </c>
      <c r="H3084" s="450" t="s">
        <v>3094</v>
      </c>
      <c r="I3084" s="627" t="s">
        <v>673</v>
      </c>
      <c r="J3084" s="399" t="s">
        <v>3</v>
      </c>
      <c r="K3084" s="624">
        <v>2</v>
      </c>
      <c r="L3084" s="624">
        <v>4</v>
      </c>
      <c r="M3084" s="624">
        <v>4</v>
      </c>
      <c r="N3084" s="398">
        <v>16</v>
      </c>
      <c r="O3084" s="395"/>
      <c r="P3084" s="320"/>
      <c r="Q3084" s="320">
        <v>4</v>
      </c>
      <c r="R3084" s="320">
        <v>12</v>
      </c>
      <c r="S3084" s="320"/>
      <c r="T3084" s="320"/>
      <c r="U3084" s="526"/>
      <c r="V3084" s="526">
        <f t="shared" si="156"/>
        <v>0</v>
      </c>
      <c r="W3084" s="672"/>
      <c r="X3084" s="396" t="str">
        <f t="shared" si="154"/>
        <v>4 două camere, 12 trei camere, 0 număr camere necunoscut &lt;span style="color: red;"&gt;(spuneți-mi sau trimiteți tabel întreținere)&lt;/span&gt;</v>
      </c>
      <c r="Y3084" s="622" t="str">
        <f t="shared" si="155"/>
        <v>16 din care 4 două camere, 12 trei camere, 0 număr camere necunoscut &lt;span style="color: red;"&gt;(spuneți-mi sau trimiteți tabel întreținere)&lt;/span&gt;</v>
      </c>
      <c r="Z3084" s="397"/>
      <c r="AA3084" s="625" t="s">
        <v>1043</v>
      </c>
      <c r="AB3084" s="628" t="s">
        <v>1307</v>
      </c>
      <c r="AC3084" s="431" t="s">
        <v>1155</v>
      </c>
      <c r="AD3084" s="623" t="s">
        <v>1361</v>
      </c>
      <c r="AE3084" s="623"/>
      <c r="AF3084" s="623"/>
      <c r="AG3084" s="623" t="s">
        <v>10</v>
      </c>
      <c r="AH3084" s="623"/>
      <c r="AI3084" s="623" t="s">
        <v>2566</v>
      </c>
      <c r="AJ3084" s="441"/>
      <c r="AK3084" s="359"/>
    </row>
    <row r="3085" spans="1:37">
      <c r="A3085" s="367"/>
      <c r="B3085" s="445" t="s">
        <v>160</v>
      </c>
      <c r="C3085" s="402">
        <v>46.746000000000002</v>
      </c>
      <c r="D3085" s="428">
        <v>23.486699999999999</v>
      </c>
      <c r="E3085" s="449" t="s">
        <v>206</v>
      </c>
      <c r="F3085" s="450" t="s">
        <v>1162</v>
      </c>
      <c r="G3085" s="450" t="s">
        <v>2512</v>
      </c>
      <c r="H3085" s="450" t="s">
        <v>3094</v>
      </c>
      <c r="I3085" s="627" t="s">
        <v>673</v>
      </c>
      <c r="J3085" s="399" t="s">
        <v>3</v>
      </c>
      <c r="K3085" s="624">
        <v>3</v>
      </c>
      <c r="L3085" s="624">
        <v>4</v>
      </c>
      <c r="M3085" s="624">
        <v>4</v>
      </c>
      <c r="N3085" s="398">
        <v>24</v>
      </c>
      <c r="O3085" s="395"/>
      <c r="P3085" s="320"/>
      <c r="Q3085" s="320">
        <v>6</v>
      </c>
      <c r="R3085" s="320">
        <v>18</v>
      </c>
      <c r="S3085" s="320"/>
      <c r="T3085" s="320"/>
      <c r="U3085" s="526"/>
      <c r="V3085" s="526">
        <f t="shared" si="156"/>
        <v>0</v>
      </c>
      <c r="W3085" s="672"/>
      <c r="X3085" s="396" t="str">
        <f t="shared" si="154"/>
        <v>6 două camere, 18 trei camere, 0 număr camere necunoscut &lt;span style="color: red;"&gt;(spuneți-mi sau trimiteți tabel întreținere)&lt;/span&gt;</v>
      </c>
      <c r="Y3085" s="622" t="str">
        <f t="shared" si="155"/>
        <v>24 din care 6 două camere, 18 trei camere, 0 număr camere necunoscut &lt;span style="color: red;"&gt;(spuneți-mi sau trimiteți tabel întreținere)&lt;/span&gt;</v>
      </c>
      <c r="Z3085" s="397"/>
      <c r="AA3085" s="625" t="s">
        <v>1043</v>
      </c>
      <c r="AB3085" s="628" t="s">
        <v>1307</v>
      </c>
      <c r="AC3085" s="431" t="s">
        <v>1155</v>
      </c>
      <c r="AD3085" s="623" t="s">
        <v>1362</v>
      </c>
      <c r="AE3085" s="623"/>
      <c r="AF3085" s="623"/>
      <c r="AG3085" s="623" t="s">
        <v>10</v>
      </c>
      <c r="AH3085" s="623"/>
      <c r="AI3085" s="623" t="s">
        <v>2566</v>
      </c>
      <c r="AJ3085" s="441"/>
      <c r="AK3085" s="359"/>
    </row>
    <row r="3086" spans="1:37">
      <c r="A3086" s="367"/>
      <c r="B3086" s="445" t="s">
        <v>39</v>
      </c>
      <c r="C3086" s="402">
        <v>46.747199999999999</v>
      </c>
      <c r="D3086" s="428">
        <v>23.4956</v>
      </c>
      <c r="E3086" s="449" t="s">
        <v>206</v>
      </c>
      <c r="F3086" s="450" t="s">
        <v>1162</v>
      </c>
      <c r="G3086" s="450" t="s">
        <v>2512</v>
      </c>
      <c r="H3086" s="450" t="s">
        <v>3028</v>
      </c>
      <c r="I3086" s="627" t="s">
        <v>685</v>
      </c>
      <c r="J3086" s="399" t="s">
        <v>3</v>
      </c>
      <c r="K3086" s="624">
        <v>1</v>
      </c>
      <c r="L3086" s="624">
        <v>3</v>
      </c>
      <c r="M3086" s="624">
        <v>3</v>
      </c>
      <c r="N3086" s="398">
        <v>6</v>
      </c>
      <c r="O3086" s="395"/>
      <c r="P3086" s="526"/>
      <c r="Q3086" s="526">
        <v>3</v>
      </c>
      <c r="R3086" s="526">
        <v>3</v>
      </c>
      <c r="S3086" s="526"/>
      <c r="T3086" s="526"/>
      <c r="U3086" s="526"/>
      <c r="V3086" s="526">
        <f t="shared" si="156"/>
        <v>0</v>
      </c>
      <c r="W3086" s="672"/>
      <c r="X3086" s="396" t="str">
        <f t="shared" si="154"/>
        <v>3 două camere, 3 trei camere, 0 număr camere necunoscut &lt;span style="color: red;"&gt;(spuneți-mi sau trimiteți tabel întreținere)&lt;/span&gt;</v>
      </c>
      <c r="Y3086" s="622" t="str">
        <f t="shared" si="155"/>
        <v>6 din care 3 două camere, 3 trei camere, 0 număr camere necunoscut &lt;span style="color: red;"&gt;(spuneți-mi sau trimiteți tabel întreținere)&lt;/span&gt;</v>
      </c>
      <c r="Z3086" s="397"/>
      <c r="AA3086" s="625" t="s">
        <v>1043</v>
      </c>
      <c r="AB3086" s="628" t="s">
        <v>1307</v>
      </c>
      <c r="AC3086" s="431" t="s">
        <v>1155</v>
      </c>
      <c r="AD3086" s="623" t="s">
        <v>1442</v>
      </c>
      <c r="AE3086" s="623"/>
      <c r="AF3086" s="623"/>
      <c r="AG3086" s="623" t="s">
        <v>840</v>
      </c>
      <c r="AH3086" s="623"/>
      <c r="AI3086" s="623" t="s">
        <v>2586</v>
      </c>
      <c r="AJ3086" s="441"/>
      <c r="AK3086" s="359"/>
    </row>
    <row r="3087" spans="1:37">
      <c r="A3087" s="367"/>
      <c r="B3087" s="445" t="s">
        <v>40</v>
      </c>
      <c r="C3087" s="402">
        <v>46.747199999999999</v>
      </c>
      <c r="D3087" s="428">
        <v>23.496200000000002</v>
      </c>
      <c r="E3087" s="449" t="s">
        <v>206</v>
      </c>
      <c r="F3087" s="450" t="s">
        <v>1162</v>
      </c>
      <c r="G3087" s="450" t="s">
        <v>2512</v>
      </c>
      <c r="H3087" s="450" t="s">
        <v>3027</v>
      </c>
      <c r="I3087" s="627" t="s">
        <v>685</v>
      </c>
      <c r="J3087" s="399" t="s">
        <v>3</v>
      </c>
      <c r="K3087" s="624">
        <v>1</v>
      </c>
      <c r="L3087" s="624">
        <v>3</v>
      </c>
      <c r="M3087" s="624">
        <v>3</v>
      </c>
      <c r="N3087" s="398">
        <v>6</v>
      </c>
      <c r="O3087" s="395"/>
      <c r="P3087" s="526"/>
      <c r="Q3087" s="526">
        <v>3</v>
      </c>
      <c r="R3087" s="526">
        <v>3</v>
      </c>
      <c r="S3087" s="526"/>
      <c r="T3087" s="526"/>
      <c r="U3087" s="526"/>
      <c r="V3087" s="526">
        <f t="shared" si="156"/>
        <v>0</v>
      </c>
      <c r="W3087" s="672"/>
      <c r="X3087" s="396" t="str">
        <f t="shared" si="154"/>
        <v>3 două camere, 3 trei camere, 0 număr camere necunoscut &lt;span style="color: red;"&gt;(spuneți-mi sau trimiteți tabel întreținere)&lt;/span&gt;</v>
      </c>
      <c r="Y3087" s="622" t="str">
        <f t="shared" si="155"/>
        <v>6 din care 3 două camere, 3 trei camere, 0 număr camere necunoscut &lt;span style="color: red;"&gt;(spuneți-mi sau trimiteți tabel întreținere)&lt;/span&gt;</v>
      </c>
      <c r="Z3087" s="397"/>
      <c r="AA3087" s="625" t="s">
        <v>1043</v>
      </c>
      <c r="AB3087" s="628" t="s">
        <v>1307</v>
      </c>
      <c r="AC3087" s="431" t="s">
        <v>1155</v>
      </c>
      <c r="AD3087" s="623" t="s">
        <v>1442</v>
      </c>
      <c r="AE3087" s="623"/>
      <c r="AF3087" s="623"/>
      <c r="AG3087" s="623" t="s">
        <v>840</v>
      </c>
      <c r="AH3087" s="623"/>
      <c r="AI3087" s="623" t="s">
        <v>2586</v>
      </c>
      <c r="AJ3087" s="441"/>
      <c r="AK3087" s="359"/>
    </row>
    <row r="3088" spans="1:37">
      <c r="A3088" s="367"/>
      <c r="B3088" s="445" t="s">
        <v>156</v>
      </c>
      <c r="C3088" s="402">
        <v>46.746099999999998</v>
      </c>
      <c r="D3088" s="428">
        <v>23.488099999999999</v>
      </c>
      <c r="E3088" s="449" t="s">
        <v>206</v>
      </c>
      <c r="F3088" s="450" t="s">
        <v>1162</v>
      </c>
      <c r="G3088" s="450" t="s">
        <v>2512</v>
      </c>
      <c r="H3088" s="450" t="s">
        <v>3094</v>
      </c>
      <c r="I3088" s="627" t="s">
        <v>673</v>
      </c>
      <c r="J3088" s="399" t="s">
        <v>3</v>
      </c>
      <c r="K3088" s="624">
        <v>2</v>
      </c>
      <c r="L3088" s="624">
        <v>4</v>
      </c>
      <c r="M3088" s="624">
        <v>4</v>
      </c>
      <c r="N3088" s="398">
        <v>16</v>
      </c>
      <c r="O3088" s="395"/>
      <c r="P3088" s="320"/>
      <c r="Q3088" s="320">
        <v>4</v>
      </c>
      <c r="R3088" s="320">
        <v>12</v>
      </c>
      <c r="S3088" s="320"/>
      <c r="T3088" s="320"/>
      <c r="U3088" s="526"/>
      <c r="V3088" s="526">
        <f t="shared" si="156"/>
        <v>0</v>
      </c>
      <c r="W3088" s="672"/>
      <c r="X3088" s="396" t="str">
        <f t="shared" si="154"/>
        <v>4 două camere, 12 trei camere, 0 număr camere necunoscut &lt;span style="color: red;"&gt;(spuneți-mi sau trimiteți tabel întreținere)&lt;/span&gt;</v>
      </c>
      <c r="Y3088" s="622" t="str">
        <f t="shared" si="155"/>
        <v>16 din care 4 două camere, 12 trei camere, 0 număr camere necunoscut &lt;span style="color: red;"&gt;(spuneți-mi sau trimiteți tabel întreținere)&lt;/span&gt;</v>
      </c>
      <c r="Z3088" s="397"/>
      <c r="AA3088" s="625" t="s">
        <v>1043</v>
      </c>
      <c r="AB3088" s="628" t="s">
        <v>1307</v>
      </c>
      <c r="AC3088" s="431" t="s">
        <v>1155</v>
      </c>
      <c r="AD3088" s="623" t="s">
        <v>1361</v>
      </c>
      <c r="AE3088" s="623"/>
      <c r="AF3088" s="623"/>
      <c r="AG3088" s="623" t="s">
        <v>10</v>
      </c>
      <c r="AH3088" s="623"/>
      <c r="AI3088" s="623" t="s">
        <v>2566</v>
      </c>
      <c r="AJ3088" s="441"/>
      <c r="AK3088" s="359"/>
    </row>
    <row r="3089" spans="1:37">
      <c r="A3089" s="367"/>
      <c r="B3089" s="445" t="s">
        <v>157</v>
      </c>
      <c r="C3089" s="402">
        <v>46.745800000000003</v>
      </c>
      <c r="D3089" s="428">
        <v>23.488199999999999</v>
      </c>
      <c r="E3089" s="449" t="s">
        <v>206</v>
      </c>
      <c r="F3089" s="450" t="s">
        <v>1162</v>
      </c>
      <c r="G3089" s="450" t="s">
        <v>2512</v>
      </c>
      <c r="H3089" s="450" t="s">
        <v>3094</v>
      </c>
      <c r="I3089" s="627" t="s">
        <v>673</v>
      </c>
      <c r="J3089" s="399" t="s">
        <v>3</v>
      </c>
      <c r="K3089" s="624">
        <v>2</v>
      </c>
      <c r="L3089" s="624">
        <v>4</v>
      </c>
      <c r="M3089" s="624">
        <v>4</v>
      </c>
      <c r="N3089" s="398">
        <v>16</v>
      </c>
      <c r="O3089" s="395"/>
      <c r="P3089" s="320"/>
      <c r="Q3089" s="320">
        <v>4</v>
      </c>
      <c r="R3089" s="320">
        <v>12</v>
      </c>
      <c r="S3089" s="320"/>
      <c r="T3089" s="320"/>
      <c r="U3089" s="526"/>
      <c r="V3089" s="526">
        <f t="shared" si="156"/>
        <v>0</v>
      </c>
      <c r="W3089" s="672"/>
      <c r="X3089" s="396" t="str">
        <f t="shared" si="154"/>
        <v>4 două camere, 12 trei camere, 0 număr camere necunoscut &lt;span style="color: red;"&gt;(spuneți-mi sau trimiteți tabel întreținere)&lt;/span&gt;</v>
      </c>
      <c r="Y3089" s="622" t="str">
        <f t="shared" si="155"/>
        <v>16 din care 4 două camere, 12 trei camere, 0 număr camere necunoscut &lt;span style="color: red;"&gt;(spuneți-mi sau trimiteți tabel întreținere)&lt;/span&gt;</v>
      </c>
      <c r="Z3089" s="397"/>
      <c r="AA3089" s="625" t="s">
        <v>1043</v>
      </c>
      <c r="AB3089" s="628" t="s">
        <v>1307</v>
      </c>
      <c r="AC3089" s="431" t="s">
        <v>1155</v>
      </c>
      <c r="AD3089" s="623" t="s">
        <v>1361</v>
      </c>
      <c r="AE3089" s="623"/>
      <c r="AF3089" s="623"/>
      <c r="AG3089" s="623" t="s">
        <v>10</v>
      </c>
      <c r="AH3089" s="623"/>
      <c r="AI3089" s="623" t="s">
        <v>2566</v>
      </c>
      <c r="AJ3089" s="441"/>
      <c r="AK3089" s="359"/>
    </row>
    <row r="3090" spans="1:37">
      <c r="A3090" s="367"/>
      <c r="B3090" s="445" t="s">
        <v>56</v>
      </c>
      <c r="C3090" s="402">
        <v>46.745399999999997</v>
      </c>
      <c r="D3090" s="428">
        <v>23.488099999999999</v>
      </c>
      <c r="E3090" s="449" t="s">
        <v>206</v>
      </c>
      <c r="F3090" s="450" t="s">
        <v>1162</v>
      </c>
      <c r="G3090" s="450" t="s">
        <v>2512</v>
      </c>
      <c r="H3090" s="450" t="s">
        <v>3094</v>
      </c>
      <c r="I3090" s="627" t="s">
        <v>673</v>
      </c>
      <c r="J3090" s="399" t="s">
        <v>3</v>
      </c>
      <c r="K3090" s="624">
        <v>2</v>
      </c>
      <c r="L3090" s="624">
        <v>4</v>
      </c>
      <c r="M3090" s="624">
        <v>4</v>
      </c>
      <c r="N3090" s="398">
        <v>16</v>
      </c>
      <c r="O3090" s="395"/>
      <c r="P3090" s="320"/>
      <c r="Q3090" s="320">
        <v>4</v>
      </c>
      <c r="R3090" s="320">
        <v>12</v>
      </c>
      <c r="S3090" s="320"/>
      <c r="T3090" s="320"/>
      <c r="U3090" s="526"/>
      <c r="V3090" s="526">
        <f t="shared" si="156"/>
        <v>0</v>
      </c>
      <c r="W3090" s="672"/>
      <c r="X3090" s="396" t="str">
        <f t="shared" si="154"/>
        <v>4 două camere, 12 trei camere, 0 număr camere necunoscut &lt;span style="color: red;"&gt;(spuneți-mi sau trimiteți tabel întreținere)&lt;/span&gt;</v>
      </c>
      <c r="Y3090" s="622" t="str">
        <f t="shared" si="155"/>
        <v>16 din care 4 două camere, 12 trei camere, 0 număr camere necunoscut &lt;span style="color: red;"&gt;(spuneți-mi sau trimiteți tabel întreținere)&lt;/span&gt;</v>
      </c>
      <c r="Z3090" s="397"/>
      <c r="AA3090" s="625" t="s">
        <v>1043</v>
      </c>
      <c r="AB3090" s="628" t="s">
        <v>1307</v>
      </c>
      <c r="AC3090" s="431" t="s">
        <v>1155</v>
      </c>
      <c r="AD3090" s="623" t="s">
        <v>1361</v>
      </c>
      <c r="AE3090" s="623"/>
      <c r="AF3090" s="623"/>
      <c r="AG3090" s="623" t="s">
        <v>10</v>
      </c>
      <c r="AH3090" s="623"/>
      <c r="AI3090" s="623" t="s">
        <v>2566</v>
      </c>
      <c r="AJ3090" s="441"/>
      <c r="AK3090" s="359"/>
    </row>
    <row r="3091" spans="1:37">
      <c r="A3091" s="367"/>
      <c r="B3091" s="445" t="s">
        <v>100</v>
      </c>
      <c r="C3091" s="402">
        <v>46.746099999999998</v>
      </c>
      <c r="D3091" s="428">
        <v>23.488600000000002</v>
      </c>
      <c r="E3091" s="449" t="s">
        <v>206</v>
      </c>
      <c r="F3091" s="450" t="s">
        <v>1162</v>
      </c>
      <c r="G3091" s="450" t="s">
        <v>2512</v>
      </c>
      <c r="H3091" s="450" t="s">
        <v>3094</v>
      </c>
      <c r="I3091" s="627" t="s">
        <v>673</v>
      </c>
      <c r="J3091" s="399" t="s">
        <v>3</v>
      </c>
      <c r="K3091" s="624">
        <v>2</v>
      </c>
      <c r="L3091" s="624">
        <v>4</v>
      </c>
      <c r="M3091" s="624">
        <v>4</v>
      </c>
      <c r="N3091" s="398">
        <v>16</v>
      </c>
      <c r="O3091" s="395"/>
      <c r="P3091" s="320"/>
      <c r="Q3091" s="320">
        <v>4</v>
      </c>
      <c r="R3091" s="320">
        <v>12</v>
      </c>
      <c r="S3091" s="320"/>
      <c r="T3091" s="320"/>
      <c r="U3091" s="526"/>
      <c r="V3091" s="526">
        <f t="shared" si="156"/>
        <v>0</v>
      </c>
      <c r="W3091" s="672"/>
      <c r="X3091" s="396" t="str">
        <f t="shared" si="154"/>
        <v>4 două camere, 12 trei camere, 0 număr camere necunoscut &lt;span style="color: red;"&gt;(spuneți-mi sau trimiteți tabel întreținere)&lt;/span&gt;</v>
      </c>
      <c r="Y3091" s="622" t="str">
        <f t="shared" si="155"/>
        <v>16 din care 4 două camere, 12 trei camere, 0 număr camere necunoscut &lt;span style="color: red;"&gt;(spuneți-mi sau trimiteți tabel întreținere)&lt;/span&gt;</v>
      </c>
      <c r="Z3091" s="397"/>
      <c r="AA3091" s="625" t="s">
        <v>1043</v>
      </c>
      <c r="AB3091" s="628" t="s">
        <v>1307</v>
      </c>
      <c r="AC3091" s="431" t="s">
        <v>1155</v>
      </c>
      <c r="AD3091" s="623" t="s">
        <v>1361</v>
      </c>
      <c r="AE3091" s="623"/>
      <c r="AF3091" s="623"/>
      <c r="AG3091" s="623" t="s">
        <v>10</v>
      </c>
      <c r="AH3091" s="623"/>
      <c r="AI3091" s="623" t="s">
        <v>2566</v>
      </c>
      <c r="AJ3091" s="441"/>
      <c r="AK3091" s="359"/>
    </row>
    <row r="3092" spans="1:37">
      <c r="A3092" s="367"/>
      <c r="B3092" s="445" t="s">
        <v>163</v>
      </c>
      <c r="C3092" s="402">
        <v>46.746499999999997</v>
      </c>
      <c r="D3092" s="428">
        <v>23.488800000000001</v>
      </c>
      <c r="E3092" s="449" t="s">
        <v>206</v>
      </c>
      <c r="F3092" s="450" t="s">
        <v>1162</v>
      </c>
      <c r="G3092" s="450" t="s">
        <v>2512</v>
      </c>
      <c r="H3092" s="450" t="s">
        <v>3094</v>
      </c>
      <c r="I3092" s="627" t="s">
        <v>673</v>
      </c>
      <c r="J3092" s="399" t="s">
        <v>3</v>
      </c>
      <c r="K3092" s="624">
        <v>4</v>
      </c>
      <c r="L3092" s="624">
        <v>4</v>
      </c>
      <c r="M3092" s="624">
        <v>4</v>
      </c>
      <c r="N3092" s="398">
        <v>32</v>
      </c>
      <c r="O3092" s="395"/>
      <c r="P3092" s="320"/>
      <c r="Q3092" s="320">
        <v>8</v>
      </c>
      <c r="R3092" s="320">
        <v>24</v>
      </c>
      <c r="S3092" s="320"/>
      <c r="T3092" s="320"/>
      <c r="U3092" s="526"/>
      <c r="V3092" s="526">
        <f t="shared" si="156"/>
        <v>0</v>
      </c>
      <c r="W3092" s="672"/>
      <c r="X3092" s="396" t="str">
        <f t="shared" si="154"/>
        <v>8 două camere, 24 trei camere, 0 număr camere necunoscut &lt;span style="color: red;"&gt;(spuneți-mi sau trimiteți tabel întreținere)&lt;/span&gt;</v>
      </c>
      <c r="Y3092" s="622" t="str">
        <f t="shared" si="155"/>
        <v>32 din care 8 două camere, 24 trei camere, 0 număr camere necunoscut &lt;span style="color: red;"&gt;(spuneți-mi sau trimiteți tabel întreținere)&lt;/span&gt;</v>
      </c>
      <c r="Z3092" s="397"/>
      <c r="AA3092" s="625" t="s">
        <v>1043</v>
      </c>
      <c r="AB3092" s="628" t="s">
        <v>1307</v>
      </c>
      <c r="AC3092" s="431" t="s">
        <v>1155</v>
      </c>
      <c r="AD3092" s="623" t="s">
        <v>1364</v>
      </c>
      <c r="AE3092" s="623"/>
      <c r="AF3092" s="623"/>
      <c r="AG3092" s="623" t="s">
        <v>10</v>
      </c>
      <c r="AH3092" s="623"/>
      <c r="AI3092" s="623" t="s">
        <v>2566</v>
      </c>
      <c r="AJ3092" s="441"/>
      <c r="AK3092" s="359"/>
    </row>
    <row r="3093" spans="1:37">
      <c r="A3093" s="367"/>
      <c r="B3093" s="445" t="s">
        <v>131</v>
      </c>
      <c r="C3093" s="402">
        <v>46.746400000000001</v>
      </c>
      <c r="D3093" s="428">
        <v>23.488</v>
      </c>
      <c r="E3093" s="449" t="s">
        <v>206</v>
      </c>
      <c r="F3093" s="450" t="s">
        <v>1162</v>
      </c>
      <c r="G3093" s="450" t="s">
        <v>2512</v>
      </c>
      <c r="H3093" s="450" t="s">
        <v>3094</v>
      </c>
      <c r="I3093" s="627" t="s">
        <v>673</v>
      </c>
      <c r="J3093" s="399" t="s">
        <v>3</v>
      </c>
      <c r="K3093" s="624">
        <v>4</v>
      </c>
      <c r="L3093" s="624">
        <v>4</v>
      </c>
      <c r="M3093" s="624">
        <v>4</v>
      </c>
      <c r="N3093" s="398">
        <v>32</v>
      </c>
      <c r="O3093" s="395"/>
      <c r="P3093" s="320"/>
      <c r="Q3093" s="320">
        <v>8</v>
      </c>
      <c r="R3093" s="320">
        <v>24</v>
      </c>
      <c r="S3093" s="320"/>
      <c r="T3093" s="320"/>
      <c r="U3093" s="526"/>
      <c r="V3093" s="526">
        <f t="shared" si="156"/>
        <v>0</v>
      </c>
      <c r="W3093" s="672"/>
      <c r="X3093" s="396" t="str">
        <f t="shared" si="154"/>
        <v>8 două camere, 24 trei camere, 0 număr camere necunoscut &lt;span style="color: red;"&gt;(spuneți-mi sau trimiteți tabel întreținere)&lt;/span&gt;</v>
      </c>
      <c r="Y3093" s="622" t="str">
        <f t="shared" si="155"/>
        <v>32 din care 8 două camere, 24 trei camere, 0 număr camere necunoscut &lt;span style="color: red;"&gt;(spuneți-mi sau trimiteți tabel întreținere)&lt;/span&gt;</v>
      </c>
      <c r="Z3093" s="397"/>
      <c r="AA3093" s="625" t="s">
        <v>1043</v>
      </c>
      <c r="AB3093" s="628" t="s">
        <v>1307</v>
      </c>
      <c r="AC3093" s="431" t="s">
        <v>1155</v>
      </c>
      <c r="AD3093" s="623" t="s">
        <v>1364</v>
      </c>
      <c r="AE3093" s="623"/>
      <c r="AF3093" s="623"/>
      <c r="AG3093" s="623" t="s">
        <v>10</v>
      </c>
      <c r="AH3093" s="623"/>
      <c r="AI3093" s="623" t="s">
        <v>2566</v>
      </c>
      <c r="AJ3093" s="441"/>
      <c r="AK3093" s="359"/>
    </row>
    <row r="3094" spans="1:37">
      <c r="A3094" s="367"/>
      <c r="B3094" s="445" t="s">
        <v>164</v>
      </c>
      <c r="C3094" s="402">
        <v>46.746200000000002</v>
      </c>
      <c r="D3094" s="428">
        <v>23.487100000000002</v>
      </c>
      <c r="E3094" s="449" t="s">
        <v>206</v>
      </c>
      <c r="F3094" s="450" t="s">
        <v>1162</v>
      </c>
      <c r="G3094" s="450" t="s">
        <v>2512</v>
      </c>
      <c r="H3094" s="450" t="s">
        <v>3094</v>
      </c>
      <c r="I3094" s="627" t="s">
        <v>673</v>
      </c>
      <c r="J3094" s="399" t="s">
        <v>3</v>
      </c>
      <c r="K3094" s="624">
        <v>4</v>
      </c>
      <c r="L3094" s="624">
        <v>4</v>
      </c>
      <c r="M3094" s="624">
        <v>4</v>
      </c>
      <c r="N3094" s="398">
        <v>32</v>
      </c>
      <c r="O3094" s="395"/>
      <c r="P3094" s="320"/>
      <c r="Q3094" s="320">
        <v>8</v>
      </c>
      <c r="R3094" s="320">
        <v>24</v>
      </c>
      <c r="S3094" s="320"/>
      <c r="T3094" s="320"/>
      <c r="U3094" s="526"/>
      <c r="V3094" s="526">
        <f t="shared" si="156"/>
        <v>0</v>
      </c>
      <c r="W3094" s="672"/>
      <c r="X3094" s="396" t="str">
        <f t="shared" si="154"/>
        <v>8 două camere, 24 trei camere, 0 număr camere necunoscut &lt;span style="color: red;"&gt;(spuneți-mi sau trimiteți tabel întreținere)&lt;/span&gt;</v>
      </c>
      <c r="Y3094" s="622" t="str">
        <f t="shared" si="155"/>
        <v>32 din care 8 două camere, 24 trei camere, 0 număr camere necunoscut &lt;span style="color: red;"&gt;(spuneți-mi sau trimiteți tabel întreținere)&lt;/span&gt;</v>
      </c>
      <c r="Z3094" s="397"/>
      <c r="AA3094" s="625" t="s">
        <v>1043</v>
      </c>
      <c r="AB3094" s="628" t="s">
        <v>1307</v>
      </c>
      <c r="AC3094" s="431" t="s">
        <v>1155</v>
      </c>
      <c r="AD3094" s="623" t="s">
        <v>1364</v>
      </c>
      <c r="AE3094" s="623"/>
      <c r="AF3094" s="623"/>
      <c r="AG3094" s="623" t="s">
        <v>10</v>
      </c>
      <c r="AH3094" s="623"/>
      <c r="AI3094" s="623" t="s">
        <v>2566</v>
      </c>
      <c r="AJ3094" s="441"/>
      <c r="AK3094" s="359"/>
    </row>
    <row r="3095" spans="1:37">
      <c r="A3095" s="367"/>
      <c r="B3095" s="445" t="s">
        <v>204</v>
      </c>
      <c r="C3095" s="402">
        <v>46.747100000000003</v>
      </c>
      <c r="D3095" s="428">
        <v>23.486899999999999</v>
      </c>
      <c r="E3095" s="449" t="s">
        <v>206</v>
      </c>
      <c r="F3095" s="450" t="s">
        <v>1162</v>
      </c>
      <c r="G3095" s="450" t="s">
        <v>2512</v>
      </c>
      <c r="H3095" s="450" t="s">
        <v>3094</v>
      </c>
      <c r="I3095" s="627" t="s">
        <v>673</v>
      </c>
      <c r="J3095" s="399" t="s">
        <v>3</v>
      </c>
      <c r="K3095" s="624">
        <v>4</v>
      </c>
      <c r="L3095" s="624">
        <v>4</v>
      </c>
      <c r="M3095" s="624">
        <v>4</v>
      </c>
      <c r="N3095" s="398">
        <v>32</v>
      </c>
      <c r="O3095" s="395"/>
      <c r="P3095" s="320"/>
      <c r="Q3095" s="320">
        <v>8</v>
      </c>
      <c r="R3095" s="320">
        <v>24</v>
      </c>
      <c r="S3095" s="320"/>
      <c r="T3095" s="320"/>
      <c r="U3095" s="526"/>
      <c r="V3095" s="526">
        <f t="shared" si="156"/>
        <v>0</v>
      </c>
      <c r="W3095" s="672"/>
      <c r="X3095" s="396" t="str">
        <f t="shared" si="154"/>
        <v>8 două camere, 24 trei camere, 0 număr camere necunoscut &lt;span style="color: red;"&gt;(spuneți-mi sau trimiteți tabel întreținere)&lt;/span&gt;</v>
      </c>
      <c r="Y3095" s="622" t="str">
        <f t="shared" si="155"/>
        <v>32 din care 8 două camere, 24 trei camere, 0 număr camere necunoscut &lt;span style="color: red;"&gt;(spuneți-mi sau trimiteți tabel întreținere)&lt;/span&gt;</v>
      </c>
      <c r="Z3095" s="397"/>
      <c r="AA3095" s="625" t="s">
        <v>1043</v>
      </c>
      <c r="AB3095" s="628" t="s">
        <v>1307</v>
      </c>
      <c r="AC3095" s="431" t="s">
        <v>1155</v>
      </c>
      <c r="AD3095" s="623" t="s">
        <v>1364</v>
      </c>
      <c r="AE3095" s="623"/>
      <c r="AF3095" s="623"/>
      <c r="AG3095" s="623" t="s">
        <v>10</v>
      </c>
      <c r="AH3095" s="623"/>
      <c r="AI3095" s="623" t="s">
        <v>2566</v>
      </c>
      <c r="AJ3095" s="441"/>
      <c r="AK3095" s="359"/>
    </row>
    <row r="3096" spans="1:37">
      <c r="A3096" s="367"/>
      <c r="B3096" s="445" t="s">
        <v>201</v>
      </c>
      <c r="C3096" s="402">
        <v>46.746699999999997</v>
      </c>
      <c r="D3096" s="428">
        <v>23.487200000000001</v>
      </c>
      <c r="E3096" s="449" t="s">
        <v>206</v>
      </c>
      <c r="F3096" s="450" t="s">
        <v>1162</v>
      </c>
      <c r="G3096" s="450" t="s">
        <v>2512</v>
      </c>
      <c r="H3096" s="450" t="s">
        <v>3094</v>
      </c>
      <c r="I3096" s="627" t="s">
        <v>673</v>
      </c>
      <c r="J3096" s="399" t="s">
        <v>3</v>
      </c>
      <c r="K3096" s="624">
        <v>2</v>
      </c>
      <c r="L3096" s="624">
        <v>4</v>
      </c>
      <c r="M3096" s="624">
        <v>4</v>
      </c>
      <c r="N3096" s="398">
        <v>16</v>
      </c>
      <c r="O3096" s="395"/>
      <c r="P3096" s="320"/>
      <c r="Q3096" s="320">
        <v>4</v>
      </c>
      <c r="R3096" s="320">
        <v>12</v>
      </c>
      <c r="S3096" s="320"/>
      <c r="T3096" s="320"/>
      <c r="U3096" s="526"/>
      <c r="V3096" s="526">
        <f t="shared" si="156"/>
        <v>0</v>
      </c>
      <c r="W3096" s="672"/>
      <c r="X3096" s="396" t="str">
        <f t="shared" si="154"/>
        <v>4 două camere, 12 trei camere, 0 număr camere necunoscut &lt;span style="color: red;"&gt;(spuneți-mi sau trimiteți tabel întreținere)&lt;/span&gt;</v>
      </c>
      <c r="Y3096" s="622" t="str">
        <f t="shared" si="155"/>
        <v>16 din care 4 două camere, 12 trei camere, 0 număr camere necunoscut &lt;span style="color: red;"&gt;(spuneți-mi sau trimiteți tabel întreținere)&lt;/span&gt;</v>
      </c>
      <c r="Z3096" s="397"/>
      <c r="AA3096" s="625" t="s">
        <v>1043</v>
      </c>
      <c r="AB3096" s="628" t="s">
        <v>1307</v>
      </c>
      <c r="AC3096" s="431" t="s">
        <v>1155</v>
      </c>
      <c r="AD3096" s="623" t="s">
        <v>1361</v>
      </c>
      <c r="AE3096" s="623"/>
      <c r="AF3096" s="623"/>
      <c r="AG3096" s="623" t="s">
        <v>10</v>
      </c>
      <c r="AH3096" s="623"/>
      <c r="AI3096" s="623" t="s">
        <v>2566</v>
      </c>
      <c r="AJ3096" s="441"/>
      <c r="AK3096" s="359"/>
    </row>
    <row r="3097" spans="1:37">
      <c r="A3097" s="367"/>
      <c r="B3097" s="445" t="s">
        <v>45</v>
      </c>
      <c r="C3097" s="402">
        <v>46.747399999999999</v>
      </c>
      <c r="D3097" s="428">
        <v>23.4877</v>
      </c>
      <c r="E3097" s="449" t="s">
        <v>206</v>
      </c>
      <c r="F3097" s="450" t="s">
        <v>1162</v>
      </c>
      <c r="G3097" s="450" t="s">
        <v>2512</v>
      </c>
      <c r="H3097" s="450" t="s">
        <v>3094</v>
      </c>
      <c r="I3097" s="627" t="s">
        <v>673</v>
      </c>
      <c r="J3097" s="399" t="s">
        <v>3</v>
      </c>
      <c r="K3097" s="624">
        <v>3</v>
      </c>
      <c r="L3097" s="624">
        <v>4</v>
      </c>
      <c r="M3097" s="624">
        <v>4</v>
      </c>
      <c r="N3097" s="398">
        <v>24</v>
      </c>
      <c r="O3097" s="395"/>
      <c r="P3097" s="320"/>
      <c r="Q3097" s="320">
        <v>6</v>
      </c>
      <c r="R3097" s="320">
        <v>18</v>
      </c>
      <c r="S3097" s="320"/>
      <c r="T3097" s="320"/>
      <c r="U3097" s="526"/>
      <c r="V3097" s="526">
        <f t="shared" si="156"/>
        <v>0</v>
      </c>
      <c r="W3097" s="672"/>
      <c r="X3097" s="396" t="str">
        <f t="shared" si="154"/>
        <v>6 două camere, 18 trei camere, 0 număr camere necunoscut &lt;span style="color: red;"&gt;(spuneți-mi sau trimiteți tabel întreținere)&lt;/span&gt;</v>
      </c>
      <c r="Y3097" s="622" t="str">
        <f t="shared" si="155"/>
        <v>24 din care 6 două camere, 18 trei camere, 0 număr camere necunoscut &lt;span style="color: red;"&gt;(spuneți-mi sau trimiteți tabel întreținere)&lt;/span&gt;</v>
      </c>
      <c r="Z3097" s="397"/>
      <c r="AA3097" s="625" t="s">
        <v>1043</v>
      </c>
      <c r="AB3097" s="628" t="s">
        <v>1307</v>
      </c>
      <c r="AC3097" s="431" t="s">
        <v>1155</v>
      </c>
      <c r="AD3097" s="623" t="s">
        <v>1362</v>
      </c>
      <c r="AE3097" s="623"/>
      <c r="AF3097" s="623"/>
      <c r="AG3097" s="623" t="s">
        <v>10</v>
      </c>
      <c r="AH3097" s="623"/>
      <c r="AI3097" s="623" t="s">
        <v>2566</v>
      </c>
      <c r="AJ3097" s="441"/>
      <c r="AK3097" s="359"/>
    </row>
    <row r="3098" spans="1:37">
      <c r="A3098" s="367"/>
      <c r="B3098" s="445" t="s">
        <v>104</v>
      </c>
      <c r="C3098" s="402">
        <v>46.747100000000003</v>
      </c>
      <c r="D3098" s="428">
        <v>23.4877</v>
      </c>
      <c r="E3098" s="449" t="s">
        <v>206</v>
      </c>
      <c r="F3098" s="450" t="s">
        <v>1162</v>
      </c>
      <c r="G3098" s="450" t="s">
        <v>2512</v>
      </c>
      <c r="H3098" s="450" t="s">
        <v>3094</v>
      </c>
      <c r="I3098" s="627" t="s">
        <v>673</v>
      </c>
      <c r="J3098" s="399" t="s">
        <v>3</v>
      </c>
      <c r="K3098" s="624">
        <v>2</v>
      </c>
      <c r="L3098" s="624">
        <v>4</v>
      </c>
      <c r="M3098" s="624">
        <v>4</v>
      </c>
      <c r="N3098" s="398">
        <v>16</v>
      </c>
      <c r="O3098" s="395"/>
      <c r="P3098" s="320"/>
      <c r="Q3098" s="320">
        <v>4</v>
      </c>
      <c r="R3098" s="320">
        <v>12</v>
      </c>
      <c r="S3098" s="320"/>
      <c r="T3098" s="320"/>
      <c r="U3098" s="526"/>
      <c r="V3098" s="526">
        <f t="shared" si="156"/>
        <v>0</v>
      </c>
      <c r="W3098" s="672"/>
      <c r="X3098" s="396" t="str">
        <f t="shared" si="154"/>
        <v>4 două camere, 12 trei camere, 0 număr camere necunoscut &lt;span style="color: red;"&gt;(spuneți-mi sau trimiteți tabel întreținere)&lt;/span&gt;</v>
      </c>
      <c r="Y3098" s="622" t="str">
        <f t="shared" si="155"/>
        <v>16 din care 4 două camere, 12 trei camere, 0 număr camere necunoscut &lt;span style="color: red;"&gt;(spuneți-mi sau trimiteți tabel întreținere)&lt;/span&gt;</v>
      </c>
      <c r="Z3098" s="397"/>
      <c r="AA3098" s="625" t="s">
        <v>1043</v>
      </c>
      <c r="AB3098" s="628" t="s">
        <v>1307</v>
      </c>
      <c r="AC3098" s="431" t="s">
        <v>1155</v>
      </c>
      <c r="AD3098" s="623" t="s">
        <v>1361</v>
      </c>
      <c r="AE3098" s="623"/>
      <c r="AF3098" s="623"/>
      <c r="AG3098" s="623" t="s">
        <v>10</v>
      </c>
      <c r="AH3098" s="623"/>
      <c r="AI3098" s="623" t="s">
        <v>2566</v>
      </c>
      <c r="AJ3098" s="441"/>
      <c r="AK3098" s="359"/>
    </row>
    <row r="3099" spans="1:37">
      <c r="A3099" s="367"/>
      <c r="B3099" s="445" t="s">
        <v>110</v>
      </c>
      <c r="C3099" s="402">
        <v>46.747100000000003</v>
      </c>
      <c r="D3099" s="428">
        <v>23.488</v>
      </c>
      <c r="E3099" s="449" t="s">
        <v>206</v>
      </c>
      <c r="F3099" s="450" t="s">
        <v>1162</v>
      </c>
      <c r="G3099" s="450" t="s">
        <v>2512</v>
      </c>
      <c r="H3099" s="450" t="s">
        <v>3094</v>
      </c>
      <c r="I3099" s="627" t="s">
        <v>673</v>
      </c>
      <c r="J3099" s="399" t="s">
        <v>3</v>
      </c>
      <c r="K3099" s="624">
        <v>2</v>
      </c>
      <c r="L3099" s="624">
        <v>4</v>
      </c>
      <c r="M3099" s="624">
        <v>4</v>
      </c>
      <c r="N3099" s="398">
        <v>16</v>
      </c>
      <c r="O3099" s="395"/>
      <c r="P3099" s="320"/>
      <c r="Q3099" s="320">
        <v>4</v>
      </c>
      <c r="R3099" s="320">
        <v>12</v>
      </c>
      <c r="S3099" s="320"/>
      <c r="T3099" s="320"/>
      <c r="U3099" s="526"/>
      <c r="V3099" s="526">
        <f t="shared" si="156"/>
        <v>0</v>
      </c>
      <c r="W3099" s="672"/>
      <c r="X3099" s="396" t="str">
        <f t="shared" si="154"/>
        <v>4 două camere, 12 trei camere, 0 număr camere necunoscut &lt;span style="color: red;"&gt;(spuneți-mi sau trimiteți tabel întreținere)&lt;/span&gt;</v>
      </c>
      <c r="Y3099" s="622" t="str">
        <f t="shared" si="155"/>
        <v>16 din care 4 două camere, 12 trei camere, 0 număr camere necunoscut &lt;span style="color: red;"&gt;(spuneți-mi sau trimiteți tabel întreținere)&lt;/span&gt;</v>
      </c>
      <c r="Z3099" s="397"/>
      <c r="AA3099" s="625" t="s">
        <v>1043</v>
      </c>
      <c r="AB3099" s="628" t="s">
        <v>1307</v>
      </c>
      <c r="AC3099" s="431" t="s">
        <v>1155</v>
      </c>
      <c r="AD3099" s="623" t="s">
        <v>1361</v>
      </c>
      <c r="AE3099" s="623"/>
      <c r="AF3099" s="623"/>
      <c r="AG3099" s="623" t="s">
        <v>10</v>
      </c>
      <c r="AH3099" s="623"/>
      <c r="AI3099" s="623" t="s">
        <v>2566</v>
      </c>
      <c r="AJ3099" s="441"/>
      <c r="AK3099" s="359"/>
    </row>
    <row r="3100" spans="1:37">
      <c r="A3100" s="367"/>
      <c r="B3100" s="445" t="s">
        <v>88</v>
      </c>
      <c r="C3100" s="402">
        <v>46.747199999999999</v>
      </c>
      <c r="D3100" s="428">
        <v>23.488399999999999</v>
      </c>
      <c r="E3100" s="449" t="s">
        <v>206</v>
      </c>
      <c r="F3100" s="450" t="s">
        <v>1162</v>
      </c>
      <c r="G3100" s="450" t="s">
        <v>2512</v>
      </c>
      <c r="H3100" s="450" t="s">
        <v>3094</v>
      </c>
      <c r="I3100" s="627" t="s">
        <v>673</v>
      </c>
      <c r="J3100" s="399" t="s">
        <v>3</v>
      </c>
      <c r="K3100" s="624">
        <v>2</v>
      </c>
      <c r="L3100" s="624">
        <v>4</v>
      </c>
      <c r="M3100" s="624">
        <v>4</v>
      </c>
      <c r="N3100" s="398">
        <v>16</v>
      </c>
      <c r="O3100" s="395"/>
      <c r="P3100" s="320"/>
      <c r="Q3100" s="320">
        <v>4</v>
      </c>
      <c r="R3100" s="320">
        <v>12</v>
      </c>
      <c r="S3100" s="320"/>
      <c r="T3100" s="320"/>
      <c r="U3100" s="526"/>
      <c r="V3100" s="526">
        <f t="shared" si="156"/>
        <v>0</v>
      </c>
      <c r="W3100" s="672"/>
      <c r="X3100" s="396" t="str">
        <f t="shared" si="154"/>
        <v>4 două camere, 12 trei camere, 0 număr camere necunoscut &lt;span style="color: red;"&gt;(spuneți-mi sau trimiteți tabel întreținere)&lt;/span&gt;</v>
      </c>
      <c r="Y3100" s="622" t="str">
        <f t="shared" si="155"/>
        <v>16 din care 4 două camere, 12 trei camere, 0 număr camere necunoscut &lt;span style="color: red;"&gt;(spuneți-mi sau trimiteți tabel întreținere)&lt;/span&gt;</v>
      </c>
      <c r="Z3100" s="397"/>
      <c r="AA3100" s="625" t="s">
        <v>1043</v>
      </c>
      <c r="AB3100" s="628" t="s">
        <v>1307</v>
      </c>
      <c r="AC3100" s="431" t="s">
        <v>1155</v>
      </c>
      <c r="AD3100" s="623" t="s">
        <v>1361</v>
      </c>
      <c r="AE3100" s="623"/>
      <c r="AF3100" s="623"/>
      <c r="AG3100" s="623" t="s">
        <v>10</v>
      </c>
      <c r="AH3100" s="623"/>
      <c r="AI3100" s="623" t="s">
        <v>2566</v>
      </c>
      <c r="AJ3100" s="441"/>
      <c r="AK3100" s="359"/>
    </row>
    <row r="3101" spans="1:37">
      <c r="A3101" s="367"/>
      <c r="B3101" s="445" t="s">
        <v>89</v>
      </c>
      <c r="C3101" s="402">
        <v>46.747199999999999</v>
      </c>
      <c r="D3101" s="428">
        <v>23.488800000000001</v>
      </c>
      <c r="E3101" s="449" t="s">
        <v>206</v>
      </c>
      <c r="F3101" s="450" t="s">
        <v>1162</v>
      </c>
      <c r="G3101" s="450" t="s">
        <v>2512</v>
      </c>
      <c r="H3101" s="450" t="s">
        <v>3094</v>
      </c>
      <c r="I3101" s="627" t="s">
        <v>673</v>
      </c>
      <c r="J3101" s="399" t="s">
        <v>3</v>
      </c>
      <c r="K3101" s="624">
        <v>2</v>
      </c>
      <c r="L3101" s="624">
        <v>4</v>
      </c>
      <c r="M3101" s="624">
        <v>4</v>
      </c>
      <c r="N3101" s="398">
        <v>16</v>
      </c>
      <c r="O3101" s="395"/>
      <c r="P3101" s="320"/>
      <c r="Q3101" s="320">
        <v>4</v>
      </c>
      <c r="R3101" s="320">
        <v>12</v>
      </c>
      <c r="S3101" s="320"/>
      <c r="T3101" s="320"/>
      <c r="U3101" s="526"/>
      <c r="V3101" s="526">
        <f t="shared" si="156"/>
        <v>0</v>
      </c>
      <c r="W3101" s="672"/>
      <c r="X3101" s="396" t="str">
        <f t="shared" si="154"/>
        <v>4 două camere, 12 trei camere, 0 număr camere necunoscut &lt;span style="color: red;"&gt;(spuneți-mi sau trimiteți tabel întreținere)&lt;/span&gt;</v>
      </c>
      <c r="Y3101" s="622" t="str">
        <f t="shared" si="155"/>
        <v>16 din care 4 două camere, 12 trei camere, 0 număr camere necunoscut &lt;span style="color: red;"&gt;(spuneți-mi sau trimiteți tabel întreținere)&lt;/span&gt;</v>
      </c>
      <c r="Z3101" s="397"/>
      <c r="AA3101" s="625" t="s">
        <v>1043</v>
      </c>
      <c r="AB3101" s="628" t="s">
        <v>1307</v>
      </c>
      <c r="AC3101" s="431" t="s">
        <v>1155</v>
      </c>
      <c r="AD3101" s="623" t="s">
        <v>1361</v>
      </c>
      <c r="AE3101" s="623"/>
      <c r="AF3101" s="623"/>
      <c r="AG3101" s="623" t="s">
        <v>10</v>
      </c>
      <c r="AH3101" s="623"/>
      <c r="AI3101" s="623" t="s">
        <v>2566</v>
      </c>
      <c r="AJ3101" s="441"/>
      <c r="AK3101" s="359"/>
    </row>
    <row r="3102" spans="1:37">
      <c r="A3102" s="367"/>
      <c r="B3102" s="445" t="s">
        <v>9</v>
      </c>
      <c r="C3102" s="402"/>
      <c r="D3102" s="428"/>
      <c r="E3102" s="449" t="s">
        <v>206</v>
      </c>
      <c r="F3102" s="450" t="s">
        <v>1162</v>
      </c>
      <c r="G3102" s="450"/>
      <c r="H3102" s="450" t="s">
        <v>2075</v>
      </c>
      <c r="I3102" s="452"/>
      <c r="J3102" s="457"/>
      <c r="K3102" s="407"/>
      <c r="L3102" s="407"/>
      <c r="M3102" s="407"/>
      <c r="N3102" s="425" t="s">
        <v>624</v>
      </c>
      <c r="O3102" s="437"/>
      <c r="P3102" s="406"/>
      <c r="Q3102" s="406"/>
      <c r="R3102" s="406"/>
      <c r="S3102" s="406"/>
      <c r="T3102" s="406"/>
      <c r="U3102" s="406"/>
      <c r="V3102" s="406" t="e">
        <f t="shared" si="156"/>
        <v>#VALUE!</v>
      </c>
      <c r="W3102" s="676"/>
      <c r="X3102" s="507" t="e">
        <f t="shared" si="154"/>
        <v>#VALUE!</v>
      </c>
      <c r="Y3102" s="508" t="e">
        <f t="shared" si="155"/>
        <v>#VALUE!</v>
      </c>
      <c r="Z3102" s="509"/>
      <c r="AA3102" s="510" t="s">
        <v>1043</v>
      </c>
      <c r="AB3102" s="421" t="s">
        <v>1318</v>
      </c>
      <c r="AC3102" s="432" t="s">
        <v>624</v>
      </c>
      <c r="AD3102" s="356" t="s">
        <v>624</v>
      </c>
      <c r="AE3102" s="356"/>
      <c r="AF3102" s="356"/>
      <c r="AG3102" s="356" t="s">
        <v>840</v>
      </c>
      <c r="AH3102" s="356"/>
      <c r="AI3102" s="356" t="s">
        <v>2227</v>
      </c>
      <c r="AJ3102" s="441"/>
      <c r="AK3102" s="359"/>
    </row>
    <row r="3103" spans="1:37" ht="13.5" thickBot="1">
      <c r="A3103" s="367"/>
      <c r="B3103" s="445" t="s">
        <v>9</v>
      </c>
      <c r="C3103" s="402"/>
      <c r="D3103" s="428"/>
      <c r="E3103" s="449" t="s">
        <v>206</v>
      </c>
      <c r="F3103" s="450" t="s">
        <v>1162</v>
      </c>
      <c r="G3103" s="450"/>
      <c r="H3103" s="450" t="s">
        <v>2075</v>
      </c>
      <c r="I3103" s="452"/>
      <c r="J3103" s="457"/>
      <c r="K3103" s="407"/>
      <c r="L3103" s="407"/>
      <c r="M3103" s="407"/>
      <c r="N3103" s="425" t="s">
        <v>624</v>
      </c>
      <c r="O3103" s="437"/>
      <c r="P3103" s="406"/>
      <c r="Q3103" s="406"/>
      <c r="R3103" s="406"/>
      <c r="S3103" s="406"/>
      <c r="T3103" s="406"/>
      <c r="U3103" s="406"/>
      <c r="V3103" s="406" t="e">
        <f t="shared" si="156"/>
        <v>#VALUE!</v>
      </c>
      <c r="W3103" s="676"/>
      <c r="X3103" s="507" t="e">
        <f t="shared" si="154"/>
        <v>#VALUE!</v>
      </c>
      <c r="Y3103" s="508" t="e">
        <f t="shared" si="155"/>
        <v>#VALUE!</v>
      </c>
      <c r="Z3103" s="509"/>
      <c r="AA3103" s="510" t="s">
        <v>1043</v>
      </c>
      <c r="AB3103" s="421" t="s">
        <v>1318</v>
      </c>
      <c r="AC3103" s="432" t="s">
        <v>624</v>
      </c>
      <c r="AD3103" s="356" t="s">
        <v>624</v>
      </c>
      <c r="AE3103" s="356"/>
      <c r="AF3103" s="356"/>
      <c r="AG3103" s="356" t="s">
        <v>840</v>
      </c>
      <c r="AH3103" s="356"/>
      <c r="AI3103" s="356" t="s">
        <v>2227</v>
      </c>
      <c r="AJ3103" s="441"/>
      <c r="AK3103" s="359"/>
    </row>
    <row r="3104" spans="1:37" ht="18.75" thickBot="1">
      <c r="A3104" s="358" t="s">
        <v>1007</v>
      </c>
      <c r="B3104" s="631"/>
      <c r="C3104" s="614"/>
      <c r="D3104" s="615"/>
      <c r="E3104" s="616"/>
      <c r="F3104" s="617" t="str">
        <f t="shared" ref="F3104" si="161">F3105</f>
        <v>Gilău</v>
      </c>
      <c r="G3104" s="634"/>
      <c r="H3104" s="634" t="s">
        <v>2075</v>
      </c>
      <c r="I3104" s="640"/>
      <c r="J3104" s="641"/>
      <c r="K3104" s="618"/>
      <c r="L3104" s="618"/>
      <c r="M3104" s="618"/>
      <c r="N3104" s="619"/>
      <c r="O3104" s="620"/>
      <c r="P3104" s="621"/>
      <c r="Q3104" s="621"/>
      <c r="R3104" s="621"/>
      <c r="S3104" s="621"/>
      <c r="T3104" s="621"/>
      <c r="U3104" s="621"/>
      <c r="V3104" s="621">
        <f t="shared" si="156"/>
        <v>0</v>
      </c>
      <c r="W3104" s="675"/>
      <c r="X3104" s="652" t="str">
        <f t="shared" si="154"/>
        <v>0 număr camere necunoscut &lt;span style="color: red;"&gt;(spuneți-mi sau trimiteți tabel întreținere)&lt;/span&gt;</v>
      </c>
      <c r="Y3104" s="649" t="str">
        <f t="shared" si="155"/>
        <v xml:space="preserve"> din care 0 număr camere necunoscut &lt;span style="color: red;"&gt;(spuneți-mi sau trimiteți tabel întreținere)&lt;/span&gt;</v>
      </c>
      <c r="Z3104" s="657"/>
      <c r="AA3104" s="658"/>
      <c r="AB3104" s="661"/>
      <c r="AC3104" s="668"/>
      <c r="AD3104" s="669"/>
      <c r="AE3104" s="669"/>
      <c r="AF3104" s="669"/>
      <c r="AG3104" s="669"/>
      <c r="AH3104" s="669"/>
      <c r="AI3104" s="669"/>
      <c r="AJ3104" s="670"/>
      <c r="AK3104" s="359"/>
    </row>
    <row r="3105" spans="1:37" ht="13.5" thickTop="1">
      <c r="A3105" s="367" t="s">
        <v>23</v>
      </c>
      <c r="B3105" s="685" t="s">
        <v>404</v>
      </c>
      <c r="C3105" s="702">
        <v>46.754199999999997</v>
      </c>
      <c r="D3105" s="703">
        <v>23.386399999999998</v>
      </c>
      <c r="E3105" s="704" t="s">
        <v>206</v>
      </c>
      <c r="F3105" s="705" t="s">
        <v>1074</v>
      </c>
      <c r="G3105" s="705" t="s">
        <v>2535</v>
      </c>
      <c r="H3105" s="705" t="s">
        <v>3157</v>
      </c>
      <c r="I3105" s="686" t="s">
        <v>673</v>
      </c>
      <c r="J3105" s="687" t="s">
        <v>3</v>
      </c>
      <c r="K3105" s="688">
        <v>2</v>
      </c>
      <c r="L3105" s="688">
        <v>4</v>
      </c>
      <c r="M3105" s="688">
        <v>4</v>
      </c>
      <c r="N3105" s="689">
        <v>22</v>
      </c>
      <c r="O3105" s="690"/>
      <c r="P3105" s="734"/>
      <c r="Q3105" s="734">
        <v>20</v>
      </c>
      <c r="R3105" s="734">
        <v>2</v>
      </c>
      <c r="S3105" s="734"/>
      <c r="T3105" s="734"/>
      <c r="U3105" s="734"/>
      <c r="V3105" s="691">
        <f t="shared" si="156"/>
        <v>0</v>
      </c>
      <c r="W3105" s="692"/>
      <c r="X3105" s="693" t="str">
        <f t="shared" si="154"/>
        <v>20 două camere, 2 trei camere, 0 număr camere necunoscut &lt;span style="color: red;"&gt;(spuneți-mi sau trimiteți tabel întreținere)&lt;/span&gt;</v>
      </c>
      <c r="Y3105" s="694" t="str">
        <f t="shared" si="155"/>
        <v>22 din care 20 două camere, 2 trei camere, 0 număr camere necunoscut &lt;span style="color: red;"&gt;(spuneți-mi sau trimiteți tabel întreținere)&lt;/span&gt;</v>
      </c>
      <c r="Z3105" s="695"/>
      <c r="AA3105" s="696" t="s">
        <v>1043</v>
      </c>
      <c r="AB3105" s="697" t="s">
        <v>1307</v>
      </c>
      <c r="AC3105" s="698" t="s">
        <v>1155</v>
      </c>
      <c r="AD3105" s="699" t="s">
        <v>1392</v>
      </c>
      <c r="AE3105" s="699"/>
      <c r="AF3105" s="699"/>
      <c r="AG3105" s="699" t="s">
        <v>10</v>
      </c>
      <c r="AH3105" s="699"/>
      <c r="AI3105" s="699" t="s">
        <v>2598</v>
      </c>
      <c r="AJ3105" s="720"/>
      <c r="AK3105" s="359"/>
    </row>
    <row r="3106" spans="1:37">
      <c r="A3106" s="367"/>
      <c r="B3106" s="386" t="s">
        <v>404</v>
      </c>
      <c r="C3106" s="402">
        <v>46.754199999999997</v>
      </c>
      <c r="D3106" s="428">
        <v>23.385899999999999</v>
      </c>
      <c r="E3106" s="449" t="s">
        <v>206</v>
      </c>
      <c r="F3106" s="450" t="s">
        <v>1074</v>
      </c>
      <c r="G3106" s="450" t="s">
        <v>2535</v>
      </c>
      <c r="H3106" s="450" t="s">
        <v>3157</v>
      </c>
      <c r="I3106" s="627" t="s">
        <v>673</v>
      </c>
      <c r="J3106" s="399" t="s">
        <v>3</v>
      </c>
      <c r="K3106" s="624">
        <v>2</v>
      </c>
      <c r="L3106" s="624">
        <v>4</v>
      </c>
      <c r="M3106" s="624">
        <v>4</v>
      </c>
      <c r="N3106" s="398">
        <v>22</v>
      </c>
      <c r="O3106" s="395"/>
      <c r="P3106" s="320"/>
      <c r="Q3106" s="320">
        <v>20</v>
      </c>
      <c r="R3106" s="320">
        <v>2</v>
      </c>
      <c r="S3106" s="320"/>
      <c r="T3106" s="320"/>
      <c r="U3106" s="320"/>
      <c r="V3106" s="526">
        <f t="shared" si="156"/>
        <v>0</v>
      </c>
      <c r="W3106" s="672"/>
      <c r="X3106" s="396" t="str">
        <f t="shared" si="154"/>
        <v>20 două camere, 2 trei camere, 0 număr camere necunoscut &lt;span style="color: red;"&gt;(spuneți-mi sau trimiteți tabel întreținere)&lt;/span&gt;</v>
      </c>
      <c r="Y3106" s="622" t="str">
        <f t="shared" si="155"/>
        <v>22 din care 20 două camere, 2 trei camere, 0 număr camere necunoscut &lt;span style="color: red;"&gt;(spuneți-mi sau trimiteți tabel întreținere)&lt;/span&gt;</v>
      </c>
      <c r="Z3106" s="397"/>
      <c r="AA3106" s="625" t="s">
        <v>1043</v>
      </c>
      <c r="AB3106" s="628" t="s">
        <v>1307</v>
      </c>
      <c r="AC3106" s="431" t="s">
        <v>1155</v>
      </c>
      <c r="AD3106" s="623" t="s">
        <v>1392</v>
      </c>
      <c r="AE3106" s="623"/>
      <c r="AF3106" s="623"/>
      <c r="AG3106" s="623" t="s">
        <v>10</v>
      </c>
      <c r="AH3106" s="623"/>
      <c r="AI3106" s="623" t="s">
        <v>2598</v>
      </c>
      <c r="AJ3106" s="441"/>
      <c r="AK3106" s="359"/>
    </row>
    <row r="3107" spans="1:37">
      <c r="A3107" s="367"/>
      <c r="B3107" s="386" t="s">
        <v>404</v>
      </c>
      <c r="C3107" s="402">
        <v>46.7532</v>
      </c>
      <c r="D3107" s="428">
        <v>23.386299999999999</v>
      </c>
      <c r="E3107" s="449" t="s">
        <v>206</v>
      </c>
      <c r="F3107" s="450" t="s">
        <v>1074</v>
      </c>
      <c r="G3107" s="450" t="s">
        <v>2535</v>
      </c>
      <c r="H3107" s="450" t="s">
        <v>3287</v>
      </c>
      <c r="I3107" s="627" t="s">
        <v>673</v>
      </c>
      <c r="J3107" s="399" t="s">
        <v>3</v>
      </c>
      <c r="K3107" s="624">
        <v>2</v>
      </c>
      <c r="L3107" s="624">
        <v>4</v>
      </c>
      <c r="M3107" s="624">
        <v>4</v>
      </c>
      <c r="N3107" s="398">
        <v>22</v>
      </c>
      <c r="O3107" s="395"/>
      <c r="P3107" s="320"/>
      <c r="Q3107" s="320">
        <v>20</v>
      </c>
      <c r="R3107" s="320">
        <v>2</v>
      </c>
      <c r="S3107" s="320"/>
      <c r="T3107" s="320"/>
      <c r="U3107" s="320"/>
      <c r="V3107" s="526">
        <f t="shared" si="156"/>
        <v>0</v>
      </c>
      <c r="W3107" s="672"/>
      <c r="X3107" s="396" t="str">
        <f t="shared" si="154"/>
        <v>20 două camere, 2 trei camere, 0 număr camere necunoscut &lt;span style="color: red;"&gt;(spuneți-mi sau trimiteți tabel întreținere)&lt;/span&gt;</v>
      </c>
      <c r="Y3107" s="622" t="str">
        <f t="shared" si="155"/>
        <v>22 din care 20 două camere, 2 trei camere, 0 număr camere necunoscut &lt;span style="color: red;"&gt;(spuneți-mi sau trimiteți tabel întreținere)&lt;/span&gt;</v>
      </c>
      <c r="Z3107" s="397"/>
      <c r="AA3107" s="625" t="s">
        <v>1043</v>
      </c>
      <c r="AB3107" s="628" t="s">
        <v>1307</v>
      </c>
      <c r="AC3107" s="431" t="s">
        <v>1155</v>
      </c>
      <c r="AD3107" s="623" t="s">
        <v>1392</v>
      </c>
      <c r="AE3107" s="623"/>
      <c r="AF3107" s="623"/>
      <c r="AG3107" s="623" t="s">
        <v>10</v>
      </c>
      <c r="AH3107" s="623"/>
      <c r="AI3107" s="623" t="s">
        <v>2598</v>
      </c>
      <c r="AJ3107" s="441"/>
      <c r="AK3107" s="359"/>
    </row>
    <row r="3108" spans="1:37">
      <c r="A3108" s="367"/>
      <c r="B3108" s="386" t="s">
        <v>404</v>
      </c>
      <c r="C3108" s="402">
        <v>46.753500000000003</v>
      </c>
      <c r="D3108" s="428">
        <v>23.3855</v>
      </c>
      <c r="E3108" s="449" t="s">
        <v>206</v>
      </c>
      <c r="F3108" s="450" t="s">
        <v>1074</v>
      </c>
      <c r="G3108" s="450" t="s">
        <v>2535</v>
      </c>
      <c r="H3108" s="450" t="s">
        <v>3287</v>
      </c>
      <c r="I3108" s="627" t="s">
        <v>673</v>
      </c>
      <c r="J3108" s="399" t="s">
        <v>3</v>
      </c>
      <c r="K3108" s="624">
        <v>3</v>
      </c>
      <c r="L3108" s="624">
        <v>4</v>
      </c>
      <c r="M3108" s="624">
        <v>4</v>
      </c>
      <c r="N3108" s="398">
        <v>33</v>
      </c>
      <c r="O3108" s="395"/>
      <c r="P3108" s="320"/>
      <c r="Q3108" s="320">
        <v>30</v>
      </c>
      <c r="R3108" s="320">
        <v>3</v>
      </c>
      <c r="S3108" s="320"/>
      <c r="T3108" s="320"/>
      <c r="U3108" s="320"/>
      <c r="V3108" s="526">
        <f t="shared" si="156"/>
        <v>0</v>
      </c>
      <c r="W3108" s="672"/>
      <c r="X3108" s="396" t="str">
        <f t="shared" si="154"/>
        <v>30 două camere, 3 trei camere, 0 număr camere necunoscut &lt;span style="color: red;"&gt;(spuneți-mi sau trimiteți tabel întreținere)&lt;/span&gt;</v>
      </c>
      <c r="Y3108" s="622" t="str">
        <f t="shared" si="155"/>
        <v>33 din care 30 două camere, 3 trei camere, 0 număr camere necunoscut &lt;span style="color: red;"&gt;(spuneți-mi sau trimiteți tabel întreținere)&lt;/span&gt;</v>
      </c>
      <c r="Z3108" s="397"/>
      <c r="AA3108" s="625" t="s">
        <v>1043</v>
      </c>
      <c r="AB3108" s="628" t="s">
        <v>1307</v>
      </c>
      <c r="AC3108" s="431" t="s">
        <v>1155</v>
      </c>
      <c r="AD3108" s="623" t="s">
        <v>1406</v>
      </c>
      <c r="AE3108" s="623"/>
      <c r="AF3108" s="623"/>
      <c r="AG3108" s="623" t="s">
        <v>10</v>
      </c>
      <c r="AH3108" s="623"/>
      <c r="AI3108" s="623" t="s">
        <v>2598</v>
      </c>
      <c r="AJ3108" s="441"/>
      <c r="AK3108" s="359"/>
    </row>
    <row r="3109" spans="1:37">
      <c r="A3109" s="367"/>
      <c r="B3109" s="386" t="s">
        <v>404</v>
      </c>
      <c r="C3109" s="402">
        <v>46.753500000000003</v>
      </c>
      <c r="D3109" s="428">
        <v>23.385000000000002</v>
      </c>
      <c r="E3109" s="449" t="s">
        <v>206</v>
      </c>
      <c r="F3109" s="450" t="s">
        <v>1074</v>
      </c>
      <c r="G3109" s="450" t="s">
        <v>2535</v>
      </c>
      <c r="H3109" s="450" t="s">
        <v>3287</v>
      </c>
      <c r="I3109" s="627" t="s">
        <v>673</v>
      </c>
      <c r="J3109" s="399" t="s">
        <v>3</v>
      </c>
      <c r="K3109" s="624">
        <v>2</v>
      </c>
      <c r="L3109" s="624">
        <v>4</v>
      </c>
      <c r="M3109" s="624">
        <v>4</v>
      </c>
      <c r="N3109" s="398">
        <v>16</v>
      </c>
      <c r="O3109" s="395"/>
      <c r="P3109" s="320"/>
      <c r="Q3109" s="320">
        <v>4</v>
      </c>
      <c r="R3109" s="320">
        <v>12</v>
      </c>
      <c r="S3109" s="320"/>
      <c r="T3109" s="320"/>
      <c r="U3109" s="526"/>
      <c r="V3109" s="526">
        <f t="shared" si="156"/>
        <v>0</v>
      </c>
      <c r="W3109" s="672"/>
      <c r="X3109" s="396" t="str">
        <f t="shared" si="154"/>
        <v>4 două camere, 12 trei camere, 0 număr camere necunoscut &lt;span style="color: red;"&gt;(spuneți-mi sau trimiteți tabel întreținere)&lt;/span&gt;</v>
      </c>
      <c r="Y3109" s="622" t="str">
        <f t="shared" si="155"/>
        <v>16 din care 4 două camere, 12 trei camere, 0 număr camere necunoscut &lt;span style="color: red;"&gt;(spuneți-mi sau trimiteți tabel întreținere)&lt;/span&gt;</v>
      </c>
      <c r="Z3109" s="397"/>
      <c r="AA3109" s="625" t="s">
        <v>1043</v>
      </c>
      <c r="AB3109" s="628" t="s">
        <v>1307</v>
      </c>
      <c r="AC3109" s="431" t="s">
        <v>1155</v>
      </c>
      <c r="AD3109" s="623" t="s">
        <v>1361</v>
      </c>
      <c r="AE3109" s="623"/>
      <c r="AF3109" s="623"/>
      <c r="AG3109" s="623" t="s">
        <v>10</v>
      </c>
      <c r="AH3109" s="623"/>
      <c r="AI3109" s="623" t="s">
        <v>2566</v>
      </c>
      <c r="AJ3109" s="441"/>
      <c r="AK3109" s="359"/>
    </row>
    <row r="3110" spans="1:37">
      <c r="A3110" s="367"/>
      <c r="B3110" s="386" t="s">
        <v>404</v>
      </c>
      <c r="C3110" s="402">
        <v>46.7532</v>
      </c>
      <c r="D3110" s="428">
        <v>23.385200000000001</v>
      </c>
      <c r="E3110" s="449" t="s">
        <v>206</v>
      </c>
      <c r="F3110" s="450" t="s">
        <v>1074</v>
      </c>
      <c r="G3110" s="450" t="s">
        <v>2535</v>
      </c>
      <c r="H3110" s="450" t="s">
        <v>3287</v>
      </c>
      <c r="I3110" s="627" t="s">
        <v>673</v>
      </c>
      <c r="J3110" s="399" t="s">
        <v>3</v>
      </c>
      <c r="K3110" s="624">
        <v>2</v>
      </c>
      <c r="L3110" s="624">
        <v>4</v>
      </c>
      <c r="M3110" s="624">
        <v>4</v>
      </c>
      <c r="N3110" s="398">
        <v>16</v>
      </c>
      <c r="O3110" s="395"/>
      <c r="P3110" s="320"/>
      <c r="Q3110" s="320">
        <v>4</v>
      </c>
      <c r="R3110" s="320">
        <v>12</v>
      </c>
      <c r="S3110" s="320"/>
      <c r="T3110" s="320"/>
      <c r="U3110" s="526"/>
      <c r="V3110" s="526">
        <f t="shared" si="156"/>
        <v>0</v>
      </c>
      <c r="W3110" s="672"/>
      <c r="X3110" s="396" t="str">
        <f t="shared" si="154"/>
        <v>4 două camere, 12 trei camere, 0 număr camere necunoscut &lt;span style="color: red;"&gt;(spuneți-mi sau trimiteți tabel întreținere)&lt;/span&gt;</v>
      </c>
      <c r="Y3110" s="622" t="str">
        <f t="shared" si="155"/>
        <v>16 din care 4 două camere, 12 trei camere, 0 număr camere necunoscut &lt;span style="color: red;"&gt;(spuneți-mi sau trimiteți tabel întreținere)&lt;/span&gt;</v>
      </c>
      <c r="Z3110" s="397"/>
      <c r="AA3110" s="625" t="s">
        <v>1043</v>
      </c>
      <c r="AB3110" s="628" t="s">
        <v>1307</v>
      </c>
      <c r="AC3110" s="431" t="s">
        <v>1155</v>
      </c>
      <c r="AD3110" s="623" t="s">
        <v>1361</v>
      </c>
      <c r="AE3110" s="623"/>
      <c r="AF3110" s="623"/>
      <c r="AG3110" s="623" t="s">
        <v>10</v>
      </c>
      <c r="AH3110" s="623"/>
      <c r="AI3110" s="623" t="s">
        <v>2566</v>
      </c>
      <c r="AJ3110" s="441"/>
      <c r="AK3110" s="359"/>
    </row>
    <row r="3111" spans="1:37">
      <c r="A3111" s="367"/>
      <c r="B3111" s="386" t="s">
        <v>404</v>
      </c>
      <c r="C3111" s="402">
        <v>46.753100000000003</v>
      </c>
      <c r="D3111" s="428">
        <v>23.3857</v>
      </c>
      <c r="E3111" s="449" t="s">
        <v>206</v>
      </c>
      <c r="F3111" s="450" t="s">
        <v>1074</v>
      </c>
      <c r="G3111" s="450" t="s">
        <v>2535</v>
      </c>
      <c r="H3111" s="450" t="s">
        <v>3287</v>
      </c>
      <c r="I3111" s="627" t="s">
        <v>673</v>
      </c>
      <c r="J3111" s="399" t="s">
        <v>3</v>
      </c>
      <c r="K3111" s="624">
        <v>2</v>
      </c>
      <c r="L3111" s="624">
        <v>4</v>
      </c>
      <c r="M3111" s="624">
        <v>4</v>
      </c>
      <c r="N3111" s="398">
        <v>16</v>
      </c>
      <c r="O3111" s="395"/>
      <c r="P3111" s="320"/>
      <c r="Q3111" s="320">
        <v>4</v>
      </c>
      <c r="R3111" s="320">
        <v>12</v>
      </c>
      <c r="S3111" s="320"/>
      <c r="T3111" s="320"/>
      <c r="U3111" s="526"/>
      <c r="V3111" s="526">
        <f t="shared" si="156"/>
        <v>0</v>
      </c>
      <c r="W3111" s="672"/>
      <c r="X3111" s="396" t="str">
        <f t="shared" si="154"/>
        <v>4 două camere, 12 trei camere, 0 număr camere necunoscut &lt;span style="color: red;"&gt;(spuneți-mi sau trimiteți tabel întreținere)&lt;/span&gt;</v>
      </c>
      <c r="Y3111" s="622" t="str">
        <f t="shared" si="155"/>
        <v>16 din care 4 două camere, 12 trei camere, 0 număr camere necunoscut &lt;span style="color: red;"&gt;(spuneți-mi sau trimiteți tabel întreținere)&lt;/span&gt;</v>
      </c>
      <c r="Z3111" s="397"/>
      <c r="AA3111" s="625" t="s">
        <v>1043</v>
      </c>
      <c r="AB3111" s="628" t="s">
        <v>1307</v>
      </c>
      <c r="AC3111" s="431" t="s">
        <v>1155</v>
      </c>
      <c r="AD3111" s="623" t="s">
        <v>1361</v>
      </c>
      <c r="AE3111" s="623"/>
      <c r="AF3111" s="623"/>
      <c r="AG3111" s="623" t="s">
        <v>10</v>
      </c>
      <c r="AH3111" s="623"/>
      <c r="AI3111" s="623" t="s">
        <v>2566</v>
      </c>
      <c r="AJ3111" s="441"/>
      <c r="AK3111" s="359"/>
    </row>
    <row r="3112" spans="1:37">
      <c r="A3112" s="367"/>
      <c r="B3112" s="386" t="s">
        <v>404</v>
      </c>
      <c r="C3112" s="402">
        <v>46.752899999999997</v>
      </c>
      <c r="D3112" s="428">
        <v>23.385899999999999</v>
      </c>
      <c r="E3112" s="449" t="s">
        <v>206</v>
      </c>
      <c r="F3112" s="450" t="s">
        <v>1074</v>
      </c>
      <c r="G3112" s="450" t="s">
        <v>2535</v>
      </c>
      <c r="H3112" s="450" t="s">
        <v>3287</v>
      </c>
      <c r="I3112" s="627" t="s">
        <v>673</v>
      </c>
      <c r="J3112" s="399" t="s">
        <v>3</v>
      </c>
      <c r="K3112" s="624">
        <v>2</v>
      </c>
      <c r="L3112" s="624">
        <v>4</v>
      </c>
      <c r="M3112" s="624">
        <v>4</v>
      </c>
      <c r="N3112" s="398">
        <v>16</v>
      </c>
      <c r="O3112" s="395"/>
      <c r="P3112" s="320"/>
      <c r="Q3112" s="320">
        <v>4</v>
      </c>
      <c r="R3112" s="320">
        <v>12</v>
      </c>
      <c r="S3112" s="320"/>
      <c r="T3112" s="320"/>
      <c r="U3112" s="526"/>
      <c r="V3112" s="526">
        <f t="shared" si="156"/>
        <v>0</v>
      </c>
      <c r="W3112" s="672"/>
      <c r="X3112" s="396" t="str">
        <f t="shared" si="154"/>
        <v>4 două camere, 12 trei camere, 0 număr camere necunoscut &lt;span style="color: red;"&gt;(spuneți-mi sau trimiteți tabel întreținere)&lt;/span&gt;</v>
      </c>
      <c r="Y3112" s="622" t="str">
        <f t="shared" si="155"/>
        <v>16 din care 4 două camere, 12 trei camere, 0 număr camere necunoscut &lt;span style="color: red;"&gt;(spuneți-mi sau trimiteți tabel întreținere)&lt;/span&gt;</v>
      </c>
      <c r="Z3112" s="397"/>
      <c r="AA3112" s="625" t="s">
        <v>1043</v>
      </c>
      <c r="AB3112" s="628" t="s">
        <v>1307</v>
      </c>
      <c r="AC3112" s="431" t="s">
        <v>1155</v>
      </c>
      <c r="AD3112" s="623" t="s">
        <v>1361</v>
      </c>
      <c r="AE3112" s="623"/>
      <c r="AF3112" s="623"/>
      <c r="AG3112" s="623" t="s">
        <v>10</v>
      </c>
      <c r="AH3112" s="623"/>
      <c r="AI3112" s="623" t="s">
        <v>2566</v>
      </c>
      <c r="AJ3112" s="441"/>
      <c r="AK3112" s="359"/>
    </row>
    <row r="3113" spans="1:37">
      <c r="A3113" s="367"/>
      <c r="B3113" s="386" t="s">
        <v>404</v>
      </c>
      <c r="C3113" s="402">
        <v>46.752800000000001</v>
      </c>
      <c r="D3113" s="428">
        <v>23.385300000000001</v>
      </c>
      <c r="E3113" s="449" t="s">
        <v>206</v>
      </c>
      <c r="F3113" s="450" t="s">
        <v>1074</v>
      </c>
      <c r="G3113" s="450" t="s">
        <v>2535</v>
      </c>
      <c r="H3113" s="450" t="s">
        <v>3287</v>
      </c>
      <c r="I3113" s="627" t="s">
        <v>673</v>
      </c>
      <c r="J3113" s="399" t="s">
        <v>3</v>
      </c>
      <c r="K3113" s="624">
        <v>3</v>
      </c>
      <c r="L3113" s="624">
        <v>4</v>
      </c>
      <c r="M3113" s="624">
        <v>4</v>
      </c>
      <c r="N3113" s="398">
        <v>33</v>
      </c>
      <c r="O3113" s="395"/>
      <c r="P3113" s="320"/>
      <c r="Q3113" s="320">
        <v>30</v>
      </c>
      <c r="R3113" s="320">
        <v>3</v>
      </c>
      <c r="S3113" s="320"/>
      <c r="T3113" s="320"/>
      <c r="U3113" s="320"/>
      <c r="V3113" s="526">
        <f t="shared" si="156"/>
        <v>0</v>
      </c>
      <c r="W3113" s="672"/>
      <c r="X3113" s="396" t="str">
        <f t="shared" ref="X3113:X3176" si="162">CONCATENATE(IF(ISBLANK(O3113),"",CONCATENATE(O3113,O$2,", ")),IF(ISBLANK(P3113),"",CONCATENATE(P3113,P$2,", ")),IF(ISBLANK(Q3113),"",CONCATENATE(Q3113,Q$2,", ")),IF(ISBLANK(R3113),"",CONCATENATE(R3113,R$2,", ")),IF(ISBLANK(S3113),"",CONCATENATE(S3113,S$2,", ")),IF(ISBLANK(T3113),"",CONCATENATE(T3113,T$2,", ")),IF(ISBLANK(U3113),"",CONCATENATE(U3113,U$2,", ")),IF(ISBLANK(V3113),"",CONCATENATE(W3113,V3113,V$2)))</f>
        <v>30 două camere, 3 trei camere, 0 număr camere necunoscut &lt;span style="color: red;"&gt;(spuneți-mi sau trimiteți tabel întreținere)&lt;/span&gt;</v>
      </c>
      <c r="Y3113" s="622" t="str">
        <f t="shared" ref="Y3113:Y3176" si="163">W3113&amp;N3113&amp;" din care "&amp;X3113</f>
        <v>33 din care 30 două camere, 3 trei camere, 0 număr camere necunoscut &lt;span style="color: red;"&gt;(spuneți-mi sau trimiteți tabel întreținere)&lt;/span&gt;</v>
      </c>
      <c r="Z3113" s="397"/>
      <c r="AA3113" s="625" t="s">
        <v>1043</v>
      </c>
      <c r="AB3113" s="628" t="s">
        <v>1307</v>
      </c>
      <c r="AC3113" s="431" t="s">
        <v>1155</v>
      </c>
      <c r="AD3113" s="623" t="s">
        <v>1406</v>
      </c>
      <c r="AE3113" s="623"/>
      <c r="AF3113" s="623"/>
      <c r="AG3113" s="623" t="s">
        <v>10</v>
      </c>
      <c r="AH3113" s="623"/>
      <c r="AI3113" s="623" t="s">
        <v>2598</v>
      </c>
      <c r="AJ3113" s="441"/>
      <c r="AK3113" s="359"/>
    </row>
    <row r="3114" spans="1:37">
      <c r="A3114" s="367"/>
      <c r="B3114" s="386" t="s">
        <v>404</v>
      </c>
      <c r="C3114" s="402">
        <v>46.756500000000003</v>
      </c>
      <c r="D3114" s="428">
        <v>23.3857</v>
      </c>
      <c r="E3114" s="449" t="s">
        <v>206</v>
      </c>
      <c r="F3114" s="450" t="s">
        <v>1074</v>
      </c>
      <c r="G3114" s="450" t="s">
        <v>2535</v>
      </c>
      <c r="H3114" s="450" t="s">
        <v>2940</v>
      </c>
      <c r="I3114" s="627" t="s">
        <v>719</v>
      </c>
      <c r="J3114" s="399" t="s">
        <v>3</v>
      </c>
      <c r="K3114" s="624">
        <v>2</v>
      </c>
      <c r="L3114" s="624">
        <v>4</v>
      </c>
      <c r="M3114" s="624">
        <v>3</v>
      </c>
      <c r="N3114" s="398">
        <v>24</v>
      </c>
      <c r="O3114" s="395"/>
      <c r="P3114" s="526"/>
      <c r="Q3114" s="526">
        <v>6</v>
      </c>
      <c r="R3114" s="526">
        <v>18</v>
      </c>
      <c r="S3114" s="526"/>
      <c r="T3114" s="526"/>
      <c r="U3114" s="526"/>
      <c r="V3114" s="526">
        <f t="shared" ref="V3114:V3177" si="164">N3114-SUM(O3114:U3114)</f>
        <v>0</v>
      </c>
      <c r="W3114" s="672"/>
      <c r="X3114" s="396" t="str">
        <f t="shared" si="162"/>
        <v>6 două camere, 18 trei camere, 0 număr camere necunoscut &lt;span style="color: red;"&gt;(spuneți-mi sau trimiteți tabel întreținere)&lt;/span&gt;</v>
      </c>
      <c r="Y3114" s="622" t="str">
        <f t="shared" si="163"/>
        <v>24 din care 6 două camere, 18 trei camere, 0 număr camere necunoscut &lt;span style="color: red;"&gt;(spuneți-mi sau trimiteți tabel întreținere)&lt;/span&gt;</v>
      </c>
      <c r="Z3114" s="397"/>
      <c r="AA3114" s="625" t="s">
        <v>1043</v>
      </c>
      <c r="AB3114" s="628" t="s">
        <v>1307</v>
      </c>
      <c r="AC3114" s="431" t="s">
        <v>1155</v>
      </c>
      <c r="AD3114" s="623" t="s">
        <v>1451</v>
      </c>
      <c r="AE3114" s="623"/>
      <c r="AF3114" s="623"/>
      <c r="AG3114" s="623" t="s">
        <v>2108</v>
      </c>
      <c r="AH3114" s="356"/>
      <c r="AI3114" s="623" t="s">
        <v>2610</v>
      </c>
      <c r="AJ3114" s="441"/>
      <c r="AK3114" s="359"/>
    </row>
    <row r="3115" spans="1:37">
      <c r="A3115" s="367"/>
      <c r="B3115" s="386" t="s">
        <v>404</v>
      </c>
      <c r="C3115" s="402">
        <v>46.756100000000004</v>
      </c>
      <c r="D3115" s="428">
        <v>23.385000000000002</v>
      </c>
      <c r="E3115" s="449" t="s">
        <v>206</v>
      </c>
      <c r="F3115" s="450" t="s">
        <v>1074</v>
      </c>
      <c r="G3115" s="450" t="s">
        <v>2535</v>
      </c>
      <c r="H3115" s="450" t="s">
        <v>5470</v>
      </c>
      <c r="I3115" s="452" t="s">
        <v>673</v>
      </c>
      <c r="J3115" s="457" t="s">
        <v>3</v>
      </c>
      <c r="K3115" s="407">
        <v>3</v>
      </c>
      <c r="L3115" s="407">
        <v>4</v>
      </c>
      <c r="M3115" s="407">
        <v>4</v>
      </c>
      <c r="N3115" s="425">
        <v>24</v>
      </c>
      <c r="O3115" s="437"/>
      <c r="P3115" s="408"/>
      <c r="Q3115" s="408"/>
      <c r="R3115" s="408">
        <v>18</v>
      </c>
      <c r="S3115" s="408">
        <v>6</v>
      </c>
      <c r="T3115" s="408"/>
      <c r="U3115" s="408"/>
      <c r="V3115" s="408">
        <f t="shared" si="164"/>
        <v>0</v>
      </c>
      <c r="W3115" s="676"/>
      <c r="X3115" s="507" t="str">
        <f t="shared" si="162"/>
        <v>18 trei camere, 6 patru camere, 0 număr camere necunoscut &lt;span style="color: red;"&gt;(spuneți-mi sau trimiteți tabel întreținere)&lt;/span&gt;</v>
      </c>
      <c r="Y3115" s="508" t="str">
        <f t="shared" si="163"/>
        <v>24 din care 18 trei camere, 6 patru camere, 0 număr camere necunoscut &lt;span style="color: red;"&gt;(spuneți-mi sau trimiteți tabel întreținere)&lt;/span&gt;</v>
      </c>
      <c r="Z3115" s="509"/>
      <c r="AA3115" s="510" t="s">
        <v>1043</v>
      </c>
      <c r="AB3115" s="628" t="s">
        <v>1307</v>
      </c>
      <c r="AC3115" s="431" t="s">
        <v>1155</v>
      </c>
      <c r="AD3115" s="623" t="s">
        <v>1417</v>
      </c>
      <c r="AE3115" s="623"/>
      <c r="AF3115" s="623"/>
      <c r="AG3115" s="623" t="s">
        <v>10</v>
      </c>
      <c r="AH3115" s="623"/>
      <c r="AI3115" s="623" t="s">
        <v>2598</v>
      </c>
      <c r="AJ3115" s="441"/>
      <c r="AK3115" s="359"/>
    </row>
    <row r="3116" spans="1:37">
      <c r="A3116" s="367"/>
      <c r="B3116" s="386" t="s">
        <v>404</v>
      </c>
      <c r="C3116" s="402">
        <v>46.755699999999997</v>
      </c>
      <c r="D3116" s="428">
        <v>23.3842</v>
      </c>
      <c r="E3116" s="449" t="s">
        <v>206</v>
      </c>
      <c r="F3116" s="450" t="s">
        <v>1074</v>
      </c>
      <c r="G3116" s="450" t="s">
        <v>2535</v>
      </c>
      <c r="H3116" s="450" t="s">
        <v>5470</v>
      </c>
      <c r="I3116" s="452" t="s">
        <v>673</v>
      </c>
      <c r="J3116" s="457" t="s">
        <v>3</v>
      </c>
      <c r="K3116" s="407">
        <v>3</v>
      </c>
      <c r="L3116" s="407">
        <v>4</v>
      </c>
      <c r="M3116" s="407">
        <v>4</v>
      </c>
      <c r="N3116" s="425">
        <v>24</v>
      </c>
      <c r="O3116" s="437"/>
      <c r="P3116" s="408"/>
      <c r="Q3116" s="408"/>
      <c r="R3116" s="408">
        <v>18</v>
      </c>
      <c r="S3116" s="408">
        <v>6</v>
      </c>
      <c r="T3116" s="408"/>
      <c r="U3116" s="408"/>
      <c r="V3116" s="408">
        <f t="shared" si="164"/>
        <v>0</v>
      </c>
      <c r="W3116" s="676"/>
      <c r="X3116" s="507" t="str">
        <f t="shared" si="162"/>
        <v>18 trei camere, 6 patru camere, 0 număr camere necunoscut &lt;span style="color: red;"&gt;(spuneți-mi sau trimiteți tabel întreținere)&lt;/span&gt;</v>
      </c>
      <c r="Y3116" s="508" t="str">
        <f t="shared" si="163"/>
        <v>24 din care 18 trei camere, 6 patru camere, 0 număr camere necunoscut &lt;span style="color: red;"&gt;(spuneți-mi sau trimiteți tabel întreținere)&lt;/span&gt;</v>
      </c>
      <c r="Z3116" s="509"/>
      <c r="AA3116" s="510" t="s">
        <v>1043</v>
      </c>
      <c r="AB3116" s="628" t="s">
        <v>1307</v>
      </c>
      <c r="AC3116" s="431" t="s">
        <v>1155</v>
      </c>
      <c r="AD3116" s="623" t="s">
        <v>1417</v>
      </c>
      <c r="AE3116" s="623"/>
      <c r="AF3116" s="623"/>
      <c r="AG3116" s="623" t="s">
        <v>10</v>
      </c>
      <c r="AH3116" s="623"/>
      <c r="AI3116" s="623" t="s">
        <v>2598</v>
      </c>
      <c r="AJ3116" s="441"/>
      <c r="AK3116" s="359"/>
    </row>
    <row r="3117" spans="1:37">
      <c r="A3117" s="367"/>
      <c r="B3117" s="386" t="s">
        <v>404</v>
      </c>
      <c r="C3117" s="402">
        <v>46.755099999999999</v>
      </c>
      <c r="D3117" s="428">
        <v>23.383900000000001</v>
      </c>
      <c r="E3117" s="449" t="s">
        <v>206</v>
      </c>
      <c r="F3117" s="450" t="s">
        <v>1074</v>
      </c>
      <c r="G3117" s="450" t="s">
        <v>2535</v>
      </c>
      <c r="H3117" s="450" t="s">
        <v>5470</v>
      </c>
      <c r="I3117" s="452" t="s">
        <v>673</v>
      </c>
      <c r="J3117" s="457" t="s">
        <v>3</v>
      </c>
      <c r="K3117" s="407">
        <v>4</v>
      </c>
      <c r="L3117" s="407">
        <v>4</v>
      </c>
      <c r="M3117" s="407">
        <v>4</v>
      </c>
      <c r="N3117" s="425">
        <v>32</v>
      </c>
      <c r="O3117" s="437"/>
      <c r="P3117" s="408"/>
      <c r="Q3117" s="408"/>
      <c r="R3117" s="408">
        <v>24</v>
      </c>
      <c r="S3117" s="408">
        <v>8</v>
      </c>
      <c r="T3117" s="408"/>
      <c r="U3117" s="408"/>
      <c r="V3117" s="406">
        <f t="shared" si="164"/>
        <v>0</v>
      </c>
      <c r="W3117" s="676"/>
      <c r="X3117" s="507" t="str">
        <f t="shared" si="162"/>
        <v>24 trei camere, 8 patru camere, 0 număr camere necunoscut &lt;span style="color: red;"&gt;(spuneți-mi sau trimiteți tabel întreținere)&lt;/span&gt;</v>
      </c>
      <c r="Y3117" s="508" t="str">
        <f t="shared" si="163"/>
        <v>32 din care 24 trei camere, 8 patru camere, 0 număr camere necunoscut &lt;span style="color: red;"&gt;(spuneți-mi sau trimiteți tabel întreținere)&lt;/span&gt;</v>
      </c>
      <c r="Z3117" s="509"/>
      <c r="AA3117" s="510" t="s">
        <v>1043</v>
      </c>
      <c r="AB3117" s="628" t="s">
        <v>1307</v>
      </c>
      <c r="AC3117" s="431" t="s">
        <v>1155</v>
      </c>
      <c r="AD3117" s="623" t="s">
        <v>1383</v>
      </c>
      <c r="AE3117" s="623"/>
      <c r="AF3117" s="623"/>
      <c r="AG3117" s="623" t="s">
        <v>10</v>
      </c>
      <c r="AH3117" s="623"/>
      <c r="AI3117" s="623" t="s">
        <v>2598</v>
      </c>
      <c r="AJ3117" s="441"/>
      <c r="AK3117" s="359"/>
    </row>
    <row r="3118" spans="1:37">
      <c r="A3118" s="367"/>
      <c r="B3118" s="386" t="s">
        <v>404</v>
      </c>
      <c r="C3118" s="402">
        <v>46.7545</v>
      </c>
      <c r="D3118" s="428">
        <v>23.384</v>
      </c>
      <c r="E3118" s="449" t="s">
        <v>206</v>
      </c>
      <c r="F3118" s="450" t="s">
        <v>1074</v>
      </c>
      <c r="G3118" s="450" t="s">
        <v>2535</v>
      </c>
      <c r="H3118" s="450" t="s">
        <v>5471</v>
      </c>
      <c r="I3118" s="627" t="s">
        <v>673</v>
      </c>
      <c r="J3118" s="399" t="s">
        <v>3</v>
      </c>
      <c r="K3118" s="624">
        <v>2</v>
      </c>
      <c r="L3118" s="624">
        <v>4</v>
      </c>
      <c r="M3118" s="624">
        <v>4</v>
      </c>
      <c r="N3118" s="398">
        <v>22</v>
      </c>
      <c r="O3118" s="395"/>
      <c r="P3118" s="320"/>
      <c r="Q3118" s="320">
        <v>20</v>
      </c>
      <c r="R3118" s="320">
        <v>2</v>
      </c>
      <c r="S3118" s="320"/>
      <c r="T3118" s="320"/>
      <c r="U3118" s="320"/>
      <c r="V3118" s="526">
        <f t="shared" si="164"/>
        <v>0</v>
      </c>
      <c r="W3118" s="672"/>
      <c r="X3118" s="396" t="str">
        <f t="shared" si="162"/>
        <v>20 două camere, 2 trei camere, 0 număr camere necunoscut &lt;span style="color: red;"&gt;(spuneți-mi sau trimiteți tabel întreținere)&lt;/span&gt;</v>
      </c>
      <c r="Y3118" s="622" t="str">
        <f t="shared" si="163"/>
        <v>22 din care 20 două camere, 2 trei camere, 0 număr camere necunoscut &lt;span style="color: red;"&gt;(spuneți-mi sau trimiteți tabel întreținere)&lt;/span&gt;</v>
      </c>
      <c r="Z3118" s="397"/>
      <c r="AA3118" s="625" t="s">
        <v>1043</v>
      </c>
      <c r="AB3118" s="628" t="s">
        <v>1306</v>
      </c>
      <c r="AC3118" s="431" t="s">
        <v>1155</v>
      </c>
      <c r="AD3118" s="623" t="s">
        <v>1391</v>
      </c>
      <c r="AE3118" s="623"/>
      <c r="AF3118" s="623"/>
      <c r="AG3118" s="623" t="s">
        <v>10</v>
      </c>
      <c r="AH3118" s="623"/>
      <c r="AI3118" s="623" t="s">
        <v>2598</v>
      </c>
      <c r="AJ3118" s="441"/>
      <c r="AK3118" s="359"/>
    </row>
    <row r="3119" spans="1:37" ht="13.5" thickBot="1">
      <c r="A3119" s="367"/>
      <c r="B3119" s="386" t="s">
        <v>404</v>
      </c>
      <c r="C3119" s="402">
        <v>46.754800000000003</v>
      </c>
      <c r="D3119" s="428">
        <v>23.384499999999999</v>
      </c>
      <c r="E3119" s="449" t="s">
        <v>206</v>
      </c>
      <c r="F3119" s="450" t="s">
        <v>1074</v>
      </c>
      <c r="G3119" s="450" t="s">
        <v>2535</v>
      </c>
      <c r="H3119" s="450" t="s">
        <v>3324</v>
      </c>
      <c r="I3119" s="452" t="s">
        <v>673</v>
      </c>
      <c r="J3119" s="457" t="s">
        <v>3</v>
      </c>
      <c r="K3119" s="407">
        <v>3</v>
      </c>
      <c r="L3119" s="407">
        <v>4</v>
      </c>
      <c r="M3119" s="407">
        <v>4</v>
      </c>
      <c r="N3119" s="425">
        <v>24</v>
      </c>
      <c r="O3119" s="437"/>
      <c r="P3119" s="408"/>
      <c r="Q3119" s="408"/>
      <c r="R3119" s="408">
        <v>18</v>
      </c>
      <c r="S3119" s="408">
        <v>6</v>
      </c>
      <c r="T3119" s="408"/>
      <c r="U3119" s="408"/>
      <c r="V3119" s="408">
        <f t="shared" si="164"/>
        <v>0</v>
      </c>
      <c r="W3119" s="676"/>
      <c r="X3119" s="507" t="str">
        <f t="shared" si="162"/>
        <v>18 trei camere, 6 patru camere, 0 număr camere necunoscut &lt;span style="color: red;"&gt;(spuneți-mi sau trimiteți tabel întreținere)&lt;/span&gt;</v>
      </c>
      <c r="Y3119" s="508" t="str">
        <f t="shared" si="163"/>
        <v>24 din care 18 trei camere, 6 patru camere, 0 număr camere necunoscut &lt;span style="color: red;"&gt;(spuneți-mi sau trimiteți tabel întreținere)&lt;/span&gt;</v>
      </c>
      <c r="Z3119" s="509"/>
      <c r="AA3119" s="510" t="s">
        <v>1043</v>
      </c>
      <c r="AB3119" s="628" t="s">
        <v>1307</v>
      </c>
      <c r="AC3119" s="431" t="s">
        <v>1155</v>
      </c>
      <c r="AD3119" s="623" t="s">
        <v>1417</v>
      </c>
      <c r="AE3119" s="623"/>
      <c r="AF3119" s="623"/>
      <c r="AG3119" s="623" t="s">
        <v>10</v>
      </c>
      <c r="AH3119" s="623"/>
      <c r="AI3119" s="623" t="s">
        <v>2598</v>
      </c>
      <c r="AJ3119" s="441"/>
      <c r="AK3119" s="359"/>
    </row>
    <row r="3120" spans="1:37" ht="18.75" thickBot="1">
      <c r="A3120" s="358" t="s">
        <v>1007</v>
      </c>
      <c r="B3120" s="631"/>
      <c r="C3120" s="614"/>
      <c r="D3120" s="615"/>
      <c r="E3120" s="616"/>
      <c r="F3120" s="617" t="str">
        <f t="shared" ref="F3120" si="165">F3121</f>
        <v>Lara</v>
      </c>
      <c r="G3120" s="634"/>
      <c r="H3120" s="634" t="s">
        <v>2075</v>
      </c>
      <c r="I3120" s="640"/>
      <c r="J3120" s="641"/>
      <c r="K3120" s="618"/>
      <c r="L3120" s="618"/>
      <c r="M3120" s="618"/>
      <c r="N3120" s="619"/>
      <c r="O3120" s="620"/>
      <c r="P3120" s="621"/>
      <c r="Q3120" s="621"/>
      <c r="R3120" s="621"/>
      <c r="S3120" s="621"/>
      <c r="T3120" s="621"/>
      <c r="U3120" s="621"/>
      <c r="V3120" s="621">
        <f t="shared" si="164"/>
        <v>0</v>
      </c>
      <c r="W3120" s="675"/>
      <c r="X3120" s="652" t="str">
        <f t="shared" si="162"/>
        <v>0 număr camere necunoscut &lt;span style="color: red;"&gt;(spuneți-mi sau trimiteți tabel întreținere)&lt;/span&gt;</v>
      </c>
      <c r="Y3120" s="649" t="str">
        <f t="shared" si="163"/>
        <v xml:space="preserve"> din care 0 număr camere necunoscut &lt;span style="color: red;"&gt;(spuneți-mi sau trimiteți tabel întreținere)&lt;/span&gt;</v>
      </c>
      <c r="Z3120" s="657"/>
      <c r="AA3120" s="658"/>
      <c r="AB3120" s="661"/>
      <c r="AC3120" s="668"/>
      <c r="AD3120" s="669"/>
      <c r="AE3120" s="669"/>
      <c r="AF3120" s="669"/>
      <c r="AG3120" s="669"/>
      <c r="AH3120" s="669"/>
      <c r="AI3120" s="669"/>
      <c r="AJ3120" s="670"/>
      <c r="AK3120" s="359"/>
    </row>
    <row r="3121" spans="1:37" ht="13.5" thickTop="1">
      <c r="A3121" s="367" t="s">
        <v>23</v>
      </c>
      <c r="B3121" s="685" t="s">
        <v>404</v>
      </c>
      <c r="C3121" s="702">
        <v>46.551600000000001</v>
      </c>
      <c r="D3121" s="703">
        <v>23.5215</v>
      </c>
      <c r="E3121" s="704" t="s">
        <v>206</v>
      </c>
      <c r="F3121" s="705" t="s">
        <v>2070</v>
      </c>
      <c r="G3121" s="705" t="s">
        <v>2534</v>
      </c>
      <c r="H3121" s="705" t="s">
        <v>2940</v>
      </c>
      <c r="I3121" s="721" t="s">
        <v>684</v>
      </c>
      <c r="J3121" s="722" t="s">
        <v>3</v>
      </c>
      <c r="K3121" s="723">
        <v>2</v>
      </c>
      <c r="L3121" s="723">
        <v>4</v>
      </c>
      <c r="M3121" s="723">
        <v>4</v>
      </c>
      <c r="N3121" s="724">
        <v>16</v>
      </c>
      <c r="O3121" s="710"/>
      <c r="P3121" s="735"/>
      <c r="Q3121" s="735"/>
      <c r="R3121" s="735">
        <v>12</v>
      </c>
      <c r="S3121" s="735">
        <v>4</v>
      </c>
      <c r="T3121" s="735"/>
      <c r="U3121" s="735"/>
      <c r="V3121" s="735">
        <f t="shared" si="164"/>
        <v>0</v>
      </c>
      <c r="W3121" s="725"/>
      <c r="X3121" s="726" t="str">
        <f t="shared" si="162"/>
        <v>12 trei camere, 4 patru camere, 0 număr camere necunoscut &lt;span style="color: red;"&gt;(spuneți-mi sau trimiteți tabel întreținere)&lt;/span&gt;</v>
      </c>
      <c r="Y3121" s="727" t="str">
        <f t="shared" si="163"/>
        <v>16 din care 12 trei camere, 4 patru camere, 0 număr camere necunoscut &lt;span style="color: red;"&gt;(spuneți-mi sau trimiteți tabel întreținere)&lt;/span&gt;</v>
      </c>
      <c r="Z3121" s="728"/>
      <c r="AA3121" s="729" t="s">
        <v>1043</v>
      </c>
      <c r="AB3121" s="697" t="s">
        <v>1307</v>
      </c>
      <c r="AC3121" s="698" t="s">
        <v>1155</v>
      </c>
      <c r="AD3121" s="699" t="s">
        <v>1399</v>
      </c>
      <c r="AE3121" s="699"/>
      <c r="AF3121" s="699"/>
      <c r="AG3121" s="699" t="s">
        <v>10</v>
      </c>
      <c r="AH3121" s="699"/>
      <c r="AI3121" s="699" t="s">
        <v>2598</v>
      </c>
      <c r="AJ3121" s="720"/>
      <c r="AK3121" s="359"/>
    </row>
    <row r="3122" spans="1:37">
      <c r="A3122" s="367"/>
      <c r="B3122" s="386" t="s">
        <v>404</v>
      </c>
      <c r="C3122" s="402">
        <v>46.551699999999997</v>
      </c>
      <c r="D3122" s="428">
        <v>23.521000000000001</v>
      </c>
      <c r="E3122" s="449" t="s">
        <v>206</v>
      </c>
      <c r="F3122" s="450" t="s">
        <v>2070</v>
      </c>
      <c r="G3122" s="450" t="s">
        <v>2534</v>
      </c>
      <c r="H3122" s="450" t="s">
        <v>2940</v>
      </c>
      <c r="I3122" s="452" t="s">
        <v>684</v>
      </c>
      <c r="J3122" s="457" t="s">
        <v>3</v>
      </c>
      <c r="K3122" s="407">
        <v>2</v>
      </c>
      <c r="L3122" s="407">
        <v>4</v>
      </c>
      <c r="M3122" s="407">
        <v>4</v>
      </c>
      <c r="N3122" s="425">
        <v>16</v>
      </c>
      <c r="O3122" s="437"/>
      <c r="P3122" s="408"/>
      <c r="Q3122" s="408"/>
      <c r="R3122" s="408">
        <v>12</v>
      </c>
      <c r="S3122" s="408">
        <v>4</v>
      </c>
      <c r="T3122" s="408"/>
      <c r="U3122" s="408"/>
      <c r="V3122" s="408">
        <f t="shared" si="164"/>
        <v>0</v>
      </c>
      <c r="W3122" s="676"/>
      <c r="X3122" s="507" t="str">
        <f t="shared" si="162"/>
        <v>12 trei camere, 4 patru camere, 0 număr camere necunoscut &lt;span style="color: red;"&gt;(spuneți-mi sau trimiteți tabel întreținere)&lt;/span&gt;</v>
      </c>
      <c r="Y3122" s="508" t="str">
        <f t="shared" si="163"/>
        <v>16 din care 12 trei camere, 4 patru camere, 0 număr camere necunoscut &lt;span style="color: red;"&gt;(spuneți-mi sau trimiteți tabel întreținere)&lt;/span&gt;</v>
      </c>
      <c r="Z3122" s="509"/>
      <c r="AA3122" s="510" t="s">
        <v>1043</v>
      </c>
      <c r="AB3122" s="628" t="s">
        <v>1307</v>
      </c>
      <c r="AC3122" s="431" t="s">
        <v>1155</v>
      </c>
      <c r="AD3122" s="623" t="s">
        <v>1399</v>
      </c>
      <c r="AE3122" s="623"/>
      <c r="AF3122" s="623"/>
      <c r="AG3122" s="623" t="s">
        <v>10</v>
      </c>
      <c r="AH3122" s="623"/>
      <c r="AI3122" s="623" t="s">
        <v>2598</v>
      </c>
      <c r="AJ3122" s="441"/>
      <c r="AK3122" s="359"/>
    </row>
    <row r="3123" spans="1:37">
      <c r="A3123" s="367"/>
      <c r="B3123" s="386" t="s">
        <v>404</v>
      </c>
      <c r="C3123" s="402">
        <v>46.551900000000003</v>
      </c>
      <c r="D3123" s="428">
        <v>23.520600000000002</v>
      </c>
      <c r="E3123" s="449" t="s">
        <v>206</v>
      </c>
      <c r="F3123" s="450" t="s">
        <v>2070</v>
      </c>
      <c r="G3123" s="450" t="s">
        <v>2534</v>
      </c>
      <c r="H3123" s="450" t="s">
        <v>2940</v>
      </c>
      <c r="I3123" s="452" t="s">
        <v>684</v>
      </c>
      <c r="J3123" s="457" t="s">
        <v>3</v>
      </c>
      <c r="K3123" s="407">
        <v>2</v>
      </c>
      <c r="L3123" s="407">
        <v>4</v>
      </c>
      <c r="M3123" s="407">
        <v>4</v>
      </c>
      <c r="N3123" s="425">
        <v>16</v>
      </c>
      <c r="O3123" s="437"/>
      <c r="P3123" s="408"/>
      <c r="Q3123" s="408"/>
      <c r="R3123" s="408">
        <v>12</v>
      </c>
      <c r="S3123" s="408">
        <v>4</v>
      </c>
      <c r="T3123" s="408"/>
      <c r="U3123" s="408"/>
      <c r="V3123" s="408">
        <f t="shared" si="164"/>
        <v>0</v>
      </c>
      <c r="W3123" s="676"/>
      <c r="X3123" s="507" t="str">
        <f t="shared" si="162"/>
        <v>12 trei camere, 4 patru camere, 0 număr camere necunoscut &lt;span style="color: red;"&gt;(spuneți-mi sau trimiteți tabel întreținere)&lt;/span&gt;</v>
      </c>
      <c r="Y3123" s="508" t="str">
        <f t="shared" si="163"/>
        <v>16 din care 12 trei camere, 4 patru camere, 0 număr camere necunoscut &lt;span style="color: red;"&gt;(spuneți-mi sau trimiteți tabel întreținere)&lt;/span&gt;</v>
      </c>
      <c r="Z3123" s="509"/>
      <c r="AA3123" s="510" t="s">
        <v>1043</v>
      </c>
      <c r="AB3123" s="628" t="s">
        <v>1307</v>
      </c>
      <c r="AC3123" s="431" t="s">
        <v>1155</v>
      </c>
      <c r="AD3123" s="623" t="s">
        <v>1399</v>
      </c>
      <c r="AE3123" s="623"/>
      <c r="AF3123" s="623"/>
      <c r="AG3123" s="623" t="s">
        <v>10</v>
      </c>
      <c r="AH3123" s="623"/>
      <c r="AI3123" s="623" t="s">
        <v>2598</v>
      </c>
      <c r="AJ3123" s="441"/>
      <c r="AK3123" s="359"/>
    </row>
    <row r="3124" spans="1:37">
      <c r="A3124" s="367"/>
      <c r="B3124" s="386" t="s">
        <v>404</v>
      </c>
      <c r="C3124" s="402">
        <v>46.552</v>
      </c>
      <c r="D3124" s="428">
        <v>23.521699999999999</v>
      </c>
      <c r="E3124" s="449" t="s">
        <v>206</v>
      </c>
      <c r="F3124" s="450" t="s">
        <v>2070</v>
      </c>
      <c r="G3124" s="450" t="s">
        <v>2534</v>
      </c>
      <c r="H3124" s="450" t="s">
        <v>2940</v>
      </c>
      <c r="I3124" s="452" t="s">
        <v>684</v>
      </c>
      <c r="J3124" s="457" t="s">
        <v>3</v>
      </c>
      <c r="K3124" s="407">
        <v>2</v>
      </c>
      <c r="L3124" s="407">
        <v>4</v>
      </c>
      <c r="M3124" s="407">
        <v>4</v>
      </c>
      <c r="N3124" s="425">
        <v>16</v>
      </c>
      <c r="O3124" s="437"/>
      <c r="P3124" s="408"/>
      <c r="Q3124" s="408"/>
      <c r="R3124" s="408">
        <v>12</v>
      </c>
      <c r="S3124" s="408">
        <v>4</v>
      </c>
      <c r="T3124" s="408"/>
      <c r="U3124" s="408"/>
      <c r="V3124" s="408">
        <f t="shared" si="164"/>
        <v>0</v>
      </c>
      <c r="W3124" s="676"/>
      <c r="X3124" s="507" t="str">
        <f t="shared" si="162"/>
        <v>12 trei camere, 4 patru camere, 0 număr camere necunoscut &lt;span style="color: red;"&gt;(spuneți-mi sau trimiteți tabel întreținere)&lt;/span&gt;</v>
      </c>
      <c r="Y3124" s="508" t="str">
        <f t="shared" si="163"/>
        <v>16 din care 12 trei camere, 4 patru camere, 0 număr camere necunoscut &lt;span style="color: red;"&gt;(spuneți-mi sau trimiteți tabel întreținere)&lt;/span&gt;</v>
      </c>
      <c r="Z3124" s="509"/>
      <c r="AA3124" s="510" t="s">
        <v>1043</v>
      </c>
      <c r="AB3124" s="628" t="s">
        <v>1307</v>
      </c>
      <c r="AC3124" s="431" t="s">
        <v>1155</v>
      </c>
      <c r="AD3124" s="623" t="s">
        <v>1399</v>
      </c>
      <c r="AE3124" s="623"/>
      <c r="AF3124" s="623"/>
      <c r="AG3124" s="623" t="s">
        <v>10</v>
      </c>
      <c r="AH3124" s="623"/>
      <c r="AI3124" s="623" t="s">
        <v>2598</v>
      </c>
      <c r="AJ3124" s="441"/>
      <c r="AK3124" s="359"/>
    </row>
    <row r="3125" spans="1:37">
      <c r="A3125" s="367"/>
      <c r="B3125" s="386" t="s">
        <v>404</v>
      </c>
      <c r="C3125" s="402">
        <v>46.552199999999999</v>
      </c>
      <c r="D3125" s="428">
        <v>23.5212</v>
      </c>
      <c r="E3125" s="449" t="s">
        <v>206</v>
      </c>
      <c r="F3125" s="450" t="s">
        <v>2070</v>
      </c>
      <c r="G3125" s="450" t="s">
        <v>2534</v>
      </c>
      <c r="H3125" s="450" t="s">
        <v>2940</v>
      </c>
      <c r="I3125" s="452" t="s">
        <v>684</v>
      </c>
      <c r="J3125" s="457" t="s">
        <v>3</v>
      </c>
      <c r="K3125" s="407">
        <v>2</v>
      </c>
      <c r="L3125" s="407">
        <v>4</v>
      </c>
      <c r="M3125" s="407">
        <v>4</v>
      </c>
      <c r="N3125" s="425">
        <v>16</v>
      </c>
      <c r="O3125" s="437"/>
      <c r="P3125" s="408"/>
      <c r="Q3125" s="408"/>
      <c r="R3125" s="408">
        <v>12</v>
      </c>
      <c r="S3125" s="408">
        <v>4</v>
      </c>
      <c r="T3125" s="408"/>
      <c r="U3125" s="408"/>
      <c r="V3125" s="408">
        <f t="shared" si="164"/>
        <v>0</v>
      </c>
      <c r="W3125" s="676"/>
      <c r="X3125" s="507" t="str">
        <f t="shared" si="162"/>
        <v>12 trei camere, 4 patru camere, 0 număr camere necunoscut &lt;span style="color: red;"&gt;(spuneți-mi sau trimiteți tabel întreținere)&lt;/span&gt;</v>
      </c>
      <c r="Y3125" s="508" t="str">
        <f t="shared" si="163"/>
        <v>16 din care 12 trei camere, 4 patru camere, 0 număr camere necunoscut &lt;span style="color: red;"&gt;(spuneți-mi sau trimiteți tabel întreținere)&lt;/span&gt;</v>
      </c>
      <c r="Z3125" s="509"/>
      <c r="AA3125" s="510" t="s">
        <v>1043</v>
      </c>
      <c r="AB3125" s="628" t="s">
        <v>1307</v>
      </c>
      <c r="AC3125" s="431" t="s">
        <v>1155</v>
      </c>
      <c r="AD3125" s="623" t="s">
        <v>1399</v>
      </c>
      <c r="AE3125" s="623"/>
      <c r="AF3125" s="623"/>
      <c r="AG3125" s="623" t="s">
        <v>10</v>
      </c>
      <c r="AH3125" s="623"/>
      <c r="AI3125" s="623" t="s">
        <v>2598</v>
      </c>
      <c r="AJ3125" s="441"/>
      <c r="AK3125" s="359"/>
    </row>
    <row r="3126" spans="1:37">
      <c r="A3126" s="367"/>
      <c r="B3126" s="386" t="s">
        <v>404</v>
      </c>
      <c r="C3126" s="402">
        <v>46.552399999999999</v>
      </c>
      <c r="D3126" s="428">
        <v>23.520800000000001</v>
      </c>
      <c r="E3126" s="449" t="s">
        <v>206</v>
      </c>
      <c r="F3126" s="450" t="s">
        <v>2070</v>
      </c>
      <c r="G3126" s="450" t="s">
        <v>2534</v>
      </c>
      <c r="H3126" s="450" t="s">
        <v>2940</v>
      </c>
      <c r="I3126" s="452" t="s">
        <v>684</v>
      </c>
      <c r="J3126" s="457" t="s">
        <v>3</v>
      </c>
      <c r="K3126" s="407">
        <v>2</v>
      </c>
      <c r="L3126" s="407">
        <v>4</v>
      </c>
      <c r="M3126" s="407">
        <v>4</v>
      </c>
      <c r="N3126" s="425">
        <v>16</v>
      </c>
      <c r="O3126" s="437"/>
      <c r="P3126" s="408"/>
      <c r="Q3126" s="408"/>
      <c r="R3126" s="408">
        <v>12</v>
      </c>
      <c r="S3126" s="408">
        <v>4</v>
      </c>
      <c r="T3126" s="408"/>
      <c r="U3126" s="408"/>
      <c r="V3126" s="408">
        <f t="shared" si="164"/>
        <v>0</v>
      </c>
      <c r="W3126" s="676"/>
      <c r="X3126" s="507" t="str">
        <f t="shared" si="162"/>
        <v>12 trei camere, 4 patru camere, 0 număr camere necunoscut &lt;span style="color: red;"&gt;(spuneți-mi sau trimiteți tabel întreținere)&lt;/span&gt;</v>
      </c>
      <c r="Y3126" s="508" t="str">
        <f t="shared" si="163"/>
        <v>16 din care 12 trei camere, 4 patru camere, 0 număr camere necunoscut &lt;span style="color: red;"&gt;(spuneți-mi sau trimiteți tabel întreținere)&lt;/span&gt;</v>
      </c>
      <c r="Z3126" s="509"/>
      <c r="AA3126" s="510" t="s">
        <v>1043</v>
      </c>
      <c r="AB3126" s="628" t="s">
        <v>1307</v>
      </c>
      <c r="AC3126" s="431" t="s">
        <v>1155</v>
      </c>
      <c r="AD3126" s="623" t="s">
        <v>1399</v>
      </c>
      <c r="AE3126" s="623"/>
      <c r="AF3126" s="623"/>
      <c r="AG3126" s="623" t="s">
        <v>10</v>
      </c>
      <c r="AH3126" s="623"/>
      <c r="AI3126" s="623" t="s">
        <v>2598</v>
      </c>
      <c r="AJ3126" s="441"/>
      <c r="AK3126" s="359"/>
    </row>
    <row r="3127" spans="1:37">
      <c r="A3127" s="367"/>
      <c r="B3127" s="386" t="s">
        <v>404</v>
      </c>
      <c r="C3127" s="402">
        <v>46.552500000000002</v>
      </c>
      <c r="D3127" s="428">
        <v>23.520199999999999</v>
      </c>
      <c r="E3127" s="449" t="s">
        <v>206</v>
      </c>
      <c r="F3127" s="450" t="s">
        <v>2070</v>
      </c>
      <c r="G3127" s="450" t="s">
        <v>2534</v>
      </c>
      <c r="H3127" s="450" t="s">
        <v>2940</v>
      </c>
      <c r="I3127" s="452" t="s">
        <v>684</v>
      </c>
      <c r="J3127" s="457" t="s">
        <v>3</v>
      </c>
      <c r="K3127" s="407">
        <v>2</v>
      </c>
      <c r="L3127" s="407">
        <v>4</v>
      </c>
      <c r="M3127" s="407">
        <v>4</v>
      </c>
      <c r="N3127" s="425">
        <v>16</v>
      </c>
      <c r="O3127" s="437"/>
      <c r="P3127" s="408"/>
      <c r="Q3127" s="408"/>
      <c r="R3127" s="408">
        <v>12</v>
      </c>
      <c r="S3127" s="408">
        <v>4</v>
      </c>
      <c r="T3127" s="408"/>
      <c r="U3127" s="408"/>
      <c r="V3127" s="408">
        <f t="shared" si="164"/>
        <v>0</v>
      </c>
      <c r="W3127" s="676"/>
      <c r="X3127" s="507" t="str">
        <f t="shared" si="162"/>
        <v>12 trei camere, 4 patru camere, 0 număr camere necunoscut &lt;span style="color: red;"&gt;(spuneți-mi sau trimiteți tabel întreținere)&lt;/span&gt;</v>
      </c>
      <c r="Y3127" s="508" t="str">
        <f t="shared" si="163"/>
        <v>16 din care 12 trei camere, 4 patru camere, 0 număr camere necunoscut &lt;span style="color: red;"&gt;(spuneți-mi sau trimiteți tabel întreținere)&lt;/span&gt;</v>
      </c>
      <c r="Z3127" s="509"/>
      <c r="AA3127" s="510" t="s">
        <v>1043</v>
      </c>
      <c r="AB3127" s="628" t="s">
        <v>1307</v>
      </c>
      <c r="AC3127" s="431" t="s">
        <v>1155</v>
      </c>
      <c r="AD3127" s="623" t="s">
        <v>1399</v>
      </c>
      <c r="AE3127" s="623"/>
      <c r="AF3127" s="623"/>
      <c r="AG3127" s="623" t="s">
        <v>10</v>
      </c>
      <c r="AH3127" s="623"/>
      <c r="AI3127" s="623" t="s">
        <v>2598</v>
      </c>
      <c r="AJ3127" s="441"/>
      <c r="AK3127" s="359"/>
    </row>
    <row r="3128" spans="1:37">
      <c r="A3128" s="367"/>
      <c r="B3128" s="386" t="s">
        <v>404</v>
      </c>
      <c r="C3128" s="402">
        <v>46.552900000000001</v>
      </c>
      <c r="D3128" s="428">
        <v>23.520399999999999</v>
      </c>
      <c r="E3128" s="449" t="s">
        <v>206</v>
      </c>
      <c r="F3128" s="450" t="s">
        <v>2070</v>
      </c>
      <c r="G3128" s="450" t="s">
        <v>2534</v>
      </c>
      <c r="H3128" s="450" t="s">
        <v>2940</v>
      </c>
      <c r="I3128" s="452" t="s">
        <v>684</v>
      </c>
      <c r="J3128" s="457" t="s">
        <v>3</v>
      </c>
      <c r="K3128" s="407">
        <v>2</v>
      </c>
      <c r="L3128" s="407">
        <v>4</v>
      </c>
      <c r="M3128" s="407">
        <v>4</v>
      </c>
      <c r="N3128" s="425">
        <v>16</v>
      </c>
      <c r="O3128" s="437"/>
      <c r="P3128" s="408"/>
      <c r="Q3128" s="408"/>
      <c r="R3128" s="408">
        <v>12</v>
      </c>
      <c r="S3128" s="408">
        <v>4</v>
      </c>
      <c r="T3128" s="408"/>
      <c r="U3128" s="408"/>
      <c r="V3128" s="408">
        <f t="shared" si="164"/>
        <v>0</v>
      </c>
      <c r="W3128" s="676"/>
      <c r="X3128" s="507" t="str">
        <f t="shared" si="162"/>
        <v>12 trei camere, 4 patru camere, 0 număr camere necunoscut &lt;span style="color: red;"&gt;(spuneți-mi sau trimiteți tabel întreținere)&lt;/span&gt;</v>
      </c>
      <c r="Y3128" s="508" t="str">
        <f t="shared" si="163"/>
        <v>16 din care 12 trei camere, 4 patru camere, 0 număr camere necunoscut &lt;span style="color: red;"&gt;(spuneți-mi sau trimiteți tabel întreținere)&lt;/span&gt;</v>
      </c>
      <c r="Z3128" s="509"/>
      <c r="AA3128" s="510" t="s">
        <v>1043</v>
      </c>
      <c r="AB3128" s="628" t="s">
        <v>1307</v>
      </c>
      <c r="AC3128" s="431" t="s">
        <v>1155</v>
      </c>
      <c r="AD3128" s="623" t="s">
        <v>1399</v>
      </c>
      <c r="AE3128" s="623"/>
      <c r="AF3128" s="623"/>
      <c r="AG3128" s="623" t="s">
        <v>10</v>
      </c>
      <c r="AH3128" s="623"/>
      <c r="AI3128" s="623" t="s">
        <v>2598</v>
      </c>
      <c r="AJ3128" s="441"/>
      <c r="AK3128" s="359"/>
    </row>
    <row r="3129" spans="1:37">
      <c r="A3129" s="367"/>
      <c r="B3129" s="386" t="s">
        <v>404</v>
      </c>
      <c r="C3129" s="402">
        <v>46.552700000000002</v>
      </c>
      <c r="D3129" s="428">
        <v>23.5213</v>
      </c>
      <c r="E3129" s="449" t="s">
        <v>206</v>
      </c>
      <c r="F3129" s="450" t="s">
        <v>2070</v>
      </c>
      <c r="G3129" s="450" t="s">
        <v>2534</v>
      </c>
      <c r="H3129" s="450" t="s">
        <v>2940</v>
      </c>
      <c r="I3129" s="452" t="s">
        <v>684</v>
      </c>
      <c r="J3129" s="457" t="s">
        <v>3</v>
      </c>
      <c r="K3129" s="407">
        <v>2</v>
      </c>
      <c r="L3129" s="407">
        <v>4</v>
      </c>
      <c r="M3129" s="407">
        <v>4</v>
      </c>
      <c r="N3129" s="425">
        <v>16</v>
      </c>
      <c r="O3129" s="437"/>
      <c r="P3129" s="408"/>
      <c r="Q3129" s="408"/>
      <c r="R3129" s="408">
        <v>12</v>
      </c>
      <c r="S3129" s="408">
        <v>4</v>
      </c>
      <c r="T3129" s="408"/>
      <c r="U3129" s="408"/>
      <c r="V3129" s="408">
        <f t="shared" si="164"/>
        <v>0</v>
      </c>
      <c r="W3129" s="676"/>
      <c r="X3129" s="507" t="str">
        <f t="shared" si="162"/>
        <v>12 trei camere, 4 patru camere, 0 număr camere necunoscut &lt;span style="color: red;"&gt;(spuneți-mi sau trimiteți tabel întreținere)&lt;/span&gt;</v>
      </c>
      <c r="Y3129" s="508" t="str">
        <f t="shared" si="163"/>
        <v>16 din care 12 trei camere, 4 patru camere, 0 număr camere necunoscut &lt;span style="color: red;"&gt;(spuneți-mi sau trimiteți tabel întreținere)&lt;/span&gt;</v>
      </c>
      <c r="Z3129" s="509"/>
      <c r="AA3129" s="510" t="s">
        <v>1043</v>
      </c>
      <c r="AB3129" s="628" t="s">
        <v>1307</v>
      </c>
      <c r="AC3129" s="431" t="s">
        <v>1155</v>
      </c>
      <c r="AD3129" s="623" t="s">
        <v>1399</v>
      </c>
      <c r="AE3129" s="623"/>
      <c r="AF3129" s="623"/>
      <c r="AG3129" s="623" t="s">
        <v>10</v>
      </c>
      <c r="AH3129" s="623"/>
      <c r="AI3129" s="623" t="s">
        <v>2598</v>
      </c>
      <c r="AJ3129" s="441"/>
      <c r="AK3129" s="359"/>
    </row>
    <row r="3130" spans="1:37" ht="13.5" thickBot="1">
      <c r="A3130" s="367"/>
      <c r="B3130" s="386" t="s">
        <v>404</v>
      </c>
      <c r="C3130" s="402">
        <v>46.552500000000002</v>
      </c>
      <c r="D3130" s="428">
        <v>23.521899999999999</v>
      </c>
      <c r="E3130" s="449" t="s">
        <v>206</v>
      </c>
      <c r="F3130" s="450" t="s">
        <v>2070</v>
      </c>
      <c r="G3130" s="450" t="s">
        <v>2534</v>
      </c>
      <c r="H3130" s="450" t="s">
        <v>2940</v>
      </c>
      <c r="I3130" s="452" t="s">
        <v>684</v>
      </c>
      <c r="J3130" s="457" t="s">
        <v>3</v>
      </c>
      <c r="K3130" s="407">
        <v>2</v>
      </c>
      <c r="L3130" s="407">
        <v>4</v>
      </c>
      <c r="M3130" s="407">
        <v>4</v>
      </c>
      <c r="N3130" s="425">
        <v>16</v>
      </c>
      <c r="O3130" s="437"/>
      <c r="P3130" s="408"/>
      <c r="Q3130" s="408"/>
      <c r="R3130" s="408">
        <v>12</v>
      </c>
      <c r="S3130" s="408">
        <v>4</v>
      </c>
      <c r="T3130" s="408"/>
      <c r="U3130" s="408"/>
      <c r="V3130" s="408">
        <f t="shared" si="164"/>
        <v>0</v>
      </c>
      <c r="W3130" s="676"/>
      <c r="X3130" s="507" t="str">
        <f t="shared" si="162"/>
        <v>12 trei camere, 4 patru camere, 0 număr camere necunoscut &lt;span style="color: red;"&gt;(spuneți-mi sau trimiteți tabel întreținere)&lt;/span&gt;</v>
      </c>
      <c r="Y3130" s="508" t="str">
        <f t="shared" si="163"/>
        <v>16 din care 12 trei camere, 4 patru camere, 0 număr camere necunoscut &lt;span style="color: red;"&gt;(spuneți-mi sau trimiteți tabel întreținere)&lt;/span&gt;</v>
      </c>
      <c r="Z3130" s="509"/>
      <c r="AA3130" s="510" t="s">
        <v>1043</v>
      </c>
      <c r="AB3130" s="628" t="s">
        <v>1307</v>
      </c>
      <c r="AC3130" s="431" t="s">
        <v>1155</v>
      </c>
      <c r="AD3130" s="623" t="s">
        <v>1399</v>
      </c>
      <c r="AE3130" s="623"/>
      <c r="AF3130" s="623"/>
      <c r="AG3130" s="623" t="s">
        <v>10</v>
      </c>
      <c r="AH3130" s="623"/>
      <c r="AI3130" s="623" t="s">
        <v>2598</v>
      </c>
      <c r="AJ3130" s="441"/>
      <c r="AK3130" s="359"/>
    </row>
    <row r="3131" spans="1:37" ht="18.75" thickBot="1">
      <c r="A3131" s="358" t="s">
        <v>1007</v>
      </c>
      <c r="B3131" s="631"/>
      <c r="C3131" s="614"/>
      <c r="D3131" s="615"/>
      <c r="E3131" s="616"/>
      <c r="F3131" s="617" t="str">
        <f t="shared" ref="F3131" si="166">F3132</f>
        <v>Măguri-Răcătău</v>
      </c>
      <c r="G3131" s="634"/>
      <c r="H3131" s="634" t="s">
        <v>2075</v>
      </c>
      <c r="I3131" s="640"/>
      <c r="J3131" s="641"/>
      <c r="K3131" s="618"/>
      <c r="L3131" s="618"/>
      <c r="M3131" s="618"/>
      <c r="N3131" s="619"/>
      <c r="O3131" s="620"/>
      <c r="P3131" s="621"/>
      <c r="Q3131" s="621"/>
      <c r="R3131" s="621"/>
      <c r="S3131" s="621"/>
      <c r="T3131" s="621"/>
      <c r="U3131" s="621"/>
      <c r="V3131" s="621">
        <f t="shared" si="164"/>
        <v>0</v>
      </c>
      <c r="W3131" s="675"/>
      <c r="X3131" s="652" t="str">
        <f t="shared" si="162"/>
        <v>0 număr camere necunoscut &lt;span style="color: red;"&gt;(spuneți-mi sau trimiteți tabel întreținere)&lt;/span&gt;</v>
      </c>
      <c r="Y3131" s="649" t="str">
        <f t="shared" si="163"/>
        <v xml:space="preserve"> din care 0 număr camere necunoscut &lt;span style="color: red;"&gt;(spuneți-mi sau trimiteți tabel întreținere)&lt;/span&gt;</v>
      </c>
      <c r="Z3131" s="657"/>
      <c r="AA3131" s="658"/>
      <c r="AB3131" s="661"/>
      <c r="AC3131" s="668"/>
      <c r="AD3131" s="669"/>
      <c r="AE3131" s="669"/>
      <c r="AF3131" s="669"/>
      <c r="AG3131" s="669"/>
      <c r="AH3131" s="669"/>
      <c r="AI3131" s="669"/>
      <c r="AJ3131" s="670"/>
      <c r="AK3131" s="359"/>
    </row>
    <row r="3132" spans="1:37" ht="14.25" thickTop="1" thickBot="1">
      <c r="A3132" s="367" t="s">
        <v>23</v>
      </c>
      <c r="B3132" s="685" t="s">
        <v>404</v>
      </c>
      <c r="C3132" s="702">
        <v>46.767299999999999</v>
      </c>
      <c r="D3132" s="703">
        <v>23.0076</v>
      </c>
      <c r="E3132" s="704" t="s">
        <v>206</v>
      </c>
      <c r="F3132" s="705" t="s">
        <v>1079</v>
      </c>
      <c r="G3132" s="705" t="s">
        <v>2533</v>
      </c>
      <c r="H3132" s="705" t="s">
        <v>2940</v>
      </c>
      <c r="I3132" s="721" t="s">
        <v>708</v>
      </c>
      <c r="J3132" s="722" t="s">
        <v>3</v>
      </c>
      <c r="K3132" s="723">
        <v>1</v>
      </c>
      <c r="L3132" s="723">
        <v>2</v>
      </c>
      <c r="M3132" s="723">
        <v>2</v>
      </c>
      <c r="N3132" s="724">
        <v>8</v>
      </c>
      <c r="O3132" s="710"/>
      <c r="P3132" s="711"/>
      <c r="Q3132" s="711"/>
      <c r="R3132" s="711"/>
      <c r="S3132" s="711"/>
      <c r="T3132" s="711"/>
      <c r="U3132" s="711"/>
      <c r="V3132" s="711">
        <f t="shared" si="164"/>
        <v>8</v>
      </c>
      <c r="W3132" s="725"/>
      <c r="X3132" s="726" t="str">
        <f t="shared" si="162"/>
        <v>8 număr camere necunoscut &lt;span style="color: red;"&gt;(spuneți-mi sau trimiteți tabel întreținere)&lt;/span&gt;</v>
      </c>
      <c r="Y3132" s="727" t="str">
        <f t="shared" si="163"/>
        <v>8 din care 8 număr camere necunoscut &lt;span style="color: red;"&gt;(spuneți-mi sau trimiteți tabel întreținere)&lt;/span&gt;</v>
      </c>
      <c r="Z3132" s="728"/>
      <c r="AA3132" s="729" t="s">
        <v>1043</v>
      </c>
      <c r="AB3132" s="733" t="s">
        <v>1304</v>
      </c>
      <c r="AC3132" s="700" t="s">
        <v>1547</v>
      </c>
      <c r="AD3132" s="719" t="s">
        <v>624</v>
      </c>
      <c r="AE3132" s="719"/>
      <c r="AF3132" s="719"/>
      <c r="AG3132" s="719" t="s">
        <v>840</v>
      </c>
      <c r="AH3132" s="719"/>
      <c r="AI3132" s="719" t="s">
        <v>2227</v>
      </c>
      <c r="AJ3132" s="720"/>
      <c r="AK3132" s="359"/>
    </row>
    <row r="3133" spans="1:37" ht="18.75" thickBot="1">
      <c r="A3133" s="358" t="s">
        <v>1007</v>
      </c>
      <c r="B3133" s="631"/>
      <c r="C3133" s="614"/>
      <c r="D3133" s="615"/>
      <c r="E3133" s="616"/>
      <c r="F3133" s="617" t="str">
        <f t="shared" ref="F3133" si="167">F3134</f>
        <v>Mociu</v>
      </c>
      <c r="G3133" s="634"/>
      <c r="H3133" s="634" t="s">
        <v>2075</v>
      </c>
      <c r="I3133" s="640"/>
      <c r="J3133" s="641"/>
      <c r="K3133" s="618"/>
      <c r="L3133" s="618"/>
      <c r="M3133" s="618"/>
      <c r="N3133" s="619"/>
      <c r="O3133" s="620"/>
      <c r="P3133" s="621"/>
      <c r="Q3133" s="621"/>
      <c r="R3133" s="621"/>
      <c r="S3133" s="621"/>
      <c r="T3133" s="621"/>
      <c r="U3133" s="621"/>
      <c r="V3133" s="621">
        <f t="shared" si="164"/>
        <v>0</v>
      </c>
      <c r="W3133" s="675"/>
      <c r="X3133" s="652" t="str">
        <f t="shared" si="162"/>
        <v>0 număr camere necunoscut &lt;span style="color: red;"&gt;(spuneți-mi sau trimiteți tabel întreținere)&lt;/span&gt;</v>
      </c>
      <c r="Y3133" s="649" t="str">
        <f t="shared" si="163"/>
        <v xml:space="preserve"> din care 0 număr camere necunoscut &lt;span style="color: red;"&gt;(spuneți-mi sau trimiteți tabel întreținere)&lt;/span&gt;</v>
      </c>
      <c r="Z3133" s="657"/>
      <c r="AA3133" s="658"/>
      <c r="AB3133" s="661"/>
      <c r="AC3133" s="668"/>
      <c r="AD3133" s="669"/>
      <c r="AE3133" s="669"/>
      <c r="AF3133" s="669"/>
      <c r="AG3133" s="669"/>
      <c r="AH3133" s="669"/>
      <c r="AI3133" s="669"/>
      <c r="AJ3133" s="670"/>
      <c r="AK3133" s="359"/>
    </row>
    <row r="3134" spans="1:37" ht="14.25" thickTop="1" thickBot="1">
      <c r="A3134" s="367" t="s">
        <v>23</v>
      </c>
      <c r="B3134" s="685" t="s">
        <v>404</v>
      </c>
      <c r="C3134" s="702">
        <v>46.797400000000003</v>
      </c>
      <c r="D3134" s="703">
        <v>24.031400000000001</v>
      </c>
      <c r="E3134" s="704" t="s">
        <v>206</v>
      </c>
      <c r="F3134" s="705" t="s">
        <v>1084</v>
      </c>
      <c r="G3134" s="705" t="s">
        <v>2532</v>
      </c>
      <c r="H3134" s="705" t="s">
        <v>2940</v>
      </c>
      <c r="I3134" s="721" t="s">
        <v>773</v>
      </c>
      <c r="J3134" s="722" t="s">
        <v>3</v>
      </c>
      <c r="K3134" s="723">
        <v>3</v>
      </c>
      <c r="L3134" s="723">
        <v>3</v>
      </c>
      <c r="M3134" s="723">
        <v>2</v>
      </c>
      <c r="N3134" s="724" t="s">
        <v>624</v>
      </c>
      <c r="O3134" s="710"/>
      <c r="P3134" s="711"/>
      <c r="Q3134" s="711"/>
      <c r="R3134" s="711"/>
      <c r="S3134" s="711"/>
      <c r="T3134" s="711"/>
      <c r="U3134" s="711"/>
      <c r="V3134" s="711" t="e">
        <f t="shared" si="164"/>
        <v>#VALUE!</v>
      </c>
      <c r="W3134" s="725"/>
      <c r="X3134" s="726" t="e">
        <f t="shared" si="162"/>
        <v>#VALUE!</v>
      </c>
      <c r="Y3134" s="727" t="e">
        <f t="shared" si="163"/>
        <v>#VALUE!</v>
      </c>
      <c r="Z3134" s="728"/>
      <c r="AA3134" s="729" t="s">
        <v>1043</v>
      </c>
      <c r="AB3134" s="733" t="s">
        <v>1307</v>
      </c>
      <c r="AC3134" s="700" t="s">
        <v>1155</v>
      </c>
      <c r="AD3134" s="719" t="s">
        <v>624</v>
      </c>
      <c r="AE3134" s="719"/>
      <c r="AF3134" s="719"/>
      <c r="AG3134" s="719" t="s">
        <v>840</v>
      </c>
      <c r="AH3134" s="719"/>
      <c r="AI3134" s="719" t="s">
        <v>2227</v>
      </c>
      <c r="AJ3134" s="720"/>
      <c r="AK3134" s="359"/>
    </row>
    <row r="3135" spans="1:37" ht="18.75" thickBot="1">
      <c r="A3135" s="358" t="s">
        <v>1007</v>
      </c>
      <c r="B3135" s="631"/>
      <c r="C3135" s="614"/>
      <c r="D3135" s="615"/>
      <c r="E3135" s="616"/>
      <c r="F3135" s="617" t="str">
        <f t="shared" ref="F3135" si="168">F3136</f>
        <v>Poieni</v>
      </c>
      <c r="G3135" s="634"/>
      <c r="H3135" s="634" t="s">
        <v>2075</v>
      </c>
      <c r="I3135" s="640"/>
      <c r="J3135" s="641"/>
      <c r="K3135" s="618"/>
      <c r="L3135" s="618"/>
      <c r="M3135" s="618"/>
      <c r="N3135" s="619"/>
      <c r="O3135" s="620"/>
      <c r="P3135" s="621"/>
      <c r="Q3135" s="621"/>
      <c r="R3135" s="621"/>
      <c r="S3135" s="621"/>
      <c r="T3135" s="621"/>
      <c r="U3135" s="621"/>
      <c r="V3135" s="621">
        <f t="shared" si="164"/>
        <v>0</v>
      </c>
      <c r="W3135" s="675"/>
      <c r="X3135" s="652" t="str">
        <f t="shared" si="162"/>
        <v>0 număr camere necunoscut &lt;span style="color: red;"&gt;(spuneți-mi sau trimiteți tabel întreținere)&lt;/span&gt;</v>
      </c>
      <c r="Y3135" s="649" t="str">
        <f t="shared" si="163"/>
        <v xml:space="preserve"> din care 0 număr camere necunoscut &lt;span style="color: red;"&gt;(spuneți-mi sau trimiteți tabel întreținere)&lt;/span&gt;</v>
      </c>
      <c r="Z3135" s="657"/>
      <c r="AA3135" s="658"/>
      <c r="AB3135" s="661"/>
      <c r="AC3135" s="668"/>
      <c r="AD3135" s="669"/>
      <c r="AE3135" s="669"/>
      <c r="AF3135" s="669"/>
      <c r="AG3135" s="669"/>
      <c r="AH3135" s="669"/>
      <c r="AI3135" s="669"/>
      <c r="AJ3135" s="670"/>
      <c r="AK3135" s="359"/>
    </row>
    <row r="3136" spans="1:37" ht="13.5" thickTop="1">
      <c r="A3136" s="367" t="s">
        <v>23</v>
      </c>
      <c r="B3136" s="685" t="s">
        <v>404</v>
      </c>
      <c r="C3136" s="702">
        <v>46.918100000000003</v>
      </c>
      <c r="D3136" s="703">
        <v>22.860600000000002</v>
      </c>
      <c r="E3136" s="704" t="s">
        <v>206</v>
      </c>
      <c r="F3136" s="705" t="s">
        <v>1088</v>
      </c>
      <c r="G3136" s="705" t="s">
        <v>2531</v>
      </c>
      <c r="H3136" s="705" t="s">
        <v>2940</v>
      </c>
      <c r="I3136" s="721" t="s">
        <v>685</v>
      </c>
      <c r="J3136" s="722" t="s">
        <v>3</v>
      </c>
      <c r="K3136" s="723">
        <v>3</v>
      </c>
      <c r="L3136" s="723">
        <v>3</v>
      </c>
      <c r="M3136" s="723">
        <v>3</v>
      </c>
      <c r="N3136" s="724" t="s">
        <v>624</v>
      </c>
      <c r="O3136" s="710"/>
      <c r="P3136" s="711"/>
      <c r="Q3136" s="711"/>
      <c r="R3136" s="711"/>
      <c r="S3136" s="711"/>
      <c r="T3136" s="711"/>
      <c r="U3136" s="711"/>
      <c r="V3136" s="711" t="e">
        <f t="shared" si="164"/>
        <v>#VALUE!</v>
      </c>
      <c r="W3136" s="725"/>
      <c r="X3136" s="726" t="e">
        <f t="shared" si="162"/>
        <v>#VALUE!</v>
      </c>
      <c r="Y3136" s="727" t="e">
        <f t="shared" si="163"/>
        <v>#VALUE!</v>
      </c>
      <c r="Z3136" s="728"/>
      <c r="AA3136" s="729" t="s">
        <v>1043</v>
      </c>
      <c r="AB3136" s="733" t="s">
        <v>1301</v>
      </c>
      <c r="AC3136" s="700" t="s">
        <v>1548</v>
      </c>
      <c r="AD3136" s="719" t="s">
        <v>624</v>
      </c>
      <c r="AE3136" s="719"/>
      <c r="AF3136" s="719"/>
      <c r="AG3136" s="719" t="s">
        <v>840</v>
      </c>
      <c r="AH3136" s="719"/>
      <c r="AI3136" s="719" t="s">
        <v>2227</v>
      </c>
      <c r="AJ3136" s="720"/>
      <c r="AK3136" s="359"/>
    </row>
    <row r="3137" spans="1:37">
      <c r="A3137" s="367"/>
      <c r="B3137" s="386" t="s">
        <v>404</v>
      </c>
      <c r="C3137" s="402">
        <v>46.918399999999998</v>
      </c>
      <c r="D3137" s="428">
        <v>22.860900000000001</v>
      </c>
      <c r="E3137" s="449" t="s">
        <v>206</v>
      </c>
      <c r="F3137" s="450" t="s">
        <v>1088</v>
      </c>
      <c r="G3137" s="450" t="s">
        <v>2531</v>
      </c>
      <c r="H3137" s="450" t="s">
        <v>2940</v>
      </c>
      <c r="I3137" s="452" t="s">
        <v>624</v>
      </c>
      <c r="J3137" s="457"/>
      <c r="K3137" s="407"/>
      <c r="L3137" s="407"/>
      <c r="M3137" s="407"/>
      <c r="N3137" s="425" t="s">
        <v>624</v>
      </c>
      <c r="O3137" s="437"/>
      <c r="P3137" s="406"/>
      <c r="Q3137" s="406"/>
      <c r="R3137" s="406"/>
      <c r="S3137" s="406"/>
      <c r="T3137" s="406"/>
      <c r="U3137" s="406"/>
      <c r="V3137" s="406" t="e">
        <f t="shared" si="164"/>
        <v>#VALUE!</v>
      </c>
      <c r="W3137" s="676"/>
      <c r="X3137" s="507" t="e">
        <f t="shared" si="162"/>
        <v>#VALUE!</v>
      </c>
      <c r="Y3137" s="508" t="e">
        <f t="shared" si="163"/>
        <v>#VALUE!</v>
      </c>
      <c r="Z3137" s="509"/>
      <c r="AA3137" s="510" t="s">
        <v>1043</v>
      </c>
      <c r="AB3137" s="421" t="s">
        <v>1318</v>
      </c>
      <c r="AC3137" s="432" t="s">
        <v>624</v>
      </c>
      <c r="AD3137" s="356" t="s">
        <v>624</v>
      </c>
      <c r="AE3137" s="356"/>
      <c r="AF3137" s="356"/>
      <c r="AG3137" s="356" t="s">
        <v>840</v>
      </c>
      <c r="AH3137" s="356"/>
      <c r="AI3137" s="356" t="s">
        <v>2227</v>
      </c>
      <c r="AJ3137" s="441"/>
      <c r="AK3137" s="359"/>
    </row>
    <row r="3138" spans="1:37">
      <c r="A3138" s="367"/>
      <c r="B3138" s="386" t="s">
        <v>404</v>
      </c>
      <c r="C3138" s="402">
        <v>46.918599999999998</v>
      </c>
      <c r="D3138" s="428">
        <v>22.861599999999999</v>
      </c>
      <c r="E3138" s="449" t="s">
        <v>206</v>
      </c>
      <c r="F3138" s="450" t="s">
        <v>1088</v>
      </c>
      <c r="G3138" s="450" t="s">
        <v>2531</v>
      </c>
      <c r="H3138" s="450" t="s">
        <v>2940</v>
      </c>
      <c r="I3138" s="627" t="s">
        <v>681</v>
      </c>
      <c r="J3138" s="399" t="s">
        <v>3</v>
      </c>
      <c r="K3138" s="624">
        <v>2</v>
      </c>
      <c r="L3138" s="624">
        <v>5</v>
      </c>
      <c r="M3138" s="624">
        <v>5</v>
      </c>
      <c r="N3138" s="398">
        <v>40</v>
      </c>
      <c r="O3138" s="395"/>
      <c r="P3138" s="526"/>
      <c r="Q3138" s="526">
        <v>22</v>
      </c>
      <c r="R3138" s="526">
        <v>18</v>
      </c>
      <c r="S3138" s="526"/>
      <c r="T3138" s="526"/>
      <c r="U3138" s="526"/>
      <c r="V3138" s="526">
        <f t="shared" si="164"/>
        <v>0</v>
      </c>
      <c r="W3138" s="672"/>
      <c r="X3138" s="396" t="str">
        <f t="shared" si="162"/>
        <v>22 două camere, 18 trei camere, 0 număr camere necunoscut &lt;span style="color: red;"&gt;(spuneți-mi sau trimiteți tabel întreținere)&lt;/span&gt;</v>
      </c>
      <c r="Y3138" s="622" t="str">
        <f t="shared" si="163"/>
        <v>40 din care 22 două camere, 18 trei camere, 0 număr camere necunoscut &lt;span style="color: red;"&gt;(spuneți-mi sau trimiteți tabel întreținere)&lt;/span&gt;</v>
      </c>
      <c r="Z3138" s="397" t="s">
        <v>975</v>
      </c>
      <c r="AA3138" s="625" t="s">
        <v>1043</v>
      </c>
      <c r="AB3138" s="628" t="s">
        <v>1304</v>
      </c>
      <c r="AC3138" s="431" t="s">
        <v>1547</v>
      </c>
      <c r="AD3138" s="623" t="s">
        <v>1464</v>
      </c>
      <c r="AE3138" s="623"/>
      <c r="AF3138" s="623"/>
      <c r="AG3138" s="623" t="s">
        <v>8</v>
      </c>
      <c r="AH3138" s="623"/>
      <c r="AI3138" s="623" t="s">
        <v>2604</v>
      </c>
      <c r="AJ3138" s="441"/>
      <c r="AK3138" s="359"/>
    </row>
    <row r="3139" spans="1:37">
      <c r="A3139" s="367"/>
      <c r="B3139" s="386" t="s">
        <v>404</v>
      </c>
      <c r="C3139" s="402">
        <v>46.918799999999997</v>
      </c>
      <c r="D3139" s="428">
        <v>22.862100000000002</v>
      </c>
      <c r="E3139" s="449" t="s">
        <v>206</v>
      </c>
      <c r="F3139" s="450" t="s">
        <v>1088</v>
      </c>
      <c r="G3139" s="450" t="s">
        <v>2531</v>
      </c>
      <c r="H3139" s="450" t="s">
        <v>2940</v>
      </c>
      <c r="I3139" s="627" t="s">
        <v>681</v>
      </c>
      <c r="J3139" s="399" t="s">
        <v>3</v>
      </c>
      <c r="K3139" s="624">
        <v>2</v>
      </c>
      <c r="L3139" s="624">
        <v>5</v>
      </c>
      <c r="M3139" s="624">
        <v>5</v>
      </c>
      <c r="N3139" s="398">
        <v>40</v>
      </c>
      <c r="O3139" s="395"/>
      <c r="P3139" s="526"/>
      <c r="Q3139" s="526">
        <v>22</v>
      </c>
      <c r="R3139" s="526">
        <v>18</v>
      </c>
      <c r="S3139" s="526"/>
      <c r="T3139" s="526"/>
      <c r="U3139" s="526"/>
      <c r="V3139" s="526">
        <f t="shared" si="164"/>
        <v>0</v>
      </c>
      <c r="W3139" s="672"/>
      <c r="X3139" s="396" t="str">
        <f t="shared" si="162"/>
        <v>22 două camere, 18 trei camere, 0 număr camere necunoscut &lt;span style="color: red;"&gt;(spuneți-mi sau trimiteți tabel întreținere)&lt;/span&gt;</v>
      </c>
      <c r="Y3139" s="622" t="str">
        <f t="shared" si="163"/>
        <v>40 din care 22 două camere, 18 trei camere, 0 număr camere necunoscut &lt;span style="color: red;"&gt;(spuneți-mi sau trimiteți tabel întreținere)&lt;/span&gt;</v>
      </c>
      <c r="Z3139" s="397" t="s">
        <v>975</v>
      </c>
      <c r="AA3139" s="625" t="s">
        <v>1043</v>
      </c>
      <c r="AB3139" s="628" t="s">
        <v>1304</v>
      </c>
      <c r="AC3139" s="431" t="s">
        <v>1547</v>
      </c>
      <c r="AD3139" s="623" t="s">
        <v>1464</v>
      </c>
      <c r="AE3139" s="623"/>
      <c r="AF3139" s="623"/>
      <c r="AG3139" s="623" t="s">
        <v>8</v>
      </c>
      <c r="AH3139" s="623"/>
      <c r="AI3139" s="623" t="s">
        <v>2604</v>
      </c>
      <c r="AJ3139" s="441"/>
      <c r="AK3139" s="359"/>
    </row>
    <row r="3140" spans="1:37" ht="13.5" thickBot="1">
      <c r="A3140" s="367"/>
      <c r="B3140" s="386" t="s">
        <v>404</v>
      </c>
      <c r="C3140" s="402">
        <v>46.918999999999997</v>
      </c>
      <c r="D3140" s="428">
        <v>22.861699999999999</v>
      </c>
      <c r="E3140" s="449" t="s">
        <v>206</v>
      </c>
      <c r="F3140" s="450" t="s">
        <v>1088</v>
      </c>
      <c r="G3140" s="450" t="s">
        <v>2531</v>
      </c>
      <c r="H3140" s="450" t="s">
        <v>2940</v>
      </c>
      <c r="I3140" s="452" t="s">
        <v>685</v>
      </c>
      <c r="J3140" s="457" t="s">
        <v>3</v>
      </c>
      <c r="K3140" s="407">
        <v>3</v>
      </c>
      <c r="L3140" s="407">
        <v>3</v>
      </c>
      <c r="M3140" s="407">
        <v>3</v>
      </c>
      <c r="N3140" s="425" t="s">
        <v>624</v>
      </c>
      <c r="O3140" s="437"/>
      <c r="P3140" s="406"/>
      <c r="Q3140" s="406"/>
      <c r="R3140" s="406"/>
      <c r="S3140" s="406"/>
      <c r="T3140" s="406"/>
      <c r="U3140" s="406"/>
      <c r="V3140" s="406" t="e">
        <f t="shared" si="164"/>
        <v>#VALUE!</v>
      </c>
      <c r="W3140" s="676"/>
      <c r="X3140" s="507" t="e">
        <f t="shared" si="162"/>
        <v>#VALUE!</v>
      </c>
      <c r="Y3140" s="508" t="e">
        <f t="shared" si="163"/>
        <v>#VALUE!</v>
      </c>
      <c r="Z3140" s="509"/>
      <c r="AA3140" s="510" t="s">
        <v>1043</v>
      </c>
      <c r="AB3140" s="421" t="s">
        <v>1301</v>
      </c>
      <c r="AC3140" s="432" t="s">
        <v>1548</v>
      </c>
      <c r="AD3140" s="356" t="s">
        <v>624</v>
      </c>
      <c r="AE3140" s="356"/>
      <c r="AF3140" s="356"/>
      <c r="AG3140" s="356" t="s">
        <v>840</v>
      </c>
      <c r="AH3140" s="356"/>
      <c r="AI3140" s="356" t="s">
        <v>2227</v>
      </c>
      <c r="AJ3140" s="441"/>
      <c r="AK3140" s="359"/>
    </row>
    <row r="3141" spans="1:37" ht="18.75" thickBot="1">
      <c r="A3141" s="358" t="s">
        <v>1007</v>
      </c>
      <c r="B3141" s="631"/>
      <c r="C3141" s="614"/>
      <c r="D3141" s="615"/>
      <c r="E3141" s="616"/>
      <c r="F3141" s="617" t="str">
        <f t="shared" ref="F3141" si="169">F3142</f>
        <v>Săndulești</v>
      </c>
      <c r="G3141" s="634"/>
      <c r="H3141" s="634" t="s">
        <v>2075</v>
      </c>
      <c r="I3141" s="640"/>
      <c r="J3141" s="641"/>
      <c r="K3141" s="618"/>
      <c r="L3141" s="618"/>
      <c r="M3141" s="618"/>
      <c r="N3141" s="619"/>
      <c r="O3141" s="620"/>
      <c r="P3141" s="621"/>
      <c r="Q3141" s="621"/>
      <c r="R3141" s="621"/>
      <c r="S3141" s="621"/>
      <c r="T3141" s="621"/>
      <c r="U3141" s="621"/>
      <c r="V3141" s="621">
        <f t="shared" si="164"/>
        <v>0</v>
      </c>
      <c r="W3141" s="675"/>
      <c r="X3141" s="652" t="str">
        <f t="shared" si="162"/>
        <v>0 număr camere necunoscut &lt;span style="color: red;"&gt;(spuneți-mi sau trimiteți tabel întreținere)&lt;/span&gt;</v>
      </c>
      <c r="Y3141" s="649" t="str">
        <f t="shared" si="163"/>
        <v xml:space="preserve"> din care 0 număr camere necunoscut &lt;span style="color: red;"&gt;(spuneți-mi sau trimiteți tabel întreținere)&lt;/span&gt;</v>
      </c>
      <c r="Z3141" s="657"/>
      <c r="AA3141" s="658"/>
      <c r="AB3141" s="661"/>
      <c r="AC3141" s="668"/>
      <c r="AD3141" s="669"/>
      <c r="AE3141" s="669"/>
      <c r="AF3141" s="669"/>
      <c r="AG3141" s="669"/>
      <c r="AH3141" s="669"/>
      <c r="AI3141" s="669"/>
      <c r="AJ3141" s="670"/>
      <c r="AK3141" s="359"/>
    </row>
    <row r="3142" spans="1:37" ht="14.25" thickTop="1" thickBot="1">
      <c r="A3142" s="367" t="s">
        <v>23</v>
      </c>
      <c r="B3142" s="685" t="s">
        <v>404</v>
      </c>
      <c r="C3142" s="702">
        <v>46.595799999999997</v>
      </c>
      <c r="D3142" s="703">
        <v>23.739000000000001</v>
      </c>
      <c r="E3142" s="704" t="s">
        <v>206</v>
      </c>
      <c r="F3142" s="705" t="s">
        <v>1207</v>
      </c>
      <c r="G3142" s="705" t="s">
        <v>2530</v>
      </c>
      <c r="H3142" s="705" t="s">
        <v>2940</v>
      </c>
      <c r="I3142" s="721" t="s">
        <v>773</v>
      </c>
      <c r="J3142" s="722" t="s">
        <v>3</v>
      </c>
      <c r="K3142" s="723">
        <v>2</v>
      </c>
      <c r="L3142" s="723">
        <v>3</v>
      </c>
      <c r="M3142" s="723">
        <v>2</v>
      </c>
      <c r="N3142" s="724" t="s">
        <v>624</v>
      </c>
      <c r="O3142" s="710"/>
      <c r="P3142" s="711"/>
      <c r="Q3142" s="711"/>
      <c r="R3142" s="711"/>
      <c r="S3142" s="711"/>
      <c r="T3142" s="711"/>
      <c r="U3142" s="711"/>
      <c r="V3142" s="711" t="e">
        <f t="shared" si="164"/>
        <v>#VALUE!</v>
      </c>
      <c r="W3142" s="725"/>
      <c r="X3142" s="726" t="e">
        <f t="shared" si="162"/>
        <v>#VALUE!</v>
      </c>
      <c r="Y3142" s="727" t="e">
        <f t="shared" si="163"/>
        <v>#VALUE!</v>
      </c>
      <c r="Z3142" s="728"/>
      <c r="AA3142" s="729" t="s">
        <v>1043</v>
      </c>
      <c r="AB3142" s="733" t="s">
        <v>1307</v>
      </c>
      <c r="AC3142" s="700" t="s">
        <v>1155</v>
      </c>
      <c r="AD3142" s="719" t="s">
        <v>624</v>
      </c>
      <c r="AE3142" s="719"/>
      <c r="AF3142" s="719"/>
      <c r="AG3142" s="719" t="s">
        <v>840</v>
      </c>
      <c r="AH3142" s="719"/>
      <c r="AI3142" s="719" t="s">
        <v>2227</v>
      </c>
      <c r="AJ3142" s="720"/>
      <c r="AK3142" s="359"/>
    </row>
    <row r="3143" spans="1:37" ht="18.75" thickBot="1">
      <c r="A3143" s="358" t="s">
        <v>1007</v>
      </c>
      <c r="B3143" s="631"/>
      <c r="C3143" s="614"/>
      <c r="D3143" s="615"/>
      <c r="E3143" s="616"/>
      <c r="F3143" s="617" t="str">
        <f t="shared" ref="F3143" si="170">F3144</f>
        <v>Ţaga</v>
      </c>
      <c r="G3143" s="634"/>
      <c r="H3143" s="634" t="s">
        <v>2075</v>
      </c>
      <c r="I3143" s="640"/>
      <c r="J3143" s="641"/>
      <c r="K3143" s="618"/>
      <c r="L3143" s="618"/>
      <c r="M3143" s="618"/>
      <c r="N3143" s="619"/>
      <c r="O3143" s="620"/>
      <c r="P3143" s="621"/>
      <c r="Q3143" s="621"/>
      <c r="R3143" s="621"/>
      <c r="S3143" s="621"/>
      <c r="T3143" s="621"/>
      <c r="U3143" s="621"/>
      <c r="V3143" s="621">
        <f t="shared" si="164"/>
        <v>0</v>
      </c>
      <c r="W3143" s="675"/>
      <c r="X3143" s="652" t="str">
        <f t="shared" si="162"/>
        <v>0 număr camere necunoscut &lt;span style="color: red;"&gt;(spuneți-mi sau trimiteți tabel întreținere)&lt;/span&gt;</v>
      </c>
      <c r="Y3143" s="649" t="str">
        <f t="shared" si="163"/>
        <v xml:space="preserve"> din care 0 număr camere necunoscut &lt;span style="color: red;"&gt;(spuneți-mi sau trimiteți tabel întreținere)&lt;/span&gt;</v>
      </c>
      <c r="Z3143" s="657"/>
      <c r="AA3143" s="658"/>
      <c r="AB3143" s="661"/>
      <c r="AC3143" s="668"/>
      <c r="AD3143" s="669"/>
      <c r="AE3143" s="669"/>
      <c r="AF3143" s="669"/>
      <c r="AG3143" s="669"/>
      <c r="AH3143" s="669"/>
      <c r="AI3143" s="669"/>
      <c r="AJ3143" s="670"/>
      <c r="AK3143" s="359"/>
    </row>
    <row r="3144" spans="1:37" ht="14.25" thickTop="1" thickBot="1">
      <c r="A3144" s="367" t="s">
        <v>23</v>
      </c>
      <c r="B3144" s="685" t="s">
        <v>404</v>
      </c>
      <c r="C3144" s="702">
        <v>46.9435</v>
      </c>
      <c r="D3144" s="703">
        <v>24.049099999999999</v>
      </c>
      <c r="E3144" s="704" t="s">
        <v>206</v>
      </c>
      <c r="F3144" s="705" t="s">
        <v>2071</v>
      </c>
      <c r="G3144" s="705" t="s">
        <v>2529</v>
      </c>
      <c r="H3144" s="705" t="s">
        <v>2940</v>
      </c>
      <c r="I3144" s="721" t="s">
        <v>773</v>
      </c>
      <c r="J3144" s="722" t="s">
        <v>3</v>
      </c>
      <c r="K3144" s="723">
        <v>2</v>
      </c>
      <c r="L3144" s="723">
        <v>3</v>
      </c>
      <c r="M3144" s="723">
        <v>2</v>
      </c>
      <c r="N3144" s="724" t="s">
        <v>624</v>
      </c>
      <c r="O3144" s="710"/>
      <c r="P3144" s="711"/>
      <c r="Q3144" s="711"/>
      <c r="R3144" s="711"/>
      <c r="S3144" s="711"/>
      <c r="T3144" s="711"/>
      <c r="U3144" s="711"/>
      <c r="V3144" s="711" t="e">
        <f t="shared" si="164"/>
        <v>#VALUE!</v>
      </c>
      <c r="W3144" s="725"/>
      <c r="X3144" s="726" t="e">
        <f t="shared" si="162"/>
        <v>#VALUE!</v>
      </c>
      <c r="Y3144" s="727" t="e">
        <f t="shared" si="163"/>
        <v>#VALUE!</v>
      </c>
      <c r="Z3144" s="728"/>
      <c r="AA3144" s="729" t="s">
        <v>1043</v>
      </c>
      <c r="AB3144" s="733" t="s">
        <v>1307</v>
      </c>
      <c r="AC3144" s="700" t="s">
        <v>1155</v>
      </c>
      <c r="AD3144" s="719" t="s">
        <v>624</v>
      </c>
      <c r="AE3144" s="719"/>
      <c r="AF3144" s="719"/>
      <c r="AG3144" s="719" t="s">
        <v>840</v>
      </c>
      <c r="AH3144" s="719"/>
      <c r="AI3144" s="719" t="s">
        <v>2227</v>
      </c>
      <c r="AJ3144" s="720"/>
      <c r="AK3144" s="359"/>
    </row>
    <row r="3145" spans="1:37" ht="18.75" thickBot="1">
      <c r="A3145" s="358" t="s">
        <v>1007</v>
      </c>
      <c r="B3145" s="630"/>
      <c r="C3145" s="121"/>
      <c r="D3145" s="293"/>
      <c r="E3145" s="610"/>
      <c r="F3145" s="611" t="str">
        <f t="shared" ref="F3145" si="171">F3146</f>
        <v>ansambluri noi</v>
      </c>
      <c r="G3145" s="613"/>
      <c r="H3145" s="613" t="s">
        <v>2075</v>
      </c>
      <c r="I3145" s="638"/>
      <c r="J3145" s="639"/>
      <c r="K3145" s="295"/>
      <c r="L3145" s="295"/>
      <c r="M3145" s="295"/>
      <c r="N3145" s="612"/>
      <c r="O3145" s="296"/>
      <c r="P3145" s="297"/>
      <c r="Q3145" s="297"/>
      <c r="R3145" s="297"/>
      <c r="S3145" s="297"/>
      <c r="T3145" s="297"/>
      <c r="U3145" s="297"/>
      <c r="V3145" s="297">
        <f t="shared" si="164"/>
        <v>0</v>
      </c>
      <c r="W3145" s="674"/>
      <c r="X3145" s="651" t="str">
        <f t="shared" si="162"/>
        <v>0 număr camere necunoscut &lt;span style="color: red;"&gt;(spuneți-mi sau trimiteți tabel întreținere)&lt;/span&gt;</v>
      </c>
      <c r="Y3145" s="648" t="str">
        <f t="shared" si="163"/>
        <v xml:space="preserve"> din care 0 număr camere necunoscut &lt;span style="color: red;"&gt;(spuneți-mi sau trimiteți tabel întreținere)&lt;/span&gt;</v>
      </c>
      <c r="Z3145" s="655"/>
      <c r="AA3145" s="656"/>
      <c r="AB3145" s="660"/>
      <c r="AC3145" s="665"/>
      <c r="AD3145" s="666"/>
      <c r="AE3145" s="666"/>
      <c r="AF3145" s="666"/>
      <c r="AG3145" s="666"/>
      <c r="AH3145" s="666"/>
      <c r="AI3145" s="666"/>
      <c r="AJ3145" s="667"/>
      <c r="AK3145" s="359"/>
    </row>
    <row r="3146" spans="1:37">
      <c r="A3146" s="367"/>
      <c r="B3146" s="386" t="s">
        <v>1022</v>
      </c>
      <c r="C3146" s="402">
        <v>46.750999999999998</v>
      </c>
      <c r="D3146" s="428">
        <v>23.5596</v>
      </c>
      <c r="E3146" s="449" t="s">
        <v>206</v>
      </c>
      <c r="F3146" s="450" t="s">
        <v>1500</v>
      </c>
      <c r="G3146" s="450" t="s">
        <v>2624</v>
      </c>
      <c r="H3146" s="450" t="s">
        <v>4019</v>
      </c>
      <c r="I3146" s="452"/>
      <c r="J3146" s="457"/>
      <c r="K3146" s="407"/>
      <c r="L3146" s="407"/>
      <c r="M3146" s="407"/>
      <c r="N3146" s="425">
        <v>114</v>
      </c>
      <c r="O3146" s="437"/>
      <c r="P3146" s="406"/>
      <c r="Q3146" s="406"/>
      <c r="R3146" s="406"/>
      <c r="S3146" s="406"/>
      <c r="T3146" s="406"/>
      <c r="U3146" s="406"/>
      <c r="V3146" s="406">
        <f t="shared" si="164"/>
        <v>114</v>
      </c>
      <c r="W3146" s="676"/>
      <c r="X3146" s="507" t="str">
        <f t="shared" si="162"/>
        <v>114 număr camere necunoscut &lt;span style="color: red;"&gt;(spuneți-mi sau trimiteți tabel întreținere)&lt;/span&gt;</v>
      </c>
      <c r="Y3146" s="508" t="str">
        <f t="shared" si="163"/>
        <v>114 din care 114 număr camere necunoscut &lt;span style="color: red;"&gt;(spuneți-mi sau trimiteți tabel întreținere)&lt;/span&gt;</v>
      </c>
      <c r="Z3146" s="509"/>
      <c r="AA3146" s="510" t="s">
        <v>2429</v>
      </c>
      <c r="AB3146" s="628" t="s">
        <v>1309</v>
      </c>
      <c r="AC3146" s="431" t="s">
        <v>1156</v>
      </c>
      <c r="AD3146" s="356"/>
      <c r="AE3146" s="356"/>
      <c r="AF3146" s="356"/>
      <c r="AG3146" s="356"/>
      <c r="AH3146" s="356"/>
      <c r="AI3146" s="356"/>
      <c r="AJ3146" s="441"/>
      <c r="AK3146" s="359"/>
    </row>
    <row r="3147" spans="1:37">
      <c r="A3147" s="367"/>
      <c r="B3147" s="386" t="s">
        <v>1022</v>
      </c>
      <c r="C3147" s="402">
        <v>46.762500000000003</v>
      </c>
      <c r="D3147" s="428">
        <v>23.5867</v>
      </c>
      <c r="E3147" s="449" t="s">
        <v>206</v>
      </c>
      <c r="F3147" s="450" t="s">
        <v>1500</v>
      </c>
      <c r="G3147" s="450" t="s">
        <v>2624</v>
      </c>
      <c r="H3147" s="450" t="s">
        <v>5472</v>
      </c>
      <c r="I3147" s="452" t="s">
        <v>673</v>
      </c>
      <c r="J3147" s="457" t="s">
        <v>840</v>
      </c>
      <c r="K3147" s="407">
        <v>1</v>
      </c>
      <c r="L3147" s="407">
        <v>4</v>
      </c>
      <c r="M3147" s="407">
        <v>4</v>
      </c>
      <c r="N3147" s="425">
        <v>26</v>
      </c>
      <c r="O3147" s="437"/>
      <c r="P3147" s="406"/>
      <c r="Q3147" s="406"/>
      <c r="R3147" s="406"/>
      <c r="S3147" s="406"/>
      <c r="T3147" s="406"/>
      <c r="U3147" s="406"/>
      <c r="V3147" s="406">
        <f t="shared" si="164"/>
        <v>26</v>
      </c>
      <c r="W3147" s="676"/>
      <c r="X3147" s="507" t="str">
        <f t="shared" si="162"/>
        <v>26 număr camere necunoscut &lt;span style="color: red;"&gt;(spuneți-mi sau trimiteți tabel întreținere)&lt;/span&gt;</v>
      </c>
      <c r="Y3147" s="508" t="str">
        <f t="shared" si="163"/>
        <v>26 din care 26 număr camere necunoscut &lt;span style="color: red;"&gt;(spuneți-mi sau trimiteți tabel întreținere)&lt;/span&gt;</v>
      </c>
      <c r="Z3147" s="509"/>
      <c r="AA3147" s="510" t="s">
        <v>2430</v>
      </c>
      <c r="AB3147" s="628" t="s">
        <v>1309</v>
      </c>
      <c r="AC3147" s="431" t="s">
        <v>1156</v>
      </c>
      <c r="AD3147" s="356"/>
      <c r="AE3147" s="356"/>
      <c r="AF3147" s="356"/>
      <c r="AG3147" s="356"/>
      <c r="AH3147" s="356"/>
      <c r="AI3147" s="356"/>
      <c r="AJ3147" s="441"/>
      <c r="AK3147" s="359"/>
    </row>
    <row r="3148" spans="1:37">
      <c r="A3148" s="367"/>
      <c r="B3148" s="386" t="s">
        <v>1022</v>
      </c>
      <c r="C3148" s="402">
        <v>46.756999999999998</v>
      </c>
      <c r="D3148" s="428">
        <v>23.542400000000001</v>
      </c>
      <c r="E3148" s="449" t="s">
        <v>206</v>
      </c>
      <c r="F3148" s="450" t="s">
        <v>1500</v>
      </c>
      <c r="G3148" s="450" t="s">
        <v>2624</v>
      </c>
      <c r="H3148" s="450" t="s">
        <v>3736</v>
      </c>
      <c r="I3148" s="452"/>
      <c r="J3148" s="457"/>
      <c r="K3148" s="407"/>
      <c r="L3148" s="407"/>
      <c r="M3148" s="407"/>
      <c r="N3148" s="425">
        <v>54</v>
      </c>
      <c r="O3148" s="437"/>
      <c r="P3148" s="406"/>
      <c r="Q3148" s="406"/>
      <c r="R3148" s="406"/>
      <c r="S3148" s="406"/>
      <c r="T3148" s="406"/>
      <c r="U3148" s="406"/>
      <c r="V3148" s="406">
        <f t="shared" si="164"/>
        <v>54</v>
      </c>
      <c r="W3148" s="676"/>
      <c r="X3148" s="507" t="str">
        <f t="shared" si="162"/>
        <v>54 număr camere necunoscut &lt;span style="color: red;"&gt;(spuneți-mi sau trimiteți tabel întreținere)&lt;/span&gt;</v>
      </c>
      <c r="Y3148" s="508" t="str">
        <f t="shared" si="163"/>
        <v>54 din care 54 număr camere necunoscut &lt;span style="color: red;"&gt;(spuneți-mi sau trimiteți tabel întreținere)&lt;/span&gt;</v>
      </c>
      <c r="Z3148" s="509"/>
      <c r="AA3148" s="510" t="s">
        <v>2431</v>
      </c>
      <c r="AB3148" s="628" t="s">
        <v>1309</v>
      </c>
      <c r="AC3148" s="431" t="s">
        <v>1156</v>
      </c>
      <c r="AD3148" s="356"/>
      <c r="AE3148" s="356"/>
      <c r="AF3148" s="356"/>
      <c r="AG3148" s="356"/>
      <c r="AH3148" s="356"/>
      <c r="AI3148" s="356"/>
      <c r="AJ3148" s="441"/>
      <c r="AK3148" s="359"/>
    </row>
    <row r="3149" spans="1:37">
      <c r="A3149" s="367"/>
      <c r="B3149" s="386" t="s">
        <v>1022</v>
      </c>
      <c r="C3149" s="402">
        <v>46.761099999999999</v>
      </c>
      <c r="D3149" s="428">
        <v>23.5533</v>
      </c>
      <c r="E3149" s="449" t="s">
        <v>206</v>
      </c>
      <c r="F3149" s="450" t="s">
        <v>1500</v>
      </c>
      <c r="G3149" s="450" t="s">
        <v>2624</v>
      </c>
      <c r="H3149" s="450" t="s">
        <v>5473</v>
      </c>
      <c r="I3149" s="452"/>
      <c r="J3149" s="457"/>
      <c r="K3149" s="407"/>
      <c r="L3149" s="407"/>
      <c r="M3149" s="407"/>
      <c r="N3149" s="425">
        <v>12</v>
      </c>
      <c r="O3149" s="437"/>
      <c r="P3149" s="406"/>
      <c r="Q3149" s="406"/>
      <c r="R3149" s="406"/>
      <c r="S3149" s="406"/>
      <c r="T3149" s="406"/>
      <c r="U3149" s="406"/>
      <c r="V3149" s="406">
        <f t="shared" si="164"/>
        <v>12</v>
      </c>
      <c r="W3149" s="676"/>
      <c r="X3149" s="507" t="str">
        <f t="shared" si="162"/>
        <v>12 număr camere necunoscut &lt;span style="color: red;"&gt;(spuneți-mi sau trimiteți tabel întreținere)&lt;/span&gt;</v>
      </c>
      <c r="Y3149" s="508" t="str">
        <f t="shared" si="163"/>
        <v>12 din care 12 număr camere necunoscut &lt;span style="color: red;"&gt;(spuneți-mi sau trimiteți tabel întreținere)&lt;/span&gt;</v>
      </c>
      <c r="Z3149" s="509"/>
      <c r="AA3149" s="510" t="s">
        <v>2432</v>
      </c>
      <c r="AB3149" s="628" t="s">
        <v>1309</v>
      </c>
      <c r="AC3149" s="431" t="s">
        <v>1156</v>
      </c>
      <c r="AD3149" s="356"/>
      <c r="AE3149" s="356"/>
      <c r="AF3149" s="356"/>
      <c r="AG3149" s="356"/>
      <c r="AH3149" s="356"/>
      <c r="AI3149" s="356"/>
      <c r="AJ3149" s="441"/>
      <c r="AK3149" s="359"/>
    </row>
    <row r="3150" spans="1:37">
      <c r="A3150" s="367"/>
      <c r="B3150" s="386" t="s">
        <v>2414</v>
      </c>
      <c r="C3150" s="402">
        <v>46.727499999999999</v>
      </c>
      <c r="D3150" s="428">
        <v>23.485700000000001</v>
      </c>
      <c r="E3150" s="449" t="s">
        <v>206</v>
      </c>
      <c r="F3150" s="450" t="s">
        <v>1500</v>
      </c>
      <c r="G3150" s="450" t="s">
        <v>2413</v>
      </c>
      <c r="H3150" s="450" t="s">
        <v>5474</v>
      </c>
      <c r="I3150" s="452"/>
      <c r="J3150" s="457"/>
      <c r="K3150" s="407"/>
      <c r="L3150" s="407"/>
      <c r="M3150" s="407"/>
      <c r="N3150" s="425">
        <v>100</v>
      </c>
      <c r="O3150" s="437"/>
      <c r="P3150" s="406"/>
      <c r="Q3150" s="406"/>
      <c r="R3150" s="406"/>
      <c r="S3150" s="406"/>
      <c r="T3150" s="406"/>
      <c r="U3150" s="406"/>
      <c r="V3150" s="406">
        <f t="shared" si="164"/>
        <v>100</v>
      </c>
      <c r="W3150" s="676"/>
      <c r="X3150" s="507" t="str">
        <f t="shared" si="162"/>
        <v>100 număr camere necunoscut &lt;span style="color: red;"&gt;(spuneți-mi sau trimiteți tabel întreținere)&lt;/span&gt;</v>
      </c>
      <c r="Y3150" s="508" t="str">
        <f t="shared" si="163"/>
        <v>100 din care 100 număr camere necunoscut &lt;span style="color: red;"&gt;(spuneți-mi sau trimiteți tabel întreținere)&lt;/span&gt;</v>
      </c>
      <c r="Z3150" s="509"/>
      <c r="AA3150" s="510" t="s">
        <v>2433</v>
      </c>
      <c r="AB3150" s="628" t="s">
        <v>1309</v>
      </c>
      <c r="AC3150" s="431" t="s">
        <v>1156</v>
      </c>
      <c r="AD3150" s="356"/>
      <c r="AE3150" s="356"/>
      <c r="AF3150" s="356"/>
      <c r="AG3150" s="356"/>
      <c r="AH3150" s="356"/>
      <c r="AI3150" s="356"/>
      <c r="AJ3150" s="441"/>
      <c r="AK3150" s="359"/>
    </row>
    <row r="3151" spans="1:37">
      <c r="A3151" s="367"/>
      <c r="B3151" s="386" t="s">
        <v>2415</v>
      </c>
      <c r="C3151" s="402">
        <v>46.726999999999997</v>
      </c>
      <c r="D3151" s="428">
        <v>23.486499999999999</v>
      </c>
      <c r="E3151" s="449" t="s">
        <v>206</v>
      </c>
      <c r="F3151" s="450" t="s">
        <v>1500</v>
      </c>
      <c r="G3151" s="450" t="s">
        <v>2413</v>
      </c>
      <c r="H3151" s="450" t="s">
        <v>5474</v>
      </c>
      <c r="I3151" s="452"/>
      <c r="J3151" s="457"/>
      <c r="K3151" s="407"/>
      <c r="L3151" s="407"/>
      <c r="M3151" s="407"/>
      <c r="N3151" s="425">
        <v>100</v>
      </c>
      <c r="O3151" s="437"/>
      <c r="P3151" s="406"/>
      <c r="Q3151" s="406"/>
      <c r="R3151" s="406"/>
      <c r="S3151" s="406"/>
      <c r="T3151" s="406"/>
      <c r="U3151" s="406"/>
      <c r="V3151" s="406">
        <f t="shared" si="164"/>
        <v>100</v>
      </c>
      <c r="W3151" s="676"/>
      <c r="X3151" s="507" t="str">
        <f t="shared" si="162"/>
        <v>100 număr camere necunoscut &lt;span style="color: red;"&gt;(spuneți-mi sau trimiteți tabel întreținere)&lt;/span&gt;</v>
      </c>
      <c r="Y3151" s="508" t="str">
        <f t="shared" si="163"/>
        <v>100 din care 100 număr camere necunoscut &lt;span style="color: red;"&gt;(spuneți-mi sau trimiteți tabel întreținere)&lt;/span&gt;</v>
      </c>
      <c r="Z3151" s="509"/>
      <c r="AA3151" s="510" t="s">
        <v>2434</v>
      </c>
      <c r="AB3151" s="628" t="s">
        <v>1309</v>
      </c>
      <c r="AC3151" s="431" t="s">
        <v>1156</v>
      </c>
      <c r="AD3151" s="356"/>
      <c r="AE3151" s="356"/>
      <c r="AF3151" s="356"/>
      <c r="AG3151" s="356"/>
      <c r="AH3151" s="356"/>
      <c r="AI3151" s="356"/>
      <c r="AJ3151" s="441"/>
      <c r="AK3151" s="359"/>
    </row>
    <row r="3152" spans="1:37">
      <c r="A3152" s="367"/>
      <c r="B3152" s="386" t="s">
        <v>1022</v>
      </c>
      <c r="C3152" s="402">
        <v>46.865000000000002</v>
      </c>
      <c r="D3152" s="428">
        <v>23.031500000000001</v>
      </c>
      <c r="E3152" s="449" t="s">
        <v>206</v>
      </c>
      <c r="F3152" s="450" t="s">
        <v>1500</v>
      </c>
      <c r="G3152" s="450" t="s">
        <v>2416</v>
      </c>
      <c r="H3152" s="450" t="s">
        <v>3094</v>
      </c>
      <c r="I3152" s="452"/>
      <c r="J3152" s="457"/>
      <c r="K3152" s="407"/>
      <c r="L3152" s="407"/>
      <c r="M3152" s="407"/>
      <c r="N3152" s="425">
        <v>9</v>
      </c>
      <c r="O3152" s="437"/>
      <c r="P3152" s="406"/>
      <c r="Q3152" s="406"/>
      <c r="R3152" s="406"/>
      <c r="S3152" s="406"/>
      <c r="T3152" s="406"/>
      <c r="U3152" s="406"/>
      <c r="V3152" s="406">
        <f t="shared" si="164"/>
        <v>9</v>
      </c>
      <c r="W3152" s="676"/>
      <c r="X3152" s="507" t="str">
        <f t="shared" si="162"/>
        <v>9 număr camere necunoscut &lt;span style="color: red;"&gt;(spuneți-mi sau trimiteți tabel întreținere)&lt;/span&gt;</v>
      </c>
      <c r="Y3152" s="508" t="str">
        <f t="shared" si="163"/>
        <v>9 din care 9 număr camere necunoscut &lt;span style="color: red;"&gt;(spuneți-mi sau trimiteți tabel întreținere)&lt;/span&gt;</v>
      </c>
      <c r="Z3152" s="509"/>
      <c r="AA3152" s="510" t="s">
        <v>2435</v>
      </c>
      <c r="AB3152" s="628" t="s">
        <v>1309</v>
      </c>
      <c r="AC3152" s="431" t="s">
        <v>1156</v>
      </c>
      <c r="AD3152" s="356"/>
      <c r="AE3152" s="356"/>
      <c r="AF3152" s="356"/>
      <c r="AG3152" s="356"/>
      <c r="AH3152" s="356"/>
      <c r="AI3152" s="356"/>
      <c r="AJ3152" s="441"/>
      <c r="AK3152" s="359"/>
    </row>
    <row r="3153" spans="1:37">
      <c r="A3153" s="367"/>
      <c r="B3153" s="386" t="s">
        <v>1022</v>
      </c>
      <c r="C3153" s="402">
        <v>46.862499999999997</v>
      </c>
      <c r="D3153" s="428">
        <v>23.027100000000001</v>
      </c>
      <c r="E3153" s="449" t="s">
        <v>206</v>
      </c>
      <c r="F3153" s="450" t="s">
        <v>1500</v>
      </c>
      <c r="G3153" s="450" t="s">
        <v>2416</v>
      </c>
      <c r="H3153" s="450" t="s">
        <v>5278</v>
      </c>
      <c r="I3153" s="452"/>
      <c r="J3153" s="457"/>
      <c r="K3153" s="407"/>
      <c r="L3153" s="407"/>
      <c r="M3153" s="407"/>
      <c r="N3153" s="425">
        <v>44</v>
      </c>
      <c r="O3153" s="437"/>
      <c r="P3153" s="406"/>
      <c r="Q3153" s="406"/>
      <c r="R3153" s="406"/>
      <c r="S3153" s="406"/>
      <c r="T3153" s="406"/>
      <c r="U3153" s="406"/>
      <c r="V3153" s="406">
        <f t="shared" si="164"/>
        <v>44</v>
      </c>
      <c r="W3153" s="676"/>
      <c r="X3153" s="507" t="str">
        <f t="shared" si="162"/>
        <v>44 număr camere necunoscut &lt;span style="color: red;"&gt;(spuneți-mi sau trimiteți tabel întreținere)&lt;/span&gt;</v>
      </c>
      <c r="Y3153" s="508" t="str">
        <f t="shared" si="163"/>
        <v>44 din care 44 număr camere necunoscut &lt;span style="color: red;"&gt;(spuneți-mi sau trimiteți tabel întreținere)&lt;/span&gt;</v>
      </c>
      <c r="Z3153" s="509"/>
      <c r="AA3153" s="510" t="s">
        <v>2436</v>
      </c>
      <c r="AB3153" s="628" t="s">
        <v>1309</v>
      </c>
      <c r="AC3153" s="431" t="s">
        <v>1156</v>
      </c>
      <c r="AD3153" s="356"/>
      <c r="AE3153" s="356"/>
      <c r="AF3153" s="356"/>
      <c r="AG3153" s="356"/>
      <c r="AH3153" s="356"/>
      <c r="AI3153" s="356"/>
      <c r="AJ3153" s="441"/>
      <c r="AK3153" s="359"/>
    </row>
    <row r="3154" spans="1:37">
      <c r="A3154" s="367"/>
      <c r="B3154" s="386" t="s">
        <v>1022</v>
      </c>
      <c r="C3154" s="402">
        <v>47.029600000000002</v>
      </c>
      <c r="D3154" s="428">
        <v>23.903099999999998</v>
      </c>
      <c r="E3154" s="449" t="s">
        <v>206</v>
      </c>
      <c r="F3154" s="450" t="s">
        <v>1500</v>
      </c>
      <c r="G3154" s="450" t="s">
        <v>2417</v>
      </c>
      <c r="H3154" s="450" t="s">
        <v>5475</v>
      </c>
      <c r="I3154" s="452"/>
      <c r="J3154" s="457"/>
      <c r="K3154" s="407"/>
      <c r="L3154" s="407"/>
      <c r="M3154" s="407"/>
      <c r="N3154" s="425">
        <v>20</v>
      </c>
      <c r="O3154" s="437"/>
      <c r="P3154" s="406"/>
      <c r="Q3154" s="406"/>
      <c r="R3154" s="406"/>
      <c r="S3154" s="406"/>
      <c r="T3154" s="406"/>
      <c r="U3154" s="406"/>
      <c r="V3154" s="406">
        <f t="shared" si="164"/>
        <v>20</v>
      </c>
      <c r="W3154" s="676"/>
      <c r="X3154" s="507" t="str">
        <f t="shared" si="162"/>
        <v>20 număr camere necunoscut &lt;span style="color: red;"&gt;(spuneți-mi sau trimiteți tabel întreținere)&lt;/span&gt;</v>
      </c>
      <c r="Y3154" s="508" t="str">
        <f t="shared" si="163"/>
        <v>20 din care 20 număr camere necunoscut &lt;span style="color: red;"&gt;(spuneți-mi sau trimiteți tabel întreținere)&lt;/span&gt;</v>
      </c>
      <c r="Z3154" s="509"/>
      <c r="AA3154" s="510" t="s">
        <v>2437</v>
      </c>
      <c r="AB3154" s="628" t="s">
        <v>1309</v>
      </c>
      <c r="AC3154" s="431" t="s">
        <v>1156</v>
      </c>
      <c r="AD3154" s="356"/>
      <c r="AE3154" s="356"/>
      <c r="AF3154" s="356"/>
      <c r="AG3154" s="356"/>
      <c r="AH3154" s="356"/>
      <c r="AI3154" s="356"/>
      <c r="AJ3154" s="441"/>
      <c r="AK3154" s="359"/>
    </row>
    <row r="3155" spans="1:37">
      <c r="A3155" s="367"/>
      <c r="B3155" s="386" t="s">
        <v>1022</v>
      </c>
      <c r="C3155" s="402">
        <v>47.030999999999999</v>
      </c>
      <c r="D3155" s="428">
        <v>23.922599999999999</v>
      </c>
      <c r="E3155" s="449" t="s">
        <v>206</v>
      </c>
      <c r="F3155" s="450" t="s">
        <v>1500</v>
      </c>
      <c r="G3155" s="450" t="s">
        <v>2417</v>
      </c>
      <c r="H3155" s="450" t="s">
        <v>5476</v>
      </c>
      <c r="I3155" s="452" t="s">
        <v>705</v>
      </c>
      <c r="J3155" s="457" t="s">
        <v>840</v>
      </c>
      <c r="K3155" s="407">
        <v>1</v>
      </c>
      <c r="L3155" s="407">
        <v>5</v>
      </c>
      <c r="M3155" s="407">
        <v>5</v>
      </c>
      <c r="N3155" s="425">
        <v>72</v>
      </c>
      <c r="O3155" s="437"/>
      <c r="P3155" s="406"/>
      <c r="Q3155" s="406"/>
      <c r="R3155" s="406"/>
      <c r="S3155" s="406"/>
      <c r="T3155" s="406"/>
      <c r="U3155" s="406"/>
      <c r="V3155" s="406">
        <f t="shared" si="164"/>
        <v>72</v>
      </c>
      <c r="W3155" s="676"/>
      <c r="X3155" s="507" t="str">
        <f t="shared" si="162"/>
        <v>72 număr camere necunoscut &lt;span style="color: red;"&gt;(spuneți-mi sau trimiteți tabel întreținere)&lt;/span&gt;</v>
      </c>
      <c r="Y3155" s="508" t="str">
        <f t="shared" si="163"/>
        <v>72 din care 72 număr camere necunoscut &lt;span style="color: red;"&gt;(spuneți-mi sau trimiteți tabel întreținere)&lt;/span&gt;</v>
      </c>
      <c r="Z3155" s="509"/>
      <c r="AA3155" s="510" t="s">
        <v>2438</v>
      </c>
      <c r="AB3155" s="628" t="s">
        <v>1309</v>
      </c>
      <c r="AC3155" s="431" t="s">
        <v>1156</v>
      </c>
      <c r="AD3155" s="356"/>
      <c r="AE3155" s="356"/>
      <c r="AF3155" s="356"/>
      <c r="AG3155" s="356"/>
      <c r="AH3155" s="356"/>
      <c r="AI3155" s="356"/>
      <c r="AJ3155" s="441"/>
      <c r="AK3155" s="359"/>
    </row>
    <row r="3156" spans="1:37">
      <c r="A3156" s="367"/>
      <c r="B3156" s="386" t="s">
        <v>1022</v>
      </c>
      <c r="C3156" s="402">
        <v>47.026600000000002</v>
      </c>
      <c r="D3156" s="428">
        <v>23.896699999999999</v>
      </c>
      <c r="E3156" s="449" t="s">
        <v>206</v>
      </c>
      <c r="F3156" s="450" t="s">
        <v>1500</v>
      </c>
      <c r="G3156" s="450" t="s">
        <v>2417</v>
      </c>
      <c r="H3156" s="450" t="s">
        <v>5231</v>
      </c>
      <c r="I3156" s="452"/>
      <c r="J3156" s="457"/>
      <c r="K3156" s="407"/>
      <c r="L3156" s="407"/>
      <c r="M3156" s="407"/>
      <c r="N3156" s="425">
        <v>30</v>
      </c>
      <c r="O3156" s="437"/>
      <c r="P3156" s="406"/>
      <c r="Q3156" s="406"/>
      <c r="R3156" s="406"/>
      <c r="S3156" s="406"/>
      <c r="T3156" s="406"/>
      <c r="U3156" s="406"/>
      <c r="V3156" s="406">
        <f t="shared" si="164"/>
        <v>30</v>
      </c>
      <c r="W3156" s="676"/>
      <c r="X3156" s="507" t="str">
        <f t="shared" si="162"/>
        <v>30 număr camere necunoscut &lt;span style="color: red;"&gt;(spuneți-mi sau trimiteți tabel întreținere)&lt;/span&gt;</v>
      </c>
      <c r="Y3156" s="508" t="str">
        <f t="shared" si="163"/>
        <v>30 din care 30 număr camere necunoscut &lt;span style="color: red;"&gt;(spuneți-mi sau trimiteți tabel întreținere)&lt;/span&gt;</v>
      </c>
      <c r="Z3156" s="509"/>
      <c r="AA3156" s="510" t="s">
        <v>2439</v>
      </c>
      <c r="AB3156" s="628" t="s">
        <v>1309</v>
      </c>
      <c r="AC3156" s="431" t="s">
        <v>1156</v>
      </c>
      <c r="AD3156" s="356"/>
      <c r="AE3156" s="356"/>
      <c r="AF3156" s="356"/>
      <c r="AG3156" s="356"/>
      <c r="AH3156" s="356"/>
      <c r="AI3156" s="356"/>
      <c r="AJ3156" s="441"/>
      <c r="AK3156" s="359"/>
    </row>
    <row r="3157" spans="1:37">
      <c r="A3157" s="367"/>
      <c r="B3157" s="386" t="s">
        <v>1022</v>
      </c>
      <c r="C3157" s="402">
        <v>47.147300000000001</v>
      </c>
      <c r="D3157" s="428">
        <v>23.878</v>
      </c>
      <c r="E3157" s="449" t="s">
        <v>206</v>
      </c>
      <c r="F3157" s="450" t="s">
        <v>1500</v>
      </c>
      <c r="G3157" s="450" t="s">
        <v>2418</v>
      </c>
      <c r="H3157" s="450" t="s">
        <v>5477</v>
      </c>
      <c r="I3157" s="452"/>
      <c r="J3157" s="457"/>
      <c r="K3157" s="407"/>
      <c r="L3157" s="407"/>
      <c r="M3157" s="407"/>
      <c r="N3157" s="425">
        <v>60</v>
      </c>
      <c r="O3157" s="437"/>
      <c r="P3157" s="406"/>
      <c r="Q3157" s="406"/>
      <c r="R3157" s="406"/>
      <c r="S3157" s="406"/>
      <c r="T3157" s="406"/>
      <c r="U3157" s="406"/>
      <c r="V3157" s="406">
        <f t="shared" si="164"/>
        <v>60</v>
      </c>
      <c r="W3157" s="676"/>
      <c r="X3157" s="507" t="str">
        <f t="shared" si="162"/>
        <v>60 număr camere necunoscut &lt;span style="color: red;"&gt;(spuneți-mi sau trimiteți tabel întreținere)&lt;/span&gt;</v>
      </c>
      <c r="Y3157" s="508" t="str">
        <f t="shared" si="163"/>
        <v>60 din care 60 număr camere necunoscut &lt;span style="color: red;"&gt;(spuneți-mi sau trimiteți tabel întreținere)&lt;/span&gt;</v>
      </c>
      <c r="Z3157" s="509"/>
      <c r="AA3157" s="510" t="s">
        <v>2440</v>
      </c>
      <c r="AB3157" s="628" t="s">
        <v>1309</v>
      </c>
      <c r="AC3157" s="431" t="s">
        <v>1156</v>
      </c>
      <c r="AD3157" s="356"/>
      <c r="AE3157" s="356"/>
      <c r="AF3157" s="356"/>
      <c r="AG3157" s="356"/>
      <c r="AH3157" s="356"/>
      <c r="AI3157" s="356"/>
      <c r="AJ3157" s="441"/>
      <c r="AK3157" s="359"/>
    </row>
    <row r="3158" spans="1:37">
      <c r="A3158" s="367"/>
      <c r="B3158" s="386" t="s">
        <v>1022</v>
      </c>
      <c r="C3158" s="402">
        <v>46.860300000000002</v>
      </c>
      <c r="D3158" s="428">
        <v>23.7941</v>
      </c>
      <c r="E3158" s="449" t="s">
        <v>206</v>
      </c>
      <c r="F3158" s="450" t="s">
        <v>1500</v>
      </c>
      <c r="G3158" s="450" t="s">
        <v>2419</v>
      </c>
      <c r="H3158" s="450" t="s">
        <v>5478</v>
      </c>
      <c r="I3158" s="452"/>
      <c r="J3158" s="457"/>
      <c r="K3158" s="407"/>
      <c r="L3158" s="407"/>
      <c r="M3158" s="407"/>
      <c r="N3158" s="425">
        <v>22</v>
      </c>
      <c r="O3158" s="437"/>
      <c r="P3158" s="406"/>
      <c r="Q3158" s="406"/>
      <c r="R3158" s="406"/>
      <c r="S3158" s="406"/>
      <c r="T3158" s="406"/>
      <c r="U3158" s="406"/>
      <c r="V3158" s="406">
        <f t="shared" si="164"/>
        <v>22</v>
      </c>
      <c r="W3158" s="676"/>
      <c r="X3158" s="507" t="str">
        <f t="shared" si="162"/>
        <v>22 număr camere necunoscut &lt;span style="color: red;"&gt;(spuneți-mi sau trimiteți tabel întreținere)&lt;/span&gt;</v>
      </c>
      <c r="Y3158" s="508" t="str">
        <f t="shared" si="163"/>
        <v>22 din care 22 număr camere necunoscut &lt;span style="color: red;"&gt;(spuneți-mi sau trimiteți tabel întreținere)&lt;/span&gt;</v>
      </c>
      <c r="Z3158" s="509"/>
      <c r="AA3158" s="510" t="s">
        <v>2441</v>
      </c>
      <c r="AB3158" s="628" t="s">
        <v>1309</v>
      </c>
      <c r="AC3158" s="431" t="s">
        <v>1156</v>
      </c>
      <c r="AD3158" s="356"/>
      <c r="AE3158" s="356"/>
      <c r="AF3158" s="356"/>
      <c r="AG3158" s="356"/>
      <c r="AH3158" s="356"/>
      <c r="AI3158" s="356"/>
      <c r="AJ3158" s="441"/>
      <c r="AK3158" s="359"/>
    </row>
    <row r="3159" spans="1:37">
      <c r="A3159" s="367"/>
      <c r="B3159" s="386" t="s">
        <v>1022</v>
      </c>
      <c r="C3159" s="402">
        <v>46.534700000000001</v>
      </c>
      <c r="D3159" s="428">
        <v>23.883299999999998</v>
      </c>
      <c r="E3159" s="449" t="s">
        <v>206</v>
      </c>
      <c r="F3159" s="450" t="s">
        <v>1500</v>
      </c>
      <c r="G3159" s="450" t="s">
        <v>2421</v>
      </c>
      <c r="H3159" s="450" t="s">
        <v>5479</v>
      </c>
      <c r="I3159" s="452"/>
      <c r="J3159" s="457"/>
      <c r="K3159" s="407"/>
      <c r="L3159" s="407"/>
      <c r="M3159" s="407"/>
      <c r="N3159" s="425">
        <v>15</v>
      </c>
      <c r="O3159" s="437"/>
      <c r="P3159" s="406"/>
      <c r="Q3159" s="406"/>
      <c r="R3159" s="406"/>
      <c r="S3159" s="406"/>
      <c r="T3159" s="406"/>
      <c r="U3159" s="406"/>
      <c r="V3159" s="406">
        <f t="shared" si="164"/>
        <v>15</v>
      </c>
      <c r="W3159" s="676"/>
      <c r="X3159" s="507" t="str">
        <f t="shared" si="162"/>
        <v>15 număr camere necunoscut &lt;span style="color: red;"&gt;(spuneți-mi sau trimiteți tabel întreținere)&lt;/span&gt;</v>
      </c>
      <c r="Y3159" s="508" t="str">
        <f t="shared" si="163"/>
        <v>15 din care 15 număr camere necunoscut &lt;span style="color: red;"&gt;(spuneți-mi sau trimiteți tabel întreținere)&lt;/span&gt;</v>
      </c>
      <c r="Z3159" s="509"/>
      <c r="AA3159" s="510" t="s">
        <v>1513</v>
      </c>
      <c r="AB3159" s="628" t="s">
        <v>1309</v>
      </c>
      <c r="AC3159" s="431" t="s">
        <v>1156</v>
      </c>
      <c r="AD3159" s="356"/>
      <c r="AE3159" s="356"/>
      <c r="AF3159" s="356"/>
      <c r="AG3159" s="356"/>
      <c r="AH3159" s="356"/>
      <c r="AI3159" s="356"/>
      <c r="AJ3159" s="441"/>
      <c r="AK3159" s="359"/>
    </row>
    <row r="3160" spans="1:37">
      <c r="A3160" s="367"/>
      <c r="B3160" s="386" t="s">
        <v>1022</v>
      </c>
      <c r="C3160" s="402">
        <v>46.535299999999999</v>
      </c>
      <c r="D3160" s="428">
        <v>23.885100000000001</v>
      </c>
      <c r="E3160" s="449" t="s">
        <v>206</v>
      </c>
      <c r="F3160" s="450" t="s">
        <v>1500</v>
      </c>
      <c r="G3160" s="450" t="s">
        <v>2421</v>
      </c>
      <c r="H3160" s="450" t="s">
        <v>5480</v>
      </c>
      <c r="I3160" s="452"/>
      <c r="J3160" s="457"/>
      <c r="K3160" s="407"/>
      <c r="L3160" s="407"/>
      <c r="M3160" s="407"/>
      <c r="N3160" s="425">
        <v>64</v>
      </c>
      <c r="O3160" s="437"/>
      <c r="P3160" s="406"/>
      <c r="Q3160" s="406"/>
      <c r="R3160" s="406"/>
      <c r="S3160" s="406"/>
      <c r="T3160" s="406"/>
      <c r="U3160" s="406"/>
      <c r="V3160" s="406">
        <f t="shared" si="164"/>
        <v>64</v>
      </c>
      <c r="W3160" s="676"/>
      <c r="X3160" s="507" t="str">
        <f t="shared" si="162"/>
        <v>64 număr camere necunoscut &lt;span style="color: red;"&gt;(spuneți-mi sau trimiteți tabel întreținere)&lt;/span&gt;</v>
      </c>
      <c r="Y3160" s="508" t="str">
        <f t="shared" si="163"/>
        <v>64 din care 64 număr camere necunoscut &lt;span style="color: red;"&gt;(spuneți-mi sau trimiteți tabel întreținere)&lt;/span&gt;</v>
      </c>
      <c r="Z3160" s="509"/>
      <c r="AA3160" s="510" t="s">
        <v>2442</v>
      </c>
      <c r="AB3160" s="628" t="s">
        <v>1309</v>
      </c>
      <c r="AC3160" s="431" t="s">
        <v>1156</v>
      </c>
      <c r="AD3160" s="356"/>
      <c r="AE3160" s="356"/>
      <c r="AF3160" s="356"/>
      <c r="AG3160" s="356"/>
      <c r="AH3160" s="356"/>
      <c r="AI3160" s="356"/>
      <c r="AJ3160" s="441"/>
      <c r="AK3160" s="359"/>
    </row>
    <row r="3161" spans="1:37">
      <c r="A3161" s="367"/>
      <c r="B3161" s="386" t="s">
        <v>2422</v>
      </c>
      <c r="C3161" s="402">
        <v>46.554200000000002</v>
      </c>
      <c r="D3161" s="428">
        <v>23.806000000000001</v>
      </c>
      <c r="E3161" s="449" t="s">
        <v>206</v>
      </c>
      <c r="F3161" s="450" t="s">
        <v>1500</v>
      </c>
      <c r="G3161" s="450" t="s">
        <v>2420</v>
      </c>
      <c r="H3161" s="450" t="s">
        <v>3018</v>
      </c>
      <c r="I3161" s="452"/>
      <c r="J3161" s="457"/>
      <c r="K3161" s="407"/>
      <c r="L3161" s="407"/>
      <c r="M3161" s="407"/>
      <c r="N3161" s="425">
        <v>40</v>
      </c>
      <c r="O3161" s="437"/>
      <c r="P3161" s="406"/>
      <c r="Q3161" s="406"/>
      <c r="R3161" s="406"/>
      <c r="S3161" s="406"/>
      <c r="T3161" s="406"/>
      <c r="U3161" s="406"/>
      <c r="V3161" s="406">
        <f t="shared" si="164"/>
        <v>40</v>
      </c>
      <c r="W3161" s="676"/>
      <c r="X3161" s="507" t="str">
        <f t="shared" si="162"/>
        <v>40 număr camere necunoscut &lt;span style="color: red;"&gt;(spuneți-mi sau trimiteți tabel întreținere)&lt;/span&gt;</v>
      </c>
      <c r="Y3161" s="508" t="str">
        <f t="shared" si="163"/>
        <v>40 din care 40 număr camere necunoscut &lt;span style="color: red;"&gt;(spuneți-mi sau trimiteți tabel întreținere)&lt;/span&gt;</v>
      </c>
      <c r="Z3161" s="509"/>
      <c r="AA3161" s="510" t="s">
        <v>1514</v>
      </c>
      <c r="AB3161" s="628" t="s">
        <v>1309</v>
      </c>
      <c r="AC3161" s="431" t="s">
        <v>1156</v>
      </c>
      <c r="AD3161" s="356"/>
      <c r="AE3161" s="356"/>
      <c r="AF3161" s="356"/>
      <c r="AG3161" s="356"/>
      <c r="AH3161" s="356"/>
      <c r="AI3161" s="356"/>
      <c r="AJ3161" s="441"/>
      <c r="AK3161" s="359"/>
    </row>
    <row r="3162" spans="1:37">
      <c r="A3162" s="367"/>
      <c r="B3162" s="386" t="s">
        <v>1022</v>
      </c>
      <c r="C3162" s="402"/>
      <c r="D3162" s="428"/>
      <c r="E3162" s="449" t="s">
        <v>206</v>
      </c>
      <c r="F3162" s="450" t="s">
        <v>1500</v>
      </c>
      <c r="G3162" s="450"/>
      <c r="H3162" s="450" t="s">
        <v>2075</v>
      </c>
      <c r="I3162" s="452"/>
      <c r="J3162" s="457"/>
      <c r="K3162" s="407"/>
      <c r="L3162" s="407"/>
      <c r="M3162" s="407"/>
      <c r="N3162" s="425"/>
      <c r="O3162" s="437"/>
      <c r="P3162" s="406"/>
      <c r="Q3162" s="406"/>
      <c r="R3162" s="406"/>
      <c r="S3162" s="406"/>
      <c r="T3162" s="406"/>
      <c r="U3162" s="406"/>
      <c r="V3162" s="406">
        <f t="shared" si="164"/>
        <v>0</v>
      </c>
      <c r="W3162" s="676"/>
      <c r="X3162" s="507" t="str">
        <f t="shared" si="162"/>
        <v>0 număr camere necunoscut &lt;span style="color: red;"&gt;(spuneți-mi sau trimiteți tabel întreținere)&lt;/span&gt;</v>
      </c>
      <c r="Y3162" s="508" t="str">
        <f t="shared" si="163"/>
        <v xml:space="preserve"> din care 0 număr camere necunoscut &lt;span style="color: red;"&gt;(spuneți-mi sau trimiteți tabel întreținere)&lt;/span&gt;</v>
      </c>
      <c r="Z3162" s="509"/>
      <c r="AA3162" s="510"/>
      <c r="AB3162" s="628" t="s">
        <v>1309</v>
      </c>
      <c r="AC3162" s="431" t="s">
        <v>1156</v>
      </c>
      <c r="AD3162" s="356"/>
      <c r="AE3162" s="356"/>
      <c r="AF3162" s="356"/>
      <c r="AG3162" s="356"/>
      <c r="AH3162" s="356"/>
      <c r="AI3162" s="356"/>
      <c r="AJ3162" s="441"/>
      <c r="AK3162" s="359"/>
    </row>
    <row r="3163" spans="1:37">
      <c r="A3163" s="367"/>
      <c r="B3163" s="386" t="s">
        <v>1022</v>
      </c>
      <c r="C3163" s="402"/>
      <c r="D3163" s="428"/>
      <c r="E3163" s="449" t="s">
        <v>206</v>
      </c>
      <c r="F3163" s="450" t="s">
        <v>1500</v>
      </c>
      <c r="G3163" s="450"/>
      <c r="H3163" s="450" t="s">
        <v>2075</v>
      </c>
      <c r="I3163" s="452"/>
      <c r="J3163" s="457"/>
      <c r="K3163" s="407"/>
      <c r="L3163" s="407"/>
      <c r="M3163" s="407"/>
      <c r="N3163" s="425"/>
      <c r="O3163" s="437"/>
      <c r="P3163" s="406"/>
      <c r="Q3163" s="406"/>
      <c r="R3163" s="406"/>
      <c r="S3163" s="406"/>
      <c r="T3163" s="406"/>
      <c r="U3163" s="406"/>
      <c r="V3163" s="406">
        <f t="shared" si="164"/>
        <v>0</v>
      </c>
      <c r="W3163" s="676"/>
      <c r="X3163" s="507" t="str">
        <f t="shared" si="162"/>
        <v>0 număr camere necunoscut &lt;span style="color: red;"&gt;(spuneți-mi sau trimiteți tabel întreținere)&lt;/span&gt;</v>
      </c>
      <c r="Y3163" s="508" t="str">
        <f t="shared" si="163"/>
        <v xml:space="preserve"> din care 0 număr camere necunoscut &lt;span style="color: red;"&gt;(spuneți-mi sau trimiteți tabel întreținere)&lt;/span&gt;</v>
      </c>
      <c r="Z3163" s="509"/>
      <c r="AA3163" s="510"/>
      <c r="AB3163" s="628" t="s">
        <v>1309</v>
      </c>
      <c r="AC3163" s="431" t="s">
        <v>1156</v>
      </c>
      <c r="AD3163" s="356"/>
      <c r="AE3163" s="356"/>
      <c r="AF3163" s="356"/>
      <c r="AG3163" s="356"/>
      <c r="AH3163" s="356"/>
      <c r="AI3163" s="356"/>
      <c r="AJ3163" s="441"/>
      <c r="AK3163" s="359"/>
    </row>
    <row r="3164" spans="1:37">
      <c r="A3164" s="367"/>
      <c r="B3164" s="386" t="s">
        <v>1022</v>
      </c>
      <c r="C3164" s="402"/>
      <c r="D3164" s="428"/>
      <c r="E3164" s="449" t="s">
        <v>206</v>
      </c>
      <c r="F3164" s="450" t="s">
        <v>1500</v>
      </c>
      <c r="G3164" s="450"/>
      <c r="H3164" s="450" t="s">
        <v>2075</v>
      </c>
      <c r="I3164" s="452"/>
      <c r="J3164" s="457"/>
      <c r="K3164" s="407"/>
      <c r="L3164" s="407"/>
      <c r="M3164" s="407"/>
      <c r="N3164" s="425"/>
      <c r="O3164" s="437"/>
      <c r="P3164" s="406"/>
      <c r="Q3164" s="406"/>
      <c r="R3164" s="406"/>
      <c r="S3164" s="406"/>
      <c r="T3164" s="406"/>
      <c r="U3164" s="406"/>
      <c r="V3164" s="406">
        <f t="shared" si="164"/>
        <v>0</v>
      </c>
      <c r="W3164" s="676"/>
      <c r="X3164" s="507" t="str">
        <f t="shared" si="162"/>
        <v>0 număr camere necunoscut &lt;span style="color: red;"&gt;(spuneți-mi sau trimiteți tabel întreținere)&lt;/span&gt;</v>
      </c>
      <c r="Y3164" s="508" t="str">
        <f t="shared" si="163"/>
        <v xml:space="preserve"> din care 0 număr camere necunoscut &lt;span style="color: red;"&gt;(spuneți-mi sau trimiteți tabel întreținere)&lt;/span&gt;</v>
      </c>
      <c r="Z3164" s="509"/>
      <c r="AA3164" s="510"/>
      <c r="AB3164" s="628" t="s">
        <v>1309</v>
      </c>
      <c r="AC3164" s="431" t="s">
        <v>1156</v>
      </c>
      <c r="AD3164" s="356"/>
      <c r="AE3164" s="356"/>
      <c r="AF3164" s="356"/>
      <c r="AG3164" s="356"/>
      <c r="AH3164" s="356"/>
      <c r="AI3164" s="356"/>
      <c r="AJ3164" s="441"/>
      <c r="AK3164" s="359"/>
    </row>
    <row r="3165" spans="1:37" ht="13.5" thickBot="1">
      <c r="A3165" s="367"/>
      <c r="B3165" s="386" t="s">
        <v>1022</v>
      </c>
      <c r="C3165" s="402"/>
      <c r="D3165" s="428"/>
      <c r="E3165" s="449" t="s">
        <v>206</v>
      </c>
      <c r="F3165" s="450" t="s">
        <v>1500</v>
      </c>
      <c r="G3165" s="450"/>
      <c r="H3165" s="450" t="s">
        <v>2075</v>
      </c>
      <c r="I3165" s="452"/>
      <c r="J3165" s="457"/>
      <c r="K3165" s="407"/>
      <c r="L3165" s="407"/>
      <c r="M3165" s="407"/>
      <c r="N3165" s="425"/>
      <c r="O3165" s="437"/>
      <c r="P3165" s="406"/>
      <c r="Q3165" s="406"/>
      <c r="R3165" s="406"/>
      <c r="S3165" s="406"/>
      <c r="T3165" s="406"/>
      <c r="U3165" s="406"/>
      <c r="V3165" s="406">
        <f t="shared" si="164"/>
        <v>0</v>
      </c>
      <c r="W3165" s="676"/>
      <c r="X3165" s="507" t="str">
        <f t="shared" si="162"/>
        <v>0 număr camere necunoscut &lt;span style="color: red;"&gt;(spuneți-mi sau trimiteți tabel întreținere)&lt;/span&gt;</v>
      </c>
      <c r="Y3165" s="508" t="str">
        <f t="shared" si="163"/>
        <v xml:space="preserve"> din care 0 număr camere necunoscut &lt;span style="color: red;"&gt;(spuneți-mi sau trimiteți tabel întreținere)&lt;/span&gt;</v>
      </c>
      <c r="Z3165" s="509"/>
      <c r="AA3165" s="510"/>
      <c r="AB3165" s="628" t="s">
        <v>1309</v>
      </c>
      <c r="AC3165" s="431" t="s">
        <v>1156</v>
      </c>
      <c r="AD3165" s="356"/>
      <c r="AE3165" s="356"/>
      <c r="AF3165" s="356"/>
      <c r="AG3165" s="356"/>
      <c r="AH3165" s="356"/>
      <c r="AI3165" s="356"/>
      <c r="AJ3165" s="441"/>
      <c r="AK3165" s="359"/>
    </row>
    <row r="3166" spans="1:37" ht="18.75" thickBot="1">
      <c r="A3166" s="527" t="s">
        <v>1007</v>
      </c>
      <c r="B3166" s="631"/>
      <c r="C3166" s="614"/>
      <c r="D3166" s="615"/>
      <c r="E3166" s="616"/>
      <c r="F3166" s="617" t="str">
        <f t="shared" ref="F3166" si="172">F3167</f>
        <v>ansambluri noi</v>
      </c>
      <c r="G3166" s="634"/>
      <c r="H3166" s="634" t="s">
        <v>2075</v>
      </c>
      <c r="I3166" s="640"/>
      <c r="J3166" s="641"/>
      <c r="K3166" s="618"/>
      <c r="L3166" s="618"/>
      <c r="M3166" s="618"/>
      <c r="N3166" s="619"/>
      <c r="O3166" s="620"/>
      <c r="P3166" s="621"/>
      <c r="Q3166" s="621"/>
      <c r="R3166" s="621"/>
      <c r="S3166" s="621"/>
      <c r="T3166" s="621"/>
      <c r="U3166" s="621"/>
      <c r="V3166" s="621">
        <f t="shared" si="164"/>
        <v>0</v>
      </c>
      <c r="W3166" s="675"/>
      <c r="X3166" s="652" t="str">
        <f t="shared" si="162"/>
        <v>0 număr camere necunoscut &lt;span style="color: red;"&gt;(spuneți-mi sau trimiteți tabel întreținere)&lt;/span&gt;</v>
      </c>
      <c r="Y3166" s="649" t="str">
        <f t="shared" si="163"/>
        <v xml:space="preserve"> din care 0 număr camere necunoscut &lt;span style="color: red;"&gt;(spuneți-mi sau trimiteți tabel întreținere)&lt;/span&gt;</v>
      </c>
      <c r="Z3166" s="657"/>
      <c r="AA3166" s="658"/>
      <c r="AB3166" s="661"/>
      <c r="AC3166" s="668"/>
      <c r="AD3166" s="669"/>
      <c r="AE3166" s="669"/>
      <c r="AF3166" s="669"/>
      <c r="AG3166" s="669"/>
      <c r="AH3166" s="669"/>
      <c r="AI3166" s="669"/>
      <c r="AJ3166" s="670"/>
      <c r="AK3166" s="359"/>
    </row>
    <row r="3167" spans="1:37" ht="13.5" thickTop="1">
      <c r="A3167" s="367" t="s">
        <v>23</v>
      </c>
      <c r="B3167" s="685" t="s">
        <v>1022</v>
      </c>
      <c r="C3167" s="702">
        <v>46.760599999999997</v>
      </c>
      <c r="D3167" s="703">
        <v>23.6035</v>
      </c>
      <c r="E3167" s="704" t="s">
        <v>206</v>
      </c>
      <c r="F3167" s="705" t="s">
        <v>1500</v>
      </c>
      <c r="G3167" s="705" t="s">
        <v>2767</v>
      </c>
      <c r="H3167" s="705" t="s">
        <v>5481</v>
      </c>
      <c r="I3167" s="721" t="s">
        <v>801</v>
      </c>
      <c r="J3167" s="722" t="s">
        <v>840</v>
      </c>
      <c r="K3167" s="723" t="s">
        <v>840</v>
      </c>
      <c r="L3167" s="723">
        <v>6</v>
      </c>
      <c r="M3167" s="723">
        <v>5</v>
      </c>
      <c r="N3167" s="724" t="s">
        <v>840</v>
      </c>
      <c r="O3167" s="710"/>
      <c r="P3167" s="711"/>
      <c r="Q3167" s="711"/>
      <c r="R3167" s="711"/>
      <c r="S3167" s="711"/>
      <c r="T3167" s="711"/>
      <c r="U3167" s="711"/>
      <c r="V3167" s="711" t="e">
        <f t="shared" si="164"/>
        <v>#VALUE!</v>
      </c>
      <c r="W3167" s="725"/>
      <c r="X3167" s="726" t="e">
        <f t="shared" si="162"/>
        <v>#VALUE!</v>
      </c>
      <c r="Y3167" s="727" t="e">
        <f t="shared" si="163"/>
        <v>#VALUE!</v>
      </c>
      <c r="Z3167" s="728"/>
      <c r="AA3167" s="729"/>
      <c r="AB3167" s="697" t="s">
        <v>1310</v>
      </c>
      <c r="AC3167" s="698" t="s">
        <v>1156</v>
      </c>
      <c r="AD3167" s="719"/>
      <c r="AE3167" s="719"/>
      <c r="AF3167" s="719"/>
      <c r="AG3167" s="719"/>
      <c r="AH3167" s="719"/>
      <c r="AI3167" s="719"/>
      <c r="AJ3167" s="720"/>
      <c r="AK3167" s="359"/>
    </row>
    <row r="3168" spans="1:37">
      <c r="A3168" s="367"/>
      <c r="B3168" s="445" t="s">
        <v>2016</v>
      </c>
      <c r="C3168" s="402">
        <v>46.756500000000003</v>
      </c>
      <c r="D3168" s="428">
        <v>23.605599999999999</v>
      </c>
      <c r="E3168" s="449" t="s">
        <v>206</v>
      </c>
      <c r="F3168" s="450" t="s">
        <v>1500</v>
      </c>
      <c r="G3168" s="450" t="s">
        <v>2767</v>
      </c>
      <c r="H3168" s="450" t="s">
        <v>5482</v>
      </c>
      <c r="I3168" s="452" t="s">
        <v>2018</v>
      </c>
      <c r="J3168" s="457" t="s">
        <v>840</v>
      </c>
      <c r="K3168" s="407" t="s">
        <v>840</v>
      </c>
      <c r="L3168" s="407" t="s">
        <v>840</v>
      </c>
      <c r="M3168" s="407" t="s">
        <v>840</v>
      </c>
      <c r="N3168" s="425" t="s">
        <v>840</v>
      </c>
      <c r="O3168" s="437"/>
      <c r="P3168" s="406"/>
      <c r="Q3168" s="406"/>
      <c r="R3168" s="406"/>
      <c r="S3168" s="406"/>
      <c r="T3168" s="406"/>
      <c r="U3168" s="406"/>
      <c r="V3168" s="406" t="e">
        <f t="shared" si="164"/>
        <v>#VALUE!</v>
      </c>
      <c r="W3168" s="676"/>
      <c r="X3168" s="507" t="e">
        <f t="shared" si="162"/>
        <v>#VALUE!</v>
      </c>
      <c r="Y3168" s="508" t="e">
        <f t="shared" si="163"/>
        <v>#VALUE!</v>
      </c>
      <c r="Z3168" s="509"/>
      <c r="AA3168" s="510" t="s">
        <v>777</v>
      </c>
      <c r="AB3168" s="628" t="s">
        <v>1316</v>
      </c>
      <c r="AC3168" s="431" t="s">
        <v>1156</v>
      </c>
      <c r="AD3168" s="356"/>
      <c r="AE3168" s="356" t="s">
        <v>1751</v>
      </c>
      <c r="AF3168" s="356" t="s">
        <v>1107</v>
      </c>
      <c r="AG3168" s="356" t="s">
        <v>1031</v>
      </c>
      <c r="AH3168" s="356" t="s">
        <v>2017</v>
      </c>
      <c r="AI3168" s="356"/>
      <c r="AJ3168" s="496"/>
      <c r="AK3168" s="359"/>
    </row>
    <row r="3169" spans="1:37">
      <c r="A3169" s="367"/>
      <c r="B3169" s="445" t="s">
        <v>2015</v>
      </c>
      <c r="C3169" s="402">
        <v>46.757399999999997</v>
      </c>
      <c r="D3169" s="428">
        <v>23.598600000000001</v>
      </c>
      <c r="E3169" s="449" t="s">
        <v>206</v>
      </c>
      <c r="F3169" s="450" t="s">
        <v>1500</v>
      </c>
      <c r="G3169" s="450" t="s">
        <v>2767</v>
      </c>
      <c r="H3169" s="450" t="s">
        <v>3272</v>
      </c>
      <c r="I3169" s="452" t="s">
        <v>840</v>
      </c>
      <c r="J3169" s="457" t="s">
        <v>840</v>
      </c>
      <c r="K3169" s="407" t="s">
        <v>840</v>
      </c>
      <c r="L3169" s="407" t="s">
        <v>840</v>
      </c>
      <c r="M3169" s="407" t="s">
        <v>840</v>
      </c>
      <c r="N3169" s="425" t="s">
        <v>840</v>
      </c>
      <c r="O3169" s="437"/>
      <c r="P3169" s="406"/>
      <c r="Q3169" s="406"/>
      <c r="R3169" s="406"/>
      <c r="S3169" s="406"/>
      <c r="T3169" s="406"/>
      <c r="U3169" s="406"/>
      <c r="V3169" s="406" t="e">
        <f t="shared" si="164"/>
        <v>#VALUE!</v>
      </c>
      <c r="W3169" s="676"/>
      <c r="X3169" s="507" t="e">
        <f t="shared" si="162"/>
        <v>#VALUE!</v>
      </c>
      <c r="Y3169" s="508" t="e">
        <f t="shared" si="163"/>
        <v>#VALUE!</v>
      </c>
      <c r="Z3169" s="509"/>
      <c r="AA3169" s="510" t="s">
        <v>777</v>
      </c>
      <c r="AB3169" s="628" t="s">
        <v>1316</v>
      </c>
      <c r="AC3169" s="431" t="s">
        <v>1156</v>
      </c>
      <c r="AD3169" s="356"/>
      <c r="AE3169" s="356" t="s">
        <v>2007</v>
      </c>
      <c r="AF3169" s="356" t="s">
        <v>1107</v>
      </c>
      <c r="AG3169" s="356" t="s">
        <v>1012</v>
      </c>
      <c r="AH3169" s="356" t="s">
        <v>1813</v>
      </c>
      <c r="AI3169" s="356"/>
      <c r="AJ3169" s="441"/>
      <c r="AK3169" s="359"/>
    </row>
    <row r="3170" spans="1:37">
      <c r="A3170" s="367"/>
      <c r="B3170" s="386" t="s">
        <v>1022</v>
      </c>
      <c r="C3170" s="402">
        <v>46.749600000000001</v>
      </c>
      <c r="D3170" s="428">
        <v>23.643599999999999</v>
      </c>
      <c r="E3170" s="449" t="s">
        <v>206</v>
      </c>
      <c r="F3170" s="450" t="s">
        <v>1500</v>
      </c>
      <c r="G3170" s="450" t="s">
        <v>2625</v>
      </c>
      <c r="H3170" s="450" t="s">
        <v>5483</v>
      </c>
      <c r="I3170" s="452" t="s">
        <v>2686</v>
      </c>
      <c r="J3170" s="457" t="s">
        <v>840</v>
      </c>
      <c r="K3170" s="407">
        <v>4</v>
      </c>
      <c r="L3170" s="407">
        <v>4</v>
      </c>
      <c r="M3170" s="407">
        <v>4</v>
      </c>
      <c r="N3170" s="425" t="s">
        <v>840</v>
      </c>
      <c r="O3170" s="437"/>
      <c r="P3170" s="406"/>
      <c r="Q3170" s="406"/>
      <c r="R3170" s="406"/>
      <c r="S3170" s="406"/>
      <c r="T3170" s="406"/>
      <c r="U3170" s="406"/>
      <c r="V3170" s="406" t="e">
        <f t="shared" si="164"/>
        <v>#VALUE!</v>
      </c>
      <c r="W3170" s="676"/>
      <c r="X3170" s="507" t="e">
        <f t="shared" si="162"/>
        <v>#VALUE!</v>
      </c>
      <c r="Y3170" s="508" t="e">
        <f t="shared" si="163"/>
        <v>#VALUE!</v>
      </c>
      <c r="Z3170" s="509"/>
      <c r="AA3170" s="510"/>
      <c r="AB3170" s="628" t="s">
        <v>1310</v>
      </c>
      <c r="AC3170" s="431" t="s">
        <v>1156</v>
      </c>
      <c r="AD3170" s="356"/>
      <c r="AE3170" s="356"/>
      <c r="AF3170" s="356"/>
      <c r="AG3170" s="356"/>
      <c r="AH3170" s="356"/>
      <c r="AI3170" s="356"/>
      <c r="AJ3170" s="441"/>
      <c r="AK3170" s="359"/>
    </row>
    <row r="3171" spans="1:37">
      <c r="A3171" s="367" t="s">
        <v>32</v>
      </c>
      <c r="B3171" s="369" t="s">
        <v>1022</v>
      </c>
      <c r="C3171" s="461">
        <v>46.752600000000001</v>
      </c>
      <c r="D3171" s="462">
        <v>23.633400000000002</v>
      </c>
      <c r="E3171" s="463" t="s">
        <v>206</v>
      </c>
      <c r="F3171" s="464" t="s">
        <v>1500</v>
      </c>
      <c r="G3171" s="464" t="s">
        <v>2625</v>
      </c>
      <c r="H3171" s="464" t="s">
        <v>5483</v>
      </c>
      <c r="I3171" s="474" t="s">
        <v>695</v>
      </c>
      <c r="J3171" s="475" t="s">
        <v>840</v>
      </c>
      <c r="K3171" s="476" t="s">
        <v>840</v>
      </c>
      <c r="L3171" s="476">
        <v>5</v>
      </c>
      <c r="M3171" s="476">
        <v>4</v>
      </c>
      <c r="N3171" s="477" t="s">
        <v>840</v>
      </c>
      <c r="O3171" s="478"/>
      <c r="P3171" s="479"/>
      <c r="Q3171" s="479"/>
      <c r="R3171" s="479"/>
      <c r="S3171" s="479"/>
      <c r="T3171" s="479"/>
      <c r="U3171" s="479"/>
      <c r="V3171" s="479" t="e">
        <f t="shared" si="164"/>
        <v>#VALUE!</v>
      </c>
      <c r="W3171" s="679"/>
      <c r="X3171" s="515" t="e">
        <f t="shared" si="162"/>
        <v>#VALUE!</v>
      </c>
      <c r="Y3171" s="516" t="e">
        <f t="shared" si="163"/>
        <v>#VALUE!</v>
      </c>
      <c r="Z3171" s="517"/>
      <c r="AA3171" s="518"/>
      <c r="AB3171" s="400" t="s">
        <v>1310</v>
      </c>
      <c r="AC3171" s="458" t="s">
        <v>1156</v>
      </c>
      <c r="AD3171" s="472"/>
      <c r="AE3171" s="472"/>
      <c r="AF3171" s="472"/>
      <c r="AG3171" s="472"/>
      <c r="AH3171" s="472"/>
      <c r="AI3171" s="472"/>
      <c r="AJ3171" s="473"/>
      <c r="AK3171" s="359"/>
    </row>
    <row r="3172" spans="1:37">
      <c r="A3172" s="367"/>
      <c r="B3172" s="386" t="s">
        <v>1022</v>
      </c>
      <c r="C3172" s="402">
        <v>46.754800000000003</v>
      </c>
      <c r="D3172" s="428">
        <v>23.622399999999999</v>
      </c>
      <c r="E3172" s="449" t="s">
        <v>206</v>
      </c>
      <c r="F3172" s="450" t="s">
        <v>1500</v>
      </c>
      <c r="G3172" s="450" t="s">
        <v>2625</v>
      </c>
      <c r="H3172" s="450" t="s">
        <v>3057</v>
      </c>
      <c r="I3172" s="452" t="s">
        <v>671</v>
      </c>
      <c r="J3172" s="457" t="s">
        <v>825</v>
      </c>
      <c r="K3172" s="407">
        <v>3</v>
      </c>
      <c r="L3172" s="407">
        <v>7</v>
      </c>
      <c r="M3172" s="407">
        <v>7</v>
      </c>
      <c r="N3172" s="425" t="s">
        <v>840</v>
      </c>
      <c r="O3172" s="437"/>
      <c r="P3172" s="406"/>
      <c r="Q3172" s="406"/>
      <c r="R3172" s="406"/>
      <c r="S3172" s="406"/>
      <c r="T3172" s="406"/>
      <c r="U3172" s="406"/>
      <c r="V3172" s="406" t="e">
        <f t="shared" si="164"/>
        <v>#VALUE!</v>
      </c>
      <c r="W3172" s="676"/>
      <c r="X3172" s="507" t="e">
        <f t="shared" si="162"/>
        <v>#VALUE!</v>
      </c>
      <c r="Y3172" s="508" t="e">
        <f t="shared" si="163"/>
        <v>#VALUE!</v>
      </c>
      <c r="Z3172" s="509"/>
      <c r="AA3172" s="510"/>
      <c r="AB3172" s="628" t="s">
        <v>1310</v>
      </c>
      <c r="AC3172" s="431" t="s">
        <v>1156</v>
      </c>
      <c r="AD3172" s="356"/>
      <c r="AE3172" s="356"/>
      <c r="AF3172" s="356"/>
      <c r="AG3172" s="356"/>
      <c r="AH3172" s="356"/>
      <c r="AI3172" s="356"/>
      <c r="AJ3172" s="441"/>
      <c r="AK3172" s="359"/>
    </row>
    <row r="3173" spans="1:37">
      <c r="A3173" s="367"/>
      <c r="B3173" s="386" t="s">
        <v>1022</v>
      </c>
      <c r="C3173" s="402">
        <v>46.755299999999998</v>
      </c>
      <c r="D3173" s="428">
        <v>23.621200000000002</v>
      </c>
      <c r="E3173" s="449" t="s">
        <v>206</v>
      </c>
      <c r="F3173" s="450" t="s">
        <v>1500</v>
      </c>
      <c r="G3173" s="450" t="s">
        <v>2625</v>
      </c>
      <c r="H3173" s="450" t="s">
        <v>3057</v>
      </c>
      <c r="I3173" s="452" t="s">
        <v>781</v>
      </c>
      <c r="J3173" s="457" t="s">
        <v>3</v>
      </c>
      <c r="K3173" s="407">
        <v>1</v>
      </c>
      <c r="L3173" s="407">
        <v>4</v>
      </c>
      <c r="M3173" s="407">
        <v>4</v>
      </c>
      <c r="N3173" s="425" t="s">
        <v>840</v>
      </c>
      <c r="O3173" s="437"/>
      <c r="P3173" s="406"/>
      <c r="Q3173" s="406"/>
      <c r="R3173" s="406"/>
      <c r="S3173" s="406"/>
      <c r="T3173" s="406"/>
      <c r="U3173" s="406"/>
      <c r="V3173" s="406" t="e">
        <f t="shared" si="164"/>
        <v>#VALUE!</v>
      </c>
      <c r="W3173" s="676"/>
      <c r="X3173" s="507" t="e">
        <f t="shared" si="162"/>
        <v>#VALUE!</v>
      </c>
      <c r="Y3173" s="508" t="e">
        <f t="shared" si="163"/>
        <v>#VALUE!</v>
      </c>
      <c r="Z3173" s="509"/>
      <c r="AA3173" s="510"/>
      <c r="AB3173" s="628" t="s">
        <v>1310</v>
      </c>
      <c r="AC3173" s="431" t="s">
        <v>1156</v>
      </c>
      <c r="AD3173" s="356"/>
      <c r="AE3173" s="356"/>
      <c r="AF3173" s="356"/>
      <c r="AG3173" s="356"/>
      <c r="AH3173" s="356"/>
      <c r="AI3173" s="356"/>
      <c r="AJ3173" s="441"/>
      <c r="AK3173" s="359"/>
    </row>
    <row r="3174" spans="1:37">
      <c r="A3174" s="367"/>
      <c r="B3174" s="386" t="s">
        <v>1022</v>
      </c>
      <c r="C3174" s="402">
        <v>46.755899999999997</v>
      </c>
      <c r="D3174" s="428">
        <v>23.624400000000001</v>
      </c>
      <c r="E3174" s="449" t="s">
        <v>206</v>
      </c>
      <c r="F3174" s="450" t="s">
        <v>1500</v>
      </c>
      <c r="G3174" s="450" t="s">
        <v>2625</v>
      </c>
      <c r="H3174" s="450" t="s">
        <v>5483</v>
      </c>
      <c r="I3174" s="452" t="s">
        <v>721</v>
      </c>
      <c r="J3174" s="457" t="s">
        <v>840</v>
      </c>
      <c r="K3174" s="407">
        <v>4</v>
      </c>
      <c r="L3174" s="407">
        <v>5</v>
      </c>
      <c r="M3174" s="407">
        <v>5</v>
      </c>
      <c r="N3174" s="425" t="s">
        <v>840</v>
      </c>
      <c r="O3174" s="437"/>
      <c r="P3174" s="406"/>
      <c r="Q3174" s="406"/>
      <c r="R3174" s="406"/>
      <c r="S3174" s="406"/>
      <c r="T3174" s="406"/>
      <c r="U3174" s="406"/>
      <c r="V3174" s="406" t="e">
        <f t="shared" si="164"/>
        <v>#VALUE!</v>
      </c>
      <c r="W3174" s="676"/>
      <c r="X3174" s="507" t="e">
        <f t="shared" si="162"/>
        <v>#VALUE!</v>
      </c>
      <c r="Y3174" s="508" t="e">
        <f t="shared" si="163"/>
        <v>#VALUE!</v>
      </c>
      <c r="Z3174" s="509"/>
      <c r="AA3174" s="510"/>
      <c r="AB3174" s="628" t="s">
        <v>1310</v>
      </c>
      <c r="AC3174" s="431" t="s">
        <v>1156</v>
      </c>
      <c r="AD3174" s="356"/>
      <c r="AE3174" s="356"/>
      <c r="AF3174" s="356"/>
      <c r="AG3174" s="356"/>
      <c r="AH3174" s="356"/>
      <c r="AI3174" s="356"/>
      <c r="AJ3174" s="441"/>
      <c r="AK3174" s="359"/>
    </row>
    <row r="3175" spans="1:37">
      <c r="A3175" s="367"/>
      <c r="B3175" s="386" t="s">
        <v>1022</v>
      </c>
      <c r="C3175" s="402">
        <v>46.756100000000004</v>
      </c>
      <c r="D3175" s="428">
        <v>23.61983</v>
      </c>
      <c r="E3175" s="449" t="s">
        <v>206</v>
      </c>
      <c r="F3175" s="450" t="s">
        <v>1500</v>
      </c>
      <c r="G3175" s="450" t="s">
        <v>2625</v>
      </c>
      <c r="H3175" s="450" t="s">
        <v>3057</v>
      </c>
      <c r="I3175" s="452" t="s">
        <v>697</v>
      </c>
      <c r="J3175" s="457" t="s">
        <v>840</v>
      </c>
      <c r="K3175" s="407">
        <v>2</v>
      </c>
      <c r="L3175" s="407">
        <v>5</v>
      </c>
      <c r="M3175" s="407">
        <v>4</v>
      </c>
      <c r="N3175" s="425" t="s">
        <v>840</v>
      </c>
      <c r="O3175" s="437"/>
      <c r="P3175" s="406"/>
      <c r="Q3175" s="406"/>
      <c r="R3175" s="406"/>
      <c r="S3175" s="406"/>
      <c r="T3175" s="406"/>
      <c r="U3175" s="406"/>
      <c r="V3175" s="406" t="e">
        <f t="shared" si="164"/>
        <v>#VALUE!</v>
      </c>
      <c r="W3175" s="676"/>
      <c r="X3175" s="507" t="e">
        <f t="shared" si="162"/>
        <v>#VALUE!</v>
      </c>
      <c r="Y3175" s="508" t="e">
        <f t="shared" si="163"/>
        <v>#VALUE!</v>
      </c>
      <c r="Z3175" s="509"/>
      <c r="AA3175" s="510"/>
      <c r="AB3175" s="628" t="s">
        <v>1310</v>
      </c>
      <c r="AC3175" s="431" t="s">
        <v>1156</v>
      </c>
      <c r="AD3175" s="356"/>
      <c r="AE3175" s="356"/>
      <c r="AF3175" s="356"/>
      <c r="AG3175" s="356"/>
      <c r="AH3175" s="356"/>
      <c r="AI3175" s="356"/>
      <c r="AJ3175" s="441"/>
      <c r="AK3175" s="359"/>
    </row>
    <row r="3176" spans="1:37">
      <c r="A3176" s="367"/>
      <c r="B3176" s="386" t="s">
        <v>1022</v>
      </c>
      <c r="C3176" s="402">
        <v>46.756100000000004</v>
      </c>
      <c r="D3176" s="428">
        <v>23.6236</v>
      </c>
      <c r="E3176" s="449" t="s">
        <v>206</v>
      </c>
      <c r="F3176" s="450" t="s">
        <v>1500</v>
      </c>
      <c r="G3176" s="450" t="s">
        <v>2625</v>
      </c>
      <c r="H3176" s="450" t="s">
        <v>2940</v>
      </c>
      <c r="I3176" s="452" t="s">
        <v>840</v>
      </c>
      <c r="J3176" s="457" t="s">
        <v>840</v>
      </c>
      <c r="K3176" s="407" t="s">
        <v>840</v>
      </c>
      <c r="L3176" s="407" t="s">
        <v>840</v>
      </c>
      <c r="M3176" s="407" t="s">
        <v>840</v>
      </c>
      <c r="N3176" s="425" t="s">
        <v>840</v>
      </c>
      <c r="O3176" s="437"/>
      <c r="P3176" s="406"/>
      <c r="Q3176" s="406"/>
      <c r="R3176" s="406"/>
      <c r="S3176" s="406"/>
      <c r="T3176" s="406"/>
      <c r="U3176" s="406"/>
      <c r="V3176" s="406" t="e">
        <f t="shared" si="164"/>
        <v>#VALUE!</v>
      </c>
      <c r="W3176" s="676"/>
      <c r="X3176" s="507" t="e">
        <f t="shared" si="162"/>
        <v>#VALUE!</v>
      </c>
      <c r="Y3176" s="508" t="e">
        <f t="shared" si="163"/>
        <v>#VALUE!</v>
      </c>
      <c r="Z3176" s="509"/>
      <c r="AA3176" s="510"/>
      <c r="AB3176" s="628" t="s">
        <v>1310</v>
      </c>
      <c r="AC3176" s="431" t="s">
        <v>1156</v>
      </c>
      <c r="AD3176" s="356"/>
      <c r="AE3176" s="356"/>
      <c r="AF3176" s="356"/>
      <c r="AG3176" s="356"/>
      <c r="AH3176" s="356"/>
      <c r="AI3176" s="356"/>
      <c r="AJ3176" s="441"/>
      <c r="AK3176" s="359"/>
    </row>
    <row r="3177" spans="1:37">
      <c r="A3177" s="367"/>
      <c r="B3177" s="386" t="s">
        <v>1022</v>
      </c>
      <c r="C3177" s="402">
        <v>46.7562</v>
      </c>
      <c r="D3177" s="428">
        <v>23.6218</v>
      </c>
      <c r="E3177" s="449" t="s">
        <v>206</v>
      </c>
      <c r="F3177" s="450" t="s">
        <v>1500</v>
      </c>
      <c r="G3177" s="450" t="s">
        <v>2625</v>
      </c>
      <c r="H3177" s="450" t="s">
        <v>5483</v>
      </c>
      <c r="I3177" s="452" t="s">
        <v>720</v>
      </c>
      <c r="J3177" s="457" t="s">
        <v>840</v>
      </c>
      <c r="K3177" s="407" t="s">
        <v>840</v>
      </c>
      <c r="L3177" s="407">
        <v>4</v>
      </c>
      <c r="M3177" s="407">
        <v>4</v>
      </c>
      <c r="N3177" s="425" t="s">
        <v>840</v>
      </c>
      <c r="O3177" s="437"/>
      <c r="P3177" s="406"/>
      <c r="Q3177" s="406"/>
      <c r="R3177" s="406"/>
      <c r="S3177" s="406"/>
      <c r="T3177" s="406"/>
      <c r="U3177" s="406"/>
      <c r="V3177" s="406" t="e">
        <f t="shared" si="164"/>
        <v>#VALUE!</v>
      </c>
      <c r="W3177" s="676"/>
      <c r="X3177" s="507" t="e">
        <f t="shared" ref="X3177:X3240" si="173">CONCATENATE(IF(ISBLANK(O3177),"",CONCATENATE(O3177,O$2,", ")),IF(ISBLANK(P3177),"",CONCATENATE(P3177,P$2,", ")),IF(ISBLANK(Q3177),"",CONCATENATE(Q3177,Q$2,", ")),IF(ISBLANK(R3177),"",CONCATENATE(R3177,R$2,", ")),IF(ISBLANK(S3177),"",CONCATENATE(S3177,S$2,", ")),IF(ISBLANK(T3177),"",CONCATENATE(T3177,T$2,", ")),IF(ISBLANK(U3177),"",CONCATENATE(U3177,U$2,", ")),IF(ISBLANK(V3177),"",CONCATENATE(W3177,V3177,V$2)))</f>
        <v>#VALUE!</v>
      </c>
      <c r="Y3177" s="508" t="e">
        <f t="shared" ref="Y3177:Y3240" si="174">W3177&amp;N3177&amp;" din care "&amp;X3177</f>
        <v>#VALUE!</v>
      </c>
      <c r="Z3177" s="509"/>
      <c r="AA3177" s="510"/>
      <c r="AB3177" s="628" t="s">
        <v>1310</v>
      </c>
      <c r="AC3177" s="431" t="s">
        <v>1156</v>
      </c>
      <c r="AD3177" s="356"/>
      <c r="AE3177" s="356"/>
      <c r="AF3177" s="356"/>
      <c r="AG3177" s="356"/>
      <c r="AH3177" s="356"/>
      <c r="AI3177" s="356"/>
      <c r="AJ3177" s="441"/>
      <c r="AK3177" s="359"/>
    </row>
    <row r="3178" spans="1:37">
      <c r="A3178" s="367"/>
      <c r="B3178" s="386" t="s">
        <v>1022</v>
      </c>
      <c r="C3178" s="402">
        <v>46.756300000000003</v>
      </c>
      <c r="D3178" s="428">
        <v>23.622699999999998</v>
      </c>
      <c r="E3178" s="449" t="s">
        <v>206</v>
      </c>
      <c r="F3178" s="450" t="s">
        <v>1500</v>
      </c>
      <c r="G3178" s="450" t="s">
        <v>2625</v>
      </c>
      <c r="H3178" s="450" t="s">
        <v>2940</v>
      </c>
      <c r="I3178" s="452" t="s">
        <v>731</v>
      </c>
      <c r="J3178" s="457" t="s">
        <v>840</v>
      </c>
      <c r="K3178" s="407">
        <v>6</v>
      </c>
      <c r="L3178" s="407">
        <v>4</v>
      </c>
      <c r="M3178" s="407">
        <v>4</v>
      </c>
      <c r="N3178" s="425" t="s">
        <v>840</v>
      </c>
      <c r="O3178" s="437"/>
      <c r="P3178" s="406"/>
      <c r="Q3178" s="406"/>
      <c r="R3178" s="406"/>
      <c r="S3178" s="406"/>
      <c r="T3178" s="406"/>
      <c r="U3178" s="406"/>
      <c r="V3178" s="406" t="e">
        <f t="shared" ref="V3178:V3241" si="175">N3178-SUM(O3178:U3178)</f>
        <v>#VALUE!</v>
      </c>
      <c r="W3178" s="676"/>
      <c r="X3178" s="507" t="e">
        <f t="shared" si="173"/>
        <v>#VALUE!</v>
      </c>
      <c r="Y3178" s="508" t="e">
        <f t="shared" si="174"/>
        <v>#VALUE!</v>
      </c>
      <c r="Z3178" s="509"/>
      <c r="AA3178" s="510"/>
      <c r="AB3178" s="628" t="s">
        <v>1310</v>
      </c>
      <c r="AC3178" s="431" t="s">
        <v>1156</v>
      </c>
      <c r="AD3178" s="356"/>
      <c r="AE3178" s="356"/>
      <c r="AF3178" s="356"/>
      <c r="AG3178" s="356"/>
      <c r="AH3178" s="356"/>
      <c r="AI3178" s="356"/>
      <c r="AJ3178" s="441"/>
      <c r="AK3178" s="359"/>
    </row>
    <row r="3179" spans="1:37">
      <c r="A3179" s="367"/>
      <c r="B3179" s="386" t="s">
        <v>1022</v>
      </c>
      <c r="C3179" s="402">
        <v>46.756500000000003</v>
      </c>
      <c r="D3179" s="428">
        <v>23.623100000000001</v>
      </c>
      <c r="E3179" s="449" t="s">
        <v>206</v>
      </c>
      <c r="F3179" s="450" t="s">
        <v>1500</v>
      </c>
      <c r="G3179" s="450" t="s">
        <v>2625</v>
      </c>
      <c r="H3179" s="450" t="s">
        <v>2940</v>
      </c>
      <c r="I3179" s="452" t="s">
        <v>721</v>
      </c>
      <c r="J3179" s="457" t="s">
        <v>840</v>
      </c>
      <c r="K3179" s="407">
        <v>4</v>
      </c>
      <c r="L3179" s="407">
        <v>5</v>
      </c>
      <c r="M3179" s="407">
        <v>5</v>
      </c>
      <c r="N3179" s="425" t="s">
        <v>840</v>
      </c>
      <c r="O3179" s="437"/>
      <c r="P3179" s="406"/>
      <c r="Q3179" s="406"/>
      <c r="R3179" s="406"/>
      <c r="S3179" s="406"/>
      <c r="T3179" s="406"/>
      <c r="U3179" s="406"/>
      <c r="V3179" s="406" t="e">
        <f t="shared" si="175"/>
        <v>#VALUE!</v>
      </c>
      <c r="W3179" s="676"/>
      <c r="X3179" s="507" t="e">
        <f t="shared" si="173"/>
        <v>#VALUE!</v>
      </c>
      <c r="Y3179" s="508" t="e">
        <f t="shared" si="174"/>
        <v>#VALUE!</v>
      </c>
      <c r="Z3179" s="509"/>
      <c r="AA3179" s="510"/>
      <c r="AB3179" s="628" t="s">
        <v>1310</v>
      </c>
      <c r="AC3179" s="431" t="s">
        <v>1156</v>
      </c>
      <c r="AD3179" s="356"/>
      <c r="AE3179" s="356"/>
      <c r="AF3179" s="356"/>
      <c r="AG3179" s="356"/>
      <c r="AH3179" s="356"/>
      <c r="AI3179" s="356"/>
      <c r="AJ3179" s="441"/>
      <c r="AK3179" s="359"/>
    </row>
    <row r="3180" spans="1:37">
      <c r="A3180" s="367"/>
      <c r="B3180" s="386" t="s">
        <v>1022</v>
      </c>
      <c r="C3180" s="402">
        <v>46.756799999999998</v>
      </c>
      <c r="D3180" s="428">
        <v>23.619800000000001</v>
      </c>
      <c r="E3180" s="449" t="s">
        <v>206</v>
      </c>
      <c r="F3180" s="450" t="s">
        <v>1500</v>
      </c>
      <c r="G3180" s="450" t="s">
        <v>2625</v>
      </c>
      <c r="H3180" s="450" t="s">
        <v>5484</v>
      </c>
      <c r="I3180" s="452" t="s">
        <v>686</v>
      </c>
      <c r="J3180" s="457" t="s">
        <v>840</v>
      </c>
      <c r="K3180" s="407" t="s">
        <v>840</v>
      </c>
      <c r="L3180" s="407">
        <v>5</v>
      </c>
      <c r="M3180" s="407">
        <v>5</v>
      </c>
      <c r="N3180" s="425" t="s">
        <v>840</v>
      </c>
      <c r="O3180" s="437"/>
      <c r="P3180" s="406"/>
      <c r="Q3180" s="406"/>
      <c r="R3180" s="406"/>
      <c r="S3180" s="406"/>
      <c r="T3180" s="406"/>
      <c r="U3180" s="406"/>
      <c r="V3180" s="406" t="e">
        <f t="shared" si="175"/>
        <v>#VALUE!</v>
      </c>
      <c r="W3180" s="676"/>
      <c r="X3180" s="507" t="e">
        <f t="shared" si="173"/>
        <v>#VALUE!</v>
      </c>
      <c r="Y3180" s="508" t="e">
        <f t="shared" si="174"/>
        <v>#VALUE!</v>
      </c>
      <c r="Z3180" s="509"/>
      <c r="AA3180" s="510"/>
      <c r="AB3180" s="628" t="s">
        <v>1310</v>
      </c>
      <c r="AC3180" s="431" t="s">
        <v>1156</v>
      </c>
      <c r="AD3180" s="356"/>
      <c r="AE3180" s="356"/>
      <c r="AF3180" s="356"/>
      <c r="AG3180" s="356"/>
      <c r="AH3180" s="356"/>
      <c r="AI3180" s="356"/>
      <c r="AJ3180" s="441"/>
      <c r="AK3180" s="359"/>
    </row>
    <row r="3181" spans="1:37">
      <c r="A3181" s="367"/>
      <c r="B3181" s="445" t="s">
        <v>2003</v>
      </c>
      <c r="C3181" s="402">
        <v>46.753500000000003</v>
      </c>
      <c r="D3181" s="428">
        <v>23.63</v>
      </c>
      <c r="E3181" s="449" t="s">
        <v>206</v>
      </c>
      <c r="F3181" s="450" t="s">
        <v>1500</v>
      </c>
      <c r="G3181" s="450" t="s">
        <v>2625</v>
      </c>
      <c r="H3181" s="450" t="s">
        <v>5485</v>
      </c>
      <c r="I3181" s="452" t="s">
        <v>2004</v>
      </c>
      <c r="J3181" s="457" t="s">
        <v>3</v>
      </c>
      <c r="K3181" s="407" t="s">
        <v>840</v>
      </c>
      <c r="L3181" s="407" t="s">
        <v>840</v>
      </c>
      <c r="M3181" s="407" t="s">
        <v>840</v>
      </c>
      <c r="N3181" s="425" t="s">
        <v>840</v>
      </c>
      <c r="O3181" s="437"/>
      <c r="P3181" s="406"/>
      <c r="Q3181" s="406" t="s">
        <v>4</v>
      </c>
      <c r="R3181" s="406" t="s">
        <v>4</v>
      </c>
      <c r="S3181" s="406"/>
      <c r="T3181" s="406"/>
      <c r="U3181" s="406"/>
      <c r="V3181" s="406" t="e">
        <f t="shared" si="175"/>
        <v>#VALUE!</v>
      </c>
      <c r="W3181" s="676"/>
      <c r="X3181" s="507" t="e">
        <f t="shared" si="173"/>
        <v>#VALUE!</v>
      </c>
      <c r="Y3181" s="508" t="e">
        <f t="shared" si="174"/>
        <v>#VALUE!</v>
      </c>
      <c r="Z3181" s="509"/>
      <c r="AA3181" s="510"/>
      <c r="AB3181" s="628" t="s">
        <v>1316</v>
      </c>
      <c r="AC3181" s="431" t="s">
        <v>1156</v>
      </c>
      <c r="AD3181" s="356"/>
      <c r="AE3181" s="356" t="s">
        <v>1119</v>
      </c>
      <c r="AF3181" s="356" t="s">
        <v>1107</v>
      </c>
      <c r="AG3181" s="356" t="s">
        <v>1012</v>
      </c>
      <c r="AH3181" s="356" t="s">
        <v>2005</v>
      </c>
      <c r="AI3181" s="356"/>
      <c r="AJ3181" s="441"/>
      <c r="AK3181" s="359"/>
    </row>
    <row r="3182" spans="1:37">
      <c r="A3182" s="367"/>
      <c r="B3182" s="445" t="s">
        <v>2009</v>
      </c>
      <c r="C3182" s="402">
        <v>46.7502</v>
      </c>
      <c r="D3182" s="428">
        <v>23.646599999999999</v>
      </c>
      <c r="E3182" s="449" t="s">
        <v>206</v>
      </c>
      <c r="F3182" s="450" t="s">
        <v>1500</v>
      </c>
      <c r="G3182" s="450" t="s">
        <v>2625</v>
      </c>
      <c r="H3182" s="450" t="s">
        <v>5486</v>
      </c>
      <c r="I3182" s="452" t="s">
        <v>840</v>
      </c>
      <c r="J3182" s="457" t="s">
        <v>840</v>
      </c>
      <c r="K3182" s="407" t="s">
        <v>840</v>
      </c>
      <c r="L3182" s="407" t="s">
        <v>840</v>
      </c>
      <c r="M3182" s="407" t="s">
        <v>840</v>
      </c>
      <c r="N3182" s="425">
        <v>4</v>
      </c>
      <c r="O3182" s="437"/>
      <c r="P3182" s="406"/>
      <c r="Q3182" s="406"/>
      <c r="R3182" s="406" t="s">
        <v>4</v>
      </c>
      <c r="S3182" s="406" t="s">
        <v>4</v>
      </c>
      <c r="T3182" s="406" t="s">
        <v>4</v>
      </c>
      <c r="U3182" s="406"/>
      <c r="V3182" s="406">
        <f t="shared" si="175"/>
        <v>4</v>
      </c>
      <c r="W3182" s="676"/>
      <c r="X3182" s="507" t="str">
        <f t="shared" si="173"/>
        <v>? trei camere, ? patru camere, ? cinci camere, 4 număr camere necunoscut &lt;span style="color: red;"&gt;(spuneți-mi sau trimiteți tabel întreținere)&lt;/span&gt;</v>
      </c>
      <c r="Y3182" s="508" t="str">
        <f t="shared" si="174"/>
        <v>4 din care ? trei camere, ? patru camere, ? cinci camere, 4 număr camere necunoscut &lt;span style="color: red;"&gt;(spuneți-mi sau trimiteți tabel întreținere)&lt;/span&gt;</v>
      </c>
      <c r="Z3182" s="509"/>
      <c r="AA3182" s="510" t="s">
        <v>777</v>
      </c>
      <c r="AB3182" s="628" t="s">
        <v>1316</v>
      </c>
      <c r="AC3182" s="431" t="s">
        <v>1156</v>
      </c>
      <c r="AD3182" s="356"/>
      <c r="AE3182" s="356" t="s">
        <v>1120</v>
      </c>
      <c r="AF3182" s="356" t="s">
        <v>1107</v>
      </c>
      <c r="AG3182" s="356" t="s">
        <v>1015</v>
      </c>
      <c r="AH3182" s="356" t="s">
        <v>2010</v>
      </c>
      <c r="AI3182" s="356"/>
      <c r="AJ3182" s="441"/>
      <c r="AK3182" s="359"/>
    </row>
    <row r="3183" spans="1:37">
      <c r="A3183" s="367"/>
      <c r="B3183" s="445" t="s">
        <v>2000</v>
      </c>
      <c r="C3183" s="402">
        <v>46.753599999999999</v>
      </c>
      <c r="D3183" s="428">
        <v>23.625599999999999</v>
      </c>
      <c r="E3183" s="449" t="s">
        <v>206</v>
      </c>
      <c r="F3183" s="450" t="s">
        <v>1500</v>
      </c>
      <c r="G3183" s="450" t="s">
        <v>2625</v>
      </c>
      <c r="H3183" s="450" t="s">
        <v>5487</v>
      </c>
      <c r="I3183" s="452" t="s">
        <v>630</v>
      </c>
      <c r="J3183" s="457" t="s">
        <v>825</v>
      </c>
      <c r="K3183" s="407" t="s">
        <v>840</v>
      </c>
      <c r="L3183" s="407" t="s">
        <v>840</v>
      </c>
      <c r="M3183" s="407" t="s">
        <v>840</v>
      </c>
      <c r="N3183" s="425" t="s">
        <v>840</v>
      </c>
      <c r="O3183" s="437"/>
      <c r="P3183" s="406"/>
      <c r="Q3183" s="406" t="s">
        <v>4</v>
      </c>
      <c r="R3183" s="406" t="s">
        <v>4</v>
      </c>
      <c r="S3183" s="406"/>
      <c r="T3183" s="406"/>
      <c r="U3183" s="406"/>
      <c r="V3183" s="406" t="e">
        <f t="shared" si="175"/>
        <v>#VALUE!</v>
      </c>
      <c r="W3183" s="676"/>
      <c r="X3183" s="507" t="e">
        <f t="shared" si="173"/>
        <v>#VALUE!</v>
      </c>
      <c r="Y3183" s="508" t="e">
        <f t="shared" si="174"/>
        <v>#VALUE!</v>
      </c>
      <c r="Z3183" s="509"/>
      <c r="AA3183" s="510" t="s">
        <v>777</v>
      </c>
      <c r="AB3183" s="628" t="s">
        <v>1316</v>
      </c>
      <c r="AC3183" s="431" t="s">
        <v>1156</v>
      </c>
      <c r="AD3183" s="356"/>
      <c r="AE3183" s="356" t="s">
        <v>2001</v>
      </c>
      <c r="AF3183" s="356" t="s">
        <v>1106</v>
      </c>
      <c r="AG3183" s="356" t="s">
        <v>1017</v>
      </c>
      <c r="AH3183" s="356" t="s">
        <v>2002</v>
      </c>
      <c r="AI3183" s="356"/>
      <c r="AJ3183" s="441"/>
      <c r="AK3183" s="359"/>
    </row>
    <row r="3184" spans="1:37">
      <c r="A3184" s="367"/>
      <c r="B3184" s="445" t="s">
        <v>2006</v>
      </c>
      <c r="C3184" s="402">
        <v>46.751800000000003</v>
      </c>
      <c r="D3184" s="428">
        <v>23.6373</v>
      </c>
      <c r="E3184" s="449" t="s">
        <v>206</v>
      </c>
      <c r="F3184" s="450" t="s">
        <v>1500</v>
      </c>
      <c r="G3184" s="450" t="s">
        <v>2625</v>
      </c>
      <c r="H3184" s="450" t="s">
        <v>5488</v>
      </c>
      <c r="I3184" s="452" t="s">
        <v>2004</v>
      </c>
      <c r="J3184" s="457" t="s">
        <v>825</v>
      </c>
      <c r="K3184" s="407" t="s">
        <v>840</v>
      </c>
      <c r="L3184" s="407" t="s">
        <v>840</v>
      </c>
      <c r="M3184" s="407" t="s">
        <v>840</v>
      </c>
      <c r="N3184" s="425">
        <v>66</v>
      </c>
      <c r="O3184" s="437"/>
      <c r="P3184" s="406"/>
      <c r="Q3184" s="406" t="s">
        <v>4</v>
      </c>
      <c r="R3184" s="406" t="s">
        <v>4</v>
      </c>
      <c r="S3184" s="406" t="s">
        <v>4</v>
      </c>
      <c r="T3184" s="406"/>
      <c r="U3184" s="406"/>
      <c r="V3184" s="406">
        <f t="shared" si="175"/>
        <v>66</v>
      </c>
      <c r="W3184" s="676"/>
      <c r="X3184" s="507" t="str">
        <f t="shared" si="173"/>
        <v>? două camere, ? trei camere, ? patru camere, 66 număr camere necunoscut &lt;span style="color: red;"&gt;(spuneți-mi sau trimiteți tabel întreținere)&lt;/span&gt;</v>
      </c>
      <c r="Y3184" s="508" t="str">
        <f t="shared" si="174"/>
        <v>66 din care ? două camere, ? trei camere, ? patru camere, 66 număr camere necunoscut &lt;span style="color: red;"&gt;(spuneți-mi sau trimiteți tabel întreținere)&lt;/span&gt;</v>
      </c>
      <c r="Z3184" s="509"/>
      <c r="AA3184" s="510" t="s">
        <v>2409</v>
      </c>
      <c r="AB3184" s="628" t="s">
        <v>1316</v>
      </c>
      <c r="AC3184" s="431" t="s">
        <v>1156</v>
      </c>
      <c r="AD3184" s="356"/>
      <c r="AE3184" s="356" t="s">
        <v>2007</v>
      </c>
      <c r="AF3184" s="356" t="s">
        <v>1110</v>
      </c>
      <c r="AG3184" s="356" t="s">
        <v>631</v>
      </c>
      <c r="AH3184" s="356" t="s">
        <v>2008</v>
      </c>
      <c r="AI3184" s="356"/>
      <c r="AJ3184" s="496"/>
      <c r="AK3184" s="359"/>
    </row>
    <row r="3185" spans="1:37">
      <c r="A3185" s="367"/>
      <c r="B3185" s="445" t="s">
        <v>1997</v>
      </c>
      <c r="C3185" s="402">
        <v>46.755099999999999</v>
      </c>
      <c r="D3185" s="428">
        <v>23.6218</v>
      </c>
      <c r="E3185" s="449" t="s">
        <v>206</v>
      </c>
      <c r="F3185" s="450" t="s">
        <v>1500</v>
      </c>
      <c r="G3185" s="450" t="s">
        <v>2625</v>
      </c>
      <c r="H3185" s="450" t="s">
        <v>5489</v>
      </c>
      <c r="I3185" s="452" t="s">
        <v>865</v>
      </c>
      <c r="J3185" s="457" t="s">
        <v>840</v>
      </c>
      <c r="K3185" s="407">
        <v>3</v>
      </c>
      <c r="L3185" s="407">
        <v>4</v>
      </c>
      <c r="M3185" s="407">
        <v>4</v>
      </c>
      <c r="N3185" s="425" t="s">
        <v>840</v>
      </c>
      <c r="O3185" s="437"/>
      <c r="P3185" s="406"/>
      <c r="Q3185" s="406" t="s">
        <v>4</v>
      </c>
      <c r="R3185" s="406" t="s">
        <v>4</v>
      </c>
      <c r="S3185" s="406"/>
      <c r="T3185" s="406"/>
      <c r="U3185" s="406"/>
      <c r="V3185" s="406" t="e">
        <f t="shared" si="175"/>
        <v>#VALUE!</v>
      </c>
      <c r="W3185" s="676"/>
      <c r="X3185" s="507" t="e">
        <f t="shared" si="173"/>
        <v>#VALUE!</v>
      </c>
      <c r="Y3185" s="508" t="e">
        <f t="shared" si="174"/>
        <v>#VALUE!</v>
      </c>
      <c r="Z3185" s="509"/>
      <c r="AA3185" s="510" t="s">
        <v>1115</v>
      </c>
      <c r="AB3185" s="628" t="s">
        <v>1316</v>
      </c>
      <c r="AC3185" s="431" t="s">
        <v>1156</v>
      </c>
      <c r="AD3185" s="356"/>
      <c r="AE3185" s="356" t="s">
        <v>1998</v>
      </c>
      <c r="AF3185" s="356" t="s">
        <v>1107</v>
      </c>
      <c r="AG3185" s="356" t="s">
        <v>1011</v>
      </c>
      <c r="AH3185" s="356" t="s">
        <v>1999</v>
      </c>
      <c r="AI3185" s="356"/>
      <c r="AJ3185" s="441"/>
      <c r="AK3185" s="359"/>
    </row>
    <row r="3186" spans="1:37">
      <c r="A3186" s="367"/>
      <c r="B3186" s="445" t="s">
        <v>2011</v>
      </c>
      <c r="C3186" s="402">
        <v>46.7376</v>
      </c>
      <c r="D3186" s="428">
        <v>23.650200000000002</v>
      </c>
      <c r="E3186" s="449" t="s">
        <v>206</v>
      </c>
      <c r="F3186" s="450" t="s">
        <v>1500</v>
      </c>
      <c r="G3186" s="450" t="s">
        <v>2625</v>
      </c>
      <c r="H3186" s="450" t="s">
        <v>5490</v>
      </c>
      <c r="I3186" s="452" t="s">
        <v>632</v>
      </c>
      <c r="J3186" s="457" t="s">
        <v>840</v>
      </c>
      <c r="K3186" s="407" t="s">
        <v>840</v>
      </c>
      <c r="L3186" s="407" t="s">
        <v>840</v>
      </c>
      <c r="M3186" s="407" t="s">
        <v>840</v>
      </c>
      <c r="N3186" s="425">
        <v>8</v>
      </c>
      <c r="O3186" s="437"/>
      <c r="P3186" s="406"/>
      <c r="Q3186" s="406"/>
      <c r="R3186" s="406"/>
      <c r="S3186" s="406"/>
      <c r="T3186" s="406"/>
      <c r="U3186" s="406"/>
      <c r="V3186" s="406">
        <f t="shared" si="175"/>
        <v>8</v>
      </c>
      <c r="W3186" s="676"/>
      <c r="X3186" s="507" t="str">
        <f t="shared" si="173"/>
        <v>8 număr camere necunoscut &lt;span style="color: red;"&gt;(spuneți-mi sau trimiteți tabel întreținere)&lt;/span&gt;</v>
      </c>
      <c r="Y3186" s="508" t="str">
        <f t="shared" si="174"/>
        <v>8 din care 8 număr camere necunoscut &lt;span style="color: red;"&gt;(spuneți-mi sau trimiteți tabel întreținere)&lt;/span&gt;</v>
      </c>
      <c r="Z3186" s="509"/>
      <c r="AA3186" s="510"/>
      <c r="AB3186" s="628" t="s">
        <v>1316</v>
      </c>
      <c r="AC3186" s="431" t="s">
        <v>1156</v>
      </c>
      <c r="AD3186" s="356"/>
      <c r="AE3186" s="356" t="s">
        <v>2012</v>
      </c>
      <c r="AF3186" s="356" t="s">
        <v>2013</v>
      </c>
      <c r="AG3186" s="356" t="s">
        <v>627</v>
      </c>
      <c r="AH3186" s="356" t="s">
        <v>2014</v>
      </c>
      <c r="AI3186" s="356"/>
      <c r="AJ3186" s="441"/>
      <c r="AK3186" s="359"/>
    </row>
    <row r="3187" spans="1:37">
      <c r="A3187" s="367" t="s">
        <v>32</v>
      </c>
      <c r="B3187" s="369" t="s">
        <v>1022</v>
      </c>
      <c r="C3187" s="461">
        <v>46.7883</v>
      </c>
      <c r="D3187" s="462">
        <v>23.616599999999998</v>
      </c>
      <c r="E3187" s="463" t="s">
        <v>206</v>
      </c>
      <c r="F3187" s="464" t="s">
        <v>1500</v>
      </c>
      <c r="G3187" s="464" t="s">
        <v>2641</v>
      </c>
      <c r="H3187" s="464" t="s">
        <v>5491</v>
      </c>
      <c r="I3187" s="474" t="s">
        <v>722</v>
      </c>
      <c r="J3187" s="475" t="s">
        <v>825</v>
      </c>
      <c r="K3187" s="476">
        <v>1</v>
      </c>
      <c r="L3187" s="476">
        <v>7</v>
      </c>
      <c r="M3187" s="476">
        <v>6</v>
      </c>
      <c r="N3187" s="477" t="s">
        <v>840</v>
      </c>
      <c r="O3187" s="478"/>
      <c r="P3187" s="479"/>
      <c r="Q3187" s="479"/>
      <c r="R3187" s="479"/>
      <c r="S3187" s="479"/>
      <c r="T3187" s="479"/>
      <c r="U3187" s="479"/>
      <c r="V3187" s="479" t="e">
        <f t="shared" si="175"/>
        <v>#VALUE!</v>
      </c>
      <c r="W3187" s="679"/>
      <c r="X3187" s="515" t="e">
        <f t="shared" si="173"/>
        <v>#VALUE!</v>
      </c>
      <c r="Y3187" s="516" t="e">
        <f t="shared" si="174"/>
        <v>#VALUE!</v>
      </c>
      <c r="Z3187" s="517"/>
      <c r="AA3187" s="518"/>
      <c r="AB3187" s="400" t="s">
        <v>1310</v>
      </c>
      <c r="AC3187" s="458" t="s">
        <v>1156</v>
      </c>
      <c r="AD3187" s="472"/>
      <c r="AE3187" s="472"/>
      <c r="AF3187" s="472"/>
      <c r="AG3187" s="472"/>
      <c r="AH3187" s="472"/>
      <c r="AI3187" s="472"/>
      <c r="AJ3187" s="473"/>
      <c r="AK3187" s="359"/>
    </row>
    <row r="3188" spans="1:37">
      <c r="A3188" s="367"/>
      <c r="B3188" s="386" t="s">
        <v>1022</v>
      </c>
      <c r="C3188" s="402">
        <v>46.788600000000002</v>
      </c>
      <c r="D3188" s="428">
        <v>23.6174</v>
      </c>
      <c r="E3188" s="449" t="s">
        <v>206</v>
      </c>
      <c r="F3188" s="450" t="s">
        <v>1500</v>
      </c>
      <c r="G3188" s="450" t="s">
        <v>2641</v>
      </c>
      <c r="H3188" s="450" t="s">
        <v>5491</v>
      </c>
      <c r="I3188" s="452" t="s">
        <v>690</v>
      </c>
      <c r="J3188" s="457" t="s">
        <v>825</v>
      </c>
      <c r="K3188" s="407">
        <v>1</v>
      </c>
      <c r="L3188" s="407">
        <v>7</v>
      </c>
      <c r="M3188" s="407">
        <v>6</v>
      </c>
      <c r="N3188" s="425" t="s">
        <v>840</v>
      </c>
      <c r="O3188" s="437"/>
      <c r="P3188" s="406"/>
      <c r="Q3188" s="406"/>
      <c r="R3188" s="406"/>
      <c r="S3188" s="406"/>
      <c r="T3188" s="406"/>
      <c r="U3188" s="406"/>
      <c r="V3188" s="406" t="e">
        <f t="shared" si="175"/>
        <v>#VALUE!</v>
      </c>
      <c r="W3188" s="676"/>
      <c r="X3188" s="507" t="e">
        <f t="shared" si="173"/>
        <v>#VALUE!</v>
      </c>
      <c r="Y3188" s="508" t="e">
        <f t="shared" si="174"/>
        <v>#VALUE!</v>
      </c>
      <c r="Z3188" s="509"/>
      <c r="AA3188" s="510"/>
      <c r="AB3188" s="628" t="s">
        <v>1310</v>
      </c>
      <c r="AC3188" s="431" t="s">
        <v>1156</v>
      </c>
      <c r="AD3188" s="356"/>
      <c r="AE3188" s="356"/>
      <c r="AF3188" s="356"/>
      <c r="AG3188" s="356"/>
      <c r="AH3188" s="356"/>
      <c r="AI3188" s="356"/>
      <c r="AJ3188" s="441"/>
      <c r="AK3188" s="359"/>
    </row>
    <row r="3189" spans="1:37">
      <c r="A3189" s="367"/>
      <c r="B3189" s="386" t="s">
        <v>1022</v>
      </c>
      <c r="C3189" s="402">
        <v>46.788699999999999</v>
      </c>
      <c r="D3189" s="428">
        <v>23.616</v>
      </c>
      <c r="E3189" s="449" t="s">
        <v>206</v>
      </c>
      <c r="F3189" s="450" t="s">
        <v>1500</v>
      </c>
      <c r="G3189" s="450" t="s">
        <v>2641</v>
      </c>
      <c r="H3189" s="450" t="s">
        <v>5491</v>
      </c>
      <c r="I3189" s="452" t="s">
        <v>695</v>
      </c>
      <c r="J3189" s="457" t="s">
        <v>840</v>
      </c>
      <c r="K3189" s="407">
        <v>1</v>
      </c>
      <c r="L3189" s="407">
        <v>5</v>
      </c>
      <c r="M3189" s="407">
        <v>4</v>
      </c>
      <c r="N3189" s="425" t="s">
        <v>840</v>
      </c>
      <c r="O3189" s="437"/>
      <c r="P3189" s="406"/>
      <c r="Q3189" s="406"/>
      <c r="R3189" s="406"/>
      <c r="S3189" s="406"/>
      <c r="T3189" s="406"/>
      <c r="U3189" s="406"/>
      <c r="V3189" s="406" t="e">
        <f t="shared" si="175"/>
        <v>#VALUE!</v>
      </c>
      <c r="W3189" s="676"/>
      <c r="X3189" s="507" t="e">
        <f t="shared" si="173"/>
        <v>#VALUE!</v>
      </c>
      <c r="Y3189" s="508" t="e">
        <f t="shared" si="174"/>
        <v>#VALUE!</v>
      </c>
      <c r="Z3189" s="509"/>
      <c r="AA3189" s="510"/>
      <c r="AB3189" s="628" t="s">
        <v>1310</v>
      </c>
      <c r="AC3189" s="431" t="s">
        <v>1156</v>
      </c>
      <c r="AD3189" s="356"/>
      <c r="AE3189" s="356"/>
      <c r="AF3189" s="356"/>
      <c r="AG3189" s="356"/>
      <c r="AH3189" s="356"/>
      <c r="AI3189" s="356"/>
      <c r="AJ3189" s="496"/>
      <c r="AK3189" s="359"/>
    </row>
    <row r="3190" spans="1:37">
      <c r="A3190" s="367"/>
      <c r="B3190" s="386" t="s">
        <v>1022</v>
      </c>
      <c r="C3190" s="402">
        <v>46.788699999999999</v>
      </c>
      <c r="D3190" s="428">
        <v>23.616700000000002</v>
      </c>
      <c r="E3190" s="449" t="s">
        <v>206</v>
      </c>
      <c r="F3190" s="450" t="s">
        <v>1500</v>
      </c>
      <c r="G3190" s="450" t="s">
        <v>2641</v>
      </c>
      <c r="H3190" s="450" t="s">
        <v>5491</v>
      </c>
      <c r="I3190" s="452" t="s">
        <v>667</v>
      </c>
      <c r="J3190" s="457" t="s">
        <v>825</v>
      </c>
      <c r="K3190" s="407">
        <v>1</v>
      </c>
      <c r="L3190" s="407">
        <v>6</v>
      </c>
      <c r="M3190" s="407">
        <v>5</v>
      </c>
      <c r="N3190" s="425" t="s">
        <v>840</v>
      </c>
      <c r="O3190" s="437"/>
      <c r="P3190" s="406"/>
      <c r="Q3190" s="406"/>
      <c r="R3190" s="406"/>
      <c r="S3190" s="406"/>
      <c r="T3190" s="406"/>
      <c r="U3190" s="406"/>
      <c r="V3190" s="406" t="e">
        <f t="shared" si="175"/>
        <v>#VALUE!</v>
      </c>
      <c r="W3190" s="676"/>
      <c r="X3190" s="507" t="e">
        <f t="shared" si="173"/>
        <v>#VALUE!</v>
      </c>
      <c r="Y3190" s="508" t="e">
        <f t="shared" si="174"/>
        <v>#VALUE!</v>
      </c>
      <c r="Z3190" s="509"/>
      <c r="AA3190" s="510"/>
      <c r="AB3190" s="628" t="s">
        <v>1310</v>
      </c>
      <c r="AC3190" s="431" t="s">
        <v>1156</v>
      </c>
      <c r="AD3190" s="356"/>
      <c r="AE3190" s="356"/>
      <c r="AF3190" s="356"/>
      <c r="AG3190" s="356"/>
      <c r="AH3190" s="356"/>
      <c r="AI3190" s="356"/>
      <c r="AJ3190" s="441"/>
      <c r="AK3190" s="359"/>
    </row>
    <row r="3191" spans="1:37">
      <c r="A3191" s="367"/>
      <c r="B3191" s="386" t="s">
        <v>1022</v>
      </c>
      <c r="C3191" s="402">
        <v>46.788699999999999</v>
      </c>
      <c r="D3191" s="428">
        <v>23.6218</v>
      </c>
      <c r="E3191" s="449" t="s">
        <v>206</v>
      </c>
      <c r="F3191" s="450" t="s">
        <v>1500</v>
      </c>
      <c r="G3191" s="450" t="s">
        <v>2641</v>
      </c>
      <c r="H3191" s="450" t="s">
        <v>5492</v>
      </c>
      <c r="I3191" s="452" t="s">
        <v>690</v>
      </c>
      <c r="J3191" s="457" t="s">
        <v>825</v>
      </c>
      <c r="K3191" s="407">
        <v>2</v>
      </c>
      <c r="L3191" s="407">
        <v>7</v>
      </c>
      <c r="M3191" s="407">
        <v>6</v>
      </c>
      <c r="N3191" s="425" t="s">
        <v>840</v>
      </c>
      <c r="O3191" s="437"/>
      <c r="P3191" s="406"/>
      <c r="Q3191" s="406"/>
      <c r="R3191" s="406"/>
      <c r="S3191" s="406"/>
      <c r="T3191" s="406"/>
      <c r="U3191" s="406"/>
      <c r="V3191" s="406" t="e">
        <f t="shared" si="175"/>
        <v>#VALUE!</v>
      </c>
      <c r="W3191" s="676"/>
      <c r="X3191" s="507" t="e">
        <f t="shared" si="173"/>
        <v>#VALUE!</v>
      </c>
      <c r="Y3191" s="508" t="e">
        <f t="shared" si="174"/>
        <v>#VALUE!</v>
      </c>
      <c r="Z3191" s="509"/>
      <c r="AA3191" s="510"/>
      <c r="AB3191" s="628" t="s">
        <v>1310</v>
      </c>
      <c r="AC3191" s="431" t="s">
        <v>1156</v>
      </c>
      <c r="AD3191" s="356"/>
      <c r="AE3191" s="356"/>
      <c r="AF3191" s="356"/>
      <c r="AG3191" s="356"/>
      <c r="AH3191" s="356"/>
      <c r="AI3191" s="356"/>
      <c r="AJ3191" s="441"/>
      <c r="AK3191" s="359"/>
    </row>
    <row r="3192" spans="1:37">
      <c r="A3192" s="367" t="s">
        <v>32</v>
      </c>
      <c r="B3192" s="369" t="s">
        <v>1022</v>
      </c>
      <c r="C3192" s="461">
        <v>46.743699999999997</v>
      </c>
      <c r="D3192" s="462">
        <v>23.5947</v>
      </c>
      <c r="E3192" s="463" t="s">
        <v>206</v>
      </c>
      <c r="F3192" s="464" t="s">
        <v>1500</v>
      </c>
      <c r="G3192" s="464" t="s">
        <v>2626</v>
      </c>
      <c r="H3192" s="464" t="s">
        <v>5493</v>
      </c>
      <c r="I3192" s="474" t="s">
        <v>772</v>
      </c>
      <c r="J3192" s="475" t="s">
        <v>840</v>
      </c>
      <c r="K3192" s="476">
        <v>2</v>
      </c>
      <c r="L3192" s="476">
        <v>6</v>
      </c>
      <c r="M3192" s="476">
        <v>6</v>
      </c>
      <c r="N3192" s="477" t="s">
        <v>840</v>
      </c>
      <c r="O3192" s="478"/>
      <c r="P3192" s="479"/>
      <c r="Q3192" s="479"/>
      <c r="R3192" s="479"/>
      <c r="S3192" s="479"/>
      <c r="T3192" s="479"/>
      <c r="U3192" s="479"/>
      <c r="V3192" s="479" t="e">
        <f t="shared" si="175"/>
        <v>#VALUE!</v>
      </c>
      <c r="W3192" s="679"/>
      <c r="X3192" s="515" t="e">
        <f t="shared" si="173"/>
        <v>#VALUE!</v>
      </c>
      <c r="Y3192" s="516" t="e">
        <f t="shared" si="174"/>
        <v>#VALUE!</v>
      </c>
      <c r="Z3192" s="517"/>
      <c r="AA3192" s="518"/>
      <c r="AB3192" s="400" t="s">
        <v>1310</v>
      </c>
      <c r="AC3192" s="458" t="s">
        <v>1156</v>
      </c>
      <c r="AD3192" s="472"/>
      <c r="AE3192" s="472"/>
      <c r="AF3192" s="472"/>
      <c r="AG3192" s="472"/>
      <c r="AH3192" s="472"/>
      <c r="AI3192" s="472"/>
      <c r="AJ3192" s="473"/>
      <c r="AK3192" s="359"/>
    </row>
    <row r="3193" spans="1:37">
      <c r="A3193" s="367"/>
      <c r="B3193" s="386" t="s">
        <v>1022</v>
      </c>
      <c r="C3193" s="402">
        <v>46.743699999999997</v>
      </c>
      <c r="D3193" s="428">
        <v>23.595300000000002</v>
      </c>
      <c r="E3193" s="449" t="s">
        <v>206</v>
      </c>
      <c r="F3193" s="450" t="s">
        <v>1500</v>
      </c>
      <c r="G3193" s="450" t="s">
        <v>2626</v>
      </c>
      <c r="H3193" s="450" t="s">
        <v>5493</v>
      </c>
      <c r="I3193" s="452" t="s">
        <v>866</v>
      </c>
      <c r="J3193" s="457" t="s">
        <v>840</v>
      </c>
      <c r="K3193" s="407">
        <v>2</v>
      </c>
      <c r="L3193" s="407">
        <v>7</v>
      </c>
      <c r="M3193" s="407">
        <v>7</v>
      </c>
      <c r="N3193" s="425" t="s">
        <v>840</v>
      </c>
      <c r="O3193" s="437"/>
      <c r="P3193" s="406"/>
      <c r="Q3193" s="406"/>
      <c r="R3193" s="406"/>
      <c r="S3193" s="406"/>
      <c r="T3193" s="406"/>
      <c r="U3193" s="406"/>
      <c r="V3193" s="406" t="e">
        <f t="shared" si="175"/>
        <v>#VALUE!</v>
      </c>
      <c r="W3193" s="676"/>
      <c r="X3193" s="507" t="e">
        <f t="shared" si="173"/>
        <v>#VALUE!</v>
      </c>
      <c r="Y3193" s="508" t="e">
        <f t="shared" si="174"/>
        <v>#VALUE!</v>
      </c>
      <c r="Z3193" s="509"/>
      <c r="AA3193" s="510"/>
      <c r="AB3193" s="628" t="s">
        <v>1310</v>
      </c>
      <c r="AC3193" s="431" t="s">
        <v>1156</v>
      </c>
      <c r="AD3193" s="356"/>
      <c r="AE3193" s="356"/>
      <c r="AF3193" s="356"/>
      <c r="AG3193" s="356"/>
      <c r="AH3193" s="356"/>
      <c r="AI3193" s="356"/>
      <c r="AJ3193" s="441"/>
      <c r="AK3193" s="359"/>
    </row>
    <row r="3194" spans="1:37">
      <c r="A3194" s="367"/>
      <c r="B3194" s="386" t="s">
        <v>1022</v>
      </c>
      <c r="C3194" s="402">
        <v>46.744199999999999</v>
      </c>
      <c r="D3194" s="428">
        <v>23.5959</v>
      </c>
      <c r="E3194" s="449" t="s">
        <v>206</v>
      </c>
      <c r="F3194" s="450" t="s">
        <v>1500</v>
      </c>
      <c r="G3194" s="450" t="s">
        <v>2626</v>
      </c>
      <c r="H3194" s="450" t="s">
        <v>5493</v>
      </c>
      <c r="I3194" s="452" t="s">
        <v>863</v>
      </c>
      <c r="J3194" s="457" t="s">
        <v>840</v>
      </c>
      <c r="K3194" s="407">
        <v>1</v>
      </c>
      <c r="L3194" s="407">
        <v>5</v>
      </c>
      <c r="M3194" s="407">
        <v>5</v>
      </c>
      <c r="N3194" s="425" t="s">
        <v>840</v>
      </c>
      <c r="O3194" s="437"/>
      <c r="P3194" s="406"/>
      <c r="Q3194" s="406"/>
      <c r="R3194" s="406"/>
      <c r="S3194" s="406"/>
      <c r="T3194" s="406"/>
      <c r="U3194" s="406"/>
      <c r="V3194" s="406" t="e">
        <f t="shared" si="175"/>
        <v>#VALUE!</v>
      </c>
      <c r="W3194" s="676"/>
      <c r="X3194" s="507" t="e">
        <f t="shared" si="173"/>
        <v>#VALUE!</v>
      </c>
      <c r="Y3194" s="508" t="e">
        <f t="shared" si="174"/>
        <v>#VALUE!</v>
      </c>
      <c r="Z3194" s="509"/>
      <c r="AA3194" s="510"/>
      <c r="AB3194" s="628" t="s">
        <v>1310</v>
      </c>
      <c r="AC3194" s="431" t="s">
        <v>1156</v>
      </c>
      <c r="AD3194" s="356"/>
      <c r="AE3194" s="356"/>
      <c r="AF3194" s="356"/>
      <c r="AG3194" s="356"/>
      <c r="AH3194" s="356"/>
      <c r="AI3194" s="356"/>
      <c r="AJ3194" s="441"/>
      <c r="AK3194" s="359"/>
    </row>
    <row r="3195" spans="1:37">
      <c r="A3195" s="367"/>
      <c r="B3195" s="386" t="s">
        <v>1022</v>
      </c>
      <c r="C3195" s="402">
        <v>46.744300000000003</v>
      </c>
      <c r="D3195" s="428">
        <v>23.5946</v>
      </c>
      <c r="E3195" s="449" t="s">
        <v>206</v>
      </c>
      <c r="F3195" s="450" t="s">
        <v>1500</v>
      </c>
      <c r="G3195" s="450" t="s">
        <v>2626</v>
      </c>
      <c r="H3195" s="450" t="s">
        <v>5493</v>
      </c>
      <c r="I3195" s="452" t="s">
        <v>697</v>
      </c>
      <c r="J3195" s="457" t="s">
        <v>840</v>
      </c>
      <c r="K3195" s="407">
        <v>1</v>
      </c>
      <c r="L3195" s="407">
        <v>5</v>
      </c>
      <c r="M3195" s="407">
        <v>4</v>
      </c>
      <c r="N3195" s="425" t="s">
        <v>840</v>
      </c>
      <c r="O3195" s="437"/>
      <c r="P3195" s="406"/>
      <c r="Q3195" s="406"/>
      <c r="R3195" s="406"/>
      <c r="S3195" s="406"/>
      <c r="T3195" s="406"/>
      <c r="U3195" s="406"/>
      <c r="V3195" s="406" t="e">
        <f t="shared" si="175"/>
        <v>#VALUE!</v>
      </c>
      <c r="W3195" s="676"/>
      <c r="X3195" s="507" t="e">
        <f t="shared" si="173"/>
        <v>#VALUE!</v>
      </c>
      <c r="Y3195" s="508" t="e">
        <f t="shared" si="174"/>
        <v>#VALUE!</v>
      </c>
      <c r="Z3195" s="509"/>
      <c r="AA3195" s="510"/>
      <c r="AB3195" s="628" t="s">
        <v>1310</v>
      </c>
      <c r="AC3195" s="431" t="s">
        <v>1156</v>
      </c>
      <c r="AD3195" s="356"/>
      <c r="AE3195" s="356"/>
      <c r="AF3195" s="356"/>
      <c r="AG3195" s="356"/>
      <c r="AH3195" s="356"/>
      <c r="AI3195" s="356"/>
      <c r="AJ3195" s="441"/>
      <c r="AK3195" s="359"/>
    </row>
    <row r="3196" spans="1:37">
      <c r="A3196" s="367"/>
      <c r="B3196" s="386" t="s">
        <v>1022</v>
      </c>
      <c r="C3196" s="402">
        <v>46.744399999999999</v>
      </c>
      <c r="D3196" s="428">
        <v>23.5929</v>
      </c>
      <c r="E3196" s="449" t="s">
        <v>206</v>
      </c>
      <c r="F3196" s="450" t="s">
        <v>1500</v>
      </c>
      <c r="G3196" s="450" t="s">
        <v>2626</v>
      </c>
      <c r="H3196" s="450" t="s">
        <v>5493</v>
      </c>
      <c r="I3196" s="452" t="s">
        <v>696</v>
      </c>
      <c r="J3196" s="457" t="s">
        <v>840</v>
      </c>
      <c r="K3196" s="407">
        <v>1</v>
      </c>
      <c r="L3196" s="407">
        <v>6</v>
      </c>
      <c r="M3196" s="407">
        <v>5</v>
      </c>
      <c r="N3196" s="425" t="s">
        <v>840</v>
      </c>
      <c r="O3196" s="437"/>
      <c r="P3196" s="406"/>
      <c r="Q3196" s="406"/>
      <c r="R3196" s="406"/>
      <c r="S3196" s="406"/>
      <c r="T3196" s="406"/>
      <c r="U3196" s="406"/>
      <c r="V3196" s="406" t="e">
        <f t="shared" si="175"/>
        <v>#VALUE!</v>
      </c>
      <c r="W3196" s="676"/>
      <c r="X3196" s="507" t="e">
        <f t="shared" si="173"/>
        <v>#VALUE!</v>
      </c>
      <c r="Y3196" s="508" t="e">
        <f t="shared" si="174"/>
        <v>#VALUE!</v>
      </c>
      <c r="Z3196" s="509"/>
      <c r="AA3196" s="510"/>
      <c r="AB3196" s="628" t="s">
        <v>1310</v>
      </c>
      <c r="AC3196" s="431" t="s">
        <v>1156</v>
      </c>
      <c r="AD3196" s="356"/>
      <c r="AE3196" s="356"/>
      <c r="AF3196" s="356"/>
      <c r="AG3196" s="356"/>
      <c r="AH3196" s="356"/>
      <c r="AI3196" s="356"/>
      <c r="AJ3196" s="441"/>
      <c r="AK3196" s="359"/>
    </row>
    <row r="3197" spans="1:37">
      <c r="A3197" s="367"/>
      <c r="B3197" s="386" t="s">
        <v>1022</v>
      </c>
      <c r="C3197" s="402">
        <v>46.747500000000002</v>
      </c>
      <c r="D3197" s="428">
        <v>23.596399999999999</v>
      </c>
      <c r="E3197" s="449" t="s">
        <v>206</v>
      </c>
      <c r="F3197" s="450" t="s">
        <v>1500</v>
      </c>
      <c r="G3197" s="450" t="s">
        <v>2626</v>
      </c>
      <c r="H3197" s="450" t="s">
        <v>2940</v>
      </c>
      <c r="I3197" s="452" t="s">
        <v>717</v>
      </c>
      <c r="J3197" s="457" t="s">
        <v>840</v>
      </c>
      <c r="K3197" s="407">
        <v>1</v>
      </c>
      <c r="L3197" s="407">
        <v>6</v>
      </c>
      <c r="M3197" s="407">
        <v>5</v>
      </c>
      <c r="N3197" s="425" t="s">
        <v>840</v>
      </c>
      <c r="O3197" s="437"/>
      <c r="P3197" s="406"/>
      <c r="Q3197" s="406"/>
      <c r="R3197" s="406"/>
      <c r="S3197" s="406"/>
      <c r="T3197" s="406"/>
      <c r="U3197" s="406"/>
      <c r="V3197" s="406" t="e">
        <f t="shared" si="175"/>
        <v>#VALUE!</v>
      </c>
      <c r="W3197" s="676"/>
      <c r="X3197" s="507" t="e">
        <f t="shared" si="173"/>
        <v>#VALUE!</v>
      </c>
      <c r="Y3197" s="508" t="e">
        <f t="shared" si="174"/>
        <v>#VALUE!</v>
      </c>
      <c r="Z3197" s="509"/>
      <c r="AA3197" s="510"/>
      <c r="AB3197" s="628" t="s">
        <v>1310</v>
      </c>
      <c r="AC3197" s="431" t="s">
        <v>1156</v>
      </c>
      <c r="AD3197" s="356"/>
      <c r="AE3197" s="356"/>
      <c r="AF3197" s="356"/>
      <c r="AG3197" s="356"/>
      <c r="AH3197" s="356"/>
      <c r="AI3197" s="356"/>
      <c r="AJ3197" s="441"/>
      <c r="AK3197" s="359"/>
    </row>
    <row r="3198" spans="1:37">
      <c r="A3198" s="367"/>
      <c r="B3198" s="386" t="s">
        <v>1022</v>
      </c>
      <c r="C3198" s="402">
        <v>46.747799999999998</v>
      </c>
      <c r="D3198" s="428">
        <v>23.607700000000001</v>
      </c>
      <c r="E3198" s="449" t="s">
        <v>206</v>
      </c>
      <c r="F3198" s="450" t="s">
        <v>1500</v>
      </c>
      <c r="G3198" s="450" t="s">
        <v>2626</v>
      </c>
      <c r="H3198" s="450" t="s">
        <v>5494</v>
      </c>
      <c r="I3198" s="452" t="s">
        <v>910</v>
      </c>
      <c r="J3198" s="457" t="s">
        <v>751</v>
      </c>
      <c r="K3198" s="407">
        <v>3</v>
      </c>
      <c r="L3198" s="407">
        <v>7</v>
      </c>
      <c r="M3198" s="407">
        <v>6</v>
      </c>
      <c r="N3198" s="425">
        <v>54</v>
      </c>
      <c r="O3198" s="437"/>
      <c r="P3198" s="406"/>
      <c r="Q3198" s="406">
        <v>36</v>
      </c>
      <c r="R3198" s="406">
        <v>14</v>
      </c>
      <c r="S3198" s="406"/>
      <c r="T3198" s="406"/>
      <c r="U3198" s="406"/>
      <c r="V3198" s="406">
        <f t="shared" si="175"/>
        <v>4</v>
      </c>
      <c r="W3198" s="676"/>
      <c r="X3198" s="507" t="str">
        <f t="shared" si="173"/>
        <v>36 două camere, 14 trei camere, 4 număr camere necunoscut &lt;span style="color: red;"&gt;(spuneți-mi sau trimiteți tabel întreținere)&lt;/span&gt;</v>
      </c>
      <c r="Y3198" s="508" t="str">
        <f t="shared" si="174"/>
        <v>54 din care 36 două camere, 14 trei camere, 4 număr camere necunoscut &lt;span style="color: red;"&gt;(spuneți-mi sau trimiteți tabel întreținere)&lt;/span&gt;</v>
      </c>
      <c r="Z3198" s="509"/>
      <c r="AA3198" s="510"/>
      <c r="AB3198" s="628" t="s">
        <v>1310</v>
      </c>
      <c r="AC3198" s="431" t="s">
        <v>1156</v>
      </c>
      <c r="AD3198" s="356"/>
      <c r="AE3198" s="356"/>
      <c r="AF3198" s="356"/>
      <c r="AG3198" s="356"/>
      <c r="AH3198" s="356"/>
      <c r="AI3198" s="623" t="s">
        <v>2675</v>
      </c>
      <c r="AJ3198" s="441"/>
      <c r="AK3198" s="359"/>
    </row>
    <row r="3199" spans="1:37">
      <c r="A3199" s="367"/>
      <c r="B3199" s="386" t="s">
        <v>1022</v>
      </c>
      <c r="C3199" s="402">
        <v>46.7483</v>
      </c>
      <c r="D3199" s="428">
        <v>23.601099999999999</v>
      </c>
      <c r="E3199" s="449" t="s">
        <v>206</v>
      </c>
      <c r="F3199" s="450" t="s">
        <v>1500</v>
      </c>
      <c r="G3199" s="450" t="s">
        <v>2626</v>
      </c>
      <c r="H3199" s="450" t="s">
        <v>5495</v>
      </c>
      <c r="I3199" s="452" t="s">
        <v>877</v>
      </c>
      <c r="J3199" s="457" t="s">
        <v>840</v>
      </c>
      <c r="K3199" s="407">
        <v>1</v>
      </c>
      <c r="L3199" s="407">
        <v>5</v>
      </c>
      <c r="M3199" s="407">
        <v>5</v>
      </c>
      <c r="N3199" s="425" t="s">
        <v>840</v>
      </c>
      <c r="O3199" s="437"/>
      <c r="P3199" s="406"/>
      <c r="Q3199" s="406"/>
      <c r="R3199" s="406"/>
      <c r="S3199" s="406"/>
      <c r="T3199" s="406"/>
      <c r="U3199" s="406"/>
      <c r="V3199" s="406" t="e">
        <f t="shared" si="175"/>
        <v>#VALUE!</v>
      </c>
      <c r="W3199" s="676"/>
      <c r="X3199" s="507" t="e">
        <f t="shared" si="173"/>
        <v>#VALUE!</v>
      </c>
      <c r="Y3199" s="508" t="e">
        <f t="shared" si="174"/>
        <v>#VALUE!</v>
      </c>
      <c r="Z3199" s="509"/>
      <c r="AA3199" s="510"/>
      <c r="AB3199" s="628" t="s">
        <v>1310</v>
      </c>
      <c r="AC3199" s="431" t="s">
        <v>1156</v>
      </c>
      <c r="AD3199" s="356"/>
      <c r="AE3199" s="356"/>
      <c r="AF3199" s="356"/>
      <c r="AG3199" s="356"/>
      <c r="AH3199" s="356"/>
      <c r="AI3199" s="356"/>
      <c r="AJ3199" s="441"/>
      <c r="AK3199" s="359"/>
    </row>
    <row r="3200" spans="1:37">
      <c r="A3200" s="367"/>
      <c r="B3200" s="386" t="s">
        <v>1022</v>
      </c>
      <c r="C3200" s="402">
        <v>46.749000000000002</v>
      </c>
      <c r="D3200" s="428">
        <v>23.602399999999999</v>
      </c>
      <c r="E3200" s="449" t="s">
        <v>206</v>
      </c>
      <c r="F3200" s="450" t="s">
        <v>1500</v>
      </c>
      <c r="G3200" s="450" t="s">
        <v>2626</v>
      </c>
      <c r="H3200" s="450" t="s">
        <v>5496</v>
      </c>
      <c r="I3200" s="452" t="s">
        <v>2676</v>
      </c>
      <c r="J3200" s="457" t="s">
        <v>840</v>
      </c>
      <c r="K3200" s="407">
        <v>1</v>
      </c>
      <c r="L3200" s="407">
        <v>5</v>
      </c>
      <c r="M3200" s="407">
        <v>4</v>
      </c>
      <c r="N3200" s="425" t="s">
        <v>840</v>
      </c>
      <c r="O3200" s="437"/>
      <c r="P3200" s="406"/>
      <c r="Q3200" s="406"/>
      <c r="R3200" s="406"/>
      <c r="S3200" s="406"/>
      <c r="T3200" s="406"/>
      <c r="U3200" s="406"/>
      <c r="V3200" s="406" t="e">
        <f t="shared" si="175"/>
        <v>#VALUE!</v>
      </c>
      <c r="W3200" s="676"/>
      <c r="X3200" s="507" t="e">
        <f t="shared" si="173"/>
        <v>#VALUE!</v>
      </c>
      <c r="Y3200" s="508" t="e">
        <f t="shared" si="174"/>
        <v>#VALUE!</v>
      </c>
      <c r="Z3200" s="509"/>
      <c r="AA3200" s="510"/>
      <c r="AB3200" s="628" t="s">
        <v>1310</v>
      </c>
      <c r="AC3200" s="431" t="s">
        <v>1156</v>
      </c>
      <c r="AD3200" s="356"/>
      <c r="AE3200" s="356"/>
      <c r="AF3200" s="356"/>
      <c r="AG3200" s="356"/>
      <c r="AH3200" s="356"/>
      <c r="AI3200" s="356"/>
      <c r="AJ3200" s="441"/>
      <c r="AK3200" s="359"/>
    </row>
    <row r="3201" spans="1:37">
      <c r="A3201" s="367"/>
      <c r="B3201" s="386" t="s">
        <v>1022</v>
      </c>
      <c r="C3201" s="402">
        <v>46.749699999999997</v>
      </c>
      <c r="D3201" s="428">
        <v>23.607299999999999</v>
      </c>
      <c r="E3201" s="449" t="s">
        <v>206</v>
      </c>
      <c r="F3201" s="450" t="s">
        <v>1500</v>
      </c>
      <c r="G3201" s="450" t="s">
        <v>2626</v>
      </c>
      <c r="H3201" s="450" t="s">
        <v>3300</v>
      </c>
      <c r="I3201" s="452" t="s">
        <v>888</v>
      </c>
      <c r="J3201" s="457" t="s">
        <v>840</v>
      </c>
      <c r="K3201" s="407">
        <v>3</v>
      </c>
      <c r="L3201" s="407">
        <v>4</v>
      </c>
      <c r="M3201" s="407">
        <v>3</v>
      </c>
      <c r="N3201" s="425" t="s">
        <v>840</v>
      </c>
      <c r="O3201" s="437"/>
      <c r="P3201" s="406"/>
      <c r="Q3201" s="406"/>
      <c r="R3201" s="406"/>
      <c r="S3201" s="406"/>
      <c r="T3201" s="406"/>
      <c r="U3201" s="406"/>
      <c r="V3201" s="406" t="e">
        <f t="shared" si="175"/>
        <v>#VALUE!</v>
      </c>
      <c r="W3201" s="676"/>
      <c r="X3201" s="507" t="e">
        <f t="shared" si="173"/>
        <v>#VALUE!</v>
      </c>
      <c r="Y3201" s="508" t="e">
        <f t="shared" si="174"/>
        <v>#VALUE!</v>
      </c>
      <c r="Z3201" s="509"/>
      <c r="AA3201" s="510"/>
      <c r="AB3201" s="628" t="s">
        <v>1310</v>
      </c>
      <c r="AC3201" s="431" t="s">
        <v>1156</v>
      </c>
      <c r="AD3201" s="356"/>
      <c r="AE3201" s="356"/>
      <c r="AF3201" s="356"/>
      <c r="AG3201" s="356"/>
      <c r="AH3201" s="356"/>
      <c r="AI3201" s="356"/>
      <c r="AJ3201" s="441"/>
      <c r="AK3201" s="359"/>
    </row>
    <row r="3202" spans="1:37">
      <c r="A3202" s="367"/>
      <c r="B3202" s="386" t="s">
        <v>1022</v>
      </c>
      <c r="C3202" s="402">
        <v>46.750100000000003</v>
      </c>
      <c r="D3202" s="428">
        <v>23.607099999999999</v>
      </c>
      <c r="E3202" s="449" t="s">
        <v>206</v>
      </c>
      <c r="F3202" s="450" t="s">
        <v>1500</v>
      </c>
      <c r="G3202" s="450" t="s">
        <v>2626</v>
      </c>
      <c r="H3202" s="450" t="s">
        <v>5496</v>
      </c>
      <c r="I3202" s="452" t="s">
        <v>888</v>
      </c>
      <c r="J3202" s="457" t="s">
        <v>840</v>
      </c>
      <c r="K3202" s="407">
        <v>2</v>
      </c>
      <c r="L3202" s="407">
        <v>4</v>
      </c>
      <c r="M3202" s="407">
        <v>3</v>
      </c>
      <c r="N3202" s="425" t="s">
        <v>840</v>
      </c>
      <c r="O3202" s="437"/>
      <c r="P3202" s="406"/>
      <c r="Q3202" s="406"/>
      <c r="R3202" s="406"/>
      <c r="S3202" s="406"/>
      <c r="T3202" s="406"/>
      <c r="U3202" s="406"/>
      <c r="V3202" s="406" t="e">
        <f t="shared" si="175"/>
        <v>#VALUE!</v>
      </c>
      <c r="W3202" s="676"/>
      <c r="X3202" s="507" t="e">
        <f t="shared" si="173"/>
        <v>#VALUE!</v>
      </c>
      <c r="Y3202" s="508" t="e">
        <f t="shared" si="174"/>
        <v>#VALUE!</v>
      </c>
      <c r="Z3202" s="509"/>
      <c r="AA3202" s="510"/>
      <c r="AB3202" s="628" t="s">
        <v>1310</v>
      </c>
      <c r="AC3202" s="431" t="s">
        <v>1156</v>
      </c>
      <c r="AD3202" s="356"/>
      <c r="AE3202" s="356"/>
      <c r="AF3202" s="356"/>
      <c r="AG3202" s="356"/>
      <c r="AH3202" s="356"/>
      <c r="AI3202" s="356"/>
      <c r="AJ3202" s="441"/>
      <c r="AK3202" s="359"/>
    </row>
    <row r="3203" spans="1:37">
      <c r="A3203" s="367"/>
      <c r="B3203" s="386" t="s">
        <v>1022</v>
      </c>
      <c r="C3203" s="402">
        <v>46.752299999999998</v>
      </c>
      <c r="D3203" s="428">
        <v>23.599599999999999</v>
      </c>
      <c r="E3203" s="449" t="s">
        <v>206</v>
      </c>
      <c r="F3203" s="450" t="s">
        <v>1500</v>
      </c>
      <c r="G3203" s="450" t="s">
        <v>2626</v>
      </c>
      <c r="H3203" s="450" t="s">
        <v>5497</v>
      </c>
      <c r="I3203" s="452" t="s">
        <v>827</v>
      </c>
      <c r="J3203" s="457" t="s">
        <v>840</v>
      </c>
      <c r="K3203" s="407">
        <v>4</v>
      </c>
      <c r="L3203" s="407">
        <v>5</v>
      </c>
      <c r="M3203" s="407">
        <v>5</v>
      </c>
      <c r="N3203" s="425" t="s">
        <v>840</v>
      </c>
      <c r="O3203" s="437"/>
      <c r="P3203" s="406"/>
      <c r="Q3203" s="406"/>
      <c r="R3203" s="406"/>
      <c r="S3203" s="406"/>
      <c r="T3203" s="406"/>
      <c r="U3203" s="406"/>
      <c r="V3203" s="406" t="e">
        <f t="shared" si="175"/>
        <v>#VALUE!</v>
      </c>
      <c r="W3203" s="676"/>
      <c r="X3203" s="507" t="e">
        <f t="shared" si="173"/>
        <v>#VALUE!</v>
      </c>
      <c r="Y3203" s="508" t="e">
        <f t="shared" si="174"/>
        <v>#VALUE!</v>
      </c>
      <c r="Z3203" s="509"/>
      <c r="AA3203" s="510"/>
      <c r="AB3203" s="628" t="s">
        <v>1310</v>
      </c>
      <c r="AC3203" s="431" t="s">
        <v>1156</v>
      </c>
      <c r="AD3203" s="356"/>
      <c r="AE3203" s="356"/>
      <c r="AF3203" s="356"/>
      <c r="AG3203" s="356"/>
      <c r="AH3203" s="356"/>
      <c r="AI3203" s="356"/>
      <c r="AJ3203" s="441"/>
      <c r="AK3203" s="359"/>
    </row>
    <row r="3204" spans="1:37">
      <c r="A3204" s="367"/>
      <c r="B3204" s="386" t="s">
        <v>1022</v>
      </c>
      <c r="C3204" s="402">
        <v>46.752699999999997</v>
      </c>
      <c r="D3204" s="428">
        <v>23.598700000000001</v>
      </c>
      <c r="E3204" s="449" t="s">
        <v>206</v>
      </c>
      <c r="F3204" s="450" t="s">
        <v>1500</v>
      </c>
      <c r="G3204" s="450" t="s">
        <v>2626</v>
      </c>
      <c r="H3204" s="450" t="s">
        <v>5497</v>
      </c>
      <c r="I3204" s="452" t="s">
        <v>826</v>
      </c>
      <c r="J3204" s="457" t="s">
        <v>840</v>
      </c>
      <c r="K3204" s="407">
        <v>4</v>
      </c>
      <c r="L3204" s="407">
        <v>4</v>
      </c>
      <c r="M3204" s="407">
        <v>4</v>
      </c>
      <c r="N3204" s="425" t="s">
        <v>840</v>
      </c>
      <c r="O3204" s="437"/>
      <c r="P3204" s="406"/>
      <c r="Q3204" s="406"/>
      <c r="R3204" s="406"/>
      <c r="S3204" s="406"/>
      <c r="T3204" s="406"/>
      <c r="U3204" s="406"/>
      <c r="V3204" s="406" t="e">
        <f t="shared" si="175"/>
        <v>#VALUE!</v>
      </c>
      <c r="W3204" s="676"/>
      <c r="X3204" s="507" t="e">
        <f t="shared" si="173"/>
        <v>#VALUE!</v>
      </c>
      <c r="Y3204" s="508" t="e">
        <f t="shared" si="174"/>
        <v>#VALUE!</v>
      </c>
      <c r="Z3204" s="509"/>
      <c r="AA3204" s="510"/>
      <c r="AB3204" s="628" t="s">
        <v>1310</v>
      </c>
      <c r="AC3204" s="431" t="s">
        <v>1156</v>
      </c>
      <c r="AD3204" s="356"/>
      <c r="AE3204" s="356"/>
      <c r="AF3204" s="356"/>
      <c r="AG3204" s="356"/>
      <c r="AH3204" s="356"/>
      <c r="AI3204" s="356"/>
      <c r="AJ3204" s="441"/>
      <c r="AK3204" s="359"/>
    </row>
    <row r="3205" spans="1:37">
      <c r="A3205" s="367"/>
      <c r="B3205" s="386" t="s">
        <v>1022</v>
      </c>
      <c r="C3205" s="402">
        <v>46.753100000000003</v>
      </c>
      <c r="D3205" s="428">
        <v>23.598500000000001</v>
      </c>
      <c r="E3205" s="449" t="s">
        <v>206</v>
      </c>
      <c r="F3205" s="450" t="s">
        <v>1500</v>
      </c>
      <c r="G3205" s="450" t="s">
        <v>2626</v>
      </c>
      <c r="H3205" s="450" t="s">
        <v>5497</v>
      </c>
      <c r="I3205" s="452" t="s">
        <v>827</v>
      </c>
      <c r="J3205" s="457" t="s">
        <v>840</v>
      </c>
      <c r="K3205" s="407">
        <v>6</v>
      </c>
      <c r="L3205" s="407">
        <v>5</v>
      </c>
      <c r="M3205" s="407">
        <v>5</v>
      </c>
      <c r="N3205" s="425" t="s">
        <v>840</v>
      </c>
      <c r="O3205" s="437"/>
      <c r="P3205" s="406"/>
      <c r="Q3205" s="406"/>
      <c r="R3205" s="406"/>
      <c r="S3205" s="406"/>
      <c r="T3205" s="406"/>
      <c r="U3205" s="406"/>
      <c r="V3205" s="406" t="e">
        <f t="shared" si="175"/>
        <v>#VALUE!</v>
      </c>
      <c r="W3205" s="676"/>
      <c r="X3205" s="507" t="e">
        <f t="shared" si="173"/>
        <v>#VALUE!</v>
      </c>
      <c r="Y3205" s="508" t="e">
        <f t="shared" si="174"/>
        <v>#VALUE!</v>
      </c>
      <c r="Z3205" s="509"/>
      <c r="AA3205" s="510"/>
      <c r="AB3205" s="628" t="s">
        <v>1310</v>
      </c>
      <c r="AC3205" s="431" t="s">
        <v>1156</v>
      </c>
      <c r="AD3205" s="356"/>
      <c r="AE3205" s="356"/>
      <c r="AF3205" s="356"/>
      <c r="AG3205" s="356"/>
      <c r="AH3205" s="356"/>
      <c r="AI3205" s="356"/>
      <c r="AJ3205" s="441"/>
      <c r="AK3205" s="359"/>
    </row>
    <row r="3206" spans="1:37">
      <c r="A3206" s="367"/>
      <c r="B3206" s="386" t="s">
        <v>1022</v>
      </c>
      <c r="C3206" s="402">
        <v>46.753599999999999</v>
      </c>
      <c r="D3206" s="428">
        <v>23.599</v>
      </c>
      <c r="E3206" s="449" t="s">
        <v>206</v>
      </c>
      <c r="F3206" s="450" t="s">
        <v>1500</v>
      </c>
      <c r="G3206" s="450" t="s">
        <v>2626</v>
      </c>
      <c r="H3206" s="450" t="s">
        <v>2940</v>
      </c>
      <c r="I3206" s="452" t="s">
        <v>1146</v>
      </c>
      <c r="J3206" s="457" t="s">
        <v>840</v>
      </c>
      <c r="K3206" s="407" t="s">
        <v>840</v>
      </c>
      <c r="L3206" s="407">
        <v>5</v>
      </c>
      <c r="M3206" s="407">
        <v>4</v>
      </c>
      <c r="N3206" s="425" t="s">
        <v>840</v>
      </c>
      <c r="O3206" s="437"/>
      <c r="P3206" s="406"/>
      <c r="Q3206" s="406"/>
      <c r="R3206" s="406"/>
      <c r="S3206" s="406"/>
      <c r="T3206" s="406"/>
      <c r="U3206" s="406"/>
      <c r="V3206" s="406" t="e">
        <f t="shared" si="175"/>
        <v>#VALUE!</v>
      </c>
      <c r="W3206" s="676"/>
      <c r="X3206" s="507" t="e">
        <f t="shared" si="173"/>
        <v>#VALUE!</v>
      </c>
      <c r="Y3206" s="508" t="e">
        <f t="shared" si="174"/>
        <v>#VALUE!</v>
      </c>
      <c r="Z3206" s="509"/>
      <c r="AA3206" s="510"/>
      <c r="AB3206" s="628" t="s">
        <v>1310</v>
      </c>
      <c r="AC3206" s="431" t="s">
        <v>1156</v>
      </c>
      <c r="AD3206" s="356"/>
      <c r="AE3206" s="356"/>
      <c r="AF3206" s="356"/>
      <c r="AG3206" s="356"/>
      <c r="AH3206" s="356"/>
      <c r="AI3206" s="356"/>
      <c r="AJ3206" s="441"/>
      <c r="AK3206" s="359"/>
    </row>
    <row r="3207" spans="1:37">
      <c r="A3207" s="367"/>
      <c r="B3207" s="386" t="s">
        <v>1022</v>
      </c>
      <c r="C3207" s="402">
        <v>46.753700000000002</v>
      </c>
      <c r="D3207" s="428">
        <v>23.604600000000001</v>
      </c>
      <c r="E3207" s="449" t="s">
        <v>206</v>
      </c>
      <c r="F3207" s="450" t="s">
        <v>1500</v>
      </c>
      <c r="G3207" s="450" t="s">
        <v>2626</v>
      </c>
      <c r="H3207" s="450" t="s">
        <v>3015</v>
      </c>
      <c r="I3207" s="452" t="s">
        <v>721</v>
      </c>
      <c r="J3207" s="457" t="s">
        <v>840</v>
      </c>
      <c r="K3207" s="407">
        <v>3</v>
      </c>
      <c r="L3207" s="407">
        <v>5</v>
      </c>
      <c r="M3207" s="407">
        <v>5</v>
      </c>
      <c r="N3207" s="425" t="s">
        <v>840</v>
      </c>
      <c r="O3207" s="437"/>
      <c r="P3207" s="406"/>
      <c r="Q3207" s="406"/>
      <c r="R3207" s="406"/>
      <c r="S3207" s="406"/>
      <c r="T3207" s="406"/>
      <c r="U3207" s="406"/>
      <c r="V3207" s="406" t="e">
        <f t="shared" si="175"/>
        <v>#VALUE!</v>
      </c>
      <c r="W3207" s="676"/>
      <c r="X3207" s="507" t="e">
        <f t="shared" si="173"/>
        <v>#VALUE!</v>
      </c>
      <c r="Y3207" s="508" t="e">
        <f t="shared" si="174"/>
        <v>#VALUE!</v>
      </c>
      <c r="Z3207" s="509"/>
      <c r="AA3207" s="510"/>
      <c r="AB3207" s="628" t="s">
        <v>1310</v>
      </c>
      <c r="AC3207" s="431" t="s">
        <v>1156</v>
      </c>
      <c r="AD3207" s="356"/>
      <c r="AE3207" s="356"/>
      <c r="AF3207" s="356"/>
      <c r="AG3207" s="356"/>
      <c r="AH3207" s="356"/>
      <c r="AI3207" s="356"/>
      <c r="AJ3207" s="441"/>
      <c r="AK3207" s="359"/>
    </row>
    <row r="3208" spans="1:37">
      <c r="A3208" s="367"/>
      <c r="B3208" s="386" t="s">
        <v>1022</v>
      </c>
      <c r="C3208" s="402">
        <v>46.754399999999997</v>
      </c>
      <c r="D3208" s="428">
        <v>23.598199999999999</v>
      </c>
      <c r="E3208" s="449" t="s">
        <v>206</v>
      </c>
      <c r="F3208" s="450" t="s">
        <v>1500</v>
      </c>
      <c r="G3208" s="450" t="s">
        <v>2626</v>
      </c>
      <c r="H3208" s="450" t="s">
        <v>2940</v>
      </c>
      <c r="I3208" s="452" t="s">
        <v>2730</v>
      </c>
      <c r="J3208" s="457" t="s">
        <v>825</v>
      </c>
      <c r="K3208" s="407" t="s">
        <v>840</v>
      </c>
      <c r="L3208" s="407">
        <v>8</v>
      </c>
      <c r="M3208" s="407">
        <v>7</v>
      </c>
      <c r="N3208" s="425" t="s">
        <v>840</v>
      </c>
      <c r="O3208" s="437"/>
      <c r="P3208" s="406"/>
      <c r="Q3208" s="406"/>
      <c r="R3208" s="406"/>
      <c r="S3208" s="406"/>
      <c r="T3208" s="406"/>
      <c r="U3208" s="406"/>
      <c r="V3208" s="406" t="e">
        <f t="shared" si="175"/>
        <v>#VALUE!</v>
      </c>
      <c r="W3208" s="676"/>
      <c r="X3208" s="507" t="e">
        <f t="shared" si="173"/>
        <v>#VALUE!</v>
      </c>
      <c r="Y3208" s="508" t="e">
        <f t="shared" si="174"/>
        <v>#VALUE!</v>
      </c>
      <c r="Z3208" s="509"/>
      <c r="AA3208" s="510"/>
      <c r="AB3208" s="628" t="s">
        <v>1310</v>
      </c>
      <c r="AC3208" s="431" t="s">
        <v>1156</v>
      </c>
      <c r="AD3208" s="356"/>
      <c r="AE3208" s="356"/>
      <c r="AF3208" s="356"/>
      <c r="AG3208" s="356"/>
      <c r="AH3208" s="356"/>
      <c r="AI3208" s="356"/>
      <c r="AJ3208" s="441"/>
      <c r="AK3208" s="359"/>
    </row>
    <row r="3209" spans="1:37">
      <c r="A3209" s="367"/>
      <c r="B3209" s="386" t="s">
        <v>1022</v>
      </c>
      <c r="C3209" s="402">
        <v>46.754399999999997</v>
      </c>
      <c r="D3209" s="428">
        <v>23.605799999999999</v>
      </c>
      <c r="E3209" s="449" t="s">
        <v>206</v>
      </c>
      <c r="F3209" s="450" t="s">
        <v>1500</v>
      </c>
      <c r="G3209" s="450" t="s">
        <v>2626</v>
      </c>
      <c r="H3209" s="450" t="s">
        <v>5498</v>
      </c>
      <c r="I3209" s="452" t="s">
        <v>684</v>
      </c>
      <c r="J3209" s="457" t="s">
        <v>840</v>
      </c>
      <c r="K3209" s="407">
        <v>9</v>
      </c>
      <c r="L3209" s="407">
        <v>4</v>
      </c>
      <c r="M3209" s="407">
        <v>4</v>
      </c>
      <c r="N3209" s="425" t="s">
        <v>840</v>
      </c>
      <c r="O3209" s="437"/>
      <c r="P3209" s="406"/>
      <c r="Q3209" s="406"/>
      <c r="R3209" s="406"/>
      <c r="S3209" s="406"/>
      <c r="T3209" s="406"/>
      <c r="U3209" s="406"/>
      <c r="V3209" s="406" t="e">
        <f t="shared" si="175"/>
        <v>#VALUE!</v>
      </c>
      <c r="W3209" s="676"/>
      <c r="X3209" s="507" t="e">
        <f t="shared" si="173"/>
        <v>#VALUE!</v>
      </c>
      <c r="Y3209" s="508" t="e">
        <f t="shared" si="174"/>
        <v>#VALUE!</v>
      </c>
      <c r="Z3209" s="509"/>
      <c r="AA3209" s="510"/>
      <c r="AB3209" s="628" t="s">
        <v>1310</v>
      </c>
      <c r="AC3209" s="431" t="s">
        <v>1156</v>
      </c>
      <c r="AD3209" s="356"/>
      <c r="AE3209" s="356"/>
      <c r="AF3209" s="356"/>
      <c r="AG3209" s="356"/>
      <c r="AH3209" s="356"/>
      <c r="AI3209" s="356"/>
      <c r="AJ3209" s="441"/>
      <c r="AK3209" s="359"/>
    </row>
    <row r="3210" spans="1:37">
      <c r="A3210" s="367"/>
      <c r="B3210" s="386" t="s">
        <v>1022</v>
      </c>
      <c r="C3210" s="402">
        <v>46.755000000000003</v>
      </c>
      <c r="D3210" s="428">
        <v>23.599799999999998</v>
      </c>
      <c r="E3210" s="449" t="s">
        <v>206</v>
      </c>
      <c r="F3210" s="450" t="s">
        <v>1500</v>
      </c>
      <c r="G3210" s="450" t="s">
        <v>2626</v>
      </c>
      <c r="H3210" s="450" t="s">
        <v>2940</v>
      </c>
      <c r="I3210" s="452" t="s">
        <v>693</v>
      </c>
      <c r="J3210" s="457" t="s">
        <v>840</v>
      </c>
      <c r="K3210" s="407">
        <v>4</v>
      </c>
      <c r="L3210" s="407">
        <v>5</v>
      </c>
      <c r="M3210" s="407">
        <v>5</v>
      </c>
      <c r="N3210" s="425" t="s">
        <v>840</v>
      </c>
      <c r="O3210" s="437"/>
      <c r="P3210" s="406"/>
      <c r="Q3210" s="406"/>
      <c r="R3210" s="406"/>
      <c r="S3210" s="406"/>
      <c r="T3210" s="406"/>
      <c r="U3210" s="406"/>
      <c r="V3210" s="406" t="e">
        <f t="shared" si="175"/>
        <v>#VALUE!</v>
      </c>
      <c r="W3210" s="676"/>
      <c r="X3210" s="507" t="e">
        <f t="shared" si="173"/>
        <v>#VALUE!</v>
      </c>
      <c r="Y3210" s="508" t="e">
        <f t="shared" si="174"/>
        <v>#VALUE!</v>
      </c>
      <c r="Z3210" s="509"/>
      <c r="AA3210" s="510"/>
      <c r="AB3210" s="628" t="s">
        <v>1310</v>
      </c>
      <c r="AC3210" s="431" t="s">
        <v>1156</v>
      </c>
      <c r="AD3210" s="356"/>
      <c r="AE3210" s="356"/>
      <c r="AF3210" s="356"/>
      <c r="AG3210" s="356"/>
      <c r="AH3210" s="356"/>
      <c r="AI3210" s="356"/>
      <c r="AJ3210" s="441"/>
      <c r="AK3210" s="359"/>
    </row>
    <row r="3211" spans="1:37">
      <c r="A3211" s="367"/>
      <c r="B3211" s="386" t="s">
        <v>1022</v>
      </c>
      <c r="C3211" s="402">
        <v>46.755499999999998</v>
      </c>
      <c r="D3211" s="428">
        <v>23.598600000000001</v>
      </c>
      <c r="E3211" s="449" t="s">
        <v>206</v>
      </c>
      <c r="F3211" s="450" t="s">
        <v>1500</v>
      </c>
      <c r="G3211" s="450" t="s">
        <v>2626</v>
      </c>
      <c r="H3211" s="450" t="s">
        <v>2940</v>
      </c>
      <c r="I3211" s="452" t="s">
        <v>695</v>
      </c>
      <c r="J3211" s="457" t="s">
        <v>840</v>
      </c>
      <c r="K3211" s="407" t="s">
        <v>840</v>
      </c>
      <c r="L3211" s="407">
        <v>5</v>
      </c>
      <c r="M3211" s="407">
        <v>4</v>
      </c>
      <c r="N3211" s="425" t="s">
        <v>840</v>
      </c>
      <c r="O3211" s="437"/>
      <c r="P3211" s="406"/>
      <c r="Q3211" s="406"/>
      <c r="R3211" s="406"/>
      <c r="S3211" s="406"/>
      <c r="T3211" s="406"/>
      <c r="U3211" s="406"/>
      <c r="V3211" s="406" t="e">
        <f t="shared" si="175"/>
        <v>#VALUE!</v>
      </c>
      <c r="W3211" s="676"/>
      <c r="X3211" s="507" t="e">
        <f t="shared" si="173"/>
        <v>#VALUE!</v>
      </c>
      <c r="Y3211" s="508" t="e">
        <f t="shared" si="174"/>
        <v>#VALUE!</v>
      </c>
      <c r="Z3211" s="509"/>
      <c r="AA3211" s="510"/>
      <c r="AB3211" s="628" t="s">
        <v>1310</v>
      </c>
      <c r="AC3211" s="431" t="s">
        <v>1156</v>
      </c>
      <c r="AD3211" s="356"/>
      <c r="AE3211" s="356"/>
      <c r="AF3211" s="356"/>
      <c r="AG3211" s="356"/>
      <c r="AH3211" s="356"/>
      <c r="AI3211" s="356"/>
      <c r="AJ3211" s="441"/>
      <c r="AK3211" s="359"/>
    </row>
    <row r="3212" spans="1:37">
      <c r="A3212" s="367"/>
      <c r="B3212" s="386" t="s">
        <v>1022</v>
      </c>
      <c r="C3212" s="402">
        <v>46.76</v>
      </c>
      <c r="D3212" s="428">
        <v>23.597100000000001</v>
      </c>
      <c r="E3212" s="449" t="s">
        <v>206</v>
      </c>
      <c r="F3212" s="450" t="s">
        <v>1500</v>
      </c>
      <c r="G3212" s="450" t="s">
        <v>2626</v>
      </c>
      <c r="H3212" s="450" t="s">
        <v>4772</v>
      </c>
      <c r="I3212" s="452" t="s">
        <v>877</v>
      </c>
      <c r="J3212" s="457" t="s">
        <v>840</v>
      </c>
      <c r="K3212" s="407">
        <v>1</v>
      </c>
      <c r="L3212" s="407">
        <v>5</v>
      </c>
      <c r="M3212" s="407">
        <v>5</v>
      </c>
      <c r="N3212" s="425" t="s">
        <v>840</v>
      </c>
      <c r="O3212" s="437"/>
      <c r="P3212" s="406"/>
      <c r="Q3212" s="406"/>
      <c r="R3212" s="406"/>
      <c r="S3212" s="406"/>
      <c r="T3212" s="406"/>
      <c r="U3212" s="406"/>
      <c r="V3212" s="406" t="e">
        <f t="shared" si="175"/>
        <v>#VALUE!</v>
      </c>
      <c r="W3212" s="676"/>
      <c r="X3212" s="507" t="e">
        <f t="shared" si="173"/>
        <v>#VALUE!</v>
      </c>
      <c r="Y3212" s="508" t="e">
        <f t="shared" si="174"/>
        <v>#VALUE!</v>
      </c>
      <c r="Z3212" s="509"/>
      <c r="AA3212" s="510"/>
      <c r="AB3212" s="628" t="s">
        <v>1310</v>
      </c>
      <c r="AC3212" s="431" t="s">
        <v>1156</v>
      </c>
      <c r="AD3212" s="356"/>
      <c r="AE3212" s="356"/>
      <c r="AF3212" s="356"/>
      <c r="AG3212" s="356"/>
      <c r="AH3212" s="356"/>
      <c r="AI3212" s="356"/>
      <c r="AJ3212" s="441"/>
      <c r="AK3212" s="359"/>
    </row>
    <row r="3213" spans="1:37">
      <c r="A3213" s="367"/>
      <c r="B3213" s="445" t="s">
        <v>2019</v>
      </c>
      <c r="C3213" s="402">
        <v>46.750700000000002</v>
      </c>
      <c r="D3213" s="428">
        <v>23.607700000000001</v>
      </c>
      <c r="E3213" s="449" t="s">
        <v>206</v>
      </c>
      <c r="F3213" s="450" t="s">
        <v>1500</v>
      </c>
      <c r="G3213" s="450" t="s">
        <v>2626</v>
      </c>
      <c r="H3213" s="450" t="s">
        <v>5499</v>
      </c>
      <c r="I3213" s="452" t="s">
        <v>719</v>
      </c>
      <c r="J3213" s="457" t="s">
        <v>825</v>
      </c>
      <c r="K3213" s="407" t="s">
        <v>840</v>
      </c>
      <c r="L3213" s="407">
        <v>4</v>
      </c>
      <c r="M3213" s="407">
        <v>3</v>
      </c>
      <c r="N3213" s="425">
        <v>30</v>
      </c>
      <c r="O3213" s="437"/>
      <c r="P3213" s="406" t="s">
        <v>4</v>
      </c>
      <c r="Q3213" s="406" t="s">
        <v>4</v>
      </c>
      <c r="R3213" s="406" t="s">
        <v>4</v>
      </c>
      <c r="S3213" s="406"/>
      <c r="T3213" s="406"/>
      <c r="U3213" s="406"/>
      <c r="V3213" s="406">
        <f t="shared" si="175"/>
        <v>30</v>
      </c>
      <c r="W3213" s="676"/>
      <c r="X3213" s="507" t="str">
        <f t="shared" si="173"/>
        <v>? garsoniere, ? două camere, ? trei camere, 30 număr camere necunoscut &lt;span style="color: red;"&gt;(spuneți-mi sau trimiteți tabel întreținere)&lt;/span&gt;</v>
      </c>
      <c r="Y3213" s="508" t="str">
        <f t="shared" si="174"/>
        <v>30 din care ? garsoniere, ? două camere, ? trei camere, 30 număr camere necunoscut &lt;span style="color: red;"&gt;(spuneți-mi sau trimiteți tabel întreținere)&lt;/span&gt;</v>
      </c>
      <c r="Z3213" s="509"/>
      <c r="AA3213" s="510" t="s">
        <v>777</v>
      </c>
      <c r="AB3213" s="628" t="s">
        <v>1316</v>
      </c>
      <c r="AC3213" s="431" t="s">
        <v>1156</v>
      </c>
      <c r="AD3213" s="356"/>
      <c r="AE3213" s="356" t="s">
        <v>2019</v>
      </c>
      <c r="AF3213" s="356" t="s">
        <v>1107</v>
      </c>
      <c r="AG3213" s="356" t="s">
        <v>2020</v>
      </c>
      <c r="AH3213" s="356" t="s">
        <v>2021</v>
      </c>
      <c r="AI3213" s="356"/>
      <c r="AJ3213" s="441"/>
      <c r="AK3213" s="359"/>
    </row>
    <row r="3214" spans="1:37">
      <c r="A3214" s="367"/>
      <c r="B3214" s="445" t="s">
        <v>2033</v>
      </c>
      <c r="C3214" s="402">
        <v>46.748100000000001</v>
      </c>
      <c r="D3214" s="428">
        <v>23.602499999999999</v>
      </c>
      <c r="E3214" s="449" t="s">
        <v>206</v>
      </c>
      <c r="F3214" s="450" t="s">
        <v>1500</v>
      </c>
      <c r="G3214" s="450" t="s">
        <v>2626</v>
      </c>
      <c r="H3214" s="450" t="s">
        <v>5495</v>
      </c>
      <c r="I3214" s="452" t="s">
        <v>840</v>
      </c>
      <c r="J3214" s="457" t="s">
        <v>840</v>
      </c>
      <c r="K3214" s="407" t="s">
        <v>840</v>
      </c>
      <c r="L3214" s="407" t="s">
        <v>840</v>
      </c>
      <c r="M3214" s="407" t="s">
        <v>840</v>
      </c>
      <c r="N3214" s="425" t="s">
        <v>840</v>
      </c>
      <c r="O3214" s="437"/>
      <c r="P3214" s="406"/>
      <c r="Q3214" s="406"/>
      <c r="R3214" s="406"/>
      <c r="S3214" s="406"/>
      <c r="T3214" s="406"/>
      <c r="U3214" s="406"/>
      <c r="V3214" s="406" t="e">
        <f t="shared" si="175"/>
        <v>#VALUE!</v>
      </c>
      <c r="W3214" s="676"/>
      <c r="X3214" s="507" t="e">
        <f t="shared" si="173"/>
        <v>#VALUE!</v>
      </c>
      <c r="Y3214" s="508" t="e">
        <f t="shared" si="174"/>
        <v>#VALUE!</v>
      </c>
      <c r="Z3214" s="509"/>
      <c r="AA3214" s="510" t="s">
        <v>777</v>
      </c>
      <c r="AB3214" s="628" t="s">
        <v>1316</v>
      </c>
      <c r="AC3214" s="431" t="s">
        <v>1156</v>
      </c>
      <c r="AD3214" s="356"/>
      <c r="AE3214" s="356" t="s">
        <v>1014</v>
      </c>
      <c r="AF3214" s="356" t="s">
        <v>1107</v>
      </c>
      <c r="AG3214" s="356" t="s">
        <v>1114</v>
      </c>
      <c r="AH3214" s="356"/>
      <c r="AI3214" s="356"/>
      <c r="AJ3214" s="441"/>
      <c r="AK3214" s="359"/>
    </row>
    <row r="3215" spans="1:37">
      <c r="A3215" s="367"/>
      <c r="B3215" s="445" t="s">
        <v>2030</v>
      </c>
      <c r="C3215" s="402">
        <v>46.749600000000001</v>
      </c>
      <c r="D3215" s="428">
        <v>23.599599999999999</v>
      </c>
      <c r="E3215" s="449" t="s">
        <v>206</v>
      </c>
      <c r="F3215" s="450" t="s">
        <v>1500</v>
      </c>
      <c r="G3215" s="450" t="s">
        <v>2626</v>
      </c>
      <c r="H3215" s="450" t="s">
        <v>5500</v>
      </c>
      <c r="I3215" s="452" t="s">
        <v>2031</v>
      </c>
      <c r="J3215" s="457" t="s">
        <v>3</v>
      </c>
      <c r="K3215" s="407" t="s">
        <v>840</v>
      </c>
      <c r="L3215" s="407" t="s">
        <v>840</v>
      </c>
      <c r="M3215" s="407" t="s">
        <v>840</v>
      </c>
      <c r="N3215" s="425" t="s">
        <v>840</v>
      </c>
      <c r="O3215" s="437"/>
      <c r="P3215" s="406"/>
      <c r="Q3215" s="406" t="s">
        <v>4</v>
      </c>
      <c r="R3215" s="406" t="s">
        <v>4</v>
      </c>
      <c r="S3215" s="406"/>
      <c r="T3215" s="406"/>
      <c r="U3215" s="406"/>
      <c r="V3215" s="406" t="e">
        <f t="shared" si="175"/>
        <v>#VALUE!</v>
      </c>
      <c r="W3215" s="676"/>
      <c r="X3215" s="507" t="e">
        <f t="shared" si="173"/>
        <v>#VALUE!</v>
      </c>
      <c r="Y3215" s="508" t="e">
        <f t="shared" si="174"/>
        <v>#VALUE!</v>
      </c>
      <c r="Z3215" s="509"/>
      <c r="AA3215" s="510" t="s">
        <v>1115</v>
      </c>
      <c r="AB3215" s="628" t="s">
        <v>1316</v>
      </c>
      <c r="AC3215" s="431" t="s">
        <v>1156</v>
      </c>
      <c r="AD3215" s="356"/>
      <c r="AE3215" s="356" t="s">
        <v>1812</v>
      </c>
      <c r="AF3215" s="356" t="s">
        <v>1107</v>
      </c>
      <c r="AG3215" s="356"/>
      <c r="AH3215" s="356" t="s">
        <v>2032</v>
      </c>
      <c r="AI3215" s="356"/>
      <c r="AJ3215" s="441"/>
      <c r="AK3215" s="359"/>
    </row>
    <row r="3216" spans="1:37">
      <c r="A3216" s="367"/>
      <c r="B3216" s="386" t="s">
        <v>921</v>
      </c>
      <c r="C3216" s="402">
        <v>46.749299999999998</v>
      </c>
      <c r="D3216" s="428">
        <v>23.600100000000001</v>
      </c>
      <c r="E3216" s="449" t="s">
        <v>206</v>
      </c>
      <c r="F3216" s="450" t="s">
        <v>1500</v>
      </c>
      <c r="G3216" s="450" t="s">
        <v>2626</v>
      </c>
      <c r="H3216" s="450" t="s">
        <v>5496</v>
      </c>
      <c r="I3216" s="452" t="s">
        <v>658</v>
      </c>
      <c r="J3216" s="457" t="s">
        <v>825</v>
      </c>
      <c r="K3216" s="407">
        <v>12</v>
      </c>
      <c r="L3216" s="407">
        <v>7</v>
      </c>
      <c r="M3216" s="407">
        <v>6</v>
      </c>
      <c r="N3216" s="425" t="s">
        <v>840</v>
      </c>
      <c r="O3216" s="437"/>
      <c r="P3216" s="406"/>
      <c r="Q3216" s="406"/>
      <c r="R3216" s="406"/>
      <c r="S3216" s="406"/>
      <c r="T3216" s="406"/>
      <c r="U3216" s="406"/>
      <c r="V3216" s="406" t="e">
        <f t="shared" si="175"/>
        <v>#VALUE!</v>
      </c>
      <c r="W3216" s="676"/>
      <c r="X3216" s="507" t="e">
        <f t="shared" si="173"/>
        <v>#VALUE!</v>
      </c>
      <c r="Y3216" s="508" t="e">
        <f t="shared" si="174"/>
        <v>#VALUE!</v>
      </c>
      <c r="Z3216" s="509"/>
      <c r="AA3216" s="510"/>
      <c r="AB3216" s="628" t="s">
        <v>1310</v>
      </c>
      <c r="AC3216" s="431" t="s">
        <v>1156</v>
      </c>
      <c r="AD3216" s="356"/>
      <c r="AE3216" s="356"/>
      <c r="AF3216" s="356"/>
      <c r="AG3216" s="356"/>
      <c r="AH3216" s="356"/>
      <c r="AI3216" s="356"/>
      <c r="AJ3216" s="441"/>
      <c r="AK3216" s="359"/>
    </row>
    <row r="3217" spans="1:37">
      <c r="A3217" s="367"/>
      <c r="B3217" s="445" t="s">
        <v>921</v>
      </c>
      <c r="C3217" s="402">
        <v>46.750599999999999</v>
      </c>
      <c r="D3217" s="428">
        <v>23.6006</v>
      </c>
      <c r="E3217" s="449" t="s">
        <v>206</v>
      </c>
      <c r="F3217" s="450" t="s">
        <v>1500</v>
      </c>
      <c r="G3217" s="450" t="s">
        <v>2626</v>
      </c>
      <c r="H3217" s="450" t="s">
        <v>5501</v>
      </c>
      <c r="I3217" s="452" t="s">
        <v>2028</v>
      </c>
      <c r="J3217" s="457" t="s">
        <v>825</v>
      </c>
      <c r="K3217" s="407" t="s">
        <v>840</v>
      </c>
      <c r="L3217" s="407" t="s">
        <v>840</v>
      </c>
      <c r="M3217" s="407" t="s">
        <v>840</v>
      </c>
      <c r="N3217" s="425">
        <v>600</v>
      </c>
      <c r="O3217" s="437"/>
      <c r="P3217" s="406" t="s">
        <v>4</v>
      </c>
      <c r="Q3217" s="406" t="s">
        <v>4</v>
      </c>
      <c r="R3217" s="406" t="s">
        <v>4</v>
      </c>
      <c r="S3217" s="406" t="s">
        <v>4</v>
      </c>
      <c r="T3217" s="406"/>
      <c r="U3217" s="406"/>
      <c r="V3217" s="406">
        <f t="shared" si="175"/>
        <v>600</v>
      </c>
      <c r="W3217" s="676" t="s">
        <v>769</v>
      </c>
      <c r="X3217" s="507" t="str">
        <f t="shared" si="173"/>
        <v>? garsoniere, ? două camere, ? trei camere, ? patru camere, peste 600 număr camere necunoscut &lt;span style="color: red;"&gt;(spuneți-mi sau trimiteți tabel întreținere)&lt;/span&gt;</v>
      </c>
      <c r="Y3217" s="508" t="str">
        <f t="shared" si="174"/>
        <v>peste 600 din care ? garsoniere, ? două camere, ? trei camere, ? patru camere, peste 600 număr camere necunoscut &lt;span style="color: red;"&gt;(spuneți-mi sau trimiteți tabel întreținere)&lt;/span&gt;</v>
      </c>
      <c r="Z3217" s="509"/>
      <c r="AA3217" s="510" t="s">
        <v>1115</v>
      </c>
      <c r="AB3217" s="628" t="s">
        <v>1316</v>
      </c>
      <c r="AC3217" s="431" t="s">
        <v>1156</v>
      </c>
      <c r="AD3217" s="356"/>
      <c r="AE3217" s="356" t="s">
        <v>1746</v>
      </c>
      <c r="AF3217" s="356" t="s">
        <v>1107</v>
      </c>
      <c r="AG3217" s="356" t="s">
        <v>1011</v>
      </c>
      <c r="AH3217" s="356" t="s">
        <v>2029</v>
      </c>
      <c r="AI3217" s="356"/>
      <c r="AJ3217" s="441"/>
      <c r="AK3217" s="359"/>
    </row>
    <row r="3218" spans="1:37">
      <c r="A3218" s="367"/>
      <c r="B3218" s="445" t="s">
        <v>2037</v>
      </c>
      <c r="C3218" s="402">
        <v>46.742800000000003</v>
      </c>
      <c r="D3218" s="428">
        <v>23.5962</v>
      </c>
      <c r="E3218" s="449" t="s">
        <v>206</v>
      </c>
      <c r="F3218" s="450" t="s">
        <v>1500</v>
      </c>
      <c r="G3218" s="450" t="s">
        <v>2626</v>
      </c>
      <c r="H3218" s="450" t="s">
        <v>5502</v>
      </c>
      <c r="I3218" s="452" t="s">
        <v>682</v>
      </c>
      <c r="J3218" s="457" t="s">
        <v>825</v>
      </c>
      <c r="K3218" s="407" t="s">
        <v>840</v>
      </c>
      <c r="L3218" s="407">
        <v>10</v>
      </c>
      <c r="M3218" s="407">
        <v>9</v>
      </c>
      <c r="N3218" s="425">
        <v>155</v>
      </c>
      <c r="O3218" s="437"/>
      <c r="P3218" s="406"/>
      <c r="Q3218" s="406" t="s">
        <v>4</v>
      </c>
      <c r="R3218" s="406" t="s">
        <v>4</v>
      </c>
      <c r="S3218" s="406"/>
      <c r="T3218" s="406"/>
      <c r="U3218" s="406"/>
      <c r="V3218" s="406">
        <f t="shared" si="175"/>
        <v>155</v>
      </c>
      <c r="W3218" s="676"/>
      <c r="X3218" s="507" t="str">
        <f t="shared" si="173"/>
        <v>? două camere, ? trei camere, 155 număr camere necunoscut &lt;span style="color: red;"&gt;(spuneți-mi sau trimiteți tabel întreținere)&lt;/span&gt;</v>
      </c>
      <c r="Y3218" s="508" t="str">
        <f t="shared" si="174"/>
        <v>155 din care ? două camere, ? trei camere, 155 număr camere necunoscut &lt;span style="color: red;"&gt;(spuneți-mi sau trimiteți tabel întreținere)&lt;/span&gt;</v>
      </c>
      <c r="Z3218" s="509"/>
      <c r="AA3218" s="510" t="s">
        <v>1127</v>
      </c>
      <c r="AB3218" s="628" t="s">
        <v>1316</v>
      </c>
      <c r="AC3218" s="431" t="s">
        <v>1156</v>
      </c>
      <c r="AD3218" s="356"/>
      <c r="AE3218" s="356" t="s">
        <v>2038</v>
      </c>
      <c r="AF3218" s="356" t="s">
        <v>1106</v>
      </c>
      <c r="AG3218" s="356" t="s">
        <v>631</v>
      </c>
      <c r="AH3218" s="356" t="s">
        <v>2039</v>
      </c>
      <c r="AI3218" s="356"/>
      <c r="AJ3218" s="441"/>
      <c r="AK3218" s="359"/>
    </row>
    <row r="3219" spans="1:37">
      <c r="A3219" s="367"/>
      <c r="B3219" s="445" t="s">
        <v>1136</v>
      </c>
      <c r="C3219" s="402">
        <v>46.751199999999997</v>
      </c>
      <c r="D3219" s="428">
        <v>23.605799999999999</v>
      </c>
      <c r="E3219" s="449" t="s">
        <v>206</v>
      </c>
      <c r="F3219" s="450" t="s">
        <v>1500</v>
      </c>
      <c r="G3219" s="450" t="s">
        <v>2626</v>
      </c>
      <c r="H3219" s="450" t="s">
        <v>5503</v>
      </c>
      <c r="I3219" s="452" t="s">
        <v>716</v>
      </c>
      <c r="J3219" s="457" t="s">
        <v>825</v>
      </c>
      <c r="K3219" s="407">
        <v>2</v>
      </c>
      <c r="L3219" s="407">
        <v>11</v>
      </c>
      <c r="M3219" s="407">
        <v>11</v>
      </c>
      <c r="N3219" s="425">
        <v>148</v>
      </c>
      <c r="O3219" s="437"/>
      <c r="P3219" s="406" t="s">
        <v>4</v>
      </c>
      <c r="Q3219" s="406" t="s">
        <v>4</v>
      </c>
      <c r="R3219" s="406" t="s">
        <v>4</v>
      </c>
      <c r="S3219" s="406"/>
      <c r="T3219" s="406"/>
      <c r="U3219" s="406"/>
      <c r="V3219" s="406">
        <f t="shared" si="175"/>
        <v>148</v>
      </c>
      <c r="W3219" s="676"/>
      <c r="X3219" s="507" t="str">
        <f t="shared" si="173"/>
        <v>? garsoniere, ? două camere, ? trei camere, 148 număr camere necunoscut &lt;span style="color: red;"&gt;(spuneți-mi sau trimiteți tabel întreținere)&lt;/span&gt;</v>
      </c>
      <c r="Y3219" s="508" t="str">
        <f t="shared" si="174"/>
        <v>148 din care ? garsoniere, ? două camere, ? trei camere, 148 număr camere necunoscut &lt;span style="color: red;"&gt;(spuneți-mi sau trimiteți tabel întreținere)&lt;/span&gt;</v>
      </c>
      <c r="Z3219" s="509"/>
      <c r="AA3219" s="510" t="s">
        <v>777</v>
      </c>
      <c r="AB3219" s="628" t="s">
        <v>1316</v>
      </c>
      <c r="AC3219" s="431" t="s">
        <v>1156</v>
      </c>
      <c r="AD3219" s="356"/>
      <c r="AE3219" s="356" t="s">
        <v>2022</v>
      </c>
      <c r="AF3219" s="356" t="s">
        <v>1107</v>
      </c>
      <c r="AG3219" s="356"/>
      <c r="AH3219" s="356" t="s">
        <v>2023</v>
      </c>
      <c r="AI3219" s="356"/>
      <c r="AJ3219" s="441"/>
      <c r="AK3219" s="359"/>
    </row>
    <row r="3220" spans="1:37">
      <c r="A3220" s="367"/>
      <c r="B3220" s="445" t="s">
        <v>2034</v>
      </c>
      <c r="C3220" s="402">
        <v>46.747599999999998</v>
      </c>
      <c r="D3220" s="428">
        <v>23.600899999999999</v>
      </c>
      <c r="E3220" s="449" t="s">
        <v>206</v>
      </c>
      <c r="F3220" s="450" t="s">
        <v>1500</v>
      </c>
      <c r="G3220" s="450" t="s">
        <v>2626</v>
      </c>
      <c r="H3220" s="450" t="s">
        <v>5501</v>
      </c>
      <c r="I3220" s="452" t="s">
        <v>2036</v>
      </c>
      <c r="J3220" s="457" t="s">
        <v>825</v>
      </c>
      <c r="K3220" s="407" t="s">
        <v>840</v>
      </c>
      <c r="L3220" s="407" t="s">
        <v>840</v>
      </c>
      <c r="M3220" s="407" t="s">
        <v>840</v>
      </c>
      <c r="N3220" s="425">
        <v>100</v>
      </c>
      <c r="O3220" s="437"/>
      <c r="P3220" s="406" t="s">
        <v>4</v>
      </c>
      <c r="Q3220" s="406" t="s">
        <v>4</v>
      </c>
      <c r="R3220" s="406" t="s">
        <v>4</v>
      </c>
      <c r="S3220" s="406" t="s">
        <v>4</v>
      </c>
      <c r="T3220" s="406"/>
      <c r="U3220" s="406"/>
      <c r="V3220" s="406">
        <f t="shared" si="175"/>
        <v>100</v>
      </c>
      <c r="W3220" s="676"/>
      <c r="X3220" s="507" t="str">
        <f t="shared" si="173"/>
        <v>? garsoniere, ? două camere, ? trei camere, ? patru camere, 100 număr camere necunoscut &lt;span style="color: red;"&gt;(spuneți-mi sau trimiteți tabel întreținere)&lt;/span&gt;</v>
      </c>
      <c r="Y3220" s="508" t="str">
        <f t="shared" si="174"/>
        <v>100 din care ? garsoniere, ? două camere, ? trei camere, ? patru camere, 100 număr camere necunoscut &lt;span style="color: red;"&gt;(spuneți-mi sau trimiteți tabel întreținere)&lt;/span&gt;</v>
      </c>
      <c r="Z3220" s="509"/>
      <c r="AA3220" s="510" t="s">
        <v>2408</v>
      </c>
      <c r="AB3220" s="628" t="s">
        <v>1316</v>
      </c>
      <c r="AC3220" s="431" t="s">
        <v>1156</v>
      </c>
      <c r="AD3220" s="356"/>
      <c r="AE3220" s="356" t="s">
        <v>1132</v>
      </c>
      <c r="AF3220" s="356" t="s">
        <v>1113</v>
      </c>
      <c r="AG3220" s="356" t="s">
        <v>631</v>
      </c>
      <c r="AH3220" s="356" t="s">
        <v>2035</v>
      </c>
      <c r="AI3220" s="356"/>
      <c r="AJ3220" s="441"/>
      <c r="AK3220" s="359"/>
    </row>
    <row r="3221" spans="1:37">
      <c r="A3221" s="367"/>
      <c r="B3221" s="445" t="s">
        <v>2024</v>
      </c>
      <c r="C3221" s="402">
        <v>46.751300000000001</v>
      </c>
      <c r="D3221" s="428">
        <v>23.601299999999998</v>
      </c>
      <c r="E3221" s="449" t="s">
        <v>206</v>
      </c>
      <c r="F3221" s="450" t="s">
        <v>1500</v>
      </c>
      <c r="G3221" s="450" t="s">
        <v>2626</v>
      </c>
      <c r="H3221" s="450" t="s">
        <v>5504</v>
      </c>
      <c r="I3221" s="452" t="s">
        <v>633</v>
      </c>
      <c r="J3221" s="457" t="s">
        <v>825</v>
      </c>
      <c r="K3221" s="407" t="s">
        <v>840</v>
      </c>
      <c r="L3221" s="407" t="s">
        <v>840</v>
      </c>
      <c r="M3221" s="407" t="s">
        <v>840</v>
      </c>
      <c r="N3221" s="425">
        <v>450</v>
      </c>
      <c r="O3221" s="437"/>
      <c r="P3221" s="406" t="s">
        <v>4</v>
      </c>
      <c r="Q3221" s="406" t="s">
        <v>4</v>
      </c>
      <c r="R3221" s="406" t="s">
        <v>4</v>
      </c>
      <c r="S3221" s="406" t="s">
        <v>4</v>
      </c>
      <c r="T3221" s="406"/>
      <c r="U3221" s="406"/>
      <c r="V3221" s="406">
        <f t="shared" si="175"/>
        <v>450</v>
      </c>
      <c r="W3221" s="676"/>
      <c r="X3221" s="507" t="str">
        <f t="shared" si="173"/>
        <v>? garsoniere, ? două camere, ? trei camere, ? patru camere, 450 număr camere necunoscut &lt;span style="color: red;"&gt;(spuneți-mi sau trimiteți tabel întreținere)&lt;/span&gt;</v>
      </c>
      <c r="Y3221" s="508" t="str">
        <f t="shared" si="174"/>
        <v>450 din care ? garsoniere, ? două camere, ? trei camere, ? patru camere, 450 număr camere necunoscut &lt;span style="color: red;"&gt;(spuneți-mi sau trimiteți tabel întreținere)&lt;/span&gt;</v>
      </c>
      <c r="Z3221" s="509"/>
      <c r="AA3221" s="510" t="s">
        <v>2407</v>
      </c>
      <c r="AB3221" s="628" t="s">
        <v>1316</v>
      </c>
      <c r="AC3221" s="431" t="s">
        <v>1156</v>
      </c>
      <c r="AD3221" s="356"/>
      <c r="AE3221" s="356" t="s">
        <v>2025</v>
      </c>
      <c r="AF3221" s="356" t="s">
        <v>2026</v>
      </c>
      <c r="AG3221" s="356" t="s">
        <v>631</v>
      </c>
      <c r="AH3221" s="356" t="s">
        <v>2027</v>
      </c>
      <c r="AI3221" s="356"/>
      <c r="AJ3221" s="441"/>
      <c r="AK3221" s="359"/>
    </row>
    <row r="3222" spans="1:37">
      <c r="A3222" s="367"/>
      <c r="B3222" s="386" t="s">
        <v>2677</v>
      </c>
      <c r="C3222" s="402">
        <v>46.747</v>
      </c>
      <c r="D3222" s="428">
        <v>23.598299999999998</v>
      </c>
      <c r="E3222" s="449" t="s">
        <v>206</v>
      </c>
      <c r="F3222" s="450" t="s">
        <v>1500</v>
      </c>
      <c r="G3222" s="450" t="s">
        <v>2626</v>
      </c>
      <c r="H3222" s="450" t="s">
        <v>2940</v>
      </c>
      <c r="I3222" s="452" t="s">
        <v>684</v>
      </c>
      <c r="J3222" s="457" t="s">
        <v>840</v>
      </c>
      <c r="K3222" s="407" t="s">
        <v>840</v>
      </c>
      <c r="L3222" s="407">
        <v>4</v>
      </c>
      <c r="M3222" s="407">
        <v>4</v>
      </c>
      <c r="N3222" s="425" t="s">
        <v>840</v>
      </c>
      <c r="O3222" s="437"/>
      <c r="P3222" s="406"/>
      <c r="Q3222" s="406"/>
      <c r="R3222" s="406"/>
      <c r="S3222" s="406"/>
      <c r="T3222" s="406"/>
      <c r="U3222" s="406"/>
      <c r="V3222" s="406" t="e">
        <f t="shared" si="175"/>
        <v>#VALUE!</v>
      </c>
      <c r="W3222" s="676"/>
      <c r="X3222" s="507" t="e">
        <f t="shared" si="173"/>
        <v>#VALUE!</v>
      </c>
      <c r="Y3222" s="508" t="e">
        <f t="shared" si="174"/>
        <v>#VALUE!</v>
      </c>
      <c r="Z3222" s="509"/>
      <c r="AA3222" s="510"/>
      <c r="AB3222" s="628" t="s">
        <v>1310</v>
      </c>
      <c r="AC3222" s="431" t="s">
        <v>1156</v>
      </c>
      <c r="AD3222" s="356"/>
      <c r="AE3222" s="356"/>
      <c r="AF3222" s="356"/>
      <c r="AG3222" s="356"/>
      <c r="AH3222" s="356"/>
      <c r="AI3222" s="356"/>
      <c r="AJ3222" s="441"/>
      <c r="AK3222" s="359"/>
    </row>
    <row r="3223" spans="1:37">
      <c r="A3223" s="367"/>
      <c r="B3223" s="386" t="s">
        <v>1022</v>
      </c>
      <c r="C3223" s="402">
        <v>46.775399999999998</v>
      </c>
      <c r="D3223" s="428">
        <v>23.594799999999999</v>
      </c>
      <c r="E3223" s="449" t="s">
        <v>206</v>
      </c>
      <c r="F3223" s="450" t="s">
        <v>1500</v>
      </c>
      <c r="G3223" s="450" t="s">
        <v>2627</v>
      </c>
      <c r="H3223" s="450" t="s">
        <v>5505</v>
      </c>
      <c r="I3223" s="452" t="s">
        <v>722</v>
      </c>
      <c r="J3223" s="457" t="s">
        <v>825</v>
      </c>
      <c r="K3223" s="407">
        <v>1</v>
      </c>
      <c r="L3223" s="407">
        <v>7</v>
      </c>
      <c r="M3223" s="407">
        <v>6</v>
      </c>
      <c r="N3223" s="425" t="s">
        <v>840</v>
      </c>
      <c r="O3223" s="437"/>
      <c r="P3223" s="406"/>
      <c r="Q3223" s="406"/>
      <c r="R3223" s="406"/>
      <c r="S3223" s="406"/>
      <c r="T3223" s="406"/>
      <c r="U3223" s="406"/>
      <c r="V3223" s="406" t="e">
        <f t="shared" si="175"/>
        <v>#VALUE!</v>
      </c>
      <c r="W3223" s="676"/>
      <c r="X3223" s="507" t="e">
        <f t="shared" si="173"/>
        <v>#VALUE!</v>
      </c>
      <c r="Y3223" s="508" t="e">
        <f t="shared" si="174"/>
        <v>#VALUE!</v>
      </c>
      <c r="Z3223" s="509"/>
      <c r="AA3223" s="510"/>
      <c r="AB3223" s="628" t="s">
        <v>1310</v>
      </c>
      <c r="AC3223" s="431" t="s">
        <v>1156</v>
      </c>
      <c r="AD3223" s="356"/>
      <c r="AE3223" s="356"/>
      <c r="AF3223" s="356"/>
      <c r="AG3223" s="356"/>
      <c r="AH3223" s="356"/>
      <c r="AI3223" s="356"/>
      <c r="AJ3223" s="441"/>
      <c r="AK3223" s="359"/>
    </row>
    <row r="3224" spans="1:37">
      <c r="A3224" s="367"/>
      <c r="B3224" s="386" t="s">
        <v>1022</v>
      </c>
      <c r="C3224" s="402">
        <v>46.7761</v>
      </c>
      <c r="D3224" s="428">
        <v>23.5946</v>
      </c>
      <c r="E3224" s="449" t="s">
        <v>206</v>
      </c>
      <c r="F3224" s="450" t="s">
        <v>1500</v>
      </c>
      <c r="G3224" s="450" t="s">
        <v>2627</v>
      </c>
      <c r="H3224" s="450" t="s">
        <v>4898</v>
      </c>
      <c r="I3224" s="452" t="s">
        <v>725</v>
      </c>
      <c r="J3224" s="457" t="s">
        <v>825</v>
      </c>
      <c r="K3224" s="407" t="s">
        <v>840</v>
      </c>
      <c r="L3224" s="407">
        <v>6</v>
      </c>
      <c r="M3224" s="407">
        <v>5</v>
      </c>
      <c r="N3224" s="425" t="s">
        <v>840</v>
      </c>
      <c r="O3224" s="437"/>
      <c r="P3224" s="406"/>
      <c r="Q3224" s="406"/>
      <c r="R3224" s="406"/>
      <c r="S3224" s="406"/>
      <c r="T3224" s="406"/>
      <c r="U3224" s="406"/>
      <c r="V3224" s="406" t="e">
        <f t="shared" si="175"/>
        <v>#VALUE!</v>
      </c>
      <c r="W3224" s="676"/>
      <c r="X3224" s="507" t="e">
        <f t="shared" si="173"/>
        <v>#VALUE!</v>
      </c>
      <c r="Y3224" s="508" t="e">
        <f t="shared" si="174"/>
        <v>#VALUE!</v>
      </c>
      <c r="Z3224" s="509"/>
      <c r="AA3224" s="510"/>
      <c r="AB3224" s="628" t="s">
        <v>1310</v>
      </c>
      <c r="AC3224" s="431" t="s">
        <v>1156</v>
      </c>
      <c r="AD3224" s="356"/>
      <c r="AE3224" s="356"/>
      <c r="AF3224" s="356"/>
      <c r="AG3224" s="356"/>
      <c r="AH3224" s="356"/>
      <c r="AI3224" s="356"/>
      <c r="AJ3224" s="441"/>
      <c r="AK3224" s="359"/>
    </row>
    <row r="3225" spans="1:37">
      <c r="A3225" s="367"/>
      <c r="B3225" s="386" t="s">
        <v>1022</v>
      </c>
      <c r="C3225" s="402">
        <v>46.777999999999999</v>
      </c>
      <c r="D3225" s="428">
        <v>23.5946</v>
      </c>
      <c r="E3225" s="449" t="s">
        <v>206</v>
      </c>
      <c r="F3225" s="450" t="s">
        <v>1500</v>
      </c>
      <c r="G3225" s="450" t="s">
        <v>2627</v>
      </c>
      <c r="H3225" s="450" t="s">
        <v>5506</v>
      </c>
      <c r="I3225" s="452" t="s">
        <v>695</v>
      </c>
      <c r="J3225" s="457" t="s">
        <v>840</v>
      </c>
      <c r="K3225" s="407">
        <v>1</v>
      </c>
      <c r="L3225" s="407">
        <v>5</v>
      </c>
      <c r="M3225" s="407">
        <v>4</v>
      </c>
      <c r="N3225" s="425" t="s">
        <v>840</v>
      </c>
      <c r="O3225" s="437"/>
      <c r="P3225" s="406"/>
      <c r="Q3225" s="406"/>
      <c r="R3225" s="406"/>
      <c r="S3225" s="406"/>
      <c r="T3225" s="406"/>
      <c r="U3225" s="406"/>
      <c r="V3225" s="406" t="e">
        <f t="shared" si="175"/>
        <v>#VALUE!</v>
      </c>
      <c r="W3225" s="676"/>
      <c r="X3225" s="507" t="e">
        <f t="shared" si="173"/>
        <v>#VALUE!</v>
      </c>
      <c r="Y3225" s="508" t="e">
        <f t="shared" si="174"/>
        <v>#VALUE!</v>
      </c>
      <c r="Z3225" s="509"/>
      <c r="AA3225" s="510"/>
      <c r="AB3225" s="628" t="s">
        <v>1310</v>
      </c>
      <c r="AC3225" s="431" t="s">
        <v>1156</v>
      </c>
      <c r="AD3225" s="356"/>
      <c r="AE3225" s="356"/>
      <c r="AF3225" s="356"/>
      <c r="AG3225" s="356"/>
      <c r="AH3225" s="356"/>
      <c r="AI3225" s="356"/>
      <c r="AJ3225" s="441"/>
      <c r="AK3225" s="359"/>
    </row>
    <row r="3226" spans="1:37">
      <c r="A3226" s="367"/>
      <c r="B3226" s="386" t="s">
        <v>1022</v>
      </c>
      <c r="C3226" s="402">
        <v>46.781500000000001</v>
      </c>
      <c r="D3226" s="428">
        <v>23.595600000000001</v>
      </c>
      <c r="E3226" s="449" t="s">
        <v>206</v>
      </c>
      <c r="F3226" s="450" t="s">
        <v>1500</v>
      </c>
      <c r="G3226" s="450" t="s">
        <v>2627</v>
      </c>
      <c r="H3226" s="450" t="s">
        <v>2940</v>
      </c>
      <c r="I3226" s="452" t="s">
        <v>676</v>
      </c>
      <c r="J3226" s="457" t="s">
        <v>825</v>
      </c>
      <c r="K3226" s="407" t="s">
        <v>840</v>
      </c>
      <c r="L3226" s="407">
        <v>7</v>
      </c>
      <c r="M3226" s="407">
        <v>6</v>
      </c>
      <c r="N3226" s="425" t="s">
        <v>840</v>
      </c>
      <c r="O3226" s="437"/>
      <c r="P3226" s="406"/>
      <c r="Q3226" s="406"/>
      <c r="R3226" s="406"/>
      <c r="S3226" s="406"/>
      <c r="T3226" s="406"/>
      <c r="U3226" s="406"/>
      <c r="V3226" s="406" t="e">
        <f t="shared" si="175"/>
        <v>#VALUE!</v>
      </c>
      <c r="W3226" s="676"/>
      <c r="X3226" s="507" t="e">
        <f t="shared" si="173"/>
        <v>#VALUE!</v>
      </c>
      <c r="Y3226" s="508" t="e">
        <f t="shared" si="174"/>
        <v>#VALUE!</v>
      </c>
      <c r="Z3226" s="509"/>
      <c r="AA3226" s="510"/>
      <c r="AB3226" s="628" t="s">
        <v>1310</v>
      </c>
      <c r="AC3226" s="431" t="s">
        <v>1156</v>
      </c>
      <c r="AD3226" s="356"/>
      <c r="AE3226" s="356"/>
      <c r="AF3226" s="356"/>
      <c r="AG3226" s="356"/>
      <c r="AH3226" s="356"/>
      <c r="AI3226" s="356"/>
      <c r="AJ3226" s="441"/>
      <c r="AK3226" s="359"/>
    </row>
    <row r="3227" spans="1:37">
      <c r="A3227" s="367"/>
      <c r="B3227" s="445" t="s">
        <v>1909</v>
      </c>
      <c r="C3227" s="402">
        <v>46.780500000000004</v>
      </c>
      <c r="D3227" s="428">
        <v>23.595800000000001</v>
      </c>
      <c r="E3227" s="449" t="s">
        <v>206</v>
      </c>
      <c r="F3227" s="450" t="s">
        <v>1500</v>
      </c>
      <c r="G3227" s="450" t="s">
        <v>2627</v>
      </c>
      <c r="H3227" s="450" t="s">
        <v>5507</v>
      </c>
      <c r="I3227" s="452" t="s">
        <v>838</v>
      </c>
      <c r="J3227" s="457" t="s">
        <v>825</v>
      </c>
      <c r="K3227" s="407" t="s">
        <v>840</v>
      </c>
      <c r="L3227" s="407" t="s">
        <v>840</v>
      </c>
      <c r="M3227" s="407" t="s">
        <v>840</v>
      </c>
      <c r="N3227" s="425">
        <v>98</v>
      </c>
      <c r="O3227" s="437"/>
      <c r="P3227" s="406" t="s">
        <v>4</v>
      </c>
      <c r="Q3227" s="406" t="s">
        <v>4</v>
      </c>
      <c r="R3227" s="406" t="s">
        <v>4</v>
      </c>
      <c r="S3227" s="406"/>
      <c r="T3227" s="406"/>
      <c r="U3227" s="406"/>
      <c r="V3227" s="406">
        <f t="shared" si="175"/>
        <v>98</v>
      </c>
      <c r="W3227" s="676"/>
      <c r="X3227" s="507" t="str">
        <f t="shared" si="173"/>
        <v>? garsoniere, ? două camere, ? trei camere, 98 număr camere necunoscut &lt;span style="color: red;"&gt;(spuneți-mi sau trimiteți tabel întreținere)&lt;/span&gt;</v>
      </c>
      <c r="Y3227" s="508" t="str">
        <f t="shared" si="174"/>
        <v>98 din care ? garsoniere, ? două camere, ? trei camere, 98 număr camere necunoscut &lt;span style="color: red;"&gt;(spuneți-mi sau trimiteți tabel întreținere)&lt;/span&gt;</v>
      </c>
      <c r="Z3227" s="509"/>
      <c r="AA3227" s="510" t="s">
        <v>777</v>
      </c>
      <c r="AB3227" s="628" t="s">
        <v>1316</v>
      </c>
      <c r="AC3227" s="431" t="s">
        <v>1156</v>
      </c>
      <c r="AD3227" s="356"/>
      <c r="AE3227" s="356" t="s">
        <v>1764</v>
      </c>
      <c r="AF3227" s="356" t="s">
        <v>1107</v>
      </c>
      <c r="AG3227" s="356" t="s">
        <v>1032</v>
      </c>
      <c r="AH3227" s="356" t="s">
        <v>1910</v>
      </c>
      <c r="AI3227" s="356"/>
      <c r="AJ3227" s="441"/>
      <c r="AK3227" s="359"/>
    </row>
    <row r="3228" spans="1:37">
      <c r="A3228" s="367"/>
      <c r="B3228" s="386" t="s">
        <v>1264</v>
      </c>
      <c r="C3228" s="385">
        <v>46.780299999999997</v>
      </c>
      <c r="D3228" s="401">
        <v>23.594100000000001</v>
      </c>
      <c r="E3228" s="449" t="s">
        <v>206</v>
      </c>
      <c r="F3228" s="450" t="s">
        <v>1500</v>
      </c>
      <c r="G3228" s="450" t="s">
        <v>2627</v>
      </c>
      <c r="H3228" s="626" t="s">
        <v>5508</v>
      </c>
      <c r="I3228" s="627" t="s">
        <v>1263</v>
      </c>
      <c r="J3228" s="399" t="s">
        <v>911</v>
      </c>
      <c r="K3228" s="407" t="s">
        <v>840</v>
      </c>
      <c r="L3228" s="624">
        <v>23</v>
      </c>
      <c r="M3228" s="624">
        <v>21</v>
      </c>
      <c r="N3228" s="398">
        <v>318</v>
      </c>
      <c r="O3228" s="395"/>
      <c r="P3228" s="526"/>
      <c r="Q3228" s="526" t="s">
        <v>4</v>
      </c>
      <c r="R3228" s="526" t="s">
        <v>4</v>
      </c>
      <c r="S3228" s="526" t="s">
        <v>4</v>
      </c>
      <c r="T3228" s="526"/>
      <c r="U3228" s="526"/>
      <c r="V3228" s="526">
        <f t="shared" si="175"/>
        <v>318</v>
      </c>
      <c r="W3228" s="672"/>
      <c r="X3228" s="396" t="str">
        <f t="shared" si="173"/>
        <v>? două camere, ? trei camere, ? patru camere, 318 număr camere necunoscut &lt;span style="color: red;"&gt;(spuneți-mi sau trimiteți tabel întreținere)&lt;/span&gt;</v>
      </c>
      <c r="Y3228" s="622" t="str">
        <f t="shared" si="174"/>
        <v>318 din care ? două camere, ? trei camere, ? patru camere, 318 număr camere necunoscut &lt;span style="color: red;"&gt;(spuneți-mi sau trimiteți tabel întreținere)&lt;/span&gt;</v>
      </c>
      <c r="Z3228" s="397"/>
      <c r="AA3228" s="625" t="s">
        <v>1912</v>
      </c>
      <c r="AB3228" s="628" t="s">
        <v>1316</v>
      </c>
      <c r="AC3228" s="431" t="s">
        <v>1156</v>
      </c>
      <c r="AD3228" s="623"/>
      <c r="AE3228" s="623" t="s">
        <v>1018</v>
      </c>
      <c r="AF3228" s="623" t="s">
        <v>1123</v>
      </c>
      <c r="AG3228" s="623" t="s">
        <v>631</v>
      </c>
      <c r="AH3228" s="623" t="s">
        <v>1911</v>
      </c>
      <c r="AI3228" s="623"/>
      <c r="AJ3228" s="368"/>
      <c r="AK3228" s="359"/>
    </row>
    <row r="3229" spans="1:37">
      <c r="A3229" s="367"/>
      <c r="B3229" s="386" t="s">
        <v>1267</v>
      </c>
      <c r="C3229" s="385">
        <v>46.7819</v>
      </c>
      <c r="D3229" s="401">
        <v>23.5943</v>
      </c>
      <c r="E3229" s="449" t="s">
        <v>206</v>
      </c>
      <c r="F3229" s="450" t="s">
        <v>1500</v>
      </c>
      <c r="G3229" s="450" t="s">
        <v>2627</v>
      </c>
      <c r="H3229" s="626" t="s">
        <v>2940</v>
      </c>
      <c r="I3229" s="627" t="s">
        <v>1265</v>
      </c>
      <c r="J3229" s="399" t="s">
        <v>825</v>
      </c>
      <c r="K3229" s="407" t="s">
        <v>840</v>
      </c>
      <c r="L3229" s="624">
        <v>20</v>
      </c>
      <c r="M3229" s="624">
        <v>18</v>
      </c>
      <c r="N3229" s="425" t="s">
        <v>840</v>
      </c>
      <c r="O3229" s="395"/>
      <c r="P3229" s="526"/>
      <c r="Q3229" s="526"/>
      <c r="R3229" s="526"/>
      <c r="S3229" s="526"/>
      <c r="T3229" s="526"/>
      <c r="U3229" s="526"/>
      <c r="V3229" s="526" t="e">
        <f t="shared" si="175"/>
        <v>#VALUE!</v>
      </c>
      <c r="W3229" s="672"/>
      <c r="X3229" s="396" t="e">
        <f t="shared" si="173"/>
        <v>#VALUE!</v>
      </c>
      <c r="Y3229" s="622" t="e">
        <f t="shared" si="174"/>
        <v>#VALUE!</v>
      </c>
      <c r="Z3229" s="397"/>
      <c r="AA3229" s="625" t="s">
        <v>1266</v>
      </c>
      <c r="AB3229" s="628" t="s">
        <v>1310</v>
      </c>
      <c r="AC3229" s="431" t="s">
        <v>1156</v>
      </c>
      <c r="AD3229" s="623"/>
      <c r="AE3229" s="623"/>
      <c r="AF3229" s="623"/>
      <c r="AG3229" s="623"/>
      <c r="AH3229" s="623"/>
      <c r="AI3229" s="623"/>
      <c r="AJ3229" s="368"/>
      <c r="AK3229" s="359"/>
    </row>
    <row r="3230" spans="1:37">
      <c r="A3230" s="367"/>
      <c r="B3230" s="445" t="s">
        <v>1907</v>
      </c>
      <c r="C3230" s="402">
        <v>46.779499999999999</v>
      </c>
      <c r="D3230" s="428">
        <v>23.596699999999998</v>
      </c>
      <c r="E3230" s="449" t="s">
        <v>206</v>
      </c>
      <c r="F3230" s="450" t="s">
        <v>1500</v>
      </c>
      <c r="G3230" s="450" t="s">
        <v>2627</v>
      </c>
      <c r="H3230" s="450" t="s">
        <v>5509</v>
      </c>
      <c r="I3230" s="452">
        <v>5</v>
      </c>
      <c r="J3230" s="457" t="s">
        <v>825</v>
      </c>
      <c r="K3230" s="407" t="s">
        <v>840</v>
      </c>
      <c r="L3230" s="407" t="s">
        <v>840</v>
      </c>
      <c r="M3230" s="407" t="s">
        <v>840</v>
      </c>
      <c r="N3230" s="425" t="s">
        <v>840</v>
      </c>
      <c r="O3230" s="437"/>
      <c r="P3230" s="406" t="s">
        <v>4</v>
      </c>
      <c r="Q3230" s="406" t="s">
        <v>4</v>
      </c>
      <c r="R3230" s="406" t="s">
        <v>4</v>
      </c>
      <c r="S3230" s="406"/>
      <c r="T3230" s="406"/>
      <c r="U3230" s="406"/>
      <c r="V3230" s="406" t="e">
        <f t="shared" si="175"/>
        <v>#VALUE!</v>
      </c>
      <c r="W3230" s="676"/>
      <c r="X3230" s="507" t="e">
        <f t="shared" si="173"/>
        <v>#VALUE!</v>
      </c>
      <c r="Y3230" s="508" t="e">
        <f t="shared" si="174"/>
        <v>#VALUE!</v>
      </c>
      <c r="Z3230" s="509"/>
      <c r="AA3230" s="510" t="s">
        <v>777</v>
      </c>
      <c r="AB3230" s="628" t="s">
        <v>1316</v>
      </c>
      <c r="AC3230" s="431" t="s">
        <v>1156</v>
      </c>
      <c r="AD3230" s="356"/>
      <c r="AE3230" s="356" t="s">
        <v>1779</v>
      </c>
      <c r="AF3230" s="356" t="s">
        <v>1116</v>
      </c>
      <c r="AG3230" s="356" t="s">
        <v>1154</v>
      </c>
      <c r="AH3230" s="356" t="s">
        <v>1908</v>
      </c>
      <c r="AI3230" s="356"/>
      <c r="AJ3230" s="496"/>
      <c r="AK3230" s="359"/>
    </row>
    <row r="3231" spans="1:37">
      <c r="A3231" s="367"/>
      <c r="B3231" s="445" t="s">
        <v>1899</v>
      </c>
      <c r="C3231" s="402">
        <v>46.777999999999999</v>
      </c>
      <c r="D3231" s="428">
        <v>23.596499999999999</v>
      </c>
      <c r="E3231" s="449" t="s">
        <v>206</v>
      </c>
      <c r="F3231" s="450" t="s">
        <v>1500</v>
      </c>
      <c r="G3231" s="450" t="s">
        <v>2627</v>
      </c>
      <c r="H3231" s="450" t="s">
        <v>5510</v>
      </c>
      <c r="I3231" s="452" t="s">
        <v>1902</v>
      </c>
      <c r="J3231" s="457" t="s">
        <v>825</v>
      </c>
      <c r="K3231" s="407" t="s">
        <v>840</v>
      </c>
      <c r="L3231" s="407" t="s">
        <v>840</v>
      </c>
      <c r="M3231" s="407" t="s">
        <v>840</v>
      </c>
      <c r="N3231" s="425">
        <v>186</v>
      </c>
      <c r="O3231" s="437"/>
      <c r="P3231" s="406"/>
      <c r="Q3231" s="406" t="s">
        <v>4</v>
      </c>
      <c r="R3231" s="406" t="s">
        <v>4</v>
      </c>
      <c r="S3231" s="406"/>
      <c r="T3231" s="406"/>
      <c r="U3231" s="406"/>
      <c r="V3231" s="406">
        <f t="shared" si="175"/>
        <v>186</v>
      </c>
      <c r="W3231" s="676"/>
      <c r="X3231" s="507" t="str">
        <f t="shared" si="173"/>
        <v>? două camere, ? trei camere, 186 număr camere necunoscut &lt;span style="color: red;"&gt;(spuneți-mi sau trimiteți tabel întreținere)&lt;/span&gt;</v>
      </c>
      <c r="Y3231" s="508" t="str">
        <f t="shared" si="174"/>
        <v>186 din care ? două camere, ? trei camere, 186 număr camere necunoscut &lt;span style="color: red;"&gt;(spuneți-mi sau trimiteți tabel întreținere)&lt;/span&gt;</v>
      </c>
      <c r="Z3231" s="509"/>
      <c r="AA3231" s="510" t="s">
        <v>1127</v>
      </c>
      <c r="AB3231" s="628" t="s">
        <v>1316</v>
      </c>
      <c r="AC3231" s="431" t="s">
        <v>1156</v>
      </c>
      <c r="AD3231" s="356"/>
      <c r="AE3231" s="356" t="s">
        <v>1900</v>
      </c>
      <c r="AF3231" s="356" t="s">
        <v>1107</v>
      </c>
      <c r="AG3231" s="356" t="s">
        <v>631</v>
      </c>
      <c r="AH3231" s="356" t="s">
        <v>1901</v>
      </c>
      <c r="AI3231" s="356"/>
      <c r="AJ3231" s="441"/>
      <c r="AK3231" s="359"/>
    </row>
    <row r="3232" spans="1:37">
      <c r="A3232" s="367"/>
      <c r="B3232" s="445" t="s">
        <v>1903</v>
      </c>
      <c r="C3232" s="402">
        <v>46.777900000000002</v>
      </c>
      <c r="D3232" s="428">
        <v>23.597899999999999</v>
      </c>
      <c r="E3232" s="449" t="s">
        <v>206</v>
      </c>
      <c r="F3232" s="450" t="s">
        <v>1500</v>
      </c>
      <c r="G3232" s="450" t="s">
        <v>2627</v>
      </c>
      <c r="H3232" s="450" t="s">
        <v>5511</v>
      </c>
      <c r="I3232" s="452" t="s">
        <v>218</v>
      </c>
      <c r="J3232" s="457" t="s">
        <v>825</v>
      </c>
      <c r="K3232" s="407" t="s">
        <v>840</v>
      </c>
      <c r="L3232" s="407" t="s">
        <v>840</v>
      </c>
      <c r="M3232" s="407" t="s">
        <v>840</v>
      </c>
      <c r="N3232" s="425">
        <v>25</v>
      </c>
      <c r="O3232" s="437"/>
      <c r="P3232" s="406" t="s">
        <v>4</v>
      </c>
      <c r="Q3232" s="406" t="s">
        <v>4</v>
      </c>
      <c r="R3232" s="406" t="s">
        <v>4</v>
      </c>
      <c r="S3232" s="406"/>
      <c r="T3232" s="406"/>
      <c r="U3232" s="406"/>
      <c r="V3232" s="406">
        <f t="shared" si="175"/>
        <v>25</v>
      </c>
      <c r="W3232" s="676"/>
      <c r="X3232" s="507" t="str">
        <f t="shared" si="173"/>
        <v>? garsoniere, ? două camere, ? trei camere, 25 număr camere necunoscut &lt;span style="color: red;"&gt;(spuneți-mi sau trimiteți tabel întreținere)&lt;/span&gt;</v>
      </c>
      <c r="Y3232" s="508" t="str">
        <f t="shared" si="174"/>
        <v>25 din care ? garsoniere, ? două camere, ? trei camere, 25 număr camere necunoscut &lt;span style="color: red;"&gt;(spuneți-mi sau trimiteți tabel întreținere)&lt;/span&gt;</v>
      </c>
      <c r="Z3232" s="509"/>
      <c r="AA3232" s="510" t="s">
        <v>777</v>
      </c>
      <c r="AB3232" s="628" t="s">
        <v>1316</v>
      </c>
      <c r="AC3232" s="431" t="s">
        <v>1156</v>
      </c>
      <c r="AD3232" s="356"/>
      <c r="AE3232" s="356" t="s">
        <v>1759</v>
      </c>
      <c r="AF3232" s="356"/>
      <c r="AG3232" s="356" t="s">
        <v>1864</v>
      </c>
      <c r="AH3232" s="356" t="s">
        <v>1904</v>
      </c>
      <c r="AI3232" s="356"/>
      <c r="AJ3232" s="441"/>
      <c r="AK3232" s="359"/>
    </row>
    <row r="3233" spans="1:37">
      <c r="A3233" s="367"/>
      <c r="B3233" s="445" t="s">
        <v>1905</v>
      </c>
      <c r="C3233" s="402">
        <v>46.778199999999998</v>
      </c>
      <c r="D3233" s="428">
        <v>23.5977</v>
      </c>
      <c r="E3233" s="449" t="s">
        <v>206</v>
      </c>
      <c r="F3233" s="450" t="s">
        <v>1500</v>
      </c>
      <c r="G3233" s="450" t="s">
        <v>2627</v>
      </c>
      <c r="H3233" s="450" t="s">
        <v>5512</v>
      </c>
      <c r="I3233" s="452" t="s">
        <v>34</v>
      </c>
      <c r="J3233" s="457" t="s">
        <v>825</v>
      </c>
      <c r="K3233" s="407" t="s">
        <v>840</v>
      </c>
      <c r="L3233" s="407" t="s">
        <v>840</v>
      </c>
      <c r="M3233" s="407" t="s">
        <v>840</v>
      </c>
      <c r="N3233" s="425">
        <v>15</v>
      </c>
      <c r="O3233" s="437"/>
      <c r="P3233" s="406"/>
      <c r="Q3233" s="406" t="s">
        <v>4</v>
      </c>
      <c r="R3233" s="406" t="s">
        <v>4</v>
      </c>
      <c r="S3233" s="406"/>
      <c r="T3233" s="406"/>
      <c r="U3233" s="406"/>
      <c r="V3233" s="406">
        <f t="shared" si="175"/>
        <v>15</v>
      </c>
      <c r="W3233" s="676"/>
      <c r="X3233" s="507" t="str">
        <f t="shared" si="173"/>
        <v>? două camere, ? trei camere, 15 număr camere necunoscut &lt;span style="color: red;"&gt;(spuneți-mi sau trimiteți tabel întreținere)&lt;/span&gt;</v>
      </c>
      <c r="Y3233" s="508" t="str">
        <f t="shared" si="174"/>
        <v>15 din care ? două camere, ? trei camere, 15 număr camere necunoscut &lt;span style="color: red;"&gt;(spuneți-mi sau trimiteți tabel întreținere)&lt;/span&gt;</v>
      </c>
      <c r="Z3233" s="509"/>
      <c r="AA3233" s="510" t="s">
        <v>777</v>
      </c>
      <c r="AB3233" s="628" t="s">
        <v>1316</v>
      </c>
      <c r="AC3233" s="431" t="s">
        <v>1156</v>
      </c>
      <c r="AD3233" s="356"/>
      <c r="AE3233" s="356" t="s">
        <v>1759</v>
      </c>
      <c r="AF3233" s="356" t="s">
        <v>1111</v>
      </c>
      <c r="AG3233" s="356" t="s">
        <v>1114</v>
      </c>
      <c r="AH3233" s="356" t="s">
        <v>1906</v>
      </c>
      <c r="AI3233" s="356"/>
      <c r="AJ3233" s="441"/>
      <c r="AK3233" s="359"/>
    </row>
    <row r="3234" spans="1:37">
      <c r="A3234" s="367"/>
      <c r="B3234" s="445" t="s">
        <v>1897</v>
      </c>
      <c r="C3234" s="402">
        <v>46.775199999999998</v>
      </c>
      <c r="D3234" s="428">
        <v>23.594999999999999</v>
      </c>
      <c r="E3234" s="449" t="s">
        <v>206</v>
      </c>
      <c r="F3234" s="450" t="s">
        <v>1500</v>
      </c>
      <c r="G3234" s="450" t="s">
        <v>2627</v>
      </c>
      <c r="H3234" s="450" t="s">
        <v>5513</v>
      </c>
      <c r="I3234" s="452" t="s">
        <v>2740</v>
      </c>
      <c r="J3234" s="457" t="s">
        <v>825</v>
      </c>
      <c r="K3234" s="407">
        <v>1</v>
      </c>
      <c r="L3234" s="407">
        <v>8</v>
      </c>
      <c r="M3234" s="407">
        <v>6</v>
      </c>
      <c r="N3234" s="425">
        <v>44</v>
      </c>
      <c r="O3234" s="437"/>
      <c r="P3234" s="406"/>
      <c r="Q3234" s="406" t="s">
        <v>4</v>
      </c>
      <c r="R3234" s="406" t="s">
        <v>4</v>
      </c>
      <c r="S3234" s="406"/>
      <c r="T3234" s="406"/>
      <c r="U3234" s="406"/>
      <c r="V3234" s="406">
        <f t="shared" si="175"/>
        <v>44</v>
      </c>
      <c r="W3234" s="676"/>
      <c r="X3234" s="507" t="str">
        <f t="shared" si="173"/>
        <v>? două camere, ? trei camere, 44 număr camere necunoscut &lt;span style="color: red;"&gt;(spuneți-mi sau trimiteți tabel întreținere)&lt;/span&gt;</v>
      </c>
      <c r="Y3234" s="508" t="str">
        <f t="shared" si="174"/>
        <v>44 din care ? două camere, ? trei camere, 44 număr camere necunoscut &lt;span style="color: red;"&gt;(spuneți-mi sau trimiteți tabel întreținere)&lt;/span&gt;</v>
      </c>
      <c r="Z3234" s="509"/>
      <c r="AA3234" s="510" t="s">
        <v>777</v>
      </c>
      <c r="AB3234" s="628" t="s">
        <v>1316</v>
      </c>
      <c r="AC3234" s="431" t="s">
        <v>1156</v>
      </c>
      <c r="AD3234" s="356"/>
      <c r="AE3234" s="356" t="s">
        <v>1786</v>
      </c>
      <c r="AF3234" s="356" t="s">
        <v>1117</v>
      </c>
      <c r="AG3234" s="356" t="s">
        <v>631</v>
      </c>
      <c r="AH3234" s="356" t="s">
        <v>1898</v>
      </c>
      <c r="AI3234" s="356"/>
      <c r="AJ3234" s="441"/>
      <c r="AK3234" s="359"/>
    </row>
    <row r="3235" spans="1:37">
      <c r="A3235" s="367" t="s">
        <v>32</v>
      </c>
      <c r="B3235" s="369" t="s">
        <v>1022</v>
      </c>
      <c r="C3235" s="461">
        <v>46.785899999999998</v>
      </c>
      <c r="D3235" s="462">
        <v>23.609100000000002</v>
      </c>
      <c r="E3235" s="463" t="s">
        <v>206</v>
      </c>
      <c r="F3235" s="464" t="s">
        <v>1500</v>
      </c>
      <c r="G3235" s="464" t="s">
        <v>2628</v>
      </c>
      <c r="H3235" s="464" t="s">
        <v>5514</v>
      </c>
      <c r="I3235" s="474" t="s">
        <v>664</v>
      </c>
      <c r="J3235" s="475" t="s">
        <v>825</v>
      </c>
      <c r="K3235" s="476" t="s">
        <v>840</v>
      </c>
      <c r="L3235" s="476">
        <v>8</v>
      </c>
      <c r="M3235" s="476">
        <v>7</v>
      </c>
      <c r="N3235" s="477" t="s">
        <v>840</v>
      </c>
      <c r="O3235" s="478"/>
      <c r="P3235" s="479"/>
      <c r="Q3235" s="479"/>
      <c r="R3235" s="479"/>
      <c r="S3235" s="479"/>
      <c r="T3235" s="479"/>
      <c r="U3235" s="479"/>
      <c r="V3235" s="479" t="e">
        <f t="shared" si="175"/>
        <v>#VALUE!</v>
      </c>
      <c r="W3235" s="679"/>
      <c r="X3235" s="515" t="e">
        <f t="shared" si="173"/>
        <v>#VALUE!</v>
      </c>
      <c r="Y3235" s="516" t="e">
        <f t="shared" si="174"/>
        <v>#VALUE!</v>
      </c>
      <c r="Z3235" s="517"/>
      <c r="AA3235" s="518"/>
      <c r="AB3235" s="400" t="s">
        <v>1310</v>
      </c>
      <c r="AC3235" s="458" t="s">
        <v>1156</v>
      </c>
      <c r="AD3235" s="472"/>
      <c r="AE3235" s="472"/>
      <c r="AF3235" s="472"/>
      <c r="AG3235" s="472"/>
      <c r="AH3235" s="472"/>
      <c r="AI3235" s="472"/>
      <c r="AJ3235" s="473"/>
      <c r="AK3235" s="359"/>
    </row>
    <row r="3236" spans="1:37">
      <c r="A3236" s="367"/>
      <c r="B3236" s="386" t="s">
        <v>1022</v>
      </c>
      <c r="C3236" s="402">
        <v>46.786200000000001</v>
      </c>
      <c r="D3236" s="428">
        <v>23.613800000000001</v>
      </c>
      <c r="E3236" s="449" t="s">
        <v>206</v>
      </c>
      <c r="F3236" s="450" t="s">
        <v>1500</v>
      </c>
      <c r="G3236" s="450" t="s">
        <v>2628</v>
      </c>
      <c r="H3236" s="450" t="s">
        <v>3016</v>
      </c>
      <c r="I3236" s="452" t="s">
        <v>690</v>
      </c>
      <c r="J3236" s="457" t="s">
        <v>825</v>
      </c>
      <c r="K3236" s="407">
        <v>1</v>
      </c>
      <c r="L3236" s="407">
        <v>7</v>
      </c>
      <c r="M3236" s="407">
        <v>6</v>
      </c>
      <c r="N3236" s="425" t="s">
        <v>840</v>
      </c>
      <c r="O3236" s="437"/>
      <c r="P3236" s="406"/>
      <c r="Q3236" s="406"/>
      <c r="R3236" s="406"/>
      <c r="S3236" s="406"/>
      <c r="T3236" s="406"/>
      <c r="U3236" s="406"/>
      <c r="V3236" s="406" t="e">
        <f t="shared" si="175"/>
        <v>#VALUE!</v>
      </c>
      <c r="W3236" s="676"/>
      <c r="X3236" s="507" t="e">
        <f t="shared" si="173"/>
        <v>#VALUE!</v>
      </c>
      <c r="Y3236" s="508" t="e">
        <f t="shared" si="174"/>
        <v>#VALUE!</v>
      </c>
      <c r="Z3236" s="509"/>
      <c r="AA3236" s="510"/>
      <c r="AB3236" s="628" t="s">
        <v>1310</v>
      </c>
      <c r="AC3236" s="431" t="s">
        <v>1156</v>
      </c>
      <c r="AD3236" s="356"/>
      <c r="AE3236" s="356"/>
      <c r="AF3236" s="356"/>
      <c r="AG3236" s="356"/>
      <c r="AH3236" s="356"/>
      <c r="AI3236" s="356"/>
      <c r="AJ3236" s="441"/>
      <c r="AK3236" s="359"/>
    </row>
    <row r="3237" spans="1:37">
      <c r="A3237" s="367"/>
      <c r="B3237" s="386" t="s">
        <v>1022</v>
      </c>
      <c r="C3237" s="402">
        <v>46.7883</v>
      </c>
      <c r="D3237" s="428">
        <v>23.614799999999999</v>
      </c>
      <c r="E3237" s="449" t="s">
        <v>206</v>
      </c>
      <c r="F3237" s="450" t="s">
        <v>1500</v>
      </c>
      <c r="G3237" s="450" t="s">
        <v>2628</v>
      </c>
      <c r="H3237" s="450" t="s">
        <v>3016</v>
      </c>
      <c r="I3237" s="452" t="s">
        <v>805</v>
      </c>
      <c r="J3237" s="457" t="s">
        <v>825</v>
      </c>
      <c r="K3237" s="407" t="s">
        <v>840</v>
      </c>
      <c r="L3237" s="407">
        <v>9</v>
      </c>
      <c r="M3237" s="407">
        <v>8</v>
      </c>
      <c r="N3237" s="425" t="s">
        <v>840</v>
      </c>
      <c r="O3237" s="437"/>
      <c r="P3237" s="406"/>
      <c r="Q3237" s="406"/>
      <c r="R3237" s="406"/>
      <c r="S3237" s="406"/>
      <c r="T3237" s="406"/>
      <c r="U3237" s="406"/>
      <c r="V3237" s="406" t="e">
        <f t="shared" si="175"/>
        <v>#VALUE!</v>
      </c>
      <c r="W3237" s="676"/>
      <c r="X3237" s="507" t="e">
        <f t="shared" si="173"/>
        <v>#VALUE!</v>
      </c>
      <c r="Y3237" s="508" t="e">
        <f t="shared" si="174"/>
        <v>#VALUE!</v>
      </c>
      <c r="Z3237" s="509"/>
      <c r="AA3237" s="510"/>
      <c r="AB3237" s="628" t="s">
        <v>1310</v>
      </c>
      <c r="AC3237" s="431" t="s">
        <v>1156</v>
      </c>
      <c r="AD3237" s="356"/>
      <c r="AE3237" s="356"/>
      <c r="AF3237" s="356"/>
      <c r="AG3237" s="356"/>
      <c r="AH3237" s="356"/>
      <c r="AI3237" s="356"/>
      <c r="AJ3237" s="441"/>
      <c r="AK3237" s="359"/>
    </row>
    <row r="3238" spans="1:37">
      <c r="A3238" s="367"/>
      <c r="B3238" s="445" t="s">
        <v>1915</v>
      </c>
      <c r="C3238" s="402">
        <v>46.790599999999998</v>
      </c>
      <c r="D3238" s="428">
        <v>23.615300000000001</v>
      </c>
      <c r="E3238" s="449" t="s">
        <v>206</v>
      </c>
      <c r="F3238" s="450" t="s">
        <v>1500</v>
      </c>
      <c r="G3238" s="450" t="s">
        <v>2628</v>
      </c>
      <c r="H3238" s="450" t="s">
        <v>5515</v>
      </c>
      <c r="I3238" s="452" t="s">
        <v>670</v>
      </c>
      <c r="J3238" s="457" t="s">
        <v>825</v>
      </c>
      <c r="K3238" s="407">
        <v>1</v>
      </c>
      <c r="L3238" s="407">
        <v>6</v>
      </c>
      <c r="M3238" s="407">
        <v>5</v>
      </c>
      <c r="N3238" s="425">
        <v>16</v>
      </c>
      <c r="O3238" s="437"/>
      <c r="P3238" s="406" t="s">
        <v>4</v>
      </c>
      <c r="Q3238" s="406" t="s">
        <v>4</v>
      </c>
      <c r="R3238" s="406"/>
      <c r="S3238" s="406"/>
      <c r="T3238" s="406"/>
      <c r="U3238" s="406"/>
      <c r="V3238" s="406">
        <f t="shared" si="175"/>
        <v>16</v>
      </c>
      <c r="W3238" s="676"/>
      <c r="X3238" s="507" t="str">
        <f t="shared" si="173"/>
        <v>? garsoniere, ? două camere, 16 număr camere necunoscut &lt;span style="color: red;"&gt;(spuneți-mi sau trimiteți tabel întreținere)&lt;/span&gt;</v>
      </c>
      <c r="Y3238" s="508" t="str">
        <f t="shared" si="174"/>
        <v>16 din care ? garsoniere, ? două camere, 16 număr camere necunoscut &lt;span style="color: red;"&gt;(spuneți-mi sau trimiteți tabel întreținere)&lt;/span&gt;</v>
      </c>
      <c r="Z3238" s="509"/>
      <c r="AA3238" s="510" t="s">
        <v>777</v>
      </c>
      <c r="AB3238" s="628" t="s">
        <v>1316</v>
      </c>
      <c r="AC3238" s="431" t="s">
        <v>1156</v>
      </c>
      <c r="AD3238" s="356"/>
      <c r="AE3238" s="356" t="s">
        <v>1915</v>
      </c>
      <c r="AF3238" s="356" t="s">
        <v>1116</v>
      </c>
      <c r="AG3238" s="356" t="s">
        <v>631</v>
      </c>
      <c r="AH3238" s="356" t="s">
        <v>1916</v>
      </c>
      <c r="AI3238" s="356"/>
      <c r="AJ3238" s="441"/>
      <c r="AK3238" s="359"/>
    </row>
    <row r="3239" spans="1:37">
      <c r="A3239" s="367"/>
      <c r="B3239" s="445" t="s">
        <v>1921</v>
      </c>
      <c r="C3239" s="402">
        <v>46.785600000000002</v>
      </c>
      <c r="D3239" s="428">
        <v>23.612100000000002</v>
      </c>
      <c r="E3239" s="449" t="s">
        <v>206</v>
      </c>
      <c r="F3239" s="450" t="s">
        <v>1500</v>
      </c>
      <c r="G3239" s="450" t="s">
        <v>2628</v>
      </c>
      <c r="H3239" s="450" t="s">
        <v>5516</v>
      </c>
      <c r="I3239" s="452" t="s">
        <v>2053</v>
      </c>
      <c r="J3239" s="457" t="s">
        <v>825</v>
      </c>
      <c r="K3239" s="407">
        <v>1</v>
      </c>
      <c r="L3239" s="407">
        <v>7</v>
      </c>
      <c r="M3239" s="407">
        <v>6</v>
      </c>
      <c r="N3239" s="425">
        <v>25</v>
      </c>
      <c r="O3239" s="437"/>
      <c r="P3239" s="406"/>
      <c r="Q3239" s="406" t="s">
        <v>4</v>
      </c>
      <c r="R3239" s="406" t="s">
        <v>4</v>
      </c>
      <c r="S3239" s="406"/>
      <c r="T3239" s="406"/>
      <c r="U3239" s="406"/>
      <c r="V3239" s="406">
        <f t="shared" si="175"/>
        <v>25</v>
      </c>
      <c r="W3239" s="676"/>
      <c r="X3239" s="507" t="str">
        <f t="shared" si="173"/>
        <v>? două camere, ? trei camere, 25 număr camere necunoscut &lt;span style="color: red;"&gt;(spuneți-mi sau trimiteți tabel întreținere)&lt;/span&gt;</v>
      </c>
      <c r="Y3239" s="508" t="str">
        <f t="shared" si="174"/>
        <v>25 din care ? două camere, ? trei camere, 25 număr camere necunoscut &lt;span style="color: red;"&gt;(spuneți-mi sau trimiteți tabel întreținere)&lt;/span&gt;</v>
      </c>
      <c r="Z3239" s="509"/>
      <c r="AA3239" s="510" t="s">
        <v>777</v>
      </c>
      <c r="AB3239" s="628" t="s">
        <v>1316</v>
      </c>
      <c r="AC3239" s="431" t="s">
        <v>1156</v>
      </c>
      <c r="AD3239" s="356"/>
      <c r="AE3239" s="356" t="s">
        <v>1822</v>
      </c>
      <c r="AF3239" s="356" t="s">
        <v>1107</v>
      </c>
      <c r="AG3239" s="356" t="s">
        <v>1923</v>
      </c>
      <c r="AH3239" s="356" t="s">
        <v>1922</v>
      </c>
      <c r="AI3239" s="356"/>
      <c r="AJ3239" s="441"/>
      <c r="AK3239" s="359"/>
    </row>
    <row r="3240" spans="1:37">
      <c r="A3240" s="367"/>
      <c r="B3240" s="445" t="s">
        <v>1917</v>
      </c>
      <c r="C3240" s="402">
        <v>46.786799999999999</v>
      </c>
      <c r="D3240" s="428">
        <v>23.6142</v>
      </c>
      <c r="E3240" s="449" t="s">
        <v>206</v>
      </c>
      <c r="F3240" s="450" t="s">
        <v>1500</v>
      </c>
      <c r="G3240" s="450" t="s">
        <v>2628</v>
      </c>
      <c r="H3240" s="450" t="s">
        <v>5517</v>
      </c>
      <c r="I3240" s="452" t="s">
        <v>840</v>
      </c>
      <c r="J3240" s="457" t="s">
        <v>3</v>
      </c>
      <c r="K3240" s="407" t="s">
        <v>840</v>
      </c>
      <c r="L3240" s="407" t="s">
        <v>840</v>
      </c>
      <c r="M3240" s="407" t="s">
        <v>840</v>
      </c>
      <c r="N3240" s="425" t="s">
        <v>840</v>
      </c>
      <c r="O3240" s="437"/>
      <c r="P3240" s="406" t="s">
        <v>4</v>
      </c>
      <c r="Q3240" s="406" t="s">
        <v>4</v>
      </c>
      <c r="R3240" s="406" t="s">
        <v>4</v>
      </c>
      <c r="S3240" s="406" t="s">
        <v>4</v>
      </c>
      <c r="T3240" s="406"/>
      <c r="U3240" s="406"/>
      <c r="V3240" s="406" t="e">
        <f t="shared" si="175"/>
        <v>#VALUE!</v>
      </c>
      <c r="W3240" s="676"/>
      <c r="X3240" s="507" t="e">
        <f t="shared" si="173"/>
        <v>#VALUE!</v>
      </c>
      <c r="Y3240" s="508" t="e">
        <f t="shared" si="174"/>
        <v>#VALUE!</v>
      </c>
      <c r="Z3240" s="509"/>
      <c r="AA3240" s="510" t="s">
        <v>777</v>
      </c>
      <c r="AB3240" s="628" t="s">
        <v>1316</v>
      </c>
      <c r="AC3240" s="431" t="s">
        <v>1156</v>
      </c>
      <c r="AD3240" s="356"/>
      <c r="AE3240" s="356" t="s">
        <v>1812</v>
      </c>
      <c r="AF3240" s="356" t="s">
        <v>1107</v>
      </c>
      <c r="AG3240" s="356" t="s">
        <v>1114</v>
      </c>
      <c r="AH3240" s="356" t="s">
        <v>4</v>
      </c>
      <c r="AI3240" s="356"/>
      <c r="AJ3240" s="441"/>
      <c r="AK3240" s="359"/>
    </row>
    <row r="3241" spans="1:37">
      <c r="A3241" s="367"/>
      <c r="B3241" s="445" t="s">
        <v>1918</v>
      </c>
      <c r="C3241" s="402">
        <v>46.786200000000001</v>
      </c>
      <c r="D3241" s="428">
        <v>23.611799999999999</v>
      </c>
      <c r="E3241" s="449" t="s">
        <v>206</v>
      </c>
      <c r="F3241" s="450" t="s">
        <v>1500</v>
      </c>
      <c r="G3241" s="450" t="s">
        <v>2628</v>
      </c>
      <c r="H3241" s="450" t="s">
        <v>5518</v>
      </c>
      <c r="I3241" s="452" t="s">
        <v>864</v>
      </c>
      <c r="J3241" s="457" t="s">
        <v>770</v>
      </c>
      <c r="K3241" s="407" t="s">
        <v>840</v>
      </c>
      <c r="L3241" s="407">
        <v>7</v>
      </c>
      <c r="M3241" s="407">
        <v>7</v>
      </c>
      <c r="N3241" s="425">
        <v>153</v>
      </c>
      <c r="O3241" s="437"/>
      <c r="P3241" s="406" t="s">
        <v>4</v>
      </c>
      <c r="Q3241" s="406" t="s">
        <v>4</v>
      </c>
      <c r="R3241" s="406" t="s">
        <v>4</v>
      </c>
      <c r="S3241" s="406"/>
      <c r="T3241" s="406"/>
      <c r="U3241" s="406"/>
      <c r="V3241" s="406">
        <f t="shared" si="175"/>
        <v>153</v>
      </c>
      <c r="W3241" s="676"/>
      <c r="X3241" s="507" t="str">
        <f t="shared" ref="X3241:X3304" si="176">CONCATENATE(IF(ISBLANK(O3241),"",CONCATENATE(O3241,O$2,", ")),IF(ISBLANK(P3241),"",CONCATENATE(P3241,P$2,", ")),IF(ISBLANK(Q3241),"",CONCATENATE(Q3241,Q$2,", ")),IF(ISBLANK(R3241),"",CONCATENATE(R3241,R$2,", ")),IF(ISBLANK(S3241),"",CONCATENATE(S3241,S$2,", ")),IF(ISBLANK(T3241),"",CONCATENATE(T3241,T$2,", ")),IF(ISBLANK(U3241),"",CONCATENATE(U3241,U$2,", ")),IF(ISBLANK(V3241),"",CONCATENATE(W3241,V3241,V$2)))</f>
        <v>? garsoniere, ? două camere, ? trei camere, 153 număr camere necunoscut &lt;span style="color: red;"&gt;(spuneți-mi sau trimiteți tabel întreținere)&lt;/span&gt;</v>
      </c>
      <c r="Y3241" s="508" t="str">
        <f t="shared" ref="Y3241:Y3304" si="177">W3241&amp;N3241&amp;" din care "&amp;X3241</f>
        <v>153 din care ? garsoniere, ? două camere, ? trei camere, 153 număr camere necunoscut &lt;span style="color: red;"&gt;(spuneți-mi sau trimiteți tabel întreținere)&lt;/span&gt;</v>
      </c>
      <c r="Z3241" s="509"/>
      <c r="AA3241" s="510" t="s">
        <v>777</v>
      </c>
      <c r="AB3241" s="628" t="s">
        <v>1316</v>
      </c>
      <c r="AC3241" s="431" t="s">
        <v>1156</v>
      </c>
      <c r="AD3241" s="356"/>
      <c r="AE3241" s="356" t="s">
        <v>1919</v>
      </c>
      <c r="AF3241" s="356" t="s">
        <v>1107</v>
      </c>
      <c r="AG3241" s="356" t="s">
        <v>631</v>
      </c>
      <c r="AH3241" s="356" t="s">
        <v>1920</v>
      </c>
      <c r="AI3241" s="356"/>
      <c r="AJ3241" s="441"/>
      <c r="AK3241" s="359"/>
    </row>
    <row r="3242" spans="1:37">
      <c r="A3242" s="367"/>
      <c r="B3242" s="445" t="s">
        <v>1913</v>
      </c>
      <c r="C3242" s="402">
        <v>46.789900000000003</v>
      </c>
      <c r="D3242" s="428">
        <v>23.605799999999999</v>
      </c>
      <c r="E3242" s="449" t="s">
        <v>206</v>
      </c>
      <c r="F3242" s="450" t="s">
        <v>1500</v>
      </c>
      <c r="G3242" s="450" t="s">
        <v>2628</v>
      </c>
      <c r="H3242" s="450" t="s">
        <v>5519</v>
      </c>
      <c r="I3242" s="452" t="s">
        <v>646</v>
      </c>
      <c r="J3242" s="457" t="s">
        <v>825</v>
      </c>
      <c r="K3242" s="407" t="s">
        <v>840</v>
      </c>
      <c r="L3242" s="407" t="s">
        <v>840</v>
      </c>
      <c r="M3242" s="407" t="s">
        <v>840</v>
      </c>
      <c r="N3242" s="425">
        <v>279</v>
      </c>
      <c r="O3242" s="437"/>
      <c r="P3242" s="406" t="s">
        <v>4</v>
      </c>
      <c r="Q3242" s="406" t="s">
        <v>4</v>
      </c>
      <c r="R3242" s="406" t="s">
        <v>4</v>
      </c>
      <c r="S3242" s="406" t="s">
        <v>4</v>
      </c>
      <c r="T3242" s="406"/>
      <c r="U3242" s="406"/>
      <c r="V3242" s="406">
        <f t="shared" ref="V3242:V3305" si="178">N3242-SUM(O3242:U3242)</f>
        <v>279</v>
      </c>
      <c r="W3242" s="676"/>
      <c r="X3242" s="507" t="str">
        <f t="shared" si="176"/>
        <v>? garsoniere, ? două camere, ? trei camere, ? patru camere, 279 număr camere necunoscut &lt;span style="color: red;"&gt;(spuneți-mi sau trimiteți tabel întreținere)&lt;/span&gt;</v>
      </c>
      <c r="Y3242" s="508" t="str">
        <f t="shared" si="177"/>
        <v>279 din care ? garsoniere, ? două camere, ? trei camere, ? patru camere, 279 număr camere necunoscut &lt;span style="color: red;"&gt;(spuneți-mi sau trimiteți tabel întreținere)&lt;/span&gt;</v>
      </c>
      <c r="Z3242" s="509"/>
      <c r="AA3242" s="510" t="s">
        <v>1115</v>
      </c>
      <c r="AB3242" s="628" t="s">
        <v>1316</v>
      </c>
      <c r="AC3242" s="431" t="s">
        <v>1156</v>
      </c>
      <c r="AD3242" s="356"/>
      <c r="AE3242" s="356" t="s">
        <v>1131</v>
      </c>
      <c r="AF3242" s="356" t="s">
        <v>1106</v>
      </c>
      <c r="AG3242" s="356" t="s">
        <v>1006</v>
      </c>
      <c r="AH3242" s="356" t="s">
        <v>1914</v>
      </c>
      <c r="AI3242" s="356"/>
      <c r="AJ3242" s="441"/>
      <c r="AK3242" s="359"/>
    </row>
    <row r="3243" spans="1:37">
      <c r="A3243" s="367"/>
      <c r="B3243" s="386" t="s">
        <v>1022</v>
      </c>
      <c r="C3243" s="402">
        <v>46.783000000000001</v>
      </c>
      <c r="D3243" s="428">
        <v>23.558</v>
      </c>
      <c r="E3243" s="449" t="s">
        <v>206</v>
      </c>
      <c r="F3243" s="450" t="s">
        <v>1500</v>
      </c>
      <c r="G3243" s="450" t="s">
        <v>2690</v>
      </c>
      <c r="H3243" s="450" t="s">
        <v>5520</v>
      </c>
      <c r="I3243" s="452" t="s">
        <v>2048</v>
      </c>
      <c r="J3243" s="457" t="s">
        <v>840</v>
      </c>
      <c r="K3243" s="407">
        <v>1</v>
      </c>
      <c r="L3243" s="407">
        <v>6</v>
      </c>
      <c r="M3243" s="407">
        <v>5</v>
      </c>
      <c r="N3243" s="425" t="s">
        <v>840</v>
      </c>
      <c r="O3243" s="437"/>
      <c r="P3243" s="406"/>
      <c r="Q3243" s="406"/>
      <c r="R3243" s="406"/>
      <c r="S3243" s="406"/>
      <c r="T3243" s="406"/>
      <c r="U3243" s="406"/>
      <c r="V3243" s="406" t="e">
        <f t="shared" si="178"/>
        <v>#VALUE!</v>
      </c>
      <c r="W3243" s="676"/>
      <c r="X3243" s="507" t="e">
        <f t="shared" si="176"/>
        <v>#VALUE!</v>
      </c>
      <c r="Y3243" s="508" t="e">
        <f t="shared" si="177"/>
        <v>#VALUE!</v>
      </c>
      <c r="Z3243" s="509"/>
      <c r="AA3243" s="510"/>
      <c r="AB3243" s="628" t="s">
        <v>1310</v>
      </c>
      <c r="AC3243" s="431" t="s">
        <v>1156</v>
      </c>
      <c r="AD3243" s="356"/>
      <c r="AE3243" s="356"/>
      <c r="AF3243" s="356"/>
      <c r="AG3243" s="356"/>
      <c r="AH3243" s="356"/>
      <c r="AI3243" s="356"/>
      <c r="AJ3243" s="441"/>
      <c r="AK3243" s="359"/>
    </row>
    <row r="3244" spans="1:37">
      <c r="A3244" s="367"/>
      <c r="B3244" s="386" t="s">
        <v>1022</v>
      </c>
      <c r="C3244" s="402">
        <v>46.783099999999997</v>
      </c>
      <c r="D3244" s="428">
        <v>23.560300000000002</v>
      </c>
      <c r="E3244" s="449" t="s">
        <v>206</v>
      </c>
      <c r="F3244" s="450" t="s">
        <v>1500</v>
      </c>
      <c r="G3244" s="450" t="s">
        <v>2690</v>
      </c>
      <c r="H3244" s="450" t="s">
        <v>2940</v>
      </c>
      <c r="I3244" s="452" t="s">
        <v>676</v>
      </c>
      <c r="J3244" s="457" t="s">
        <v>825</v>
      </c>
      <c r="K3244" s="407" t="s">
        <v>840</v>
      </c>
      <c r="L3244" s="407">
        <v>7</v>
      </c>
      <c r="M3244" s="407">
        <v>6</v>
      </c>
      <c r="N3244" s="425" t="s">
        <v>840</v>
      </c>
      <c r="O3244" s="437"/>
      <c r="P3244" s="406"/>
      <c r="Q3244" s="406"/>
      <c r="R3244" s="406"/>
      <c r="S3244" s="406"/>
      <c r="T3244" s="406"/>
      <c r="U3244" s="406"/>
      <c r="V3244" s="406" t="e">
        <f t="shared" si="178"/>
        <v>#VALUE!</v>
      </c>
      <c r="W3244" s="676"/>
      <c r="X3244" s="507" t="e">
        <f t="shared" si="176"/>
        <v>#VALUE!</v>
      </c>
      <c r="Y3244" s="508" t="e">
        <f t="shared" si="177"/>
        <v>#VALUE!</v>
      </c>
      <c r="Z3244" s="509"/>
      <c r="AA3244" s="510"/>
      <c r="AB3244" s="628" t="s">
        <v>1310</v>
      </c>
      <c r="AC3244" s="431" t="s">
        <v>1156</v>
      </c>
      <c r="AD3244" s="356"/>
      <c r="AE3244" s="356"/>
      <c r="AF3244" s="356"/>
      <c r="AG3244" s="356"/>
      <c r="AH3244" s="356"/>
      <c r="AI3244" s="356"/>
      <c r="AJ3244" s="441"/>
      <c r="AK3244" s="359"/>
    </row>
    <row r="3245" spans="1:37">
      <c r="A3245" s="367"/>
      <c r="B3245" s="386" t="s">
        <v>1022</v>
      </c>
      <c r="C3245" s="402">
        <v>46.783499999999997</v>
      </c>
      <c r="D3245" s="428">
        <v>23.558499999999999</v>
      </c>
      <c r="E3245" s="449" t="s">
        <v>206</v>
      </c>
      <c r="F3245" s="450" t="s">
        <v>1500</v>
      </c>
      <c r="G3245" s="450" t="s">
        <v>2690</v>
      </c>
      <c r="H3245" s="450" t="s">
        <v>2940</v>
      </c>
      <c r="I3245" s="452" t="s">
        <v>676</v>
      </c>
      <c r="J3245" s="457" t="s">
        <v>825</v>
      </c>
      <c r="K3245" s="407">
        <v>1</v>
      </c>
      <c r="L3245" s="407">
        <v>7</v>
      </c>
      <c r="M3245" s="407">
        <v>6</v>
      </c>
      <c r="N3245" s="425" t="s">
        <v>840</v>
      </c>
      <c r="O3245" s="437"/>
      <c r="P3245" s="406"/>
      <c r="Q3245" s="406"/>
      <c r="R3245" s="406"/>
      <c r="S3245" s="406"/>
      <c r="T3245" s="406"/>
      <c r="U3245" s="406"/>
      <c r="V3245" s="406" t="e">
        <f t="shared" si="178"/>
        <v>#VALUE!</v>
      </c>
      <c r="W3245" s="676"/>
      <c r="X3245" s="507" t="e">
        <f t="shared" si="176"/>
        <v>#VALUE!</v>
      </c>
      <c r="Y3245" s="508" t="e">
        <f t="shared" si="177"/>
        <v>#VALUE!</v>
      </c>
      <c r="Z3245" s="509"/>
      <c r="AA3245" s="510"/>
      <c r="AB3245" s="628" t="s">
        <v>1310</v>
      </c>
      <c r="AC3245" s="431" t="s">
        <v>1156</v>
      </c>
      <c r="AD3245" s="356"/>
      <c r="AE3245" s="356"/>
      <c r="AF3245" s="356"/>
      <c r="AG3245" s="356"/>
      <c r="AH3245" s="356"/>
      <c r="AI3245" s="356"/>
      <c r="AJ3245" s="441"/>
      <c r="AK3245" s="359"/>
    </row>
    <row r="3246" spans="1:37">
      <c r="A3246" s="367"/>
      <c r="B3246" s="386" t="s">
        <v>1022</v>
      </c>
      <c r="C3246" s="402">
        <v>46.783799999999999</v>
      </c>
      <c r="D3246" s="428">
        <v>23.559899999999999</v>
      </c>
      <c r="E3246" s="449" t="s">
        <v>206</v>
      </c>
      <c r="F3246" s="450" t="s">
        <v>1500</v>
      </c>
      <c r="G3246" s="450" t="s">
        <v>2690</v>
      </c>
      <c r="H3246" s="450" t="s">
        <v>3063</v>
      </c>
      <c r="I3246" s="452" t="s">
        <v>676</v>
      </c>
      <c r="J3246" s="457" t="s">
        <v>825</v>
      </c>
      <c r="K3246" s="407" t="s">
        <v>840</v>
      </c>
      <c r="L3246" s="407">
        <v>7</v>
      </c>
      <c r="M3246" s="407">
        <v>6</v>
      </c>
      <c r="N3246" s="425" t="s">
        <v>840</v>
      </c>
      <c r="O3246" s="437"/>
      <c r="P3246" s="406"/>
      <c r="Q3246" s="406"/>
      <c r="R3246" s="406"/>
      <c r="S3246" s="406"/>
      <c r="T3246" s="406"/>
      <c r="U3246" s="406"/>
      <c r="V3246" s="406" t="e">
        <f t="shared" si="178"/>
        <v>#VALUE!</v>
      </c>
      <c r="W3246" s="676"/>
      <c r="X3246" s="507" t="e">
        <f t="shared" si="176"/>
        <v>#VALUE!</v>
      </c>
      <c r="Y3246" s="508" t="e">
        <f t="shared" si="177"/>
        <v>#VALUE!</v>
      </c>
      <c r="Z3246" s="509"/>
      <c r="AA3246" s="510"/>
      <c r="AB3246" s="628" t="s">
        <v>1310</v>
      </c>
      <c r="AC3246" s="431" t="s">
        <v>1156</v>
      </c>
      <c r="AD3246" s="356"/>
      <c r="AE3246" s="356"/>
      <c r="AF3246" s="356"/>
      <c r="AG3246" s="356"/>
      <c r="AH3246" s="356"/>
      <c r="AI3246" s="356"/>
      <c r="AJ3246" s="441"/>
      <c r="AK3246" s="359"/>
    </row>
    <row r="3247" spans="1:37">
      <c r="A3247" s="367"/>
      <c r="B3247" s="386" t="s">
        <v>1022</v>
      </c>
      <c r="C3247" s="402">
        <v>46.783900000000003</v>
      </c>
      <c r="D3247" s="428">
        <v>23.5608</v>
      </c>
      <c r="E3247" s="449" t="s">
        <v>206</v>
      </c>
      <c r="F3247" s="450" t="s">
        <v>1500</v>
      </c>
      <c r="G3247" s="450" t="s">
        <v>2690</v>
      </c>
      <c r="H3247" s="450" t="s">
        <v>3063</v>
      </c>
      <c r="I3247" s="452" t="s">
        <v>725</v>
      </c>
      <c r="J3247" s="457" t="s">
        <v>825</v>
      </c>
      <c r="K3247" s="407">
        <v>1</v>
      </c>
      <c r="L3247" s="407">
        <v>6</v>
      </c>
      <c r="M3247" s="407">
        <v>5</v>
      </c>
      <c r="N3247" s="425" t="s">
        <v>840</v>
      </c>
      <c r="O3247" s="437"/>
      <c r="P3247" s="406"/>
      <c r="Q3247" s="406"/>
      <c r="R3247" s="406"/>
      <c r="S3247" s="406"/>
      <c r="T3247" s="406"/>
      <c r="U3247" s="406"/>
      <c r="V3247" s="406" t="e">
        <f t="shared" si="178"/>
        <v>#VALUE!</v>
      </c>
      <c r="W3247" s="676"/>
      <c r="X3247" s="507" t="e">
        <f t="shared" si="176"/>
        <v>#VALUE!</v>
      </c>
      <c r="Y3247" s="508" t="e">
        <f t="shared" si="177"/>
        <v>#VALUE!</v>
      </c>
      <c r="Z3247" s="509"/>
      <c r="AA3247" s="510"/>
      <c r="AB3247" s="628" t="s">
        <v>1310</v>
      </c>
      <c r="AC3247" s="431" t="s">
        <v>1156</v>
      </c>
      <c r="AD3247" s="356"/>
      <c r="AE3247" s="356"/>
      <c r="AF3247" s="356"/>
      <c r="AG3247" s="356"/>
      <c r="AH3247" s="356"/>
      <c r="AI3247" s="356"/>
      <c r="AJ3247" s="441"/>
      <c r="AK3247" s="359"/>
    </row>
    <row r="3248" spans="1:37">
      <c r="A3248" s="367"/>
      <c r="B3248" s="386" t="s">
        <v>1022</v>
      </c>
      <c r="C3248" s="402">
        <v>46.783999999999999</v>
      </c>
      <c r="D3248" s="428">
        <v>23.555800000000001</v>
      </c>
      <c r="E3248" s="449" t="s">
        <v>206</v>
      </c>
      <c r="F3248" s="450" t="s">
        <v>1500</v>
      </c>
      <c r="G3248" s="450" t="s">
        <v>2690</v>
      </c>
      <c r="H3248" s="450" t="s">
        <v>5520</v>
      </c>
      <c r="I3248" s="452" t="s">
        <v>1896</v>
      </c>
      <c r="J3248" s="457" t="s">
        <v>825</v>
      </c>
      <c r="K3248" s="407" t="s">
        <v>840</v>
      </c>
      <c r="L3248" s="407">
        <v>7</v>
      </c>
      <c r="M3248" s="407">
        <v>6</v>
      </c>
      <c r="N3248" s="425" t="s">
        <v>840</v>
      </c>
      <c r="O3248" s="437"/>
      <c r="P3248" s="406"/>
      <c r="Q3248" s="406"/>
      <c r="R3248" s="406"/>
      <c r="S3248" s="406"/>
      <c r="T3248" s="406"/>
      <c r="U3248" s="406"/>
      <c r="V3248" s="406" t="e">
        <f t="shared" si="178"/>
        <v>#VALUE!</v>
      </c>
      <c r="W3248" s="676"/>
      <c r="X3248" s="507" t="e">
        <f t="shared" si="176"/>
        <v>#VALUE!</v>
      </c>
      <c r="Y3248" s="508" t="e">
        <f t="shared" si="177"/>
        <v>#VALUE!</v>
      </c>
      <c r="Z3248" s="509"/>
      <c r="AA3248" s="510"/>
      <c r="AB3248" s="628" t="s">
        <v>1310</v>
      </c>
      <c r="AC3248" s="431" t="s">
        <v>1156</v>
      </c>
      <c r="AD3248" s="356"/>
      <c r="AE3248" s="356"/>
      <c r="AF3248" s="356"/>
      <c r="AG3248" s="356"/>
      <c r="AH3248" s="356"/>
      <c r="AI3248" s="356"/>
      <c r="AJ3248" s="496"/>
      <c r="AK3248" s="359"/>
    </row>
    <row r="3249" spans="1:37">
      <c r="A3249" s="367"/>
      <c r="B3249" s="386" t="s">
        <v>1022</v>
      </c>
      <c r="C3249" s="402">
        <v>46.785899999999998</v>
      </c>
      <c r="D3249" s="428">
        <v>23.5519</v>
      </c>
      <c r="E3249" s="449" t="s">
        <v>206</v>
      </c>
      <c r="F3249" s="450" t="s">
        <v>1500</v>
      </c>
      <c r="G3249" s="450" t="s">
        <v>2690</v>
      </c>
      <c r="H3249" s="450" t="s">
        <v>5520</v>
      </c>
      <c r="I3249" s="452" t="s">
        <v>1895</v>
      </c>
      <c r="J3249" s="457" t="s">
        <v>825</v>
      </c>
      <c r="K3249" s="407" t="s">
        <v>840</v>
      </c>
      <c r="L3249" s="407">
        <v>7</v>
      </c>
      <c r="M3249" s="407">
        <v>7</v>
      </c>
      <c r="N3249" s="425" t="s">
        <v>840</v>
      </c>
      <c r="O3249" s="437"/>
      <c r="P3249" s="406"/>
      <c r="Q3249" s="406"/>
      <c r="R3249" s="406"/>
      <c r="S3249" s="406"/>
      <c r="T3249" s="406"/>
      <c r="U3249" s="406"/>
      <c r="V3249" s="406" t="e">
        <f t="shared" si="178"/>
        <v>#VALUE!</v>
      </c>
      <c r="W3249" s="676"/>
      <c r="X3249" s="507" t="e">
        <f t="shared" si="176"/>
        <v>#VALUE!</v>
      </c>
      <c r="Y3249" s="508" t="e">
        <f t="shared" si="177"/>
        <v>#VALUE!</v>
      </c>
      <c r="Z3249" s="509"/>
      <c r="AA3249" s="510"/>
      <c r="AB3249" s="628" t="s">
        <v>1310</v>
      </c>
      <c r="AC3249" s="431" t="s">
        <v>1156</v>
      </c>
      <c r="AD3249" s="356"/>
      <c r="AE3249" s="356"/>
      <c r="AF3249" s="356"/>
      <c r="AG3249" s="356"/>
      <c r="AH3249" s="356"/>
      <c r="AI3249" s="356"/>
      <c r="AJ3249" s="441"/>
      <c r="AK3249" s="359"/>
    </row>
    <row r="3250" spans="1:37">
      <c r="A3250" s="367"/>
      <c r="B3250" s="386" t="s">
        <v>1022</v>
      </c>
      <c r="C3250" s="402">
        <v>46.786000000000001</v>
      </c>
      <c r="D3250" s="428">
        <v>23.5502</v>
      </c>
      <c r="E3250" s="449" t="s">
        <v>206</v>
      </c>
      <c r="F3250" s="450" t="s">
        <v>1500</v>
      </c>
      <c r="G3250" s="450" t="s">
        <v>2690</v>
      </c>
      <c r="H3250" s="450" t="s">
        <v>2940</v>
      </c>
      <c r="I3250" s="452" t="s">
        <v>658</v>
      </c>
      <c r="J3250" s="457" t="s">
        <v>825</v>
      </c>
      <c r="K3250" s="407">
        <v>1</v>
      </c>
      <c r="L3250" s="407">
        <v>7</v>
      </c>
      <c r="M3250" s="407">
        <v>7</v>
      </c>
      <c r="N3250" s="425" t="s">
        <v>840</v>
      </c>
      <c r="O3250" s="437"/>
      <c r="P3250" s="406"/>
      <c r="Q3250" s="406"/>
      <c r="R3250" s="406"/>
      <c r="S3250" s="406"/>
      <c r="T3250" s="406"/>
      <c r="U3250" s="406"/>
      <c r="V3250" s="406" t="e">
        <f t="shared" si="178"/>
        <v>#VALUE!</v>
      </c>
      <c r="W3250" s="676"/>
      <c r="X3250" s="507" t="e">
        <f t="shared" si="176"/>
        <v>#VALUE!</v>
      </c>
      <c r="Y3250" s="508" t="e">
        <f t="shared" si="177"/>
        <v>#VALUE!</v>
      </c>
      <c r="Z3250" s="509"/>
      <c r="AA3250" s="510"/>
      <c r="AB3250" s="628" t="s">
        <v>1310</v>
      </c>
      <c r="AC3250" s="431" t="s">
        <v>1156</v>
      </c>
      <c r="AD3250" s="356"/>
      <c r="AE3250" s="356"/>
      <c r="AF3250" s="356"/>
      <c r="AG3250" s="356"/>
      <c r="AH3250" s="356"/>
      <c r="AI3250" s="356"/>
      <c r="AJ3250" s="441"/>
      <c r="AK3250" s="359"/>
    </row>
    <row r="3251" spans="1:37">
      <c r="A3251" s="367"/>
      <c r="B3251" s="386" t="s">
        <v>1022</v>
      </c>
      <c r="C3251" s="402">
        <v>46.786200000000001</v>
      </c>
      <c r="D3251" s="428">
        <v>23.550599999999999</v>
      </c>
      <c r="E3251" s="449" t="s">
        <v>206</v>
      </c>
      <c r="F3251" s="450" t="s">
        <v>1500</v>
      </c>
      <c r="G3251" s="450" t="s">
        <v>2690</v>
      </c>
      <c r="H3251" s="450" t="s">
        <v>5521</v>
      </c>
      <c r="I3251" s="452" t="s">
        <v>690</v>
      </c>
      <c r="J3251" s="457" t="s">
        <v>825</v>
      </c>
      <c r="K3251" s="407">
        <v>1</v>
      </c>
      <c r="L3251" s="407">
        <v>7</v>
      </c>
      <c r="M3251" s="407">
        <v>6</v>
      </c>
      <c r="N3251" s="425" t="s">
        <v>840</v>
      </c>
      <c r="O3251" s="437"/>
      <c r="P3251" s="406"/>
      <c r="Q3251" s="406"/>
      <c r="R3251" s="406"/>
      <c r="S3251" s="406"/>
      <c r="T3251" s="406"/>
      <c r="U3251" s="406"/>
      <c r="V3251" s="406" t="e">
        <f t="shared" si="178"/>
        <v>#VALUE!</v>
      </c>
      <c r="W3251" s="676"/>
      <c r="X3251" s="507" t="e">
        <f t="shared" si="176"/>
        <v>#VALUE!</v>
      </c>
      <c r="Y3251" s="508" t="e">
        <f t="shared" si="177"/>
        <v>#VALUE!</v>
      </c>
      <c r="Z3251" s="509"/>
      <c r="AA3251" s="510"/>
      <c r="AB3251" s="628" t="s">
        <v>1310</v>
      </c>
      <c r="AC3251" s="431" t="s">
        <v>1156</v>
      </c>
      <c r="AD3251" s="356"/>
      <c r="AE3251" s="356"/>
      <c r="AF3251" s="356"/>
      <c r="AG3251" s="356"/>
      <c r="AH3251" s="356"/>
      <c r="AI3251" s="356"/>
      <c r="AJ3251" s="441"/>
      <c r="AK3251" s="359"/>
    </row>
    <row r="3252" spans="1:37">
      <c r="A3252" s="367"/>
      <c r="B3252" s="445" t="s">
        <v>1754</v>
      </c>
      <c r="C3252" s="402">
        <v>46.785499999999999</v>
      </c>
      <c r="D3252" s="428">
        <v>23.540800000000001</v>
      </c>
      <c r="E3252" s="449" t="s">
        <v>206</v>
      </c>
      <c r="F3252" s="450" t="s">
        <v>1500</v>
      </c>
      <c r="G3252" s="450" t="s">
        <v>2690</v>
      </c>
      <c r="H3252" s="450" t="s">
        <v>3253</v>
      </c>
      <c r="I3252" s="452" t="s">
        <v>1756</v>
      </c>
      <c r="J3252" s="457" t="s">
        <v>825</v>
      </c>
      <c r="K3252" s="407" t="s">
        <v>840</v>
      </c>
      <c r="L3252" s="407" t="s">
        <v>840</v>
      </c>
      <c r="M3252" s="407" t="s">
        <v>840</v>
      </c>
      <c r="N3252" s="425">
        <v>400</v>
      </c>
      <c r="O3252" s="437"/>
      <c r="P3252" s="406"/>
      <c r="Q3252" s="406"/>
      <c r="R3252" s="406"/>
      <c r="S3252" s="406"/>
      <c r="T3252" s="406"/>
      <c r="U3252" s="406"/>
      <c r="V3252" s="406">
        <f t="shared" si="178"/>
        <v>400</v>
      </c>
      <c r="W3252" s="676"/>
      <c r="X3252" s="507" t="str">
        <f t="shared" si="176"/>
        <v>400 număr camere necunoscut &lt;span style="color: red;"&gt;(spuneți-mi sau trimiteți tabel întreținere)&lt;/span&gt;</v>
      </c>
      <c r="Y3252" s="508" t="str">
        <f t="shared" si="177"/>
        <v>400 din care 400 număr camere necunoscut &lt;span style="color: red;"&gt;(spuneți-mi sau trimiteți tabel întreținere)&lt;/span&gt;</v>
      </c>
      <c r="Z3252" s="509"/>
      <c r="AA3252" s="510" t="s">
        <v>1115</v>
      </c>
      <c r="AB3252" s="628" t="s">
        <v>1316</v>
      </c>
      <c r="AC3252" s="431" t="s">
        <v>1156</v>
      </c>
      <c r="AD3252" s="356"/>
      <c r="AE3252" s="356" t="s">
        <v>1755</v>
      </c>
      <c r="AF3252" s="356" t="s">
        <v>1107</v>
      </c>
      <c r="AG3252" s="356" t="s">
        <v>1154</v>
      </c>
      <c r="AH3252" s="356" t="s">
        <v>1757</v>
      </c>
      <c r="AI3252" s="356"/>
      <c r="AJ3252" s="441"/>
      <c r="AK3252" s="359"/>
    </row>
    <row r="3253" spans="1:37">
      <c r="A3253" s="367" t="s">
        <v>32</v>
      </c>
      <c r="B3253" s="369" t="s">
        <v>1022</v>
      </c>
      <c r="C3253" s="461">
        <v>46.744500000000002</v>
      </c>
      <c r="D3253" s="462">
        <v>23.590900000000001</v>
      </c>
      <c r="E3253" s="463" t="s">
        <v>206</v>
      </c>
      <c r="F3253" s="464" t="s">
        <v>1500</v>
      </c>
      <c r="G3253" s="464" t="s">
        <v>2629</v>
      </c>
      <c r="H3253" s="464" t="s">
        <v>5522</v>
      </c>
      <c r="I3253" s="474" t="s">
        <v>680</v>
      </c>
      <c r="J3253" s="475" t="s">
        <v>840</v>
      </c>
      <c r="K3253" s="476">
        <v>2</v>
      </c>
      <c r="L3253" s="476">
        <v>8</v>
      </c>
      <c r="M3253" s="476">
        <v>7</v>
      </c>
      <c r="N3253" s="477" t="s">
        <v>840</v>
      </c>
      <c r="O3253" s="478"/>
      <c r="P3253" s="479"/>
      <c r="Q3253" s="479"/>
      <c r="R3253" s="479"/>
      <c r="S3253" s="479"/>
      <c r="T3253" s="479"/>
      <c r="U3253" s="479"/>
      <c r="V3253" s="479" t="e">
        <f t="shared" si="178"/>
        <v>#VALUE!</v>
      </c>
      <c r="W3253" s="679"/>
      <c r="X3253" s="515" t="e">
        <f t="shared" si="176"/>
        <v>#VALUE!</v>
      </c>
      <c r="Y3253" s="516" t="e">
        <f t="shared" si="177"/>
        <v>#VALUE!</v>
      </c>
      <c r="Z3253" s="517"/>
      <c r="AA3253" s="518"/>
      <c r="AB3253" s="400" t="s">
        <v>1310</v>
      </c>
      <c r="AC3253" s="458" t="s">
        <v>1156</v>
      </c>
      <c r="AD3253" s="472"/>
      <c r="AE3253" s="472"/>
      <c r="AF3253" s="472"/>
      <c r="AG3253" s="472"/>
      <c r="AH3253" s="472"/>
      <c r="AI3253" s="472"/>
      <c r="AJ3253" s="473"/>
      <c r="AK3253" s="359"/>
    </row>
    <row r="3254" spans="1:37">
      <c r="A3254" s="367"/>
      <c r="B3254" s="386" t="s">
        <v>1022</v>
      </c>
      <c r="C3254" s="402">
        <v>46.748800000000003</v>
      </c>
      <c r="D3254" s="428">
        <v>23.590199999999999</v>
      </c>
      <c r="E3254" s="449" t="s">
        <v>206</v>
      </c>
      <c r="F3254" s="450" t="s">
        <v>1500</v>
      </c>
      <c r="G3254" s="450" t="s">
        <v>2629</v>
      </c>
      <c r="H3254" s="450" t="s">
        <v>5523</v>
      </c>
      <c r="I3254" s="452" t="s">
        <v>2731</v>
      </c>
      <c r="J3254" s="457" t="s">
        <v>840</v>
      </c>
      <c r="K3254" s="407" t="s">
        <v>840</v>
      </c>
      <c r="L3254" s="407">
        <v>9</v>
      </c>
      <c r="M3254" s="407">
        <v>9</v>
      </c>
      <c r="N3254" s="425" t="s">
        <v>840</v>
      </c>
      <c r="O3254" s="437"/>
      <c r="P3254" s="406"/>
      <c r="Q3254" s="406"/>
      <c r="R3254" s="406"/>
      <c r="S3254" s="406"/>
      <c r="T3254" s="406"/>
      <c r="U3254" s="406"/>
      <c r="V3254" s="406" t="e">
        <f t="shared" si="178"/>
        <v>#VALUE!</v>
      </c>
      <c r="W3254" s="676"/>
      <c r="X3254" s="507" t="e">
        <f t="shared" si="176"/>
        <v>#VALUE!</v>
      </c>
      <c r="Y3254" s="508" t="e">
        <f t="shared" si="177"/>
        <v>#VALUE!</v>
      </c>
      <c r="Z3254" s="509"/>
      <c r="AA3254" s="510"/>
      <c r="AB3254" s="628" t="s">
        <v>1310</v>
      </c>
      <c r="AC3254" s="431" t="s">
        <v>1156</v>
      </c>
      <c r="AD3254" s="356"/>
      <c r="AE3254" s="356"/>
      <c r="AF3254" s="356"/>
      <c r="AG3254" s="356"/>
      <c r="AH3254" s="356"/>
      <c r="AI3254" s="356"/>
      <c r="AJ3254" s="441"/>
      <c r="AK3254" s="359"/>
    </row>
    <row r="3255" spans="1:37">
      <c r="A3255" s="367"/>
      <c r="B3255" s="386" t="s">
        <v>1022</v>
      </c>
      <c r="C3255" s="402">
        <v>46.748800000000003</v>
      </c>
      <c r="D3255" s="428">
        <v>23.590699999999998</v>
      </c>
      <c r="E3255" s="449" t="s">
        <v>206</v>
      </c>
      <c r="F3255" s="450" t="s">
        <v>1500</v>
      </c>
      <c r="G3255" s="450" t="s">
        <v>2629</v>
      </c>
      <c r="H3255" s="450" t="s">
        <v>5523</v>
      </c>
      <c r="I3255" s="452" t="s">
        <v>676</v>
      </c>
      <c r="J3255" s="457" t="s">
        <v>825</v>
      </c>
      <c r="K3255" s="407">
        <v>1</v>
      </c>
      <c r="L3255" s="407">
        <v>7</v>
      </c>
      <c r="M3255" s="407">
        <v>6</v>
      </c>
      <c r="N3255" s="425" t="s">
        <v>840</v>
      </c>
      <c r="O3255" s="437"/>
      <c r="P3255" s="406"/>
      <c r="Q3255" s="406"/>
      <c r="R3255" s="406"/>
      <c r="S3255" s="406"/>
      <c r="T3255" s="406"/>
      <c r="U3255" s="406"/>
      <c r="V3255" s="406" t="e">
        <f t="shared" si="178"/>
        <v>#VALUE!</v>
      </c>
      <c r="W3255" s="676"/>
      <c r="X3255" s="507" t="e">
        <f t="shared" si="176"/>
        <v>#VALUE!</v>
      </c>
      <c r="Y3255" s="508" t="e">
        <f t="shared" si="177"/>
        <v>#VALUE!</v>
      </c>
      <c r="Z3255" s="509"/>
      <c r="AA3255" s="510"/>
      <c r="AB3255" s="628" t="s">
        <v>1310</v>
      </c>
      <c r="AC3255" s="431" t="s">
        <v>1156</v>
      </c>
      <c r="AD3255" s="356"/>
      <c r="AE3255" s="356"/>
      <c r="AF3255" s="356"/>
      <c r="AG3255" s="356"/>
      <c r="AH3255" s="356"/>
      <c r="AI3255" s="356"/>
      <c r="AJ3255" s="441"/>
      <c r="AK3255" s="359"/>
    </row>
    <row r="3256" spans="1:37">
      <c r="A3256" s="367"/>
      <c r="B3256" s="386" t="s">
        <v>1022</v>
      </c>
      <c r="C3256" s="402">
        <v>46.749299999999998</v>
      </c>
      <c r="D3256" s="428">
        <v>23.592700000000001</v>
      </c>
      <c r="E3256" s="449" t="s">
        <v>206</v>
      </c>
      <c r="F3256" s="450" t="s">
        <v>1500</v>
      </c>
      <c r="G3256" s="450" t="s">
        <v>2629</v>
      </c>
      <c r="H3256" s="450" t="s">
        <v>2940</v>
      </c>
      <c r="I3256" s="452" t="s">
        <v>2683</v>
      </c>
      <c r="J3256" s="457" t="s">
        <v>825</v>
      </c>
      <c r="K3256" s="407">
        <v>3</v>
      </c>
      <c r="L3256" s="407">
        <v>9</v>
      </c>
      <c r="M3256" s="407">
        <v>9</v>
      </c>
      <c r="N3256" s="425" t="s">
        <v>840</v>
      </c>
      <c r="O3256" s="437"/>
      <c r="P3256" s="406"/>
      <c r="Q3256" s="406"/>
      <c r="R3256" s="406"/>
      <c r="S3256" s="406"/>
      <c r="T3256" s="406"/>
      <c r="U3256" s="406"/>
      <c r="V3256" s="406" t="e">
        <f t="shared" si="178"/>
        <v>#VALUE!</v>
      </c>
      <c r="W3256" s="676"/>
      <c r="X3256" s="507" t="e">
        <f t="shared" si="176"/>
        <v>#VALUE!</v>
      </c>
      <c r="Y3256" s="508" t="e">
        <f t="shared" si="177"/>
        <v>#VALUE!</v>
      </c>
      <c r="Z3256" s="509"/>
      <c r="AA3256" s="510"/>
      <c r="AB3256" s="628" t="s">
        <v>1310</v>
      </c>
      <c r="AC3256" s="431" t="s">
        <v>1156</v>
      </c>
      <c r="AD3256" s="356"/>
      <c r="AE3256" s="356"/>
      <c r="AF3256" s="356"/>
      <c r="AG3256" s="356"/>
      <c r="AH3256" s="356"/>
      <c r="AI3256" s="356"/>
      <c r="AJ3256" s="441"/>
      <c r="AK3256" s="359"/>
    </row>
    <row r="3257" spans="1:37">
      <c r="A3257" s="367"/>
      <c r="B3257" s="386" t="s">
        <v>1022</v>
      </c>
      <c r="C3257" s="402">
        <v>46.750599999999999</v>
      </c>
      <c r="D3257" s="428">
        <v>23.590900000000001</v>
      </c>
      <c r="E3257" s="449" t="s">
        <v>206</v>
      </c>
      <c r="F3257" s="450" t="s">
        <v>1500</v>
      </c>
      <c r="G3257" s="450" t="s">
        <v>2629</v>
      </c>
      <c r="H3257" s="450" t="s">
        <v>3185</v>
      </c>
      <c r="I3257" s="452" t="s">
        <v>742</v>
      </c>
      <c r="J3257" s="457" t="s">
        <v>840</v>
      </c>
      <c r="K3257" s="407">
        <v>5</v>
      </c>
      <c r="L3257" s="407">
        <v>6</v>
      </c>
      <c r="M3257" s="407">
        <v>6</v>
      </c>
      <c r="N3257" s="425" t="s">
        <v>840</v>
      </c>
      <c r="O3257" s="437"/>
      <c r="P3257" s="406"/>
      <c r="Q3257" s="406"/>
      <c r="R3257" s="406"/>
      <c r="S3257" s="406"/>
      <c r="T3257" s="406"/>
      <c r="U3257" s="406"/>
      <c r="V3257" s="406" t="e">
        <f t="shared" si="178"/>
        <v>#VALUE!</v>
      </c>
      <c r="W3257" s="676"/>
      <c r="X3257" s="507" t="e">
        <f t="shared" si="176"/>
        <v>#VALUE!</v>
      </c>
      <c r="Y3257" s="508" t="e">
        <f t="shared" si="177"/>
        <v>#VALUE!</v>
      </c>
      <c r="Z3257" s="509"/>
      <c r="AA3257" s="510"/>
      <c r="AB3257" s="628" t="s">
        <v>1310</v>
      </c>
      <c r="AC3257" s="431" t="s">
        <v>1156</v>
      </c>
      <c r="AD3257" s="356"/>
      <c r="AE3257" s="356"/>
      <c r="AF3257" s="356"/>
      <c r="AG3257" s="356"/>
      <c r="AH3257" s="356"/>
      <c r="AI3257" s="356"/>
      <c r="AJ3257" s="441"/>
      <c r="AK3257" s="359"/>
    </row>
    <row r="3258" spans="1:37">
      <c r="A3258" s="367"/>
      <c r="B3258" s="386" t="s">
        <v>1022</v>
      </c>
      <c r="C3258" s="402">
        <v>46.750900000000001</v>
      </c>
      <c r="D3258" s="428">
        <v>23.584900000000001</v>
      </c>
      <c r="E3258" s="449" t="s">
        <v>206</v>
      </c>
      <c r="F3258" s="450" t="s">
        <v>1500</v>
      </c>
      <c r="G3258" s="450" t="s">
        <v>2629</v>
      </c>
      <c r="H3258" s="450" t="s">
        <v>3125</v>
      </c>
      <c r="I3258" s="452" t="s">
        <v>721</v>
      </c>
      <c r="J3258" s="457" t="s">
        <v>840</v>
      </c>
      <c r="K3258" s="407">
        <v>6</v>
      </c>
      <c r="L3258" s="407">
        <v>5</v>
      </c>
      <c r="M3258" s="407">
        <v>5</v>
      </c>
      <c r="N3258" s="425" t="s">
        <v>840</v>
      </c>
      <c r="O3258" s="437"/>
      <c r="P3258" s="406"/>
      <c r="Q3258" s="406"/>
      <c r="R3258" s="406"/>
      <c r="S3258" s="406"/>
      <c r="T3258" s="406"/>
      <c r="U3258" s="406"/>
      <c r="V3258" s="406" t="e">
        <f t="shared" si="178"/>
        <v>#VALUE!</v>
      </c>
      <c r="W3258" s="676"/>
      <c r="X3258" s="507" t="e">
        <f t="shared" si="176"/>
        <v>#VALUE!</v>
      </c>
      <c r="Y3258" s="508" t="e">
        <f t="shared" si="177"/>
        <v>#VALUE!</v>
      </c>
      <c r="Z3258" s="509"/>
      <c r="AA3258" s="510"/>
      <c r="AB3258" s="628" t="s">
        <v>1310</v>
      </c>
      <c r="AC3258" s="431" t="s">
        <v>1156</v>
      </c>
      <c r="AD3258" s="356"/>
      <c r="AE3258" s="356"/>
      <c r="AF3258" s="356"/>
      <c r="AG3258" s="356"/>
      <c r="AH3258" s="356"/>
      <c r="AI3258" s="356"/>
      <c r="AJ3258" s="441"/>
      <c r="AK3258" s="359"/>
    </row>
    <row r="3259" spans="1:37">
      <c r="A3259" s="367"/>
      <c r="B3259" s="386" t="s">
        <v>1022</v>
      </c>
      <c r="C3259" s="402">
        <v>46.7532</v>
      </c>
      <c r="D3259" s="428">
        <v>23.595199999999998</v>
      </c>
      <c r="E3259" s="449" t="s">
        <v>206</v>
      </c>
      <c r="F3259" s="450" t="s">
        <v>1500</v>
      </c>
      <c r="G3259" s="450" t="s">
        <v>2629</v>
      </c>
      <c r="H3259" s="450" t="s">
        <v>2940</v>
      </c>
      <c r="I3259" s="452" t="s">
        <v>690</v>
      </c>
      <c r="J3259" s="457" t="s">
        <v>825</v>
      </c>
      <c r="K3259" s="407">
        <v>1</v>
      </c>
      <c r="L3259" s="407">
        <v>7</v>
      </c>
      <c r="M3259" s="407">
        <v>6</v>
      </c>
      <c r="N3259" s="425" t="s">
        <v>840</v>
      </c>
      <c r="O3259" s="437"/>
      <c r="P3259" s="406"/>
      <c r="Q3259" s="406"/>
      <c r="R3259" s="406"/>
      <c r="S3259" s="406"/>
      <c r="T3259" s="406"/>
      <c r="U3259" s="406"/>
      <c r="V3259" s="406" t="e">
        <f t="shared" si="178"/>
        <v>#VALUE!</v>
      </c>
      <c r="W3259" s="676"/>
      <c r="X3259" s="507" t="e">
        <f t="shared" si="176"/>
        <v>#VALUE!</v>
      </c>
      <c r="Y3259" s="508" t="e">
        <f t="shared" si="177"/>
        <v>#VALUE!</v>
      </c>
      <c r="Z3259" s="509"/>
      <c r="AA3259" s="510"/>
      <c r="AB3259" s="628" t="s">
        <v>1310</v>
      </c>
      <c r="AC3259" s="431" t="s">
        <v>1156</v>
      </c>
      <c r="AD3259" s="356"/>
      <c r="AE3259" s="356"/>
      <c r="AF3259" s="356"/>
      <c r="AG3259" s="356"/>
      <c r="AH3259" s="356"/>
      <c r="AI3259" s="356"/>
      <c r="AJ3259" s="441"/>
      <c r="AK3259" s="359"/>
    </row>
    <row r="3260" spans="1:37">
      <c r="A3260" s="367"/>
      <c r="B3260" s="445" t="s">
        <v>1890</v>
      </c>
      <c r="C3260" s="402">
        <v>46.745800000000003</v>
      </c>
      <c r="D3260" s="428">
        <v>23.591899999999999</v>
      </c>
      <c r="E3260" s="449" t="s">
        <v>206</v>
      </c>
      <c r="F3260" s="450" t="s">
        <v>1500</v>
      </c>
      <c r="G3260" s="450" t="s">
        <v>2629</v>
      </c>
      <c r="H3260" s="450" t="s">
        <v>5524</v>
      </c>
      <c r="I3260" s="452" t="s">
        <v>1894</v>
      </c>
      <c r="J3260" s="457" t="s">
        <v>840</v>
      </c>
      <c r="K3260" s="407" t="s">
        <v>840</v>
      </c>
      <c r="L3260" s="407" t="s">
        <v>840</v>
      </c>
      <c r="M3260" s="407" t="s">
        <v>840</v>
      </c>
      <c r="N3260" s="425">
        <v>159</v>
      </c>
      <c r="O3260" s="437"/>
      <c r="P3260" s="406" t="s">
        <v>4</v>
      </c>
      <c r="Q3260" s="406" t="s">
        <v>4</v>
      </c>
      <c r="R3260" s="406" t="s">
        <v>4</v>
      </c>
      <c r="S3260" s="406" t="s">
        <v>4</v>
      </c>
      <c r="T3260" s="406"/>
      <c r="U3260" s="406"/>
      <c r="V3260" s="406">
        <f t="shared" si="178"/>
        <v>159</v>
      </c>
      <c r="W3260" s="676"/>
      <c r="X3260" s="507" t="str">
        <f t="shared" si="176"/>
        <v>? garsoniere, ? două camere, ? trei camere, ? patru camere, 159 număr camere necunoscut &lt;span style="color: red;"&gt;(spuneți-mi sau trimiteți tabel întreținere)&lt;/span&gt;</v>
      </c>
      <c r="Y3260" s="508" t="str">
        <f t="shared" si="177"/>
        <v>159 din care ? garsoniere, ? două camere, ? trei camere, ? patru camere, 159 număr camere necunoscut &lt;span style="color: red;"&gt;(spuneți-mi sau trimiteți tabel întreținere)&lt;/span&gt;</v>
      </c>
      <c r="Z3260" s="509"/>
      <c r="AA3260" s="510" t="s">
        <v>1126</v>
      </c>
      <c r="AB3260" s="628" t="s">
        <v>1316</v>
      </c>
      <c r="AC3260" s="431" t="s">
        <v>1156</v>
      </c>
      <c r="AD3260" s="356"/>
      <c r="AE3260" s="356" t="s">
        <v>1891</v>
      </c>
      <c r="AF3260" s="356" t="s">
        <v>1107</v>
      </c>
      <c r="AG3260" s="356" t="s">
        <v>1893</v>
      </c>
      <c r="AH3260" s="356" t="s">
        <v>1892</v>
      </c>
      <c r="AI3260" s="356"/>
      <c r="AJ3260" s="441"/>
      <c r="AK3260" s="359"/>
    </row>
    <row r="3261" spans="1:37">
      <c r="A3261" s="367"/>
      <c r="B3261" s="445" t="s">
        <v>1886</v>
      </c>
      <c r="C3261" s="402">
        <v>46.750500000000002</v>
      </c>
      <c r="D3261" s="428">
        <v>23.593</v>
      </c>
      <c r="E3261" s="449" t="s">
        <v>206</v>
      </c>
      <c r="F3261" s="450" t="s">
        <v>1500</v>
      </c>
      <c r="G3261" s="450" t="s">
        <v>2629</v>
      </c>
      <c r="H3261" s="450" t="s">
        <v>5525</v>
      </c>
      <c r="I3261" s="452" t="s">
        <v>2732</v>
      </c>
      <c r="J3261" s="457" t="s">
        <v>825</v>
      </c>
      <c r="K3261" s="407">
        <v>2</v>
      </c>
      <c r="L3261" s="407">
        <v>8</v>
      </c>
      <c r="M3261" s="407">
        <v>7</v>
      </c>
      <c r="N3261" s="425">
        <v>111</v>
      </c>
      <c r="O3261" s="437"/>
      <c r="P3261" s="406" t="s">
        <v>4</v>
      </c>
      <c r="Q3261" s="406" t="s">
        <v>4</v>
      </c>
      <c r="R3261" s="406" t="s">
        <v>4</v>
      </c>
      <c r="S3261" s="406" t="s">
        <v>4</v>
      </c>
      <c r="T3261" s="406"/>
      <c r="U3261" s="406"/>
      <c r="V3261" s="406">
        <f t="shared" si="178"/>
        <v>111</v>
      </c>
      <c r="W3261" s="676"/>
      <c r="X3261" s="507" t="str">
        <f t="shared" si="176"/>
        <v>? garsoniere, ? două camere, ? trei camere, ? patru camere, 111 număr camere necunoscut &lt;span style="color: red;"&gt;(spuneți-mi sau trimiteți tabel întreținere)&lt;/span&gt;</v>
      </c>
      <c r="Y3261" s="508" t="str">
        <f t="shared" si="177"/>
        <v>111 din care ? garsoniere, ? două camere, ? trei camere, ? patru camere, 111 număr camere necunoscut &lt;span style="color: red;"&gt;(spuneți-mi sau trimiteți tabel întreținere)&lt;/span&gt;</v>
      </c>
      <c r="Z3261" s="509"/>
      <c r="AA3261" s="510" t="s">
        <v>1130</v>
      </c>
      <c r="AB3261" s="628" t="s">
        <v>1316</v>
      </c>
      <c r="AC3261" s="431" t="s">
        <v>1156</v>
      </c>
      <c r="AD3261" s="356"/>
      <c r="AE3261" s="356" t="s">
        <v>1887</v>
      </c>
      <c r="AF3261" s="356" t="s">
        <v>1107</v>
      </c>
      <c r="AG3261" s="356" t="s">
        <v>1012</v>
      </c>
      <c r="AH3261" s="356" t="s">
        <v>2733</v>
      </c>
      <c r="AI3261" s="356"/>
      <c r="AJ3261" s="496"/>
      <c r="AK3261" s="359"/>
    </row>
    <row r="3262" spans="1:37">
      <c r="A3262" s="367"/>
      <c r="B3262" s="445" t="s">
        <v>2040</v>
      </c>
      <c r="C3262" s="402">
        <v>46.744599999999998</v>
      </c>
      <c r="D3262" s="428">
        <v>23.59</v>
      </c>
      <c r="E3262" s="449" t="s">
        <v>206</v>
      </c>
      <c r="F3262" s="450" t="s">
        <v>1500</v>
      </c>
      <c r="G3262" s="450" t="s">
        <v>2629</v>
      </c>
      <c r="H3262" s="450" t="s">
        <v>5522</v>
      </c>
      <c r="I3262" s="452" t="s">
        <v>644</v>
      </c>
      <c r="J3262" s="457" t="s">
        <v>825</v>
      </c>
      <c r="K3262" s="407">
        <v>3</v>
      </c>
      <c r="L3262" s="407">
        <v>8</v>
      </c>
      <c r="M3262" s="407">
        <v>8</v>
      </c>
      <c r="N3262" s="425" t="s">
        <v>840</v>
      </c>
      <c r="O3262" s="437"/>
      <c r="P3262" s="406"/>
      <c r="Q3262" s="406"/>
      <c r="R3262" s="406"/>
      <c r="S3262" s="406"/>
      <c r="T3262" s="406"/>
      <c r="U3262" s="406"/>
      <c r="V3262" s="406" t="e">
        <f t="shared" si="178"/>
        <v>#VALUE!</v>
      </c>
      <c r="W3262" s="676"/>
      <c r="X3262" s="507" t="e">
        <f t="shared" si="176"/>
        <v>#VALUE!</v>
      </c>
      <c r="Y3262" s="508" t="e">
        <f t="shared" si="177"/>
        <v>#VALUE!</v>
      </c>
      <c r="Z3262" s="509"/>
      <c r="AA3262" s="510"/>
      <c r="AB3262" s="628" t="s">
        <v>1310</v>
      </c>
      <c r="AC3262" s="431" t="s">
        <v>1156</v>
      </c>
      <c r="AD3262" s="356"/>
      <c r="AE3262" s="356"/>
      <c r="AF3262" s="356"/>
      <c r="AG3262" s="356"/>
      <c r="AH3262" s="356"/>
      <c r="AI3262" s="356"/>
      <c r="AJ3262" s="441"/>
      <c r="AK3262" s="359"/>
    </row>
    <row r="3263" spans="1:37">
      <c r="A3263" s="367"/>
      <c r="B3263" s="445" t="s">
        <v>1888</v>
      </c>
      <c r="C3263" s="402">
        <v>46.7502</v>
      </c>
      <c r="D3263" s="428">
        <v>23.588699999999999</v>
      </c>
      <c r="E3263" s="449" t="s">
        <v>206</v>
      </c>
      <c r="F3263" s="450" t="s">
        <v>1500</v>
      </c>
      <c r="G3263" s="450" t="s">
        <v>2629</v>
      </c>
      <c r="H3263" s="450" t="s">
        <v>5526</v>
      </c>
      <c r="I3263" s="452">
        <v>4</v>
      </c>
      <c r="J3263" s="457" t="s">
        <v>840</v>
      </c>
      <c r="K3263" s="407" t="s">
        <v>840</v>
      </c>
      <c r="L3263" s="407" t="s">
        <v>840</v>
      </c>
      <c r="M3263" s="407" t="s">
        <v>840</v>
      </c>
      <c r="N3263" s="425" t="s">
        <v>840</v>
      </c>
      <c r="O3263" s="437"/>
      <c r="P3263" s="406"/>
      <c r="Q3263" s="406" t="s">
        <v>4</v>
      </c>
      <c r="R3263" s="406" t="s">
        <v>4</v>
      </c>
      <c r="S3263" s="406" t="s">
        <v>4</v>
      </c>
      <c r="T3263" s="406"/>
      <c r="U3263" s="406"/>
      <c r="V3263" s="406" t="e">
        <f t="shared" si="178"/>
        <v>#VALUE!</v>
      </c>
      <c r="W3263" s="676"/>
      <c r="X3263" s="507" t="e">
        <f t="shared" si="176"/>
        <v>#VALUE!</v>
      </c>
      <c r="Y3263" s="508" t="e">
        <f t="shared" si="177"/>
        <v>#VALUE!</v>
      </c>
      <c r="Z3263" s="509"/>
      <c r="AA3263" s="510" t="s">
        <v>1115</v>
      </c>
      <c r="AB3263" s="628" t="s">
        <v>1316</v>
      </c>
      <c r="AC3263" s="431" t="s">
        <v>1156</v>
      </c>
      <c r="AD3263" s="356"/>
      <c r="AE3263" s="356" t="s">
        <v>1812</v>
      </c>
      <c r="AF3263" s="356" t="s">
        <v>1107</v>
      </c>
      <c r="AG3263" s="356" t="s">
        <v>1012</v>
      </c>
      <c r="AH3263" s="356" t="s">
        <v>1889</v>
      </c>
      <c r="AI3263" s="356"/>
      <c r="AJ3263" s="441"/>
      <c r="AK3263" s="359"/>
    </row>
    <row r="3264" spans="1:37">
      <c r="A3264" s="367"/>
      <c r="B3264" s="386" t="s">
        <v>2679</v>
      </c>
      <c r="C3264" s="402">
        <v>46.744399999999999</v>
      </c>
      <c r="D3264" s="428">
        <v>23.5869</v>
      </c>
      <c r="E3264" s="449" t="s">
        <v>206</v>
      </c>
      <c r="F3264" s="450" t="s">
        <v>1500</v>
      </c>
      <c r="G3264" s="450" t="s">
        <v>2629</v>
      </c>
      <c r="H3264" s="450" t="s">
        <v>2940</v>
      </c>
      <c r="I3264" s="452" t="s">
        <v>840</v>
      </c>
      <c r="J3264" s="457" t="s">
        <v>840</v>
      </c>
      <c r="K3264" s="407" t="s">
        <v>840</v>
      </c>
      <c r="L3264" s="407" t="s">
        <v>840</v>
      </c>
      <c r="M3264" s="407" t="s">
        <v>840</v>
      </c>
      <c r="N3264" s="425" t="s">
        <v>840</v>
      </c>
      <c r="O3264" s="437"/>
      <c r="P3264" s="406"/>
      <c r="Q3264" s="406"/>
      <c r="R3264" s="406"/>
      <c r="S3264" s="406"/>
      <c r="T3264" s="406"/>
      <c r="U3264" s="406"/>
      <c r="V3264" s="406" t="e">
        <f t="shared" si="178"/>
        <v>#VALUE!</v>
      </c>
      <c r="W3264" s="676"/>
      <c r="X3264" s="507" t="e">
        <f t="shared" si="176"/>
        <v>#VALUE!</v>
      </c>
      <c r="Y3264" s="508" t="e">
        <f t="shared" si="177"/>
        <v>#VALUE!</v>
      </c>
      <c r="Z3264" s="509"/>
      <c r="AA3264" s="510"/>
      <c r="AB3264" s="628" t="s">
        <v>1310</v>
      </c>
      <c r="AC3264" s="431" t="s">
        <v>1156</v>
      </c>
      <c r="AD3264" s="356"/>
      <c r="AE3264" s="356"/>
      <c r="AF3264" s="356"/>
      <c r="AG3264" s="356"/>
      <c r="AH3264" s="356"/>
      <c r="AI3264" s="356"/>
      <c r="AJ3264" s="441"/>
      <c r="AK3264" s="359"/>
    </row>
    <row r="3265" spans="1:37">
      <c r="A3265" s="367"/>
      <c r="B3265" s="386" t="s">
        <v>2678</v>
      </c>
      <c r="C3265" s="402">
        <v>46.744500000000002</v>
      </c>
      <c r="D3265" s="428">
        <v>23.589300000000001</v>
      </c>
      <c r="E3265" s="449" t="s">
        <v>206</v>
      </c>
      <c r="F3265" s="450" t="s">
        <v>1500</v>
      </c>
      <c r="G3265" s="450" t="s">
        <v>2629</v>
      </c>
      <c r="H3265" s="450" t="s">
        <v>5522</v>
      </c>
      <c r="I3265" s="452" t="s">
        <v>2734</v>
      </c>
      <c r="J3265" s="457" t="s">
        <v>840</v>
      </c>
      <c r="K3265" s="407">
        <v>5</v>
      </c>
      <c r="L3265" s="407">
        <v>6</v>
      </c>
      <c r="M3265" s="407">
        <v>6</v>
      </c>
      <c r="N3265" s="425" t="s">
        <v>840</v>
      </c>
      <c r="O3265" s="437"/>
      <c r="P3265" s="406"/>
      <c r="Q3265" s="406"/>
      <c r="R3265" s="406"/>
      <c r="S3265" s="406"/>
      <c r="T3265" s="406"/>
      <c r="U3265" s="406"/>
      <c r="V3265" s="406" t="e">
        <f t="shared" si="178"/>
        <v>#VALUE!</v>
      </c>
      <c r="W3265" s="676"/>
      <c r="X3265" s="507" t="e">
        <f t="shared" si="176"/>
        <v>#VALUE!</v>
      </c>
      <c r="Y3265" s="508" t="e">
        <f t="shared" si="177"/>
        <v>#VALUE!</v>
      </c>
      <c r="Z3265" s="509"/>
      <c r="AA3265" s="510"/>
      <c r="AB3265" s="628" t="s">
        <v>1310</v>
      </c>
      <c r="AC3265" s="431" t="s">
        <v>1156</v>
      </c>
      <c r="AD3265" s="356"/>
      <c r="AE3265" s="356"/>
      <c r="AF3265" s="356"/>
      <c r="AG3265" s="356"/>
      <c r="AH3265" s="356"/>
      <c r="AI3265" s="356"/>
      <c r="AJ3265" s="496"/>
      <c r="AK3265" s="359"/>
    </row>
    <row r="3266" spans="1:37">
      <c r="A3266" s="367" t="s">
        <v>32</v>
      </c>
      <c r="B3266" s="369" t="s">
        <v>1022</v>
      </c>
      <c r="C3266" s="461">
        <v>46.749600000000001</v>
      </c>
      <c r="D3266" s="462">
        <v>23.537299999999998</v>
      </c>
      <c r="E3266" s="463" t="s">
        <v>206</v>
      </c>
      <c r="F3266" s="464" t="s">
        <v>1500</v>
      </c>
      <c r="G3266" s="464" t="s">
        <v>2643</v>
      </c>
      <c r="H3266" s="464" t="s">
        <v>5527</v>
      </c>
      <c r="I3266" s="474" t="s">
        <v>684</v>
      </c>
      <c r="J3266" s="475" t="s">
        <v>840</v>
      </c>
      <c r="K3266" s="476">
        <v>4</v>
      </c>
      <c r="L3266" s="476">
        <v>4</v>
      </c>
      <c r="M3266" s="476">
        <v>4</v>
      </c>
      <c r="N3266" s="477" t="s">
        <v>840</v>
      </c>
      <c r="O3266" s="478"/>
      <c r="P3266" s="479"/>
      <c r="Q3266" s="479"/>
      <c r="R3266" s="479"/>
      <c r="S3266" s="479"/>
      <c r="T3266" s="479"/>
      <c r="U3266" s="479"/>
      <c r="V3266" s="479" t="e">
        <f t="shared" si="178"/>
        <v>#VALUE!</v>
      </c>
      <c r="W3266" s="679"/>
      <c r="X3266" s="515" t="e">
        <f t="shared" si="176"/>
        <v>#VALUE!</v>
      </c>
      <c r="Y3266" s="516" t="e">
        <f t="shared" si="177"/>
        <v>#VALUE!</v>
      </c>
      <c r="Z3266" s="517"/>
      <c r="AA3266" s="518"/>
      <c r="AB3266" s="400" t="s">
        <v>1310</v>
      </c>
      <c r="AC3266" s="458" t="s">
        <v>1156</v>
      </c>
      <c r="AD3266" s="472"/>
      <c r="AE3266" s="472"/>
      <c r="AF3266" s="472"/>
      <c r="AG3266" s="472"/>
      <c r="AH3266" s="472"/>
      <c r="AI3266" s="472"/>
      <c r="AJ3266" s="473"/>
      <c r="AK3266" s="359"/>
    </row>
    <row r="3267" spans="1:37">
      <c r="A3267" s="367"/>
      <c r="B3267" s="386" t="s">
        <v>1022</v>
      </c>
      <c r="C3267" s="402">
        <v>46.75</v>
      </c>
      <c r="D3267" s="428">
        <v>23.537099999999999</v>
      </c>
      <c r="E3267" s="449" t="s">
        <v>206</v>
      </c>
      <c r="F3267" s="450" t="s">
        <v>1500</v>
      </c>
      <c r="G3267" s="450" t="s">
        <v>2643</v>
      </c>
      <c r="H3267" s="450" t="s">
        <v>5527</v>
      </c>
      <c r="I3267" s="452" t="s">
        <v>746</v>
      </c>
      <c r="J3267" s="457" t="s">
        <v>840</v>
      </c>
      <c r="K3267" s="407">
        <v>8</v>
      </c>
      <c r="L3267" s="407">
        <v>4</v>
      </c>
      <c r="M3267" s="407">
        <v>4</v>
      </c>
      <c r="N3267" s="425" t="s">
        <v>840</v>
      </c>
      <c r="O3267" s="437"/>
      <c r="P3267" s="406"/>
      <c r="Q3267" s="406"/>
      <c r="R3267" s="406"/>
      <c r="S3267" s="406"/>
      <c r="T3267" s="406"/>
      <c r="U3267" s="406"/>
      <c r="V3267" s="406" t="e">
        <f t="shared" si="178"/>
        <v>#VALUE!</v>
      </c>
      <c r="W3267" s="676"/>
      <c r="X3267" s="507" t="e">
        <f t="shared" si="176"/>
        <v>#VALUE!</v>
      </c>
      <c r="Y3267" s="508" t="e">
        <f t="shared" si="177"/>
        <v>#VALUE!</v>
      </c>
      <c r="Z3267" s="509"/>
      <c r="AA3267" s="510"/>
      <c r="AB3267" s="628" t="s">
        <v>1310</v>
      </c>
      <c r="AC3267" s="431" t="s">
        <v>1156</v>
      </c>
      <c r="AD3267" s="356"/>
      <c r="AE3267" s="356"/>
      <c r="AF3267" s="356"/>
      <c r="AG3267" s="356"/>
      <c r="AH3267" s="356"/>
      <c r="AI3267" s="356"/>
      <c r="AJ3267" s="441"/>
      <c r="AK3267" s="359"/>
    </row>
    <row r="3268" spans="1:37">
      <c r="A3268" s="367"/>
      <c r="B3268" s="386" t="s">
        <v>1022</v>
      </c>
      <c r="C3268" s="402">
        <v>46.750599999999999</v>
      </c>
      <c r="D3268" s="428">
        <v>23.537199999999999</v>
      </c>
      <c r="E3268" s="449" t="s">
        <v>206</v>
      </c>
      <c r="F3268" s="450" t="s">
        <v>1500</v>
      </c>
      <c r="G3268" s="450" t="s">
        <v>2643</v>
      </c>
      <c r="H3268" s="450" t="s">
        <v>5527</v>
      </c>
      <c r="I3268" s="452" t="s">
        <v>687</v>
      </c>
      <c r="J3268" s="457" t="s">
        <v>840</v>
      </c>
      <c r="K3268" s="407">
        <v>1</v>
      </c>
      <c r="L3268" s="407">
        <v>3</v>
      </c>
      <c r="M3268" s="407">
        <v>3</v>
      </c>
      <c r="N3268" s="425" t="s">
        <v>840</v>
      </c>
      <c r="O3268" s="437"/>
      <c r="P3268" s="406"/>
      <c r="Q3268" s="406"/>
      <c r="R3268" s="406"/>
      <c r="S3268" s="406"/>
      <c r="T3268" s="406"/>
      <c r="U3268" s="406"/>
      <c r="V3268" s="406" t="e">
        <f t="shared" si="178"/>
        <v>#VALUE!</v>
      </c>
      <c r="W3268" s="676"/>
      <c r="X3268" s="507" t="e">
        <f t="shared" si="176"/>
        <v>#VALUE!</v>
      </c>
      <c r="Y3268" s="508" t="e">
        <f t="shared" si="177"/>
        <v>#VALUE!</v>
      </c>
      <c r="Z3268" s="509"/>
      <c r="AA3268" s="510"/>
      <c r="AB3268" s="628" t="s">
        <v>1310</v>
      </c>
      <c r="AC3268" s="431" t="s">
        <v>1156</v>
      </c>
      <c r="AD3268" s="356"/>
      <c r="AE3268" s="356"/>
      <c r="AF3268" s="356"/>
      <c r="AG3268" s="356"/>
      <c r="AH3268" s="356"/>
      <c r="AI3268" s="356"/>
      <c r="AJ3268" s="441"/>
      <c r="AK3268" s="359"/>
    </row>
    <row r="3269" spans="1:37">
      <c r="A3269" s="367"/>
      <c r="B3269" s="386" t="s">
        <v>1022</v>
      </c>
      <c r="C3269" s="402">
        <v>46.755400000000002</v>
      </c>
      <c r="D3269" s="428">
        <v>23.613900000000001</v>
      </c>
      <c r="E3269" s="449" t="s">
        <v>206</v>
      </c>
      <c r="F3269" s="450" t="s">
        <v>1500</v>
      </c>
      <c r="G3269" s="450" t="s">
        <v>2630</v>
      </c>
      <c r="H3269" s="450" t="s">
        <v>3314</v>
      </c>
      <c r="I3269" s="452" t="s">
        <v>840</v>
      </c>
      <c r="J3269" s="457" t="s">
        <v>840</v>
      </c>
      <c r="K3269" s="407" t="s">
        <v>840</v>
      </c>
      <c r="L3269" s="407" t="s">
        <v>840</v>
      </c>
      <c r="M3269" s="407" t="s">
        <v>840</v>
      </c>
      <c r="N3269" s="425" t="s">
        <v>840</v>
      </c>
      <c r="O3269" s="437"/>
      <c r="P3269" s="406"/>
      <c r="Q3269" s="406"/>
      <c r="R3269" s="406"/>
      <c r="S3269" s="406"/>
      <c r="T3269" s="406"/>
      <c r="U3269" s="406"/>
      <c r="V3269" s="406" t="e">
        <f t="shared" si="178"/>
        <v>#VALUE!</v>
      </c>
      <c r="W3269" s="676"/>
      <c r="X3269" s="507" t="e">
        <f t="shared" si="176"/>
        <v>#VALUE!</v>
      </c>
      <c r="Y3269" s="508" t="e">
        <f t="shared" si="177"/>
        <v>#VALUE!</v>
      </c>
      <c r="Z3269" s="509"/>
      <c r="AA3269" s="510"/>
      <c r="AB3269" s="628" t="s">
        <v>1310</v>
      </c>
      <c r="AC3269" s="431" t="s">
        <v>1156</v>
      </c>
      <c r="AD3269" s="356"/>
      <c r="AE3269" s="356"/>
      <c r="AF3269" s="356"/>
      <c r="AG3269" s="356"/>
      <c r="AH3269" s="356"/>
      <c r="AI3269" s="356"/>
      <c r="AJ3269" s="441"/>
      <c r="AK3269" s="359"/>
    </row>
    <row r="3270" spans="1:37">
      <c r="A3270" s="367" t="s">
        <v>32</v>
      </c>
      <c r="B3270" s="369" t="s">
        <v>1022</v>
      </c>
      <c r="C3270" s="461">
        <v>46.756100000000004</v>
      </c>
      <c r="D3270" s="462">
        <v>23.614699999999999</v>
      </c>
      <c r="E3270" s="463" t="s">
        <v>206</v>
      </c>
      <c r="F3270" s="464" t="s">
        <v>1500</v>
      </c>
      <c r="G3270" s="464" t="s">
        <v>2630</v>
      </c>
      <c r="H3270" s="464" t="s">
        <v>5528</v>
      </c>
      <c r="I3270" s="474" t="s">
        <v>912</v>
      </c>
      <c r="J3270" s="475" t="s">
        <v>840</v>
      </c>
      <c r="K3270" s="476">
        <v>3</v>
      </c>
      <c r="L3270" s="476">
        <v>6</v>
      </c>
      <c r="M3270" s="476">
        <v>6</v>
      </c>
      <c r="N3270" s="477" t="s">
        <v>840</v>
      </c>
      <c r="O3270" s="478"/>
      <c r="P3270" s="479"/>
      <c r="Q3270" s="479"/>
      <c r="R3270" s="479"/>
      <c r="S3270" s="479"/>
      <c r="T3270" s="479"/>
      <c r="U3270" s="479"/>
      <c r="V3270" s="479" t="e">
        <f t="shared" si="178"/>
        <v>#VALUE!</v>
      </c>
      <c r="W3270" s="679"/>
      <c r="X3270" s="515" t="e">
        <f t="shared" si="176"/>
        <v>#VALUE!</v>
      </c>
      <c r="Y3270" s="516" t="e">
        <f t="shared" si="177"/>
        <v>#VALUE!</v>
      </c>
      <c r="Z3270" s="517"/>
      <c r="AA3270" s="518"/>
      <c r="AB3270" s="400" t="s">
        <v>1310</v>
      </c>
      <c r="AC3270" s="458" t="s">
        <v>1156</v>
      </c>
      <c r="AD3270" s="472"/>
      <c r="AE3270" s="472"/>
      <c r="AF3270" s="472"/>
      <c r="AG3270" s="472"/>
      <c r="AH3270" s="472"/>
      <c r="AI3270" s="472"/>
      <c r="AJ3270" s="473"/>
      <c r="AK3270" s="359"/>
    </row>
    <row r="3271" spans="1:37">
      <c r="A3271" s="367"/>
      <c r="B3271" s="386" t="s">
        <v>1022</v>
      </c>
      <c r="C3271" s="402">
        <v>46.7562</v>
      </c>
      <c r="D3271" s="428">
        <v>23.6159</v>
      </c>
      <c r="E3271" s="449" t="s">
        <v>206</v>
      </c>
      <c r="F3271" s="450" t="s">
        <v>1500</v>
      </c>
      <c r="G3271" s="450" t="s">
        <v>2630</v>
      </c>
      <c r="H3271" s="450" t="s">
        <v>5528</v>
      </c>
      <c r="I3271" s="452" t="s">
        <v>1996</v>
      </c>
      <c r="J3271" s="457" t="s">
        <v>825</v>
      </c>
      <c r="K3271" s="407">
        <v>2</v>
      </c>
      <c r="L3271" s="407">
        <v>13</v>
      </c>
      <c r="M3271" s="407">
        <v>12</v>
      </c>
      <c r="N3271" s="425" t="s">
        <v>840</v>
      </c>
      <c r="O3271" s="437"/>
      <c r="P3271" s="406"/>
      <c r="Q3271" s="406"/>
      <c r="R3271" s="406"/>
      <c r="S3271" s="406"/>
      <c r="T3271" s="406"/>
      <c r="U3271" s="406"/>
      <c r="V3271" s="406" t="e">
        <f t="shared" si="178"/>
        <v>#VALUE!</v>
      </c>
      <c r="W3271" s="676"/>
      <c r="X3271" s="507" t="e">
        <f t="shared" si="176"/>
        <v>#VALUE!</v>
      </c>
      <c r="Y3271" s="508" t="e">
        <f t="shared" si="177"/>
        <v>#VALUE!</v>
      </c>
      <c r="Z3271" s="509"/>
      <c r="AA3271" s="510"/>
      <c r="AB3271" s="628" t="s">
        <v>1310</v>
      </c>
      <c r="AC3271" s="431" t="s">
        <v>1156</v>
      </c>
      <c r="AD3271" s="356"/>
      <c r="AE3271" s="356"/>
      <c r="AF3271" s="356"/>
      <c r="AG3271" s="356"/>
      <c r="AH3271" s="356"/>
      <c r="AI3271" s="356"/>
      <c r="AJ3271" s="441"/>
      <c r="AK3271" s="359"/>
    </row>
    <row r="3272" spans="1:37">
      <c r="A3272" s="367"/>
      <c r="B3272" s="386" t="s">
        <v>1022</v>
      </c>
      <c r="C3272" s="402">
        <v>46.757199999999997</v>
      </c>
      <c r="D3272" s="428">
        <v>23.613</v>
      </c>
      <c r="E3272" s="449" t="s">
        <v>206</v>
      </c>
      <c r="F3272" s="450" t="s">
        <v>1500</v>
      </c>
      <c r="G3272" s="450" t="s">
        <v>2630</v>
      </c>
      <c r="H3272" s="450" t="s">
        <v>5528</v>
      </c>
      <c r="I3272" s="452" t="s">
        <v>745</v>
      </c>
      <c r="J3272" s="457" t="s">
        <v>840</v>
      </c>
      <c r="K3272" s="407">
        <v>2</v>
      </c>
      <c r="L3272" s="407">
        <v>6</v>
      </c>
      <c r="M3272" s="407">
        <v>6</v>
      </c>
      <c r="N3272" s="425" t="s">
        <v>840</v>
      </c>
      <c r="O3272" s="437"/>
      <c r="P3272" s="406"/>
      <c r="Q3272" s="406"/>
      <c r="R3272" s="406"/>
      <c r="S3272" s="406"/>
      <c r="T3272" s="406"/>
      <c r="U3272" s="406"/>
      <c r="V3272" s="406" t="e">
        <f t="shared" si="178"/>
        <v>#VALUE!</v>
      </c>
      <c r="W3272" s="676"/>
      <c r="X3272" s="507" t="e">
        <f t="shared" si="176"/>
        <v>#VALUE!</v>
      </c>
      <c r="Y3272" s="508" t="e">
        <f t="shared" si="177"/>
        <v>#VALUE!</v>
      </c>
      <c r="Z3272" s="509"/>
      <c r="AA3272" s="510"/>
      <c r="AB3272" s="628" t="s">
        <v>1310</v>
      </c>
      <c r="AC3272" s="431" t="s">
        <v>1156</v>
      </c>
      <c r="AD3272" s="356"/>
      <c r="AE3272" s="356"/>
      <c r="AF3272" s="356"/>
      <c r="AG3272" s="356"/>
      <c r="AH3272" s="356"/>
      <c r="AI3272" s="356"/>
      <c r="AJ3272" s="441"/>
      <c r="AK3272" s="359"/>
    </row>
    <row r="3273" spans="1:37">
      <c r="A3273" s="367"/>
      <c r="B3273" s="386" t="s">
        <v>1022</v>
      </c>
      <c r="C3273" s="402">
        <v>46.758099999999999</v>
      </c>
      <c r="D3273" s="428">
        <v>23.608799999999999</v>
      </c>
      <c r="E3273" s="449" t="s">
        <v>206</v>
      </c>
      <c r="F3273" s="450" t="s">
        <v>1500</v>
      </c>
      <c r="G3273" s="450" t="s">
        <v>2630</v>
      </c>
      <c r="H3273" s="450" t="s">
        <v>3010</v>
      </c>
      <c r="I3273" s="452" t="s">
        <v>860</v>
      </c>
      <c r="J3273" s="457" t="s">
        <v>840</v>
      </c>
      <c r="K3273" s="407">
        <v>1</v>
      </c>
      <c r="L3273" s="407">
        <v>6</v>
      </c>
      <c r="M3273" s="407">
        <v>6</v>
      </c>
      <c r="N3273" s="425" t="s">
        <v>840</v>
      </c>
      <c r="O3273" s="437"/>
      <c r="P3273" s="406"/>
      <c r="Q3273" s="406"/>
      <c r="R3273" s="406"/>
      <c r="S3273" s="406"/>
      <c r="T3273" s="406"/>
      <c r="U3273" s="406"/>
      <c r="V3273" s="406" t="e">
        <f t="shared" si="178"/>
        <v>#VALUE!</v>
      </c>
      <c r="W3273" s="676"/>
      <c r="X3273" s="507" t="e">
        <f t="shared" si="176"/>
        <v>#VALUE!</v>
      </c>
      <c r="Y3273" s="508" t="e">
        <f t="shared" si="177"/>
        <v>#VALUE!</v>
      </c>
      <c r="Z3273" s="509"/>
      <c r="AA3273" s="510"/>
      <c r="AB3273" s="628" t="s">
        <v>1310</v>
      </c>
      <c r="AC3273" s="431" t="s">
        <v>1156</v>
      </c>
      <c r="AD3273" s="356"/>
      <c r="AE3273" s="356"/>
      <c r="AF3273" s="356"/>
      <c r="AG3273" s="356"/>
      <c r="AH3273" s="356"/>
      <c r="AI3273" s="356"/>
      <c r="AJ3273" s="441"/>
      <c r="AK3273" s="359"/>
    </row>
    <row r="3274" spans="1:37">
      <c r="A3274" s="367"/>
      <c r="B3274" s="386" t="s">
        <v>1022</v>
      </c>
      <c r="C3274" s="402">
        <v>46.759599999999999</v>
      </c>
      <c r="D3274" s="428">
        <v>23.614599999999999</v>
      </c>
      <c r="E3274" s="449" t="s">
        <v>206</v>
      </c>
      <c r="F3274" s="450" t="s">
        <v>1500</v>
      </c>
      <c r="G3274" s="450" t="s">
        <v>2630</v>
      </c>
      <c r="H3274" s="450" t="s">
        <v>2940</v>
      </c>
      <c r="I3274" s="452" t="s">
        <v>719</v>
      </c>
      <c r="J3274" s="457" t="s">
        <v>840</v>
      </c>
      <c r="K3274" s="407">
        <v>1</v>
      </c>
      <c r="L3274" s="407">
        <v>4</v>
      </c>
      <c r="M3274" s="407">
        <v>3</v>
      </c>
      <c r="N3274" s="425" t="s">
        <v>840</v>
      </c>
      <c r="O3274" s="437"/>
      <c r="P3274" s="406"/>
      <c r="Q3274" s="406"/>
      <c r="R3274" s="406"/>
      <c r="S3274" s="406"/>
      <c r="T3274" s="406"/>
      <c r="U3274" s="406"/>
      <c r="V3274" s="406" t="e">
        <f t="shared" si="178"/>
        <v>#VALUE!</v>
      </c>
      <c r="W3274" s="676"/>
      <c r="X3274" s="507" t="e">
        <f t="shared" si="176"/>
        <v>#VALUE!</v>
      </c>
      <c r="Y3274" s="508" t="e">
        <f t="shared" si="177"/>
        <v>#VALUE!</v>
      </c>
      <c r="Z3274" s="509"/>
      <c r="AA3274" s="510"/>
      <c r="AB3274" s="628" t="s">
        <v>1310</v>
      </c>
      <c r="AC3274" s="431" t="s">
        <v>1156</v>
      </c>
      <c r="AD3274" s="356"/>
      <c r="AE3274" s="356"/>
      <c r="AF3274" s="356"/>
      <c r="AG3274" s="356"/>
      <c r="AH3274" s="356"/>
      <c r="AI3274" s="356"/>
      <c r="AJ3274" s="441"/>
      <c r="AK3274" s="359"/>
    </row>
    <row r="3275" spans="1:37">
      <c r="A3275" s="367"/>
      <c r="B3275" s="386" t="s">
        <v>1022</v>
      </c>
      <c r="C3275" s="402">
        <v>46.761499999999998</v>
      </c>
      <c r="D3275" s="428">
        <v>23.611499999999999</v>
      </c>
      <c r="E3275" s="449" t="s">
        <v>206</v>
      </c>
      <c r="F3275" s="450" t="s">
        <v>1500</v>
      </c>
      <c r="G3275" s="450" t="s">
        <v>2630</v>
      </c>
      <c r="H3275" s="450" t="s">
        <v>5529</v>
      </c>
      <c r="I3275" s="452" t="s">
        <v>695</v>
      </c>
      <c r="J3275" s="457" t="s">
        <v>840</v>
      </c>
      <c r="K3275" s="407">
        <v>1</v>
      </c>
      <c r="L3275" s="407">
        <v>5</v>
      </c>
      <c r="M3275" s="407">
        <v>4</v>
      </c>
      <c r="N3275" s="425">
        <v>5</v>
      </c>
      <c r="O3275" s="437"/>
      <c r="P3275" s="406"/>
      <c r="Q3275" s="406"/>
      <c r="R3275" s="406"/>
      <c r="S3275" s="406"/>
      <c r="T3275" s="406"/>
      <c r="U3275" s="406"/>
      <c r="V3275" s="406">
        <f t="shared" si="178"/>
        <v>5</v>
      </c>
      <c r="W3275" s="676"/>
      <c r="X3275" s="507" t="str">
        <f t="shared" si="176"/>
        <v>5 număr camere necunoscut &lt;span style="color: red;"&gt;(spuneți-mi sau trimiteți tabel întreținere)&lt;/span&gt;</v>
      </c>
      <c r="Y3275" s="508" t="str">
        <f t="shared" si="177"/>
        <v>5 din care 5 număr camere necunoscut &lt;span style="color: red;"&gt;(spuneți-mi sau trimiteți tabel întreținere)&lt;/span&gt;</v>
      </c>
      <c r="Z3275" s="509"/>
      <c r="AA3275" s="510"/>
      <c r="AB3275" s="628" t="s">
        <v>1310</v>
      </c>
      <c r="AC3275" s="431" t="s">
        <v>1156</v>
      </c>
      <c r="AD3275" s="356"/>
      <c r="AE3275" s="356"/>
      <c r="AF3275" s="356"/>
      <c r="AG3275" s="356"/>
      <c r="AH3275" s="356"/>
      <c r="AI3275" s="356"/>
      <c r="AJ3275" s="496"/>
      <c r="AK3275" s="359"/>
    </row>
    <row r="3276" spans="1:37">
      <c r="A3276" s="367"/>
      <c r="B3276" s="386" t="s">
        <v>1022</v>
      </c>
      <c r="C3276" s="402">
        <v>46.761800000000001</v>
      </c>
      <c r="D3276" s="428">
        <v>23.611799999999999</v>
      </c>
      <c r="E3276" s="449" t="s">
        <v>206</v>
      </c>
      <c r="F3276" s="450" t="s">
        <v>1500</v>
      </c>
      <c r="G3276" s="450" t="s">
        <v>2630</v>
      </c>
      <c r="H3276" s="450" t="s">
        <v>5529</v>
      </c>
      <c r="I3276" s="452" t="s">
        <v>675</v>
      </c>
      <c r="J3276" s="457" t="s">
        <v>840</v>
      </c>
      <c r="K3276" s="407">
        <v>1</v>
      </c>
      <c r="L3276" s="407">
        <v>8</v>
      </c>
      <c r="M3276" s="407">
        <v>7</v>
      </c>
      <c r="N3276" s="425" t="s">
        <v>840</v>
      </c>
      <c r="O3276" s="437"/>
      <c r="P3276" s="406"/>
      <c r="Q3276" s="406"/>
      <c r="R3276" s="406"/>
      <c r="S3276" s="406"/>
      <c r="T3276" s="406"/>
      <c r="U3276" s="406"/>
      <c r="V3276" s="406" t="e">
        <f t="shared" si="178"/>
        <v>#VALUE!</v>
      </c>
      <c r="W3276" s="676"/>
      <c r="X3276" s="507" t="e">
        <f t="shared" si="176"/>
        <v>#VALUE!</v>
      </c>
      <c r="Y3276" s="508" t="e">
        <f t="shared" si="177"/>
        <v>#VALUE!</v>
      </c>
      <c r="Z3276" s="509"/>
      <c r="AA3276" s="510"/>
      <c r="AB3276" s="628" t="s">
        <v>1310</v>
      </c>
      <c r="AC3276" s="431" t="s">
        <v>1156</v>
      </c>
      <c r="AD3276" s="356"/>
      <c r="AE3276" s="356"/>
      <c r="AF3276" s="356"/>
      <c r="AG3276" s="356"/>
      <c r="AH3276" s="356"/>
      <c r="AI3276" s="356"/>
      <c r="AJ3276" s="496"/>
      <c r="AK3276" s="359"/>
    </row>
    <row r="3277" spans="1:37">
      <c r="A3277" s="367"/>
      <c r="B3277" s="386" t="s">
        <v>1022</v>
      </c>
      <c r="C3277" s="402">
        <v>46.761949999999999</v>
      </c>
      <c r="D3277" s="428">
        <v>23.611499999999999</v>
      </c>
      <c r="E3277" s="449" t="s">
        <v>206</v>
      </c>
      <c r="F3277" s="450" t="s">
        <v>1500</v>
      </c>
      <c r="G3277" s="450" t="s">
        <v>2630</v>
      </c>
      <c r="H3277" s="450" t="s">
        <v>5529</v>
      </c>
      <c r="I3277" s="452" t="s">
        <v>676</v>
      </c>
      <c r="J3277" s="457" t="s">
        <v>840</v>
      </c>
      <c r="K3277" s="407">
        <v>1</v>
      </c>
      <c r="L3277" s="407">
        <v>7</v>
      </c>
      <c r="M3277" s="407">
        <v>6</v>
      </c>
      <c r="N3277" s="425" t="s">
        <v>840</v>
      </c>
      <c r="O3277" s="437"/>
      <c r="P3277" s="406"/>
      <c r="Q3277" s="406"/>
      <c r="R3277" s="406"/>
      <c r="S3277" s="406"/>
      <c r="T3277" s="406"/>
      <c r="U3277" s="406"/>
      <c r="V3277" s="406" t="e">
        <f t="shared" si="178"/>
        <v>#VALUE!</v>
      </c>
      <c r="W3277" s="676"/>
      <c r="X3277" s="507" t="e">
        <f t="shared" si="176"/>
        <v>#VALUE!</v>
      </c>
      <c r="Y3277" s="508" t="e">
        <f t="shared" si="177"/>
        <v>#VALUE!</v>
      </c>
      <c r="Z3277" s="509"/>
      <c r="AA3277" s="510"/>
      <c r="AB3277" s="628" t="s">
        <v>1310</v>
      </c>
      <c r="AC3277" s="431" t="s">
        <v>1156</v>
      </c>
      <c r="AD3277" s="356"/>
      <c r="AE3277" s="356"/>
      <c r="AF3277" s="356"/>
      <c r="AG3277" s="356"/>
      <c r="AH3277" s="356"/>
      <c r="AI3277" s="356"/>
      <c r="AJ3277" s="441"/>
      <c r="AK3277" s="359"/>
    </row>
    <row r="3278" spans="1:37">
      <c r="A3278" s="367"/>
      <c r="B3278" s="386" t="s">
        <v>1022</v>
      </c>
      <c r="C3278" s="402">
        <v>46.762099999999997</v>
      </c>
      <c r="D3278" s="428">
        <v>23.6113</v>
      </c>
      <c r="E3278" s="449" t="s">
        <v>206</v>
      </c>
      <c r="F3278" s="450" t="s">
        <v>1500</v>
      </c>
      <c r="G3278" s="450" t="s">
        <v>2630</v>
      </c>
      <c r="H3278" s="450" t="s">
        <v>5529</v>
      </c>
      <c r="I3278" s="452" t="s">
        <v>676</v>
      </c>
      <c r="J3278" s="457" t="s">
        <v>840</v>
      </c>
      <c r="K3278" s="407">
        <v>1</v>
      </c>
      <c r="L3278" s="407">
        <v>7</v>
      </c>
      <c r="M3278" s="407">
        <v>6</v>
      </c>
      <c r="N3278" s="425" t="s">
        <v>840</v>
      </c>
      <c r="O3278" s="437"/>
      <c r="P3278" s="406"/>
      <c r="Q3278" s="406"/>
      <c r="R3278" s="406"/>
      <c r="S3278" s="406"/>
      <c r="T3278" s="406"/>
      <c r="U3278" s="406"/>
      <c r="V3278" s="406" t="e">
        <f t="shared" si="178"/>
        <v>#VALUE!</v>
      </c>
      <c r="W3278" s="676"/>
      <c r="X3278" s="507" t="e">
        <f t="shared" si="176"/>
        <v>#VALUE!</v>
      </c>
      <c r="Y3278" s="508" t="e">
        <f t="shared" si="177"/>
        <v>#VALUE!</v>
      </c>
      <c r="Z3278" s="509"/>
      <c r="AA3278" s="510"/>
      <c r="AB3278" s="628" t="s">
        <v>1310</v>
      </c>
      <c r="AC3278" s="431" t="s">
        <v>1156</v>
      </c>
      <c r="AD3278" s="356"/>
      <c r="AE3278" s="356"/>
      <c r="AF3278" s="356"/>
      <c r="AG3278" s="356"/>
      <c r="AH3278" s="356"/>
      <c r="AI3278" s="356"/>
      <c r="AJ3278" s="441"/>
      <c r="AK3278" s="359"/>
    </row>
    <row r="3279" spans="1:37">
      <c r="A3279" s="367"/>
      <c r="B3279" s="386" t="s">
        <v>1022</v>
      </c>
      <c r="C3279" s="402">
        <v>46.763800000000003</v>
      </c>
      <c r="D3279" s="428">
        <v>23.6129</v>
      </c>
      <c r="E3279" s="449" t="s">
        <v>206</v>
      </c>
      <c r="F3279" s="450" t="s">
        <v>1500</v>
      </c>
      <c r="G3279" s="450" t="s">
        <v>2630</v>
      </c>
      <c r="H3279" s="450" t="s">
        <v>2940</v>
      </c>
      <c r="I3279" s="452" t="s">
        <v>718</v>
      </c>
      <c r="J3279" s="457" t="s">
        <v>840</v>
      </c>
      <c r="K3279" s="407">
        <v>1</v>
      </c>
      <c r="L3279" s="407">
        <v>5</v>
      </c>
      <c r="M3279" s="407">
        <v>4</v>
      </c>
      <c r="N3279" s="425" t="s">
        <v>840</v>
      </c>
      <c r="O3279" s="437"/>
      <c r="P3279" s="406"/>
      <c r="Q3279" s="406"/>
      <c r="R3279" s="406"/>
      <c r="S3279" s="406"/>
      <c r="T3279" s="406"/>
      <c r="U3279" s="406"/>
      <c r="V3279" s="406" t="e">
        <f t="shared" si="178"/>
        <v>#VALUE!</v>
      </c>
      <c r="W3279" s="676"/>
      <c r="X3279" s="507" t="e">
        <f t="shared" si="176"/>
        <v>#VALUE!</v>
      </c>
      <c r="Y3279" s="508" t="e">
        <f t="shared" si="177"/>
        <v>#VALUE!</v>
      </c>
      <c r="Z3279" s="509"/>
      <c r="AA3279" s="510"/>
      <c r="AB3279" s="628" t="s">
        <v>1310</v>
      </c>
      <c r="AC3279" s="431" t="s">
        <v>1156</v>
      </c>
      <c r="AD3279" s="356"/>
      <c r="AE3279" s="356"/>
      <c r="AF3279" s="356"/>
      <c r="AG3279" s="356"/>
      <c r="AH3279" s="356"/>
      <c r="AI3279" s="356"/>
      <c r="AJ3279" s="441"/>
      <c r="AK3279" s="359"/>
    </row>
    <row r="3280" spans="1:37">
      <c r="A3280" s="367"/>
      <c r="B3280" s="386" t="s">
        <v>1022</v>
      </c>
      <c r="C3280" s="402">
        <v>46.764200000000002</v>
      </c>
      <c r="D3280" s="428">
        <v>23.619199999999999</v>
      </c>
      <c r="E3280" s="449" t="s">
        <v>206</v>
      </c>
      <c r="F3280" s="450" t="s">
        <v>1500</v>
      </c>
      <c r="G3280" s="450" t="s">
        <v>2630</v>
      </c>
      <c r="H3280" s="450" t="s">
        <v>5530</v>
      </c>
      <c r="I3280" s="452" t="s">
        <v>699</v>
      </c>
      <c r="J3280" s="457" t="s">
        <v>840</v>
      </c>
      <c r="K3280" s="407">
        <v>1</v>
      </c>
      <c r="L3280" s="407">
        <v>6</v>
      </c>
      <c r="M3280" s="407">
        <v>6</v>
      </c>
      <c r="N3280" s="425" t="s">
        <v>840</v>
      </c>
      <c r="O3280" s="437"/>
      <c r="P3280" s="406"/>
      <c r="Q3280" s="406"/>
      <c r="R3280" s="406"/>
      <c r="S3280" s="406"/>
      <c r="T3280" s="406"/>
      <c r="U3280" s="406"/>
      <c r="V3280" s="406" t="e">
        <f t="shared" si="178"/>
        <v>#VALUE!</v>
      </c>
      <c r="W3280" s="676"/>
      <c r="X3280" s="507" t="e">
        <f t="shared" si="176"/>
        <v>#VALUE!</v>
      </c>
      <c r="Y3280" s="508" t="e">
        <f t="shared" si="177"/>
        <v>#VALUE!</v>
      </c>
      <c r="Z3280" s="509"/>
      <c r="AA3280" s="510"/>
      <c r="AB3280" s="628" t="s">
        <v>1310</v>
      </c>
      <c r="AC3280" s="431" t="s">
        <v>1156</v>
      </c>
      <c r="AD3280" s="356"/>
      <c r="AE3280" s="356"/>
      <c r="AF3280" s="356"/>
      <c r="AG3280" s="356"/>
      <c r="AH3280" s="356"/>
      <c r="AI3280" s="356"/>
      <c r="AJ3280" s="441"/>
      <c r="AK3280" s="359"/>
    </row>
    <row r="3281" spans="1:37">
      <c r="A3281" s="367"/>
      <c r="B3281" s="386" t="s">
        <v>1022</v>
      </c>
      <c r="C3281" s="402">
        <v>46.766599999999997</v>
      </c>
      <c r="D3281" s="428">
        <v>23.619900000000001</v>
      </c>
      <c r="E3281" s="449" t="s">
        <v>206</v>
      </c>
      <c r="F3281" s="450" t="s">
        <v>1500</v>
      </c>
      <c r="G3281" s="450" t="s">
        <v>2630</v>
      </c>
      <c r="H3281" s="450" t="s">
        <v>3014</v>
      </c>
      <c r="I3281" s="452" t="s">
        <v>753</v>
      </c>
      <c r="J3281" s="457" t="s">
        <v>840</v>
      </c>
      <c r="K3281" s="407">
        <v>1</v>
      </c>
      <c r="L3281" s="407">
        <v>5</v>
      </c>
      <c r="M3281" s="407">
        <v>5</v>
      </c>
      <c r="N3281" s="425" t="s">
        <v>840</v>
      </c>
      <c r="O3281" s="437"/>
      <c r="P3281" s="406"/>
      <c r="Q3281" s="406"/>
      <c r="R3281" s="406"/>
      <c r="S3281" s="406"/>
      <c r="T3281" s="406"/>
      <c r="U3281" s="406"/>
      <c r="V3281" s="406" t="e">
        <f t="shared" si="178"/>
        <v>#VALUE!</v>
      </c>
      <c r="W3281" s="676"/>
      <c r="X3281" s="507" t="e">
        <f t="shared" si="176"/>
        <v>#VALUE!</v>
      </c>
      <c r="Y3281" s="508" t="e">
        <f t="shared" si="177"/>
        <v>#VALUE!</v>
      </c>
      <c r="Z3281" s="509"/>
      <c r="AA3281" s="510"/>
      <c r="AB3281" s="628" t="s">
        <v>1310</v>
      </c>
      <c r="AC3281" s="431" t="s">
        <v>1156</v>
      </c>
      <c r="AD3281" s="356"/>
      <c r="AE3281" s="356"/>
      <c r="AF3281" s="356"/>
      <c r="AG3281" s="356"/>
      <c r="AH3281" s="356"/>
      <c r="AI3281" s="356"/>
      <c r="AJ3281" s="496"/>
      <c r="AK3281" s="359"/>
    </row>
    <row r="3282" spans="1:37">
      <c r="A3282" s="367"/>
      <c r="B3282" s="386" t="s">
        <v>1022</v>
      </c>
      <c r="C3282" s="402">
        <v>46.7669</v>
      </c>
      <c r="D3282" s="428">
        <v>23.619700000000002</v>
      </c>
      <c r="E3282" s="449" t="s">
        <v>206</v>
      </c>
      <c r="F3282" s="450" t="s">
        <v>1500</v>
      </c>
      <c r="G3282" s="450" t="s">
        <v>2630</v>
      </c>
      <c r="H3282" s="450" t="s">
        <v>3014</v>
      </c>
      <c r="I3282" s="452" t="s">
        <v>740</v>
      </c>
      <c r="J3282" s="457" t="s">
        <v>840</v>
      </c>
      <c r="K3282" s="407">
        <v>1</v>
      </c>
      <c r="L3282" s="407">
        <v>6</v>
      </c>
      <c r="M3282" s="407">
        <v>6</v>
      </c>
      <c r="N3282" s="425" t="s">
        <v>840</v>
      </c>
      <c r="O3282" s="437"/>
      <c r="P3282" s="406"/>
      <c r="Q3282" s="406"/>
      <c r="R3282" s="406"/>
      <c r="S3282" s="406"/>
      <c r="T3282" s="406"/>
      <c r="U3282" s="406"/>
      <c r="V3282" s="406" t="e">
        <f t="shared" si="178"/>
        <v>#VALUE!</v>
      </c>
      <c r="W3282" s="676"/>
      <c r="X3282" s="507" t="e">
        <f t="shared" si="176"/>
        <v>#VALUE!</v>
      </c>
      <c r="Y3282" s="508" t="e">
        <f t="shared" si="177"/>
        <v>#VALUE!</v>
      </c>
      <c r="Z3282" s="509"/>
      <c r="AA3282" s="510"/>
      <c r="AB3282" s="628" t="s">
        <v>1310</v>
      </c>
      <c r="AC3282" s="431" t="s">
        <v>1156</v>
      </c>
      <c r="AD3282" s="356"/>
      <c r="AE3282" s="356"/>
      <c r="AF3282" s="356"/>
      <c r="AG3282" s="356"/>
      <c r="AH3282" s="356"/>
      <c r="AI3282" s="356"/>
      <c r="AJ3282" s="441"/>
      <c r="AK3282" s="359"/>
    </row>
    <row r="3283" spans="1:37">
      <c r="A3283" s="367"/>
      <c r="B3283" s="386" t="s">
        <v>1022</v>
      </c>
      <c r="C3283" s="402">
        <v>46.769500000000001</v>
      </c>
      <c r="D3283" s="428">
        <v>23.619599999999998</v>
      </c>
      <c r="E3283" s="449" t="s">
        <v>206</v>
      </c>
      <c r="F3283" s="450" t="s">
        <v>1500</v>
      </c>
      <c r="G3283" s="450" t="s">
        <v>2630</v>
      </c>
      <c r="H3283" s="450" t="s">
        <v>2940</v>
      </c>
      <c r="I3283" s="452" t="s">
        <v>689</v>
      </c>
      <c r="J3283" s="457" t="s">
        <v>825</v>
      </c>
      <c r="K3283" s="407">
        <v>1</v>
      </c>
      <c r="L3283" s="407">
        <v>10</v>
      </c>
      <c r="M3283" s="407">
        <v>8</v>
      </c>
      <c r="N3283" s="425" t="s">
        <v>840</v>
      </c>
      <c r="O3283" s="437"/>
      <c r="P3283" s="406"/>
      <c r="Q3283" s="406"/>
      <c r="R3283" s="406"/>
      <c r="S3283" s="406"/>
      <c r="T3283" s="406"/>
      <c r="U3283" s="406"/>
      <c r="V3283" s="406" t="e">
        <f t="shared" si="178"/>
        <v>#VALUE!</v>
      </c>
      <c r="W3283" s="676"/>
      <c r="X3283" s="507" t="e">
        <f t="shared" si="176"/>
        <v>#VALUE!</v>
      </c>
      <c r="Y3283" s="508" t="e">
        <f t="shared" si="177"/>
        <v>#VALUE!</v>
      </c>
      <c r="Z3283" s="509"/>
      <c r="AA3283" s="510"/>
      <c r="AB3283" s="628" t="s">
        <v>1310</v>
      </c>
      <c r="AC3283" s="431" t="s">
        <v>1156</v>
      </c>
      <c r="AD3283" s="356"/>
      <c r="AE3283" s="356"/>
      <c r="AF3283" s="356"/>
      <c r="AG3283" s="356"/>
      <c r="AH3283" s="356"/>
      <c r="AI3283" s="356"/>
      <c r="AJ3283" s="441"/>
      <c r="AK3283" s="359"/>
    </row>
    <row r="3284" spans="1:37">
      <c r="A3284" s="367"/>
      <c r="B3284" s="445" t="s">
        <v>1989</v>
      </c>
      <c r="C3284" s="402">
        <v>46.761299999999999</v>
      </c>
      <c r="D3284" s="428">
        <v>23.613800000000001</v>
      </c>
      <c r="E3284" s="449" t="s">
        <v>206</v>
      </c>
      <c r="F3284" s="450" t="s">
        <v>1500</v>
      </c>
      <c r="G3284" s="450" t="s">
        <v>2630</v>
      </c>
      <c r="H3284" s="450" t="s">
        <v>5531</v>
      </c>
      <c r="I3284" s="452" t="s">
        <v>1992</v>
      </c>
      <c r="J3284" s="457" t="s">
        <v>911</v>
      </c>
      <c r="K3284" s="407">
        <v>1</v>
      </c>
      <c r="L3284" s="407">
        <v>7</v>
      </c>
      <c r="M3284" s="407">
        <v>6</v>
      </c>
      <c r="N3284" s="425">
        <v>34</v>
      </c>
      <c r="O3284" s="437"/>
      <c r="P3284" s="406" t="s">
        <v>4</v>
      </c>
      <c r="Q3284" s="406" t="s">
        <v>4</v>
      </c>
      <c r="R3284" s="406" t="s">
        <v>4</v>
      </c>
      <c r="S3284" s="406" t="s">
        <v>4</v>
      </c>
      <c r="T3284" s="406"/>
      <c r="U3284" s="406"/>
      <c r="V3284" s="406">
        <f t="shared" si="178"/>
        <v>34</v>
      </c>
      <c r="W3284" s="676"/>
      <c r="X3284" s="507" t="str">
        <f t="shared" si="176"/>
        <v>? garsoniere, ? două camere, ? trei camere, ? patru camere, 34 număr camere necunoscut &lt;span style="color: red;"&gt;(spuneți-mi sau trimiteți tabel întreținere)&lt;/span&gt;</v>
      </c>
      <c r="Y3284" s="508" t="str">
        <f t="shared" si="177"/>
        <v>34 din care ? garsoniere, ? două camere, ? trei camere, ? patru camere, 34 număr camere necunoscut &lt;span style="color: red;"&gt;(spuneți-mi sau trimiteți tabel întreținere)&lt;/span&gt;</v>
      </c>
      <c r="Z3284" s="509"/>
      <c r="AA3284" s="510"/>
      <c r="AB3284" s="628" t="s">
        <v>1316</v>
      </c>
      <c r="AC3284" s="431" t="s">
        <v>1156</v>
      </c>
      <c r="AD3284" s="356"/>
      <c r="AE3284" s="356" t="s">
        <v>1990</v>
      </c>
      <c r="AF3284" s="356" t="s">
        <v>1107</v>
      </c>
      <c r="AG3284" s="356" t="s">
        <v>1011</v>
      </c>
      <c r="AH3284" s="356" t="s">
        <v>1991</v>
      </c>
      <c r="AI3284" s="356"/>
      <c r="AJ3284" s="441"/>
      <c r="AK3284" s="359"/>
    </row>
    <row r="3285" spans="1:37">
      <c r="A3285" s="367"/>
      <c r="B3285" s="386" t="s">
        <v>2680</v>
      </c>
      <c r="C3285" s="402">
        <v>46.756100000000004</v>
      </c>
      <c r="D3285" s="428">
        <v>23.616700000000002</v>
      </c>
      <c r="E3285" s="449" t="s">
        <v>206</v>
      </c>
      <c r="F3285" s="450" t="s">
        <v>1500</v>
      </c>
      <c r="G3285" s="450" t="s">
        <v>2630</v>
      </c>
      <c r="H3285" s="450" t="s">
        <v>2940</v>
      </c>
      <c r="I3285" s="452" t="s">
        <v>1995</v>
      </c>
      <c r="J3285" s="457" t="s">
        <v>825</v>
      </c>
      <c r="K3285" s="407">
        <v>3</v>
      </c>
      <c r="L3285" s="407">
        <v>10</v>
      </c>
      <c r="M3285" s="407">
        <v>9</v>
      </c>
      <c r="N3285" s="425" t="s">
        <v>840</v>
      </c>
      <c r="O3285" s="437"/>
      <c r="P3285" s="406"/>
      <c r="Q3285" s="406"/>
      <c r="R3285" s="406"/>
      <c r="S3285" s="406"/>
      <c r="T3285" s="406"/>
      <c r="U3285" s="406"/>
      <c r="V3285" s="406" t="e">
        <f t="shared" si="178"/>
        <v>#VALUE!</v>
      </c>
      <c r="W3285" s="676"/>
      <c r="X3285" s="507" t="e">
        <f t="shared" si="176"/>
        <v>#VALUE!</v>
      </c>
      <c r="Y3285" s="508" t="e">
        <f t="shared" si="177"/>
        <v>#VALUE!</v>
      </c>
      <c r="Z3285" s="509"/>
      <c r="AA3285" s="510"/>
      <c r="AB3285" s="628" t="s">
        <v>1310</v>
      </c>
      <c r="AC3285" s="431" t="s">
        <v>1156</v>
      </c>
      <c r="AD3285" s="356"/>
      <c r="AE3285" s="356"/>
      <c r="AF3285" s="356"/>
      <c r="AG3285" s="356"/>
      <c r="AH3285" s="356"/>
      <c r="AI3285" s="356"/>
      <c r="AJ3285" s="441"/>
      <c r="AK3285" s="359"/>
    </row>
    <row r="3286" spans="1:37">
      <c r="A3286" s="367"/>
      <c r="B3286" s="445" t="s">
        <v>1993</v>
      </c>
      <c r="C3286" s="402">
        <v>46.764800000000001</v>
      </c>
      <c r="D3286" s="428">
        <v>23.6067</v>
      </c>
      <c r="E3286" s="449" t="s">
        <v>206</v>
      </c>
      <c r="F3286" s="450" t="s">
        <v>1500</v>
      </c>
      <c r="G3286" s="450" t="s">
        <v>2630</v>
      </c>
      <c r="H3286" s="450" t="s">
        <v>5532</v>
      </c>
      <c r="I3286" s="452" t="s">
        <v>881</v>
      </c>
      <c r="J3286" s="457" t="s">
        <v>825</v>
      </c>
      <c r="K3286" s="407" t="s">
        <v>840</v>
      </c>
      <c r="L3286" s="407">
        <v>7</v>
      </c>
      <c r="M3286" s="407">
        <v>6</v>
      </c>
      <c r="N3286" s="425">
        <v>56</v>
      </c>
      <c r="O3286" s="437"/>
      <c r="P3286" s="406" t="s">
        <v>4</v>
      </c>
      <c r="Q3286" s="406" t="s">
        <v>4</v>
      </c>
      <c r="R3286" s="406" t="s">
        <v>4</v>
      </c>
      <c r="S3286" s="406"/>
      <c r="T3286" s="406"/>
      <c r="U3286" s="406"/>
      <c r="V3286" s="406">
        <f t="shared" si="178"/>
        <v>56</v>
      </c>
      <c r="W3286" s="676"/>
      <c r="X3286" s="507" t="str">
        <f t="shared" si="176"/>
        <v>? garsoniere, ? două camere, ? trei camere, 56 număr camere necunoscut &lt;span style="color: red;"&gt;(spuneți-mi sau trimiteți tabel întreținere)&lt;/span&gt;</v>
      </c>
      <c r="Y3286" s="508" t="str">
        <f t="shared" si="177"/>
        <v>56 din care ? garsoniere, ? două camere, ? trei camere, 56 număr camere necunoscut &lt;span style="color: red;"&gt;(spuneți-mi sau trimiteți tabel întreținere)&lt;/span&gt;</v>
      </c>
      <c r="Z3286" s="509"/>
      <c r="AA3286" s="510" t="s">
        <v>777</v>
      </c>
      <c r="AB3286" s="628" t="s">
        <v>1316</v>
      </c>
      <c r="AC3286" s="431" t="s">
        <v>1156</v>
      </c>
      <c r="AD3286" s="356"/>
      <c r="AE3286" s="356" t="s">
        <v>1993</v>
      </c>
      <c r="AF3286" s="356" t="s">
        <v>1116</v>
      </c>
      <c r="AG3286" s="356" t="s">
        <v>631</v>
      </c>
      <c r="AH3286" s="356" t="s">
        <v>1994</v>
      </c>
      <c r="AI3286" s="356"/>
      <c r="AJ3286" s="441"/>
      <c r="AK3286" s="359"/>
    </row>
    <row r="3287" spans="1:37">
      <c r="A3287" s="367" t="s">
        <v>32</v>
      </c>
      <c r="B3287" s="369" t="s">
        <v>1022</v>
      </c>
      <c r="C3287" s="461">
        <v>46.770299999999999</v>
      </c>
      <c r="D3287" s="462">
        <v>23.551200000000001</v>
      </c>
      <c r="E3287" s="463" t="s">
        <v>206</v>
      </c>
      <c r="F3287" s="464" t="s">
        <v>1500</v>
      </c>
      <c r="G3287" s="464" t="s">
        <v>2644</v>
      </c>
      <c r="H3287" s="464" t="s">
        <v>5533</v>
      </c>
      <c r="I3287" s="474" t="s">
        <v>1034</v>
      </c>
      <c r="J3287" s="475" t="s">
        <v>840</v>
      </c>
      <c r="K3287" s="476">
        <v>1</v>
      </c>
      <c r="L3287" s="476">
        <v>6</v>
      </c>
      <c r="M3287" s="476">
        <v>5</v>
      </c>
      <c r="N3287" s="477" t="s">
        <v>840</v>
      </c>
      <c r="O3287" s="478"/>
      <c r="P3287" s="479"/>
      <c r="Q3287" s="479"/>
      <c r="R3287" s="479"/>
      <c r="S3287" s="479"/>
      <c r="T3287" s="479"/>
      <c r="U3287" s="479"/>
      <c r="V3287" s="479" t="e">
        <f t="shared" si="178"/>
        <v>#VALUE!</v>
      </c>
      <c r="W3287" s="679"/>
      <c r="X3287" s="515" t="e">
        <f t="shared" si="176"/>
        <v>#VALUE!</v>
      </c>
      <c r="Y3287" s="516" t="e">
        <f t="shared" si="177"/>
        <v>#VALUE!</v>
      </c>
      <c r="Z3287" s="517"/>
      <c r="AA3287" s="518"/>
      <c r="AB3287" s="400" t="s">
        <v>1310</v>
      </c>
      <c r="AC3287" s="458" t="s">
        <v>1156</v>
      </c>
      <c r="AD3287" s="472"/>
      <c r="AE3287" s="472"/>
      <c r="AF3287" s="472"/>
      <c r="AG3287" s="472"/>
      <c r="AH3287" s="472"/>
      <c r="AI3287" s="472"/>
      <c r="AJ3287" s="473"/>
      <c r="AK3287" s="359"/>
    </row>
    <row r="3288" spans="1:37">
      <c r="A3288" s="367"/>
      <c r="B3288" s="386" t="s">
        <v>1022</v>
      </c>
      <c r="C3288" s="402">
        <v>46.773600000000002</v>
      </c>
      <c r="D3288" s="428">
        <v>23.563400000000001</v>
      </c>
      <c r="E3288" s="449" t="s">
        <v>206</v>
      </c>
      <c r="F3288" s="450" t="s">
        <v>1500</v>
      </c>
      <c r="G3288" s="450" t="s">
        <v>2644</v>
      </c>
      <c r="H3288" s="450" t="s">
        <v>3301</v>
      </c>
      <c r="I3288" s="452" t="s">
        <v>871</v>
      </c>
      <c r="J3288" s="457" t="s">
        <v>825</v>
      </c>
      <c r="K3288" s="407">
        <v>2</v>
      </c>
      <c r="L3288" s="407">
        <v>6</v>
      </c>
      <c r="M3288" s="407">
        <v>6</v>
      </c>
      <c r="N3288" s="425" t="s">
        <v>840</v>
      </c>
      <c r="O3288" s="437"/>
      <c r="P3288" s="406"/>
      <c r="Q3288" s="406"/>
      <c r="R3288" s="406"/>
      <c r="S3288" s="406"/>
      <c r="T3288" s="406"/>
      <c r="U3288" s="406"/>
      <c r="V3288" s="406" t="e">
        <f t="shared" si="178"/>
        <v>#VALUE!</v>
      </c>
      <c r="W3288" s="676"/>
      <c r="X3288" s="507" t="e">
        <f t="shared" si="176"/>
        <v>#VALUE!</v>
      </c>
      <c r="Y3288" s="508" t="e">
        <f t="shared" si="177"/>
        <v>#VALUE!</v>
      </c>
      <c r="Z3288" s="509"/>
      <c r="AA3288" s="510"/>
      <c r="AB3288" s="628" t="s">
        <v>1310</v>
      </c>
      <c r="AC3288" s="431" t="s">
        <v>1156</v>
      </c>
      <c r="AD3288" s="356"/>
      <c r="AE3288" s="356"/>
      <c r="AF3288" s="356"/>
      <c r="AG3288" s="356"/>
      <c r="AH3288" s="356"/>
      <c r="AI3288" s="356"/>
      <c r="AJ3288" s="441"/>
      <c r="AK3288" s="359"/>
    </row>
    <row r="3289" spans="1:37">
      <c r="A3289" s="367"/>
      <c r="B3289" s="386" t="s">
        <v>1022</v>
      </c>
      <c r="C3289" s="402">
        <v>46.774099999999997</v>
      </c>
      <c r="D3289" s="428">
        <v>23.563300000000002</v>
      </c>
      <c r="E3289" s="449" t="s">
        <v>206</v>
      </c>
      <c r="F3289" s="450" t="s">
        <v>1500</v>
      </c>
      <c r="G3289" s="450" t="s">
        <v>2644</v>
      </c>
      <c r="H3289" s="450" t="s">
        <v>5534</v>
      </c>
      <c r="I3289" s="452" t="s">
        <v>915</v>
      </c>
      <c r="J3289" s="457" t="s">
        <v>840</v>
      </c>
      <c r="K3289" s="407">
        <v>2</v>
      </c>
      <c r="L3289" s="407">
        <v>5</v>
      </c>
      <c r="M3289" s="407">
        <v>5</v>
      </c>
      <c r="N3289" s="425" t="s">
        <v>840</v>
      </c>
      <c r="O3289" s="437"/>
      <c r="P3289" s="406"/>
      <c r="Q3289" s="406"/>
      <c r="R3289" s="406"/>
      <c r="S3289" s="406"/>
      <c r="T3289" s="406"/>
      <c r="U3289" s="406"/>
      <c r="V3289" s="406" t="e">
        <f t="shared" si="178"/>
        <v>#VALUE!</v>
      </c>
      <c r="W3289" s="676"/>
      <c r="X3289" s="507" t="e">
        <f t="shared" si="176"/>
        <v>#VALUE!</v>
      </c>
      <c r="Y3289" s="508" t="e">
        <f t="shared" si="177"/>
        <v>#VALUE!</v>
      </c>
      <c r="Z3289" s="509"/>
      <c r="AA3289" s="510"/>
      <c r="AB3289" s="628" t="s">
        <v>1310</v>
      </c>
      <c r="AC3289" s="431" t="s">
        <v>1156</v>
      </c>
      <c r="AD3289" s="356"/>
      <c r="AE3289" s="356"/>
      <c r="AF3289" s="356"/>
      <c r="AG3289" s="356"/>
      <c r="AH3289" s="356"/>
      <c r="AI3289" s="356"/>
      <c r="AJ3289" s="441"/>
      <c r="AK3289" s="359"/>
    </row>
    <row r="3290" spans="1:37">
      <c r="A3290" s="367"/>
      <c r="B3290" s="386" t="s">
        <v>1022</v>
      </c>
      <c r="C3290" s="402">
        <v>46.7744</v>
      </c>
      <c r="D3290" s="428">
        <v>23.561499999999999</v>
      </c>
      <c r="E3290" s="449" t="s">
        <v>206</v>
      </c>
      <c r="F3290" s="450" t="s">
        <v>1500</v>
      </c>
      <c r="G3290" s="450" t="s">
        <v>2644</v>
      </c>
      <c r="H3290" s="450" t="s">
        <v>5535</v>
      </c>
      <c r="I3290" s="452" t="s">
        <v>840</v>
      </c>
      <c r="J3290" s="457" t="s">
        <v>840</v>
      </c>
      <c r="K3290" s="407" t="s">
        <v>840</v>
      </c>
      <c r="L3290" s="407" t="s">
        <v>840</v>
      </c>
      <c r="M3290" s="407" t="s">
        <v>840</v>
      </c>
      <c r="N3290" s="425" t="s">
        <v>840</v>
      </c>
      <c r="O3290" s="437"/>
      <c r="P3290" s="406"/>
      <c r="Q3290" s="406"/>
      <c r="R3290" s="406"/>
      <c r="S3290" s="406"/>
      <c r="T3290" s="406"/>
      <c r="U3290" s="406"/>
      <c r="V3290" s="406" t="e">
        <f t="shared" si="178"/>
        <v>#VALUE!</v>
      </c>
      <c r="W3290" s="676"/>
      <c r="X3290" s="507" t="e">
        <f t="shared" si="176"/>
        <v>#VALUE!</v>
      </c>
      <c r="Y3290" s="508" t="e">
        <f t="shared" si="177"/>
        <v>#VALUE!</v>
      </c>
      <c r="Z3290" s="509"/>
      <c r="AA3290" s="510"/>
      <c r="AB3290" s="628" t="s">
        <v>1310</v>
      </c>
      <c r="AC3290" s="431" t="s">
        <v>1156</v>
      </c>
      <c r="AD3290" s="356"/>
      <c r="AE3290" s="356"/>
      <c r="AF3290" s="356"/>
      <c r="AG3290" s="356"/>
      <c r="AH3290" s="356"/>
      <c r="AI3290" s="356"/>
      <c r="AJ3290" s="441"/>
      <c r="AK3290" s="359"/>
    </row>
    <row r="3291" spans="1:37">
      <c r="A3291" s="367"/>
      <c r="B3291" s="386" t="s">
        <v>1022</v>
      </c>
      <c r="C3291" s="402">
        <v>46.774700000000003</v>
      </c>
      <c r="D3291" s="428">
        <v>23.561599999999999</v>
      </c>
      <c r="E3291" s="449" t="s">
        <v>206</v>
      </c>
      <c r="F3291" s="450" t="s">
        <v>1500</v>
      </c>
      <c r="G3291" s="450" t="s">
        <v>2644</v>
      </c>
      <c r="H3291" s="450" t="s">
        <v>5535</v>
      </c>
      <c r="I3291" s="452" t="s">
        <v>840</v>
      </c>
      <c r="J3291" s="457" t="s">
        <v>840</v>
      </c>
      <c r="K3291" s="407" t="s">
        <v>840</v>
      </c>
      <c r="L3291" s="407" t="s">
        <v>840</v>
      </c>
      <c r="M3291" s="407" t="s">
        <v>840</v>
      </c>
      <c r="N3291" s="425" t="s">
        <v>840</v>
      </c>
      <c r="O3291" s="437"/>
      <c r="P3291" s="406"/>
      <c r="Q3291" s="406"/>
      <c r="R3291" s="406"/>
      <c r="S3291" s="406"/>
      <c r="T3291" s="406"/>
      <c r="U3291" s="406"/>
      <c r="V3291" s="406" t="e">
        <f t="shared" si="178"/>
        <v>#VALUE!</v>
      </c>
      <c r="W3291" s="676"/>
      <c r="X3291" s="507" t="e">
        <f t="shared" si="176"/>
        <v>#VALUE!</v>
      </c>
      <c r="Y3291" s="508" t="e">
        <f t="shared" si="177"/>
        <v>#VALUE!</v>
      </c>
      <c r="Z3291" s="509"/>
      <c r="AA3291" s="510"/>
      <c r="AB3291" s="628" t="s">
        <v>1310</v>
      </c>
      <c r="AC3291" s="431" t="s">
        <v>1156</v>
      </c>
      <c r="AD3291" s="356"/>
      <c r="AE3291" s="356"/>
      <c r="AF3291" s="356"/>
      <c r="AG3291" s="356"/>
      <c r="AH3291" s="356"/>
      <c r="AI3291" s="356"/>
      <c r="AJ3291" s="441"/>
      <c r="AK3291" s="359"/>
    </row>
    <row r="3292" spans="1:37">
      <c r="A3292" s="367"/>
      <c r="B3292" s="386" t="s">
        <v>1022</v>
      </c>
      <c r="C3292" s="402">
        <v>46.774999999999999</v>
      </c>
      <c r="D3292" s="428">
        <v>23.561599999999999</v>
      </c>
      <c r="E3292" s="449" t="s">
        <v>206</v>
      </c>
      <c r="F3292" s="450" t="s">
        <v>1500</v>
      </c>
      <c r="G3292" s="450" t="s">
        <v>2644</v>
      </c>
      <c r="H3292" s="450" t="s">
        <v>5535</v>
      </c>
      <c r="I3292" s="452" t="s">
        <v>840</v>
      </c>
      <c r="J3292" s="457" t="s">
        <v>840</v>
      </c>
      <c r="K3292" s="407" t="s">
        <v>840</v>
      </c>
      <c r="L3292" s="407" t="s">
        <v>840</v>
      </c>
      <c r="M3292" s="407" t="s">
        <v>840</v>
      </c>
      <c r="N3292" s="425" t="s">
        <v>840</v>
      </c>
      <c r="O3292" s="437"/>
      <c r="P3292" s="406"/>
      <c r="Q3292" s="406"/>
      <c r="R3292" s="406"/>
      <c r="S3292" s="406"/>
      <c r="T3292" s="406"/>
      <c r="U3292" s="406"/>
      <c r="V3292" s="406" t="e">
        <f t="shared" si="178"/>
        <v>#VALUE!</v>
      </c>
      <c r="W3292" s="676"/>
      <c r="X3292" s="507" t="e">
        <f t="shared" si="176"/>
        <v>#VALUE!</v>
      </c>
      <c r="Y3292" s="508" t="e">
        <f t="shared" si="177"/>
        <v>#VALUE!</v>
      </c>
      <c r="Z3292" s="509"/>
      <c r="AA3292" s="510"/>
      <c r="AB3292" s="628" t="s">
        <v>1310</v>
      </c>
      <c r="AC3292" s="431" t="s">
        <v>1156</v>
      </c>
      <c r="AD3292" s="356"/>
      <c r="AE3292" s="356"/>
      <c r="AF3292" s="356"/>
      <c r="AG3292" s="356"/>
      <c r="AH3292" s="356"/>
      <c r="AI3292" s="356"/>
      <c r="AJ3292" s="441"/>
      <c r="AK3292" s="359"/>
    </row>
    <row r="3293" spans="1:37">
      <c r="A3293" s="367"/>
      <c r="B3293" s="386" t="s">
        <v>1022</v>
      </c>
      <c r="C3293" s="402">
        <v>46.775599999999997</v>
      </c>
      <c r="D3293" s="428">
        <v>23.561499999999999</v>
      </c>
      <c r="E3293" s="449" t="s">
        <v>206</v>
      </c>
      <c r="F3293" s="450" t="s">
        <v>1500</v>
      </c>
      <c r="G3293" s="450" t="s">
        <v>2644</v>
      </c>
      <c r="H3293" s="450" t="s">
        <v>5535</v>
      </c>
      <c r="I3293" s="452" t="s">
        <v>840</v>
      </c>
      <c r="J3293" s="457" t="s">
        <v>840</v>
      </c>
      <c r="K3293" s="407" t="s">
        <v>840</v>
      </c>
      <c r="L3293" s="407" t="s">
        <v>840</v>
      </c>
      <c r="M3293" s="407" t="s">
        <v>840</v>
      </c>
      <c r="N3293" s="425" t="s">
        <v>840</v>
      </c>
      <c r="O3293" s="437"/>
      <c r="P3293" s="406"/>
      <c r="Q3293" s="406"/>
      <c r="R3293" s="406"/>
      <c r="S3293" s="406"/>
      <c r="T3293" s="406"/>
      <c r="U3293" s="406"/>
      <c r="V3293" s="406" t="e">
        <f t="shared" si="178"/>
        <v>#VALUE!</v>
      </c>
      <c r="W3293" s="676"/>
      <c r="X3293" s="507" t="e">
        <f t="shared" si="176"/>
        <v>#VALUE!</v>
      </c>
      <c r="Y3293" s="508" t="e">
        <f t="shared" si="177"/>
        <v>#VALUE!</v>
      </c>
      <c r="Z3293" s="509"/>
      <c r="AA3293" s="510"/>
      <c r="AB3293" s="628" t="s">
        <v>1310</v>
      </c>
      <c r="AC3293" s="431" t="s">
        <v>1156</v>
      </c>
      <c r="AD3293" s="356"/>
      <c r="AE3293" s="356"/>
      <c r="AF3293" s="356"/>
      <c r="AG3293" s="356"/>
      <c r="AH3293" s="356"/>
      <c r="AI3293" s="356"/>
      <c r="AJ3293" s="441"/>
      <c r="AK3293" s="359"/>
    </row>
    <row r="3294" spans="1:37">
      <c r="A3294" s="367"/>
      <c r="B3294" s="386" t="s">
        <v>1022</v>
      </c>
      <c r="C3294" s="402">
        <v>46.775599999999997</v>
      </c>
      <c r="D3294" s="428">
        <v>23.5623</v>
      </c>
      <c r="E3294" s="449" t="s">
        <v>206</v>
      </c>
      <c r="F3294" s="450" t="s">
        <v>1500</v>
      </c>
      <c r="G3294" s="450" t="s">
        <v>2644</v>
      </c>
      <c r="H3294" s="450" t="s">
        <v>5535</v>
      </c>
      <c r="I3294" s="452" t="s">
        <v>2736</v>
      </c>
      <c r="J3294" s="457" t="s">
        <v>840</v>
      </c>
      <c r="K3294" s="407">
        <v>1</v>
      </c>
      <c r="L3294" s="407">
        <v>14</v>
      </c>
      <c r="M3294" s="407">
        <v>13</v>
      </c>
      <c r="N3294" s="425" t="s">
        <v>840</v>
      </c>
      <c r="O3294" s="437"/>
      <c r="P3294" s="406"/>
      <c r="Q3294" s="406"/>
      <c r="R3294" s="406"/>
      <c r="S3294" s="406"/>
      <c r="T3294" s="406"/>
      <c r="U3294" s="406"/>
      <c r="V3294" s="406" t="e">
        <f t="shared" si="178"/>
        <v>#VALUE!</v>
      </c>
      <c r="W3294" s="676"/>
      <c r="X3294" s="507" t="e">
        <f t="shared" si="176"/>
        <v>#VALUE!</v>
      </c>
      <c r="Y3294" s="508" t="e">
        <f t="shared" si="177"/>
        <v>#VALUE!</v>
      </c>
      <c r="Z3294" s="509"/>
      <c r="AA3294" s="510"/>
      <c r="AB3294" s="628" t="s">
        <v>1310</v>
      </c>
      <c r="AC3294" s="431" t="s">
        <v>1156</v>
      </c>
      <c r="AD3294" s="356"/>
      <c r="AE3294" s="356"/>
      <c r="AF3294" s="356"/>
      <c r="AG3294" s="356"/>
      <c r="AH3294" s="356"/>
      <c r="AI3294" s="356"/>
      <c r="AJ3294" s="441"/>
      <c r="AK3294" s="359"/>
    </row>
    <row r="3295" spans="1:37">
      <c r="A3295" s="367"/>
      <c r="B3295" s="445" t="s">
        <v>1750</v>
      </c>
      <c r="C3295" s="402">
        <v>46.7742</v>
      </c>
      <c r="D3295" s="428">
        <v>23.561399999999999</v>
      </c>
      <c r="E3295" s="449" t="s">
        <v>206</v>
      </c>
      <c r="F3295" s="450" t="s">
        <v>1500</v>
      </c>
      <c r="G3295" s="450" t="s">
        <v>2644</v>
      </c>
      <c r="H3295" s="450" t="s">
        <v>5536</v>
      </c>
      <c r="I3295" s="452" t="s">
        <v>1753</v>
      </c>
      <c r="J3295" s="457" t="s">
        <v>825</v>
      </c>
      <c r="K3295" s="407" t="s">
        <v>840</v>
      </c>
      <c r="L3295" s="407" t="s">
        <v>840</v>
      </c>
      <c r="M3295" s="407" t="s">
        <v>840</v>
      </c>
      <c r="N3295" s="425">
        <v>24</v>
      </c>
      <c r="O3295" s="437"/>
      <c r="P3295" s="406" t="s">
        <v>4</v>
      </c>
      <c r="Q3295" s="406" t="s">
        <v>4</v>
      </c>
      <c r="R3295" s="406" t="s">
        <v>4</v>
      </c>
      <c r="S3295" s="406"/>
      <c r="T3295" s="406"/>
      <c r="U3295" s="406"/>
      <c r="V3295" s="406">
        <f t="shared" si="178"/>
        <v>24</v>
      </c>
      <c r="W3295" s="676"/>
      <c r="X3295" s="507" t="str">
        <f t="shared" si="176"/>
        <v>? garsoniere, ? două camere, ? trei camere, 24 număr camere necunoscut &lt;span style="color: red;"&gt;(spuneți-mi sau trimiteți tabel întreținere)&lt;/span&gt;</v>
      </c>
      <c r="Y3295" s="508" t="str">
        <f t="shared" si="177"/>
        <v>24 din care ? garsoniere, ? două camere, ? trei camere, 24 număr camere necunoscut &lt;span style="color: red;"&gt;(spuneți-mi sau trimiteți tabel întreținere)&lt;/span&gt;</v>
      </c>
      <c r="Z3295" s="509"/>
      <c r="AA3295" s="510" t="s">
        <v>777</v>
      </c>
      <c r="AB3295" s="628" t="s">
        <v>1316</v>
      </c>
      <c r="AC3295" s="431" t="s">
        <v>1156</v>
      </c>
      <c r="AD3295" s="356"/>
      <c r="AE3295" s="356" t="s">
        <v>1751</v>
      </c>
      <c r="AF3295" s="356" t="s">
        <v>1107</v>
      </c>
      <c r="AG3295" s="356" t="s">
        <v>1015</v>
      </c>
      <c r="AH3295" s="356" t="s">
        <v>1752</v>
      </c>
      <c r="AI3295" s="356"/>
      <c r="AJ3295" s="441"/>
      <c r="AK3295" s="359"/>
    </row>
    <row r="3296" spans="1:37">
      <c r="A3296" s="367"/>
      <c r="B3296" s="445" t="s">
        <v>1749</v>
      </c>
      <c r="C3296" s="402">
        <v>46.768799999999999</v>
      </c>
      <c r="D3296" s="428">
        <v>23.563500000000001</v>
      </c>
      <c r="E3296" s="449" t="s">
        <v>206</v>
      </c>
      <c r="F3296" s="450" t="s">
        <v>1500</v>
      </c>
      <c r="G3296" s="450" t="s">
        <v>2644</v>
      </c>
      <c r="H3296" s="450" t="s">
        <v>5537</v>
      </c>
      <c r="I3296" s="452" t="s">
        <v>840</v>
      </c>
      <c r="J3296" s="457" t="s">
        <v>840</v>
      </c>
      <c r="K3296" s="407" t="s">
        <v>840</v>
      </c>
      <c r="L3296" s="407" t="s">
        <v>840</v>
      </c>
      <c r="M3296" s="407" t="s">
        <v>840</v>
      </c>
      <c r="N3296" s="425" t="s">
        <v>840</v>
      </c>
      <c r="O3296" s="437"/>
      <c r="P3296" s="406"/>
      <c r="Q3296" s="406" t="s">
        <v>4</v>
      </c>
      <c r="R3296" s="406" t="s">
        <v>4</v>
      </c>
      <c r="S3296" s="406"/>
      <c r="T3296" s="406"/>
      <c r="U3296" s="406"/>
      <c r="V3296" s="406" t="e">
        <f t="shared" si="178"/>
        <v>#VALUE!</v>
      </c>
      <c r="W3296" s="676"/>
      <c r="X3296" s="507" t="e">
        <f t="shared" si="176"/>
        <v>#VALUE!</v>
      </c>
      <c r="Y3296" s="508" t="e">
        <f t="shared" si="177"/>
        <v>#VALUE!</v>
      </c>
      <c r="Z3296" s="509"/>
      <c r="AA3296" s="510" t="s">
        <v>1115</v>
      </c>
      <c r="AB3296" s="628" t="s">
        <v>1316</v>
      </c>
      <c r="AC3296" s="431" t="s">
        <v>1156</v>
      </c>
      <c r="AD3296" s="356"/>
      <c r="AE3296" s="356" t="s">
        <v>1746</v>
      </c>
      <c r="AF3296" s="356" t="s">
        <v>1748</v>
      </c>
      <c r="AG3296" s="356" t="s">
        <v>1012</v>
      </c>
      <c r="AH3296" s="356" t="s">
        <v>1747</v>
      </c>
      <c r="AI3296" s="356"/>
      <c r="AJ3296" s="441"/>
      <c r="AK3296" s="359"/>
    </row>
    <row r="3297" spans="1:37">
      <c r="A3297" s="367"/>
      <c r="B3297" s="445" t="s">
        <v>1744</v>
      </c>
      <c r="C3297" s="402">
        <v>46.767600000000002</v>
      </c>
      <c r="D3297" s="428">
        <v>23.541599999999999</v>
      </c>
      <c r="E3297" s="449" t="s">
        <v>206</v>
      </c>
      <c r="F3297" s="450" t="s">
        <v>1500</v>
      </c>
      <c r="G3297" s="450" t="s">
        <v>2644</v>
      </c>
      <c r="H3297" s="450" t="s">
        <v>5538</v>
      </c>
      <c r="I3297" s="452" t="s">
        <v>2735</v>
      </c>
      <c r="J3297" s="457" t="s">
        <v>3</v>
      </c>
      <c r="K3297" s="407" t="s">
        <v>9</v>
      </c>
      <c r="L3297" s="407">
        <v>3</v>
      </c>
      <c r="M3297" s="407">
        <v>3</v>
      </c>
      <c r="N3297" s="425">
        <v>6</v>
      </c>
      <c r="O3297" s="437"/>
      <c r="P3297" s="406"/>
      <c r="Q3297" s="406"/>
      <c r="R3297" s="406"/>
      <c r="S3297" s="406">
        <v>6</v>
      </c>
      <c r="T3297" s="406"/>
      <c r="U3297" s="406"/>
      <c r="V3297" s="406">
        <f t="shared" si="178"/>
        <v>0</v>
      </c>
      <c r="W3297" s="676"/>
      <c r="X3297" s="507" t="str">
        <f t="shared" si="176"/>
        <v>6 patru camere, 0 număr camere necunoscut &lt;span style="color: red;"&gt;(spuneți-mi sau trimiteți tabel întreținere)&lt;/span&gt;</v>
      </c>
      <c r="Y3297" s="508" t="str">
        <f t="shared" si="177"/>
        <v>6 din care 6 patru camere, 0 număr camere necunoscut &lt;span style="color: red;"&gt;(spuneți-mi sau trimiteți tabel întreținere)&lt;/span&gt;</v>
      </c>
      <c r="Z3297" s="509"/>
      <c r="AA3297" s="510" t="s">
        <v>1128</v>
      </c>
      <c r="AB3297" s="628" t="s">
        <v>1316</v>
      </c>
      <c r="AC3297" s="431" t="s">
        <v>1156</v>
      </c>
      <c r="AD3297" s="356"/>
      <c r="AE3297" s="356" t="s">
        <v>1744</v>
      </c>
      <c r="AF3297" s="356" t="s">
        <v>1113</v>
      </c>
      <c r="AG3297" s="356" t="s">
        <v>631</v>
      </c>
      <c r="AH3297" s="356" t="s">
        <v>1745</v>
      </c>
      <c r="AI3297" s="356"/>
      <c r="AJ3297" s="441"/>
      <c r="AK3297" s="359"/>
    </row>
    <row r="3298" spans="1:37">
      <c r="A3298" s="367"/>
      <c r="B3298" s="386" t="s">
        <v>1022</v>
      </c>
      <c r="C3298" s="402">
        <v>46.776899999999998</v>
      </c>
      <c r="D3298" s="428">
        <v>23.5899</v>
      </c>
      <c r="E3298" s="449" t="s">
        <v>206</v>
      </c>
      <c r="F3298" s="450" t="s">
        <v>1500</v>
      </c>
      <c r="G3298" s="450" t="s">
        <v>2692</v>
      </c>
      <c r="H3298" s="450" t="s">
        <v>3011</v>
      </c>
      <c r="I3298" s="452" t="s">
        <v>690</v>
      </c>
      <c r="J3298" s="457" t="s">
        <v>825</v>
      </c>
      <c r="K3298" s="407">
        <v>1</v>
      </c>
      <c r="L3298" s="407">
        <v>7</v>
      </c>
      <c r="M3298" s="407">
        <v>6</v>
      </c>
      <c r="N3298" s="425" t="s">
        <v>840</v>
      </c>
      <c r="O3298" s="437"/>
      <c r="P3298" s="406"/>
      <c r="Q3298" s="406"/>
      <c r="R3298" s="406"/>
      <c r="S3298" s="406"/>
      <c r="T3298" s="406"/>
      <c r="U3298" s="406"/>
      <c r="V3298" s="406" t="e">
        <f t="shared" si="178"/>
        <v>#VALUE!</v>
      </c>
      <c r="W3298" s="676"/>
      <c r="X3298" s="507" t="e">
        <f t="shared" si="176"/>
        <v>#VALUE!</v>
      </c>
      <c r="Y3298" s="508" t="e">
        <f t="shared" si="177"/>
        <v>#VALUE!</v>
      </c>
      <c r="Z3298" s="509"/>
      <c r="AA3298" s="510"/>
      <c r="AB3298" s="628" t="s">
        <v>1310</v>
      </c>
      <c r="AC3298" s="431" t="s">
        <v>1156</v>
      </c>
      <c r="AD3298" s="356"/>
      <c r="AE3298" s="356"/>
      <c r="AF3298" s="356"/>
      <c r="AG3298" s="356"/>
      <c r="AH3298" s="356"/>
      <c r="AI3298" s="356"/>
      <c r="AJ3298" s="441"/>
      <c r="AK3298" s="359"/>
    </row>
    <row r="3299" spans="1:37">
      <c r="A3299" s="367"/>
      <c r="B3299" s="386" t="s">
        <v>1022</v>
      </c>
      <c r="C3299" s="402">
        <v>46.7806</v>
      </c>
      <c r="D3299" s="428">
        <v>23.581099999999999</v>
      </c>
      <c r="E3299" s="449" t="s">
        <v>206</v>
      </c>
      <c r="F3299" s="450" t="s">
        <v>1500</v>
      </c>
      <c r="G3299" s="450" t="s">
        <v>2692</v>
      </c>
      <c r="H3299" s="450" t="s">
        <v>2940</v>
      </c>
      <c r="I3299" s="452" t="s">
        <v>699</v>
      </c>
      <c r="J3299" s="457" t="s">
        <v>840</v>
      </c>
      <c r="K3299" s="407" t="s">
        <v>840</v>
      </c>
      <c r="L3299" s="407">
        <v>6</v>
      </c>
      <c r="M3299" s="407">
        <v>6</v>
      </c>
      <c r="N3299" s="425" t="s">
        <v>840</v>
      </c>
      <c r="O3299" s="437"/>
      <c r="P3299" s="406"/>
      <c r="Q3299" s="406"/>
      <c r="R3299" s="406"/>
      <c r="S3299" s="406"/>
      <c r="T3299" s="406"/>
      <c r="U3299" s="406"/>
      <c r="V3299" s="406" t="e">
        <f t="shared" si="178"/>
        <v>#VALUE!</v>
      </c>
      <c r="W3299" s="676"/>
      <c r="X3299" s="507" t="e">
        <f t="shared" si="176"/>
        <v>#VALUE!</v>
      </c>
      <c r="Y3299" s="508" t="e">
        <f t="shared" si="177"/>
        <v>#VALUE!</v>
      </c>
      <c r="Z3299" s="509"/>
      <c r="AA3299" s="510"/>
      <c r="AB3299" s="628" t="s">
        <v>1310</v>
      </c>
      <c r="AC3299" s="431" t="s">
        <v>1156</v>
      </c>
      <c r="AD3299" s="356"/>
      <c r="AE3299" s="356"/>
      <c r="AF3299" s="356"/>
      <c r="AG3299" s="356"/>
      <c r="AH3299" s="356"/>
      <c r="AI3299" s="356"/>
      <c r="AJ3299" s="441"/>
      <c r="AK3299" s="359"/>
    </row>
    <row r="3300" spans="1:37">
      <c r="A3300" s="367"/>
      <c r="B3300" s="386" t="s">
        <v>1022</v>
      </c>
      <c r="C3300" s="402">
        <v>46.781599999999997</v>
      </c>
      <c r="D3300" s="428">
        <v>23.589099999999998</v>
      </c>
      <c r="E3300" s="449" t="s">
        <v>206</v>
      </c>
      <c r="F3300" s="450" t="s">
        <v>1500</v>
      </c>
      <c r="G3300" s="450" t="s">
        <v>2692</v>
      </c>
      <c r="H3300" s="450" t="s">
        <v>5539</v>
      </c>
      <c r="I3300" s="452" t="s">
        <v>690</v>
      </c>
      <c r="J3300" s="457" t="s">
        <v>825</v>
      </c>
      <c r="K3300" s="407">
        <v>1</v>
      </c>
      <c r="L3300" s="407">
        <v>7</v>
      </c>
      <c r="M3300" s="407">
        <v>6</v>
      </c>
      <c r="N3300" s="425" t="s">
        <v>840</v>
      </c>
      <c r="O3300" s="437"/>
      <c r="P3300" s="406"/>
      <c r="Q3300" s="406"/>
      <c r="R3300" s="406"/>
      <c r="S3300" s="406"/>
      <c r="T3300" s="406"/>
      <c r="U3300" s="406"/>
      <c r="V3300" s="406" t="e">
        <f t="shared" si="178"/>
        <v>#VALUE!</v>
      </c>
      <c r="W3300" s="676"/>
      <c r="X3300" s="507" t="e">
        <f t="shared" si="176"/>
        <v>#VALUE!</v>
      </c>
      <c r="Y3300" s="508" t="e">
        <f t="shared" si="177"/>
        <v>#VALUE!</v>
      </c>
      <c r="Z3300" s="509"/>
      <c r="AA3300" s="510"/>
      <c r="AB3300" s="628" t="s">
        <v>1310</v>
      </c>
      <c r="AC3300" s="431" t="s">
        <v>1156</v>
      </c>
      <c r="AD3300" s="356"/>
      <c r="AE3300" s="356"/>
      <c r="AF3300" s="356"/>
      <c r="AG3300" s="356"/>
      <c r="AH3300" s="356"/>
      <c r="AI3300" s="356"/>
      <c r="AJ3300" s="496"/>
      <c r="AK3300" s="359"/>
    </row>
    <row r="3301" spans="1:37">
      <c r="A3301" s="367"/>
      <c r="B3301" s="386" t="s">
        <v>1022</v>
      </c>
      <c r="C3301" s="402">
        <v>46.781799999999997</v>
      </c>
      <c r="D3301" s="428">
        <v>23.591799999999999</v>
      </c>
      <c r="E3301" s="449" t="s">
        <v>206</v>
      </c>
      <c r="F3301" s="450" t="s">
        <v>1500</v>
      </c>
      <c r="G3301" s="450" t="s">
        <v>2692</v>
      </c>
      <c r="H3301" s="450" t="s">
        <v>3012</v>
      </c>
      <c r="I3301" s="452" t="s">
        <v>677</v>
      </c>
      <c r="J3301" s="457" t="s">
        <v>825</v>
      </c>
      <c r="K3301" s="407">
        <v>1</v>
      </c>
      <c r="L3301" s="407">
        <v>10</v>
      </c>
      <c r="M3301" s="407">
        <v>8</v>
      </c>
      <c r="N3301" s="425" t="s">
        <v>840</v>
      </c>
      <c r="O3301" s="437"/>
      <c r="P3301" s="406"/>
      <c r="Q3301" s="406"/>
      <c r="R3301" s="406"/>
      <c r="S3301" s="406"/>
      <c r="T3301" s="406"/>
      <c r="U3301" s="406"/>
      <c r="V3301" s="406" t="e">
        <f t="shared" si="178"/>
        <v>#VALUE!</v>
      </c>
      <c r="W3301" s="676"/>
      <c r="X3301" s="507" t="e">
        <f t="shared" si="176"/>
        <v>#VALUE!</v>
      </c>
      <c r="Y3301" s="508" t="e">
        <f t="shared" si="177"/>
        <v>#VALUE!</v>
      </c>
      <c r="Z3301" s="509"/>
      <c r="AA3301" s="510"/>
      <c r="AB3301" s="628" t="s">
        <v>1310</v>
      </c>
      <c r="AC3301" s="431" t="s">
        <v>1156</v>
      </c>
      <c r="AD3301" s="356"/>
      <c r="AE3301" s="356"/>
      <c r="AF3301" s="356"/>
      <c r="AG3301" s="356"/>
      <c r="AH3301" s="356"/>
      <c r="AI3301" s="356"/>
      <c r="AJ3301" s="441"/>
      <c r="AK3301" s="359"/>
    </row>
    <row r="3302" spans="1:37">
      <c r="A3302" s="367"/>
      <c r="B3302" s="386" t="s">
        <v>1022</v>
      </c>
      <c r="C3302" s="402">
        <v>46.783200000000001</v>
      </c>
      <c r="D3302" s="428">
        <v>23.591100000000001</v>
      </c>
      <c r="E3302" s="449" t="s">
        <v>206</v>
      </c>
      <c r="F3302" s="450" t="s">
        <v>1500</v>
      </c>
      <c r="G3302" s="450" t="s">
        <v>2692</v>
      </c>
      <c r="H3302" s="450" t="s">
        <v>3011</v>
      </c>
      <c r="I3302" s="452" t="s">
        <v>2547</v>
      </c>
      <c r="J3302" s="457" t="s">
        <v>825</v>
      </c>
      <c r="K3302" s="407">
        <v>1</v>
      </c>
      <c r="L3302" s="407">
        <v>6</v>
      </c>
      <c r="M3302" s="407">
        <v>4</v>
      </c>
      <c r="N3302" s="425" t="s">
        <v>840</v>
      </c>
      <c r="O3302" s="437"/>
      <c r="P3302" s="406"/>
      <c r="Q3302" s="406"/>
      <c r="R3302" s="406"/>
      <c r="S3302" s="406"/>
      <c r="T3302" s="406"/>
      <c r="U3302" s="406"/>
      <c r="V3302" s="406" t="e">
        <f t="shared" si="178"/>
        <v>#VALUE!</v>
      </c>
      <c r="W3302" s="676"/>
      <c r="X3302" s="507" t="e">
        <f t="shared" si="176"/>
        <v>#VALUE!</v>
      </c>
      <c r="Y3302" s="508" t="e">
        <f t="shared" si="177"/>
        <v>#VALUE!</v>
      </c>
      <c r="Z3302" s="509"/>
      <c r="AA3302" s="510"/>
      <c r="AB3302" s="628" t="s">
        <v>1310</v>
      </c>
      <c r="AC3302" s="431" t="s">
        <v>1156</v>
      </c>
      <c r="AD3302" s="356"/>
      <c r="AE3302" s="356"/>
      <c r="AF3302" s="356"/>
      <c r="AG3302" s="356"/>
      <c r="AH3302" s="356"/>
      <c r="AI3302" s="356"/>
      <c r="AJ3302" s="441"/>
      <c r="AK3302" s="359"/>
    </row>
    <row r="3303" spans="1:37">
      <c r="A3303" s="367"/>
      <c r="B3303" s="445" t="s">
        <v>1763</v>
      </c>
      <c r="C3303" s="402">
        <v>46.777000000000001</v>
      </c>
      <c r="D3303" s="428">
        <v>23.590699999999998</v>
      </c>
      <c r="E3303" s="449" t="s">
        <v>206</v>
      </c>
      <c r="F3303" s="450" t="s">
        <v>1500</v>
      </c>
      <c r="G3303" s="450" t="s">
        <v>2692</v>
      </c>
      <c r="H3303" s="450" t="s">
        <v>3110</v>
      </c>
      <c r="I3303" s="452" t="s">
        <v>838</v>
      </c>
      <c r="J3303" s="457" t="s">
        <v>825</v>
      </c>
      <c r="K3303" s="407" t="s">
        <v>840</v>
      </c>
      <c r="L3303" s="407" t="s">
        <v>840</v>
      </c>
      <c r="M3303" s="407" t="s">
        <v>840</v>
      </c>
      <c r="N3303" s="425">
        <v>25</v>
      </c>
      <c r="O3303" s="437"/>
      <c r="P3303" s="406" t="s">
        <v>4</v>
      </c>
      <c r="Q3303" s="406" t="s">
        <v>4</v>
      </c>
      <c r="R3303" s="406" t="s">
        <v>4</v>
      </c>
      <c r="S3303" s="406"/>
      <c r="T3303" s="406"/>
      <c r="U3303" s="406"/>
      <c r="V3303" s="406">
        <f t="shared" si="178"/>
        <v>25</v>
      </c>
      <c r="W3303" s="676"/>
      <c r="X3303" s="507" t="str">
        <f t="shared" si="176"/>
        <v>? garsoniere, ? două camere, ? trei camere, 25 număr camere necunoscut &lt;span style="color: red;"&gt;(spuneți-mi sau trimiteți tabel întreținere)&lt;/span&gt;</v>
      </c>
      <c r="Y3303" s="508" t="str">
        <f t="shared" si="177"/>
        <v>25 din care ? garsoniere, ? două camere, ? trei camere, 25 număr camere necunoscut &lt;span style="color: red;"&gt;(spuneți-mi sau trimiteți tabel întreținere)&lt;/span&gt;</v>
      </c>
      <c r="Z3303" s="509"/>
      <c r="AA3303" s="510" t="s">
        <v>777</v>
      </c>
      <c r="AB3303" s="628" t="s">
        <v>1316</v>
      </c>
      <c r="AC3303" s="431" t="s">
        <v>1156</v>
      </c>
      <c r="AD3303" s="356"/>
      <c r="AE3303" s="356" t="s">
        <v>1764</v>
      </c>
      <c r="AF3303" s="356" t="s">
        <v>1107</v>
      </c>
      <c r="AG3303" s="356" t="s">
        <v>2092</v>
      </c>
      <c r="AH3303" s="356" t="s">
        <v>1765</v>
      </c>
      <c r="AI3303" s="356"/>
      <c r="AJ3303" s="441"/>
      <c r="AK3303" s="359"/>
    </row>
    <row r="3304" spans="1:37">
      <c r="A3304" s="367"/>
      <c r="B3304" s="445" t="s">
        <v>1772</v>
      </c>
      <c r="C3304" s="402">
        <v>46.781100000000002</v>
      </c>
      <c r="D3304" s="428">
        <v>23.590299999999999</v>
      </c>
      <c r="E3304" s="449" t="s">
        <v>206</v>
      </c>
      <c r="F3304" s="450" t="s">
        <v>1500</v>
      </c>
      <c r="G3304" s="450" t="s">
        <v>2692</v>
      </c>
      <c r="H3304" s="450" t="s">
        <v>5540</v>
      </c>
      <c r="I3304" s="452" t="s">
        <v>690</v>
      </c>
      <c r="J3304" s="457" t="s">
        <v>825</v>
      </c>
      <c r="K3304" s="407">
        <v>1</v>
      </c>
      <c r="L3304" s="407">
        <v>7</v>
      </c>
      <c r="M3304" s="407">
        <v>6</v>
      </c>
      <c r="N3304" s="425">
        <v>16</v>
      </c>
      <c r="O3304" s="437"/>
      <c r="P3304" s="406"/>
      <c r="Q3304" s="406" t="s">
        <v>4</v>
      </c>
      <c r="R3304" s="406" t="s">
        <v>4</v>
      </c>
      <c r="S3304" s="406" t="s">
        <v>4</v>
      </c>
      <c r="T3304" s="406"/>
      <c r="U3304" s="406"/>
      <c r="V3304" s="406">
        <f t="shared" si="178"/>
        <v>16</v>
      </c>
      <c r="W3304" s="676"/>
      <c r="X3304" s="507" t="str">
        <f t="shared" si="176"/>
        <v>? două camere, ? trei camere, ? patru camere, 16 număr camere necunoscut &lt;span style="color: red;"&gt;(spuneți-mi sau trimiteți tabel întreținere)&lt;/span&gt;</v>
      </c>
      <c r="Y3304" s="508" t="str">
        <f t="shared" si="177"/>
        <v>16 din care ? două camere, ? trei camere, ? patru camere, 16 număr camere necunoscut &lt;span style="color: red;"&gt;(spuneți-mi sau trimiteți tabel întreținere)&lt;/span&gt;</v>
      </c>
      <c r="Z3304" s="509"/>
      <c r="AA3304" s="510" t="s">
        <v>777</v>
      </c>
      <c r="AB3304" s="628" t="s">
        <v>1316</v>
      </c>
      <c r="AC3304" s="431" t="s">
        <v>1156</v>
      </c>
      <c r="AD3304" s="356"/>
      <c r="AE3304" s="356" t="s">
        <v>1773</v>
      </c>
      <c r="AF3304" s="356" t="s">
        <v>1112</v>
      </c>
      <c r="AG3304" s="356" t="s">
        <v>2093</v>
      </c>
      <c r="AH3304" s="356" t="s">
        <v>1774</v>
      </c>
      <c r="AI3304" s="356"/>
      <c r="AJ3304" s="441"/>
      <c r="AK3304" s="359"/>
    </row>
    <row r="3305" spans="1:37">
      <c r="A3305" s="367"/>
      <c r="B3305" s="445" t="s">
        <v>1782</v>
      </c>
      <c r="C3305" s="402">
        <v>46.784700000000001</v>
      </c>
      <c r="D3305" s="428">
        <v>23.5914</v>
      </c>
      <c r="E3305" s="449" t="s">
        <v>206</v>
      </c>
      <c r="F3305" s="450" t="s">
        <v>1500</v>
      </c>
      <c r="G3305" s="450" t="s">
        <v>2692</v>
      </c>
      <c r="H3305" s="450" t="s">
        <v>5541</v>
      </c>
      <c r="I3305" s="452" t="s">
        <v>690</v>
      </c>
      <c r="J3305" s="457" t="s">
        <v>825</v>
      </c>
      <c r="K3305" s="407">
        <v>1</v>
      </c>
      <c r="L3305" s="407">
        <v>7</v>
      </c>
      <c r="M3305" s="407">
        <v>6</v>
      </c>
      <c r="N3305" s="425">
        <v>24</v>
      </c>
      <c r="O3305" s="437"/>
      <c r="P3305" s="406" t="s">
        <v>4</v>
      </c>
      <c r="Q3305" s="406" t="s">
        <v>4</v>
      </c>
      <c r="R3305" s="406" t="s">
        <v>4</v>
      </c>
      <c r="S3305" s="406"/>
      <c r="T3305" s="406"/>
      <c r="U3305" s="406"/>
      <c r="V3305" s="406">
        <f t="shared" si="178"/>
        <v>24</v>
      </c>
      <c r="W3305" s="676"/>
      <c r="X3305" s="507" t="str">
        <f t="shared" ref="X3305:X3368" si="179">CONCATENATE(IF(ISBLANK(O3305),"",CONCATENATE(O3305,O$2,", ")),IF(ISBLANK(P3305),"",CONCATENATE(P3305,P$2,", ")),IF(ISBLANK(Q3305),"",CONCATENATE(Q3305,Q$2,", ")),IF(ISBLANK(R3305),"",CONCATENATE(R3305,R$2,", ")),IF(ISBLANK(S3305),"",CONCATENATE(S3305,S$2,", ")),IF(ISBLANK(T3305),"",CONCATENATE(T3305,T$2,", ")),IF(ISBLANK(U3305),"",CONCATENATE(U3305,U$2,", ")),IF(ISBLANK(V3305),"",CONCATENATE(W3305,V3305,V$2)))</f>
        <v>? garsoniere, ? două camere, ? trei camere, 24 număr camere necunoscut &lt;span style="color: red;"&gt;(spuneți-mi sau trimiteți tabel întreținere)&lt;/span&gt;</v>
      </c>
      <c r="Y3305" s="508" t="str">
        <f t="shared" ref="Y3305:Y3368" si="180">W3305&amp;N3305&amp;" din care "&amp;X3305</f>
        <v>24 din care ? garsoniere, ? două camere, ? trei camere, 24 număr camere necunoscut &lt;span style="color: red;"&gt;(spuneți-mi sau trimiteți tabel întreținere)&lt;/span&gt;</v>
      </c>
      <c r="Z3305" s="509"/>
      <c r="AA3305" s="510" t="s">
        <v>777</v>
      </c>
      <c r="AB3305" s="628" t="s">
        <v>1316</v>
      </c>
      <c r="AC3305" s="431" t="s">
        <v>1156</v>
      </c>
      <c r="AD3305" s="356"/>
      <c r="AE3305" s="356" t="s">
        <v>1784</v>
      </c>
      <c r="AF3305" s="356" t="s">
        <v>1107</v>
      </c>
      <c r="AG3305" s="356" t="s">
        <v>1011</v>
      </c>
      <c r="AH3305" s="356" t="s">
        <v>1783</v>
      </c>
      <c r="AI3305" s="356"/>
      <c r="AJ3305" s="441"/>
      <c r="AK3305" s="359"/>
    </row>
    <row r="3306" spans="1:37">
      <c r="A3306" s="367"/>
      <c r="B3306" s="445" t="s">
        <v>1780</v>
      </c>
      <c r="C3306" s="402">
        <v>46.783900000000003</v>
      </c>
      <c r="D3306" s="428">
        <v>23.590199999999999</v>
      </c>
      <c r="E3306" s="449" t="s">
        <v>206</v>
      </c>
      <c r="F3306" s="450" t="s">
        <v>1500</v>
      </c>
      <c r="G3306" s="450" t="s">
        <v>2692</v>
      </c>
      <c r="H3306" s="450" t="s">
        <v>3108</v>
      </c>
      <c r="I3306" s="452" t="s">
        <v>729</v>
      </c>
      <c r="J3306" s="457" t="s">
        <v>825</v>
      </c>
      <c r="K3306" s="407" t="s">
        <v>840</v>
      </c>
      <c r="L3306" s="407">
        <v>6</v>
      </c>
      <c r="M3306" s="407">
        <v>6</v>
      </c>
      <c r="N3306" s="425" t="s">
        <v>840</v>
      </c>
      <c r="O3306" s="437"/>
      <c r="P3306" s="406" t="s">
        <v>4</v>
      </c>
      <c r="Q3306" s="406" t="s">
        <v>4</v>
      </c>
      <c r="R3306" s="406" t="s">
        <v>4</v>
      </c>
      <c r="S3306" s="406"/>
      <c r="T3306" s="406"/>
      <c r="U3306" s="406"/>
      <c r="V3306" s="406" t="e">
        <f t="shared" ref="V3306:V3369" si="181">N3306-SUM(O3306:U3306)</f>
        <v>#VALUE!</v>
      </c>
      <c r="W3306" s="676"/>
      <c r="X3306" s="507" t="e">
        <f t="shared" si="179"/>
        <v>#VALUE!</v>
      </c>
      <c r="Y3306" s="508" t="e">
        <f t="shared" si="180"/>
        <v>#VALUE!</v>
      </c>
      <c r="Z3306" s="509"/>
      <c r="AA3306" s="510" t="s">
        <v>1115</v>
      </c>
      <c r="AB3306" s="628" t="s">
        <v>1316</v>
      </c>
      <c r="AC3306" s="431" t="s">
        <v>1156</v>
      </c>
      <c r="AD3306" s="356"/>
      <c r="AE3306" s="356" t="s">
        <v>1779</v>
      </c>
      <c r="AF3306" s="356" t="s">
        <v>1116</v>
      </c>
      <c r="AG3306" s="356" t="s">
        <v>1006</v>
      </c>
      <c r="AH3306" s="356" t="s">
        <v>1781</v>
      </c>
      <c r="AI3306" s="356"/>
      <c r="AJ3306" s="441"/>
      <c r="AK3306" s="359"/>
    </row>
    <row r="3307" spans="1:37">
      <c r="A3307" s="367"/>
      <c r="B3307" s="445" t="s">
        <v>1770</v>
      </c>
      <c r="C3307" s="402">
        <v>46.780299999999997</v>
      </c>
      <c r="D3307" s="428">
        <v>23.591899999999999</v>
      </c>
      <c r="E3307" s="449" t="s">
        <v>206</v>
      </c>
      <c r="F3307" s="450" t="s">
        <v>1500</v>
      </c>
      <c r="G3307" s="450" t="s">
        <v>2692</v>
      </c>
      <c r="H3307" s="450" t="s">
        <v>5542</v>
      </c>
      <c r="I3307" s="452" t="s">
        <v>739</v>
      </c>
      <c r="J3307" s="457" t="s">
        <v>825</v>
      </c>
      <c r="K3307" s="407">
        <v>1</v>
      </c>
      <c r="L3307" s="407">
        <v>7</v>
      </c>
      <c r="M3307" s="407">
        <v>6</v>
      </c>
      <c r="N3307" s="425">
        <v>16</v>
      </c>
      <c r="O3307" s="437"/>
      <c r="P3307" s="406"/>
      <c r="Q3307" s="406" t="s">
        <v>4</v>
      </c>
      <c r="R3307" s="406" t="s">
        <v>4</v>
      </c>
      <c r="S3307" s="406"/>
      <c r="T3307" s="406"/>
      <c r="U3307" s="406"/>
      <c r="V3307" s="406">
        <f t="shared" si="181"/>
        <v>16</v>
      </c>
      <c r="W3307" s="676"/>
      <c r="X3307" s="507" t="str">
        <f t="shared" si="179"/>
        <v>? două camere, ? trei camere, 16 număr camere necunoscut &lt;span style="color: red;"&gt;(spuneți-mi sau trimiteți tabel întreținere)&lt;/span&gt;</v>
      </c>
      <c r="Y3307" s="508" t="str">
        <f t="shared" si="180"/>
        <v>16 din care ? două camere, ? trei camere, 16 număr camere necunoscut &lt;span style="color: red;"&gt;(spuneți-mi sau trimiteți tabel întreținere)&lt;/span&gt;</v>
      </c>
      <c r="Z3307" s="509"/>
      <c r="AA3307" s="510" t="s">
        <v>777</v>
      </c>
      <c r="AB3307" s="628" t="s">
        <v>1316</v>
      </c>
      <c r="AC3307" s="431" t="s">
        <v>1156</v>
      </c>
      <c r="AD3307" s="356"/>
      <c r="AE3307" s="356" t="s">
        <v>1759</v>
      </c>
      <c r="AF3307" s="356" t="s">
        <v>1107</v>
      </c>
      <c r="AG3307" s="356" t="s">
        <v>1006</v>
      </c>
      <c r="AH3307" s="356" t="s">
        <v>1771</v>
      </c>
      <c r="AI3307" s="356"/>
      <c r="AJ3307" s="496"/>
      <c r="AK3307" s="359"/>
    </row>
    <row r="3308" spans="1:37">
      <c r="A3308" s="367"/>
      <c r="B3308" s="445" t="s">
        <v>1761</v>
      </c>
      <c r="C3308" s="402">
        <v>46.776899999999998</v>
      </c>
      <c r="D3308" s="428">
        <v>23.5883</v>
      </c>
      <c r="E3308" s="449" t="s">
        <v>206</v>
      </c>
      <c r="F3308" s="450" t="s">
        <v>1500</v>
      </c>
      <c r="G3308" s="450" t="s">
        <v>2692</v>
      </c>
      <c r="H3308" s="450" t="s">
        <v>5543</v>
      </c>
      <c r="I3308" s="452" t="s">
        <v>1001</v>
      </c>
      <c r="J3308" s="457" t="s">
        <v>825</v>
      </c>
      <c r="K3308" s="407" t="s">
        <v>840</v>
      </c>
      <c r="L3308" s="407">
        <v>5</v>
      </c>
      <c r="M3308" s="407">
        <v>4</v>
      </c>
      <c r="N3308" s="425">
        <v>24</v>
      </c>
      <c r="O3308" s="437"/>
      <c r="P3308" s="406"/>
      <c r="Q3308" s="406" t="s">
        <v>4</v>
      </c>
      <c r="R3308" s="406" t="s">
        <v>4</v>
      </c>
      <c r="S3308" s="406"/>
      <c r="T3308" s="406"/>
      <c r="U3308" s="406"/>
      <c r="V3308" s="406">
        <f t="shared" si="181"/>
        <v>24</v>
      </c>
      <c r="W3308" s="676"/>
      <c r="X3308" s="507" t="str">
        <f t="shared" si="179"/>
        <v>? două camere, ? trei camere, 24 număr camere necunoscut &lt;span style="color: red;"&gt;(spuneți-mi sau trimiteți tabel întreținere)&lt;/span&gt;</v>
      </c>
      <c r="Y3308" s="508" t="str">
        <f t="shared" si="180"/>
        <v>24 din care ? două camere, ? trei camere, 24 număr camere necunoscut &lt;span style="color: red;"&gt;(spuneți-mi sau trimiteți tabel întreținere)&lt;/span&gt;</v>
      </c>
      <c r="Z3308" s="509"/>
      <c r="AA3308" s="510" t="s">
        <v>1115</v>
      </c>
      <c r="AB3308" s="628" t="s">
        <v>1316</v>
      </c>
      <c r="AC3308" s="431" t="s">
        <v>1156</v>
      </c>
      <c r="AD3308" s="356"/>
      <c r="AE3308" s="356" t="s">
        <v>1759</v>
      </c>
      <c r="AF3308" s="356" t="s">
        <v>1111</v>
      </c>
      <c r="AG3308" s="356" t="s">
        <v>1154</v>
      </c>
      <c r="AH3308" s="356" t="s">
        <v>1762</v>
      </c>
      <c r="AI3308" s="356"/>
      <c r="AJ3308" s="441"/>
      <c r="AK3308" s="359"/>
    </row>
    <row r="3309" spans="1:37">
      <c r="A3309" s="367"/>
      <c r="B3309" s="445" t="s">
        <v>1775</v>
      </c>
      <c r="C3309" s="402">
        <v>46.783299999999997</v>
      </c>
      <c r="D3309" s="428">
        <v>23.589600000000001</v>
      </c>
      <c r="E3309" s="449" t="s">
        <v>206</v>
      </c>
      <c r="F3309" s="450" t="s">
        <v>1500</v>
      </c>
      <c r="G3309" s="450" t="s">
        <v>2692</v>
      </c>
      <c r="H3309" s="450" t="s">
        <v>5544</v>
      </c>
      <c r="I3309" s="452" t="s">
        <v>1776</v>
      </c>
      <c r="J3309" s="457" t="s">
        <v>825</v>
      </c>
      <c r="K3309" s="407" t="s">
        <v>840</v>
      </c>
      <c r="L3309" s="407" t="s">
        <v>840</v>
      </c>
      <c r="M3309" s="407" t="s">
        <v>840</v>
      </c>
      <c r="N3309" s="425">
        <v>24</v>
      </c>
      <c r="O3309" s="437"/>
      <c r="P3309" s="406" t="s">
        <v>4</v>
      </c>
      <c r="Q3309" s="406" t="s">
        <v>4</v>
      </c>
      <c r="R3309" s="406" t="s">
        <v>4</v>
      </c>
      <c r="S3309" s="406"/>
      <c r="T3309" s="406"/>
      <c r="U3309" s="406"/>
      <c r="V3309" s="406">
        <f t="shared" si="181"/>
        <v>24</v>
      </c>
      <c r="W3309" s="676"/>
      <c r="X3309" s="507" t="str">
        <f t="shared" si="179"/>
        <v>? garsoniere, ? două camere, ? trei camere, 24 număr camere necunoscut &lt;span style="color: red;"&gt;(spuneți-mi sau trimiteți tabel întreținere)&lt;/span&gt;</v>
      </c>
      <c r="Y3309" s="508" t="str">
        <f t="shared" si="180"/>
        <v>24 din care ? garsoniere, ? două camere, ? trei camere, 24 număr camere necunoscut &lt;span style="color: red;"&gt;(spuneți-mi sau trimiteți tabel întreținere)&lt;/span&gt;</v>
      </c>
      <c r="Z3309" s="509"/>
      <c r="AA3309" s="510" t="s">
        <v>777</v>
      </c>
      <c r="AB3309" s="628" t="s">
        <v>1316</v>
      </c>
      <c r="AC3309" s="431" t="s">
        <v>1156</v>
      </c>
      <c r="AD3309" s="356"/>
      <c r="AE3309" s="356" t="s">
        <v>1759</v>
      </c>
      <c r="AF3309" s="356" t="s">
        <v>1778</v>
      </c>
      <c r="AG3309" s="356" t="s">
        <v>1012</v>
      </c>
      <c r="AH3309" s="356" t="s">
        <v>1777</v>
      </c>
      <c r="AI3309" s="356"/>
      <c r="AJ3309" s="496"/>
      <c r="AK3309" s="359"/>
    </row>
    <row r="3310" spans="1:37">
      <c r="A3310" s="367"/>
      <c r="B3310" s="445" t="s">
        <v>1766</v>
      </c>
      <c r="C3310" s="402">
        <v>46.777999999999999</v>
      </c>
      <c r="D3310" s="428">
        <v>23.591699999999999</v>
      </c>
      <c r="E3310" s="449" t="s">
        <v>206</v>
      </c>
      <c r="F3310" s="450" t="s">
        <v>1500</v>
      </c>
      <c r="G3310" s="450" t="s">
        <v>2692</v>
      </c>
      <c r="H3310" s="450" t="s">
        <v>5545</v>
      </c>
      <c r="I3310" s="452" t="s">
        <v>739</v>
      </c>
      <c r="J3310" s="457" t="s">
        <v>825</v>
      </c>
      <c r="K3310" s="407">
        <v>1</v>
      </c>
      <c r="L3310" s="407">
        <v>7</v>
      </c>
      <c r="M3310" s="407">
        <v>6</v>
      </c>
      <c r="N3310" s="425">
        <v>24</v>
      </c>
      <c r="O3310" s="437"/>
      <c r="P3310" s="406"/>
      <c r="Q3310" s="406" t="s">
        <v>4</v>
      </c>
      <c r="R3310" s="406" t="s">
        <v>4</v>
      </c>
      <c r="S3310" s="406" t="s">
        <v>4</v>
      </c>
      <c r="T3310" s="406"/>
      <c r="U3310" s="406"/>
      <c r="V3310" s="406">
        <f t="shared" si="181"/>
        <v>24</v>
      </c>
      <c r="W3310" s="676"/>
      <c r="X3310" s="507" t="str">
        <f t="shared" si="179"/>
        <v>? două camere, ? trei camere, ? patru camere, 24 număr camere necunoscut &lt;span style="color: red;"&gt;(spuneți-mi sau trimiteți tabel întreținere)&lt;/span&gt;</v>
      </c>
      <c r="Y3310" s="508" t="str">
        <f t="shared" si="180"/>
        <v>24 din care ? două camere, ? trei camere, ? patru camere, 24 număr camere necunoscut &lt;span style="color: red;"&gt;(spuneți-mi sau trimiteți tabel întreținere)&lt;/span&gt;</v>
      </c>
      <c r="Z3310" s="509"/>
      <c r="AA3310" s="510" t="s">
        <v>777</v>
      </c>
      <c r="AB3310" s="628" t="s">
        <v>1316</v>
      </c>
      <c r="AC3310" s="431" t="s">
        <v>1156</v>
      </c>
      <c r="AD3310" s="356"/>
      <c r="AE3310" s="356" t="s">
        <v>1759</v>
      </c>
      <c r="AF3310" s="356" t="s">
        <v>1111</v>
      </c>
      <c r="AG3310" s="356" t="s">
        <v>1154</v>
      </c>
      <c r="AH3310" s="356" t="s">
        <v>1767</v>
      </c>
      <c r="AI3310" s="356"/>
      <c r="AJ3310" s="441"/>
      <c r="AK3310" s="359"/>
    </row>
    <row r="3311" spans="1:37">
      <c r="A3311" s="367"/>
      <c r="B3311" s="445" t="s">
        <v>1758</v>
      </c>
      <c r="C3311" s="402">
        <v>46.7789</v>
      </c>
      <c r="D3311" s="428">
        <v>23.586500000000001</v>
      </c>
      <c r="E3311" s="449" t="s">
        <v>206</v>
      </c>
      <c r="F3311" s="450" t="s">
        <v>1500</v>
      </c>
      <c r="G3311" s="450" t="s">
        <v>2692</v>
      </c>
      <c r="H3311" s="450" t="s">
        <v>4698</v>
      </c>
      <c r="I3311" s="452" t="s">
        <v>638</v>
      </c>
      <c r="J3311" s="457" t="s">
        <v>825</v>
      </c>
      <c r="K3311" s="407" t="s">
        <v>840</v>
      </c>
      <c r="L3311" s="407" t="s">
        <v>840</v>
      </c>
      <c r="M3311" s="407" t="s">
        <v>840</v>
      </c>
      <c r="N3311" s="425">
        <v>25</v>
      </c>
      <c r="O3311" s="437"/>
      <c r="P3311" s="406" t="s">
        <v>4</v>
      </c>
      <c r="Q3311" s="406" t="s">
        <v>4</v>
      </c>
      <c r="R3311" s="406" t="s">
        <v>4</v>
      </c>
      <c r="S3311" s="406" t="s">
        <v>4</v>
      </c>
      <c r="T3311" s="406" t="s">
        <v>4</v>
      </c>
      <c r="U3311" s="406"/>
      <c r="V3311" s="406">
        <f t="shared" si="181"/>
        <v>25</v>
      </c>
      <c r="W3311" s="676"/>
      <c r="X3311" s="507" t="str">
        <f t="shared" si="179"/>
        <v>? garsoniere, ? două camere, ? trei camere, ? patru camere, ? cinci camere, 25 număr camere necunoscut &lt;span style="color: red;"&gt;(spuneți-mi sau trimiteți tabel întreținere)&lt;/span&gt;</v>
      </c>
      <c r="Y3311" s="508" t="str">
        <f t="shared" si="180"/>
        <v>25 din care ? garsoniere, ? două camere, ? trei camere, ? patru camere, ? cinci camere, 25 număr camere necunoscut &lt;span style="color: red;"&gt;(spuneți-mi sau trimiteți tabel întreținere)&lt;/span&gt;</v>
      </c>
      <c r="Z3311" s="509"/>
      <c r="AA3311" s="510" t="s">
        <v>777</v>
      </c>
      <c r="AB3311" s="628" t="s">
        <v>1316</v>
      </c>
      <c r="AC3311" s="431" t="s">
        <v>1156</v>
      </c>
      <c r="AD3311" s="356"/>
      <c r="AE3311" s="356" t="s">
        <v>1759</v>
      </c>
      <c r="AF3311" s="356" t="s">
        <v>1107</v>
      </c>
      <c r="AG3311" s="356" t="s">
        <v>1016</v>
      </c>
      <c r="AH3311" s="356" t="s">
        <v>1760</v>
      </c>
      <c r="AI3311" s="356"/>
      <c r="AJ3311" s="441"/>
      <c r="AK3311" s="359"/>
    </row>
    <row r="3312" spans="1:37">
      <c r="A3312" s="367"/>
      <c r="B3312" s="445" t="s">
        <v>1768</v>
      </c>
      <c r="C3312" s="402">
        <v>46.778599999999997</v>
      </c>
      <c r="D3312" s="428">
        <v>23.591899999999999</v>
      </c>
      <c r="E3312" s="449" t="s">
        <v>206</v>
      </c>
      <c r="F3312" s="450" t="s">
        <v>1500</v>
      </c>
      <c r="G3312" s="450" t="s">
        <v>2692</v>
      </c>
      <c r="H3312" s="450" t="s">
        <v>5546</v>
      </c>
      <c r="I3312" s="452" t="s">
        <v>702</v>
      </c>
      <c r="J3312" s="457" t="s">
        <v>825</v>
      </c>
      <c r="K3312" s="407" t="s">
        <v>840</v>
      </c>
      <c r="L3312" s="407">
        <v>8</v>
      </c>
      <c r="M3312" s="407">
        <v>7</v>
      </c>
      <c r="N3312" s="425" t="s">
        <v>840</v>
      </c>
      <c r="O3312" s="437"/>
      <c r="P3312" s="406" t="s">
        <v>4</v>
      </c>
      <c r="Q3312" s="406" t="s">
        <v>4</v>
      </c>
      <c r="R3312" s="406"/>
      <c r="S3312" s="406"/>
      <c r="T3312" s="406"/>
      <c r="U3312" s="406"/>
      <c r="V3312" s="406" t="e">
        <f t="shared" si="181"/>
        <v>#VALUE!</v>
      </c>
      <c r="W3312" s="676"/>
      <c r="X3312" s="507" t="e">
        <f t="shared" si="179"/>
        <v>#VALUE!</v>
      </c>
      <c r="Y3312" s="508" t="e">
        <f t="shared" si="180"/>
        <v>#VALUE!</v>
      </c>
      <c r="Z3312" s="509"/>
      <c r="AA3312" s="510" t="s">
        <v>777</v>
      </c>
      <c r="AB3312" s="628" t="s">
        <v>1316</v>
      </c>
      <c r="AC3312" s="431" t="s">
        <v>1156</v>
      </c>
      <c r="AD3312" s="356"/>
      <c r="AE3312" s="356" t="s">
        <v>1139</v>
      </c>
      <c r="AF3312" s="356" t="s">
        <v>1109</v>
      </c>
      <c r="AG3312" s="356" t="s">
        <v>1016</v>
      </c>
      <c r="AH3312" s="356" t="s">
        <v>1769</v>
      </c>
      <c r="AI3312" s="356"/>
      <c r="AJ3312" s="496"/>
      <c r="AK3312" s="359"/>
    </row>
    <row r="3313" spans="1:37">
      <c r="A3313" s="367" t="s">
        <v>32</v>
      </c>
      <c r="B3313" s="369" t="s">
        <v>1022</v>
      </c>
      <c r="C3313" s="461">
        <v>46.7746</v>
      </c>
      <c r="D3313" s="462">
        <v>23.628399999999999</v>
      </c>
      <c r="E3313" s="463" t="s">
        <v>206</v>
      </c>
      <c r="F3313" s="464" t="s">
        <v>1500</v>
      </c>
      <c r="G3313" s="464" t="s">
        <v>2631</v>
      </c>
      <c r="H3313" s="464" t="s">
        <v>2940</v>
      </c>
      <c r="I3313" s="474" t="s">
        <v>840</v>
      </c>
      <c r="J3313" s="475" t="s">
        <v>840</v>
      </c>
      <c r="K3313" s="476" t="s">
        <v>840</v>
      </c>
      <c r="L3313" s="476" t="s">
        <v>840</v>
      </c>
      <c r="M3313" s="476" t="s">
        <v>840</v>
      </c>
      <c r="N3313" s="477" t="s">
        <v>840</v>
      </c>
      <c r="O3313" s="478"/>
      <c r="P3313" s="479"/>
      <c r="Q3313" s="479"/>
      <c r="R3313" s="479"/>
      <c r="S3313" s="479"/>
      <c r="T3313" s="479"/>
      <c r="U3313" s="479"/>
      <c r="V3313" s="479" t="e">
        <f t="shared" si="181"/>
        <v>#VALUE!</v>
      </c>
      <c r="W3313" s="679"/>
      <c r="X3313" s="515" t="e">
        <f t="shared" si="179"/>
        <v>#VALUE!</v>
      </c>
      <c r="Y3313" s="516" t="e">
        <f t="shared" si="180"/>
        <v>#VALUE!</v>
      </c>
      <c r="Z3313" s="517"/>
      <c r="AA3313" s="518"/>
      <c r="AB3313" s="400" t="s">
        <v>1310</v>
      </c>
      <c r="AC3313" s="458" t="s">
        <v>1156</v>
      </c>
      <c r="AD3313" s="472"/>
      <c r="AE3313" s="472"/>
      <c r="AF3313" s="472"/>
      <c r="AG3313" s="472"/>
      <c r="AH3313" s="472"/>
      <c r="AI3313" s="472"/>
      <c r="AJ3313" s="473"/>
      <c r="AK3313" s="359"/>
    </row>
    <row r="3314" spans="1:37">
      <c r="A3314" s="367"/>
      <c r="B3314" s="386" t="s">
        <v>1022</v>
      </c>
      <c r="C3314" s="402">
        <v>46.774999999999999</v>
      </c>
      <c r="D3314" s="428">
        <v>23.622499999999999</v>
      </c>
      <c r="E3314" s="449" t="s">
        <v>206</v>
      </c>
      <c r="F3314" s="450" t="s">
        <v>1500</v>
      </c>
      <c r="G3314" s="450" t="s">
        <v>2631</v>
      </c>
      <c r="H3314" s="450" t="s">
        <v>5547</v>
      </c>
      <c r="I3314" s="452" t="s">
        <v>690</v>
      </c>
      <c r="J3314" s="457" t="s">
        <v>825</v>
      </c>
      <c r="K3314" s="407" t="s">
        <v>840</v>
      </c>
      <c r="L3314" s="407">
        <v>7</v>
      </c>
      <c r="M3314" s="407">
        <v>6</v>
      </c>
      <c r="N3314" s="425" t="s">
        <v>840</v>
      </c>
      <c r="O3314" s="437"/>
      <c r="P3314" s="406"/>
      <c r="Q3314" s="406"/>
      <c r="R3314" s="406"/>
      <c r="S3314" s="406"/>
      <c r="T3314" s="406"/>
      <c r="U3314" s="406"/>
      <c r="V3314" s="406" t="e">
        <f t="shared" si="181"/>
        <v>#VALUE!</v>
      </c>
      <c r="W3314" s="676"/>
      <c r="X3314" s="507" t="e">
        <f t="shared" si="179"/>
        <v>#VALUE!</v>
      </c>
      <c r="Y3314" s="508" t="e">
        <f t="shared" si="180"/>
        <v>#VALUE!</v>
      </c>
      <c r="Z3314" s="509"/>
      <c r="AA3314" s="510"/>
      <c r="AB3314" s="628" t="s">
        <v>1310</v>
      </c>
      <c r="AC3314" s="431" t="s">
        <v>1156</v>
      </c>
      <c r="AD3314" s="356"/>
      <c r="AE3314" s="356"/>
      <c r="AF3314" s="356"/>
      <c r="AG3314" s="356"/>
      <c r="AH3314" s="356"/>
      <c r="AI3314" s="356"/>
      <c r="AJ3314" s="441"/>
      <c r="AK3314" s="359"/>
    </row>
    <row r="3315" spans="1:37">
      <c r="A3315" s="367"/>
      <c r="B3315" s="386" t="s">
        <v>1022</v>
      </c>
      <c r="C3315" s="402">
        <v>46.775100000000002</v>
      </c>
      <c r="D3315" s="428">
        <v>23.627700000000001</v>
      </c>
      <c r="E3315" s="449" t="s">
        <v>206</v>
      </c>
      <c r="F3315" s="450" t="s">
        <v>1500</v>
      </c>
      <c r="G3315" s="450" t="s">
        <v>2631</v>
      </c>
      <c r="H3315" s="450" t="s">
        <v>2940</v>
      </c>
      <c r="I3315" s="452" t="s">
        <v>840</v>
      </c>
      <c r="J3315" s="457" t="s">
        <v>840</v>
      </c>
      <c r="K3315" s="407" t="s">
        <v>840</v>
      </c>
      <c r="L3315" s="407" t="s">
        <v>840</v>
      </c>
      <c r="M3315" s="407" t="s">
        <v>840</v>
      </c>
      <c r="N3315" s="425" t="s">
        <v>840</v>
      </c>
      <c r="O3315" s="437"/>
      <c r="P3315" s="406"/>
      <c r="Q3315" s="406"/>
      <c r="R3315" s="406"/>
      <c r="S3315" s="406"/>
      <c r="T3315" s="406"/>
      <c r="U3315" s="406"/>
      <c r="V3315" s="406" t="e">
        <f t="shared" si="181"/>
        <v>#VALUE!</v>
      </c>
      <c r="W3315" s="676"/>
      <c r="X3315" s="507" t="e">
        <f t="shared" si="179"/>
        <v>#VALUE!</v>
      </c>
      <c r="Y3315" s="508" t="e">
        <f t="shared" si="180"/>
        <v>#VALUE!</v>
      </c>
      <c r="Z3315" s="509"/>
      <c r="AA3315" s="510"/>
      <c r="AB3315" s="628" t="s">
        <v>1310</v>
      </c>
      <c r="AC3315" s="431" t="s">
        <v>1156</v>
      </c>
      <c r="AD3315" s="356"/>
      <c r="AE3315" s="356"/>
      <c r="AF3315" s="356"/>
      <c r="AG3315" s="356"/>
      <c r="AH3315" s="356"/>
      <c r="AI3315" s="356"/>
      <c r="AJ3315" s="441"/>
      <c r="AK3315" s="359"/>
    </row>
    <row r="3316" spans="1:37">
      <c r="A3316" s="367"/>
      <c r="B3316" s="386" t="s">
        <v>1022</v>
      </c>
      <c r="C3316" s="402">
        <v>46.775100000000002</v>
      </c>
      <c r="D3316" s="428">
        <v>23.6341</v>
      </c>
      <c r="E3316" s="449" t="s">
        <v>206</v>
      </c>
      <c r="F3316" s="450" t="s">
        <v>1500</v>
      </c>
      <c r="G3316" s="450" t="s">
        <v>2631</v>
      </c>
      <c r="H3316" s="450" t="s">
        <v>5548</v>
      </c>
      <c r="I3316" s="452" t="s">
        <v>671</v>
      </c>
      <c r="J3316" s="457" t="s">
        <v>825</v>
      </c>
      <c r="K3316" s="407">
        <v>1</v>
      </c>
      <c r="L3316" s="407">
        <v>7</v>
      </c>
      <c r="M3316" s="407">
        <v>7</v>
      </c>
      <c r="N3316" s="425" t="s">
        <v>840</v>
      </c>
      <c r="O3316" s="437"/>
      <c r="P3316" s="406"/>
      <c r="Q3316" s="406"/>
      <c r="R3316" s="406"/>
      <c r="S3316" s="406"/>
      <c r="T3316" s="406"/>
      <c r="U3316" s="406"/>
      <c r="V3316" s="406" t="e">
        <f t="shared" si="181"/>
        <v>#VALUE!</v>
      </c>
      <c r="W3316" s="676"/>
      <c r="X3316" s="507" t="e">
        <f t="shared" si="179"/>
        <v>#VALUE!</v>
      </c>
      <c r="Y3316" s="508" t="e">
        <f t="shared" si="180"/>
        <v>#VALUE!</v>
      </c>
      <c r="Z3316" s="509"/>
      <c r="AA3316" s="510"/>
      <c r="AB3316" s="628" t="s">
        <v>1310</v>
      </c>
      <c r="AC3316" s="431" t="s">
        <v>1156</v>
      </c>
      <c r="AD3316" s="356"/>
      <c r="AE3316" s="356"/>
      <c r="AF3316" s="356"/>
      <c r="AG3316" s="356"/>
      <c r="AH3316" s="356"/>
      <c r="AI3316" s="356"/>
      <c r="AJ3316" s="441"/>
      <c r="AK3316" s="359"/>
    </row>
    <row r="3317" spans="1:37">
      <c r="A3317" s="367"/>
      <c r="B3317" s="386" t="s">
        <v>1022</v>
      </c>
      <c r="C3317" s="402">
        <v>46.775199999999998</v>
      </c>
      <c r="D3317" s="428">
        <v>23.634499999999999</v>
      </c>
      <c r="E3317" s="449" t="s">
        <v>206</v>
      </c>
      <c r="F3317" s="450" t="s">
        <v>1500</v>
      </c>
      <c r="G3317" s="450" t="s">
        <v>2631</v>
      </c>
      <c r="H3317" s="450" t="s">
        <v>5548</v>
      </c>
      <c r="I3317" s="452" t="s">
        <v>2047</v>
      </c>
      <c r="J3317" s="457" t="s">
        <v>825</v>
      </c>
      <c r="K3317" s="407">
        <v>1</v>
      </c>
      <c r="L3317" s="407">
        <v>8</v>
      </c>
      <c r="M3317" s="407">
        <v>8</v>
      </c>
      <c r="N3317" s="425" t="s">
        <v>840</v>
      </c>
      <c r="O3317" s="437"/>
      <c r="P3317" s="406"/>
      <c r="Q3317" s="406"/>
      <c r="R3317" s="406"/>
      <c r="S3317" s="406"/>
      <c r="T3317" s="406"/>
      <c r="U3317" s="406"/>
      <c r="V3317" s="406" t="e">
        <f t="shared" si="181"/>
        <v>#VALUE!</v>
      </c>
      <c r="W3317" s="676"/>
      <c r="X3317" s="507" t="e">
        <f t="shared" si="179"/>
        <v>#VALUE!</v>
      </c>
      <c r="Y3317" s="508" t="e">
        <f t="shared" si="180"/>
        <v>#VALUE!</v>
      </c>
      <c r="Z3317" s="509"/>
      <c r="AA3317" s="510"/>
      <c r="AB3317" s="628" t="s">
        <v>1310</v>
      </c>
      <c r="AC3317" s="431" t="s">
        <v>1156</v>
      </c>
      <c r="AD3317" s="356"/>
      <c r="AE3317" s="356"/>
      <c r="AF3317" s="356"/>
      <c r="AG3317" s="356"/>
      <c r="AH3317" s="356"/>
      <c r="AI3317" s="356"/>
      <c r="AJ3317" s="441"/>
      <c r="AK3317" s="359"/>
    </row>
    <row r="3318" spans="1:37">
      <c r="A3318" s="367"/>
      <c r="B3318" s="386" t="s">
        <v>1022</v>
      </c>
      <c r="C3318" s="402">
        <v>46.775300000000001</v>
      </c>
      <c r="D3318" s="428">
        <v>23.635400000000001</v>
      </c>
      <c r="E3318" s="449" t="s">
        <v>206</v>
      </c>
      <c r="F3318" s="450" t="s">
        <v>1500</v>
      </c>
      <c r="G3318" s="450" t="s">
        <v>2631</v>
      </c>
      <c r="H3318" s="450" t="s">
        <v>5548</v>
      </c>
      <c r="I3318" s="452" t="s">
        <v>659</v>
      </c>
      <c r="J3318" s="457" t="s">
        <v>825</v>
      </c>
      <c r="K3318" s="407">
        <v>1</v>
      </c>
      <c r="L3318" s="407">
        <v>8</v>
      </c>
      <c r="M3318" s="407">
        <v>8</v>
      </c>
      <c r="N3318" s="425" t="s">
        <v>840</v>
      </c>
      <c r="O3318" s="437"/>
      <c r="P3318" s="406"/>
      <c r="Q3318" s="406"/>
      <c r="R3318" s="406"/>
      <c r="S3318" s="406"/>
      <c r="T3318" s="406"/>
      <c r="U3318" s="406"/>
      <c r="V3318" s="406" t="e">
        <f t="shared" si="181"/>
        <v>#VALUE!</v>
      </c>
      <c r="W3318" s="676"/>
      <c r="X3318" s="507" t="e">
        <f t="shared" si="179"/>
        <v>#VALUE!</v>
      </c>
      <c r="Y3318" s="508" t="e">
        <f t="shared" si="180"/>
        <v>#VALUE!</v>
      </c>
      <c r="Z3318" s="509"/>
      <c r="AA3318" s="510"/>
      <c r="AB3318" s="628" t="s">
        <v>1310</v>
      </c>
      <c r="AC3318" s="431" t="s">
        <v>1156</v>
      </c>
      <c r="AD3318" s="356"/>
      <c r="AE3318" s="356"/>
      <c r="AF3318" s="356"/>
      <c r="AG3318" s="356"/>
      <c r="AH3318" s="356"/>
      <c r="AI3318" s="356"/>
      <c r="AJ3318" s="441"/>
      <c r="AK3318" s="359"/>
    </row>
    <row r="3319" spans="1:37">
      <c r="A3319" s="367"/>
      <c r="B3319" s="386" t="s">
        <v>1022</v>
      </c>
      <c r="C3319" s="402">
        <v>46.775300000000001</v>
      </c>
      <c r="D3319" s="428">
        <v>23.6357</v>
      </c>
      <c r="E3319" s="449" t="s">
        <v>206</v>
      </c>
      <c r="F3319" s="450" t="s">
        <v>1500</v>
      </c>
      <c r="G3319" s="450" t="s">
        <v>2631</v>
      </c>
      <c r="H3319" s="450" t="s">
        <v>5548</v>
      </c>
      <c r="I3319" s="452" t="s">
        <v>1035</v>
      </c>
      <c r="J3319" s="457" t="s">
        <v>825</v>
      </c>
      <c r="K3319" s="407">
        <v>1</v>
      </c>
      <c r="L3319" s="407">
        <v>8</v>
      </c>
      <c r="M3319" s="407">
        <v>8</v>
      </c>
      <c r="N3319" s="425" t="s">
        <v>840</v>
      </c>
      <c r="O3319" s="437"/>
      <c r="P3319" s="406"/>
      <c r="Q3319" s="406"/>
      <c r="R3319" s="406"/>
      <c r="S3319" s="406"/>
      <c r="T3319" s="406"/>
      <c r="U3319" s="406"/>
      <c r="V3319" s="406" t="e">
        <f t="shared" si="181"/>
        <v>#VALUE!</v>
      </c>
      <c r="W3319" s="676"/>
      <c r="X3319" s="507" t="e">
        <f t="shared" si="179"/>
        <v>#VALUE!</v>
      </c>
      <c r="Y3319" s="508" t="e">
        <f t="shared" si="180"/>
        <v>#VALUE!</v>
      </c>
      <c r="Z3319" s="509"/>
      <c r="AA3319" s="510"/>
      <c r="AB3319" s="628" t="s">
        <v>1310</v>
      </c>
      <c r="AC3319" s="431" t="s">
        <v>1156</v>
      </c>
      <c r="AD3319" s="356"/>
      <c r="AE3319" s="356"/>
      <c r="AF3319" s="356"/>
      <c r="AG3319" s="356"/>
      <c r="AH3319" s="356"/>
      <c r="AI3319" s="356"/>
      <c r="AJ3319" s="441"/>
      <c r="AK3319" s="359"/>
    </row>
    <row r="3320" spans="1:37">
      <c r="A3320" s="367"/>
      <c r="B3320" s="386" t="s">
        <v>1022</v>
      </c>
      <c r="C3320" s="402">
        <v>46.776299999999999</v>
      </c>
      <c r="D3320" s="428">
        <v>23.623200000000001</v>
      </c>
      <c r="E3320" s="449" t="s">
        <v>206</v>
      </c>
      <c r="F3320" s="450" t="s">
        <v>1500</v>
      </c>
      <c r="G3320" s="450" t="s">
        <v>2631</v>
      </c>
      <c r="H3320" s="450" t="s">
        <v>5549</v>
      </c>
      <c r="I3320" s="452" t="s">
        <v>721</v>
      </c>
      <c r="J3320" s="457" t="s">
        <v>840</v>
      </c>
      <c r="K3320" s="407">
        <v>3</v>
      </c>
      <c r="L3320" s="407">
        <v>5</v>
      </c>
      <c r="M3320" s="407">
        <v>5</v>
      </c>
      <c r="N3320" s="425" t="s">
        <v>840</v>
      </c>
      <c r="O3320" s="437"/>
      <c r="P3320" s="406"/>
      <c r="Q3320" s="406"/>
      <c r="R3320" s="406"/>
      <c r="S3320" s="406"/>
      <c r="T3320" s="406"/>
      <c r="U3320" s="406"/>
      <c r="V3320" s="406" t="e">
        <f t="shared" si="181"/>
        <v>#VALUE!</v>
      </c>
      <c r="W3320" s="676"/>
      <c r="X3320" s="507" t="e">
        <f t="shared" si="179"/>
        <v>#VALUE!</v>
      </c>
      <c r="Y3320" s="508" t="e">
        <f t="shared" si="180"/>
        <v>#VALUE!</v>
      </c>
      <c r="Z3320" s="509"/>
      <c r="AA3320" s="510"/>
      <c r="AB3320" s="628" t="s">
        <v>1310</v>
      </c>
      <c r="AC3320" s="431" t="s">
        <v>1156</v>
      </c>
      <c r="AD3320" s="356"/>
      <c r="AE3320" s="356"/>
      <c r="AF3320" s="356"/>
      <c r="AG3320" s="356"/>
      <c r="AH3320" s="356"/>
      <c r="AI3320" s="356"/>
      <c r="AJ3320" s="441"/>
      <c r="AK3320" s="359"/>
    </row>
    <row r="3321" spans="1:37">
      <c r="A3321" s="367"/>
      <c r="B3321" s="386" t="s">
        <v>1022</v>
      </c>
      <c r="C3321" s="402">
        <v>46.776499999999999</v>
      </c>
      <c r="D3321" s="428">
        <v>23.6282</v>
      </c>
      <c r="E3321" s="449" t="s">
        <v>206</v>
      </c>
      <c r="F3321" s="450" t="s">
        <v>1500</v>
      </c>
      <c r="G3321" s="450" t="s">
        <v>2631</v>
      </c>
      <c r="H3321" s="450" t="s">
        <v>2940</v>
      </c>
      <c r="I3321" s="452" t="s">
        <v>840</v>
      </c>
      <c r="J3321" s="457" t="s">
        <v>840</v>
      </c>
      <c r="K3321" s="407" t="s">
        <v>840</v>
      </c>
      <c r="L3321" s="407" t="s">
        <v>840</v>
      </c>
      <c r="M3321" s="407" t="s">
        <v>840</v>
      </c>
      <c r="N3321" s="425" t="s">
        <v>840</v>
      </c>
      <c r="O3321" s="437"/>
      <c r="P3321" s="406"/>
      <c r="Q3321" s="406"/>
      <c r="R3321" s="406"/>
      <c r="S3321" s="406"/>
      <c r="T3321" s="406"/>
      <c r="U3321" s="406"/>
      <c r="V3321" s="406" t="e">
        <f t="shared" si="181"/>
        <v>#VALUE!</v>
      </c>
      <c r="W3321" s="676"/>
      <c r="X3321" s="507" t="e">
        <f t="shared" si="179"/>
        <v>#VALUE!</v>
      </c>
      <c r="Y3321" s="508" t="e">
        <f t="shared" si="180"/>
        <v>#VALUE!</v>
      </c>
      <c r="Z3321" s="509"/>
      <c r="AA3321" s="510"/>
      <c r="AB3321" s="628" t="s">
        <v>1310</v>
      </c>
      <c r="AC3321" s="431" t="s">
        <v>1156</v>
      </c>
      <c r="AD3321" s="356"/>
      <c r="AE3321" s="356"/>
      <c r="AF3321" s="356"/>
      <c r="AG3321" s="356"/>
      <c r="AH3321" s="356"/>
      <c r="AI3321" s="356"/>
      <c r="AJ3321" s="441"/>
      <c r="AK3321" s="359"/>
    </row>
    <row r="3322" spans="1:37">
      <c r="A3322" s="367"/>
      <c r="B3322" s="386" t="s">
        <v>1022</v>
      </c>
      <c r="C3322" s="402">
        <v>46.776600000000002</v>
      </c>
      <c r="D3322" s="428">
        <v>23.628699999999998</v>
      </c>
      <c r="E3322" s="449" t="s">
        <v>206</v>
      </c>
      <c r="F3322" s="450" t="s">
        <v>1500</v>
      </c>
      <c r="G3322" s="450" t="s">
        <v>2631</v>
      </c>
      <c r="H3322" s="450" t="s">
        <v>3073</v>
      </c>
      <c r="I3322" s="452" t="s">
        <v>791</v>
      </c>
      <c r="J3322" s="457" t="s">
        <v>840</v>
      </c>
      <c r="K3322" s="407" t="s">
        <v>840</v>
      </c>
      <c r="L3322" s="407">
        <v>8</v>
      </c>
      <c r="M3322" s="407">
        <v>8</v>
      </c>
      <c r="N3322" s="425" t="s">
        <v>840</v>
      </c>
      <c r="O3322" s="437"/>
      <c r="P3322" s="406"/>
      <c r="Q3322" s="406"/>
      <c r="R3322" s="406"/>
      <c r="S3322" s="406"/>
      <c r="T3322" s="406"/>
      <c r="U3322" s="406"/>
      <c r="V3322" s="406" t="e">
        <f t="shared" si="181"/>
        <v>#VALUE!</v>
      </c>
      <c r="W3322" s="676"/>
      <c r="X3322" s="507" t="e">
        <f t="shared" si="179"/>
        <v>#VALUE!</v>
      </c>
      <c r="Y3322" s="508" t="e">
        <f t="shared" si="180"/>
        <v>#VALUE!</v>
      </c>
      <c r="Z3322" s="509"/>
      <c r="AA3322" s="510"/>
      <c r="AB3322" s="628" t="s">
        <v>1310</v>
      </c>
      <c r="AC3322" s="431" t="s">
        <v>1156</v>
      </c>
      <c r="AD3322" s="356"/>
      <c r="AE3322" s="356"/>
      <c r="AF3322" s="356"/>
      <c r="AG3322" s="356"/>
      <c r="AH3322" s="356"/>
      <c r="AI3322" s="356"/>
      <c r="AJ3322" s="496"/>
      <c r="AK3322" s="359"/>
    </row>
    <row r="3323" spans="1:37">
      <c r="A3323" s="367"/>
      <c r="B3323" s="386" t="s">
        <v>1022</v>
      </c>
      <c r="C3323" s="402">
        <v>46.776699999999998</v>
      </c>
      <c r="D3323" s="428">
        <v>23.623200000000001</v>
      </c>
      <c r="E3323" s="449" t="s">
        <v>206</v>
      </c>
      <c r="F3323" s="450" t="s">
        <v>1500</v>
      </c>
      <c r="G3323" s="450" t="s">
        <v>2631</v>
      </c>
      <c r="H3323" s="450" t="s">
        <v>5549</v>
      </c>
      <c r="I3323" s="452" t="s">
        <v>731</v>
      </c>
      <c r="J3323" s="457" t="s">
        <v>840</v>
      </c>
      <c r="K3323" s="407" t="s">
        <v>840</v>
      </c>
      <c r="L3323" s="407">
        <v>4</v>
      </c>
      <c r="M3323" s="407">
        <v>4</v>
      </c>
      <c r="N3323" s="425" t="s">
        <v>840</v>
      </c>
      <c r="O3323" s="437"/>
      <c r="P3323" s="406"/>
      <c r="Q3323" s="406"/>
      <c r="R3323" s="406"/>
      <c r="S3323" s="406"/>
      <c r="T3323" s="406"/>
      <c r="U3323" s="406"/>
      <c r="V3323" s="406" t="e">
        <f t="shared" si="181"/>
        <v>#VALUE!</v>
      </c>
      <c r="W3323" s="676"/>
      <c r="X3323" s="507" t="e">
        <f t="shared" si="179"/>
        <v>#VALUE!</v>
      </c>
      <c r="Y3323" s="508" t="e">
        <f t="shared" si="180"/>
        <v>#VALUE!</v>
      </c>
      <c r="Z3323" s="509"/>
      <c r="AA3323" s="510"/>
      <c r="AB3323" s="628" t="s">
        <v>1310</v>
      </c>
      <c r="AC3323" s="431" t="s">
        <v>1156</v>
      </c>
      <c r="AD3323" s="356"/>
      <c r="AE3323" s="356"/>
      <c r="AF3323" s="356"/>
      <c r="AG3323" s="356"/>
      <c r="AH3323" s="356"/>
      <c r="AI3323" s="356"/>
      <c r="AJ3323" s="441"/>
      <c r="AK3323" s="359"/>
    </row>
    <row r="3324" spans="1:37">
      <c r="A3324" s="367"/>
      <c r="B3324" s="386" t="s">
        <v>1022</v>
      </c>
      <c r="C3324" s="402">
        <v>46.776899999999998</v>
      </c>
      <c r="D3324" s="428">
        <v>23.6221</v>
      </c>
      <c r="E3324" s="449" t="s">
        <v>206</v>
      </c>
      <c r="F3324" s="450" t="s">
        <v>1500</v>
      </c>
      <c r="G3324" s="450" t="s">
        <v>2631</v>
      </c>
      <c r="H3324" s="450" t="s">
        <v>2940</v>
      </c>
      <c r="I3324" s="452" t="s">
        <v>796</v>
      </c>
      <c r="J3324" s="457" t="s">
        <v>840</v>
      </c>
      <c r="K3324" s="407">
        <v>1</v>
      </c>
      <c r="L3324" s="407">
        <v>8</v>
      </c>
      <c r="M3324" s="407">
        <v>8</v>
      </c>
      <c r="N3324" s="425" t="s">
        <v>840</v>
      </c>
      <c r="O3324" s="437"/>
      <c r="P3324" s="406"/>
      <c r="Q3324" s="406"/>
      <c r="R3324" s="406"/>
      <c r="S3324" s="406"/>
      <c r="T3324" s="406"/>
      <c r="U3324" s="406"/>
      <c r="V3324" s="406" t="e">
        <f t="shared" si="181"/>
        <v>#VALUE!</v>
      </c>
      <c r="W3324" s="676"/>
      <c r="X3324" s="507" t="e">
        <f t="shared" si="179"/>
        <v>#VALUE!</v>
      </c>
      <c r="Y3324" s="508" t="e">
        <f t="shared" si="180"/>
        <v>#VALUE!</v>
      </c>
      <c r="Z3324" s="509"/>
      <c r="AA3324" s="510"/>
      <c r="AB3324" s="628" t="s">
        <v>1310</v>
      </c>
      <c r="AC3324" s="431" t="s">
        <v>1156</v>
      </c>
      <c r="AD3324" s="356"/>
      <c r="AE3324" s="356"/>
      <c r="AF3324" s="356"/>
      <c r="AG3324" s="356"/>
      <c r="AH3324" s="356"/>
      <c r="AI3324" s="356"/>
      <c r="AJ3324" s="441"/>
      <c r="AK3324" s="359"/>
    </row>
    <row r="3325" spans="1:37">
      <c r="A3325" s="367"/>
      <c r="B3325" s="386" t="s">
        <v>1022</v>
      </c>
      <c r="C3325" s="402">
        <v>46.7774</v>
      </c>
      <c r="D3325" s="428">
        <v>23.622699999999998</v>
      </c>
      <c r="E3325" s="449" t="s">
        <v>206</v>
      </c>
      <c r="F3325" s="450" t="s">
        <v>1500</v>
      </c>
      <c r="G3325" s="450" t="s">
        <v>2631</v>
      </c>
      <c r="H3325" s="450" t="s">
        <v>5549</v>
      </c>
      <c r="I3325" s="452" t="s">
        <v>904</v>
      </c>
      <c r="J3325" s="457" t="s">
        <v>825</v>
      </c>
      <c r="K3325" s="407" t="s">
        <v>840</v>
      </c>
      <c r="L3325" s="407">
        <v>7</v>
      </c>
      <c r="M3325" s="407">
        <v>6</v>
      </c>
      <c r="N3325" s="425" t="s">
        <v>840</v>
      </c>
      <c r="O3325" s="437"/>
      <c r="P3325" s="406"/>
      <c r="Q3325" s="406"/>
      <c r="R3325" s="406"/>
      <c r="S3325" s="406"/>
      <c r="T3325" s="406"/>
      <c r="U3325" s="406"/>
      <c r="V3325" s="406" t="e">
        <f t="shared" si="181"/>
        <v>#VALUE!</v>
      </c>
      <c r="W3325" s="676"/>
      <c r="X3325" s="507" t="e">
        <f t="shared" si="179"/>
        <v>#VALUE!</v>
      </c>
      <c r="Y3325" s="508" t="e">
        <f t="shared" si="180"/>
        <v>#VALUE!</v>
      </c>
      <c r="Z3325" s="509"/>
      <c r="AA3325" s="510"/>
      <c r="AB3325" s="628" t="s">
        <v>1310</v>
      </c>
      <c r="AC3325" s="431" t="s">
        <v>1156</v>
      </c>
      <c r="AD3325" s="356"/>
      <c r="AE3325" s="356"/>
      <c r="AF3325" s="356"/>
      <c r="AG3325" s="356"/>
      <c r="AH3325" s="356"/>
      <c r="AI3325" s="356"/>
      <c r="AJ3325" s="441"/>
      <c r="AK3325" s="359"/>
    </row>
    <row r="3326" spans="1:37">
      <c r="A3326" s="367"/>
      <c r="B3326" s="386" t="s">
        <v>1022</v>
      </c>
      <c r="C3326" s="402">
        <v>46.777500000000003</v>
      </c>
      <c r="D3326" s="428">
        <v>23.638500000000001</v>
      </c>
      <c r="E3326" s="449" t="s">
        <v>206</v>
      </c>
      <c r="F3326" s="450" t="s">
        <v>1500</v>
      </c>
      <c r="G3326" s="450" t="s">
        <v>2631</v>
      </c>
      <c r="H3326" s="450" t="s">
        <v>3073</v>
      </c>
      <c r="I3326" s="452" t="s">
        <v>681</v>
      </c>
      <c r="J3326" s="457" t="s">
        <v>840</v>
      </c>
      <c r="K3326" s="407">
        <v>2</v>
      </c>
      <c r="L3326" s="407">
        <v>5</v>
      </c>
      <c r="M3326" s="407">
        <v>5</v>
      </c>
      <c r="N3326" s="425" t="s">
        <v>840</v>
      </c>
      <c r="O3326" s="437"/>
      <c r="P3326" s="406"/>
      <c r="Q3326" s="406"/>
      <c r="R3326" s="406"/>
      <c r="S3326" s="406"/>
      <c r="T3326" s="406"/>
      <c r="U3326" s="406"/>
      <c r="V3326" s="406" t="e">
        <f t="shared" si="181"/>
        <v>#VALUE!</v>
      </c>
      <c r="W3326" s="676"/>
      <c r="X3326" s="507" t="e">
        <f t="shared" si="179"/>
        <v>#VALUE!</v>
      </c>
      <c r="Y3326" s="508" t="e">
        <f t="shared" si="180"/>
        <v>#VALUE!</v>
      </c>
      <c r="Z3326" s="509"/>
      <c r="AA3326" s="510"/>
      <c r="AB3326" s="628" t="s">
        <v>1310</v>
      </c>
      <c r="AC3326" s="431" t="s">
        <v>1156</v>
      </c>
      <c r="AD3326" s="356"/>
      <c r="AE3326" s="356"/>
      <c r="AF3326" s="356"/>
      <c r="AG3326" s="356"/>
      <c r="AH3326" s="356"/>
      <c r="AI3326" s="356"/>
      <c r="AJ3326" s="441"/>
      <c r="AK3326" s="359"/>
    </row>
    <row r="3327" spans="1:37">
      <c r="A3327" s="367"/>
      <c r="B3327" s="386" t="s">
        <v>1022</v>
      </c>
      <c r="C3327" s="402">
        <v>46.777799999999999</v>
      </c>
      <c r="D3327" s="428">
        <v>23.639199999999999</v>
      </c>
      <c r="E3327" s="449" t="s">
        <v>206</v>
      </c>
      <c r="F3327" s="450" t="s">
        <v>1500</v>
      </c>
      <c r="G3327" s="450" t="s">
        <v>2631</v>
      </c>
      <c r="H3327" s="450" t="s">
        <v>3073</v>
      </c>
      <c r="I3327" s="452" t="s">
        <v>699</v>
      </c>
      <c r="J3327" s="457" t="s">
        <v>840</v>
      </c>
      <c r="K3327" s="407">
        <v>1</v>
      </c>
      <c r="L3327" s="407">
        <v>6</v>
      </c>
      <c r="M3327" s="407">
        <v>6</v>
      </c>
      <c r="N3327" s="425" t="s">
        <v>840</v>
      </c>
      <c r="O3327" s="437"/>
      <c r="P3327" s="406"/>
      <c r="Q3327" s="406"/>
      <c r="R3327" s="406"/>
      <c r="S3327" s="406"/>
      <c r="T3327" s="406"/>
      <c r="U3327" s="406"/>
      <c r="V3327" s="406" t="e">
        <f t="shared" si="181"/>
        <v>#VALUE!</v>
      </c>
      <c r="W3327" s="676"/>
      <c r="X3327" s="507" t="e">
        <f t="shared" si="179"/>
        <v>#VALUE!</v>
      </c>
      <c r="Y3327" s="508" t="e">
        <f t="shared" si="180"/>
        <v>#VALUE!</v>
      </c>
      <c r="Z3327" s="509"/>
      <c r="AA3327" s="510"/>
      <c r="AB3327" s="628" t="s">
        <v>1310</v>
      </c>
      <c r="AC3327" s="431" t="s">
        <v>1156</v>
      </c>
      <c r="AD3327" s="356"/>
      <c r="AE3327" s="356"/>
      <c r="AF3327" s="356"/>
      <c r="AG3327" s="356"/>
      <c r="AH3327" s="356"/>
      <c r="AI3327" s="356"/>
      <c r="AJ3327" s="441"/>
      <c r="AK3327" s="359"/>
    </row>
    <row r="3328" spans="1:37">
      <c r="A3328" s="367"/>
      <c r="B3328" s="386" t="s">
        <v>1022</v>
      </c>
      <c r="C3328" s="402">
        <v>46.778100000000002</v>
      </c>
      <c r="D3328" s="428">
        <v>23.635200000000001</v>
      </c>
      <c r="E3328" s="449" t="s">
        <v>206</v>
      </c>
      <c r="F3328" s="450" t="s">
        <v>1500</v>
      </c>
      <c r="G3328" s="450" t="s">
        <v>2631</v>
      </c>
      <c r="H3328" s="450" t="s">
        <v>5550</v>
      </c>
      <c r="I3328" s="452" t="s">
        <v>667</v>
      </c>
      <c r="J3328" s="457" t="s">
        <v>840</v>
      </c>
      <c r="K3328" s="407">
        <v>1</v>
      </c>
      <c r="L3328" s="407">
        <v>6</v>
      </c>
      <c r="M3328" s="407">
        <v>5</v>
      </c>
      <c r="N3328" s="425">
        <v>25</v>
      </c>
      <c r="O3328" s="437"/>
      <c r="P3328" s="406"/>
      <c r="Q3328" s="406"/>
      <c r="R3328" s="406"/>
      <c r="S3328" s="406"/>
      <c r="T3328" s="406"/>
      <c r="U3328" s="406"/>
      <c r="V3328" s="406">
        <f t="shared" si="181"/>
        <v>25</v>
      </c>
      <c r="W3328" s="676"/>
      <c r="X3328" s="507" t="str">
        <f t="shared" si="179"/>
        <v>25 număr camere necunoscut &lt;span style="color: red;"&gt;(spuneți-mi sau trimiteți tabel întreținere)&lt;/span&gt;</v>
      </c>
      <c r="Y3328" s="508" t="str">
        <f t="shared" si="180"/>
        <v>25 din care 25 număr camere necunoscut &lt;span style="color: red;"&gt;(spuneți-mi sau trimiteți tabel întreținere)&lt;/span&gt;</v>
      </c>
      <c r="Z3328" s="509"/>
      <c r="AA3328" s="510"/>
      <c r="AB3328" s="628" t="s">
        <v>1310</v>
      </c>
      <c r="AC3328" s="431" t="s">
        <v>1156</v>
      </c>
      <c r="AD3328" s="356"/>
      <c r="AE3328" s="356"/>
      <c r="AF3328" s="356"/>
      <c r="AG3328" s="356"/>
      <c r="AH3328" s="356"/>
      <c r="AI3328" s="356"/>
      <c r="AJ3328" s="441"/>
      <c r="AK3328" s="359"/>
    </row>
    <row r="3329" spans="1:37">
      <c r="A3329" s="367"/>
      <c r="B3329" s="386" t="s">
        <v>1022</v>
      </c>
      <c r="C3329" s="402">
        <v>46.778799999999997</v>
      </c>
      <c r="D3329" s="428">
        <v>23.629799999999999</v>
      </c>
      <c r="E3329" s="449" t="s">
        <v>206</v>
      </c>
      <c r="F3329" s="450" t="s">
        <v>1500</v>
      </c>
      <c r="G3329" s="450" t="s">
        <v>2631</v>
      </c>
      <c r="H3329" s="450" t="s">
        <v>2940</v>
      </c>
      <c r="I3329" s="452" t="s">
        <v>695</v>
      </c>
      <c r="J3329" s="457" t="s">
        <v>840</v>
      </c>
      <c r="K3329" s="407">
        <v>1</v>
      </c>
      <c r="L3329" s="407">
        <v>5</v>
      </c>
      <c r="M3329" s="407">
        <v>4</v>
      </c>
      <c r="N3329" s="425" t="s">
        <v>840</v>
      </c>
      <c r="O3329" s="437"/>
      <c r="P3329" s="406"/>
      <c r="Q3329" s="406"/>
      <c r="R3329" s="406"/>
      <c r="S3329" s="406"/>
      <c r="T3329" s="406"/>
      <c r="U3329" s="406"/>
      <c r="V3329" s="406" t="e">
        <f t="shared" si="181"/>
        <v>#VALUE!</v>
      </c>
      <c r="W3329" s="676"/>
      <c r="X3329" s="507" t="e">
        <f t="shared" si="179"/>
        <v>#VALUE!</v>
      </c>
      <c r="Y3329" s="508" t="e">
        <f t="shared" si="180"/>
        <v>#VALUE!</v>
      </c>
      <c r="Z3329" s="509"/>
      <c r="AA3329" s="510"/>
      <c r="AB3329" s="628" t="s">
        <v>1310</v>
      </c>
      <c r="AC3329" s="431" t="s">
        <v>1156</v>
      </c>
      <c r="AD3329" s="356"/>
      <c r="AE3329" s="356"/>
      <c r="AF3329" s="356"/>
      <c r="AG3329" s="356"/>
      <c r="AH3329" s="356"/>
      <c r="AI3329" s="356"/>
      <c r="AJ3329" s="441"/>
      <c r="AK3329" s="359"/>
    </row>
    <row r="3330" spans="1:37">
      <c r="A3330" s="367"/>
      <c r="B3330" s="386" t="s">
        <v>1022</v>
      </c>
      <c r="C3330" s="402">
        <v>46.780200000000001</v>
      </c>
      <c r="D3330" s="428">
        <v>23.626100000000001</v>
      </c>
      <c r="E3330" s="449" t="s">
        <v>206</v>
      </c>
      <c r="F3330" s="450" t="s">
        <v>1500</v>
      </c>
      <c r="G3330" s="450" t="s">
        <v>2631</v>
      </c>
      <c r="H3330" s="450" t="s">
        <v>2991</v>
      </c>
      <c r="I3330" s="452" t="s">
        <v>690</v>
      </c>
      <c r="J3330" s="457" t="s">
        <v>825</v>
      </c>
      <c r="K3330" s="407">
        <v>1</v>
      </c>
      <c r="L3330" s="407">
        <v>7</v>
      </c>
      <c r="M3330" s="407">
        <v>6</v>
      </c>
      <c r="N3330" s="425" t="s">
        <v>840</v>
      </c>
      <c r="O3330" s="437"/>
      <c r="P3330" s="406"/>
      <c r="Q3330" s="406"/>
      <c r="R3330" s="406"/>
      <c r="S3330" s="406"/>
      <c r="T3330" s="406"/>
      <c r="U3330" s="406"/>
      <c r="V3330" s="406" t="e">
        <f t="shared" si="181"/>
        <v>#VALUE!</v>
      </c>
      <c r="W3330" s="676"/>
      <c r="X3330" s="507" t="e">
        <f t="shared" si="179"/>
        <v>#VALUE!</v>
      </c>
      <c r="Y3330" s="508" t="e">
        <f t="shared" si="180"/>
        <v>#VALUE!</v>
      </c>
      <c r="Z3330" s="509"/>
      <c r="AA3330" s="510"/>
      <c r="AB3330" s="628" t="s">
        <v>1310</v>
      </c>
      <c r="AC3330" s="431" t="s">
        <v>1156</v>
      </c>
      <c r="AD3330" s="356"/>
      <c r="AE3330" s="356"/>
      <c r="AF3330" s="356"/>
      <c r="AG3330" s="356"/>
      <c r="AH3330" s="356"/>
      <c r="AI3330" s="356"/>
      <c r="AJ3330" s="496"/>
      <c r="AK3330" s="359"/>
    </row>
    <row r="3331" spans="1:37">
      <c r="A3331" s="367"/>
      <c r="B3331" s="386" t="s">
        <v>1022</v>
      </c>
      <c r="C3331" s="402">
        <v>46.780419999999999</v>
      </c>
      <c r="D3331" s="428">
        <v>23.636500000000002</v>
      </c>
      <c r="E3331" s="449" t="s">
        <v>206</v>
      </c>
      <c r="F3331" s="450" t="s">
        <v>1500</v>
      </c>
      <c r="G3331" s="450" t="s">
        <v>2631</v>
      </c>
      <c r="H3331" s="450" t="s">
        <v>2940</v>
      </c>
      <c r="I3331" s="452" t="s">
        <v>671</v>
      </c>
      <c r="J3331" s="457" t="s">
        <v>825</v>
      </c>
      <c r="K3331" s="407">
        <v>1</v>
      </c>
      <c r="L3331" s="407">
        <v>7</v>
      </c>
      <c r="M3331" s="407">
        <v>7</v>
      </c>
      <c r="N3331" s="425" t="s">
        <v>840</v>
      </c>
      <c r="O3331" s="437"/>
      <c r="P3331" s="406"/>
      <c r="Q3331" s="406"/>
      <c r="R3331" s="406"/>
      <c r="S3331" s="406"/>
      <c r="T3331" s="406"/>
      <c r="U3331" s="406"/>
      <c r="V3331" s="406" t="e">
        <f t="shared" si="181"/>
        <v>#VALUE!</v>
      </c>
      <c r="W3331" s="676"/>
      <c r="X3331" s="507" t="e">
        <f t="shared" si="179"/>
        <v>#VALUE!</v>
      </c>
      <c r="Y3331" s="508" t="e">
        <f t="shared" si="180"/>
        <v>#VALUE!</v>
      </c>
      <c r="Z3331" s="509"/>
      <c r="AA3331" s="510"/>
      <c r="AB3331" s="628" t="s">
        <v>1310</v>
      </c>
      <c r="AC3331" s="431" t="s">
        <v>1156</v>
      </c>
      <c r="AD3331" s="356"/>
      <c r="AE3331" s="356"/>
      <c r="AF3331" s="356"/>
      <c r="AG3331" s="356"/>
      <c r="AH3331" s="356"/>
      <c r="AI3331" s="356"/>
      <c r="AJ3331" s="441"/>
      <c r="AK3331" s="359"/>
    </row>
    <row r="3332" spans="1:37">
      <c r="A3332" s="367"/>
      <c r="B3332" s="445" t="s">
        <v>205</v>
      </c>
      <c r="C3332" s="402">
        <v>46.7804</v>
      </c>
      <c r="D3332" s="428">
        <v>23.636500000000002</v>
      </c>
      <c r="E3332" s="449" t="s">
        <v>206</v>
      </c>
      <c r="F3332" s="450" t="s">
        <v>1500</v>
      </c>
      <c r="G3332" s="450" t="s">
        <v>2631</v>
      </c>
      <c r="H3332" s="450" t="s">
        <v>5551</v>
      </c>
      <c r="I3332" s="452" t="s">
        <v>1957</v>
      </c>
      <c r="J3332" s="457" t="s">
        <v>3</v>
      </c>
      <c r="K3332" s="407" t="s">
        <v>840</v>
      </c>
      <c r="L3332" s="407" t="s">
        <v>840</v>
      </c>
      <c r="M3332" s="407" t="s">
        <v>840</v>
      </c>
      <c r="N3332" s="425">
        <v>48</v>
      </c>
      <c r="O3332" s="437"/>
      <c r="P3332" s="406"/>
      <c r="Q3332" s="406" t="s">
        <v>4</v>
      </c>
      <c r="R3332" s="406" t="s">
        <v>4</v>
      </c>
      <c r="S3332" s="406" t="s">
        <v>4</v>
      </c>
      <c r="T3332" s="406"/>
      <c r="U3332" s="406"/>
      <c r="V3332" s="406">
        <f t="shared" si="181"/>
        <v>48</v>
      </c>
      <c r="W3332" s="676"/>
      <c r="X3332" s="507" t="str">
        <f t="shared" si="179"/>
        <v>? două camere, ? trei camere, ? patru camere, 48 număr camere necunoscut &lt;span style="color: red;"&gt;(spuneți-mi sau trimiteți tabel întreținere)&lt;/span&gt;</v>
      </c>
      <c r="Y3332" s="508" t="str">
        <f t="shared" si="180"/>
        <v>48 din care ? două camere, ? trei camere, ? patru camere, 48 număr camere necunoscut &lt;span style="color: red;"&gt;(spuneți-mi sau trimiteți tabel întreținere)&lt;/span&gt;</v>
      </c>
      <c r="Z3332" s="509"/>
      <c r="AA3332" s="510" t="s">
        <v>777</v>
      </c>
      <c r="AB3332" s="628" t="s">
        <v>1316</v>
      </c>
      <c r="AC3332" s="431" t="s">
        <v>1156</v>
      </c>
      <c r="AD3332" s="356"/>
      <c r="AE3332" s="356" t="s">
        <v>1953</v>
      </c>
      <c r="AF3332" s="356" t="s">
        <v>1107</v>
      </c>
      <c r="AG3332" s="356" t="s">
        <v>1169</v>
      </c>
      <c r="AH3332" s="356" t="s">
        <v>1956</v>
      </c>
      <c r="AI3332" s="356"/>
      <c r="AJ3332" s="441"/>
      <c r="AK3332" s="359"/>
    </row>
    <row r="3333" spans="1:37">
      <c r="A3333" s="367"/>
      <c r="B3333" s="445" t="s">
        <v>1953</v>
      </c>
      <c r="C3333" s="402">
        <v>46.780799999999999</v>
      </c>
      <c r="D3333" s="428">
        <v>23.635999999999999</v>
      </c>
      <c r="E3333" s="449" t="s">
        <v>206</v>
      </c>
      <c r="F3333" s="450" t="s">
        <v>1500</v>
      </c>
      <c r="G3333" s="450" t="s">
        <v>2631</v>
      </c>
      <c r="H3333" s="450" t="s">
        <v>5551</v>
      </c>
      <c r="I3333" s="452" t="s">
        <v>676</v>
      </c>
      <c r="J3333" s="457" t="s">
        <v>825</v>
      </c>
      <c r="K3333" s="407">
        <v>1</v>
      </c>
      <c r="L3333" s="407">
        <v>7</v>
      </c>
      <c r="M3333" s="407">
        <v>6</v>
      </c>
      <c r="N3333" s="425">
        <v>48</v>
      </c>
      <c r="O3333" s="437"/>
      <c r="P3333" s="406"/>
      <c r="Q3333" s="406" t="s">
        <v>4</v>
      </c>
      <c r="R3333" s="406"/>
      <c r="S3333" s="406"/>
      <c r="T3333" s="406"/>
      <c r="U3333" s="406"/>
      <c r="V3333" s="406">
        <f t="shared" si="181"/>
        <v>48</v>
      </c>
      <c r="W3333" s="676"/>
      <c r="X3333" s="507" t="str">
        <f t="shared" si="179"/>
        <v>? două camere, 48 număr camere necunoscut &lt;span style="color: red;"&gt;(spuneți-mi sau trimiteți tabel întreținere)&lt;/span&gt;</v>
      </c>
      <c r="Y3333" s="508" t="str">
        <f t="shared" si="180"/>
        <v>48 din care ? două camere, 48 număr camere necunoscut &lt;span style="color: red;"&gt;(spuneți-mi sau trimiteți tabel întreținere)&lt;/span&gt;</v>
      </c>
      <c r="Z3333" s="509"/>
      <c r="AA3333" s="510" t="s">
        <v>777</v>
      </c>
      <c r="AB3333" s="628" t="s">
        <v>1316</v>
      </c>
      <c r="AC3333" s="431" t="s">
        <v>1156</v>
      </c>
      <c r="AD3333" s="356"/>
      <c r="AE3333" s="356" t="s">
        <v>1891</v>
      </c>
      <c r="AF3333" s="356" t="s">
        <v>1107</v>
      </c>
      <c r="AG3333" s="356"/>
      <c r="AH3333" s="356" t="s">
        <v>1955</v>
      </c>
      <c r="AI3333" s="356"/>
      <c r="AJ3333" s="441"/>
      <c r="AK3333" s="359"/>
    </row>
    <row r="3334" spans="1:37">
      <c r="A3334" s="367"/>
      <c r="B3334" s="445" t="s">
        <v>1958</v>
      </c>
      <c r="C3334" s="402">
        <v>46.78</v>
      </c>
      <c r="D3334" s="428">
        <v>23.6447</v>
      </c>
      <c r="E3334" s="449" t="s">
        <v>206</v>
      </c>
      <c r="F3334" s="450" t="s">
        <v>1500</v>
      </c>
      <c r="G3334" s="450" t="s">
        <v>2631</v>
      </c>
      <c r="H3334" s="450" t="s">
        <v>5552</v>
      </c>
      <c r="I3334" s="452" t="s">
        <v>681</v>
      </c>
      <c r="J3334" s="457" t="s">
        <v>840</v>
      </c>
      <c r="K3334" s="407" t="s">
        <v>840</v>
      </c>
      <c r="L3334" s="407">
        <v>5</v>
      </c>
      <c r="M3334" s="407">
        <v>5</v>
      </c>
      <c r="N3334" s="425">
        <v>97</v>
      </c>
      <c r="O3334" s="437"/>
      <c r="P3334" s="406"/>
      <c r="Q3334" s="406"/>
      <c r="R3334" s="406"/>
      <c r="S3334" s="406"/>
      <c r="T3334" s="406"/>
      <c r="U3334" s="406"/>
      <c r="V3334" s="406">
        <f t="shared" si="181"/>
        <v>97</v>
      </c>
      <c r="W3334" s="676"/>
      <c r="X3334" s="507" t="str">
        <f t="shared" si="179"/>
        <v>97 număr camere necunoscut &lt;span style="color: red;"&gt;(spuneți-mi sau trimiteți tabel întreținere)&lt;/span&gt;</v>
      </c>
      <c r="Y3334" s="508" t="str">
        <f t="shared" si="180"/>
        <v>97 din care 97 număr camere necunoscut &lt;span style="color: red;"&gt;(spuneți-mi sau trimiteți tabel întreținere)&lt;/span&gt;</v>
      </c>
      <c r="Z3334" s="509"/>
      <c r="AA3334" s="510" t="s">
        <v>1129</v>
      </c>
      <c r="AB3334" s="628" t="s">
        <v>1316</v>
      </c>
      <c r="AC3334" s="431" t="s">
        <v>1156</v>
      </c>
      <c r="AD3334" s="356"/>
      <c r="AE3334" s="356" t="s">
        <v>1120</v>
      </c>
      <c r="AF3334" s="356" t="s">
        <v>1107</v>
      </c>
      <c r="AG3334" s="356" t="s">
        <v>1012</v>
      </c>
      <c r="AH3334" s="356" t="s">
        <v>1534</v>
      </c>
      <c r="AI3334" s="356"/>
      <c r="AJ3334" s="441"/>
      <c r="AK3334" s="359"/>
    </row>
    <row r="3335" spans="1:37">
      <c r="A3335" s="367"/>
      <c r="B3335" s="445" t="s">
        <v>1959</v>
      </c>
      <c r="C3335" s="402">
        <v>46.779600000000002</v>
      </c>
      <c r="D3335" s="428">
        <v>23.645099999999999</v>
      </c>
      <c r="E3335" s="449" t="s">
        <v>206</v>
      </c>
      <c r="F3335" s="450" t="s">
        <v>1500</v>
      </c>
      <c r="G3335" s="450" t="s">
        <v>2631</v>
      </c>
      <c r="H3335" s="450" t="s">
        <v>3073</v>
      </c>
      <c r="I3335" s="452" t="s">
        <v>676</v>
      </c>
      <c r="J3335" s="457" t="s">
        <v>825</v>
      </c>
      <c r="K3335" s="407" t="s">
        <v>840</v>
      </c>
      <c r="L3335" s="407">
        <v>7</v>
      </c>
      <c r="M3335" s="407">
        <v>6</v>
      </c>
      <c r="N3335" s="425">
        <v>136</v>
      </c>
      <c r="O3335" s="437"/>
      <c r="P3335" s="406"/>
      <c r="Q3335" s="406" t="s">
        <v>4</v>
      </c>
      <c r="R3335" s="406" t="s">
        <v>4</v>
      </c>
      <c r="S3335" s="406" t="s">
        <v>4</v>
      </c>
      <c r="T3335" s="406"/>
      <c r="U3335" s="406"/>
      <c r="V3335" s="406">
        <f t="shared" si="181"/>
        <v>136</v>
      </c>
      <c r="W3335" s="676"/>
      <c r="X3335" s="507" t="str">
        <f t="shared" si="179"/>
        <v>? două camere, ? trei camere, ? patru camere, 136 număr camere necunoscut &lt;span style="color: red;"&gt;(spuneți-mi sau trimiteți tabel întreținere)&lt;/span&gt;</v>
      </c>
      <c r="Y3335" s="508" t="str">
        <f t="shared" si="180"/>
        <v>136 din care ? două camere, ? trei camere, ? patru camere, 136 număr camere necunoscut &lt;span style="color: red;"&gt;(spuneți-mi sau trimiteți tabel întreținere)&lt;/span&gt;</v>
      </c>
      <c r="Z3335" s="509"/>
      <c r="AA3335" s="510" t="s">
        <v>777</v>
      </c>
      <c r="AB3335" s="628" t="s">
        <v>1316</v>
      </c>
      <c r="AC3335" s="431" t="s">
        <v>1156</v>
      </c>
      <c r="AD3335" s="356"/>
      <c r="AE3335" s="356" t="s">
        <v>1959</v>
      </c>
      <c r="AF3335" s="356" t="s">
        <v>1107</v>
      </c>
      <c r="AG3335" s="356" t="s">
        <v>1960</v>
      </c>
      <c r="AH3335" s="356" t="s">
        <v>1961</v>
      </c>
      <c r="AI3335" s="356"/>
      <c r="AJ3335" s="496"/>
      <c r="AK3335" s="359"/>
    </row>
    <row r="3336" spans="1:37">
      <c r="A3336" s="367"/>
      <c r="B3336" s="445" t="s">
        <v>1966</v>
      </c>
      <c r="C3336" s="402">
        <v>46.774900000000002</v>
      </c>
      <c r="D3336" s="428">
        <v>23.6218</v>
      </c>
      <c r="E3336" s="449" t="s">
        <v>206</v>
      </c>
      <c r="F3336" s="450" t="s">
        <v>1500</v>
      </c>
      <c r="G3336" s="450" t="s">
        <v>2631</v>
      </c>
      <c r="H3336" s="450" t="s">
        <v>5553</v>
      </c>
      <c r="I3336" s="452" t="s">
        <v>713</v>
      </c>
      <c r="J3336" s="457" t="s">
        <v>825</v>
      </c>
      <c r="K3336" s="407">
        <v>2</v>
      </c>
      <c r="L3336" s="407">
        <v>12</v>
      </c>
      <c r="M3336" s="407">
        <v>11</v>
      </c>
      <c r="N3336" s="425" t="s">
        <v>840</v>
      </c>
      <c r="O3336" s="437"/>
      <c r="P3336" s="406"/>
      <c r="Q3336" s="406"/>
      <c r="R3336" s="406"/>
      <c r="S3336" s="406"/>
      <c r="T3336" s="406"/>
      <c r="U3336" s="406"/>
      <c r="V3336" s="406" t="e">
        <f t="shared" si="181"/>
        <v>#VALUE!</v>
      </c>
      <c r="W3336" s="676"/>
      <c r="X3336" s="507" t="e">
        <f t="shared" si="179"/>
        <v>#VALUE!</v>
      </c>
      <c r="Y3336" s="508" t="e">
        <f t="shared" si="180"/>
        <v>#VALUE!</v>
      </c>
      <c r="Z3336" s="509"/>
      <c r="AA3336" s="510"/>
      <c r="AB3336" s="628" t="s">
        <v>1310</v>
      </c>
      <c r="AC3336" s="431" t="s">
        <v>1156</v>
      </c>
      <c r="AD3336" s="356"/>
      <c r="AE3336" s="356"/>
      <c r="AF3336" s="356"/>
      <c r="AG3336" s="356"/>
      <c r="AH3336" s="356"/>
      <c r="AI3336" s="356"/>
      <c r="AJ3336" s="441"/>
      <c r="AK3336" s="359"/>
    </row>
    <row r="3337" spans="1:37">
      <c r="A3337" s="367"/>
      <c r="B3337" s="445" t="s">
        <v>1969</v>
      </c>
      <c r="C3337" s="402">
        <v>46.775199999999998</v>
      </c>
      <c r="D3337" s="428">
        <v>23.635000000000002</v>
      </c>
      <c r="E3337" s="449" t="s">
        <v>206</v>
      </c>
      <c r="F3337" s="450" t="s">
        <v>1500</v>
      </c>
      <c r="G3337" s="450" t="s">
        <v>2631</v>
      </c>
      <c r="H3337" s="450" t="s">
        <v>5554</v>
      </c>
      <c r="I3337" s="452" t="s">
        <v>2046</v>
      </c>
      <c r="J3337" s="457" t="s">
        <v>840</v>
      </c>
      <c r="K3337" s="407">
        <v>1</v>
      </c>
      <c r="L3337" s="407">
        <v>8</v>
      </c>
      <c r="M3337" s="407">
        <v>7</v>
      </c>
      <c r="N3337" s="425">
        <v>52</v>
      </c>
      <c r="O3337" s="437"/>
      <c r="P3337" s="406"/>
      <c r="Q3337" s="406" t="s">
        <v>4</v>
      </c>
      <c r="R3337" s="406" t="s">
        <v>4</v>
      </c>
      <c r="S3337" s="406"/>
      <c r="T3337" s="406"/>
      <c r="U3337" s="406"/>
      <c r="V3337" s="406">
        <f t="shared" si="181"/>
        <v>52</v>
      </c>
      <c r="W3337" s="676"/>
      <c r="X3337" s="507" t="str">
        <f t="shared" si="179"/>
        <v>? două camere, ? trei camere, 52 număr camere necunoscut &lt;span style="color: red;"&gt;(spuneți-mi sau trimiteți tabel întreținere)&lt;/span&gt;</v>
      </c>
      <c r="Y3337" s="508" t="str">
        <f t="shared" si="180"/>
        <v>52 din care ? două camere, ? trei camere, 52 număr camere necunoscut &lt;span style="color: red;"&gt;(spuneți-mi sau trimiteți tabel întreținere)&lt;/span&gt;</v>
      </c>
      <c r="Z3337" s="509"/>
      <c r="AA3337" s="510" t="s">
        <v>777</v>
      </c>
      <c r="AB3337" s="628" t="s">
        <v>1316</v>
      </c>
      <c r="AC3337" s="431" t="s">
        <v>1156</v>
      </c>
      <c r="AD3337" s="356"/>
      <c r="AE3337" s="356" t="s">
        <v>1743</v>
      </c>
      <c r="AF3337" s="356" t="s">
        <v>1107</v>
      </c>
      <c r="AG3337" s="356" t="s">
        <v>1011</v>
      </c>
      <c r="AH3337" s="356" t="s">
        <v>1970</v>
      </c>
      <c r="AI3337" s="356"/>
      <c r="AJ3337" s="441"/>
      <c r="AK3337" s="359"/>
    </row>
    <row r="3338" spans="1:37">
      <c r="A3338" s="367"/>
      <c r="B3338" s="445" t="s">
        <v>1947</v>
      </c>
      <c r="C3338" s="402">
        <v>46.776000000000003</v>
      </c>
      <c r="D3338" s="428">
        <v>23.621300000000002</v>
      </c>
      <c r="E3338" s="449" t="s">
        <v>206</v>
      </c>
      <c r="F3338" s="450" t="s">
        <v>1500</v>
      </c>
      <c r="G3338" s="450" t="s">
        <v>2631</v>
      </c>
      <c r="H3338" s="450" t="s">
        <v>5555</v>
      </c>
      <c r="I3338" s="452" t="s">
        <v>690</v>
      </c>
      <c r="J3338" s="457" t="s">
        <v>825</v>
      </c>
      <c r="K3338" s="407" t="s">
        <v>840</v>
      </c>
      <c r="L3338" s="407">
        <v>7</v>
      </c>
      <c r="M3338" s="407">
        <v>6</v>
      </c>
      <c r="N3338" s="425">
        <v>72</v>
      </c>
      <c r="O3338" s="437"/>
      <c r="P3338" s="406"/>
      <c r="Q3338" s="406" t="s">
        <v>4</v>
      </c>
      <c r="R3338" s="406" t="s">
        <v>4</v>
      </c>
      <c r="S3338" s="406"/>
      <c r="T3338" s="406"/>
      <c r="U3338" s="406"/>
      <c r="V3338" s="406">
        <f t="shared" si="181"/>
        <v>72</v>
      </c>
      <c r="W3338" s="676"/>
      <c r="X3338" s="507" t="str">
        <f t="shared" si="179"/>
        <v>? două camere, ? trei camere, 72 număr camere necunoscut &lt;span style="color: red;"&gt;(spuneți-mi sau trimiteți tabel întreținere)&lt;/span&gt;</v>
      </c>
      <c r="Y3338" s="508" t="str">
        <f t="shared" si="180"/>
        <v>72 din care ? două camere, ? trei camere, 72 număr camere necunoscut &lt;span style="color: red;"&gt;(spuneți-mi sau trimiteți tabel întreținere)&lt;/span&gt;</v>
      </c>
      <c r="Z3338" s="509"/>
      <c r="AA3338" s="510" t="s">
        <v>777</v>
      </c>
      <c r="AB3338" s="628" t="s">
        <v>1316</v>
      </c>
      <c r="AC3338" s="431" t="s">
        <v>1156</v>
      </c>
      <c r="AD3338" s="356"/>
      <c r="AE3338" s="356" t="s">
        <v>1947</v>
      </c>
      <c r="AF3338" s="356" t="s">
        <v>1112</v>
      </c>
      <c r="AG3338" s="356" t="s">
        <v>1948</v>
      </c>
      <c r="AH3338" s="356" t="s">
        <v>1949</v>
      </c>
      <c r="AI3338" s="356"/>
      <c r="AJ3338" s="441"/>
      <c r="AK3338" s="359"/>
    </row>
    <row r="3339" spans="1:37">
      <c r="A3339" s="367"/>
      <c r="B3339" s="445" t="s">
        <v>1967</v>
      </c>
      <c r="C3339" s="402">
        <v>46.775199999999998</v>
      </c>
      <c r="D3339" s="428">
        <v>23.629100000000001</v>
      </c>
      <c r="E3339" s="449" t="s">
        <v>206</v>
      </c>
      <c r="F3339" s="450" t="s">
        <v>1500</v>
      </c>
      <c r="G3339" s="450" t="s">
        <v>2631</v>
      </c>
      <c r="H3339" s="450" t="s">
        <v>2940</v>
      </c>
      <c r="I3339" s="452" t="s">
        <v>840</v>
      </c>
      <c r="J3339" s="457" t="s">
        <v>840</v>
      </c>
      <c r="K3339" s="407" t="s">
        <v>840</v>
      </c>
      <c r="L3339" s="407" t="s">
        <v>840</v>
      </c>
      <c r="M3339" s="407" t="s">
        <v>840</v>
      </c>
      <c r="N3339" s="425" t="s">
        <v>840</v>
      </c>
      <c r="O3339" s="437"/>
      <c r="P3339" s="406"/>
      <c r="Q3339" s="406"/>
      <c r="R3339" s="406"/>
      <c r="S3339" s="406"/>
      <c r="T3339" s="406"/>
      <c r="U3339" s="406"/>
      <c r="V3339" s="406" t="e">
        <f t="shared" si="181"/>
        <v>#VALUE!</v>
      </c>
      <c r="W3339" s="676"/>
      <c r="X3339" s="507" t="e">
        <f t="shared" si="179"/>
        <v>#VALUE!</v>
      </c>
      <c r="Y3339" s="508" t="e">
        <f t="shared" si="180"/>
        <v>#VALUE!</v>
      </c>
      <c r="Z3339" s="509"/>
      <c r="AA3339" s="510"/>
      <c r="AB3339" s="628" t="s">
        <v>1310</v>
      </c>
      <c r="AC3339" s="431" t="s">
        <v>1156</v>
      </c>
      <c r="AD3339" s="356"/>
      <c r="AE3339" s="356"/>
      <c r="AF3339" s="356"/>
      <c r="AG3339" s="356"/>
      <c r="AH3339" s="356"/>
      <c r="AI3339" s="356"/>
      <c r="AJ3339" s="496"/>
      <c r="AK3339" s="359"/>
    </row>
    <row r="3340" spans="1:37">
      <c r="A3340" s="367"/>
      <c r="B3340" s="445" t="s">
        <v>1954</v>
      </c>
      <c r="C3340" s="402">
        <v>46.7804</v>
      </c>
      <c r="D3340" s="428">
        <v>23.6266</v>
      </c>
      <c r="E3340" s="449" t="s">
        <v>206</v>
      </c>
      <c r="F3340" s="450" t="s">
        <v>1500</v>
      </c>
      <c r="G3340" s="450" t="s">
        <v>2631</v>
      </c>
      <c r="H3340" s="450" t="s">
        <v>5556</v>
      </c>
      <c r="I3340" s="452" t="s">
        <v>633</v>
      </c>
      <c r="J3340" s="457" t="s">
        <v>825</v>
      </c>
      <c r="K3340" s="407" t="s">
        <v>840</v>
      </c>
      <c r="L3340" s="407" t="s">
        <v>840</v>
      </c>
      <c r="M3340" s="407" t="s">
        <v>840</v>
      </c>
      <c r="N3340" s="425">
        <v>112</v>
      </c>
      <c r="O3340" s="437"/>
      <c r="P3340" s="406" t="s">
        <v>4</v>
      </c>
      <c r="Q3340" s="406" t="s">
        <v>4</v>
      </c>
      <c r="R3340" s="406" t="s">
        <v>4</v>
      </c>
      <c r="S3340" s="406" t="s">
        <v>4</v>
      </c>
      <c r="T3340" s="406"/>
      <c r="U3340" s="406"/>
      <c r="V3340" s="406">
        <f t="shared" si="181"/>
        <v>112</v>
      </c>
      <c r="W3340" s="676"/>
      <c r="X3340" s="507" t="str">
        <f t="shared" si="179"/>
        <v>? garsoniere, ? două camere, ? trei camere, ? patru camere, 112 număr camere necunoscut &lt;span style="color: red;"&gt;(spuneți-mi sau trimiteți tabel întreținere)&lt;/span&gt;</v>
      </c>
      <c r="Y3340" s="508" t="str">
        <f t="shared" si="180"/>
        <v>112 din care ? garsoniere, ? două camere, ? trei camere, ? patru camere, 112 număr camere necunoscut &lt;span style="color: red;"&gt;(spuneți-mi sau trimiteți tabel întreținere)&lt;/span&gt;</v>
      </c>
      <c r="Z3340" s="509"/>
      <c r="AA3340" s="510" t="s">
        <v>777</v>
      </c>
      <c r="AB3340" s="628" t="s">
        <v>1316</v>
      </c>
      <c r="AC3340" s="431" t="s">
        <v>1156</v>
      </c>
      <c r="AD3340" s="356"/>
      <c r="AE3340" s="356" t="s">
        <v>1952</v>
      </c>
      <c r="AF3340" s="356" t="s">
        <v>1107</v>
      </c>
      <c r="AG3340" s="356" t="s">
        <v>1950</v>
      </c>
      <c r="AH3340" s="356" t="s">
        <v>1951</v>
      </c>
      <c r="AI3340" s="356"/>
      <c r="AJ3340" s="496"/>
      <c r="AK3340" s="359"/>
    </row>
    <row r="3341" spans="1:37">
      <c r="A3341" s="367" t="s">
        <v>32</v>
      </c>
      <c r="B3341" s="460" t="s">
        <v>1968</v>
      </c>
      <c r="C3341" s="461">
        <v>46.774299999999997</v>
      </c>
      <c r="D3341" s="462">
        <v>23.6281</v>
      </c>
      <c r="E3341" s="463" t="s">
        <v>206</v>
      </c>
      <c r="F3341" s="464" t="s">
        <v>1500</v>
      </c>
      <c r="G3341" s="464" t="s">
        <v>2631</v>
      </c>
      <c r="H3341" s="464" t="s">
        <v>2940</v>
      </c>
      <c r="I3341" s="474" t="s">
        <v>840</v>
      </c>
      <c r="J3341" s="475" t="s">
        <v>840</v>
      </c>
      <c r="K3341" s="476" t="s">
        <v>840</v>
      </c>
      <c r="L3341" s="476" t="s">
        <v>840</v>
      </c>
      <c r="M3341" s="476" t="s">
        <v>840</v>
      </c>
      <c r="N3341" s="477" t="s">
        <v>840</v>
      </c>
      <c r="O3341" s="478"/>
      <c r="P3341" s="479"/>
      <c r="Q3341" s="479"/>
      <c r="R3341" s="479"/>
      <c r="S3341" s="479"/>
      <c r="T3341" s="479"/>
      <c r="U3341" s="479"/>
      <c r="V3341" s="479" t="e">
        <f t="shared" si="181"/>
        <v>#VALUE!</v>
      </c>
      <c r="W3341" s="679"/>
      <c r="X3341" s="515" t="e">
        <f t="shared" si="179"/>
        <v>#VALUE!</v>
      </c>
      <c r="Y3341" s="516" t="e">
        <f t="shared" si="180"/>
        <v>#VALUE!</v>
      </c>
      <c r="Z3341" s="517"/>
      <c r="AA3341" s="518"/>
      <c r="AB3341" s="400" t="s">
        <v>1310</v>
      </c>
      <c r="AC3341" s="458" t="s">
        <v>1156</v>
      </c>
      <c r="AD3341" s="472"/>
      <c r="AE3341" s="472"/>
      <c r="AF3341" s="472"/>
      <c r="AG3341" s="472"/>
      <c r="AH3341" s="472"/>
      <c r="AI3341" s="472"/>
      <c r="AJ3341" s="473"/>
      <c r="AK3341" s="359"/>
    </row>
    <row r="3342" spans="1:37">
      <c r="A3342" s="367"/>
      <c r="B3342" s="445" t="s">
        <v>1875</v>
      </c>
      <c r="C3342" s="402">
        <v>46.776400000000002</v>
      </c>
      <c r="D3342" s="428">
        <v>23.621400000000001</v>
      </c>
      <c r="E3342" s="449" t="s">
        <v>206</v>
      </c>
      <c r="F3342" s="450" t="s">
        <v>1500</v>
      </c>
      <c r="G3342" s="450" t="s">
        <v>2631</v>
      </c>
      <c r="H3342" s="450" t="s">
        <v>5553</v>
      </c>
      <c r="I3342" s="452" t="s">
        <v>655</v>
      </c>
      <c r="J3342" s="457" t="s">
        <v>825</v>
      </c>
      <c r="K3342" s="407">
        <v>2</v>
      </c>
      <c r="L3342" s="407">
        <v>10</v>
      </c>
      <c r="M3342" s="407">
        <v>9</v>
      </c>
      <c r="N3342" s="425" t="s">
        <v>840</v>
      </c>
      <c r="O3342" s="437"/>
      <c r="P3342" s="406"/>
      <c r="Q3342" s="406"/>
      <c r="R3342" s="406"/>
      <c r="S3342" s="406"/>
      <c r="T3342" s="406"/>
      <c r="U3342" s="406"/>
      <c r="V3342" s="406" t="e">
        <f t="shared" si="181"/>
        <v>#VALUE!</v>
      </c>
      <c r="W3342" s="676"/>
      <c r="X3342" s="507" t="e">
        <f t="shared" si="179"/>
        <v>#VALUE!</v>
      </c>
      <c r="Y3342" s="508" t="e">
        <f t="shared" si="180"/>
        <v>#VALUE!</v>
      </c>
      <c r="Z3342" s="509"/>
      <c r="AA3342" s="510"/>
      <c r="AB3342" s="628" t="s">
        <v>1310</v>
      </c>
      <c r="AC3342" s="431" t="s">
        <v>1156</v>
      </c>
      <c r="AD3342" s="356"/>
      <c r="AE3342" s="356"/>
      <c r="AF3342" s="356"/>
      <c r="AG3342" s="356"/>
      <c r="AH3342" s="356"/>
      <c r="AI3342" s="356"/>
      <c r="AJ3342" s="441"/>
      <c r="AK3342" s="359"/>
    </row>
    <row r="3343" spans="1:37">
      <c r="A3343" s="367"/>
      <c r="B3343" s="445" t="s">
        <v>2042</v>
      </c>
      <c r="C3343" s="402">
        <v>46.780900000000003</v>
      </c>
      <c r="D3343" s="428">
        <v>23.639900000000001</v>
      </c>
      <c r="E3343" s="449" t="s">
        <v>206</v>
      </c>
      <c r="F3343" s="450" t="s">
        <v>1500</v>
      </c>
      <c r="G3343" s="450" t="s">
        <v>2631</v>
      </c>
      <c r="H3343" s="450" t="s">
        <v>2940</v>
      </c>
      <c r="I3343" s="452" t="s">
        <v>1137</v>
      </c>
      <c r="J3343" s="457" t="s">
        <v>825</v>
      </c>
      <c r="K3343" s="407">
        <v>6</v>
      </c>
      <c r="L3343" s="407">
        <v>10</v>
      </c>
      <c r="M3343" s="407">
        <v>9</v>
      </c>
      <c r="N3343" s="425" t="s">
        <v>840</v>
      </c>
      <c r="O3343" s="437"/>
      <c r="P3343" s="406"/>
      <c r="Q3343" s="406"/>
      <c r="R3343" s="406"/>
      <c r="S3343" s="406"/>
      <c r="T3343" s="406"/>
      <c r="U3343" s="406"/>
      <c r="V3343" s="406" t="e">
        <f t="shared" si="181"/>
        <v>#VALUE!</v>
      </c>
      <c r="W3343" s="676"/>
      <c r="X3343" s="507" t="e">
        <f t="shared" si="179"/>
        <v>#VALUE!</v>
      </c>
      <c r="Y3343" s="508" t="e">
        <f t="shared" si="180"/>
        <v>#VALUE!</v>
      </c>
      <c r="Z3343" s="509"/>
      <c r="AA3343" s="510"/>
      <c r="AB3343" s="628" t="s">
        <v>1310</v>
      </c>
      <c r="AC3343" s="431" t="s">
        <v>1156</v>
      </c>
      <c r="AD3343" s="356"/>
      <c r="AE3343" s="356"/>
      <c r="AF3343" s="356"/>
      <c r="AG3343" s="356"/>
      <c r="AH3343" s="356"/>
      <c r="AI3343" s="356"/>
      <c r="AJ3343" s="441"/>
      <c r="AK3343" s="359"/>
    </row>
    <row r="3344" spans="1:37">
      <c r="A3344" s="367"/>
      <c r="B3344" s="445" t="s">
        <v>1965</v>
      </c>
      <c r="C3344" s="402">
        <v>46.776699999999998</v>
      </c>
      <c r="D3344" s="428">
        <v>23.621200000000002</v>
      </c>
      <c r="E3344" s="449" t="s">
        <v>206</v>
      </c>
      <c r="F3344" s="450" t="s">
        <v>1500</v>
      </c>
      <c r="G3344" s="450" t="s">
        <v>2631</v>
      </c>
      <c r="H3344" s="450" t="s">
        <v>5553</v>
      </c>
      <c r="I3344" s="452" t="s">
        <v>675</v>
      </c>
      <c r="J3344" s="457" t="s">
        <v>825</v>
      </c>
      <c r="K3344" s="407">
        <v>3</v>
      </c>
      <c r="L3344" s="407">
        <v>8</v>
      </c>
      <c r="M3344" s="407">
        <v>7</v>
      </c>
      <c r="N3344" s="425" t="s">
        <v>840</v>
      </c>
      <c r="O3344" s="437"/>
      <c r="P3344" s="406"/>
      <c r="Q3344" s="406"/>
      <c r="R3344" s="406"/>
      <c r="S3344" s="406"/>
      <c r="T3344" s="406"/>
      <c r="U3344" s="406"/>
      <c r="V3344" s="406" t="e">
        <f t="shared" si="181"/>
        <v>#VALUE!</v>
      </c>
      <c r="W3344" s="676"/>
      <c r="X3344" s="507" t="e">
        <f t="shared" si="179"/>
        <v>#VALUE!</v>
      </c>
      <c r="Y3344" s="508" t="e">
        <f t="shared" si="180"/>
        <v>#VALUE!</v>
      </c>
      <c r="Z3344" s="509"/>
      <c r="AA3344" s="510"/>
      <c r="AB3344" s="628" t="s">
        <v>1310</v>
      </c>
      <c r="AC3344" s="431" t="s">
        <v>1156</v>
      </c>
      <c r="AD3344" s="356"/>
      <c r="AE3344" s="356"/>
      <c r="AF3344" s="356"/>
      <c r="AG3344" s="356"/>
      <c r="AH3344" s="356"/>
      <c r="AI3344" s="356"/>
      <c r="AJ3344" s="441"/>
      <c r="AK3344" s="359"/>
    </row>
    <row r="3345" spans="1:37">
      <c r="A3345" s="367" t="s">
        <v>32</v>
      </c>
      <c r="B3345" s="353" t="s">
        <v>1022</v>
      </c>
      <c r="C3345" s="484">
        <v>46.7652</v>
      </c>
      <c r="D3345" s="485">
        <v>23.633900000000001</v>
      </c>
      <c r="E3345" s="486" t="s">
        <v>206</v>
      </c>
      <c r="F3345" s="487" t="s">
        <v>1500</v>
      </c>
      <c r="G3345" s="487" t="s">
        <v>2632</v>
      </c>
      <c r="H3345" s="487" t="s">
        <v>5557</v>
      </c>
      <c r="I3345" s="488" t="s">
        <v>726</v>
      </c>
      <c r="J3345" s="489" t="s">
        <v>840</v>
      </c>
      <c r="K3345" s="490" t="s">
        <v>840</v>
      </c>
      <c r="L3345" s="490">
        <v>7</v>
      </c>
      <c r="M3345" s="490">
        <v>7</v>
      </c>
      <c r="N3345" s="491" t="s">
        <v>840</v>
      </c>
      <c r="O3345" s="492"/>
      <c r="P3345" s="493"/>
      <c r="Q3345" s="493"/>
      <c r="R3345" s="493"/>
      <c r="S3345" s="493"/>
      <c r="T3345" s="493"/>
      <c r="U3345" s="493"/>
      <c r="V3345" s="493" t="e">
        <f t="shared" si="181"/>
        <v>#VALUE!</v>
      </c>
      <c r="W3345" s="681"/>
      <c r="X3345" s="520" t="e">
        <f t="shared" si="179"/>
        <v>#VALUE!</v>
      </c>
      <c r="Y3345" s="521" t="e">
        <f t="shared" si="180"/>
        <v>#VALUE!</v>
      </c>
      <c r="Z3345" s="522"/>
      <c r="AA3345" s="523"/>
      <c r="AB3345" s="354" t="s">
        <v>1310</v>
      </c>
      <c r="AC3345" s="459" t="s">
        <v>1156</v>
      </c>
      <c r="AD3345" s="494"/>
      <c r="AE3345" s="494"/>
      <c r="AF3345" s="494"/>
      <c r="AG3345" s="494"/>
      <c r="AH3345" s="494"/>
      <c r="AI3345" s="494"/>
      <c r="AJ3345" s="495"/>
      <c r="AK3345" s="359"/>
    </row>
    <row r="3346" spans="1:37">
      <c r="A3346" s="367" t="s">
        <v>32</v>
      </c>
      <c r="B3346" s="369" t="s">
        <v>1022</v>
      </c>
      <c r="C3346" s="461">
        <v>46.767499999999998</v>
      </c>
      <c r="D3346" s="462">
        <v>23.631</v>
      </c>
      <c r="E3346" s="463" t="s">
        <v>206</v>
      </c>
      <c r="F3346" s="464" t="s">
        <v>1500</v>
      </c>
      <c r="G3346" s="464" t="s">
        <v>2632</v>
      </c>
      <c r="H3346" s="464" t="s">
        <v>5557</v>
      </c>
      <c r="I3346" s="474" t="s">
        <v>686</v>
      </c>
      <c r="J3346" s="475" t="s">
        <v>840</v>
      </c>
      <c r="K3346" s="476">
        <v>1</v>
      </c>
      <c r="L3346" s="476">
        <v>5</v>
      </c>
      <c r="M3346" s="476">
        <v>5</v>
      </c>
      <c r="N3346" s="477" t="s">
        <v>840</v>
      </c>
      <c r="O3346" s="478"/>
      <c r="P3346" s="479"/>
      <c r="Q3346" s="479"/>
      <c r="R3346" s="479"/>
      <c r="S3346" s="479"/>
      <c r="T3346" s="479"/>
      <c r="U3346" s="479"/>
      <c r="V3346" s="479" t="e">
        <f t="shared" si="181"/>
        <v>#VALUE!</v>
      </c>
      <c r="W3346" s="679"/>
      <c r="X3346" s="515" t="e">
        <f t="shared" si="179"/>
        <v>#VALUE!</v>
      </c>
      <c r="Y3346" s="516" t="e">
        <f t="shared" si="180"/>
        <v>#VALUE!</v>
      </c>
      <c r="Z3346" s="517"/>
      <c r="AA3346" s="518"/>
      <c r="AB3346" s="400" t="s">
        <v>1310</v>
      </c>
      <c r="AC3346" s="458" t="s">
        <v>1156</v>
      </c>
      <c r="AD3346" s="472"/>
      <c r="AE3346" s="472"/>
      <c r="AF3346" s="472"/>
      <c r="AG3346" s="472"/>
      <c r="AH3346" s="472"/>
      <c r="AI3346" s="472"/>
      <c r="AJ3346" s="473"/>
      <c r="AK3346" s="359"/>
    </row>
    <row r="3347" spans="1:37">
      <c r="A3347" s="367"/>
      <c r="B3347" s="386" t="s">
        <v>1022</v>
      </c>
      <c r="C3347" s="402">
        <v>46.7682</v>
      </c>
      <c r="D3347" s="428">
        <v>23.630700000000001</v>
      </c>
      <c r="E3347" s="449" t="s">
        <v>206</v>
      </c>
      <c r="F3347" s="450" t="s">
        <v>1500</v>
      </c>
      <c r="G3347" s="450" t="s">
        <v>2632</v>
      </c>
      <c r="H3347" s="450" t="s">
        <v>5557</v>
      </c>
      <c r="I3347" s="452" t="s">
        <v>695</v>
      </c>
      <c r="J3347" s="457" t="s">
        <v>840</v>
      </c>
      <c r="K3347" s="407">
        <v>1</v>
      </c>
      <c r="L3347" s="407">
        <v>5</v>
      </c>
      <c r="M3347" s="407">
        <v>5</v>
      </c>
      <c r="N3347" s="425" t="s">
        <v>840</v>
      </c>
      <c r="O3347" s="437"/>
      <c r="P3347" s="406"/>
      <c r="Q3347" s="406"/>
      <c r="R3347" s="406"/>
      <c r="S3347" s="406"/>
      <c r="T3347" s="406"/>
      <c r="U3347" s="406"/>
      <c r="V3347" s="406" t="e">
        <f t="shared" si="181"/>
        <v>#VALUE!</v>
      </c>
      <c r="W3347" s="676"/>
      <c r="X3347" s="507" t="e">
        <f t="shared" si="179"/>
        <v>#VALUE!</v>
      </c>
      <c r="Y3347" s="508" t="e">
        <f t="shared" si="180"/>
        <v>#VALUE!</v>
      </c>
      <c r="Z3347" s="509"/>
      <c r="AA3347" s="510"/>
      <c r="AB3347" s="628" t="s">
        <v>1310</v>
      </c>
      <c r="AC3347" s="431" t="s">
        <v>1156</v>
      </c>
      <c r="AD3347" s="356"/>
      <c r="AE3347" s="356"/>
      <c r="AF3347" s="356"/>
      <c r="AG3347" s="356"/>
      <c r="AH3347" s="356"/>
      <c r="AI3347" s="356"/>
      <c r="AJ3347" s="441"/>
      <c r="AK3347" s="359"/>
    </row>
    <row r="3348" spans="1:37">
      <c r="A3348" s="367"/>
      <c r="B3348" s="445" t="s">
        <v>1981</v>
      </c>
      <c r="C3348" s="402">
        <v>46.768099999999997</v>
      </c>
      <c r="D3348" s="428">
        <v>23.636500000000002</v>
      </c>
      <c r="E3348" s="449" t="s">
        <v>206</v>
      </c>
      <c r="F3348" s="450" t="s">
        <v>1500</v>
      </c>
      <c r="G3348" s="450" t="s">
        <v>2632</v>
      </c>
      <c r="H3348" s="450" t="s">
        <v>5558</v>
      </c>
      <c r="I3348" s="452" t="s">
        <v>840</v>
      </c>
      <c r="J3348" s="457" t="s">
        <v>840</v>
      </c>
      <c r="K3348" s="407" t="s">
        <v>840</v>
      </c>
      <c r="L3348" s="407" t="s">
        <v>840</v>
      </c>
      <c r="M3348" s="407" t="s">
        <v>840</v>
      </c>
      <c r="N3348" s="425" t="s">
        <v>840</v>
      </c>
      <c r="O3348" s="437"/>
      <c r="P3348" s="406"/>
      <c r="Q3348" s="406"/>
      <c r="R3348" s="406"/>
      <c r="S3348" s="406"/>
      <c r="T3348" s="406"/>
      <c r="U3348" s="406"/>
      <c r="V3348" s="406" t="e">
        <f t="shared" si="181"/>
        <v>#VALUE!</v>
      </c>
      <c r="W3348" s="676"/>
      <c r="X3348" s="507" t="e">
        <f t="shared" si="179"/>
        <v>#VALUE!</v>
      </c>
      <c r="Y3348" s="508" t="e">
        <f t="shared" si="180"/>
        <v>#VALUE!</v>
      </c>
      <c r="Z3348" s="509"/>
      <c r="AA3348" s="510" t="s">
        <v>777</v>
      </c>
      <c r="AB3348" s="628" t="s">
        <v>1316</v>
      </c>
      <c r="AC3348" s="431" t="s">
        <v>1156</v>
      </c>
      <c r="AD3348" s="356"/>
      <c r="AE3348" s="356" t="s">
        <v>1784</v>
      </c>
      <c r="AF3348" s="356" t="s">
        <v>1107</v>
      </c>
      <c r="AG3348" s="356" t="s">
        <v>1012</v>
      </c>
      <c r="AH3348" s="356" t="s">
        <v>4</v>
      </c>
      <c r="AI3348" s="356"/>
      <c r="AJ3348" s="441"/>
      <c r="AK3348" s="359"/>
    </row>
    <row r="3349" spans="1:37">
      <c r="A3349" s="367"/>
      <c r="B3349" s="445" t="s">
        <v>1986</v>
      </c>
      <c r="C3349" s="402">
        <v>46.767000000000003</v>
      </c>
      <c r="D3349" s="428">
        <v>23.6374</v>
      </c>
      <c r="E3349" s="449" t="s">
        <v>206</v>
      </c>
      <c r="F3349" s="450" t="s">
        <v>1500</v>
      </c>
      <c r="G3349" s="450" t="s">
        <v>2632</v>
      </c>
      <c r="H3349" s="450" t="s">
        <v>5559</v>
      </c>
      <c r="I3349" s="452" t="s">
        <v>2045</v>
      </c>
      <c r="J3349" s="457" t="s">
        <v>825</v>
      </c>
      <c r="K3349" s="407" t="s">
        <v>840</v>
      </c>
      <c r="L3349" s="407">
        <v>11</v>
      </c>
      <c r="M3349" s="407">
        <v>11</v>
      </c>
      <c r="N3349" s="425">
        <v>900</v>
      </c>
      <c r="O3349" s="437"/>
      <c r="P3349" s="406" t="s">
        <v>4</v>
      </c>
      <c r="Q3349" s="406" t="s">
        <v>4</v>
      </c>
      <c r="R3349" s="406" t="s">
        <v>4</v>
      </c>
      <c r="S3349" s="406" t="s">
        <v>4</v>
      </c>
      <c r="T3349" s="406"/>
      <c r="U3349" s="406"/>
      <c r="V3349" s="406">
        <f t="shared" si="181"/>
        <v>900</v>
      </c>
      <c r="W3349" s="676"/>
      <c r="X3349" s="507" t="str">
        <f t="shared" si="179"/>
        <v>? garsoniere, ? două camere, ? trei camere, ? patru camere, 900 număr camere necunoscut &lt;span style="color: red;"&gt;(spuneți-mi sau trimiteți tabel întreținere)&lt;/span&gt;</v>
      </c>
      <c r="Y3349" s="508" t="str">
        <f t="shared" si="180"/>
        <v>900 din care ? garsoniere, ? două camere, ? trei camere, ? patru camere, 900 număr camere necunoscut &lt;span style="color: red;"&gt;(spuneți-mi sau trimiteți tabel întreținere)&lt;/span&gt;</v>
      </c>
      <c r="Z3349" s="509"/>
      <c r="AA3349" s="510" t="s">
        <v>2406</v>
      </c>
      <c r="AB3349" s="628" t="s">
        <v>1316</v>
      </c>
      <c r="AC3349" s="431" t="s">
        <v>1156</v>
      </c>
      <c r="AD3349" s="356"/>
      <c r="AE3349" s="356" t="s">
        <v>1746</v>
      </c>
      <c r="AF3349" s="356" t="s">
        <v>1107</v>
      </c>
      <c r="AG3349" s="356" t="s">
        <v>1987</v>
      </c>
      <c r="AH3349" s="356" t="s">
        <v>1988</v>
      </c>
      <c r="AI3349" s="356"/>
      <c r="AJ3349" s="441"/>
      <c r="AK3349" s="359"/>
    </row>
    <row r="3350" spans="1:37">
      <c r="A3350" s="367"/>
      <c r="B3350" s="445" t="s">
        <v>1982</v>
      </c>
      <c r="C3350" s="402">
        <v>46.769199999999998</v>
      </c>
      <c r="D3350" s="428">
        <v>23.639800000000001</v>
      </c>
      <c r="E3350" s="449" t="s">
        <v>206</v>
      </c>
      <c r="F3350" s="450" t="s">
        <v>1500</v>
      </c>
      <c r="G3350" s="450" t="s">
        <v>2632</v>
      </c>
      <c r="H3350" s="450" t="s">
        <v>5560</v>
      </c>
      <c r="I3350" s="452" t="s">
        <v>1985</v>
      </c>
      <c r="J3350" s="457" t="s">
        <v>825</v>
      </c>
      <c r="K3350" s="407" t="s">
        <v>840</v>
      </c>
      <c r="L3350" s="407" t="s">
        <v>840</v>
      </c>
      <c r="M3350" s="407" t="s">
        <v>840</v>
      </c>
      <c r="N3350" s="425">
        <v>74</v>
      </c>
      <c r="O3350" s="437"/>
      <c r="P3350" s="406" t="s">
        <v>4</v>
      </c>
      <c r="Q3350" s="406" t="s">
        <v>4</v>
      </c>
      <c r="R3350" s="406" t="s">
        <v>4</v>
      </c>
      <c r="S3350" s="406" t="s">
        <v>4</v>
      </c>
      <c r="T3350" s="406"/>
      <c r="U3350" s="406"/>
      <c r="V3350" s="406">
        <f t="shared" si="181"/>
        <v>74</v>
      </c>
      <c r="W3350" s="676"/>
      <c r="X3350" s="507" t="str">
        <f t="shared" si="179"/>
        <v>? garsoniere, ? două camere, ? trei camere, ? patru camere, 74 număr camere necunoscut &lt;span style="color: red;"&gt;(spuneți-mi sau trimiteți tabel întreținere)&lt;/span&gt;</v>
      </c>
      <c r="Y3350" s="508" t="str">
        <f t="shared" si="180"/>
        <v>74 din care ? garsoniere, ? două camere, ? trei camere, ? patru camere, 74 număr camere necunoscut &lt;span style="color: red;"&gt;(spuneți-mi sau trimiteți tabel întreținere)&lt;/span&gt;</v>
      </c>
      <c r="Z3350" s="509"/>
      <c r="AA3350" s="510" t="s">
        <v>1549</v>
      </c>
      <c r="AB3350" s="628" t="s">
        <v>1316</v>
      </c>
      <c r="AC3350" s="431" t="s">
        <v>1156</v>
      </c>
      <c r="AD3350" s="356"/>
      <c r="AE3350" s="356" t="s">
        <v>1983</v>
      </c>
      <c r="AF3350" s="356" t="s">
        <v>1107</v>
      </c>
      <c r="AG3350" s="356" t="s">
        <v>631</v>
      </c>
      <c r="AH3350" s="356" t="s">
        <v>1984</v>
      </c>
      <c r="AI3350" s="356"/>
      <c r="AJ3350" s="441"/>
      <c r="AK3350" s="359"/>
    </row>
    <row r="3351" spans="1:37">
      <c r="A3351" s="367"/>
      <c r="B3351" s="445" t="s">
        <v>1977</v>
      </c>
      <c r="C3351" s="402">
        <v>46.767899999999997</v>
      </c>
      <c r="D3351" s="428">
        <v>23.634599999999999</v>
      </c>
      <c r="E3351" s="449" t="s">
        <v>206</v>
      </c>
      <c r="F3351" s="450" t="s">
        <v>1500</v>
      </c>
      <c r="G3351" s="450" t="s">
        <v>2632</v>
      </c>
      <c r="H3351" s="450" t="s">
        <v>5561</v>
      </c>
      <c r="I3351" s="452" t="s">
        <v>1980</v>
      </c>
      <c r="J3351" s="457" t="s">
        <v>3</v>
      </c>
      <c r="K3351" s="407" t="s">
        <v>840</v>
      </c>
      <c r="L3351" s="407" t="s">
        <v>840</v>
      </c>
      <c r="M3351" s="407" t="s">
        <v>840</v>
      </c>
      <c r="N3351" s="425" t="s">
        <v>840</v>
      </c>
      <c r="O3351" s="437"/>
      <c r="P3351" s="406" t="s">
        <v>4</v>
      </c>
      <c r="Q3351" s="406" t="s">
        <v>4</v>
      </c>
      <c r="R3351" s="406" t="s">
        <v>4</v>
      </c>
      <c r="S3351" s="406" t="s">
        <v>4</v>
      </c>
      <c r="T3351" s="406"/>
      <c r="U3351" s="406"/>
      <c r="V3351" s="406" t="e">
        <f t="shared" si="181"/>
        <v>#VALUE!</v>
      </c>
      <c r="W3351" s="676"/>
      <c r="X3351" s="507" t="e">
        <f t="shared" si="179"/>
        <v>#VALUE!</v>
      </c>
      <c r="Y3351" s="508" t="e">
        <f t="shared" si="180"/>
        <v>#VALUE!</v>
      </c>
      <c r="Z3351" s="509"/>
      <c r="AA3351" s="510" t="s">
        <v>777</v>
      </c>
      <c r="AB3351" s="628" t="s">
        <v>1316</v>
      </c>
      <c r="AC3351" s="431" t="s">
        <v>1156</v>
      </c>
      <c r="AD3351" s="356"/>
      <c r="AE3351" s="356" t="s">
        <v>1978</v>
      </c>
      <c r="AF3351" s="356" t="s">
        <v>1107</v>
      </c>
      <c r="AG3351" s="356" t="s">
        <v>1012</v>
      </c>
      <c r="AH3351" s="356" t="s">
        <v>1979</v>
      </c>
      <c r="AI3351" s="356"/>
      <c r="AJ3351" s="496"/>
      <c r="AK3351" s="359"/>
    </row>
    <row r="3352" spans="1:37">
      <c r="A3352" s="367"/>
      <c r="B3352" s="445" t="s">
        <v>1971</v>
      </c>
      <c r="C3352" s="402">
        <v>46.771700000000003</v>
      </c>
      <c r="D3352" s="428">
        <v>23.631499999999999</v>
      </c>
      <c r="E3352" s="449" t="s">
        <v>206</v>
      </c>
      <c r="F3352" s="450" t="s">
        <v>1500</v>
      </c>
      <c r="G3352" s="450" t="s">
        <v>2632</v>
      </c>
      <c r="H3352" s="450" t="s">
        <v>5562</v>
      </c>
      <c r="I3352" s="452" t="s">
        <v>634</v>
      </c>
      <c r="J3352" s="457" t="s">
        <v>825</v>
      </c>
      <c r="K3352" s="407" t="s">
        <v>840</v>
      </c>
      <c r="L3352" s="407" t="s">
        <v>840</v>
      </c>
      <c r="M3352" s="407" t="s">
        <v>840</v>
      </c>
      <c r="N3352" s="425">
        <v>103</v>
      </c>
      <c r="O3352" s="437"/>
      <c r="P3352" s="406" t="s">
        <v>4</v>
      </c>
      <c r="Q3352" s="406" t="s">
        <v>4</v>
      </c>
      <c r="R3352" s="406" t="s">
        <v>4</v>
      </c>
      <c r="S3352" s="406"/>
      <c r="T3352" s="406"/>
      <c r="U3352" s="406"/>
      <c r="V3352" s="406">
        <f t="shared" si="181"/>
        <v>103</v>
      </c>
      <c r="W3352" s="676"/>
      <c r="X3352" s="507" t="str">
        <f t="shared" si="179"/>
        <v>? garsoniere, ? două camere, ? trei camere, 103 număr camere necunoscut &lt;span style="color: red;"&gt;(spuneți-mi sau trimiteți tabel întreținere)&lt;/span&gt;</v>
      </c>
      <c r="Y3352" s="508" t="str">
        <f t="shared" si="180"/>
        <v>103 din care ? garsoniere, ? două camere, ? trei camere, 103 număr camere necunoscut &lt;span style="color: red;"&gt;(spuneți-mi sau trimiteți tabel întreținere)&lt;/span&gt;</v>
      </c>
      <c r="Z3352" s="509"/>
      <c r="AA3352" s="510" t="s">
        <v>1115</v>
      </c>
      <c r="AB3352" s="628" t="s">
        <v>1316</v>
      </c>
      <c r="AC3352" s="431" t="s">
        <v>1156</v>
      </c>
      <c r="AD3352" s="356"/>
      <c r="AE3352" s="356" t="s">
        <v>1972</v>
      </c>
      <c r="AF3352" s="356" t="s">
        <v>1109</v>
      </c>
      <c r="AG3352" s="356" t="s">
        <v>1973</v>
      </c>
      <c r="AH3352" s="356" t="s">
        <v>1974</v>
      </c>
      <c r="AI3352" s="356"/>
      <c r="AJ3352" s="441"/>
      <c r="AK3352" s="359"/>
    </row>
    <row r="3353" spans="1:37">
      <c r="A3353" s="367"/>
      <c r="B3353" s="445" t="s">
        <v>1975</v>
      </c>
      <c r="C3353" s="402">
        <v>46.769500000000001</v>
      </c>
      <c r="D3353" s="428">
        <v>23.63</v>
      </c>
      <c r="E3353" s="449" t="s">
        <v>206</v>
      </c>
      <c r="F3353" s="450" t="s">
        <v>1500</v>
      </c>
      <c r="G3353" s="450" t="s">
        <v>2632</v>
      </c>
      <c r="H3353" s="450" t="s">
        <v>5563</v>
      </c>
      <c r="I3353" s="452" t="s">
        <v>2729</v>
      </c>
      <c r="J3353" s="457" t="s">
        <v>825</v>
      </c>
      <c r="K3353" s="407" t="s">
        <v>840</v>
      </c>
      <c r="L3353" s="407">
        <v>7</v>
      </c>
      <c r="M3353" s="407">
        <v>6</v>
      </c>
      <c r="N3353" s="425">
        <v>234</v>
      </c>
      <c r="O3353" s="437"/>
      <c r="P3353" s="406" t="s">
        <v>4</v>
      </c>
      <c r="Q3353" s="406" t="s">
        <v>4</v>
      </c>
      <c r="R3353" s="406" t="s">
        <v>4</v>
      </c>
      <c r="S3353" s="406"/>
      <c r="T3353" s="406"/>
      <c r="U3353" s="406"/>
      <c r="V3353" s="406">
        <f t="shared" si="181"/>
        <v>234</v>
      </c>
      <c r="W3353" s="676"/>
      <c r="X3353" s="507" t="str">
        <f t="shared" si="179"/>
        <v>? garsoniere, ? două camere, ? trei camere, 234 număr camere necunoscut &lt;span style="color: red;"&gt;(spuneți-mi sau trimiteți tabel întreținere)&lt;/span&gt;</v>
      </c>
      <c r="Y3353" s="508" t="str">
        <f t="shared" si="180"/>
        <v>234 din care ? garsoniere, ? două camere, ? trei camere, 234 număr camere necunoscut &lt;span style="color: red;"&gt;(spuneți-mi sau trimiteți tabel întreținere)&lt;/span&gt;</v>
      </c>
      <c r="Z3353" s="509"/>
      <c r="AA3353" s="510" t="s">
        <v>1127</v>
      </c>
      <c r="AB3353" s="628" t="s">
        <v>1316</v>
      </c>
      <c r="AC3353" s="431" t="s">
        <v>1156</v>
      </c>
      <c r="AD3353" s="356"/>
      <c r="AE3353" s="356" t="s">
        <v>1875</v>
      </c>
      <c r="AF3353" s="356" t="s">
        <v>1107</v>
      </c>
      <c r="AG3353" s="356" t="s">
        <v>1010</v>
      </c>
      <c r="AH3353" s="356" t="s">
        <v>1976</v>
      </c>
      <c r="AI3353" s="356"/>
      <c r="AJ3353" s="496"/>
      <c r="AK3353" s="359"/>
    </row>
    <row r="3354" spans="1:37">
      <c r="A3354" s="367"/>
      <c r="B3354" s="386" t="s">
        <v>1022</v>
      </c>
      <c r="C3354" s="402">
        <v>46.787199999999999</v>
      </c>
      <c r="D3354" s="428">
        <v>23.595400000000001</v>
      </c>
      <c r="E3354" s="449" t="s">
        <v>206</v>
      </c>
      <c r="F3354" s="450" t="s">
        <v>1500</v>
      </c>
      <c r="G3354" s="450" t="s">
        <v>2693</v>
      </c>
      <c r="H3354" s="450" t="s">
        <v>5564</v>
      </c>
      <c r="I3354" s="452" t="s">
        <v>788</v>
      </c>
      <c r="J3354" s="457" t="s">
        <v>840</v>
      </c>
      <c r="K3354" s="407">
        <v>1</v>
      </c>
      <c r="L3354" s="407">
        <v>6</v>
      </c>
      <c r="M3354" s="407">
        <v>5</v>
      </c>
      <c r="N3354" s="425" t="s">
        <v>840</v>
      </c>
      <c r="O3354" s="437"/>
      <c r="P3354" s="406"/>
      <c r="Q3354" s="406"/>
      <c r="R3354" s="406"/>
      <c r="S3354" s="406"/>
      <c r="T3354" s="406"/>
      <c r="U3354" s="406"/>
      <c r="V3354" s="406" t="e">
        <f t="shared" si="181"/>
        <v>#VALUE!</v>
      </c>
      <c r="W3354" s="676"/>
      <c r="X3354" s="507" t="e">
        <f t="shared" si="179"/>
        <v>#VALUE!</v>
      </c>
      <c r="Y3354" s="508" t="e">
        <f t="shared" si="180"/>
        <v>#VALUE!</v>
      </c>
      <c r="Z3354" s="509"/>
      <c r="AA3354" s="510"/>
      <c r="AB3354" s="628" t="s">
        <v>1310</v>
      </c>
      <c r="AC3354" s="431" t="s">
        <v>1156</v>
      </c>
      <c r="AD3354" s="356"/>
      <c r="AE3354" s="356"/>
      <c r="AF3354" s="356"/>
      <c r="AG3354" s="356"/>
      <c r="AH3354" s="356"/>
      <c r="AI3354" s="356"/>
      <c r="AJ3354" s="441"/>
      <c r="AK3354" s="359"/>
    </row>
    <row r="3355" spans="1:37">
      <c r="A3355" s="367"/>
      <c r="B3355" s="386" t="s">
        <v>1022</v>
      </c>
      <c r="C3355" s="402">
        <v>46.787300000000002</v>
      </c>
      <c r="D3355" s="428">
        <v>23.58</v>
      </c>
      <c r="E3355" s="449" t="s">
        <v>206</v>
      </c>
      <c r="F3355" s="450" t="s">
        <v>1500</v>
      </c>
      <c r="G3355" s="450" t="s">
        <v>2693</v>
      </c>
      <c r="H3355" s="450" t="s">
        <v>2940</v>
      </c>
      <c r="I3355" s="452" t="s">
        <v>2140</v>
      </c>
      <c r="J3355" s="457" t="s">
        <v>825</v>
      </c>
      <c r="K3355" s="407" t="s">
        <v>840</v>
      </c>
      <c r="L3355" s="407">
        <v>13</v>
      </c>
      <c r="M3355" s="407">
        <v>11</v>
      </c>
      <c r="N3355" s="425" t="s">
        <v>840</v>
      </c>
      <c r="O3355" s="437"/>
      <c r="P3355" s="406"/>
      <c r="Q3355" s="406"/>
      <c r="R3355" s="406"/>
      <c r="S3355" s="406"/>
      <c r="T3355" s="406"/>
      <c r="U3355" s="406"/>
      <c r="V3355" s="406" t="e">
        <f t="shared" si="181"/>
        <v>#VALUE!</v>
      </c>
      <c r="W3355" s="676"/>
      <c r="X3355" s="507" t="e">
        <f t="shared" si="179"/>
        <v>#VALUE!</v>
      </c>
      <c r="Y3355" s="508" t="e">
        <f t="shared" si="180"/>
        <v>#VALUE!</v>
      </c>
      <c r="Z3355" s="509"/>
      <c r="AA3355" s="510"/>
      <c r="AB3355" s="628" t="s">
        <v>1310</v>
      </c>
      <c r="AC3355" s="431" t="s">
        <v>1156</v>
      </c>
      <c r="AD3355" s="356"/>
      <c r="AE3355" s="356"/>
      <c r="AF3355" s="356"/>
      <c r="AG3355" s="356"/>
      <c r="AH3355" s="356"/>
      <c r="AI3355" s="356"/>
      <c r="AJ3355" s="441"/>
      <c r="AK3355" s="359"/>
    </row>
    <row r="3356" spans="1:37">
      <c r="A3356" s="367"/>
      <c r="B3356" s="386" t="s">
        <v>1022</v>
      </c>
      <c r="C3356" s="402">
        <v>46.790799999999997</v>
      </c>
      <c r="D3356" s="428">
        <v>23.5884</v>
      </c>
      <c r="E3356" s="449" t="s">
        <v>206</v>
      </c>
      <c r="F3356" s="450" t="s">
        <v>1500</v>
      </c>
      <c r="G3356" s="450" t="s">
        <v>2693</v>
      </c>
      <c r="H3356" s="450" t="s">
        <v>5565</v>
      </c>
      <c r="I3356" s="452" t="s">
        <v>719</v>
      </c>
      <c r="J3356" s="457" t="s">
        <v>840</v>
      </c>
      <c r="K3356" s="407">
        <v>1</v>
      </c>
      <c r="L3356" s="407">
        <v>4</v>
      </c>
      <c r="M3356" s="407">
        <v>3</v>
      </c>
      <c r="N3356" s="425" t="s">
        <v>840</v>
      </c>
      <c r="O3356" s="437"/>
      <c r="P3356" s="406"/>
      <c r="Q3356" s="406"/>
      <c r="R3356" s="406"/>
      <c r="S3356" s="406"/>
      <c r="T3356" s="406"/>
      <c r="U3356" s="406"/>
      <c r="V3356" s="406" t="e">
        <f t="shared" si="181"/>
        <v>#VALUE!</v>
      </c>
      <c r="W3356" s="676"/>
      <c r="X3356" s="507" t="e">
        <f t="shared" si="179"/>
        <v>#VALUE!</v>
      </c>
      <c r="Y3356" s="508" t="e">
        <f t="shared" si="180"/>
        <v>#VALUE!</v>
      </c>
      <c r="Z3356" s="509"/>
      <c r="AA3356" s="510"/>
      <c r="AB3356" s="628" t="s">
        <v>1310</v>
      </c>
      <c r="AC3356" s="431" t="s">
        <v>1156</v>
      </c>
      <c r="AD3356" s="356"/>
      <c r="AE3356" s="356"/>
      <c r="AF3356" s="356"/>
      <c r="AG3356" s="356"/>
      <c r="AH3356" s="356"/>
      <c r="AI3356" s="356"/>
      <c r="AJ3356" s="441"/>
      <c r="AK3356" s="359"/>
    </row>
    <row r="3357" spans="1:37">
      <c r="A3357" s="367"/>
      <c r="B3357" s="386" t="s">
        <v>1022</v>
      </c>
      <c r="C3357" s="402">
        <v>46.796399999999998</v>
      </c>
      <c r="D3357" s="428">
        <v>23.623799999999999</v>
      </c>
      <c r="E3357" s="449" t="s">
        <v>206</v>
      </c>
      <c r="F3357" s="450" t="s">
        <v>1500</v>
      </c>
      <c r="G3357" s="450" t="s">
        <v>2693</v>
      </c>
      <c r="H3357" s="450" t="s">
        <v>2940</v>
      </c>
      <c r="I3357" s="452" t="s">
        <v>840</v>
      </c>
      <c r="J3357" s="457" t="s">
        <v>840</v>
      </c>
      <c r="K3357" s="407" t="s">
        <v>840</v>
      </c>
      <c r="L3357" s="407">
        <v>6</v>
      </c>
      <c r="M3357" s="407">
        <v>6</v>
      </c>
      <c r="N3357" s="425" t="s">
        <v>840</v>
      </c>
      <c r="O3357" s="437"/>
      <c r="P3357" s="406"/>
      <c r="Q3357" s="406"/>
      <c r="R3357" s="406"/>
      <c r="S3357" s="406"/>
      <c r="T3357" s="406"/>
      <c r="U3357" s="406"/>
      <c r="V3357" s="406" t="e">
        <f t="shared" si="181"/>
        <v>#VALUE!</v>
      </c>
      <c r="W3357" s="676"/>
      <c r="X3357" s="507" t="e">
        <f t="shared" si="179"/>
        <v>#VALUE!</v>
      </c>
      <c r="Y3357" s="508" t="e">
        <f t="shared" si="180"/>
        <v>#VALUE!</v>
      </c>
      <c r="Z3357" s="509"/>
      <c r="AA3357" s="510"/>
      <c r="AB3357" s="628" t="s">
        <v>1310</v>
      </c>
      <c r="AC3357" s="431" t="s">
        <v>1156</v>
      </c>
      <c r="AD3357" s="356"/>
      <c r="AE3357" s="356"/>
      <c r="AF3357" s="356"/>
      <c r="AG3357" s="356"/>
      <c r="AH3357" s="356"/>
      <c r="AI3357" s="356"/>
      <c r="AJ3357" s="441"/>
      <c r="AK3357" s="359"/>
    </row>
    <row r="3358" spans="1:37">
      <c r="A3358" s="367"/>
      <c r="B3358" s="445" t="s">
        <v>1798</v>
      </c>
      <c r="C3358" s="402">
        <v>46.794499999999999</v>
      </c>
      <c r="D3358" s="428">
        <v>23.6126</v>
      </c>
      <c r="E3358" s="449" t="s">
        <v>206</v>
      </c>
      <c r="F3358" s="450" t="s">
        <v>1500</v>
      </c>
      <c r="G3358" s="450" t="s">
        <v>2693</v>
      </c>
      <c r="H3358" s="450" t="s">
        <v>5566</v>
      </c>
      <c r="I3358" s="452" t="s">
        <v>840</v>
      </c>
      <c r="J3358" s="457" t="s">
        <v>825</v>
      </c>
      <c r="K3358" s="407" t="s">
        <v>840</v>
      </c>
      <c r="L3358" s="407" t="s">
        <v>840</v>
      </c>
      <c r="M3358" s="407" t="s">
        <v>840</v>
      </c>
      <c r="N3358" s="425">
        <v>144</v>
      </c>
      <c r="O3358" s="437"/>
      <c r="P3358" s="406" t="s">
        <v>4</v>
      </c>
      <c r="Q3358" s="406" t="s">
        <v>4</v>
      </c>
      <c r="R3358" s="406" t="s">
        <v>4</v>
      </c>
      <c r="S3358" s="406"/>
      <c r="T3358" s="406"/>
      <c r="U3358" s="406"/>
      <c r="V3358" s="406">
        <f t="shared" si="181"/>
        <v>144</v>
      </c>
      <c r="W3358" s="676"/>
      <c r="X3358" s="507" t="str">
        <f t="shared" si="179"/>
        <v>? garsoniere, ? două camere, ? trei camere, 144 număr camere necunoscut &lt;span style="color: red;"&gt;(spuneți-mi sau trimiteți tabel întreținere)&lt;/span&gt;</v>
      </c>
      <c r="Y3358" s="508" t="str">
        <f t="shared" si="180"/>
        <v>144 din care ? garsoniere, ? două camere, ? trei camere, 144 număr camere necunoscut &lt;span style="color: red;"&gt;(spuneți-mi sau trimiteți tabel întreținere)&lt;/span&gt;</v>
      </c>
      <c r="Z3358" s="509"/>
      <c r="AA3358" s="510" t="s">
        <v>2403</v>
      </c>
      <c r="AB3358" s="628" t="s">
        <v>1316</v>
      </c>
      <c r="AC3358" s="431" t="s">
        <v>1156</v>
      </c>
      <c r="AD3358" s="356"/>
      <c r="AE3358" s="356" t="s">
        <v>1746</v>
      </c>
      <c r="AF3358" s="356" t="s">
        <v>1111</v>
      </c>
      <c r="AG3358" s="356" t="s">
        <v>631</v>
      </c>
      <c r="AH3358" s="356" t="s">
        <v>1799</v>
      </c>
      <c r="AI3358" s="356"/>
      <c r="AJ3358" s="496"/>
      <c r="AK3358" s="359"/>
    </row>
    <row r="3359" spans="1:37">
      <c r="A3359" s="367"/>
      <c r="B3359" s="445" t="s">
        <v>1795</v>
      </c>
      <c r="C3359" s="402">
        <v>46.793900000000001</v>
      </c>
      <c r="D3359" s="428">
        <v>23.603400000000001</v>
      </c>
      <c r="E3359" s="449" t="s">
        <v>206</v>
      </c>
      <c r="F3359" s="450" t="s">
        <v>1500</v>
      </c>
      <c r="G3359" s="450" t="s">
        <v>2693</v>
      </c>
      <c r="H3359" s="450" t="s">
        <v>5567</v>
      </c>
      <c r="I3359" s="452" t="s">
        <v>635</v>
      </c>
      <c r="J3359" s="457" t="s">
        <v>911</v>
      </c>
      <c r="K3359" s="407" t="s">
        <v>840</v>
      </c>
      <c r="L3359" s="407" t="s">
        <v>840</v>
      </c>
      <c r="M3359" s="407" t="s">
        <v>840</v>
      </c>
      <c r="N3359" s="425">
        <v>150</v>
      </c>
      <c r="O3359" s="437"/>
      <c r="P3359" s="406" t="s">
        <v>4</v>
      </c>
      <c r="Q3359" s="406" t="s">
        <v>4</v>
      </c>
      <c r="R3359" s="406" t="s">
        <v>4</v>
      </c>
      <c r="S3359" s="406"/>
      <c r="T3359" s="406"/>
      <c r="U3359" s="406"/>
      <c r="V3359" s="406">
        <f t="shared" si="181"/>
        <v>150</v>
      </c>
      <c r="W3359" s="676"/>
      <c r="X3359" s="507" t="str">
        <f t="shared" si="179"/>
        <v>? garsoniere, ? două camere, ? trei camere, 150 număr camere necunoscut &lt;span style="color: red;"&gt;(spuneți-mi sau trimiteți tabel întreținere)&lt;/span&gt;</v>
      </c>
      <c r="Y3359" s="508" t="str">
        <f t="shared" si="180"/>
        <v>150 din care ? garsoniere, ? două camere, ? trei camere, 150 număr camere necunoscut &lt;span style="color: red;"&gt;(spuneți-mi sau trimiteți tabel întreținere)&lt;/span&gt;</v>
      </c>
      <c r="Z3359" s="509"/>
      <c r="AA3359" s="510" t="s">
        <v>777</v>
      </c>
      <c r="AB3359" s="628" t="s">
        <v>1316</v>
      </c>
      <c r="AC3359" s="431" t="s">
        <v>1156</v>
      </c>
      <c r="AD3359" s="356"/>
      <c r="AE3359" s="356" t="s">
        <v>1797</v>
      </c>
      <c r="AF3359" s="356" t="s">
        <v>1107</v>
      </c>
      <c r="AG3359" s="356" t="s">
        <v>1012</v>
      </c>
      <c r="AH3359" s="356" t="s">
        <v>1796</v>
      </c>
      <c r="AI3359" s="356"/>
      <c r="AJ3359" s="441"/>
      <c r="AK3359" s="359"/>
    </row>
    <row r="3360" spans="1:37">
      <c r="A3360" s="367"/>
      <c r="B3360" s="445" t="s">
        <v>1802</v>
      </c>
      <c r="C3360" s="402">
        <v>46.796900000000001</v>
      </c>
      <c r="D3360" s="428">
        <v>23.620100000000001</v>
      </c>
      <c r="E3360" s="449" t="s">
        <v>206</v>
      </c>
      <c r="F3360" s="450" t="s">
        <v>1500</v>
      </c>
      <c r="G3360" s="450" t="s">
        <v>2693</v>
      </c>
      <c r="H3360" s="450" t="s">
        <v>5568</v>
      </c>
      <c r="I3360" s="452" t="s">
        <v>1125</v>
      </c>
      <c r="J3360" s="457" t="s">
        <v>3</v>
      </c>
      <c r="K3360" s="407" t="s">
        <v>840</v>
      </c>
      <c r="L3360" s="407" t="s">
        <v>840</v>
      </c>
      <c r="M3360" s="407" t="s">
        <v>840</v>
      </c>
      <c r="N3360" s="425">
        <v>32</v>
      </c>
      <c r="O3360" s="437"/>
      <c r="P3360" s="406"/>
      <c r="Q3360" s="406"/>
      <c r="R3360" s="406"/>
      <c r="S3360" s="406"/>
      <c r="T3360" s="406"/>
      <c r="U3360" s="406"/>
      <c r="V3360" s="406">
        <f t="shared" si="181"/>
        <v>32</v>
      </c>
      <c r="W3360" s="676"/>
      <c r="X3360" s="507" t="str">
        <f t="shared" si="179"/>
        <v>32 număr camere necunoscut &lt;span style="color: red;"&gt;(spuneți-mi sau trimiteți tabel întreținere)&lt;/span&gt;</v>
      </c>
      <c r="Y3360" s="508" t="str">
        <f t="shared" si="180"/>
        <v>32 din care 32 număr camere necunoscut &lt;span style="color: red;"&gt;(spuneți-mi sau trimiteți tabel întreținere)&lt;/span&gt;</v>
      </c>
      <c r="Z3360" s="509"/>
      <c r="AA3360" s="510" t="s">
        <v>777</v>
      </c>
      <c r="AB3360" s="628" t="s">
        <v>1316</v>
      </c>
      <c r="AC3360" s="431" t="s">
        <v>1156</v>
      </c>
      <c r="AD3360" s="356"/>
      <c r="AE3360" s="356" t="s">
        <v>1800</v>
      </c>
      <c r="AF3360" s="356" t="s">
        <v>1107</v>
      </c>
      <c r="AG3360" s="356" t="s">
        <v>1016</v>
      </c>
      <c r="AH3360" s="356" t="s">
        <v>1801</v>
      </c>
      <c r="AI3360" s="356"/>
      <c r="AJ3360" s="441"/>
      <c r="AK3360" s="359"/>
    </row>
    <row r="3361" spans="1:37">
      <c r="A3361" s="367"/>
      <c r="B3361" s="445" t="s">
        <v>1789</v>
      </c>
      <c r="C3361" s="402">
        <v>46.790599999999998</v>
      </c>
      <c r="D3361" s="428">
        <v>23.598199999999999</v>
      </c>
      <c r="E3361" s="449" t="s">
        <v>206</v>
      </c>
      <c r="F3361" s="450" t="s">
        <v>1500</v>
      </c>
      <c r="G3361" s="450" t="s">
        <v>2693</v>
      </c>
      <c r="H3361" s="450" t="s">
        <v>5569</v>
      </c>
      <c r="I3361" s="452" t="s">
        <v>881</v>
      </c>
      <c r="J3361" s="457" t="s">
        <v>825</v>
      </c>
      <c r="K3361" s="407">
        <v>1</v>
      </c>
      <c r="L3361" s="407">
        <v>7</v>
      </c>
      <c r="M3361" s="407">
        <v>6</v>
      </c>
      <c r="N3361" s="425">
        <v>25</v>
      </c>
      <c r="O3361" s="437"/>
      <c r="P3361" s="406"/>
      <c r="Q3361" s="406" t="s">
        <v>4</v>
      </c>
      <c r="R3361" s="406" t="s">
        <v>4</v>
      </c>
      <c r="S3361" s="406" t="s">
        <v>4</v>
      </c>
      <c r="T3361" s="406"/>
      <c r="U3361" s="406"/>
      <c r="V3361" s="406">
        <f t="shared" si="181"/>
        <v>25</v>
      </c>
      <c r="W3361" s="676"/>
      <c r="X3361" s="507" t="str">
        <f t="shared" si="179"/>
        <v>? două camere, ? trei camere, ? patru camere, 25 număr camere necunoscut &lt;span style="color: red;"&gt;(spuneți-mi sau trimiteți tabel întreținere)&lt;/span&gt;</v>
      </c>
      <c r="Y3361" s="508" t="str">
        <f t="shared" si="180"/>
        <v>25 din care ? două camere, ? trei camere, ? patru camere, 25 număr camere necunoscut &lt;span style="color: red;"&gt;(spuneți-mi sau trimiteți tabel întreținere)&lt;/span&gt;</v>
      </c>
      <c r="Z3361" s="509"/>
      <c r="AA3361" s="510" t="s">
        <v>777</v>
      </c>
      <c r="AB3361" s="628" t="s">
        <v>1316</v>
      </c>
      <c r="AC3361" s="431" t="s">
        <v>1156</v>
      </c>
      <c r="AD3361" s="356"/>
      <c r="AE3361" s="356" t="s">
        <v>1759</v>
      </c>
      <c r="AF3361" s="356"/>
      <c r="AG3361" s="356"/>
      <c r="AH3361" s="356" t="s">
        <v>1790</v>
      </c>
      <c r="AI3361" s="356"/>
      <c r="AJ3361" s="441"/>
      <c r="AK3361" s="359"/>
    </row>
    <row r="3362" spans="1:37">
      <c r="A3362" s="367"/>
      <c r="B3362" s="445" t="s">
        <v>1785</v>
      </c>
      <c r="C3362" s="402">
        <v>46.793100000000003</v>
      </c>
      <c r="D3362" s="428">
        <v>23.593699999999998</v>
      </c>
      <c r="E3362" s="449" t="s">
        <v>206</v>
      </c>
      <c r="F3362" s="450" t="s">
        <v>1500</v>
      </c>
      <c r="G3362" s="450" t="s">
        <v>2693</v>
      </c>
      <c r="H3362" s="450" t="s">
        <v>5570</v>
      </c>
      <c r="I3362" s="452" t="s">
        <v>1788</v>
      </c>
      <c r="J3362" s="457" t="s">
        <v>825</v>
      </c>
      <c r="K3362" s="407">
        <v>7</v>
      </c>
      <c r="L3362" s="407" t="s">
        <v>840</v>
      </c>
      <c r="M3362" s="407" t="s">
        <v>840</v>
      </c>
      <c r="N3362" s="425">
        <v>70</v>
      </c>
      <c r="O3362" s="437"/>
      <c r="P3362" s="406" t="s">
        <v>4</v>
      </c>
      <c r="Q3362" s="406" t="s">
        <v>4</v>
      </c>
      <c r="R3362" s="406" t="s">
        <v>4</v>
      </c>
      <c r="S3362" s="406"/>
      <c r="T3362" s="406"/>
      <c r="U3362" s="406"/>
      <c r="V3362" s="406">
        <f t="shared" si="181"/>
        <v>70</v>
      </c>
      <c r="W3362" s="676"/>
      <c r="X3362" s="507" t="str">
        <f t="shared" si="179"/>
        <v>? garsoniere, ? două camere, ? trei camere, 70 număr camere necunoscut &lt;span style="color: red;"&gt;(spuneți-mi sau trimiteți tabel întreținere)&lt;/span&gt;</v>
      </c>
      <c r="Y3362" s="508" t="str">
        <f t="shared" si="180"/>
        <v>70 din care ? garsoniere, ? două camere, ? trei camere, 70 număr camere necunoscut &lt;span style="color: red;"&gt;(spuneți-mi sau trimiteți tabel întreținere)&lt;/span&gt;</v>
      </c>
      <c r="Z3362" s="509"/>
      <c r="AA3362" s="510" t="s">
        <v>1115</v>
      </c>
      <c r="AB3362" s="628" t="s">
        <v>1316</v>
      </c>
      <c r="AC3362" s="431" t="s">
        <v>1156</v>
      </c>
      <c r="AD3362" s="356"/>
      <c r="AE3362" s="356" t="s">
        <v>1786</v>
      </c>
      <c r="AF3362" s="356" t="s">
        <v>1107</v>
      </c>
      <c r="AG3362" s="356" t="s">
        <v>1032</v>
      </c>
      <c r="AH3362" s="356" t="s">
        <v>1787</v>
      </c>
      <c r="AI3362" s="356"/>
      <c r="AJ3362" s="441"/>
      <c r="AK3362" s="359"/>
    </row>
    <row r="3363" spans="1:37">
      <c r="A3363" s="367"/>
      <c r="B3363" s="445" t="s">
        <v>1791</v>
      </c>
      <c r="C3363" s="402">
        <v>46.790999999999997</v>
      </c>
      <c r="D3363" s="428">
        <v>23.598500000000001</v>
      </c>
      <c r="E3363" s="449" t="s">
        <v>206</v>
      </c>
      <c r="F3363" s="450" t="s">
        <v>1500</v>
      </c>
      <c r="G3363" s="450" t="s">
        <v>2693</v>
      </c>
      <c r="H3363" s="450" t="s">
        <v>5571</v>
      </c>
      <c r="I3363" s="452" t="s">
        <v>667</v>
      </c>
      <c r="J3363" s="457" t="s">
        <v>825</v>
      </c>
      <c r="K3363" s="407">
        <v>1</v>
      </c>
      <c r="L3363" s="407">
        <v>6</v>
      </c>
      <c r="M3363" s="407">
        <v>5</v>
      </c>
      <c r="N3363" s="425">
        <v>27</v>
      </c>
      <c r="O3363" s="437"/>
      <c r="P3363" s="406" t="s">
        <v>4</v>
      </c>
      <c r="Q3363" s="406" t="s">
        <v>4</v>
      </c>
      <c r="R3363" s="406" t="s">
        <v>4</v>
      </c>
      <c r="S3363" s="406"/>
      <c r="T3363" s="406"/>
      <c r="U3363" s="406"/>
      <c r="V3363" s="406">
        <f t="shared" si="181"/>
        <v>27</v>
      </c>
      <c r="W3363" s="676"/>
      <c r="X3363" s="507" t="str">
        <f t="shared" si="179"/>
        <v>? garsoniere, ? două camere, ? trei camere, 27 număr camere necunoscut &lt;span style="color: red;"&gt;(spuneți-mi sau trimiteți tabel întreținere)&lt;/span&gt;</v>
      </c>
      <c r="Y3363" s="508" t="str">
        <f t="shared" si="180"/>
        <v>27 din care ? garsoniere, ? două camere, ? trei camere, 27 număr camere necunoscut &lt;span style="color: red;"&gt;(spuneți-mi sau trimiteți tabel întreținere)&lt;/span&gt;</v>
      </c>
      <c r="Z3363" s="509"/>
      <c r="AA3363" s="510" t="s">
        <v>777</v>
      </c>
      <c r="AB3363" s="628" t="s">
        <v>1316</v>
      </c>
      <c r="AC3363" s="431" t="s">
        <v>1156</v>
      </c>
      <c r="AD3363" s="356"/>
      <c r="AE3363" s="356" t="s">
        <v>1792</v>
      </c>
      <c r="AF3363" s="356" t="s">
        <v>1107</v>
      </c>
      <c r="AG3363" s="356" t="s">
        <v>1794</v>
      </c>
      <c r="AH3363" s="356" t="s">
        <v>1793</v>
      </c>
      <c r="AI3363" s="356"/>
      <c r="AJ3363" s="441"/>
      <c r="AK3363" s="359"/>
    </row>
    <row r="3364" spans="1:37">
      <c r="A3364" s="367" t="s">
        <v>32</v>
      </c>
      <c r="B3364" s="369" t="s">
        <v>1022</v>
      </c>
      <c r="C3364" s="461">
        <v>46.748800000000003</v>
      </c>
      <c r="D3364" s="462">
        <v>23.557500000000001</v>
      </c>
      <c r="E3364" s="463" t="s">
        <v>206</v>
      </c>
      <c r="F3364" s="464" t="s">
        <v>1500</v>
      </c>
      <c r="G3364" s="464" t="s">
        <v>2633</v>
      </c>
      <c r="H3364" s="464" t="s">
        <v>5572</v>
      </c>
      <c r="I3364" s="474" t="s">
        <v>745</v>
      </c>
      <c r="J3364" s="475" t="s">
        <v>840</v>
      </c>
      <c r="K3364" s="476">
        <v>2</v>
      </c>
      <c r="L3364" s="476">
        <v>6</v>
      </c>
      <c r="M3364" s="476">
        <v>6</v>
      </c>
      <c r="N3364" s="477" t="s">
        <v>840</v>
      </c>
      <c r="O3364" s="478"/>
      <c r="P3364" s="479"/>
      <c r="Q3364" s="479"/>
      <c r="R3364" s="479"/>
      <c r="S3364" s="479"/>
      <c r="T3364" s="479"/>
      <c r="U3364" s="479"/>
      <c r="V3364" s="479" t="e">
        <f t="shared" si="181"/>
        <v>#VALUE!</v>
      </c>
      <c r="W3364" s="679"/>
      <c r="X3364" s="515" t="e">
        <f t="shared" si="179"/>
        <v>#VALUE!</v>
      </c>
      <c r="Y3364" s="516" t="e">
        <f t="shared" si="180"/>
        <v>#VALUE!</v>
      </c>
      <c r="Z3364" s="517"/>
      <c r="AA3364" s="518"/>
      <c r="AB3364" s="400" t="s">
        <v>1310</v>
      </c>
      <c r="AC3364" s="458" t="s">
        <v>1156</v>
      </c>
      <c r="AD3364" s="472"/>
      <c r="AE3364" s="472"/>
      <c r="AF3364" s="472"/>
      <c r="AG3364" s="472"/>
      <c r="AH3364" s="472"/>
      <c r="AI3364" s="472"/>
      <c r="AJ3364" s="473"/>
      <c r="AK3364" s="359"/>
    </row>
    <row r="3365" spans="1:37">
      <c r="A3365" s="367"/>
      <c r="B3365" s="386" t="s">
        <v>1022</v>
      </c>
      <c r="C3365" s="402">
        <v>46.749099999999999</v>
      </c>
      <c r="D3365" s="428">
        <v>23.556899999999999</v>
      </c>
      <c r="E3365" s="449" t="s">
        <v>206</v>
      </c>
      <c r="F3365" s="450" t="s">
        <v>1500</v>
      </c>
      <c r="G3365" s="450" t="s">
        <v>2633</v>
      </c>
      <c r="H3365" s="450" t="s">
        <v>5573</v>
      </c>
      <c r="I3365" s="452" t="s">
        <v>671</v>
      </c>
      <c r="J3365" s="457" t="s">
        <v>825</v>
      </c>
      <c r="K3365" s="407">
        <v>1</v>
      </c>
      <c r="L3365" s="407">
        <v>7</v>
      </c>
      <c r="M3365" s="407">
        <v>7</v>
      </c>
      <c r="N3365" s="425" t="s">
        <v>840</v>
      </c>
      <c r="O3365" s="437"/>
      <c r="P3365" s="406"/>
      <c r="Q3365" s="406"/>
      <c r="R3365" s="406"/>
      <c r="S3365" s="406"/>
      <c r="T3365" s="406"/>
      <c r="U3365" s="406"/>
      <c r="V3365" s="406" t="e">
        <f t="shared" si="181"/>
        <v>#VALUE!</v>
      </c>
      <c r="W3365" s="676"/>
      <c r="X3365" s="507" t="e">
        <f t="shared" si="179"/>
        <v>#VALUE!</v>
      </c>
      <c r="Y3365" s="508" t="e">
        <f t="shared" si="180"/>
        <v>#VALUE!</v>
      </c>
      <c r="Z3365" s="509"/>
      <c r="AA3365" s="510"/>
      <c r="AB3365" s="628" t="s">
        <v>1310</v>
      </c>
      <c r="AC3365" s="431" t="s">
        <v>1156</v>
      </c>
      <c r="AD3365" s="356"/>
      <c r="AE3365" s="356"/>
      <c r="AF3365" s="356"/>
      <c r="AG3365" s="356"/>
      <c r="AH3365" s="356"/>
      <c r="AI3365" s="356"/>
      <c r="AJ3365" s="441"/>
      <c r="AK3365" s="359"/>
    </row>
    <row r="3366" spans="1:37">
      <c r="A3366" s="367"/>
      <c r="B3366" s="386" t="s">
        <v>1022</v>
      </c>
      <c r="C3366" s="402">
        <v>46.753300000000003</v>
      </c>
      <c r="D3366" s="428">
        <v>23.546800000000001</v>
      </c>
      <c r="E3366" s="449" t="s">
        <v>206</v>
      </c>
      <c r="F3366" s="450" t="s">
        <v>1500</v>
      </c>
      <c r="G3366" s="450" t="s">
        <v>2633</v>
      </c>
      <c r="H3366" s="450" t="s">
        <v>2940</v>
      </c>
      <c r="I3366" s="452" t="s">
        <v>681</v>
      </c>
      <c r="J3366" s="457" t="s">
        <v>840</v>
      </c>
      <c r="K3366" s="407">
        <v>1</v>
      </c>
      <c r="L3366" s="407">
        <v>5</v>
      </c>
      <c r="M3366" s="407">
        <v>5</v>
      </c>
      <c r="N3366" s="425" t="s">
        <v>840</v>
      </c>
      <c r="O3366" s="437"/>
      <c r="P3366" s="406"/>
      <c r="Q3366" s="406"/>
      <c r="R3366" s="406"/>
      <c r="S3366" s="406"/>
      <c r="T3366" s="406"/>
      <c r="U3366" s="406"/>
      <c r="V3366" s="406" t="e">
        <f t="shared" si="181"/>
        <v>#VALUE!</v>
      </c>
      <c r="W3366" s="676"/>
      <c r="X3366" s="507" t="e">
        <f t="shared" si="179"/>
        <v>#VALUE!</v>
      </c>
      <c r="Y3366" s="508" t="e">
        <f t="shared" si="180"/>
        <v>#VALUE!</v>
      </c>
      <c r="Z3366" s="509"/>
      <c r="AA3366" s="510"/>
      <c r="AB3366" s="628" t="s">
        <v>1310</v>
      </c>
      <c r="AC3366" s="431" t="s">
        <v>1156</v>
      </c>
      <c r="AD3366" s="356"/>
      <c r="AE3366" s="356"/>
      <c r="AF3366" s="356"/>
      <c r="AG3366" s="356"/>
      <c r="AH3366" s="356"/>
      <c r="AI3366" s="356"/>
      <c r="AJ3366" s="441"/>
      <c r="AK3366" s="359"/>
    </row>
    <row r="3367" spans="1:37">
      <c r="A3367" s="367"/>
      <c r="B3367" s="386" t="s">
        <v>1022</v>
      </c>
      <c r="C3367" s="402">
        <v>46.755400000000002</v>
      </c>
      <c r="D3367" s="428">
        <v>23.545000000000002</v>
      </c>
      <c r="E3367" s="449" t="s">
        <v>206</v>
      </c>
      <c r="F3367" s="450" t="s">
        <v>1500</v>
      </c>
      <c r="G3367" s="450" t="s">
        <v>2633</v>
      </c>
      <c r="H3367" s="450" t="s">
        <v>5574</v>
      </c>
      <c r="I3367" s="452" t="s">
        <v>684</v>
      </c>
      <c r="J3367" s="457" t="s">
        <v>840</v>
      </c>
      <c r="K3367" s="407">
        <v>1</v>
      </c>
      <c r="L3367" s="407">
        <v>4</v>
      </c>
      <c r="M3367" s="407">
        <v>4</v>
      </c>
      <c r="N3367" s="425" t="s">
        <v>840</v>
      </c>
      <c r="O3367" s="437"/>
      <c r="P3367" s="406"/>
      <c r="Q3367" s="406"/>
      <c r="R3367" s="406"/>
      <c r="S3367" s="406"/>
      <c r="T3367" s="406"/>
      <c r="U3367" s="406"/>
      <c r="V3367" s="406" t="e">
        <f t="shared" si="181"/>
        <v>#VALUE!</v>
      </c>
      <c r="W3367" s="676"/>
      <c r="X3367" s="507" t="e">
        <f t="shared" si="179"/>
        <v>#VALUE!</v>
      </c>
      <c r="Y3367" s="508" t="e">
        <f t="shared" si="180"/>
        <v>#VALUE!</v>
      </c>
      <c r="Z3367" s="509"/>
      <c r="AA3367" s="510"/>
      <c r="AB3367" s="628" t="s">
        <v>1310</v>
      </c>
      <c r="AC3367" s="431" t="s">
        <v>1156</v>
      </c>
      <c r="AD3367" s="356"/>
      <c r="AE3367" s="356"/>
      <c r="AF3367" s="356"/>
      <c r="AG3367" s="356"/>
      <c r="AH3367" s="356"/>
      <c r="AI3367" s="356"/>
      <c r="AJ3367" s="441"/>
      <c r="AK3367" s="359"/>
    </row>
    <row r="3368" spans="1:37">
      <c r="A3368" s="367"/>
      <c r="B3368" s="386" t="s">
        <v>1022</v>
      </c>
      <c r="C3368" s="402">
        <v>46.756900000000002</v>
      </c>
      <c r="D3368" s="428">
        <v>23.546900000000001</v>
      </c>
      <c r="E3368" s="449" t="s">
        <v>206</v>
      </c>
      <c r="F3368" s="450" t="s">
        <v>1500</v>
      </c>
      <c r="G3368" s="450" t="s">
        <v>2633</v>
      </c>
      <c r="H3368" s="450" t="s">
        <v>2940</v>
      </c>
      <c r="I3368" s="452" t="s">
        <v>2062</v>
      </c>
      <c r="J3368" s="457" t="s">
        <v>825</v>
      </c>
      <c r="K3368" s="407" t="s">
        <v>840</v>
      </c>
      <c r="L3368" s="407">
        <v>11</v>
      </c>
      <c r="M3368" s="407">
        <v>10</v>
      </c>
      <c r="N3368" s="425" t="s">
        <v>840</v>
      </c>
      <c r="O3368" s="437"/>
      <c r="P3368" s="406"/>
      <c r="Q3368" s="406"/>
      <c r="R3368" s="406"/>
      <c r="S3368" s="406"/>
      <c r="T3368" s="406"/>
      <c r="U3368" s="406"/>
      <c r="V3368" s="406" t="e">
        <f t="shared" si="181"/>
        <v>#VALUE!</v>
      </c>
      <c r="W3368" s="676"/>
      <c r="X3368" s="507" t="e">
        <f t="shared" si="179"/>
        <v>#VALUE!</v>
      </c>
      <c r="Y3368" s="508" t="e">
        <f t="shared" si="180"/>
        <v>#VALUE!</v>
      </c>
      <c r="Z3368" s="509"/>
      <c r="AA3368" s="510"/>
      <c r="AB3368" s="628" t="s">
        <v>1310</v>
      </c>
      <c r="AC3368" s="431" t="s">
        <v>1156</v>
      </c>
      <c r="AD3368" s="356"/>
      <c r="AE3368" s="356"/>
      <c r="AF3368" s="356"/>
      <c r="AG3368" s="356"/>
      <c r="AH3368" s="356"/>
      <c r="AI3368" s="356"/>
      <c r="AJ3368" s="441"/>
      <c r="AK3368" s="359"/>
    </row>
    <row r="3369" spans="1:37">
      <c r="A3369" s="367"/>
      <c r="B3369" s="386" t="s">
        <v>1022</v>
      </c>
      <c r="C3369" s="402">
        <v>46.758499999999998</v>
      </c>
      <c r="D3369" s="428">
        <v>23.5486</v>
      </c>
      <c r="E3369" s="449" t="s">
        <v>206</v>
      </c>
      <c r="F3369" s="450" t="s">
        <v>1500</v>
      </c>
      <c r="G3369" s="450" t="s">
        <v>2633</v>
      </c>
      <c r="H3369" s="450" t="s">
        <v>4847</v>
      </c>
      <c r="I3369" s="452" t="s">
        <v>683</v>
      </c>
      <c r="J3369" s="457" t="s">
        <v>825</v>
      </c>
      <c r="K3369" s="407">
        <v>2</v>
      </c>
      <c r="L3369" s="407">
        <v>11</v>
      </c>
      <c r="M3369" s="407">
        <v>11</v>
      </c>
      <c r="N3369" s="425" t="s">
        <v>840</v>
      </c>
      <c r="O3369" s="437"/>
      <c r="P3369" s="406"/>
      <c r="Q3369" s="406"/>
      <c r="R3369" s="406"/>
      <c r="S3369" s="406"/>
      <c r="T3369" s="406"/>
      <c r="U3369" s="406"/>
      <c r="V3369" s="406" t="e">
        <f t="shared" si="181"/>
        <v>#VALUE!</v>
      </c>
      <c r="W3369" s="676"/>
      <c r="X3369" s="507" t="e">
        <f t="shared" ref="X3369:X3432" si="182">CONCATENATE(IF(ISBLANK(O3369),"",CONCATENATE(O3369,O$2,", ")),IF(ISBLANK(P3369),"",CONCATENATE(P3369,P$2,", ")),IF(ISBLANK(Q3369),"",CONCATENATE(Q3369,Q$2,", ")),IF(ISBLANK(R3369),"",CONCATENATE(R3369,R$2,", ")),IF(ISBLANK(S3369),"",CONCATENATE(S3369,S$2,", ")),IF(ISBLANK(T3369),"",CONCATENATE(T3369,T$2,", ")),IF(ISBLANK(U3369),"",CONCATENATE(U3369,U$2,", ")),IF(ISBLANK(V3369),"",CONCATENATE(W3369,V3369,V$2)))</f>
        <v>#VALUE!</v>
      </c>
      <c r="Y3369" s="508" t="e">
        <f t="shared" ref="Y3369:Y3432" si="183">W3369&amp;N3369&amp;" din care "&amp;X3369</f>
        <v>#VALUE!</v>
      </c>
      <c r="Z3369" s="509"/>
      <c r="AA3369" s="510"/>
      <c r="AB3369" s="628" t="s">
        <v>1310</v>
      </c>
      <c r="AC3369" s="431" t="s">
        <v>1156</v>
      </c>
      <c r="AD3369" s="356"/>
      <c r="AE3369" s="356"/>
      <c r="AF3369" s="356"/>
      <c r="AG3369" s="356"/>
      <c r="AH3369" s="356"/>
      <c r="AI3369" s="356"/>
      <c r="AJ3369" s="441"/>
      <c r="AK3369" s="359"/>
    </row>
    <row r="3370" spans="1:37">
      <c r="A3370" s="367"/>
      <c r="B3370" s="386" t="s">
        <v>1022</v>
      </c>
      <c r="C3370" s="402">
        <v>46.759300000000003</v>
      </c>
      <c r="D3370" s="428">
        <v>23.5657</v>
      </c>
      <c r="E3370" s="449" t="s">
        <v>206</v>
      </c>
      <c r="F3370" s="450" t="s">
        <v>1500</v>
      </c>
      <c r="G3370" s="450" t="s">
        <v>2633</v>
      </c>
      <c r="H3370" s="450" t="s">
        <v>2940</v>
      </c>
      <c r="I3370" s="452" t="s">
        <v>715</v>
      </c>
      <c r="J3370" s="457" t="s">
        <v>825</v>
      </c>
      <c r="K3370" s="407">
        <v>1</v>
      </c>
      <c r="L3370" s="407">
        <v>12</v>
      </c>
      <c r="M3370" s="407">
        <v>12</v>
      </c>
      <c r="N3370" s="425" t="s">
        <v>840</v>
      </c>
      <c r="O3370" s="437"/>
      <c r="P3370" s="406"/>
      <c r="Q3370" s="406"/>
      <c r="R3370" s="406"/>
      <c r="S3370" s="406"/>
      <c r="T3370" s="406"/>
      <c r="U3370" s="406"/>
      <c r="V3370" s="406" t="e">
        <f t="shared" ref="V3370:V3433" si="184">N3370-SUM(O3370:U3370)</f>
        <v>#VALUE!</v>
      </c>
      <c r="W3370" s="676"/>
      <c r="X3370" s="507" t="e">
        <f t="shared" si="182"/>
        <v>#VALUE!</v>
      </c>
      <c r="Y3370" s="508" t="e">
        <f t="shared" si="183"/>
        <v>#VALUE!</v>
      </c>
      <c r="Z3370" s="509"/>
      <c r="AA3370" s="510"/>
      <c r="AB3370" s="628" t="s">
        <v>1310</v>
      </c>
      <c r="AC3370" s="431" t="s">
        <v>1156</v>
      </c>
      <c r="AD3370" s="356"/>
      <c r="AE3370" s="356"/>
      <c r="AF3370" s="356"/>
      <c r="AG3370" s="356"/>
      <c r="AH3370" s="356"/>
      <c r="AI3370" s="356"/>
      <c r="AJ3370" s="496"/>
      <c r="AK3370" s="359"/>
    </row>
    <row r="3371" spans="1:37">
      <c r="A3371" s="367"/>
      <c r="B3371" s="386" t="s">
        <v>1022</v>
      </c>
      <c r="C3371" s="402">
        <v>46.760899999999999</v>
      </c>
      <c r="D3371" s="428">
        <v>23.549499999999998</v>
      </c>
      <c r="E3371" s="449" t="s">
        <v>206</v>
      </c>
      <c r="F3371" s="450" t="s">
        <v>1500</v>
      </c>
      <c r="G3371" s="450" t="s">
        <v>2633</v>
      </c>
      <c r="H3371" s="450" t="s">
        <v>2940</v>
      </c>
      <c r="I3371" s="452" t="s">
        <v>840</v>
      </c>
      <c r="J3371" s="457" t="s">
        <v>825</v>
      </c>
      <c r="K3371" s="407" t="s">
        <v>840</v>
      </c>
      <c r="L3371" s="407" t="s">
        <v>840</v>
      </c>
      <c r="M3371" s="407" t="s">
        <v>840</v>
      </c>
      <c r="N3371" s="425" t="s">
        <v>840</v>
      </c>
      <c r="O3371" s="437"/>
      <c r="P3371" s="406"/>
      <c r="Q3371" s="406"/>
      <c r="R3371" s="406"/>
      <c r="S3371" s="406"/>
      <c r="T3371" s="406"/>
      <c r="U3371" s="406"/>
      <c r="V3371" s="406" t="e">
        <f t="shared" si="184"/>
        <v>#VALUE!</v>
      </c>
      <c r="W3371" s="676"/>
      <c r="X3371" s="507" t="e">
        <f t="shared" si="182"/>
        <v>#VALUE!</v>
      </c>
      <c r="Y3371" s="508" t="e">
        <f t="shared" si="183"/>
        <v>#VALUE!</v>
      </c>
      <c r="Z3371" s="509"/>
      <c r="AA3371" s="510"/>
      <c r="AB3371" s="628" t="s">
        <v>1332</v>
      </c>
      <c r="AC3371" s="431" t="s">
        <v>1156</v>
      </c>
      <c r="AD3371" s="356"/>
      <c r="AE3371" s="356"/>
      <c r="AF3371" s="356"/>
      <c r="AG3371" s="356"/>
      <c r="AH3371" s="356" t="s">
        <v>2687</v>
      </c>
      <c r="AI3371" s="356"/>
      <c r="AJ3371" s="441"/>
      <c r="AK3371" s="359"/>
    </row>
    <row r="3372" spans="1:37">
      <c r="A3372" s="367"/>
      <c r="B3372" s="386" t="s">
        <v>1022</v>
      </c>
      <c r="C3372" s="402">
        <v>46.762300000000003</v>
      </c>
      <c r="D3372" s="428">
        <v>23.555299999999999</v>
      </c>
      <c r="E3372" s="449" t="s">
        <v>206</v>
      </c>
      <c r="F3372" s="450" t="s">
        <v>1500</v>
      </c>
      <c r="G3372" s="450" t="s">
        <v>2633</v>
      </c>
      <c r="H3372" s="450" t="s">
        <v>2940</v>
      </c>
      <c r="I3372" s="452" t="s">
        <v>909</v>
      </c>
      <c r="J3372" s="457" t="s">
        <v>825</v>
      </c>
      <c r="K3372" s="407">
        <v>1</v>
      </c>
      <c r="L3372" s="407">
        <v>9</v>
      </c>
      <c r="M3372" s="407">
        <v>9</v>
      </c>
      <c r="N3372" s="425" t="s">
        <v>840</v>
      </c>
      <c r="O3372" s="437"/>
      <c r="P3372" s="406"/>
      <c r="Q3372" s="406"/>
      <c r="R3372" s="406"/>
      <c r="S3372" s="406"/>
      <c r="T3372" s="406"/>
      <c r="U3372" s="406"/>
      <c r="V3372" s="406" t="e">
        <f t="shared" si="184"/>
        <v>#VALUE!</v>
      </c>
      <c r="W3372" s="676"/>
      <c r="X3372" s="507" t="e">
        <f t="shared" si="182"/>
        <v>#VALUE!</v>
      </c>
      <c r="Y3372" s="508" t="e">
        <f t="shared" si="183"/>
        <v>#VALUE!</v>
      </c>
      <c r="Z3372" s="509"/>
      <c r="AA3372" s="510"/>
      <c r="AB3372" s="628" t="s">
        <v>1310</v>
      </c>
      <c r="AC3372" s="431" t="s">
        <v>1156</v>
      </c>
      <c r="AD3372" s="356"/>
      <c r="AE3372" s="356"/>
      <c r="AF3372" s="356"/>
      <c r="AG3372" s="356"/>
      <c r="AH3372" s="356"/>
      <c r="AI3372" s="356"/>
      <c r="AJ3372" s="441"/>
      <c r="AK3372" s="359"/>
    </row>
    <row r="3373" spans="1:37">
      <c r="A3373" s="367"/>
      <c r="B3373" s="386" t="s">
        <v>1022</v>
      </c>
      <c r="C3373" s="402">
        <v>46.763399999999997</v>
      </c>
      <c r="D3373" s="428">
        <v>23.552299999999999</v>
      </c>
      <c r="E3373" s="449" t="s">
        <v>206</v>
      </c>
      <c r="F3373" s="450" t="s">
        <v>1500</v>
      </c>
      <c r="G3373" s="450" t="s">
        <v>2633</v>
      </c>
      <c r="H3373" s="450" t="s">
        <v>3733</v>
      </c>
      <c r="I3373" s="452" t="s">
        <v>2078</v>
      </c>
      <c r="J3373" s="457" t="s">
        <v>825</v>
      </c>
      <c r="K3373" s="407">
        <v>1</v>
      </c>
      <c r="L3373" s="407">
        <v>8</v>
      </c>
      <c r="M3373" s="407">
        <v>8</v>
      </c>
      <c r="N3373" s="425" t="s">
        <v>840</v>
      </c>
      <c r="O3373" s="437"/>
      <c r="P3373" s="406"/>
      <c r="Q3373" s="406"/>
      <c r="R3373" s="406"/>
      <c r="S3373" s="406"/>
      <c r="T3373" s="406"/>
      <c r="U3373" s="406"/>
      <c r="V3373" s="406" t="e">
        <f t="shared" si="184"/>
        <v>#VALUE!</v>
      </c>
      <c r="W3373" s="676"/>
      <c r="X3373" s="507" t="e">
        <f t="shared" si="182"/>
        <v>#VALUE!</v>
      </c>
      <c r="Y3373" s="508" t="e">
        <f t="shared" si="183"/>
        <v>#VALUE!</v>
      </c>
      <c r="Z3373" s="509"/>
      <c r="AA3373" s="510"/>
      <c r="AB3373" s="628" t="s">
        <v>1310</v>
      </c>
      <c r="AC3373" s="431" t="s">
        <v>1156</v>
      </c>
      <c r="AD3373" s="356"/>
      <c r="AE3373" s="356"/>
      <c r="AF3373" s="356"/>
      <c r="AG3373" s="356"/>
      <c r="AH3373" s="356"/>
      <c r="AI3373" s="356"/>
      <c r="AJ3373" s="496"/>
      <c r="AK3373" s="359"/>
    </row>
    <row r="3374" spans="1:37">
      <c r="A3374" s="367"/>
      <c r="B3374" s="386" t="s">
        <v>1145</v>
      </c>
      <c r="C3374" s="385">
        <v>46.756999999999998</v>
      </c>
      <c r="D3374" s="401">
        <v>23.5442</v>
      </c>
      <c r="E3374" s="449" t="s">
        <v>206</v>
      </c>
      <c r="F3374" s="450" t="s">
        <v>1500</v>
      </c>
      <c r="G3374" s="450" t="s">
        <v>2633</v>
      </c>
      <c r="H3374" s="626" t="s">
        <v>3788</v>
      </c>
      <c r="I3374" s="627" t="s">
        <v>1261</v>
      </c>
      <c r="J3374" s="399" t="s">
        <v>825</v>
      </c>
      <c r="K3374" s="624">
        <v>1</v>
      </c>
      <c r="L3374" s="624">
        <v>26</v>
      </c>
      <c r="M3374" s="624">
        <v>25</v>
      </c>
      <c r="N3374" s="398">
        <v>182</v>
      </c>
      <c r="O3374" s="395"/>
      <c r="P3374" s="526" t="s">
        <v>4</v>
      </c>
      <c r="Q3374" s="526" t="s">
        <v>4</v>
      </c>
      <c r="R3374" s="526" t="s">
        <v>4</v>
      </c>
      <c r="S3374" s="526"/>
      <c r="T3374" s="526"/>
      <c r="U3374" s="526"/>
      <c r="V3374" s="526">
        <f t="shared" si="184"/>
        <v>182</v>
      </c>
      <c r="W3374" s="672"/>
      <c r="X3374" s="396" t="str">
        <f t="shared" si="182"/>
        <v>? garsoniere, ? două camere, ? trei camere, 182 număr camere necunoscut &lt;span style="color: red;"&gt;(spuneți-mi sau trimiteți tabel întreținere)&lt;/span&gt;</v>
      </c>
      <c r="Y3374" s="622" t="str">
        <f t="shared" si="183"/>
        <v>182 din care ? garsoniere, ? două camere, ? trei camere, 182 număr camere necunoscut &lt;span style="color: red;"&gt;(spuneți-mi sau trimiteți tabel întreținere)&lt;/span&gt;</v>
      </c>
      <c r="Z3374" s="397"/>
      <c r="AA3374" s="625" t="s">
        <v>1262</v>
      </c>
      <c r="AB3374" s="628" t="s">
        <v>1316</v>
      </c>
      <c r="AC3374" s="431" t="s">
        <v>1156</v>
      </c>
      <c r="AD3374" s="623"/>
      <c r="AE3374" s="623" t="s">
        <v>1844</v>
      </c>
      <c r="AF3374" s="623" t="s">
        <v>1111</v>
      </c>
      <c r="AG3374" s="623" t="s">
        <v>631</v>
      </c>
      <c r="AH3374" s="623" t="s">
        <v>1845</v>
      </c>
      <c r="AI3374" s="623"/>
      <c r="AJ3374" s="368"/>
      <c r="AK3374" s="359"/>
    </row>
    <row r="3375" spans="1:37">
      <c r="A3375" s="367"/>
      <c r="B3375" s="445" t="s">
        <v>1848</v>
      </c>
      <c r="C3375" s="402">
        <v>46.7605</v>
      </c>
      <c r="D3375" s="428">
        <v>23.551500000000001</v>
      </c>
      <c r="E3375" s="449" t="s">
        <v>206</v>
      </c>
      <c r="F3375" s="450" t="s">
        <v>1500</v>
      </c>
      <c r="G3375" s="450" t="s">
        <v>2633</v>
      </c>
      <c r="H3375" s="450" t="s">
        <v>5575</v>
      </c>
      <c r="I3375" s="452" t="s">
        <v>663</v>
      </c>
      <c r="J3375" s="457" t="s">
        <v>752</v>
      </c>
      <c r="K3375" s="407">
        <v>2</v>
      </c>
      <c r="L3375" s="407">
        <v>8</v>
      </c>
      <c r="M3375" s="407">
        <v>6</v>
      </c>
      <c r="N3375" s="425">
        <v>135</v>
      </c>
      <c r="O3375" s="437"/>
      <c r="P3375" s="406" t="s">
        <v>4</v>
      </c>
      <c r="Q3375" s="406" t="s">
        <v>4</v>
      </c>
      <c r="R3375" s="406" t="s">
        <v>4</v>
      </c>
      <c r="S3375" s="406" t="s">
        <v>4</v>
      </c>
      <c r="T3375" s="406" t="s">
        <v>4</v>
      </c>
      <c r="U3375" s="406"/>
      <c r="V3375" s="406">
        <f t="shared" si="184"/>
        <v>135</v>
      </c>
      <c r="W3375" s="676"/>
      <c r="X3375" s="507" t="str">
        <f t="shared" si="182"/>
        <v>? garsoniere, ? două camere, ? trei camere, ? patru camere, ? cinci camere, 135 număr camere necunoscut &lt;span style="color: red;"&gt;(spuneți-mi sau trimiteți tabel întreținere)&lt;/span&gt;</v>
      </c>
      <c r="Y3375" s="508" t="str">
        <f t="shared" si="183"/>
        <v>135 din care ? garsoniere, ? două camere, ? trei camere, ? patru camere, ? cinci camere, 135 număr camere necunoscut &lt;span style="color: red;"&gt;(spuneți-mi sau trimiteți tabel întreținere)&lt;/span&gt;</v>
      </c>
      <c r="Z3375" s="509"/>
      <c r="AA3375" s="510"/>
      <c r="AB3375" s="628" t="s">
        <v>1316</v>
      </c>
      <c r="AC3375" s="431" t="s">
        <v>1156</v>
      </c>
      <c r="AD3375" s="356"/>
      <c r="AE3375" s="356" t="s">
        <v>1122</v>
      </c>
      <c r="AF3375" s="356" t="s">
        <v>1112</v>
      </c>
      <c r="AG3375" s="356" t="s">
        <v>1850</v>
      </c>
      <c r="AH3375" s="356" t="s">
        <v>1849</v>
      </c>
      <c r="AI3375" s="356"/>
      <c r="AJ3375" s="441"/>
      <c r="AK3375" s="359"/>
    </row>
    <row r="3376" spans="1:37">
      <c r="A3376" s="367" t="s">
        <v>32</v>
      </c>
      <c r="B3376" s="369" t="s">
        <v>1022</v>
      </c>
      <c r="C3376" s="461">
        <v>46.741799999999998</v>
      </c>
      <c r="D3376" s="462">
        <v>23.564599999999999</v>
      </c>
      <c r="E3376" s="463" t="s">
        <v>206</v>
      </c>
      <c r="F3376" s="464" t="s">
        <v>1500</v>
      </c>
      <c r="G3376" s="464" t="s">
        <v>2634</v>
      </c>
      <c r="H3376" s="464" t="s">
        <v>5576</v>
      </c>
      <c r="I3376" s="474" t="s">
        <v>738</v>
      </c>
      <c r="J3376" s="475" t="s">
        <v>840</v>
      </c>
      <c r="K3376" s="476">
        <v>1</v>
      </c>
      <c r="L3376" s="476">
        <v>4</v>
      </c>
      <c r="M3376" s="476">
        <v>4</v>
      </c>
      <c r="N3376" s="477" t="s">
        <v>840</v>
      </c>
      <c r="O3376" s="478"/>
      <c r="P3376" s="479"/>
      <c r="Q3376" s="479"/>
      <c r="R3376" s="479"/>
      <c r="S3376" s="479"/>
      <c r="T3376" s="479"/>
      <c r="U3376" s="479"/>
      <c r="V3376" s="479" t="e">
        <f t="shared" si="184"/>
        <v>#VALUE!</v>
      </c>
      <c r="W3376" s="679"/>
      <c r="X3376" s="515" t="e">
        <f t="shared" si="182"/>
        <v>#VALUE!</v>
      </c>
      <c r="Y3376" s="516" t="e">
        <f t="shared" si="183"/>
        <v>#VALUE!</v>
      </c>
      <c r="Z3376" s="517"/>
      <c r="AA3376" s="518"/>
      <c r="AB3376" s="400" t="s">
        <v>1310</v>
      </c>
      <c r="AC3376" s="458" t="s">
        <v>1156</v>
      </c>
      <c r="AD3376" s="472"/>
      <c r="AE3376" s="472"/>
      <c r="AF3376" s="472"/>
      <c r="AG3376" s="472"/>
      <c r="AH3376" s="472"/>
      <c r="AI3376" s="472"/>
      <c r="AJ3376" s="473"/>
      <c r="AK3376" s="359"/>
    </row>
    <row r="3377" spans="1:37">
      <c r="A3377" s="367"/>
      <c r="B3377" s="386" t="s">
        <v>1022</v>
      </c>
      <c r="C3377" s="402">
        <v>46.741900000000001</v>
      </c>
      <c r="D3377" s="428">
        <v>23.565000000000001</v>
      </c>
      <c r="E3377" s="449" t="s">
        <v>206</v>
      </c>
      <c r="F3377" s="450" t="s">
        <v>1500</v>
      </c>
      <c r="G3377" s="450" t="s">
        <v>2634</v>
      </c>
      <c r="H3377" s="450" t="s">
        <v>5576</v>
      </c>
      <c r="I3377" s="452" t="s">
        <v>883</v>
      </c>
      <c r="J3377" s="457" t="s">
        <v>825</v>
      </c>
      <c r="K3377" s="407">
        <v>1</v>
      </c>
      <c r="L3377" s="407">
        <v>8</v>
      </c>
      <c r="M3377" s="407">
        <v>8</v>
      </c>
      <c r="N3377" s="425" t="s">
        <v>840</v>
      </c>
      <c r="O3377" s="437"/>
      <c r="P3377" s="406"/>
      <c r="Q3377" s="406"/>
      <c r="R3377" s="406"/>
      <c r="S3377" s="406"/>
      <c r="T3377" s="406"/>
      <c r="U3377" s="406"/>
      <c r="V3377" s="406" t="e">
        <f t="shared" si="184"/>
        <v>#VALUE!</v>
      </c>
      <c r="W3377" s="676"/>
      <c r="X3377" s="507" t="e">
        <f t="shared" si="182"/>
        <v>#VALUE!</v>
      </c>
      <c r="Y3377" s="508" t="e">
        <f t="shared" si="183"/>
        <v>#VALUE!</v>
      </c>
      <c r="Z3377" s="509"/>
      <c r="AA3377" s="510"/>
      <c r="AB3377" s="628" t="s">
        <v>1310</v>
      </c>
      <c r="AC3377" s="431" t="s">
        <v>1156</v>
      </c>
      <c r="AD3377" s="356"/>
      <c r="AE3377" s="356"/>
      <c r="AF3377" s="356"/>
      <c r="AG3377" s="356"/>
      <c r="AH3377" s="356"/>
      <c r="AI3377" s="356"/>
      <c r="AJ3377" s="441"/>
      <c r="AK3377" s="359"/>
    </row>
    <row r="3378" spans="1:37">
      <c r="A3378" s="367"/>
      <c r="B3378" s="386" t="s">
        <v>1022</v>
      </c>
      <c r="C3378" s="402">
        <v>46.742100000000001</v>
      </c>
      <c r="D3378" s="428">
        <v>23.565300000000001</v>
      </c>
      <c r="E3378" s="449" t="s">
        <v>206</v>
      </c>
      <c r="F3378" s="450" t="s">
        <v>1500</v>
      </c>
      <c r="G3378" s="450" t="s">
        <v>2634</v>
      </c>
      <c r="H3378" s="450" t="s">
        <v>5576</v>
      </c>
      <c r="I3378" s="452" t="s">
        <v>879</v>
      </c>
      <c r="J3378" s="457" t="s">
        <v>825</v>
      </c>
      <c r="K3378" s="407">
        <v>1</v>
      </c>
      <c r="L3378" s="407">
        <v>6</v>
      </c>
      <c r="M3378" s="407">
        <v>6</v>
      </c>
      <c r="N3378" s="425" t="s">
        <v>840</v>
      </c>
      <c r="O3378" s="437"/>
      <c r="P3378" s="406"/>
      <c r="Q3378" s="406"/>
      <c r="R3378" s="406"/>
      <c r="S3378" s="406"/>
      <c r="T3378" s="406"/>
      <c r="U3378" s="406"/>
      <c r="V3378" s="406" t="e">
        <f t="shared" si="184"/>
        <v>#VALUE!</v>
      </c>
      <c r="W3378" s="676"/>
      <c r="X3378" s="507" t="e">
        <f t="shared" si="182"/>
        <v>#VALUE!</v>
      </c>
      <c r="Y3378" s="508" t="e">
        <f t="shared" si="183"/>
        <v>#VALUE!</v>
      </c>
      <c r="Z3378" s="509"/>
      <c r="AA3378" s="510"/>
      <c r="AB3378" s="628" t="s">
        <v>1310</v>
      </c>
      <c r="AC3378" s="431" t="s">
        <v>1156</v>
      </c>
      <c r="AD3378" s="356"/>
      <c r="AE3378" s="356"/>
      <c r="AF3378" s="356"/>
      <c r="AG3378" s="356"/>
      <c r="AH3378" s="356"/>
      <c r="AI3378" s="356"/>
      <c r="AJ3378" s="441"/>
      <c r="AK3378" s="359"/>
    </row>
    <row r="3379" spans="1:37">
      <c r="A3379" s="367"/>
      <c r="B3379" s="386" t="s">
        <v>1022</v>
      </c>
      <c r="C3379" s="402">
        <v>46.742199999999997</v>
      </c>
      <c r="D3379" s="428">
        <v>23.564699999999998</v>
      </c>
      <c r="E3379" s="449" t="s">
        <v>206</v>
      </c>
      <c r="F3379" s="450" t="s">
        <v>1500</v>
      </c>
      <c r="G3379" s="450" t="s">
        <v>2634</v>
      </c>
      <c r="H3379" s="450" t="s">
        <v>5576</v>
      </c>
      <c r="I3379" s="452" t="s">
        <v>2067</v>
      </c>
      <c r="J3379" s="457" t="s">
        <v>825</v>
      </c>
      <c r="K3379" s="407">
        <v>1</v>
      </c>
      <c r="L3379" s="407">
        <v>9</v>
      </c>
      <c r="M3379" s="407">
        <v>9</v>
      </c>
      <c r="N3379" s="425" t="s">
        <v>840</v>
      </c>
      <c r="O3379" s="437"/>
      <c r="P3379" s="406"/>
      <c r="Q3379" s="406"/>
      <c r="R3379" s="406"/>
      <c r="S3379" s="406"/>
      <c r="T3379" s="406"/>
      <c r="U3379" s="406"/>
      <c r="V3379" s="406" t="e">
        <f t="shared" si="184"/>
        <v>#VALUE!</v>
      </c>
      <c r="W3379" s="676"/>
      <c r="X3379" s="507" t="e">
        <f t="shared" si="182"/>
        <v>#VALUE!</v>
      </c>
      <c r="Y3379" s="508" t="e">
        <f t="shared" si="183"/>
        <v>#VALUE!</v>
      </c>
      <c r="Z3379" s="509"/>
      <c r="AA3379" s="510"/>
      <c r="AB3379" s="628" t="s">
        <v>1310</v>
      </c>
      <c r="AC3379" s="431" t="s">
        <v>1156</v>
      </c>
      <c r="AD3379" s="356"/>
      <c r="AE3379" s="356"/>
      <c r="AF3379" s="356"/>
      <c r="AG3379" s="356"/>
      <c r="AH3379" s="356"/>
      <c r="AI3379" s="356"/>
      <c r="AJ3379" s="496"/>
      <c r="AK3379" s="359"/>
    </row>
    <row r="3380" spans="1:37">
      <c r="A3380" s="367"/>
      <c r="B3380" s="386" t="s">
        <v>1022</v>
      </c>
      <c r="C3380" s="402">
        <v>46.742400000000004</v>
      </c>
      <c r="D3380" s="428">
        <v>23.5656</v>
      </c>
      <c r="E3380" s="449" t="s">
        <v>206</v>
      </c>
      <c r="F3380" s="450" t="s">
        <v>1500</v>
      </c>
      <c r="G3380" s="450" t="s">
        <v>2634</v>
      </c>
      <c r="H3380" s="450" t="s">
        <v>5576</v>
      </c>
      <c r="I3380" s="452" t="s">
        <v>736</v>
      </c>
      <c r="J3380" s="457" t="s">
        <v>840</v>
      </c>
      <c r="K3380" s="407">
        <v>1</v>
      </c>
      <c r="L3380" s="407">
        <v>6</v>
      </c>
      <c r="M3380" s="407">
        <v>6</v>
      </c>
      <c r="N3380" s="425" t="s">
        <v>840</v>
      </c>
      <c r="O3380" s="437"/>
      <c r="P3380" s="406"/>
      <c r="Q3380" s="406"/>
      <c r="R3380" s="406"/>
      <c r="S3380" s="406"/>
      <c r="T3380" s="406"/>
      <c r="U3380" s="406"/>
      <c r="V3380" s="406" t="e">
        <f t="shared" si="184"/>
        <v>#VALUE!</v>
      </c>
      <c r="W3380" s="676"/>
      <c r="X3380" s="507" t="e">
        <f t="shared" si="182"/>
        <v>#VALUE!</v>
      </c>
      <c r="Y3380" s="508" t="e">
        <f t="shared" si="183"/>
        <v>#VALUE!</v>
      </c>
      <c r="Z3380" s="509"/>
      <c r="AA3380" s="510"/>
      <c r="AB3380" s="628" t="s">
        <v>1310</v>
      </c>
      <c r="AC3380" s="431" t="s">
        <v>1156</v>
      </c>
      <c r="AD3380" s="356"/>
      <c r="AE3380" s="356"/>
      <c r="AF3380" s="356"/>
      <c r="AG3380" s="356"/>
      <c r="AH3380" s="356"/>
      <c r="AI3380" s="356"/>
      <c r="AJ3380" s="441"/>
      <c r="AK3380" s="359"/>
    </row>
    <row r="3381" spans="1:37">
      <c r="A3381" s="367"/>
      <c r="B3381" s="386" t="s">
        <v>1022</v>
      </c>
      <c r="C3381" s="402">
        <v>46.742400000000004</v>
      </c>
      <c r="D3381" s="428">
        <v>23.572500000000002</v>
      </c>
      <c r="E3381" s="449" t="s">
        <v>206</v>
      </c>
      <c r="F3381" s="450" t="s">
        <v>1500</v>
      </c>
      <c r="G3381" s="450" t="s">
        <v>2634</v>
      </c>
      <c r="H3381" s="450" t="s">
        <v>2940</v>
      </c>
      <c r="I3381" s="452" t="s">
        <v>685</v>
      </c>
      <c r="J3381" s="457" t="s">
        <v>840</v>
      </c>
      <c r="K3381" s="407">
        <v>5</v>
      </c>
      <c r="L3381" s="407">
        <v>3</v>
      </c>
      <c r="M3381" s="407">
        <v>3</v>
      </c>
      <c r="N3381" s="425" t="s">
        <v>840</v>
      </c>
      <c r="O3381" s="437"/>
      <c r="P3381" s="406"/>
      <c r="Q3381" s="406"/>
      <c r="R3381" s="406"/>
      <c r="S3381" s="406"/>
      <c r="T3381" s="406"/>
      <c r="U3381" s="406"/>
      <c r="V3381" s="406" t="e">
        <f t="shared" si="184"/>
        <v>#VALUE!</v>
      </c>
      <c r="W3381" s="676"/>
      <c r="X3381" s="507" t="e">
        <f t="shared" si="182"/>
        <v>#VALUE!</v>
      </c>
      <c r="Y3381" s="508" t="e">
        <f t="shared" si="183"/>
        <v>#VALUE!</v>
      </c>
      <c r="Z3381" s="509"/>
      <c r="AA3381" s="510"/>
      <c r="AB3381" s="628" t="s">
        <v>1310</v>
      </c>
      <c r="AC3381" s="431" t="s">
        <v>1156</v>
      </c>
      <c r="AD3381" s="356"/>
      <c r="AE3381" s="356"/>
      <c r="AF3381" s="356"/>
      <c r="AG3381" s="356"/>
      <c r="AH3381" s="356"/>
      <c r="AI3381" s="356"/>
      <c r="AJ3381" s="441"/>
      <c r="AK3381" s="359"/>
    </row>
    <row r="3382" spans="1:37">
      <c r="A3382" s="367"/>
      <c r="B3382" s="386" t="s">
        <v>1022</v>
      </c>
      <c r="C3382" s="402">
        <v>46.7425</v>
      </c>
      <c r="D3382" s="428">
        <v>23.565000000000001</v>
      </c>
      <c r="E3382" s="449" t="s">
        <v>206</v>
      </c>
      <c r="F3382" s="450" t="s">
        <v>1500</v>
      </c>
      <c r="G3382" s="450" t="s">
        <v>2634</v>
      </c>
      <c r="H3382" s="450" t="s">
        <v>5576</v>
      </c>
      <c r="I3382" s="452" t="s">
        <v>870</v>
      </c>
      <c r="J3382" s="457" t="s">
        <v>840</v>
      </c>
      <c r="K3382" s="407">
        <v>1</v>
      </c>
      <c r="L3382" s="407">
        <v>5</v>
      </c>
      <c r="M3382" s="407">
        <v>5</v>
      </c>
      <c r="N3382" s="425" t="s">
        <v>840</v>
      </c>
      <c r="O3382" s="437"/>
      <c r="P3382" s="406"/>
      <c r="Q3382" s="406"/>
      <c r="R3382" s="406"/>
      <c r="S3382" s="406"/>
      <c r="T3382" s="406"/>
      <c r="U3382" s="406"/>
      <c r="V3382" s="406" t="e">
        <f t="shared" si="184"/>
        <v>#VALUE!</v>
      </c>
      <c r="W3382" s="676"/>
      <c r="X3382" s="507" t="e">
        <f t="shared" si="182"/>
        <v>#VALUE!</v>
      </c>
      <c r="Y3382" s="508" t="e">
        <f t="shared" si="183"/>
        <v>#VALUE!</v>
      </c>
      <c r="Z3382" s="509"/>
      <c r="AA3382" s="510"/>
      <c r="AB3382" s="628" t="s">
        <v>1310</v>
      </c>
      <c r="AC3382" s="431" t="s">
        <v>1156</v>
      </c>
      <c r="AD3382" s="356"/>
      <c r="AE3382" s="356"/>
      <c r="AF3382" s="356"/>
      <c r="AG3382" s="356"/>
      <c r="AH3382" s="356"/>
      <c r="AI3382" s="356"/>
      <c r="AJ3382" s="441"/>
      <c r="AK3382" s="359"/>
    </row>
    <row r="3383" spans="1:37">
      <c r="A3383" s="367"/>
      <c r="B3383" s="386" t="s">
        <v>1022</v>
      </c>
      <c r="C3383" s="402">
        <v>46.742699999999999</v>
      </c>
      <c r="D3383" s="428">
        <v>23.564699999999998</v>
      </c>
      <c r="E3383" s="449" t="s">
        <v>206</v>
      </c>
      <c r="F3383" s="450" t="s">
        <v>1500</v>
      </c>
      <c r="G3383" s="450" t="s">
        <v>2634</v>
      </c>
      <c r="H3383" s="450" t="s">
        <v>5576</v>
      </c>
      <c r="I3383" s="452" t="s">
        <v>2067</v>
      </c>
      <c r="J3383" s="457" t="s">
        <v>825</v>
      </c>
      <c r="K3383" s="407">
        <v>1</v>
      </c>
      <c r="L3383" s="407">
        <v>9</v>
      </c>
      <c r="M3383" s="407">
        <v>9</v>
      </c>
      <c r="N3383" s="425" t="s">
        <v>840</v>
      </c>
      <c r="O3383" s="437"/>
      <c r="P3383" s="406"/>
      <c r="Q3383" s="406"/>
      <c r="R3383" s="406"/>
      <c r="S3383" s="406"/>
      <c r="T3383" s="406"/>
      <c r="U3383" s="406"/>
      <c r="V3383" s="406" t="e">
        <f t="shared" si="184"/>
        <v>#VALUE!</v>
      </c>
      <c r="W3383" s="676"/>
      <c r="X3383" s="507" t="e">
        <f t="shared" si="182"/>
        <v>#VALUE!</v>
      </c>
      <c r="Y3383" s="508" t="e">
        <f t="shared" si="183"/>
        <v>#VALUE!</v>
      </c>
      <c r="Z3383" s="509"/>
      <c r="AA3383" s="510"/>
      <c r="AB3383" s="628" t="s">
        <v>1310</v>
      </c>
      <c r="AC3383" s="431" t="s">
        <v>1156</v>
      </c>
      <c r="AD3383" s="356"/>
      <c r="AE3383" s="356"/>
      <c r="AF3383" s="356"/>
      <c r="AG3383" s="356"/>
      <c r="AH3383" s="356"/>
      <c r="AI3383" s="356"/>
      <c r="AJ3383" s="441"/>
      <c r="AK3383" s="359"/>
    </row>
    <row r="3384" spans="1:37">
      <c r="A3384" s="367"/>
      <c r="B3384" s="386" t="s">
        <v>1022</v>
      </c>
      <c r="C3384" s="402">
        <v>46.743499999999997</v>
      </c>
      <c r="D3384" s="428">
        <v>23.565300000000001</v>
      </c>
      <c r="E3384" s="449" t="s">
        <v>206</v>
      </c>
      <c r="F3384" s="450" t="s">
        <v>1500</v>
      </c>
      <c r="G3384" s="450" t="s">
        <v>2634</v>
      </c>
      <c r="H3384" s="450" t="s">
        <v>5576</v>
      </c>
      <c r="I3384" s="452" t="s">
        <v>741</v>
      </c>
      <c r="J3384" s="457" t="s">
        <v>840</v>
      </c>
      <c r="K3384" s="407" t="s">
        <v>840</v>
      </c>
      <c r="L3384" s="407">
        <v>7</v>
      </c>
      <c r="M3384" s="407">
        <v>7</v>
      </c>
      <c r="N3384" s="425" t="s">
        <v>840</v>
      </c>
      <c r="O3384" s="437"/>
      <c r="P3384" s="406"/>
      <c r="Q3384" s="406"/>
      <c r="R3384" s="406"/>
      <c r="S3384" s="406"/>
      <c r="T3384" s="406"/>
      <c r="U3384" s="406"/>
      <c r="V3384" s="406" t="e">
        <f t="shared" si="184"/>
        <v>#VALUE!</v>
      </c>
      <c r="W3384" s="676"/>
      <c r="X3384" s="507" t="e">
        <f t="shared" si="182"/>
        <v>#VALUE!</v>
      </c>
      <c r="Y3384" s="508" t="e">
        <f t="shared" si="183"/>
        <v>#VALUE!</v>
      </c>
      <c r="Z3384" s="509"/>
      <c r="AA3384" s="510"/>
      <c r="AB3384" s="628" t="s">
        <v>1310</v>
      </c>
      <c r="AC3384" s="431" t="s">
        <v>1156</v>
      </c>
      <c r="AD3384" s="356"/>
      <c r="AE3384" s="356"/>
      <c r="AF3384" s="356"/>
      <c r="AG3384" s="356"/>
      <c r="AH3384" s="356"/>
      <c r="AI3384" s="356"/>
      <c r="AJ3384" s="496"/>
      <c r="AK3384" s="359"/>
    </row>
    <row r="3385" spans="1:37">
      <c r="A3385" s="367"/>
      <c r="B3385" s="386" t="s">
        <v>1022</v>
      </c>
      <c r="C3385" s="402">
        <v>46.743699999999997</v>
      </c>
      <c r="D3385" s="428">
        <v>23.565899999999999</v>
      </c>
      <c r="E3385" s="449" t="s">
        <v>206</v>
      </c>
      <c r="F3385" s="450" t="s">
        <v>1500</v>
      </c>
      <c r="G3385" s="450" t="s">
        <v>2634</v>
      </c>
      <c r="H3385" s="450" t="s">
        <v>5576</v>
      </c>
      <c r="I3385" s="452" t="s">
        <v>673</v>
      </c>
      <c r="J3385" s="457" t="s">
        <v>840</v>
      </c>
      <c r="K3385" s="407">
        <v>1</v>
      </c>
      <c r="L3385" s="407">
        <v>4</v>
      </c>
      <c r="M3385" s="407">
        <v>4</v>
      </c>
      <c r="N3385" s="425" t="s">
        <v>840</v>
      </c>
      <c r="O3385" s="437"/>
      <c r="P3385" s="406"/>
      <c r="Q3385" s="406"/>
      <c r="R3385" s="406"/>
      <c r="S3385" s="406"/>
      <c r="T3385" s="406"/>
      <c r="U3385" s="406"/>
      <c r="V3385" s="406" t="e">
        <f t="shared" si="184"/>
        <v>#VALUE!</v>
      </c>
      <c r="W3385" s="676"/>
      <c r="X3385" s="507" t="e">
        <f t="shared" si="182"/>
        <v>#VALUE!</v>
      </c>
      <c r="Y3385" s="508" t="e">
        <f t="shared" si="183"/>
        <v>#VALUE!</v>
      </c>
      <c r="Z3385" s="509"/>
      <c r="AA3385" s="510"/>
      <c r="AB3385" s="628" t="s">
        <v>1310</v>
      </c>
      <c r="AC3385" s="431" t="s">
        <v>1156</v>
      </c>
      <c r="AD3385" s="356"/>
      <c r="AE3385" s="356"/>
      <c r="AF3385" s="356"/>
      <c r="AG3385" s="356"/>
      <c r="AH3385" s="356"/>
      <c r="AI3385" s="356"/>
      <c r="AJ3385" s="441"/>
      <c r="AK3385" s="359"/>
    </row>
    <row r="3386" spans="1:37">
      <c r="A3386" s="367"/>
      <c r="B3386" s="386" t="s">
        <v>1022</v>
      </c>
      <c r="C3386" s="402">
        <v>46.744</v>
      </c>
      <c r="D3386" s="428">
        <v>23.565999999999999</v>
      </c>
      <c r="E3386" s="449" t="s">
        <v>206</v>
      </c>
      <c r="F3386" s="450" t="s">
        <v>1500</v>
      </c>
      <c r="G3386" s="450" t="s">
        <v>2634</v>
      </c>
      <c r="H3386" s="450" t="s">
        <v>5576</v>
      </c>
      <c r="I3386" s="452" t="s">
        <v>780</v>
      </c>
      <c r="J3386" s="457" t="s">
        <v>840</v>
      </c>
      <c r="K3386" s="407">
        <v>1</v>
      </c>
      <c r="L3386" s="407">
        <v>6</v>
      </c>
      <c r="M3386" s="407">
        <v>6</v>
      </c>
      <c r="N3386" s="425" t="s">
        <v>840</v>
      </c>
      <c r="O3386" s="437"/>
      <c r="P3386" s="406"/>
      <c r="Q3386" s="406"/>
      <c r="R3386" s="406"/>
      <c r="S3386" s="406"/>
      <c r="T3386" s="406"/>
      <c r="U3386" s="406"/>
      <c r="V3386" s="406" t="e">
        <f t="shared" si="184"/>
        <v>#VALUE!</v>
      </c>
      <c r="W3386" s="676"/>
      <c r="X3386" s="507" t="e">
        <f t="shared" si="182"/>
        <v>#VALUE!</v>
      </c>
      <c r="Y3386" s="508" t="e">
        <f t="shared" si="183"/>
        <v>#VALUE!</v>
      </c>
      <c r="Z3386" s="509"/>
      <c r="AA3386" s="510"/>
      <c r="AB3386" s="628" t="s">
        <v>1310</v>
      </c>
      <c r="AC3386" s="431" t="s">
        <v>1156</v>
      </c>
      <c r="AD3386" s="356"/>
      <c r="AE3386" s="356"/>
      <c r="AF3386" s="356"/>
      <c r="AG3386" s="356"/>
      <c r="AH3386" s="356"/>
      <c r="AI3386" s="356"/>
      <c r="AJ3386" s="441"/>
      <c r="AK3386" s="359"/>
    </row>
    <row r="3387" spans="1:37">
      <c r="A3387" s="367"/>
      <c r="B3387" s="386" t="s">
        <v>1022</v>
      </c>
      <c r="C3387" s="402">
        <v>46.744399999999999</v>
      </c>
      <c r="D3387" s="428">
        <v>23.565999999999999</v>
      </c>
      <c r="E3387" s="449" t="s">
        <v>206</v>
      </c>
      <c r="F3387" s="450" t="s">
        <v>1500</v>
      </c>
      <c r="G3387" s="450" t="s">
        <v>2634</v>
      </c>
      <c r="H3387" s="450" t="s">
        <v>5576</v>
      </c>
      <c r="I3387" s="452" t="s">
        <v>906</v>
      </c>
      <c r="J3387" s="457" t="s">
        <v>840</v>
      </c>
      <c r="K3387" s="407">
        <v>1</v>
      </c>
      <c r="L3387" s="407">
        <v>6</v>
      </c>
      <c r="M3387" s="407">
        <v>6</v>
      </c>
      <c r="N3387" s="425" t="s">
        <v>840</v>
      </c>
      <c r="O3387" s="437"/>
      <c r="P3387" s="406"/>
      <c r="Q3387" s="406"/>
      <c r="R3387" s="406"/>
      <c r="S3387" s="406"/>
      <c r="T3387" s="406"/>
      <c r="U3387" s="406"/>
      <c r="V3387" s="406" t="e">
        <f t="shared" si="184"/>
        <v>#VALUE!</v>
      </c>
      <c r="W3387" s="676"/>
      <c r="X3387" s="507" t="e">
        <f t="shared" si="182"/>
        <v>#VALUE!</v>
      </c>
      <c r="Y3387" s="508" t="e">
        <f t="shared" si="183"/>
        <v>#VALUE!</v>
      </c>
      <c r="Z3387" s="509"/>
      <c r="AA3387" s="510"/>
      <c r="AB3387" s="628" t="s">
        <v>1310</v>
      </c>
      <c r="AC3387" s="431" t="s">
        <v>1156</v>
      </c>
      <c r="AD3387" s="356"/>
      <c r="AE3387" s="356"/>
      <c r="AF3387" s="356"/>
      <c r="AG3387" s="356"/>
      <c r="AH3387" s="356"/>
      <c r="AI3387" s="356"/>
      <c r="AJ3387" s="441"/>
      <c r="AK3387" s="359"/>
    </row>
    <row r="3388" spans="1:37">
      <c r="A3388" s="367"/>
      <c r="B3388" s="386" t="s">
        <v>1022</v>
      </c>
      <c r="C3388" s="402">
        <v>46.747300000000003</v>
      </c>
      <c r="D3388" s="428">
        <v>23.564</v>
      </c>
      <c r="E3388" s="449" t="s">
        <v>206</v>
      </c>
      <c r="F3388" s="450" t="s">
        <v>1500</v>
      </c>
      <c r="G3388" s="450" t="s">
        <v>2634</v>
      </c>
      <c r="H3388" s="450" t="s">
        <v>5576</v>
      </c>
      <c r="I3388" s="452" t="s">
        <v>867</v>
      </c>
      <c r="J3388" s="457" t="s">
        <v>840</v>
      </c>
      <c r="K3388" s="407">
        <v>1</v>
      </c>
      <c r="L3388" s="407">
        <v>7</v>
      </c>
      <c r="M3388" s="407">
        <v>7</v>
      </c>
      <c r="N3388" s="425" t="s">
        <v>840</v>
      </c>
      <c r="O3388" s="437"/>
      <c r="P3388" s="406"/>
      <c r="Q3388" s="406"/>
      <c r="R3388" s="406"/>
      <c r="S3388" s="406"/>
      <c r="T3388" s="406"/>
      <c r="U3388" s="406"/>
      <c r="V3388" s="406" t="e">
        <f t="shared" si="184"/>
        <v>#VALUE!</v>
      </c>
      <c r="W3388" s="676"/>
      <c r="X3388" s="507" t="e">
        <f t="shared" si="182"/>
        <v>#VALUE!</v>
      </c>
      <c r="Y3388" s="508" t="e">
        <f t="shared" si="183"/>
        <v>#VALUE!</v>
      </c>
      <c r="Z3388" s="509"/>
      <c r="AA3388" s="510"/>
      <c r="AB3388" s="628" t="s">
        <v>1310</v>
      </c>
      <c r="AC3388" s="431" t="s">
        <v>1156</v>
      </c>
      <c r="AD3388" s="356"/>
      <c r="AE3388" s="356"/>
      <c r="AF3388" s="356"/>
      <c r="AG3388" s="356"/>
      <c r="AH3388" s="356"/>
      <c r="AI3388" s="356"/>
      <c r="AJ3388" s="441"/>
      <c r="AK3388" s="359"/>
    </row>
    <row r="3389" spans="1:37">
      <c r="A3389" s="367"/>
      <c r="B3389" s="386" t="s">
        <v>1022</v>
      </c>
      <c r="C3389" s="402">
        <v>46.747500000000002</v>
      </c>
      <c r="D3389" s="428">
        <v>23.563500000000001</v>
      </c>
      <c r="E3389" s="449" t="s">
        <v>206</v>
      </c>
      <c r="F3389" s="450" t="s">
        <v>1500</v>
      </c>
      <c r="G3389" s="450" t="s">
        <v>2634</v>
      </c>
      <c r="H3389" s="450" t="s">
        <v>5576</v>
      </c>
      <c r="I3389" s="452" t="s">
        <v>727</v>
      </c>
      <c r="J3389" s="457" t="s">
        <v>840</v>
      </c>
      <c r="K3389" s="407">
        <v>1</v>
      </c>
      <c r="L3389" s="407">
        <v>8</v>
      </c>
      <c r="M3389" s="407">
        <v>7</v>
      </c>
      <c r="N3389" s="425" t="s">
        <v>840</v>
      </c>
      <c r="O3389" s="437"/>
      <c r="P3389" s="406"/>
      <c r="Q3389" s="406"/>
      <c r="R3389" s="406"/>
      <c r="S3389" s="406"/>
      <c r="T3389" s="406"/>
      <c r="U3389" s="406"/>
      <c r="V3389" s="406" t="e">
        <f t="shared" si="184"/>
        <v>#VALUE!</v>
      </c>
      <c r="W3389" s="676"/>
      <c r="X3389" s="507" t="e">
        <f t="shared" si="182"/>
        <v>#VALUE!</v>
      </c>
      <c r="Y3389" s="508" t="e">
        <f t="shared" si="183"/>
        <v>#VALUE!</v>
      </c>
      <c r="Z3389" s="509"/>
      <c r="AA3389" s="510"/>
      <c r="AB3389" s="628" t="s">
        <v>1310</v>
      </c>
      <c r="AC3389" s="431" t="s">
        <v>1156</v>
      </c>
      <c r="AD3389" s="356"/>
      <c r="AE3389" s="356"/>
      <c r="AF3389" s="356"/>
      <c r="AG3389" s="356"/>
      <c r="AH3389" s="356"/>
      <c r="AI3389" s="356"/>
      <c r="AJ3389" s="441"/>
      <c r="AK3389" s="359"/>
    </row>
    <row r="3390" spans="1:37">
      <c r="A3390" s="367"/>
      <c r="B3390" s="386" t="s">
        <v>1022</v>
      </c>
      <c r="C3390" s="402">
        <v>46.747500000000002</v>
      </c>
      <c r="D3390" s="428">
        <v>23.564399999999999</v>
      </c>
      <c r="E3390" s="449" t="s">
        <v>206</v>
      </c>
      <c r="F3390" s="450" t="s">
        <v>1500</v>
      </c>
      <c r="G3390" s="450" t="s">
        <v>2634</v>
      </c>
      <c r="H3390" s="450" t="s">
        <v>2940</v>
      </c>
      <c r="I3390" s="452" t="s">
        <v>881</v>
      </c>
      <c r="J3390" s="457" t="s">
        <v>825</v>
      </c>
      <c r="K3390" s="407">
        <v>1</v>
      </c>
      <c r="L3390" s="407">
        <v>7</v>
      </c>
      <c r="M3390" s="407">
        <v>6</v>
      </c>
      <c r="N3390" s="425" t="s">
        <v>840</v>
      </c>
      <c r="O3390" s="437"/>
      <c r="P3390" s="406"/>
      <c r="Q3390" s="406"/>
      <c r="R3390" s="406"/>
      <c r="S3390" s="406"/>
      <c r="T3390" s="406"/>
      <c r="U3390" s="406"/>
      <c r="V3390" s="406" t="e">
        <f t="shared" si="184"/>
        <v>#VALUE!</v>
      </c>
      <c r="W3390" s="676"/>
      <c r="X3390" s="507" t="e">
        <f t="shared" si="182"/>
        <v>#VALUE!</v>
      </c>
      <c r="Y3390" s="508" t="e">
        <f t="shared" si="183"/>
        <v>#VALUE!</v>
      </c>
      <c r="Z3390" s="509"/>
      <c r="AA3390" s="510"/>
      <c r="AB3390" s="628" t="s">
        <v>1310</v>
      </c>
      <c r="AC3390" s="431" t="s">
        <v>1156</v>
      </c>
      <c r="AD3390" s="356"/>
      <c r="AE3390" s="356"/>
      <c r="AF3390" s="356"/>
      <c r="AG3390" s="356"/>
      <c r="AH3390" s="356"/>
      <c r="AI3390" s="356"/>
      <c r="AJ3390" s="441"/>
      <c r="AK3390" s="359"/>
    </row>
    <row r="3391" spans="1:37">
      <c r="A3391" s="367"/>
      <c r="B3391" s="386" t="s">
        <v>1022</v>
      </c>
      <c r="C3391" s="402">
        <v>46.747799999999998</v>
      </c>
      <c r="D3391" s="428">
        <v>23.5626</v>
      </c>
      <c r="E3391" s="449" t="s">
        <v>206</v>
      </c>
      <c r="F3391" s="450" t="s">
        <v>1500</v>
      </c>
      <c r="G3391" s="450" t="s">
        <v>2634</v>
      </c>
      <c r="H3391" s="450" t="s">
        <v>5576</v>
      </c>
      <c r="I3391" s="452" t="s">
        <v>861</v>
      </c>
      <c r="J3391" s="457" t="s">
        <v>840</v>
      </c>
      <c r="K3391" s="407">
        <v>4</v>
      </c>
      <c r="L3391" s="407">
        <v>6</v>
      </c>
      <c r="M3391" s="407">
        <v>6</v>
      </c>
      <c r="N3391" s="425" t="s">
        <v>840</v>
      </c>
      <c r="O3391" s="437"/>
      <c r="P3391" s="406"/>
      <c r="Q3391" s="406"/>
      <c r="R3391" s="406"/>
      <c r="S3391" s="406"/>
      <c r="T3391" s="406"/>
      <c r="U3391" s="406"/>
      <c r="V3391" s="406" t="e">
        <f t="shared" si="184"/>
        <v>#VALUE!</v>
      </c>
      <c r="W3391" s="676"/>
      <c r="X3391" s="507" t="e">
        <f t="shared" si="182"/>
        <v>#VALUE!</v>
      </c>
      <c r="Y3391" s="508" t="e">
        <f t="shared" si="183"/>
        <v>#VALUE!</v>
      </c>
      <c r="Z3391" s="509"/>
      <c r="AA3391" s="510"/>
      <c r="AB3391" s="628" t="s">
        <v>1310</v>
      </c>
      <c r="AC3391" s="431" t="s">
        <v>1156</v>
      </c>
      <c r="AD3391" s="356"/>
      <c r="AE3391" s="356"/>
      <c r="AF3391" s="356"/>
      <c r="AG3391" s="356"/>
      <c r="AH3391" s="356"/>
      <c r="AI3391" s="356"/>
      <c r="AJ3391" s="441"/>
      <c r="AK3391" s="359"/>
    </row>
    <row r="3392" spans="1:37">
      <c r="A3392" s="367"/>
      <c r="B3392" s="445" t="s">
        <v>1862</v>
      </c>
      <c r="C3392" s="402">
        <v>46.744199999999999</v>
      </c>
      <c r="D3392" s="428">
        <v>23.558499999999999</v>
      </c>
      <c r="E3392" s="449" t="s">
        <v>206</v>
      </c>
      <c r="F3392" s="450" t="s">
        <v>1500</v>
      </c>
      <c r="G3392" s="450" t="s">
        <v>2634</v>
      </c>
      <c r="H3392" s="450" t="s">
        <v>5577</v>
      </c>
      <c r="I3392" s="452" t="s">
        <v>2737</v>
      </c>
      <c r="J3392" s="457" t="s">
        <v>840</v>
      </c>
      <c r="K3392" s="407">
        <v>10</v>
      </c>
      <c r="L3392" s="407">
        <v>3</v>
      </c>
      <c r="M3392" s="407">
        <v>3</v>
      </c>
      <c r="N3392" s="425" t="s">
        <v>840</v>
      </c>
      <c r="O3392" s="437"/>
      <c r="P3392" s="406"/>
      <c r="Q3392" s="406"/>
      <c r="R3392" s="406"/>
      <c r="S3392" s="406"/>
      <c r="T3392" s="406"/>
      <c r="U3392" s="406"/>
      <c r="V3392" s="406" t="e">
        <f t="shared" si="184"/>
        <v>#VALUE!</v>
      </c>
      <c r="W3392" s="676"/>
      <c r="X3392" s="507" t="e">
        <f t="shared" si="182"/>
        <v>#VALUE!</v>
      </c>
      <c r="Y3392" s="508" t="e">
        <f t="shared" si="183"/>
        <v>#VALUE!</v>
      </c>
      <c r="Z3392" s="509"/>
      <c r="AA3392" s="510"/>
      <c r="AB3392" s="628" t="s">
        <v>1316</v>
      </c>
      <c r="AC3392" s="431" t="s">
        <v>1156</v>
      </c>
      <c r="AD3392" s="356"/>
      <c r="AE3392" s="356" t="s">
        <v>1121</v>
      </c>
      <c r="AF3392" s="356" t="s">
        <v>1107</v>
      </c>
      <c r="AG3392" s="356" t="s">
        <v>1012</v>
      </c>
      <c r="AH3392" s="356" t="s">
        <v>1863</v>
      </c>
      <c r="AI3392" s="356"/>
      <c r="AJ3392" s="496"/>
      <c r="AK3392" s="359"/>
    </row>
    <row r="3393" spans="1:37">
      <c r="A3393" s="367"/>
      <c r="B3393" s="445" t="s">
        <v>1860</v>
      </c>
      <c r="C3393" s="402">
        <v>46.744199999999999</v>
      </c>
      <c r="D3393" s="428">
        <v>23.566199999999998</v>
      </c>
      <c r="E3393" s="449" t="s">
        <v>206</v>
      </c>
      <c r="F3393" s="450" t="s">
        <v>1500</v>
      </c>
      <c r="G3393" s="450" t="s">
        <v>2634</v>
      </c>
      <c r="H3393" s="450" t="s">
        <v>5578</v>
      </c>
      <c r="I3393" s="452" t="s">
        <v>30</v>
      </c>
      <c r="J3393" s="457" t="s">
        <v>840</v>
      </c>
      <c r="K3393" s="407" t="s">
        <v>840</v>
      </c>
      <c r="L3393" s="407" t="s">
        <v>840</v>
      </c>
      <c r="M3393" s="407" t="s">
        <v>840</v>
      </c>
      <c r="N3393" s="425" t="s">
        <v>840</v>
      </c>
      <c r="O3393" s="437"/>
      <c r="P3393" s="406"/>
      <c r="Q3393" s="406" t="s">
        <v>4</v>
      </c>
      <c r="R3393" s="406" t="s">
        <v>4</v>
      </c>
      <c r="S3393" s="406"/>
      <c r="T3393" s="406"/>
      <c r="U3393" s="406"/>
      <c r="V3393" s="406" t="e">
        <f t="shared" si="184"/>
        <v>#VALUE!</v>
      </c>
      <c r="W3393" s="676"/>
      <c r="X3393" s="507" t="e">
        <f t="shared" si="182"/>
        <v>#VALUE!</v>
      </c>
      <c r="Y3393" s="508" t="e">
        <f t="shared" si="183"/>
        <v>#VALUE!</v>
      </c>
      <c r="Z3393" s="509"/>
      <c r="AA3393" s="510" t="s">
        <v>1126</v>
      </c>
      <c r="AB3393" s="628" t="s">
        <v>1316</v>
      </c>
      <c r="AC3393" s="431" t="s">
        <v>1156</v>
      </c>
      <c r="AD3393" s="356"/>
      <c r="AE3393" s="356" t="s">
        <v>1860</v>
      </c>
      <c r="AF3393" s="356" t="s">
        <v>1107</v>
      </c>
      <c r="AG3393" s="356" t="s">
        <v>1114</v>
      </c>
      <c r="AH3393" s="356" t="s">
        <v>1861</v>
      </c>
      <c r="AI3393" s="356"/>
      <c r="AJ3393" s="441"/>
      <c r="AK3393" s="359"/>
    </row>
    <row r="3394" spans="1:37">
      <c r="A3394" s="367"/>
      <c r="B3394" s="445" t="s">
        <v>1866</v>
      </c>
      <c r="C3394" s="402">
        <v>46.742400000000004</v>
      </c>
      <c r="D3394" s="428">
        <v>23.571999999999999</v>
      </c>
      <c r="E3394" s="449" t="s">
        <v>206</v>
      </c>
      <c r="F3394" s="450" t="s">
        <v>1500</v>
      </c>
      <c r="G3394" s="450" t="s">
        <v>2634</v>
      </c>
      <c r="H3394" s="450" t="s">
        <v>5579</v>
      </c>
      <c r="I3394" s="452" t="s">
        <v>1040</v>
      </c>
      <c r="J3394" s="457" t="s">
        <v>840</v>
      </c>
      <c r="K3394" s="407">
        <v>1</v>
      </c>
      <c r="L3394" s="407">
        <v>3</v>
      </c>
      <c r="M3394" s="407">
        <v>3</v>
      </c>
      <c r="N3394" s="425" t="s">
        <v>840</v>
      </c>
      <c r="O3394" s="437"/>
      <c r="P3394" s="406"/>
      <c r="Q3394" s="406"/>
      <c r="R3394" s="406"/>
      <c r="S3394" s="406"/>
      <c r="T3394" s="406"/>
      <c r="U3394" s="406"/>
      <c r="V3394" s="406" t="e">
        <f t="shared" si="184"/>
        <v>#VALUE!</v>
      </c>
      <c r="W3394" s="676"/>
      <c r="X3394" s="507" t="e">
        <f t="shared" si="182"/>
        <v>#VALUE!</v>
      </c>
      <c r="Y3394" s="508" t="e">
        <f t="shared" si="183"/>
        <v>#VALUE!</v>
      </c>
      <c r="Z3394" s="509"/>
      <c r="AA3394" s="510"/>
      <c r="AB3394" s="628" t="s">
        <v>1316</v>
      </c>
      <c r="AC3394" s="431" t="s">
        <v>1156</v>
      </c>
      <c r="AD3394" s="356"/>
      <c r="AE3394" s="356" t="s">
        <v>1812</v>
      </c>
      <c r="AF3394" s="356" t="s">
        <v>1107</v>
      </c>
      <c r="AG3394" s="356" t="s">
        <v>1012</v>
      </c>
      <c r="AH3394" s="356" t="s">
        <v>1868</v>
      </c>
      <c r="AI3394" s="356"/>
      <c r="AJ3394" s="441"/>
      <c r="AK3394" s="359"/>
    </row>
    <row r="3395" spans="1:37">
      <c r="A3395" s="367"/>
      <c r="B3395" s="445" t="s">
        <v>1834</v>
      </c>
      <c r="C3395" s="402">
        <v>46.748199999999997</v>
      </c>
      <c r="D3395" s="428">
        <v>23.564699999999998</v>
      </c>
      <c r="E3395" s="449" t="s">
        <v>206</v>
      </c>
      <c r="F3395" s="450" t="s">
        <v>1500</v>
      </c>
      <c r="G3395" s="450" t="s">
        <v>2634</v>
      </c>
      <c r="H3395" s="450" t="s">
        <v>5580</v>
      </c>
      <c r="I3395" s="452" t="s">
        <v>2068</v>
      </c>
      <c r="J3395" s="457" t="s">
        <v>840</v>
      </c>
      <c r="K3395" s="407">
        <v>3</v>
      </c>
      <c r="L3395" s="407">
        <v>3</v>
      </c>
      <c r="M3395" s="407">
        <v>3</v>
      </c>
      <c r="N3395" s="425">
        <v>18</v>
      </c>
      <c r="O3395" s="437"/>
      <c r="P3395" s="406"/>
      <c r="Q3395" s="406"/>
      <c r="R3395" s="406" t="s">
        <v>4</v>
      </c>
      <c r="S3395" s="406" t="s">
        <v>4</v>
      </c>
      <c r="T3395" s="406"/>
      <c r="U3395" s="406"/>
      <c r="V3395" s="406">
        <f t="shared" si="184"/>
        <v>18</v>
      </c>
      <c r="W3395" s="676"/>
      <c r="X3395" s="507" t="str">
        <f t="shared" si="182"/>
        <v>? trei camere, ? patru camere, 18 număr camere necunoscut &lt;span style="color: red;"&gt;(spuneți-mi sau trimiteți tabel întreținere)&lt;/span&gt;</v>
      </c>
      <c r="Y3395" s="508" t="str">
        <f t="shared" si="183"/>
        <v>18 din care ? trei camere, ? patru camere, 18 număr camere necunoscut &lt;span style="color: red;"&gt;(spuneți-mi sau trimiteți tabel întreținere)&lt;/span&gt;</v>
      </c>
      <c r="Z3395" s="509"/>
      <c r="AA3395" s="510"/>
      <c r="AB3395" s="628" t="s">
        <v>1316</v>
      </c>
      <c r="AC3395" s="431" t="s">
        <v>1156</v>
      </c>
      <c r="AD3395" s="356"/>
      <c r="AE3395" s="356" t="s">
        <v>1834</v>
      </c>
      <c r="AF3395" s="356" t="s">
        <v>1107</v>
      </c>
      <c r="AG3395" s="356" t="s">
        <v>1864</v>
      </c>
      <c r="AH3395" s="356" t="s">
        <v>1865</v>
      </c>
      <c r="AI3395" s="356"/>
      <c r="AJ3395" s="441"/>
      <c r="AK3395" s="359"/>
    </row>
    <row r="3396" spans="1:37">
      <c r="A3396" s="367"/>
      <c r="B3396" s="386" t="s">
        <v>1022</v>
      </c>
      <c r="C3396" s="402">
        <v>46.779800000000002</v>
      </c>
      <c r="D3396" s="428">
        <v>23.619800000000001</v>
      </c>
      <c r="E3396" s="449" t="s">
        <v>206</v>
      </c>
      <c r="F3396" s="450" t="s">
        <v>1500</v>
      </c>
      <c r="G3396" s="450" t="s">
        <v>2635</v>
      </c>
      <c r="H3396" s="450" t="s">
        <v>2940</v>
      </c>
      <c r="I3396" s="452" t="s">
        <v>676</v>
      </c>
      <c r="J3396" s="457" t="s">
        <v>825</v>
      </c>
      <c r="K3396" s="407">
        <v>2</v>
      </c>
      <c r="L3396" s="407">
        <v>7</v>
      </c>
      <c r="M3396" s="407">
        <v>6</v>
      </c>
      <c r="N3396" s="425" t="s">
        <v>840</v>
      </c>
      <c r="O3396" s="437"/>
      <c r="P3396" s="406"/>
      <c r="Q3396" s="406"/>
      <c r="R3396" s="406"/>
      <c r="S3396" s="406"/>
      <c r="T3396" s="406"/>
      <c r="U3396" s="406"/>
      <c r="V3396" s="406" t="e">
        <f t="shared" si="184"/>
        <v>#VALUE!</v>
      </c>
      <c r="W3396" s="676"/>
      <c r="X3396" s="507" t="e">
        <f t="shared" si="182"/>
        <v>#VALUE!</v>
      </c>
      <c r="Y3396" s="508" t="e">
        <f t="shared" si="183"/>
        <v>#VALUE!</v>
      </c>
      <c r="Z3396" s="509"/>
      <c r="AA3396" s="510"/>
      <c r="AB3396" s="628" t="s">
        <v>1310</v>
      </c>
      <c r="AC3396" s="431" t="s">
        <v>1156</v>
      </c>
      <c r="AD3396" s="356"/>
      <c r="AE3396" s="356"/>
      <c r="AF3396" s="356"/>
      <c r="AG3396" s="356"/>
      <c r="AH3396" s="356"/>
      <c r="AI3396" s="356"/>
      <c r="AJ3396" s="441"/>
      <c r="AK3396" s="359"/>
    </row>
    <row r="3397" spans="1:37">
      <c r="A3397" s="367"/>
      <c r="B3397" s="386" t="s">
        <v>1022</v>
      </c>
      <c r="C3397" s="402">
        <v>46.779899999999998</v>
      </c>
      <c r="D3397" s="428">
        <v>23.6191</v>
      </c>
      <c r="E3397" s="449" t="s">
        <v>206</v>
      </c>
      <c r="F3397" s="450" t="s">
        <v>1500</v>
      </c>
      <c r="G3397" s="450" t="s">
        <v>2635</v>
      </c>
      <c r="H3397" s="450" t="s">
        <v>2940</v>
      </c>
      <c r="I3397" s="452" t="s">
        <v>2457</v>
      </c>
      <c r="J3397" s="457" t="s">
        <v>840</v>
      </c>
      <c r="K3397" s="407" t="s">
        <v>840</v>
      </c>
      <c r="L3397" s="407">
        <v>5</v>
      </c>
      <c r="M3397" s="407">
        <v>5</v>
      </c>
      <c r="N3397" s="425" t="s">
        <v>840</v>
      </c>
      <c r="O3397" s="437"/>
      <c r="P3397" s="406"/>
      <c r="Q3397" s="406"/>
      <c r="R3397" s="406"/>
      <c r="S3397" s="406"/>
      <c r="T3397" s="406"/>
      <c r="U3397" s="406"/>
      <c r="V3397" s="406" t="e">
        <f t="shared" si="184"/>
        <v>#VALUE!</v>
      </c>
      <c r="W3397" s="676"/>
      <c r="X3397" s="507" t="e">
        <f t="shared" si="182"/>
        <v>#VALUE!</v>
      </c>
      <c r="Y3397" s="508" t="e">
        <f t="shared" si="183"/>
        <v>#VALUE!</v>
      </c>
      <c r="Z3397" s="509"/>
      <c r="AA3397" s="510"/>
      <c r="AB3397" s="628" t="s">
        <v>1310</v>
      </c>
      <c r="AC3397" s="431" t="s">
        <v>1156</v>
      </c>
      <c r="AD3397" s="356"/>
      <c r="AE3397" s="356"/>
      <c r="AF3397" s="356"/>
      <c r="AG3397" s="356"/>
      <c r="AH3397" s="356"/>
      <c r="AI3397" s="356"/>
      <c r="AJ3397" s="496"/>
      <c r="AK3397" s="359"/>
    </row>
    <row r="3398" spans="1:37">
      <c r="A3398" s="367" t="s">
        <v>32</v>
      </c>
      <c r="B3398" s="369" t="s">
        <v>1022</v>
      </c>
      <c r="C3398" s="461">
        <v>46.781100000000002</v>
      </c>
      <c r="D3398" s="462">
        <v>23.622800000000002</v>
      </c>
      <c r="E3398" s="463" t="s">
        <v>206</v>
      </c>
      <c r="F3398" s="464" t="s">
        <v>1500</v>
      </c>
      <c r="G3398" s="464" t="s">
        <v>2635</v>
      </c>
      <c r="H3398" s="464" t="s">
        <v>3017</v>
      </c>
      <c r="I3398" s="474" t="s">
        <v>718</v>
      </c>
      <c r="J3398" s="475" t="s">
        <v>840</v>
      </c>
      <c r="K3398" s="476">
        <v>1</v>
      </c>
      <c r="L3398" s="476">
        <v>5</v>
      </c>
      <c r="M3398" s="476">
        <v>4</v>
      </c>
      <c r="N3398" s="477" t="s">
        <v>840</v>
      </c>
      <c r="O3398" s="478"/>
      <c r="P3398" s="479"/>
      <c r="Q3398" s="479"/>
      <c r="R3398" s="479"/>
      <c r="S3398" s="479"/>
      <c r="T3398" s="479"/>
      <c r="U3398" s="479"/>
      <c r="V3398" s="479" t="e">
        <f t="shared" si="184"/>
        <v>#VALUE!</v>
      </c>
      <c r="W3398" s="679"/>
      <c r="X3398" s="515" t="e">
        <f t="shared" si="182"/>
        <v>#VALUE!</v>
      </c>
      <c r="Y3398" s="516" t="e">
        <f t="shared" si="183"/>
        <v>#VALUE!</v>
      </c>
      <c r="Z3398" s="517"/>
      <c r="AA3398" s="518"/>
      <c r="AB3398" s="400" t="s">
        <v>1310</v>
      </c>
      <c r="AC3398" s="458" t="s">
        <v>1156</v>
      </c>
      <c r="AD3398" s="472"/>
      <c r="AE3398" s="472"/>
      <c r="AF3398" s="472"/>
      <c r="AG3398" s="472"/>
      <c r="AH3398" s="472"/>
      <c r="AI3398" s="472"/>
      <c r="AJ3398" s="473"/>
      <c r="AK3398" s="359"/>
    </row>
    <row r="3399" spans="1:37">
      <c r="A3399" s="367"/>
      <c r="B3399" s="386" t="s">
        <v>1022</v>
      </c>
      <c r="C3399" s="402">
        <v>46.781199999999998</v>
      </c>
      <c r="D3399" s="428">
        <v>23.6233</v>
      </c>
      <c r="E3399" s="449" t="s">
        <v>206</v>
      </c>
      <c r="F3399" s="450" t="s">
        <v>1500</v>
      </c>
      <c r="G3399" s="450" t="s">
        <v>2635</v>
      </c>
      <c r="H3399" s="450" t="s">
        <v>3017</v>
      </c>
      <c r="I3399" s="452" t="s">
        <v>695</v>
      </c>
      <c r="J3399" s="457" t="s">
        <v>840</v>
      </c>
      <c r="K3399" s="407">
        <v>1</v>
      </c>
      <c r="L3399" s="407">
        <v>5</v>
      </c>
      <c r="M3399" s="407">
        <v>4</v>
      </c>
      <c r="N3399" s="425" t="s">
        <v>840</v>
      </c>
      <c r="O3399" s="437"/>
      <c r="P3399" s="406"/>
      <c r="Q3399" s="406"/>
      <c r="R3399" s="406"/>
      <c r="S3399" s="406"/>
      <c r="T3399" s="406"/>
      <c r="U3399" s="406"/>
      <c r="V3399" s="406" t="e">
        <f t="shared" si="184"/>
        <v>#VALUE!</v>
      </c>
      <c r="W3399" s="676"/>
      <c r="X3399" s="507" t="e">
        <f t="shared" si="182"/>
        <v>#VALUE!</v>
      </c>
      <c r="Y3399" s="508" t="e">
        <f t="shared" si="183"/>
        <v>#VALUE!</v>
      </c>
      <c r="Z3399" s="509"/>
      <c r="AA3399" s="510"/>
      <c r="AB3399" s="628" t="s">
        <v>1310</v>
      </c>
      <c r="AC3399" s="431" t="s">
        <v>1156</v>
      </c>
      <c r="AD3399" s="356"/>
      <c r="AE3399" s="356"/>
      <c r="AF3399" s="356"/>
      <c r="AG3399" s="356"/>
      <c r="AH3399" s="356"/>
      <c r="AI3399" s="356"/>
      <c r="AJ3399" s="441"/>
      <c r="AK3399" s="359"/>
    </row>
    <row r="3400" spans="1:37">
      <c r="A3400" s="367"/>
      <c r="B3400" s="386" t="s">
        <v>1022</v>
      </c>
      <c r="C3400" s="402">
        <v>46.782499999999999</v>
      </c>
      <c r="D3400" s="428">
        <v>23.629100000000001</v>
      </c>
      <c r="E3400" s="449" t="s">
        <v>206</v>
      </c>
      <c r="F3400" s="450" t="s">
        <v>1500</v>
      </c>
      <c r="G3400" s="450" t="s">
        <v>2635</v>
      </c>
      <c r="H3400" s="450" t="s">
        <v>3017</v>
      </c>
      <c r="I3400" s="452" t="s">
        <v>681</v>
      </c>
      <c r="J3400" s="457" t="s">
        <v>840</v>
      </c>
      <c r="K3400" s="407">
        <v>1</v>
      </c>
      <c r="L3400" s="407">
        <v>5</v>
      </c>
      <c r="M3400" s="407">
        <v>5</v>
      </c>
      <c r="N3400" s="425" t="s">
        <v>840</v>
      </c>
      <c r="O3400" s="437"/>
      <c r="P3400" s="406"/>
      <c r="Q3400" s="406"/>
      <c r="R3400" s="406"/>
      <c r="S3400" s="406"/>
      <c r="T3400" s="406"/>
      <c r="U3400" s="406"/>
      <c r="V3400" s="406" t="e">
        <f t="shared" si="184"/>
        <v>#VALUE!</v>
      </c>
      <c r="W3400" s="676"/>
      <c r="X3400" s="507" t="e">
        <f t="shared" si="182"/>
        <v>#VALUE!</v>
      </c>
      <c r="Y3400" s="508" t="e">
        <f t="shared" si="183"/>
        <v>#VALUE!</v>
      </c>
      <c r="Z3400" s="509"/>
      <c r="AA3400" s="510"/>
      <c r="AB3400" s="628" t="s">
        <v>1310</v>
      </c>
      <c r="AC3400" s="431" t="s">
        <v>1156</v>
      </c>
      <c r="AD3400" s="356"/>
      <c r="AE3400" s="356"/>
      <c r="AF3400" s="356"/>
      <c r="AG3400" s="356"/>
      <c r="AH3400" s="356"/>
      <c r="AI3400" s="356"/>
      <c r="AJ3400" s="441"/>
      <c r="AK3400" s="359"/>
    </row>
    <row r="3401" spans="1:37">
      <c r="A3401" s="367"/>
      <c r="B3401" s="386" t="s">
        <v>1022</v>
      </c>
      <c r="C3401" s="402">
        <v>46.782600000000002</v>
      </c>
      <c r="D3401" s="428">
        <v>23.622499999999999</v>
      </c>
      <c r="E3401" s="449" t="s">
        <v>206</v>
      </c>
      <c r="F3401" s="450" t="s">
        <v>1500</v>
      </c>
      <c r="G3401" s="450" t="s">
        <v>2635</v>
      </c>
      <c r="H3401" s="450" t="s">
        <v>2940</v>
      </c>
      <c r="I3401" s="452" t="s">
        <v>718</v>
      </c>
      <c r="J3401" s="457" t="s">
        <v>840</v>
      </c>
      <c r="K3401" s="407" t="s">
        <v>840</v>
      </c>
      <c r="L3401" s="407">
        <v>5</v>
      </c>
      <c r="M3401" s="407">
        <v>4</v>
      </c>
      <c r="N3401" s="425" t="s">
        <v>840</v>
      </c>
      <c r="O3401" s="437"/>
      <c r="P3401" s="406"/>
      <c r="Q3401" s="406"/>
      <c r="R3401" s="406"/>
      <c r="S3401" s="406"/>
      <c r="T3401" s="406"/>
      <c r="U3401" s="406"/>
      <c r="V3401" s="406" t="e">
        <f t="shared" si="184"/>
        <v>#VALUE!</v>
      </c>
      <c r="W3401" s="676"/>
      <c r="X3401" s="507" t="e">
        <f t="shared" si="182"/>
        <v>#VALUE!</v>
      </c>
      <c r="Y3401" s="508" t="e">
        <f t="shared" si="183"/>
        <v>#VALUE!</v>
      </c>
      <c r="Z3401" s="509"/>
      <c r="AA3401" s="510"/>
      <c r="AB3401" s="628" t="s">
        <v>1310</v>
      </c>
      <c r="AC3401" s="431" t="s">
        <v>1156</v>
      </c>
      <c r="AD3401" s="356"/>
      <c r="AE3401" s="356"/>
      <c r="AF3401" s="356"/>
      <c r="AG3401" s="356"/>
      <c r="AH3401" s="356"/>
      <c r="AI3401" s="356"/>
      <c r="AJ3401" s="441"/>
      <c r="AK3401" s="359"/>
    </row>
    <row r="3402" spans="1:37">
      <c r="A3402" s="367"/>
      <c r="B3402" s="386" t="s">
        <v>1022</v>
      </c>
      <c r="C3402" s="402">
        <v>46.782899999999998</v>
      </c>
      <c r="D3402" s="428">
        <v>23.634399999999999</v>
      </c>
      <c r="E3402" s="449" t="s">
        <v>206</v>
      </c>
      <c r="F3402" s="450" t="s">
        <v>1500</v>
      </c>
      <c r="G3402" s="450" t="s">
        <v>2635</v>
      </c>
      <c r="H3402" s="450" t="s">
        <v>3017</v>
      </c>
      <c r="I3402" s="452" t="s">
        <v>659</v>
      </c>
      <c r="J3402" s="457" t="s">
        <v>825</v>
      </c>
      <c r="K3402" s="407">
        <v>3</v>
      </c>
      <c r="L3402" s="407">
        <v>8</v>
      </c>
      <c r="M3402" s="407">
        <v>8</v>
      </c>
      <c r="N3402" s="425" t="s">
        <v>840</v>
      </c>
      <c r="O3402" s="437"/>
      <c r="P3402" s="406"/>
      <c r="Q3402" s="406"/>
      <c r="R3402" s="406"/>
      <c r="S3402" s="406"/>
      <c r="T3402" s="406"/>
      <c r="U3402" s="406"/>
      <c r="V3402" s="406" t="e">
        <f t="shared" si="184"/>
        <v>#VALUE!</v>
      </c>
      <c r="W3402" s="676"/>
      <c r="X3402" s="507" t="e">
        <f t="shared" si="182"/>
        <v>#VALUE!</v>
      </c>
      <c r="Y3402" s="508" t="e">
        <f t="shared" si="183"/>
        <v>#VALUE!</v>
      </c>
      <c r="Z3402" s="509"/>
      <c r="AA3402" s="510"/>
      <c r="AB3402" s="628" t="s">
        <v>1310</v>
      </c>
      <c r="AC3402" s="431" t="s">
        <v>1156</v>
      </c>
      <c r="AD3402" s="356"/>
      <c r="AE3402" s="356"/>
      <c r="AF3402" s="356"/>
      <c r="AG3402" s="356"/>
      <c r="AH3402" s="356"/>
      <c r="AI3402" s="356"/>
      <c r="AJ3402" s="441"/>
      <c r="AK3402" s="359"/>
    </row>
    <row r="3403" spans="1:37">
      <c r="A3403" s="367"/>
      <c r="B3403" s="386" t="s">
        <v>1022</v>
      </c>
      <c r="C3403" s="402">
        <v>46.7834</v>
      </c>
      <c r="D3403" s="428">
        <v>23.626799999999999</v>
      </c>
      <c r="E3403" s="449" t="s">
        <v>206</v>
      </c>
      <c r="F3403" s="450" t="s">
        <v>1500</v>
      </c>
      <c r="G3403" s="450" t="s">
        <v>2635</v>
      </c>
      <c r="H3403" s="450" t="s">
        <v>2940</v>
      </c>
      <c r="I3403" s="452" t="s">
        <v>721</v>
      </c>
      <c r="J3403" s="457" t="s">
        <v>840</v>
      </c>
      <c r="K3403" s="407">
        <v>1</v>
      </c>
      <c r="L3403" s="407">
        <v>5</v>
      </c>
      <c r="M3403" s="407">
        <v>5</v>
      </c>
      <c r="N3403" s="425" t="s">
        <v>840</v>
      </c>
      <c r="O3403" s="437"/>
      <c r="P3403" s="406"/>
      <c r="Q3403" s="406"/>
      <c r="R3403" s="406"/>
      <c r="S3403" s="406"/>
      <c r="T3403" s="406"/>
      <c r="U3403" s="406"/>
      <c r="V3403" s="406" t="e">
        <f t="shared" si="184"/>
        <v>#VALUE!</v>
      </c>
      <c r="W3403" s="676"/>
      <c r="X3403" s="507" t="e">
        <f t="shared" si="182"/>
        <v>#VALUE!</v>
      </c>
      <c r="Y3403" s="508" t="e">
        <f t="shared" si="183"/>
        <v>#VALUE!</v>
      </c>
      <c r="Z3403" s="509"/>
      <c r="AA3403" s="510"/>
      <c r="AB3403" s="628" t="s">
        <v>1310</v>
      </c>
      <c r="AC3403" s="431" t="s">
        <v>1156</v>
      </c>
      <c r="AD3403" s="356"/>
      <c r="AE3403" s="356"/>
      <c r="AF3403" s="356"/>
      <c r="AG3403" s="356"/>
      <c r="AH3403" s="356"/>
      <c r="AI3403" s="356"/>
      <c r="AJ3403" s="441"/>
      <c r="AK3403" s="359"/>
    </row>
    <row r="3404" spans="1:37">
      <c r="A3404" s="367"/>
      <c r="B3404" s="386" t="s">
        <v>1022</v>
      </c>
      <c r="C3404" s="402">
        <v>46.783499999999997</v>
      </c>
      <c r="D3404" s="428">
        <v>23.626300000000001</v>
      </c>
      <c r="E3404" s="449" t="s">
        <v>206</v>
      </c>
      <c r="F3404" s="450" t="s">
        <v>1500</v>
      </c>
      <c r="G3404" s="450" t="s">
        <v>2635</v>
      </c>
      <c r="H3404" s="450" t="s">
        <v>5581</v>
      </c>
      <c r="I3404" s="452" t="s">
        <v>686</v>
      </c>
      <c r="J3404" s="457" t="s">
        <v>840</v>
      </c>
      <c r="K3404" s="407">
        <v>1</v>
      </c>
      <c r="L3404" s="407">
        <v>5</v>
      </c>
      <c r="M3404" s="407">
        <v>5</v>
      </c>
      <c r="N3404" s="425" t="s">
        <v>840</v>
      </c>
      <c r="O3404" s="437"/>
      <c r="P3404" s="406"/>
      <c r="Q3404" s="406"/>
      <c r="R3404" s="406"/>
      <c r="S3404" s="406"/>
      <c r="T3404" s="406"/>
      <c r="U3404" s="406"/>
      <c r="V3404" s="406" t="e">
        <f t="shared" si="184"/>
        <v>#VALUE!</v>
      </c>
      <c r="W3404" s="676"/>
      <c r="X3404" s="507" t="e">
        <f t="shared" si="182"/>
        <v>#VALUE!</v>
      </c>
      <c r="Y3404" s="508" t="e">
        <f t="shared" si="183"/>
        <v>#VALUE!</v>
      </c>
      <c r="Z3404" s="509"/>
      <c r="AA3404" s="510"/>
      <c r="AB3404" s="628" t="s">
        <v>1310</v>
      </c>
      <c r="AC3404" s="431" t="s">
        <v>1156</v>
      </c>
      <c r="AD3404" s="356"/>
      <c r="AE3404" s="356"/>
      <c r="AF3404" s="356"/>
      <c r="AG3404" s="356"/>
      <c r="AH3404" s="356"/>
      <c r="AI3404" s="356"/>
      <c r="AJ3404" s="441"/>
      <c r="AK3404" s="359"/>
    </row>
    <row r="3405" spans="1:37">
      <c r="A3405" s="367"/>
      <c r="B3405" s="386" t="s">
        <v>1022</v>
      </c>
      <c r="C3405" s="402">
        <v>46.783900000000003</v>
      </c>
      <c r="D3405" s="428">
        <v>23.625399999999999</v>
      </c>
      <c r="E3405" s="449" t="s">
        <v>206</v>
      </c>
      <c r="F3405" s="450" t="s">
        <v>1500</v>
      </c>
      <c r="G3405" s="450" t="s">
        <v>2635</v>
      </c>
      <c r="H3405" s="450" t="s">
        <v>5582</v>
      </c>
      <c r="I3405" s="452" t="s">
        <v>671</v>
      </c>
      <c r="J3405" s="457" t="s">
        <v>825</v>
      </c>
      <c r="K3405" s="407">
        <v>1</v>
      </c>
      <c r="L3405" s="407">
        <v>7</v>
      </c>
      <c r="M3405" s="407">
        <v>7</v>
      </c>
      <c r="N3405" s="425" t="s">
        <v>840</v>
      </c>
      <c r="O3405" s="437"/>
      <c r="P3405" s="406"/>
      <c r="Q3405" s="406"/>
      <c r="R3405" s="406"/>
      <c r="S3405" s="406"/>
      <c r="T3405" s="406"/>
      <c r="U3405" s="406"/>
      <c r="V3405" s="406" t="e">
        <f t="shared" si="184"/>
        <v>#VALUE!</v>
      </c>
      <c r="W3405" s="676"/>
      <c r="X3405" s="507" t="e">
        <f t="shared" si="182"/>
        <v>#VALUE!</v>
      </c>
      <c r="Y3405" s="508" t="e">
        <f t="shared" si="183"/>
        <v>#VALUE!</v>
      </c>
      <c r="Z3405" s="509"/>
      <c r="AA3405" s="510"/>
      <c r="AB3405" s="628" t="s">
        <v>1310</v>
      </c>
      <c r="AC3405" s="431" t="s">
        <v>1156</v>
      </c>
      <c r="AD3405" s="356"/>
      <c r="AE3405" s="356"/>
      <c r="AF3405" s="356"/>
      <c r="AG3405" s="356"/>
      <c r="AH3405" s="356"/>
      <c r="AI3405" s="356"/>
      <c r="AJ3405" s="441"/>
      <c r="AK3405" s="359"/>
    </row>
    <row r="3406" spans="1:37">
      <c r="A3406" s="367"/>
      <c r="B3406" s="445" t="s">
        <v>59</v>
      </c>
      <c r="C3406" s="402">
        <v>46.782600000000002</v>
      </c>
      <c r="D3406" s="428">
        <v>23.626100000000001</v>
      </c>
      <c r="E3406" s="449" t="s">
        <v>206</v>
      </c>
      <c r="F3406" s="450" t="s">
        <v>1500</v>
      </c>
      <c r="G3406" s="450" t="s">
        <v>2635</v>
      </c>
      <c r="H3406" s="450" t="s">
        <v>5583</v>
      </c>
      <c r="I3406" s="452" t="s">
        <v>629</v>
      </c>
      <c r="J3406" s="457" t="s">
        <v>840</v>
      </c>
      <c r="K3406" s="407" t="s">
        <v>840</v>
      </c>
      <c r="L3406" s="407" t="s">
        <v>840</v>
      </c>
      <c r="M3406" s="407" t="s">
        <v>840</v>
      </c>
      <c r="N3406" s="425">
        <v>8</v>
      </c>
      <c r="O3406" s="437"/>
      <c r="P3406" s="406"/>
      <c r="Q3406" s="406" t="s">
        <v>4</v>
      </c>
      <c r="R3406" s="406"/>
      <c r="S3406" s="406"/>
      <c r="T3406" s="406"/>
      <c r="U3406" s="406"/>
      <c r="V3406" s="406">
        <f t="shared" si="184"/>
        <v>8</v>
      </c>
      <c r="W3406" s="676"/>
      <c r="X3406" s="507" t="str">
        <f t="shared" si="182"/>
        <v>? două camere, 8 număr camere necunoscut &lt;span style="color: red;"&gt;(spuneți-mi sau trimiteți tabel întreținere)&lt;/span&gt;</v>
      </c>
      <c r="Y3406" s="508" t="str">
        <f t="shared" si="183"/>
        <v>8 din care ? două camere, 8 număr camere necunoscut &lt;span style="color: red;"&gt;(spuneți-mi sau trimiteți tabel întreținere)&lt;/span&gt;</v>
      </c>
      <c r="Z3406" s="509"/>
      <c r="AA3406" s="510" t="s">
        <v>777</v>
      </c>
      <c r="AB3406" s="628" t="s">
        <v>1316</v>
      </c>
      <c r="AC3406" s="431" t="s">
        <v>1156</v>
      </c>
      <c r="AD3406" s="356"/>
      <c r="AE3406" s="356" t="s">
        <v>1935</v>
      </c>
      <c r="AF3406" s="356" t="s">
        <v>1116</v>
      </c>
      <c r="AG3406" s="356" t="s">
        <v>1012</v>
      </c>
      <c r="AH3406" s="356" t="s">
        <v>1936</v>
      </c>
      <c r="AI3406" s="356"/>
      <c r="AJ3406" s="441"/>
      <c r="AK3406" s="359"/>
    </row>
    <row r="3407" spans="1:37">
      <c r="A3407" s="367"/>
      <c r="B3407" s="445" t="s">
        <v>1933</v>
      </c>
      <c r="C3407" s="402">
        <v>46.784100000000002</v>
      </c>
      <c r="D3407" s="428">
        <v>23.6191</v>
      </c>
      <c r="E3407" s="449" t="s">
        <v>206</v>
      </c>
      <c r="F3407" s="450" t="s">
        <v>1500</v>
      </c>
      <c r="G3407" s="450" t="s">
        <v>2635</v>
      </c>
      <c r="H3407" s="450" t="s">
        <v>5584</v>
      </c>
      <c r="I3407" s="452" t="s">
        <v>800</v>
      </c>
      <c r="J3407" s="457" t="s">
        <v>840</v>
      </c>
      <c r="K3407" s="407" t="s">
        <v>840</v>
      </c>
      <c r="L3407" s="407">
        <v>6</v>
      </c>
      <c r="M3407" s="407">
        <v>6</v>
      </c>
      <c r="N3407" s="425" t="s">
        <v>840</v>
      </c>
      <c r="O3407" s="437"/>
      <c r="P3407" s="406"/>
      <c r="Q3407" s="406" t="s">
        <v>4</v>
      </c>
      <c r="R3407" s="406" t="s">
        <v>4</v>
      </c>
      <c r="S3407" s="406"/>
      <c r="T3407" s="406"/>
      <c r="U3407" s="406"/>
      <c r="V3407" s="406" t="e">
        <f t="shared" si="184"/>
        <v>#VALUE!</v>
      </c>
      <c r="W3407" s="676"/>
      <c r="X3407" s="507" t="e">
        <f t="shared" si="182"/>
        <v>#VALUE!</v>
      </c>
      <c r="Y3407" s="508" t="e">
        <f t="shared" si="183"/>
        <v>#VALUE!</v>
      </c>
      <c r="Z3407" s="509"/>
      <c r="AA3407" s="510"/>
      <c r="AB3407" s="628" t="s">
        <v>1316</v>
      </c>
      <c r="AC3407" s="431" t="s">
        <v>1156</v>
      </c>
      <c r="AD3407" s="356"/>
      <c r="AE3407" s="356" t="s">
        <v>1875</v>
      </c>
      <c r="AF3407" s="356" t="s">
        <v>1107</v>
      </c>
      <c r="AG3407" s="356" t="s">
        <v>1114</v>
      </c>
      <c r="AH3407" s="356" t="s">
        <v>1934</v>
      </c>
      <c r="AI3407" s="356"/>
      <c r="AJ3407" s="496"/>
      <c r="AK3407" s="359"/>
    </row>
    <row r="3408" spans="1:37">
      <c r="A3408" s="367"/>
      <c r="B3408" s="386" t="s">
        <v>1022</v>
      </c>
      <c r="C3408" s="402">
        <v>46.778399999999998</v>
      </c>
      <c r="D3408" s="428">
        <v>23.610099999999999</v>
      </c>
      <c r="E3408" s="449" t="s">
        <v>206</v>
      </c>
      <c r="F3408" s="450" t="s">
        <v>1500</v>
      </c>
      <c r="G3408" s="450" t="s">
        <v>2636</v>
      </c>
      <c r="H3408" s="450" t="s">
        <v>3084</v>
      </c>
      <c r="I3408" s="452" t="s">
        <v>695</v>
      </c>
      <c r="J3408" s="457" t="s">
        <v>840</v>
      </c>
      <c r="K3408" s="407">
        <v>1</v>
      </c>
      <c r="L3408" s="407">
        <v>5</v>
      </c>
      <c r="M3408" s="407">
        <v>4</v>
      </c>
      <c r="N3408" s="425" t="s">
        <v>840</v>
      </c>
      <c r="O3408" s="437"/>
      <c r="P3408" s="406"/>
      <c r="Q3408" s="406"/>
      <c r="R3408" s="406"/>
      <c r="S3408" s="406"/>
      <c r="T3408" s="406"/>
      <c r="U3408" s="406"/>
      <c r="V3408" s="406" t="e">
        <f t="shared" si="184"/>
        <v>#VALUE!</v>
      </c>
      <c r="W3408" s="676"/>
      <c r="X3408" s="507" t="e">
        <f t="shared" si="182"/>
        <v>#VALUE!</v>
      </c>
      <c r="Y3408" s="508" t="e">
        <f t="shared" si="183"/>
        <v>#VALUE!</v>
      </c>
      <c r="Z3408" s="509"/>
      <c r="AA3408" s="510"/>
      <c r="AB3408" s="628" t="s">
        <v>1310</v>
      </c>
      <c r="AC3408" s="431" t="s">
        <v>1156</v>
      </c>
      <c r="AD3408" s="356"/>
      <c r="AE3408" s="356"/>
      <c r="AF3408" s="356"/>
      <c r="AG3408" s="356"/>
      <c r="AH3408" s="356"/>
      <c r="AI3408" s="356"/>
      <c r="AJ3408" s="441"/>
      <c r="AK3408" s="359"/>
    </row>
    <row r="3409" spans="1:37">
      <c r="A3409" s="367" t="s">
        <v>32</v>
      </c>
      <c r="B3409" s="369" t="s">
        <v>1022</v>
      </c>
      <c r="C3409" s="461">
        <v>46.778500000000001</v>
      </c>
      <c r="D3409" s="462">
        <v>23.599299999999999</v>
      </c>
      <c r="E3409" s="463" t="s">
        <v>206</v>
      </c>
      <c r="F3409" s="464" t="s">
        <v>1500</v>
      </c>
      <c r="G3409" s="464" t="s">
        <v>2636</v>
      </c>
      <c r="H3409" s="464" t="s">
        <v>5585</v>
      </c>
      <c r="I3409" s="474" t="s">
        <v>722</v>
      </c>
      <c r="J3409" s="475" t="s">
        <v>825</v>
      </c>
      <c r="K3409" s="476">
        <v>1</v>
      </c>
      <c r="L3409" s="476">
        <v>7</v>
      </c>
      <c r="M3409" s="476">
        <v>6</v>
      </c>
      <c r="N3409" s="477" t="s">
        <v>840</v>
      </c>
      <c r="O3409" s="478"/>
      <c r="P3409" s="479"/>
      <c r="Q3409" s="479"/>
      <c r="R3409" s="479"/>
      <c r="S3409" s="479"/>
      <c r="T3409" s="479"/>
      <c r="U3409" s="479"/>
      <c r="V3409" s="479" t="e">
        <f t="shared" si="184"/>
        <v>#VALUE!</v>
      </c>
      <c r="W3409" s="679"/>
      <c r="X3409" s="515" t="e">
        <f t="shared" si="182"/>
        <v>#VALUE!</v>
      </c>
      <c r="Y3409" s="516" t="e">
        <f t="shared" si="183"/>
        <v>#VALUE!</v>
      </c>
      <c r="Z3409" s="517"/>
      <c r="AA3409" s="518"/>
      <c r="AB3409" s="400" t="s">
        <v>1310</v>
      </c>
      <c r="AC3409" s="458" t="s">
        <v>1156</v>
      </c>
      <c r="AD3409" s="472"/>
      <c r="AE3409" s="472"/>
      <c r="AF3409" s="472"/>
      <c r="AG3409" s="472"/>
      <c r="AH3409" s="472"/>
      <c r="AI3409" s="472"/>
      <c r="AJ3409" s="473"/>
      <c r="AK3409" s="359"/>
    </row>
    <row r="3410" spans="1:37">
      <c r="A3410" s="367"/>
      <c r="B3410" s="386" t="s">
        <v>1022</v>
      </c>
      <c r="C3410" s="402">
        <v>46.778500000000001</v>
      </c>
      <c r="D3410" s="428">
        <v>23.599699999999999</v>
      </c>
      <c r="E3410" s="449" t="s">
        <v>206</v>
      </c>
      <c r="F3410" s="450" t="s">
        <v>1500</v>
      </c>
      <c r="G3410" s="450" t="s">
        <v>2636</v>
      </c>
      <c r="H3410" s="450" t="s">
        <v>5585</v>
      </c>
      <c r="I3410" s="452" t="s">
        <v>783</v>
      </c>
      <c r="J3410" s="457" t="s">
        <v>825</v>
      </c>
      <c r="K3410" s="407">
        <v>1</v>
      </c>
      <c r="L3410" s="407">
        <v>7</v>
      </c>
      <c r="M3410" s="407">
        <v>5</v>
      </c>
      <c r="N3410" s="425" t="s">
        <v>840</v>
      </c>
      <c r="O3410" s="437"/>
      <c r="P3410" s="406"/>
      <c r="Q3410" s="406"/>
      <c r="R3410" s="406"/>
      <c r="S3410" s="406"/>
      <c r="T3410" s="406"/>
      <c r="U3410" s="406"/>
      <c r="V3410" s="406" t="e">
        <f t="shared" si="184"/>
        <v>#VALUE!</v>
      </c>
      <c r="W3410" s="676"/>
      <c r="X3410" s="507" t="e">
        <f t="shared" si="182"/>
        <v>#VALUE!</v>
      </c>
      <c r="Y3410" s="508" t="e">
        <f t="shared" si="183"/>
        <v>#VALUE!</v>
      </c>
      <c r="Z3410" s="509"/>
      <c r="AA3410" s="510"/>
      <c r="AB3410" s="628" t="s">
        <v>1310</v>
      </c>
      <c r="AC3410" s="431" t="s">
        <v>1156</v>
      </c>
      <c r="AD3410" s="356"/>
      <c r="AE3410" s="356"/>
      <c r="AF3410" s="356"/>
      <c r="AG3410" s="356"/>
      <c r="AH3410" s="356"/>
      <c r="AI3410" s="356"/>
      <c r="AJ3410" s="441"/>
      <c r="AK3410" s="359"/>
    </row>
    <row r="3411" spans="1:37">
      <c r="A3411" s="367"/>
      <c r="B3411" s="386" t="s">
        <v>1022</v>
      </c>
      <c r="C3411" s="402">
        <v>46.778700000000001</v>
      </c>
      <c r="D3411" s="428">
        <v>23.610600000000002</v>
      </c>
      <c r="E3411" s="449" t="s">
        <v>206</v>
      </c>
      <c r="F3411" s="450" t="s">
        <v>1500</v>
      </c>
      <c r="G3411" s="450" t="s">
        <v>2636</v>
      </c>
      <c r="H3411" s="450" t="s">
        <v>2940</v>
      </c>
      <c r="I3411" s="452" t="s">
        <v>665</v>
      </c>
      <c r="J3411" s="457" t="s">
        <v>825</v>
      </c>
      <c r="K3411" s="407">
        <v>1</v>
      </c>
      <c r="L3411" s="407">
        <v>8</v>
      </c>
      <c r="M3411" s="407">
        <v>7</v>
      </c>
      <c r="N3411" s="425" t="s">
        <v>840</v>
      </c>
      <c r="O3411" s="437"/>
      <c r="P3411" s="406"/>
      <c r="Q3411" s="406"/>
      <c r="R3411" s="406"/>
      <c r="S3411" s="406"/>
      <c r="T3411" s="406"/>
      <c r="U3411" s="406"/>
      <c r="V3411" s="406" t="e">
        <f t="shared" si="184"/>
        <v>#VALUE!</v>
      </c>
      <c r="W3411" s="676"/>
      <c r="X3411" s="507" t="e">
        <f t="shared" si="182"/>
        <v>#VALUE!</v>
      </c>
      <c r="Y3411" s="508" t="e">
        <f t="shared" si="183"/>
        <v>#VALUE!</v>
      </c>
      <c r="Z3411" s="509"/>
      <c r="AA3411" s="510"/>
      <c r="AB3411" s="628" t="s">
        <v>1310</v>
      </c>
      <c r="AC3411" s="431" t="s">
        <v>1156</v>
      </c>
      <c r="AD3411" s="356"/>
      <c r="AE3411" s="356"/>
      <c r="AF3411" s="356"/>
      <c r="AG3411" s="356"/>
      <c r="AH3411" s="356"/>
      <c r="AI3411" s="356"/>
      <c r="AJ3411" s="441"/>
      <c r="AK3411" s="359"/>
    </row>
    <row r="3412" spans="1:37">
      <c r="A3412" s="367"/>
      <c r="B3412" s="386" t="s">
        <v>1022</v>
      </c>
      <c r="C3412" s="402">
        <v>46.778799999999997</v>
      </c>
      <c r="D3412" s="428">
        <v>23.5991</v>
      </c>
      <c r="E3412" s="449" t="s">
        <v>206</v>
      </c>
      <c r="F3412" s="450" t="s">
        <v>1500</v>
      </c>
      <c r="G3412" s="450" t="s">
        <v>2636</v>
      </c>
      <c r="H3412" s="450" t="s">
        <v>5585</v>
      </c>
      <c r="I3412" s="452" t="s">
        <v>690</v>
      </c>
      <c r="J3412" s="457" t="s">
        <v>825</v>
      </c>
      <c r="K3412" s="407">
        <v>1</v>
      </c>
      <c r="L3412" s="407">
        <v>7</v>
      </c>
      <c r="M3412" s="407">
        <v>6</v>
      </c>
      <c r="N3412" s="425" t="s">
        <v>840</v>
      </c>
      <c r="O3412" s="437"/>
      <c r="P3412" s="406"/>
      <c r="Q3412" s="406"/>
      <c r="R3412" s="406"/>
      <c r="S3412" s="406"/>
      <c r="T3412" s="406"/>
      <c r="U3412" s="406"/>
      <c r="V3412" s="406" t="e">
        <f t="shared" si="184"/>
        <v>#VALUE!</v>
      </c>
      <c r="W3412" s="676"/>
      <c r="X3412" s="507" t="e">
        <f t="shared" si="182"/>
        <v>#VALUE!</v>
      </c>
      <c r="Y3412" s="508" t="e">
        <f t="shared" si="183"/>
        <v>#VALUE!</v>
      </c>
      <c r="Z3412" s="509"/>
      <c r="AA3412" s="510"/>
      <c r="AB3412" s="628" t="s">
        <v>1310</v>
      </c>
      <c r="AC3412" s="431" t="s">
        <v>1156</v>
      </c>
      <c r="AD3412" s="356"/>
      <c r="AE3412" s="356"/>
      <c r="AF3412" s="356"/>
      <c r="AG3412" s="356"/>
      <c r="AH3412" s="356"/>
      <c r="AI3412" s="356"/>
      <c r="AJ3412" s="441"/>
      <c r="AK3412" s="359"/>
    </row>
    <row r="3413" spans="1:37">
      <c r="A3413" s="367"/>
      <c r="B3413" s="386" t="s">
        <v>1022</v>
      </c>
      <c r="C3413" s="402">
        <v>46.778799999999997</v>
      </c>
      <c r="D3413" s="428">
        <v>23.599399999999999</v>
      </c>
      <c r="E3413" s="449" t="s">
        <v>206</v>
      </c>
      <c r="F3413" s="450" t="s">
        <v>1500</v>
      </c>
      <c r="G3413" s="450" t="s">
        <v>2636</v>
      </c>
      <c r="H3413" s="450" t="s">
        <v>5585</v>
      </c>
      <c r="I3413" s="452" t="s">
        <v>663</v>
      </c>
      <c r="J3413" s="457" t="s">
        <v>825</v>
      </c>
      <c r="K3413" s="407">
        <v>1</v>
      </c>
      <c r="L3413" s="407">
        <v>8</v>
      </c>
      <c r="M3413" s="407">
        <v>6</v>
      </c>
      <c r="N3413" s="425" t="s">
        <v>840</v>
      </c>
      <c r="O3413" s="437"/>
      <c r="P3413" s="406"/>
      <c r="Q3413" s="406"/>
      <c r="R3413" s="406"/>
      <c r="S3413" s="406"/>
      <c r="T3413" s="406"/>
      <c r="U3413" s="406"/>
      <c r="V3413" s="406" t="e">
        <f t="shared" si="184"/>
        <v>#VALUE!</v>
      </c>
      <c r="W3413" s="676"/>
      <c r="X3413" s="507" t="e">
        <f t="shared" si="182"/>
        <v>#VALUE!</v>
      </c>
      <c r="Y3413" s="508" t="e">
        <f t="shared" si="183"/>
        <v>#VALUE!</v>
      </c>
      <c r="Z3413" s="509"/>
      <c r="AA3413" s="510"/>
      <c r="AB3413" s="628" t="s">
        <v>1310</v>
      </c>
      <c r="AC3413" s="431" t="s">
        <v>1156</v>
      </c>
      <c r="AD3413" s="356"/>
      <c r="AE3413" s="356"/>
      <c r="AF3413" s="356"/>
      <c r="AG3413" s="356"/>
      <c r="AH3413" s="356"/>
      <c r="AI3413" s="356"/>
      <c r="AJ3413" s="441"/>
      <c r="AK3413" s="359"/>
    </row>
    <row r="3414" spans="1:37">
      <c r="A3414" s="367"/>
      <c r="B3414" s="386" t="s">
        <v>1022</v>
      </c>
      <c r="C3414" s="402">
        <v>46.778799999999997</v>
      </c>
      <c r="D3414" s="428">
        <v>23.599699999999999</v>
      </c>
      <c r="E3414" s="449" t="s">
        <v>206</v>
      </c>
      <c r="F3414" s="450" t="s">
        <v>1500</v>
      </c>
      <c r="G3414" s="450" t="s">
        <v>2636</v>
      </c>
      <c r="H3414" s="450" t="s">
        <v>5585</v>
      </c>
      <c r="I3414" s="452" t="s">
        <v>788</v>
      </c>
      <c r="J3414" s="457" t="s">
        <v>825</v>
      </c>
      <c r="K3414" s="407">
        <v>1</v>
      </c>
      <c r="L3414" s="407">
        <v>6</v>
      </c>
      <c r="M3414" s="407">
        <v>5</v>
      </c>
      <c r="N3414" s="425" t="s">
        <v>840</v>
      </c>
      <c r="O3414" s="437"/>
      <c r="P3414" s="406"/>
      <c r="Q3414" s="406"/>
      <c r="R3414" s="406"/>
      <c r="S3414" s="406"/>
      <c r="T3414" s="406"/>
      <c r="U3414" s="406"/>
      <c r="V3414" s="406" t="e">
        <f t="shared" si="184"/>
        <v>#VALUE!</v>
      </c>
      <c r="W3414" s="676"/>
      <c r="X3414" s="507" t="e">
        <f t="shared" si="182"/>
        <v>#VALUE!</v>
      </c>
      <c r="Y3414" s="508" t="e">
        <f t="shared" si="183"/>
        <v>#VALUE!</v>
      </c>
      <c r="Z3414" s="509"/>
      <c r="AA3414" s="510"/>
      <c r="AB3414" s="628" t="s">
        <v>1310</v>
      </c>
      <c r="AC3414" s="431" t="s">
        <v>1156</v>
      </c>
      <c r="AD3414" s="356"/>
      <c r="AE3414" s="356"/>
      <c r="AF3414" s="356"/>
      <c r="AG3414" s="356"/>
      <c r="AH3414" s="356"/>
      <c r="AI3414" s="356"/>
      <c r="AJ3414" s="441"/>
      <c r="AK3414" s="359"/>
    </row>
    <row r="3415" spans="1:37">
      <c r="A3415" s="367"/>
      <c r="B3415" s="386" t="s">
        <v>1022</v>
      </c>
      <c r="C3415" s="402">
        <v>46.779299999999999</v>
      </c>
      <c r="D3415" s="428">
        <v>23.610099999999999</v>
      </c>
      <c r="E3415" s="449" t="s">
        <v>206</v>
      </c>
      <c r="F3415" s="450" t="s">
        <v>1500</v>
      </c>
      <c r="G3415" s="450" t="s">
        <v>2636</v>
      </c>
      <c r="H3415" s="450" t="s">
        <v>5586</v>
      </c>
      <c r="I3415" s="452" t="s">
        <v>681</v>
      </c>
      <c r="J3415" s="457" t="s">
        <v>840</v>
      </c>
      <c r="K3415" s="407">
        <v>1</v>
      </c>
      <c r="L3415" s="407">
        <v>5</v>
      </c>
      <c r="M3415" s="407">
        <v>5</v>
      </c>
      <c r="N3415" s="425" t="s">
        <v>840</v>
      </c>
      <c r="O3415" s="437"/>
      <c r="P3415" s="406"/>
      <c r="Q3415" s="406"/>
      <c r="R3415" s="406"/>
      <c r="S3415" s="406"/>
      <c r="T3415" s="406"/>
      <c r="U3415" s="406"/>
      <c r="V3415" s="406" t="e">
        <f t="shared" si="184"/>
        <v>#VALUE!</v>
      </c>
      <c r="W3415" s="676"/>
      <c r="X3415" s="507" t="e">
        <f t="shared" si="182"/>
        <v>#VALUE!</v>
      </c>
      <c r="Y3415" s="508" t="e">
        <f t="shared" si="183"/>
        <v>#VALUE!</v>
      </c>
      <c r="Z3415" s="509"/>
      <c r="AA3415" s="510"/>
      <c r="AB3415" s="628" t="s">
        <v>1310</v>
      </c>
      <c r="AC3415" s="431" t="s">
        <v>1156</v>
      </c>
      <c r="AD3415" s="356"/>
      <c r="AE3415" s="356"/>
      <c r="AF3415" s="356"/>
      <c r="AG3415" s="356"/>
      <c r="AH3415" s="356"/>
      <c r="AI3415" s="356"/>
      <c r="AJ3415" s="441"/>
      <c r="AK3415" s="359"/>
    </row>
    <row r="3416" spans="1:37">
      <c r="A3416" s="367"/>
      <c r="B3416" s="386" t="s">
        <v>1022</v>
      </c>
      <c r="C3416" s="402">
        <v>46.779299999999999</v>
      </c>
      <c r="D3416" s="428">
        <v>23.6111</v>
      </c>
      <c r="E3416" s="449" t="s">
        <v>206</v>
      </c>
      <c r="F3416" s="450" t="s">
        <v>1500</v>
      </c>
      <c r="G3416" s="450" t="s">
        <v>2636</v>
      </c>
      <c r="H3416" s="450" t="s">
        <v>2940</v>
      </c>
      <c r="I3416" s="452" t="s">
        <v>681</v>
      </c>
      <c r="J3416" s="457" t="s">
        <v>840</v>
      </c>
      <c r="K3416" s="407">
        <v>1</v>
      </c>
      <c r="L3416" s="407">
        <v>5</v>
      </c>
      <c r="M3416" s="407">
        <v>5</v>
      </c>
      <c r="N3416" s="425" t="s">
        <v>840</v>
      </c>
      <c r="O3416" s="437"/>
      <c r="P3416" s="406"/>
      <c r="Q3416" s="406"/>
      <c r="R3416" s="406"/>
      <c r="S3416" s="406"/>
      <c r="T3416" s="406"/>
      <c r="U3416" s="406"/>
      <c r="V3416" s="406" t="e">
        <f t="shared" si="184"/>
        <v>#VALUE!</v>
      </c>
      <c r="W3416" s="676"/>
      <c r="X3416" s="507" t="e">
        <f t="shared" si="182"/>
        <v>#VALUE!</v>
      </c>
      <c r="Y3416" s="508" t="e">
        <f t="shared" si="183"/>
        <v>#VALUE!</v>
      </c>
      <c r="Z3416" s="509"/>
      <c r="AA3416" s="510"/>
      <c r="AB3416" s="628" t="s">
        <v>1310</v>
      </c>
      <c r="AC3416" s="431" t="s">
        <v>1156</v>
      </c>
      <c r="AD3416" s="356"/>
      <c r="AE3416" s="356"/>
      <c r="AF3416" s="356"/>
      <c r="AG3416" s="356"/>
      <c r="AH3416" s="356"/>
      <c r="AI3416" s="356"/>
      <c r="AJ3416" s="441"/>
      <c r="AK3416" s="359"/>
    </row>
    <row r="3417" spans="1:37">
      <c r="A3417" s="367"/>
      <c r="B3417" s="386" t="s">
        <v>1022</v>
      </c>
      <c r="C3417" s="402">
        <v>46.779800000000002</v>
      </c>
      <c r="D3417" s="428">
        <v>23.611699999999999</v>
      </c>
      <c r="E3417" s="449" t="s">
        <v>206</v>
      </c>
      <c r="F3417" s="450" t="s">
        <v>1500</v>
      </c>
      <c r="G3417" s="450" t="s">
        <v>2636</v>
      </c>
      <c r="H3417" s="450" t="s">
        <v>5586</v>
      </c>
      <c r="I3417" s="452" t="s">
        <v>725</v>
      </c>
      <c r="J3417" s="457" t="s">
        <v>840</v>
      </c>
      <c r="K3417" s="407">
        <v>1</v>
      </c>
      <c r="L3417" s="407">
        <v>6</v>
      </c>
      <c r="M3417" s="407">
        <v>5</v>
      </c>
      <c r="N3417" s="425" t="s">
        <v>840</v>
      </c>
      <c r="O3417" s="437"/>
      <c r="P3417" s="406"/>
      <c r="Q3417" s="406"/>
      <c r="R3417" s="406"/>
      <c r="S3417" s="406"/>
      <c r="T3417" s="406"/>
      <c r="U3417" s="406"/>
      <c r="V3417" s="406" t="e">
        <f t="shared" si="184"/>
        <v>#VALUE!</v>
      </c>
      <c r="W3417" s="676"/>
      <c r="X3417" s="507" t="e">
        <f t="shared" si="182"/>
        <v>#VALUE!</v>
      </c>
      <c r="Y3417" s="508" t="e">
        <f t="shared" si="183"/>
        <v>#VALUE!</v>
      </c>
      <c r="Z3417" s="509"/>
      <c r="AA3417" s="510"/>
      <c r="AB3417" s="628" t="s">
        <v>1310</v>
      </c>
      <c r="AC3417" s="431" t="s">
        <v>1156</v>
      </c>
      <c r="AD3417" s="356"/>
      <c r="AE3417" s="356"/>
      <c r="AF3417" s="356"/>
      <c r="AG3417" s="356"/>
      <c r="AH3417" s="356"/>
      <c r="AI3417" s="356"/>
      <c r="AJ3417" s="441"/>
      <c r="AK3417" s="359"/>
    </row>
    <row r="3418" spans="1:37">
      <c r="A3418" s="367"/>
      <c r="B3418" s="386" t="s">
        <v>1022</v>
      </c>
      <c r="C3418" s="402">
        <v>46.779800000000002</v>
      </c>
      <c r="D3418" s="428">
        <v>23.612300000000001</v>
      </c>
      <c r="E3418" s="449" t="s">
        <v>206</v>
      </c>
      <c r="F3418" s="450" t="s">
        <v>1500</v>
      </c>
      <c r="G3418" s="450" t="s">
        <v>2636</v>
      </c>
      <c r="H3418" s="450" t="s">
        <v>5586</v>
      </c>
      <c r="I3418" s="452" t="s">
        <v>695</v>
      </c>
      <c r="J3418" s="457" t="s">
        <v>840</v>
      </c>
      <c r="K3418" s="407">
        <v>1</v>
      </c>
      <c r="L3418" s="407">
        <v>5</v>
      </c>
      <c r="M3418" s="407">
        <v>4</v>
      </c>
      <c r="N3418" s="425" t="s">
        <v>840</v>
      </c>
      <c r="O3418" s="437"/>
      <c r="P3418" s="406"/>
      <c r="Q3418" s="406"/>
      <c r="R3418" s="406"/>
      <c r="S3418" s="406"/>
      <c r="T3418" s="406"/>
      <c r="U3418" s="406"/>
      <c r="V3418" s="406" t="e">
        <f t="shared" si="184"/>
        <v>#VALUE!</v>
      </c>
      <c r="W3418" s="676"/>
      <c r="X3418" s="507" t="e">
        <f t="shared" si="182"/>
        <v>#VALUE!</v>
      </c>
      <c r="Y3418" s="508" t="e">
        <f t="shared" si="183"/>
        <v>#VALUE!</v>
      </c>
      <c r="Z3418" s="509"/>
      <c r="AA3418" s="510"/>
      <c r="AB3418" s="628" t="s">
        <v>1310</v>
      </c>
      <c r="AC3418" s="431" t="s">
        <v>1156</v>
      </c>
      <c r="AD3418" s="356"/>
      <c r="AE3418" s="356"/>
      <c r="AF3418" s="356"/>
      <c r="AG3418" s="356"/>
      <c r="AH3418" s="356"/>
      <c r="AI3418" s="356"/>
      <c r="AJ3418" s="441"/>
      <c r="AK3418" s="359"/>
    </row>
    <row r="3419" spans="1:37">
      <c r="A3419" s="367"/>
      <c r="B3419" s="386" t="s">
        <v>1022</v>
      </c>
      <c r="C3419" s="402">
        <v>46.779800000000002</v>
      </c>
      <c r="D3419" s="428">
        <v>23.6126</v>
      </c>
      <c r="E3419" s="449" t="s">
        <v>206</v>
      </c>
      <c r="F3419" s="450" t="s">
        <v>1500</v>
      </c>
      <c r="G3419" s="450" t="s">
        <v>2636</v>
      </c>
      <c r="H3419" s="450" t="s">
        <v>5586</v>
      </c>
      <c r="I3419" s="452" t="s">
        <v>695</v>
      </c>
      <c r="J3419" s="457" t="s">
        <v>840</v>
      </c>
      <c r="K3419" s="407">
        <v>1</v>
      </c>
      <c r="L3419" s="407">
        <v>5</v>
      </c>
      <c r="M3419" s="407">
        <v>4</v>
      </c>
      <c r="N3419" s="425" t="s">
        <v>840</v>
      </c>
      <c r="O3419" s="437"/>
      <c r="P3419" s="406"/>
      <c r="Q3419" s="406"/>
      <c r="R3419" s="406"/>
      <c r="S3419" s="406"/>
      <c r="T3419" s="406"/>
      <c r="U3419" s="406"/>
      <c r="V3419" s="406" t="e">
        <f t="shared" si="184"/>
        <v>#VALUE!</v>
      </c>
      <c r="W3419" s="676"/>
      <c r="X3419" s="507" t="e">
        <f t="shared" si="182"/>
        <v>#VALUE!</v>
      </c>
      <c r="Y3419" s="508" t="e">
        <f t="shared" si="183"/>
        <v>#VALUE!</v>
      </c>
      <c r="Z3419" s="509"/>
      <c r="AA3419" s="510"/>
      <c r="AB3419" s="628" t="s">
        <v>1310</v>
      </c>
      <c r="AC3419" s="431" t="s">
        <v>1156</v>
      </c>
      <c r="AD3419" s="356"/>
      <c r="AE3419" s="356"/>
      <c r="AF3419" s="356"/>
      <c r="AG3419" s="356"/>
      <c r="AH3419" s="356"/>
      <c r="AI3419" s="356"/>
      <c r="AJ3419" s="441"/>
      <c r="AK3419" s="359"/>
    </row>
    <row r="3420" spans="1:37">
      <c r="A3420" s="367"/>
      <c r="B3420" s="386" t="s">
        <v>1022</v>
      </c>
      <c r="C3420" s="402">
        <v>46.780200000000001</v>
      </c>
      <c r="D3420" s="428">
        <v>23.6128</v>
      </c>
      <c r="E3420" s="449" t="s">
        <v>206</v>
      </c>
      <c r="F3420" s="450" t="s">
        <v>1500</v>
      </c>
      <c r="G3420" s="450" t="s">
        <v>2636</v>
      </c>
      <c r="H3420" s="450" t="s">
        <v>5586</v>
      </c>
      <c r="I3420" s="452" t="s">
        <v>725</v>
      </c>
      <c r="J3420" s="457" t="s">
        <v>840</v>
      </c>
      <c r="K3420" s="407" t="s">
        <v>840</v>
      </c>
      <c r="L3420" s="407">
        <v>6</v>
      </c>
      <c r="M3420" s="407">
        <v>5</v>
      </c>
      <c r="N3420" s="425" t="s">
        <v>840</v>
      </c>
      <c r="O3420" s="437"/>
      <c r="P3420" s="406"/>
      <c r="Q3420" s="406"/>
      <c r="R3420" s="406"/>
      <c r="S3420" s="406"/>
      <c r="T3420" s="406"/>
      <c r="U3420" s="406"/>
      <c r="V3420" s="406" t="e">
        <f t="shared" si="184"/>
        <v>#VALUE!</v>
      </c>
      <c r="W3420" s="676"/>
      <c r="X3420" s="507" t="e">
        <f t="shared" si="182"/>
        <v>#VALUE!</v>
      </c>
      <c r="Y3420" s="508" t="e">
        <f t="shared" si="183"/>
        <v>#VALUE!</v>
      </c>
      <c r="Z3420" s="509"/>
      <c r="AA3420" s="510"/>
      <c r="AB3420" s="628" t="s">
        <v>1310</v>
      </c>
      <c r="AC3420" s="431" t="s">
        <v>1156</v>
      </c>
      <c r="AD3420" s="356"/>
      <c r="AE3420" s="356"/>
      <c r="AF3420" s="356"/>
      <c r="AG3420" s="356"/>
      <c r="AH3420" s="356"/>
      <c r="AI3420" s="356"/>
      <c r="AJ3420" s="441"/>
      <c r="AK3420" s="359"/>
    </row>
    <row r="3421" spans="1:37">
      <c r="A3421" s="367"/>
      <c r="B3421" s="386" t="s">
        <v>1022</v>
      </c>
      <c r="C3421" s="402">
        <v>46.7806</v>
      </c>
      <c r="D3421" s="428">
        <v>23.608599999999999</v>
      </c>
      <c r="E3421" s="449" t="s">
        <v>206</v>
      </c>
      <c r="F3421" s="450" t="s">
        <v>1500</v>
      </c>
      <c r="G3421" s="450" t="s">
        <v>2636</v>
      </c>
      <c r="H3421" s="450" t="s">
        <v>3315</v>
      </c>
      <c r="I3421" s="452" t="s">
        <v>667</v>
      </c>
      <c r="J3421" s="457" t="s">
        <v>825</v>
      </c>
      <c r="K3421" s="407">
        <v>1</v>
      </c>
      <c r="L3421" s="407">
        <v>6</v>
      </c>
      <c r="M3421" s="407">
        <v>5</v>
      </c>
      <c r="N3421" s="425" t="s">
        <v>840</v>
      </c>
      <c r="O3421" s="437"/>
      <c r="P3421" s="406"/>
      <c r="Q3421" s="406"/>
      <c r="R3421" s="406"/>
      <c r="S3421" s="406"/>
      <c r="T3421" s="406"/>
      <c r="U3421" s="406"/>
      <c r="V3421" s="406" t="e">
        <f t="shared" si="184"/>
        <v>#VALUE!</v>
      </c>
      <c r="W3421" s="676"/>
      <c r="X3421" s="507" t="e">
        <f t="shared" si="182"/>
        <v>#VALUE!</v>
      </c>
      <c r="Y3421" s="508" t="e">
        <f t="shared" si="183"/>
        <v>#VALUE!</v>
      </c>
      <c r="Z3421" s="509"/>
      <c r="AA3421" s="510"/>
      <c r="AB3421" s="628" t="s">
        <v>1310</v>
      </c>
      <c r="AC3421" s="431" t="s">
        <v>1156</v>
      </c>
      <c r="AD3421" s="356"/>
      <c r="AE3421" s="356"/>
      <c r="AF3421" s="356"/>
      <c r="AG3421" s="356"/>
      <c r="AH3421" s="356"/>
      <c r="AI3421" s="356"/>
      <c r="AJ3421" s="441"/>
      <c r="AK3421" s="359"/>
    </row>
    <row r="3422" spans="1:37">
      <c r="A3422" s="367"/>
      <c r="B3422" s="386" t="s">
        <v>1022</v>
      </c>
      <c r="C3422" s="402">
        <v>46.781700000000001</v>
      </c>
      <c r="D3422" s="428">
        <v>23.6006</v>
      </c>
      <c r="E3422" s="449" t="s">
        <v>206</v>
      </c>
      <c r="F3422" s="450" t="s">
        <v>1500</v>
      </c>
      <c r="G3422" s="450" t="s">
        <v>2636</v>
      </c>
      <c r="H3422" s="450" t="s">
        <v>5587</v>
      </c>
      <c r="I3422" s="452" t="s">
        <v>904</v>
      </c>
      <c r="J3422" s="457" t="s">
        <v>825</v>
      </c>
      <c r="K3422" s="407" t="s">
        <v>840</v>
      </c>
      <c r="L3422" s="407">
        <v>7</v>
      </c>
      <c r="M3422" s="407">
        <v>6</v>
      </c>
      <c r="N3422" s="425" t="s">
        <v>840</v>
      </c>
      <c r="O3422" s="437"/>
      <c r="P3422" s="406"/>
      <c r="Q3422" s="406"/>
      <c r="R3422" s="406"/>
      <c r="S3422" s="406"/>
      <c r="T3422" s="406"/>
      <c r="U3422" s="406"/>
      <c r="V3422" s="406" t="e">
        <f t="shared" si="184"/>
        <v>#VALUE!</v>
      </c>
      <c r="W3422" s="676"/>
      <c r="X3422" s="507" t="e">
        <f t="shared" si="182"/>
        <v>#VALUE!</v>
      </c>
      <c r="Y3422" s="508" t="e">
        <f t="shared" si="183"/>
        <v>#VALUE!</v>
      </c>
      <c r="Z3422" s="509"/>
      <c r="AA3422" s="510"/>
      <c r="AB3422" s="628" t="s">
        <v>1310</v>
      </c>
      <c r="AC3422" s="431" t="s">
        <v>1156</v>
      </c>
      <c r="AD3422" s="356"/>
      <c r="AE3422" s="356"/>
      <c r="AF3422" s="356"/>
      <c r="AG3422" s="356"/>
      <c r="AH3422" s="356"/>
      <c r="AI3422" s="356"/>
      <c r="AJ3422" s="441"/>
      <c r="AK3422" s="359"/>
    </row>
    <row r="3423" spans="1:37">
      <c r="A3423" s="367"/>
      <c r="B3423" s="386" t="s">
        <v>1022</v>
      </c>
      <c r="C3423" s="402">
        <v>46.7819</v>
      </c>
      <c r="D3423" s="428">
        <v>23.605599999999999</v>
      </c>
      <c r="E3423" s="449" t="s">
        <v>206</v>
      </c>
      <c r="F3423" s="450" t="s">
        <v>1500</v>
      </c>
      <c r="G3423" s="450" t="s">
        <v>2636</v>
      </c>
      <c r="H3423" s="450" t="s">
        <v>5588</v>
      </c>
      <c r="I3423" s="452" t="s">
        <v>2443</v>
      </c>
      <c r="J3423" s="457" t="s">
        <v>840</v>
      </c>
      <c r="K3423" s="407">
        <v>1</v>
      </c>
      <c r="L3423" s="407">
        <v>5</v>
      </c>
      <c r="M3423" s="407">
        <v>5</v>
      </c>
      <c r="N3423" s="425" t="s">
        <v>840</v>
      </c>
      <c r="O3423" s="437"/>
      <c r="P3423" s="406"/>
      <c r="Q3423" s="406"/>
      <c r="R3423" s="406"/>
      <c r="S3423" s="406"/>
      <c r="T3423" s="406"/>
      <c r="U3423" s="406"/>
      <c r="V3423" s="406" t="e">
        <f t="shared" si="184"/>
        <v>#VALUE!</v>
      </c>
      <c r="W3423" s="676"/>
      <c r="X3423" s="507" t="e">
        <f t="shared" si="182"/>
        <v>#VALUE!</v>
      </c>
      <c r="Y3423" s="508" t="e">
        <f t="shared" si="183"/>
        <v>#VALUE!</v>
      </c>
      <c r="Z3423" s="509"/>
      <c r="AA3423" s="510"/>
      <c r="AB3423" s="628" t="s">
        <v>1310</v>
      </c>
      <c r="AC3423" s="431" t="s">
        <v>1156</v>
      </c>
      <c r="AD3423" s="356"/>
      <c r="AE3423" s="356"/>
      <c r="AF3423" s="356"/>
      <c r="AG3423" s="356"/>
      <c r="AH3423" s="356"/>
      <c r="AI3423" s="356"/>
      <c r="AJ3423" s="441"/>
      <c r="AK3423" s="359"/>
    </row>
    <row r="3424" spans="1:37">
      <c r="A3424" s="367"/>
      <c r="B3424" s="386" t="s">
        <v>1022</v>
      </c>
      <c r="C3424" s="402">
        <v>46.783099999999997</v>
      </c>
      <c r="D3424" s="428">
        <v>23.610399999999998</v>
      </c>
      <c r="E3424" s="449" t="s">
        <v>206</v>
      </c>
      <c r="F3424" s="450" t="s">
        <v>1500</v>
      </c>
      <c r="G3424" s="450" t="s">
        <v>2636</v>
      </c>
      <c r="H3424" s="450" t="s">
        <v>5589</v>
      </c>
      <c r="I3424" s="452" t="s">
        <v>701</v>
      </c>
      <c r="J3424" s="457" t="s">
        <v>825</v>
      </c>
      <c r="K3424" s="407">
        <v>1</v>
      </c>
      <c r="L3424" s="407">
        <v>9</v>
      </c>
      <c r="M3424" s="407">
        <v>9</v>
      </c>
      <c r="N3424" s="425" t="s">
        <v>840</v>
      </c>
      <c r="O3424" s="437"/>
      <c r="P3424" s="406"/>
      <c r="Q3424" s="406"/>
      <c r="R3424" s="406"/>
      <c r="S3424" s="406"/>
      <c r="T3424" s="406"/>
      <c r="U3424" s="406"/>
      <c r="V3424" s="406" t="e">
        <f t="shared" si="184"/>
        <v>#VALUE!</v>
      </c>
      <c r="W3424" s="676"/>
      <c r="X3424" s="507" t="e">
        <f t="shared" si="182"/>
        <v>#VALUE!</v>
      </c>
      <c r="Y3424" s="508" t="e">
        <f t="shared" si="183"/>
        <v>#VALUE!</v>
      </c>
      <c r="Z3424" s="509"/>
      <c r="AA3424" s="510"/>
      <c r="AB3424" s="628" t="s">
        <v>1310</v>
      </c>
      <c r="AC3424" s="431" t="s">
        <v>1156</v>
      </c>
      <c r="AD3424" s="356"/>
      <c r="AE3424" s="356"/>
      <c r="AF3424" s="356"/>
      <c r="AG3424" s="356"/>
      <c r="AH3424" s="356"/>
      <c r="AI3424" s="356"/>
      <c r="AJ3424" s="441"/>
      <c r="AK3424" s="359"/>
    </row>
    <row r="3425" spans="1:37">
      <c r="A3425" s="367"/>
      <c r="B3425" s="445" t="s">
        <v>1929</v>
      </c>
      <c r="C3425" s="402">
        <v>46.778100000000002</v>
      </c>
      <c r="D3425" s="428">
        <v>23.607800000000001</v>
      </c>
      <c r="E3425" s="449" t="s">
        <v>206</v>
      </c>
      <c r="F3425" s="450" t="s">
        <v>1500</v>
      </c>
      <c r="G3425" s="450" t="s">
        <v>2636</v>
      </c>
      <c r="H3425" s="450" t="s">
        <v>5590</v>
      </c>
      <c r="I3425" s="452" t="s">
        <v>2894</v>
      </c>
      <c r="J3425" s="457" t="s">
        <v>825</v>
      </c>
      <c r="K3425" s="407">
        <v>2</v>
      </c>
      <c r="L3425" s="407">
        <v>13</v>
      </c>
      <c r="M3425" s="407">
        <v>12</v>
      </c>
      <c r="N3425" s="425">
        <v>88</v>
      </c>
      <c r="O3425" s="437"/>
      <c r="P3425" s="406"/>
      <c r="Q3425" s="406" t="s">
        <v>4</v>
      </c>
      <c r="R3425" s="406" t="s">
        <v>4</v>
      </c>
      <c r="S3425" s="406" t="s">
        <v>4</v>
      </c>
      <c r="T3425" s="406"/>
      <c r="U3425" s="406"/>
      <c r="V3425" s="406">
        <f t="shared" si="184"/>
        <v>88</v>
      </c>
      <c r="W3425" s="676"/>
      <c r="X3425" s="507" t="str">
        <f t="shared" si="182"/>
        <v>? două camere, ? trei camere, ? patru camere, 88 număr camere necunoscut &lt;span style="color: red;"&gt;(spuneți-mi sau trimiteți tabel întreținere)&lt;/span&gt;</v>
      </c>
      <c r="Y3425" s="508" t="str">
        <f t="shared" si="183"/>
        <v>88 din care ? două camere, ? trei camere, ? patru camere, 88 număr camere necunoscut &lt;span style="color: red;"&gt;(spuneți-mi sau trimiteți tabel întreținere)&lt;/span&gt;</v>
      </c>
      <c r="Z3425" s="509"/>
      <c r="AA3425" s="510" t="s">
        <v>1127</v>
      </c>
      <c r="AB3425" s="628" t="s">
        <v>1316</v>
      </c>
      <c r="AC3425" s="431" t="s">
        <v>1156</v>
      </c>
      <c r="AD3425" s="356"/>
      <c r="AE3425" s="356" t="s">
        <v>1122</v>
      </c>
      <c r="AF3425" s="356" t="s">
        <v>1111</v>
      </c>
      <c r="AG3425" s="356" t="s">
        <v>631</v>
      </c>
      <c r="AH3425" s="356" t="s">
        <v>1930</v>
      </c>
      <c r="AI3425" s="356"/>
      <c r="AJ3425" s="441"/>
      <c r="AK3425" s="359"/>
    </row>
    <row r="3426" spans="1:37">
      <c r="A3426" s="367"/>
      <c r="B3426" s="386" t="s">
        <v>2689</v>
      </c>
      <c r="C3426" s="402">
        <v>46.780999999999999</v>
      </c>
      <c r="D3426" s="428">
        <v>23.6037</v>
      </c>
      <c r="E3426" s="449" t="s">
        <v>206</v>
      </c>
      <c r="F3426" s="450" t="s">
        <v>1500</v>
      </c>
      <c r="G3426" s="450" t="s">
        <v>2636</v>
      </c>
      <c r="H3426" s="450" t="s">
        <v>5591</v>
      </c>
      <c r="I3426" s="452" t="s">
        <v>681</v>
      </c>
      <c r="J3426" s="457" t="s">
        <v>840</v>
      </c>
      <c r="K3426" s="407">
        <v>3</v>
      </c>
      <c r="L3426" s="407">
        <v>5</v>
      </c>
      <c r="M3426" s="407">
        <v>5</v>
      </c>
      <c r="N3426" s="425" t="s">
        <v>840</v>
      </c>
      <c r="O3426" s="437"/>
      <c r="P3426" s="406"/>
      <c r="Q3426" s="406"/>
      <c r="R3426" s="406"/>
      <c r="S3426" s="406"/>
      <c r="T3426" s="406"/>
      <c r="U3426" s="406"/>
      <c r="V3426" s="406" t="e">
        <f t="shared" si="184"/>
        <v>#VALUE!</v>
      </c>
      <c r="W3426" s="676"/>
      <c r="X3426" s="507" t="e">
        <f t="shared" si="182"/>
        <v>#VALUE!</v>
      </c>
      <c r="Y3426" s="508" t="e">
        <f t="shared" si="183"/>
        <v>#VALUE!</v>
      </c>
      <c r="Z3426" s="509"/>
      <c r="AA3426" s="510"/>
      <c r="AB3426" s="628" t="s">
        <v>1310</v>
      </c>
      <c r="AC3426" s="431" t="s">
        <v>1156</v>
      </c>
      <c r="AD3426" s="356"/>
      <c r="AE3426" s="356"/>
      <c r="AF3426" s="356"/>
      <c r="AG3426" s="356"/>
      <c r="AH3426" s="356"/>
      <c r="AI3426" s="356"/>
      <c r="AJ3426" s="441"/>
      <c r="AK3426" s="359"/>
    </row>
    <row r="3427" spans="1:37">
      <c r="A3427" s="367"/>
      <c r="B3427" s="445" t="s">
        <v>1931</v>
      </c>
      <c r="C3427" s="402">
        <v>46.777299999999997</v>
      </c>
      <c r="D3427" s="428">
        <v>23.6023</v>
      </c>
      <c r="E3427" s="449" t="s">
        <v>206</v>
      </c>
      <c r="F3427" s="450" t="s">
        <v>1500</v>
      </c>
      <c r="G3427" s="450" t="s">
        <v>2636</v>
      </c>
      <c r="H3427" s="450" t="s">
        <v>5592</v>
      </c>
      <c r="I3427" s="452" t="s">
        <v>2726</v>
      </c>
      <c r="J3427" s="457" t="s">
        <v>825</v>
      </c>
      <c r="K3427" s="407" t="s">
        <v>840</v>
      </c>
      <c r="L3427" s="407">
        <v>7</v>
      </c>
      <c r="M3427" s="407">
        <v>7</v>
      </c>
      <c r="N3427" s="425">
        <v>236</v>
      </c>
      <c r="O3427" s="437"/>
      <c r="P3427" s="406"/>
      <c r="Q3427" s="406" t="s">
        <v>4</v>
      </c>
      <c r="R3427" s="406" t="s">
        <v>4</v>
      </c>
      <c r="S3427" s="406" t="s">
        <v>4</v>
      </c>
      <c r="T3427" s="406"/>
      <c r="U3427" s="406"/>
      <c r="V3427" s="406">
        <f t="shared" si="184"/>
        <v>236</v>
      </c>
      <c r="W3427" s="676"/>
      <c r="X3427" s="507" t="str">
        <f t="shared" si="182"/>
        <v>? două camere, ? trei camere, ? patru camere, 236 număr camere necunoscut &lt;span style="color: red;"&gt;(spuneți-mi sau trimiteți tabel întreținere)&lt;/span&gt;</v>
      </c>
      <c r="Y3427" s="508" t="str">
        <f t="shared" si="183"/>
        <v>236 din care ? două camere, ? trei camere, ? patru camere, 236 număr camere necunoscut &lt;span style="color: red;"&gt;(spuneți-mi sau trimiteți tabel întreținere)&lt;/span&gt;</v>
      </c>
      <c r="Z3427" s="509"/>
      <c r="AA3427" s="510" t="s">
        <v>2405</v>
      </c>
      <c r="AB3427" s="628" t="s">
        <v>1316</v>
      </c>
      <c r="AC3427" s="431" t="s">
        <v>1156</v>
      </c>
      <c r="AD3427" s="356"/>
      <c r="AE3427" s="356" t="s">
        <v>1124</v>
      </c>
      <c r="AF3427" s="356" t="s">
        <v>1111</v>
      </c>
      <c r="AG3427" s="356" t="s">
        <v>1017</v>
      </c>
      <c r="AH3427" s="356" t="s">
        <v>1932</v>
      </c>
      <c r="AI3427" s="356"/>
      <c r="AJ3427" s="496"/>
      <c r="AK3427" s="359"/>
    </row>
    <row r="3428" spans="1:37">
      <c r="A3428" s="367"/>
      <c r="B3428" s="445" t="s">
        <v>1924</v>
      </c>
      <c r="C3428" s="402">
        <v>46.777999999999999</v>
      </c>
      <c r="D3428" s="428">
        <v>23.6022</v>
      </c>
      <c r="E3428" s="449" t="s">
        <v>206</v>
      </c>
      <c r="F3428" s="450" t="s">
        <v>1500</v>
      </c>
      <c r="G3428" s="450" t="s">
        <v>2636</v>
      </c>
      <c r="H3428" s="450" t="s">
        <v>5592</v>
      </c>
      <c r="I3428" s="452" t="s">
        <v>2892</v>
      </c>
      <c r="J3428" s="457" t="s">
        <v>840</v>
      </c>
      <c r="K3428" s="407">
        <v>1</v>
      </c>
      <c r="L3428" s="407">
        <v>4</v>
      </c>
      <c r="M3428" s="407">
        <v>3</v>
      </c>
      <c r="N3428" s="425">
        <v>6</v>
      </c>
      <c r="O3428" s="437"/>
      <c r="P3428" s="406"/>
      <c r="Q3428" s="406" t="s">
        <v>4</v>
      </c>
      <c r="R3428" s="406" t="s">
        <v>4</v>
      </c>
      <c r="S3428" s="406" t="s">
        <v>4</v>
      </c>
      <c r="T3428" s="406"/>
      <c r="U3428" s="406"/>
      <c r="V3428" s="406">
        <f t="shared" si="184"/>
        <v>6</v>
      </c>
      <c r="W3428" s="676"/>
      <c r="X3428" s="507" t="str">
        <f t="shared" si="182"/>
        <v>? două camere, ? trei camere, ? patru camere, 6 număr camere necunoscut &lt;span style="color: red;"&gt;(spuneți-mi sau trimiteți tabel întreținere)&lt;/span&gt;</v>
      </c>
      <c r="Y3428" s="508" t="str">
        <f t="shared" si="183"/>
        <v>6 din care ? două camere, ? trei camere, ? patru camere, 6 număr camere necunoscut &lt;span style="color: red;"&gt;(spuneți-mi sau trimiteți tabel întreținere)&lt;/span&gt;</v>
      </c>
      <c r="Z3428" s="509"/>
      <c r="AA3428" s="510" t="s">
        <v>777</v>
      </c>
      <c r="AB3428" s="628" t="s">
        <v>1316</v>
      </c>
      <c r="AC3428" s="431" t="s">
        <v>1156</v>
      </c>
      <c r="AD3428" s="356"/>
      <c r="AE3428" s="356" t="s">
        <v>1759</v>
      </c>
      <c r="AF3428" s="356" t="s">
        <v>1107</v>
      </c>
      <c r="AG3428" s="356" t="s">
        <v>1006</v>
      </c>
      <c r="AH3428" s="356" t="s">
        <v>1925</v>
      </c>
      <c r="AI3428" s="356"/>
      <c r="AJ3428" s="441"/>
      <c r="AK3428" s="359"/>
    </row>
    <row r="3429" spans="1:37">
      <c r="A3429" s="367"/>
      <c r="B3429" s="445" t="s">
        <v>1926</v>
      </c>
      <c r="C3429" s="402">
        <v>46.778500000000001</v>
      </c>
      <c r="D3429" s="428">
        <v>23.604399999999998</v>
      </c>
      <c r="E3429" s="449" t="s">
        <v>206</v>
      </c>
      <c r="F3429" s="450" t="s">
        <v>1500</v>
      </c>
      <c r="G3429" s="450" t="s">
        <v>2636</v>
      </c>
      <c r="H3429" s="450" t="s">
        <v>5593</v>
      </c>
      <c r="I3429" s="452" t="s">
        <v>2893</v>
      </c>
      <c r="J3429" s="457" t="s">
        <v>825</v>
      </c>
      <c r="K3429" s="407" t="s">
        <v>840</v>
      </c>
      <c r="L3429" s="407">
        <v>8</v>
      </c>
      <c r="M3429" s="407">
        <v>7</v>
      </c>
      <c r="N3429" s="425">
        <v>230</v>
      </c>
      <c r="O3429" s="437"/>
      <c r="P3429" s="406" t="s">
        <v>4</v>
      </c>
      <c r="Q3429" s="406" t="s">
        <v>4</v>
      </c>
      <c r="R3429" s="406" t="s">
        <v>4</v>
      </c>
      <c r="S3429" s="406"/>
      <c r="T3429" s="406"/>
      <c r="U3429" s="406"/>
      <c r="V3429" s="406">
        <f t="shared" si="184"/>
        <v>230</v>
      </c>
      <c r="W3429" s="676"/>
      <c r="X3429" s="507" t="str">
        <f t="shared" si="182"/>
        <v>? garsoniere, ? două camere, ? trei camere, 230 număr camere necunoscut &lt;span style="color: red;"&gt;(spuneți-mi sau trimiteți tabel întreținere)&lt;/span&gt;</v>
      </c>
      <c r="Y3429" s="508" t="str">
        <f t="shared" si="183"/>
        <v>230 din care ? garsoniere, ? două camere, ? trei camere, 230 număr camere necunoscut &lt;span style="color: red;"&gt;(spuneți-mi sau trimiteți tabel întreținere)&lt;/span&gt;</v>
      </c>
      <c r="Z3429" s="509"/>
      <c r="AA3429" s="510" t="s">
        <v>2404</v>
      </c>
      <c r="AB3429" s="628" t="s">
        <v>1316</v>
      </c>
      <c r="AC3429" s="431" t="s">
        <v>1156</v>
      </c>
      <c r="AD3429" s="356"/>
      <c r="AE3429" s="356" t="s">
        <v>1927</v>
      </c>
      <c r="AF3429" s="356" t="s">
        <v>1107</v>
      </c>
      <c r="AG3429" s="356" t="s">
        <v>1154</v>
      </c>
      <c r="AH3429" s="356" t="s">
        <v>1928</v>
      </c>
      <c r="AI3429" s="356"/>
      <c r="AJ3429" s="441"/>
      <c r="AK3429" s="359"/>
    </row>
    <row r="3430" spans="1:37">
      <c r="A3430" s="367"/>
      <c r="B3430" s="386" t="s">
        <v>1022</v>
      </c>
      <c r="C3430" s="402">
        <v>46.769500000000001</v>
      </c>
      <c r="D3430" s="428">
        <v>23.617799999999999</v>
      </c>
      <c r="E3430" s="449" t="s">
        <v>206</v>
      </c>
      <c r="F3430" s="450" t="s">
        <v>1500</v>
      </c>
      <c r="G3430" s="450" t="s">
        <v>2637</v>
      </c>
      <c r="H3430" s="450" t="s">
        <v>5594</v>
      </c>
      <c r="I3430" s="452" t="s">
        <v>718</v>
      </c>
      <c r="J3430" s="457" t="s">
        <v>840</v>
      </c>
      <c r="K3430" s="407">
        <v>2</v>
      </c>
      <c r="L3430" s="407">
        <v>5</v>
      </c>
      <c r="M3430" s="407">
        <v>4</v>
      </c>
      <c r="N3430" s="425" t="s">
        <v>840</v>
      </c>
      <c r="O3430" s="437"/>
      <c r="P3430" s="406"/>
      <c r="Q3430" s="406"/>
      <c r="R3430" s="406"/>
      <c r="S3430" s="406"/>
      <c r="T3430" s="406"/>
      <c r="U3430" s="406"/>
      <c r="V3430" s="406" t="e">
        <f t="shared" si="184"/>
        <v>#VALUE!</v>
      </c>
      <c r="W3430" s="676"/>
      <c r="X3430" s="507" t="e">
        <f t="shared" si="182"/>
        <v>#VALUE!</v>
      </c>
      <c r="Y3430" s="508" t="e">
        <f t="shared" si="183"/>
        <v>#VALUE!</v>
      </c>
      <c r="Z3430" s="509"/>
      <c r="AA3430" s="510"/>
      <c r="AB3430" s="628" t="s">
        <v>1310</v>
      </c>
      <c r="AC3430" s="431" t="s">
        <v>1156</v>
      </c>
      <c r="AD3430" s="356"/>
      <c r="AE3430" s="356"/>
      <c r="AF3430" s="356"/>
      <c r="AG3430" s="356"/>
      <c r="AH3430" s="356"/>
      <c r="AI3430" s="356"/>
      <c r="AJ3430" s="441"/>
      <c r="AK3430" s="359"/>
    </row>
    <row r="3431" spans="1:37">
      <c r="A3431" s="367"/>
      <c r="B3431" s="386" t="s">
        <v>1022</v>
      </c>
      <c r="C3431" s="402">
        <v>46.7699</v>
      </c>
      <c r="D3431" s="428">
        <v>23.609500000000001</v>
      </c>
      <c r="E3431" s="449" t="s">
        <v>206</v>
      </c>
      <c r="F3431" s="450" t="s">
        <v>1500</v>
      </c>
      <c r="G3431" s="450" t="s">
        <v>2637</v>
      </c>
      <c r="H3431" s="450" t="s">
        <v>5595</v>
      </c>
      <c r="I3431" s="452" t="s">
        <v>781</v>
      </c>
      <c r="J3431" s="457" t="s">
        <v>840</v>
      </c>
      <c r="K3431" s="407">
        <v>1</v>
      </c>
      <c r="L3431" s="407">
        <v>4</v>
      </c>
      <c r="M3431" s="407">
        <v>4</v>
      </c>
      <c r="N3431" s="425" t="s">
        <v>840</v>
      </c>
      <c r="O3431" s="437"/>
      <c r="P3431" s="406"/>
      <c r="Q3431" s="406"/>
      <c r="R3431" s="406"/>
      <c r="S3431" s="406"/>
      <c r="T3431" s="406"/>
      <c r="U3431" s="406"/>
      <c r="V3431" s="406" t="e">
        <f t="shared" si="184"/>
        <v>#VALUE!</v>
      </c>
      <c r="W3431" s="676"/>
      <c r="X3431" s="507" t="e">
        <f t="shared" si="182"/>
        <v>#VALUE!</v>
      </c>
      <c r="Y3431" s="508" t="e">
        <f t="shared" si="183"/>
        <v>#VALUE!</v>
      </c>
      <c r="Z3431" s="509"/>
      <c r="AA3431" s="510"/>
      <c r="AB3431" s="628" t="s">
        <v>1310</v>
      </c>
      <c r="AC3431" s="431" t="s">
        <v>1156</v>
      </c>
      <c r="AD3431" s="356"/>
      <c r="AE3431" s="356"/>
      <c r="AF3431" s="356"/>
      <c r="AG3431" s="356"/>
      <c r="AH3431" s="356"/>
      <c r="AI3431" s="356"/>
      <c r="AJ3431" s="441"/>
      <c r="AK3431" s="359"/>
    </row>
    <row r="3432" spans="1:37">
      <c r="A3432" s="367"/>
      <c r="B3432" s="386" t="s">
        <v>1022</v>
      </c>
      <c r="C3432" s="402">
        <v>46.770200000000003</v>
      </c>
      <c r="D3432" s="428">
        <v>23.609500000000001</v>
      </c>
      <c r="E3432" s="449" t="s">
        <v>206</v>
      </c>
      <c r="F3432" s="450" t="s">
        <v>1500</v>
      </c>
      <c r="G3432" s="450" t="s">
        <v>2637</v>
      </c>
      <c r="H3432" s="450" t="s">
        <v>5595</v>
      </c>
      <c r="I3432" s="452" t="s">
        <v>862</v>
      </c>
      <c r="J3432" s="457" t="s">
        <v>840</v>
      </c>
      <c r="K3432" s="407">
        <v>1</v>
      </c>
      <c r="L3432" s="407">
        <v>4</v>
      </c>
      <c r="M3432" s="407">
        <v>4</v>
      </c>
      <c r="N3432" s="425" t="s">
        <v>840</v>
      </c>
      <c r="O3432" s="437"/>
      <c r="P3432" s="406"/>
      <c r="Q3432" s="406"/>
      <c r="R3432" s="406"/>
      <c r="S3432" s="406"/>
      <c r="T3432" s="406"/>
      <c r="U3432" s="406"/>
      <c r="V3432" s="406" t="e">
        <f t="shared" si="184"/>
        <v>#VALUE!</v>
      </c>
      <c r="W3432" s="676"/>
      <c r="X3432" s="507" t="e">
        <f t="shared" si="182"/>
        <v>#VALUE!</v>
      </c>
      <c r="Y3432" s="508" t="e">
        <f t="shared" si="183"/>
        <v>#VALUE!</v>
      </c>
      <c r="Z3432" s="509"/>
      <c r="AA3432" s="510"/>
      <c r="AB3432" s="628" t="s">
        <v>1310</v>
      </c>
      <c r="AC3432" s="431" t="s">
        <v>1156</v>
      </c>
      <c r="AD3432" s="356"/>
      <c r="AE3432" s="356"/>
      <c r="AF3432" s="356"/>
      <c r="AG3432" s="356"/>
      <c r="AH3432" s="356"/>
      <c r="AI3432" s="356"/>
      <c r="AJ3432" s="441"/>
      <c r="AK3432" s="359"/>
    </row>
    <row r="3433" spans="1:37">
      <c r="A3433" s="367"/>
      <c r="B3433" s="386" t="s">
        <v>1022</v>
      </c>
      <c r="C3433" s="402">
        <v>46.770299999999999</v>
      </c>
      <c r="D3433" s="428">
        <v>23.6096</v>
      </c>
      <c r="E3433" s="449" t="s">
        <v>206</v>
      </c>
      <c r="F3433" s="450" t="s">
        <v>1500</v>
      </c>
      <c r="G3433" s="450" t="s">
        <v>2637</v>
      </c>
      <c r="H3433" s="450" t="s">
        <v>5595</v>
      </c>
      <c r="I3433" s="452" t="s">
        <v>782</v>
      </c>
      <c r="J3433" s="457" t="s">
        <v>840</v>
      </c>
      <c r="K3433" s="407">
        <v>1</v>
      </c>
      <c r="L3433" s="407">
        <v>5</v>
      </c>
      <c r="M3433" s="407">
        <v>4</v>
      </c>
      <c r="N3433" s="425" t="s">
        <v>840</v>
      </c>
      <c r="O3433" s="437"/>
      <c r="P3433" s="406"/>
      <c r="Q3433" s="406"/>
      <c r="R3433" s="406"/>
      <c r="S3433" s="406"/>
      <c r="T3433" s="406"/>
      <c r="U3433" s="406"/>
      <c r="V3433" s="406" t="e">
        <f t="shared" si="184"/>
        <v>#VALUE!</v>
      </c>
      <c r="W3433" s="676"/>
      <c r="X3433" s="507" t="e">
        <f t="shared" ref="X3433:X3496" si="185">CONCATENATE(IF(ISBLANK(O3433),"",CONCATENATE(O3433,O$2,", ")),IF(ISBLANK(P3433),"",CONCATENATE(P3433,P$2,", ")),IF(ISBLANK(Q3433),"",CONCATENATE(Q3433,Q$2,", ")),IF(ISBLANK(R3433),"",CONCATENATE(R3433,R$2,", ")),IF(ISBLANK(S3433),"",CONCATENATE(S3433,S$2,", ")),IF(ISBLANK(T3433),"",CONCATENATE(T3433,T$2,", ")),IF(ISBLANK(U3433),"",CONCATENATE(U3433,U$2,", ")),IF(ISBLANK(V3433),"",CONCATENATE(W3433,V3433,V$2)))</f>
        <v>#VALUE!</v>
      </c>
      <c r="Y3433" s="508" t="e">
        <f t="shared" ref="Y3433:Y3496" si="186">W3433&amp;N3433&amp;" din care "&amp;X3433</f>
        <v>#VALUE!</v>
      </c>
      <c r="Z3433" s="509"/>
      <c r="AA3433" s="510"/>
      <c r="AB3433" s="628" t="s">
        <v>1310</v>
      </c>
      <c r="AC3433" s="431" t="s">
        <v>1156</v>
      </c>
      <c r="AD3433" s="356"/>
      <c r="AE3433" s="356"/>
      <c r="AF3433" s="356"/>
      <c r="AG3433" s="356"/>
      <c r="AH3433" s="356"/>
      <c r="AI3433" s="356"/>
      <c r="AJ3433" s="441"/>
      <c r="AK3433" s="359"/>
    </row>
    <row r="3434" spans="1:37">
      <c r="A3434" s="367" t="s">
        <v>32</v>
      </c>
      <c r="B3434" s="369" t="s">
        <v>1022</v>
      </c>
      <c r="C3434" s="461">
        <v>46.770899999999997</v>
      </c>
      <c r="D3434" s="462">
        <v>23.6175</v>
      </c>
      <c r="E3434" s="463" t="s">
        <v>206</v>
      </c>
      <c r="F3434" s="464" t="s">
        <v>1500</v>
      </c>
      <c r="G3434" s="464" t="s">
        <v>2637</v>
      </c>
      <c r="H3434" s="464" t="s">
        <v>5594</v>
      </c>
      <c r="I3434" s="474" t="s">
        <v>782</v>
      </c>
      <c r="J3434" s="475" t="s">
        <v>840</v>
      </c>
      <c r="K3434" s="476">
        <v>1</v>
      </c>
      <c r="L3434" s="476">
        <v>5</v>
      </c>
      <c r="M3434" s="476">
        <v>5</v>
      </c>
      <c r="N3434" s="477" t="s">
        <v>840</v>
      </c>
      <c r="O3434" s="478"/>
      <c r="P3434" s="479"/>
      <c r="Q3434" s="479"/>
      <c r="R3434" s="479"/>
      <c r="S3434" s="479"/>
      <c r="T3434" s="479"/>
      <c r="U3434" s="479"/>
      <c r="V3434" s="479" t="e">
        <f t="shared" ref="V3434:V3497" si="187">N3434-SUM(O3434:U3434)</f>
        <v>#VALUE!</v>
      </c>
      <c r="W3434" s="679"/>
      <c r="X3434" s="515" t="e">
        <f t="shared" si="185"/>
        <v>#VALUE!</v>
      </c>
      <c r="Y3434" s="516" t="e">
        <f t="shared" si="186"/>
        <v>#VALUE!</v>
      </c>
      <c r="Z3434" s="517"/>
      <c r="AA3434" s="518"/>
      <c r="AB3434" s="400" t="s">
        <v>1310</v>
      </c>
      <c r="AC3434" s="458" t="s">
        <v>1156</v>
      </c>
      <c r="AD3434" s="472"/>
      <c r="AE3434" s="472"/>
      <c r="AF3434" s="472"/>
      <c r="AG3434" s="472"/>
      <c r="AH3434" s="472"/>
      <c r="AI3434" s="472"/>
      <c r="AJ3434" s="473"/>
      <c r="AK3434" s="359"/>
    </row>
    <row r="3435" spans="1:37">
      <c r="A3435" s="367"/>
      <c r="B3435" s="386" t="s">
        <v>1022</v>
      </c>
      <c r="C3435" s="402">
        <v>46.772399999999998</v>
      </c>
      <c r="D3435" s="428">
        <v>23.621700000000001</v>
      </c>
      <c r="E3435" s="449" t="s">
        <v>206</v>
      </c>
      <c r="F3435" s="450" t="s">
        <v>1500</v>
      </c>
      <c r="G3435" s="450" t="s">
        <v>2637</v>
      </c>
      <c r="H3435" s="450" t="s">
        <v>5553</v>
      </c>
      <c r="I3435" s="452" t="s">
        <v>1013</v>
      </c>
      <c r="J3435" s="457" t="s">
        <v>825</v>
      </c>
      <c r="K3435" s="407">
        <v>2</v>
      </c>
      <c r="L3435" s="407">
        <v>12</v>
      </c>
      <c r="M3435" s="407">
        <v>11</v>
      </c>
      <c r="N3435" s="425" t="s">
        <v>840</v>
      </c>
      <c r="O3435" s="437"/>
      <c r="P3435" s="406"/>
      <c r="Q3435" s="406"/>
      <c r="R3435" s="406"/>
      <c r="S3435" s="406"/>
      <c r="T3435" s="406"/>
      <c r="U3435" s="406"/>
      <c r="V3435" s="406" t="e">
        <f t="shared" si="187"/>
        <v>#VALUE!</v>
      </c>
      <c r="W3435" s="676"/>
      <c r="X3435" s="507" t="e">
        <f t="shared" si="185"/>
        <v>#VALUE!</v>
      </c>
      <c r="Y3435" s="508" t="e">
        <f t="shared" si="186"/>
        <v>#VALUE!</v>
      </c>
      <c r="Z3435" s="509"/>
      <c r="AA3435" s="510"/>
      <c r="AB3435" s="628" t="s">
        <v>1310</v>
      </c>
      <c r="AC3435" s="431" t="s">
        <v>1156</v>
      </c>
      <c r="AD3435" s="356"/>
      <c r="AE3435" s="356"/>
      <c r="AF3435" s="356"/>
      <c r="AG3435" s="356"/>
      <c r="AH3435" s="356"/>
      <c r="AI3435" s="356"/>
      <c r="AJ3435" s="441"/>
      <c r="AK3435" s="359"/>
    </row>
    <row r="3436" spans="1:37">
      <c r="A3436" s="367"/>
      <c r="B3436" s="386" t="s">
        <v>1022</v>
      </c>
      <c r="C3436" s="402">
        <v>46.772799999999997</v>
      </c>
      <c r="D3436" s="428">
        <v>23.617100000000001</v>
      </c>
      <c r="E3436" s="449" t="s">
        <v>206</v>
      </c>
      <c r="F3436" s="450" t="s">
        <v>1500</v>
      </c>
      <c r="G3436" s="450" t="s">
        <v>2637</v>
      </c>
      <c r="H3436" s="450" t="s">
        <v>5596</v>
      </c>
      <c r="I3436" s="452" t="s">
        <v>782</v>
      </c>
      <c r="J3436" s="457" t="s">
        <v>840</v>
      </c>
      <c r="K3436" s="407">
        <v>1</v>
      </c>
      <c r="L3436" s="407">
        <v>5</v>
      </c>
      <c r="M3436" s="407">
        <v>5</v>
      </c>
      <c r="N3436" s="425" t="s">
        <v>840</v>
      </c>
      <c r="O3436" s="437"/>
      <c r="P3436" s="406"/>
      <c r="Q3436" s="406"/>
      <c r="R3436" s="406"/>
      <c r="S3436" s="406"/>
      <c r="T3436" s="406"/>
      <c r="U3436" s="406"/>
      <c r="V3436" s="406" t="e">
        <f t="shared" si="187"/>
        <v>#VALUE!</v>
      </c>
      <c r="W3436" s="676"/>
      <c r="X3436" s="507" t="e">
        <f t="shared" si="185"/>
        <v>#VALUE!</v>
      </c>
      <c r="Y3436" s="508" t="e">
        <f t="shared" si="186"/>
        <v>#VALUE!</v>
      </c>
      <c r="Z3436" s="509"/>
      <c r="AA3436" s="510"/>
      <c r="AB3436" s="628" t="s">
        <v>1310</v>
      </c>
      <c r="AC3436" s="431" t="s">
        <v>1156</v>
      </c>
      <c r="AD3436" s="356"/>
      <c r="AE3436" s="356"/>
      <c r="AF3436" s="356"/>
      <c r="AG3436" s="356"/>
      <c r="AH3436" s="356"/>
      <c r="AI3436" s="356"/>
      <c r="AJ3436" s="441"/>
      <c r="AK3436" s="359"/>
    </row>
    <row r="3437" spans="1:37">
      <c r="A3437" s="367"/>
      <c r="B3437" s="386" t="s">
        <v>1022</v>
      </c>
      <c r="C3437" s="402">
        <v>46.773899999999998</v>
      </c>
      <c r="D3437" s="428">
        <v>23.602799999999998</v>
      </c>
      <c r="E3437" s="449" t="s">
        <v>206</v>
      </c>
      <c r="F3437" s="450" t="s">
        <v>1500</v>
      </c>
      <c r="G3437" s="450" t="s">
        <v>2637</v>
      </c>
      <c r="H3437" s="450" t="s">
        <v>2940</v>
      </c>
      <c r="I3437" s="452" t="s">
        <v>686</v>
      </c>
      <c r="J3437" s="457" t="s">
        <v>840</v>
      </c>
      <c r="K3437" s="407" t="s">
        <v>840</v>
      </c>
      <c r="L3437" s="407">
        <v>5</v>
      </c>
      <c r="M3437" s="407">
        <v>5</v>
      </c>
      <c r="N3437" s="425" t="s">
        <v>840</v>
      </c>
      <c r="O3437" s="437"/>
      <c r="P3437" s="406"/>
      <c r="Q3437" s="406"/>
      <c r="R3437" s="406"/>
      <c r="S3437" s="406"/>
      <c r="T3437" s="406"/>
      <c r="U3437" s="406"/>
      <c r="V3437" s="406" t="e">
        <f t="shared" si="187"/>
        <v>#VALUE!</v>
      </c>
      <c r="W3437" s="676"/>
      <c r="X3437" s="507" t="e">
        <f t="shared" si="185"/>
        <v>#VALUE!</v>
      </c>
      <c r="Y3437" s="508" t="e">
        <f t="shared" si="186"/>
        <v>#VALUE!</v>
      </c>
      <c r="Z3437" s="509"/>
      <c r="AA3437" s="510"/>
      <c r="AB3437" s="628" t="s">
        <v>1310</v>
      </c>
      <c r="AC3437" s="431" t="s">
        <v>1156</v>
      </c>
      <c r="AD3437" s="356"/>
      <c r="AE3437" s="356"/>
      <c r="AF3437" s="356"/>
      <c r="AG3437" s="356"/>
      <c r="AH3437" s="356"/>
      <c r="AI3437" s="356"/>
      <c r="AJ3437" s="441"/>
      <c r="AK3437" s="359"/>
    </row>
    <row r="3438" spans="1:37">
      <c r="A3438" s="367"/>
      <c r="B3438" s="386" t="s">
        <v>1022</v>
      </c>
      <c r="C3438" s="402">
        <v>46.7744</v>
      </c>
      <c r="D3438" s="428">
        <v>23.6112</v>
      </c>
      <c r="E3438" s="449" t="s">
        <v>206</v>
      </c>
      <c r="F3438" s="450" t="s">
        <v>1500</v>
      </c>
      <c r="G3438" s="450" t="s">
        <v>2637</v>
      </c>
      <c r="H3438" s="450" t="s">
        <v>5597</v>
      </c>
      <c r="I3438" s="452" t="s">
        <v>873</v>
      </c>
      <c r="J3438" s="457" t="s">
        <v>825</v>
      </c>
      <c r="K3438" s="407">
        <v>2</v>
      </c>
      <c r="L3438" s="407">
        <v>12</v>
      </c>
      <c r="M3438" s="407">
        <v>11</v>
      </c>
      <c r="N3438" s="425">
        <v>132</v>
      </c>
      <c r="O3438" s="437"/>
      <c r="P3438" s="406"/>
      <c r="Q3438" s="406"/>
      <c r="R3438" s="406"/>
      <c r="S3438" s="406"/>
      <c r="T3438" s="406"/>
      <c r="U3438" s="406"/>
      <c r="V3438" s="406">
        <f t="shared" si="187"/>
        <v>132</v>
      </c>
      <c r="W3438" s="676"/>
      <c r="X3438" s="507" t="str">
        <f t="shared" si="185"/>
        <v>132 număr camere necunoscut &lt;span style="color: red;"&gt;(spuneți-mi sau trimiteți tabel întreținere)&lt;/span&gt;</v>
      </c>
      <c r="Y3438" s="508" t="str">
        <f t="shared" si="186"/>
        <v>132 din care 132 număr camere necunoscut &lt;span style="color: red;"&gt;(spuneți-mi sau trimiteți tabel întreținere)&lt;/span&gt;</v>
      </c>
      <c r="Z3438" s="509"/>
      <c r="AA3438" s="510"/>
      <c r="AB3438" s="628" t="s">
        <v>1310</v>
      </c>
      <c r="AC3438" s="431" t="s">
        <v>1156</v>
      </c>
      <c r="AD3438" s="356"/>
      <c r="AE3438" s="356"/>
      <c r="AF3438" s="356"/>
      <c r="AG3438" s="356"/>
      <c r="AH3438" s="356"/>
      <c r="AI3438" s="356"/>
      <c r="AJ3438" s="441"/>
      <c r="AK3438" s="359"/>
    </row>
    <row r="3439" spans="1:37">
      <c r="A3439" s="367"/>
      <c r="B3439" s="386" t="s">
        <v>1022</v>
      </c>
      <c r="C3439" s="402">
        <v>46.7746</v>
      </c>
      <c r="D3439" s="428">
        <v>23.611699999999999</v>
      </c>
      <c r="E3439" s="449" t="s">
        <v>206</v>
      </c>
      <c r="F3439" s="450" t="s">
        <v>1500</v>
      </c>
      <c r="G3439" s="450" t="s">
        <v>2637</v>
      </c>
      <c r="H3439" s="450" t="s">
        <v>2940</v>
      </c>
      <c r="I3439" s="452" t="s">
        <v>715</v>
      </c>
      <c r="J3439" s="457" t="s">
        <v>825</v>
      </c>
      <c r="K3439" s="407">
        <v>2</v>
      </c>
      <c r="L3439" s="407">
        <v>12</v>
      </c>
      <c r="M3439" s="407">
        <v>12</v>
      </c>
      <c r="N3439" s="425" t="s">
        <v>840</v>
      </c>
      <c r="O3439" s="437"/>
      <c r="P3439" s="406"/>
      <c r="Q3439" s="406"/>
      <c r="R3439" s="406"/>
      <c r="S3439" s="406"/>
      <c r="T3439" s="406"/>
      <c r="U3439" s="406"/>
      <c r="V3439" s="406" t="e">
        <f t="shared" si="187"/>
        <v>#VALUE!</v>
      </c>
      <c r="W3439" s="676"/>
      <c r="X3439" s="507" t="e">
        <f t="shared" si="185"/>
        <v>#VALUE!</v>
      </c>
      <c r="Y3439" s="508" t="e">
        <f t="shared" si="186"/>
        <v>#VALUE!</v>
      </c>
      <c r="Z3439" s="509"/>
      <c r="AA3439" s="510"/>
      <c r="AB3439" s="628" t="s">
        <v>1310</v>
      </c>
      <c r="AC3439" s="431" t="s">
        <v>1156</v>
      </c>
      <c r="AD3439" s="356"/>
      <c r="AE3439" s="356"/>
      <c r="AF3439" s="356"/>
      <c r="AG3439" s="356"/>
      <c r="AH3439" s="356"/>
      <c r="AI3439" s="356"/>
      <c r="AJ3439" s="441"/>
      <c r="AK3439" s="359"/>
    </row>
    <row r="3440" spans="1:37">
      <c r="A3440" s="367"/>
      <c r="B3440" s="386" t="s">
        <v>1022</v>
      </c>
      <c r="C3440" s="402">
        <v>46.774700000000003</v>
      </c>
      <c r="D3440" s="428">
        <v>23.619599999999998</v>
      </c>
      <c r="E3440" s="449" t="s">
        <v>206</v>
      </c>
      <c r="F3440" s="450" t="s">
        <v>1500</v>
      </c>
      <c r="G3440" s="450" t="s">
        <v>2637</v>
      </c>
      <c r="H3440" s="450" t="s">
        <v>5557</v>
      </c>
      <c r="I3440" s="452" t="s">
        <v>661</v>
      </c>
      <c r="J3440" s="457" t="s">
        <v>825</v>
      </c>
      <c r="K3440" s="407">
        <v>2</v>
      </c>
      <c r="L3440" s="407">
        <v>9</v>
      </c>
      <c r="M3440" s="407">
        <v>9</v>
      </c>
      <c r="N3440" s="425" t="s">
        <v>840</v>
      </c>
      <c r="O3440" s="437"/>
      <c r="P3440" s="406"/>
      <c r="Q3440" s="406"/>
      <c r="R3440" s="406"/>
      <c r="S3440" s="406"/>
      <c r="T3440" s="406"/>
      <c r="U3440" s="406"/>
      <c r="V3440" s="406" t="e">
        <f t="shared" si="187"/>
        <v>#VALUE!</v>
      </c>
      <c r="W3440" s="676"/>
      <c r="X3440" s="507" t="e">
        <f t="shared" si="185"/>
        <v>#VALUE!</v>
      </c>
      <c r="Y3440" s="508" t="e">
        <f t="shared" si="186"/>
        <v>#VALUE!</v>
      </c>
      <c r="Z3440" s="509"/>
      <c r="AA3440" s="510"/>
      <c r="AB3440" s="628" t="s">
        <v>1310</v>
      </c>
      <c r="AC3440" s="431" t="s">
        <v>1156</v>
      </c>
      <c r="AD3440" s="356"/>
      <c r="AE3440" s="356"/>
      <c r="AF3440" s="356"/>
      <c r="AG3440" s="356"/>
      <c r="AH3440" s="356"/>
      <c r="AI3440" s="356"/>
      <c r="AJ3440" s="441"/>
      <c r="AK3440" s="359"/>
    </row>
    <row r="3441" spans="1:37">
      <c r="A3441" s="367"/>
      <c r="B3441" s="386" t="s">
        <v>1022</v>
      </c>
      <c r="C3441" s="402">
        <v>46.774799999999999</v>
      </c>
      <c r="D3441" s="428">
        <v>23.620100000000001</v>
      </c>
      <c r="E3441" s="449" t="s">
        <v>206</v>
      </c>
      <c r="F3441" s="450" t="s">
        <v>1500</v>
      </c>
      <c r="G3441" s="450" t="s">
        <v>2637</v>
      </c>
      <c r="H3441" s="450" t="s">
        <v>5557</v>
      </c>
      <c r="I3441" s="452" t="s">
        <v>690</v>
      </c>
      <c r="J3441" s="457" t="s">
        <v>825</v>
      </c>
      <c r="K3441" s="407">
        <v>1</v>
      </c>
      <c r="L3441" s="407">
        <v>7</v>
      </c>
      <c r="M3441" s="407">
        <v>6</v>
      </c>
      <c r="N3441" s="425" t="s">
        <v>840</v>
      </c>
      <c r="O3441" s="437"/>
      <c r="P3441" s="406"/>
      <c r="Q3441" s="406"/>
      <c r="R3441" s="406"/>
      <c r="S3441" s="406"/>
      <c r="T3441" s="406"/>
      <c r="U3441" s="406"/>
      <c r="V3441" s="406" t="e">
        <f t="shared" si="187"/>
        <v>#VALUE!</v>
      </c>
      <c r="W3441" s="676"/>
      <c r="X3441" s="507" t="e">
        <f t="shared" si="185"/>
        <v>#VALUE!</v>
      </c>
      <c r="Y3441" s="508" t="e">
        <f t="shared" si="186"/>
        <v>#VALUE!</v>
      </c>
      <c r="Z3441" s="509"/>
      <c r="AA3441" s="510"/>
      <c r="AB3441" s="628" t="s">
        <v>1310</v>
      </c>
      <c r="AC3441" s="431" t="s">
        <v>1156</v>
      </c>
      <c r="AD3441" s="356"/>
      <c r="AE3441" s="356"/>
      <c r="AF3441" s="356"/>
      <c r="AG3441" s="356"/>
      <c r="AH3441" s="356"/>
      <c r="AI3441" s="356"/>
      <c r="AJ3441" s="441"/>
      <c r="AK3441" s="359"/>
    </row>
    <row r="3442" spans="1:37">
      <c r="A3442" s="367"/>
      <c r="B3442" s="386" t="s">
        <v>1022</v>
      </c>
      <c r="C3442" s="402">
        <v>46.774999999999999</v>
      </c>
      <c r="D3442" s="428">
        <v>23.613199999999999</v>
      </c>
      <c r="E3442" s="449" t="s">
        <v>206</v>
      </c>
      <c r="F3442" s="450" t="s">
        <v>1500</v>
      </c>
      <c r="G3442" s="450" t="s">
        <v>2637</v>
      </c>
      <c r="H3442" s="450" t="s">
        <v>5598</v>
      </c>
      <c r="I3442" s="452" t="s">
        <v>2077</v>
      </c>
      <c r="J3442" s="457" t="s">
        <v>825</v>
      </c>
      <c r="K3442" s="407">
        <v>1</v>
      </c>
      <c r="L3442" s="407">
        <v>9</v>
      </c>
      <c r="M3442" s="407">
        <v>8</v>
      </c>
      <c r="N3442" s="425" t="s">
        <v>840</v>
      </c>
      <c r="O3442" s="437"/>
      <c r="P3442" s="406"/>
      <c r="Q3442" s="406"/>
      <c r="R3442" s="406"/>
      <c r="S3442" s="406"/>
      <c r="T3442" s="406"/>
      <c r="U3442" s="406"/>
      <c r="V3442" s="406" t="e">
        <f t="shared" si="187"/>
        <v>#VALUE!</v>
      </c>
      <c r="W3442" s="676"/>
      <c r="X3442" s="507" t="e">
        <f t="shared" si="185"/>
        <v>#VALUE!</v>
      </c>
      <c r="Y3442" s="508" t="e">
        <f t="shared" si="186"/>
        <v>#VALUE!</v>
      </c>
      <c r="Z3442" s="509"/>
      <c r="AA3442" s="510"/>
      <c r="AB3442" s="628" t="s">
        <v>1310</v>
      </c>
      <c r="AC3442" s="431" t="s">
        <v>1156</v>
      </c>
      <c r="AD3442" s="356"/>
      <c r="AE3442" s="356"/>
      <c r="AF3442" s="356"/>
      <c r="AG3442" s="356"/>
      <c r="AH3442" s="356"/>
      <c r="AI3442" s="356"/>
      <c r="AJ3442" s="441"/>
      <c r="AK3442" s="359"/>
    </row>
    <row r="3443" spans="1:37">
      <c r="A3443" s="367"/>
      <c r="B3443" s="386" t="s">
        <v>1022</v>
      </c>
      <c r="C3443" s="402">
        <v>46.775300000000001</v>
      </c>
      <c r="D3443" s="428">
        <v>23.619</v>
      </c>
      <c r="E3443" s="449" t="s">
        <v>206</v>
      </c>
      <c r="F3443" s="450" t="s">
        <v>1500</v>
      </c>
      <c r="G3443" s="450" t="s">
        <v>2637</v>
      </c>
      <c r="H3443" s="450" t="s">
        <v>2940</v>
      </c>
      <c r="I3443" s="452" t="s">
        <v>2049</v>
      </c>
      <c r="J3443" s="457" t="s">
        <v>825</v>
      </c>
      <c r="K3443" s="407" t="s">
        <v>840</v>
      </c>
      <c r="L3443" s="407">
        <v>12</v>
      </c>
      <c r="M3443" s="407">
        <v>12</v>
      </c>
      <c r="N3443" s="425" t="s">
        <v>840</v>
      </c>
      <c r="O3443" s="437"/>
      <c r="P3443" s="406"/>
      <c r="Q3443" s="406"/>
      <c r="R3443" s="406"/>
      <c r="S3443" s="406"/>
      <c r="T3443" s="406"/>
      <c r="U3443" s="406"/>
      <c r="V3443" s="406" t="e">
        <f t="shared" si="187"/>
        <v>#VALUE!</v>
      </c>
      <c r="W3443" s="676"/>
      <c r="X3443" s="507" t="e">
        <f t="shared" si="185"/>
        <v>#VALUE!</v>
      </c>
      <c r="Y3443" s="508" t="e">
        <f t="shared" si="186"/>
        <v>#VALUE!</v>
      </c>
      <c r="Z3443" s="509"/>
      <c r="AA3443" s="510"/>
      <c r="AB3443" s="628" t="s">
        <v>1310</v>
      </c>
      <c r="AC3443" s="431" t="s">
        <v>1156</v>
      </c>
      <c r="AD3443" s="356"/>
      <c r="AE3443" s="356"/>
      <c r="AF3443" s="356"/>
      <c r="AG3443" s="356"/>
      <c r="AH3443" s="356"/>
      <c r="AI3443" s="356"/>
      <c r="AJ3443" s="496"/>
      <c r="AK3443" s="359"/>
    </row>
    <row r="3444" spans="1:37">
      <c r="A3444" s="367"/>
      <c r="B3444" s="386" t="s">
        <v>1022</v>
      </c>
      <c r="C3444" s="402">
        <v>46.775599999999997</v>
      </c>
      <c r="D3444" s="428">
        <v>23.612500000000001</v>
      </c>
      <c r="E3444" s="449" t="s">
        <v>206</v>
      </c>
      <c r="F3444" s="450" t="s">
        <v>1500</v>
      </c>
      <c r="G3444" s="450" t="s">
        <v>2637</v>
      </c>
      <c r="H3444" s="450" t="s">
        <v>2940</v>
      </c>
      <c r="I3444" s="452" t="s">
        <v>774</v>
      </c>
      <c r="J3444" s="457" t="s">
        <v>825</v>
      </c>
      <c r="K3444" s="407">
        <v>1</v>
      </c>
      <c r="L3444" s="407">
        <v>10</v>
      </c>
      <c r="M3444" s="407">
        <v>9</v>
      </c>
      <c r="N3444" s="425" t="s">
        <v>840</v>
      </c>
      <c r="O3444" s="437"/>
      <c r="P3444" s="406"/>
      <c r="Q3444" s="406"/>
      <c r="R3444" s="406"/>
      <c r="S3444" s="406"/>
      <c r="T3444" s="406"/>
      <c r="U3444" s="406"/>
      <c r="V3444" s="406" t="e">
        <f t="shared" si="187"/>
        <v>#VALUE!</v>
      </c>
      <c r="W3444" s="676"/>
      <c r="X3444" s="507" t="e">
        <f t="shared" si="185"/>
        <v>#VALUE!</v>
      </c>
      <c r="Y3444" s="508" t="e">
        <f t="shared" si="186"/>
        <v>#VALUE!</v>
      </c>
      <c r="Z3444" s="509"/>
      <c r="AA3444" s="510"/>
      <c r="AB3444" s="628" t="s">
        <v>1310</v>
      </c>
      <c r="AC3444" s="431" t="s">
        <v>1156</v>
      </c>
      <c r="AD3444" s="356"/>
      <c r="AE3444" s="356"/>
      <c r="AF3444" s="356"/>
      <c r="AG3444" s="356"/>
      <c r="AH3444" s="356"/>
      <c r="AI3444" s="356"/>
      <c r="AJ3444" s="441"/>
      <c r="AK3444" s="359"/>
    </row>
    <row r="3445" spans="1:37">
      <c r="A3445" s="367"/>
      <c r="B3445" s="386" t="s">
        <v>1022</v>
      </c>
      <c r="C3445" s="402">
        <v>46.777900000000002</v>
      </c>
      <c r="D3445" s="428">
        <v>23.617899999999999</v>
      </c>
      <c r="E3445" s="449" t="s">
        <v>206</v>
      </c>
      <c r="F3445" s="450" t="s">
        <v>1500</v>
      </c>
      <c r="G3445" s="450" t="s">
        <v>2637</v>
      </c>
      <c r="H3445" s="450" t="s">
        <v>2940</v>
      </c>
      <c r="I3445" s="452" t="s">
        <v>675</v>
      </c>
      <c r="J3445" s="457" t="s">
        <v>825</v>
      </c>
      <c r="K3445" s="407">
        <v>1</v>
      </c>
      <c r="L3445" s="407">
        <v>8</v>
      </c>
      <c r="M3445" s="407">
        <v>7</v>
      </c>
      <c r="N3445" s="425" t="s">
        <v>840</v>
      </c>
      <c r="O3445" s="437"/>
      <c r="P3445" s="406"/>
      <c r="Q3445" s="406"/>
      <c r="R3445" s="406"/>
      <c r="S3445" s="406"/>
      <c r="T3445" s="406"/>
      <c r="U3445" s="406"/>
      <c r="V3445" s="406" t="e">
        <f t="shared" si="187"/>
        <v>#VALUE!</v>
      </c>
      <c r="W3445" s="676"/>
      <c r="X3445" s="507" t="e">
        <f t="shared" si="185"/>
        <v>#VALUE!</v>
      </c>
      <c r="Y3445" s="508" t="e">
        <f t="shared" si="186"/>
        <v>#VALUE!</v>
      </c>
      <c r="Z3445" s="509"/>
      <c r="AA3445" s="510"/>
      <c r="AB3445" s="628" t="s">
        <v>1310</v>
      </c>
      <c r="AC3445" s="431" t="s">
        <v>1156</v>
      </c>
      <c r="AD3445" s="356"/>
      <c r="AE3445" s="356"/>
      <c r="AF3445" s="356"/>
      <c r="AG3445" s="356"/>
      <c r="AH3445" s="356"/>
      <c r="AI3445" s="356"/>
      <c r="AJ3445" s="441"/>
      <c r="AK3445" s="359"/>
    </row>
    <row r="3446" spans="1:37">
      <c r="A3446" s="367"/>
      <c r="B3446" s="445" t="s">
        <v>1937</v>
      </c>
      <c r="C3446" s="402">
        <v>46.774700000000003</v>
      </c>
      <c r="D3446" s="428">
        <v>23.605599999999999</v>
      </c>
      <c r="E3446" s="449" t="s">
        <v>206</v>
      </c>
      <c r="F3446" s="450" t="s">
        <v>1500</v>
      </c>
      <c r="G3446" s="450" t="s">
        <v>2637</v>
      </c>
      <c r="H3446" s="450" t="s">
        <v>5599</v>
      </c>
      <c r="I3446" s="452" t="s">
        <v>1142</v>
      </c>
      <c r="J3446" s="457" t="s">
        <v>840</v>
      </c>
      <c r="K3446" s="407">
        <v>1</v>
      </c>
      <c r="L3446" s="407">
        <v>5</v>
      </c>
      <c r="M3446" s="407">
        <v>4</v>
      </c>
      <c r="N3446" s="425">
        <v>16</v>
      </c>
      <c r="O3446" s="437"/>
      <c r="P3446" s="406" t="s">
        <v>4</v>
      </c>
      <c r="Q3446" s="406" t="s">
        <v>4</v>
      </c>
      <c r="R3446" s="406" t="s">
        <v>4</v>
      </c>
      <c r="S3446" s="406"/>
      <c r="T3446" s="406"/>
      <c r="U3446" s="406"/>
      <c r="V3446" s="406">
        <f t="shared" si="187"/>
        <v>16</v>
      </c>
      <c r="W3446" s="676"/>
      <c r="X3446" s="507" t="str">
        <f t="shared" si="185"/>
        <v>? garsoniere, ? două camere, ? trei camere, 16 număr camere necunoscut &lt;span style="color: red;"&gt;(spuneți-mi sau trimiteți tabel întreținere)&lt;/span&gt;</v>
      </c>
      <c r="Y3446" s="508" t="str">
        <f t="shared" si="186"/>
        <v>16 din care ? garsoniere, ? două camere, ? trei camere, 16 număr camere necunoscut &lt;span style="color: red;"&gt;(spuneți-mi sau trimiteți tabel întreținere)&lt;/span&gt;</v>
      </c>
      <c r="Z3446" s="509"/>
      <c r="AA3446" s="510" t="s">
        <v>777</v>
      </c>
      <c r="AB3446" s="628" t="s">
        <v>1316</v>
      </c>
      <c r="AC3446" s="431" t="s">
        <v>1156</v>
      </c>
      <c r="AD3446" s="356"/>
      <c r="AE3446" s="356" t="s">
        <v>1751</v>
      </c>
      <c r="AF3446" s="356" t="s">
        <v>1107</v>
      </c>
      <c r="AG3446" s="356" t="s">
        <v>2549</v>
      </c>
      <c r="AH3446" s="356" t="s">
        <v>1938</v>
      </c>
      <c r="AI3446" s="356"/>
      <c r="AJ3446" s="496"/>
      <c r="AK3446" s="359"/>
    </row>
    <row r="3447" spans="1:37">
      <c r="A3447" s="367"/>
      <c r="B3447" s="445" t="s">
        <v>1940</v>
      </c>
      <c r="C3447" s="402">
        <v>46.775399999999998</v>
      </c>
      <c r="D3447" s="428">
        <v>23.613099999999999</v>
      </c>
      <c r="E3447" s="449" t="s">
        <v>206</v>
      </c>
      <c r="F3447" s="450" t="s">
        <v>1500</v>
      </c>
      <c r="G3447" s="450" t="s">
        <v>2637</v>
      </c>
      <c r="H3447" s="450" t="s">
        <v>5600</v>
      </c>
      <c r="I3447" s="452" t="s">
        <v>2124</v>
      </c>
      <c r="J3447" s="457" t="s">
        <v>840</v>
      </c>
      <c r="K3447" s="407">
        <v>1</v>
      </c>
      <c r="L3447" s="407">
        <v>13</v>
      </c>
      <c r="M3447" s="407">
        <v>12</v>
      </c>
      <c r="N3447" s="425" t="s">
        <v>840</v>
      </c>
      <c r="O3447" s="437"/>
      <c r="P3447" s="406"/>
      <c r="Q3447" s="406"/>
      <c r="R3447" s="406"/>
      <c r="S3447" s="406"/>
      <c r="T3447" s="406"/>
      <c r="U3447" s="406"/>
      <c r="V3447" s="406" t="e">
        <f t="shared" si="187"/>
        <v>#VALUE!</v>
      </c>
      <c r="W3447" s="676"/>
      <c r="X3447" s="507" t="e">
        <f t="shared" si="185"/>
        <v>#VALUE!</v>
      </c>
      <c r="Y3447" s="508" t="e">
        <f t="shared" si="186"/>
        <v>#VALUE!</v>
      </c>
      <c r="Z3447" s="509"/>
      <c r="AA3447" s="510" t="s">
        <v>777</v>
      </c>
      <c r="AB3447" s="628" t="s">
        <v>1316</v>
      </c>
      <c r="AC3447" s="431" t="s">
        <v>1156</v>
      </c>
      <c r="AD3447" s="356"/>
      <c r="AE3447" s="356" t="s">
        <v>1941</v>
      </c>
      <c r="AF3447" s="356" t="s">
        <v>1107</v>
      </c>
      <c r="AG3447" s="356" t="s">
        <v>1012</v>
      </c>
      <c r="AH3447" s="356" t="s">
        <v>1813</v>
      </c>
      <c r="AI3447" s="356"/>
      <c r="AJ3447" s="441"/>
      <c r="AK3447" s="359"/>
    </row>
    <row r="3448" spans="1:37">
      <c r="A3448" s="367"/>
      <c r="B3448" s="445" t="s">
        <v>916</v>
      </c>
      <c r="C3448" s="402">
        <v>46.774000000000001</v>
      </c>
      <c r="D3448" s="428">
        <v>23.606200000000001</v>
      </c>
      <c r="E3448" s="449" t="s">
        <v>206</v>
      </c>
      <c r="F3448" s="450" t="s">
        <v>1500</v>
      </c>
      <c r="G3448" s="450" t="s">
        <v>2637</v>
      </c>
      <c r="H3448" s="450" t="s">
        <v>5601</v>
      </c>
      <c r="I3448" s="452" t="s">
        <v>1142</v>
      </c>
      <c r="J3448" s="457" t="s">
        <v>840</v>
      </c>
      <c r="K3448" s="407">
        <v>1</v>
      </c>
      <c r="L3448" s="407">
        <v>5</v>
      </c>
      <c r="M3448" s="407">
        <v>4</v>
      </c>
      <c r="N3448" s="425" t="s">
        <v>840</v>
      </c>
      <c r="O3448" s="437"/>
      <c r="P3448" s="406"/>
      <c r="Q3448" s="406" t="s">
        <v>4</v>
      </c>
      <c r="R3448" s="406" t="s">
        <v>4</v>
      </c>
      <c r="S3448" s="406"/>
      <c r="T3448" s="406"/>
      <c r="U3448" s="406"/>
      <c r="V3448" s="406" t="e">
        <f t="shared" si="187"/>
        <v>#VALUE!</v>
      </c>
      <c r="W3448" s="676"/>
      <c r="X3448" s="507" t="e">
        <f t="shared" si="185"/>
        <v>#VALUE!</v>
      </c>
      <c r="Y3448" s="508" t="e">
        <f t="shared" si="186"/>
        <v>#VALUE!</v>
      </c>
      <c r="Z3448" s="509"/>
      <c r="AA3448" s="510" t="s">
        <v>777</v>
      </c>
      <c r="AB3448" s="628" t="s">
        <v>1316</v>
      </c>
      <c r="AC3448" s="431" t="s">
        <v>1156</v>
      </c>
      <c r="AD3448" s="356"/>
      <c r="AE3448" s="356" t="s">
        <v>916</v>
      </c>
      <c r="AF3448" s="356" t="s">
        <v>1113</v>
      </c>
      <c r="AG3448" s="356" t="s">
        <v>1006</v>
      </c>
      <c r="AH3448" s="356" t="s">
        <v>1939</v>
      </c>
      <c r="AI3448" s="356"/>
      <c r="AJ3448" s="441"/>
      <c r="AK3448" s="359"/>
    </row>
    <row r="3449" spans="1:37">
      <c r="A3449" s="367"/>
      <c r="B3449" s="445" t="s">
        <v>1942</v>
      </c>
      <c r="C3449" s="402">
        <v>46.777700000000003</v>
      </c>
      <c r="D3449" s="428">
        <v>23.6174</v>
      </c>
      <c r="E3449" s="449" t="s">
        <v>206</v>
      </c>
      <c r="F3449" s="450" t="s">
        <v>1500</v>
      </c>
      <c r="G3449" s="450" t="s">
        <v>2637</v>
      </c>
      <c r="H3449" s="450" t="s">
        <v>5602</v>
      </c>
      <c r="I3449" s="452" t="s">
        <v>2123</v>
      </c>
      <c r="J3449" s="457" t="s">
        <v>825</v>
      </c>
      <c r="K3449" s="407" t="s">
        <v>840</v>
      </c>
      <c r="L3449" s="407">
        <v>6</v>
      </c>
      <c r="M3449" s="407">
        <v>6</v>
      </c>
      <c r="N3449" s="425">
        <v>35</v>
      </c>
      <c r="O3449" s="437"/>
      <c r="P3449" s="406" t="s">
        <v>4</v>
      </c>
      <c r="Q3449" s="406" t="s">
        <v>4</v>
      </c>
      <c r="R3449" s="406" t="s">
        <v>4</v>
      </c>
      <c r="S3449" s="406"/>
      <c r="T3449" s="406"/>
      <c r="U3449" s="406"/>
      <c r="V3449" s="406">
        <f t="shared" si="187"/>
        <v>35</v>
      </c>
      <c r="W3449" s="676"/>
      <c r="X3449" s="507" t="str">
        <f t="shared" si="185"/>
        <v>? garsoniere, ? două camere, ? trei camere, 35 număr camere necunoscut &lt;span style="color: red;"&gt;(spuneți-mi sau trimiteți tabel întreținere)&lt;/span&gt;</v>
      </c>
      <c r="Y3449" s="508" t="str">
        <f t="shared" si="186"/>
        <v>35 din care ? garsoniere, ? două camere, ? trei camere, 35 număr camere necunoscut &lt;span style="color: red;"&gt;(spuneți-mi sau trimiteți tabel întreținere)&lt;/span&gt;</v>
      </c>
      <c r="Z3449" s="509"/>
      <c r="AA3449" s="510" t="s">
        <v>777</v>
      </c>
      <c r="AB3449" s="628" t="s">
        <v>1316</v>
      </c>
      <c r="AC3449" s="431" t="s">
        <v>1156</v>
      </c>
      <c r="AD3449" s="356"/>
      <c r="AE3449" s="356" t="s">
        <v>1943</v>
      </c>
      <c r="AF3449" s="356" t="s">
        <v>1107</v>
      </c>
      <c r="AG3449" s="356" t="s">
        <v>2091</v>
      </c>
      <c r="AH3449" s="356" t="s">
        <v>1944</v>
      </c>
      <c r="AI3449" s="356"/>
      <c r="AJ3449" s="441"/>
      <c r="AK3449" s="359"/>
    </row>
    <row r="3450" spans="1:37">
      <c r="A3450" s="367"/>
      <c r="B3450" s="445" t="s">
        <v>1945</v>
      </c>
      <c r="C3450" s="402">
        <v>46.774000000000001</v>
      </c>
      <c r="D3450" s="428">
        <v>23.620200000000001</v>
      </c>
      <c r="E3450" s="449" t="s">
        <v>206</v>
      </c>
      <c r="F3450" s="450" t="s">
        <v>1500</v>
      </c>
      <c r="G3450" s="450" t="s">
        <v>2637</v>
      </c>
      <c r="H3450" s="450" t="s">
        <v>5603</v>
      </c>
      <c r="I3450" s="452" t="s">
        <v>840</v>
      </c>
      <c r="J3450" s="457" t="s">
        <v>825</v>
      </c>
      <c r="K3450" s="407" t="s">
        <v>840</v>
      </c>
      <c r="L3450" s="407" t="s">
        <v>840</v>
      </c>
      <c r="M3450" s="407" t="s">
        <v>840</v>
      </c>
      <c r="N3450" s="425">
        <v>200</v>
      </c>
      <c r="O3450" s="437"/>
      <c r="P3450" s="406" t="s">
        <v>4</v>
      </c>
      <c r="Q3450" s="406" t="s">
        <v>4</v>
      </c>
      <c r="R3450" s="406" t="s">
        <v>4</v>
      </c>
      <c r="S3450" s="406" t="s">
        <v>4</v>
      </c>
      <c r="T3450" s="406"/>
      <c r="U3450" s="406"/>
      <c r="V3450" s="406">
        <f t="shared" si="187"/>
        <v>200</v>
      </c>
      <c r="W3450" s="676"/>
      <c r="X3450" s="507" t="str">
        <f t="shared" si="185"/>
        <v>? garsoniere, ? două camere, ? trei camere, ? patru camere, 200 număr camere necunoscut &lt;span style="color: red;"&gt;(spuneți-mi sau trimiteți tabel întreținere)&lt;/span&gt;</v>
      </c>
      <c r="Y3450" s="508" t="str">
        <f t="shared" si="186"/>
        <v>200 din care ? garsoniere, ? două camere, ? trei camere, ? patru camere, 200 număr camere necunoscut &lt;span style="color: red;"&gt;(spuneți-mi sau trimiteți tabel întreținere)&lt;/span&gt;</v>
      </c>
      <c r="Z3450" s="509"/>
      <c r="AA3450" s="510" t="s">
        <v>1126</v>
      </c>
      <c r="AB3450" s="628" t="s">
        <v>1316</v>
      </c>
      <c r="AC3450" s="431" t="s">
        <v>1156</v>
      </c>
      <c r="AD3450" s="356"/>
      <c r="AE3450" s="356" t="s">
        <v>1122</v>
      </c>
      <c r="AF3450" s="356" t="s">
        <v>1107</v>
      </c>
      <c r="AG3450" s="356" t="s">
        <v>1118</v>
      </c>
      <c r="AH3450" s="356" t="s">
        <v>1946</v>
      </c>
      <c r="AI3450" s="356"/>
      <c r="AJ3450" s="441"/>
      <c r="AK3450" s="359"/>
    </row>
    <row r="3451" spans="1:37">
      <c r="A3451" s="367" t="s">
        <v>32</v>
      </c>
      <c r="B3451" s="369" t="s">
        <v>1022</v>
      </c>
      <c r="C3451" s="461">
        <v>46.764899999999997</v>
      </c>
      <c r="D3451" s="462">
        <v>23.528500000000001</v>
      </c>
      <c r="E3451" s="463" t="s">
        <v>206</v>
      </c>
      <c r="F3451" s="464" t="s">
        <v>1500</v>
      </c>
      <c r="G3451" s="464" t="s">
        <v>2691</v>
      </c>
      <c r="H3451" s="464" t="s">
        <v>3053</v>
      </c>
      <c r="I3451" s="474" t="s">
        <v>874</v>
      </c>
      <c r="J3451" s="475" t="s">
        <v>840</v>
      </c>
      <c r="K3451" s="476">
        <v>7</v>
      </c>
      <c r="L3451" s="476">
        <v>5</v>
      </c>
      <c r="M3451" s="476">
        <v>5</v>
      </c>
      <c r="N3451" s="477" t="s">
        <v>840</v>
      </c>
      <c r="O3451" s="478"/>
      <c r="P3451" s="479"/>
      <c r="Q3451" s="479"/>
      <c r="R3451" s="479"/>
      <c r="S3451" s="479"/>
      <c r="T3451" s="479"/>
      <c r="U3451" s="479"/>
      <c r="V3451" s="479" t="e">
        <f t="shared" si="187"/>
        <v>#VALUE!</v>
      </c>
      <c r="W3451" s="679"/>
      <c r="X3451" s="515" t="e">
        <f t="shared" si="185"/>
        <v>#VALUE!</v>
      </c>
      <c r="Y3451" s="516" t="e">
        <f t="shared" si="186"/>
        <v>#VALUE!</v>
      </c>
      <c r="Z3451" s="517"/>
      <c r="AA3451" s="518"/>
      <c r="AB3451" s="400" t="s">
        <v>1310</v>
      </c>
      <c r="AC3451" s="458" t="s">
        <v>1156</v>
      </c>
      <c r="AD3451" s="472"/>
      <c r="AE3451" s="472"/>
      <c r="AF3451" s="472"/>
      <c r="AG3451" s="472"/>
      <c r="AH3451" s="472"/>
      <c r="AI3451" s="472"/>
      <c r="AJ3451" s="473"/>
      <c r="AK3451" s="359"/>
    </row>
    <row r="3452" spans="1:37">
      <c r="A3452" s="367"/>
      <c r="B3452" s="445" t="s">
        <v>1741</v>
      </c>
      <c r="C3452" s="402">
        <v>46.762999999999998</v>
      </c>
      <c r="D3452" s="428">
        <v>23.526199999999999</v>
      </c>
      <c r="E3452" s="449" t="s">
        <v>206</v>
      </c>
      <c r="F3452" s="450" t="s">
        <v>1500</v>
      </c>
      <c r="G3452" s="450" t="s">
        <v>2691</v>
      </c>
      <c r="H3452" s="450" t="s">
        <v>3053</v>
      </c>
      <c r="I3452" s="452">
        <v>3</v>
      </c>
      <c r="J3452" s="457" t="s">
        <v>825</v>
      </c>
      <c r="K3452" s="407" t="s">
        <v>840</v>
      </c>
      <c r="L3452" s="407" t="s">
        <v>840</v>
      </c>
      <c r="M3452" s="407" t="s">
        <v>840</v>
      </c>
      <c r="N3452" s="425" t="s">
        <v>840</v>
      </c>
      <c r="O3452" s="437"/>
      <c r="P3452" s="406"/>
      <c r="Q3452" s="406" t="s">
        <v>4</v>
      </c>
      <c r="R3452" s="406" t="s">
        <v>4</v>
      </c>
      <c r="S3452" s="406"/>
      <c r="T3452" s="406"/>
      <c r="U3452" s="406"/>
      <c r="V3452" s="406" t="e">
        <f t="shared" si="187"/>
        <v>#VALUE!</v>
      </c>
      <c r="W3452" s="676"/>
      <c r="X3452" s="507" t="e">
        <f t="shared" si="185"/>
        <v>#VALUE!</v>
      </c>
      <c r="Y3452" s="508" t="e">
        <f t="shared" si="186"/>
        <v>#VALUE!</v>
      </c>
      <c r="Z3452" s="509"/>
      <c r="AA3452" s="510" t="s">
        <v>777</v>
      </c>
      <c r="AB3452" s="628" t="s">
        <v>1316</v>
      </c>
      <c r="AC3452" s="431" t="s">
        <v>1156</v>
      </c>
      <c r="AD3452" s="356"/>
      <c r="AE3452" s="356" t="s">
        <v>1743</v>
      </c>
      <c r="AF3452" s="356" t="s">
        <v>1107</v>
      </c>
      <c r="AG3452" s="356" t="s">
        <v>1012</v>
      </c>
      <c r="AH3452" s="356" t="s">
        <v>1742</v>
      </c>
      <c r="AI3452" s="356"/>
      <c r="AJ3452" s="441"/>
      <c r="AK3452" s="359"/>
    </row>
    <row r="3453" spans="1:37">
      <c r="A3453" s="367"/>
      <c r="B3453" s="445" t="s">
        <v>1738</v>
      </c>
      <c r="C3453" s="402">
        <v>46.7637</v>
      </c>
      <c r="D3453" s="428">
        <v>23.524999999999999</v>
      </c>
      <c r="E3453" s="449" t="s">
        <v>206</v>
      </c>
      <c r="F3453" s="450" t="s">
        <v>1500</v>
      </c>
      <c r="G3453" s="450" t="s">
        <v>2691</v>
      </c>
      <c r="H3453" s="450" t="s">
        <v>3053</v>
      </c>
      <c r="I3453" s="452" t="s">
        <v>630</v>
      </c>
      <c r="J3453" s="457" t="s">
        <v>840</v>
      </c>
      <c r="K3453" s="407" t="s">
        <v>840</v>
      </c>
      <c r="L3453" s="407" t="s">
        <v>840</v>
      </c>
      <c r="M3453" s="407" t="s">
        <v>840</v>
      </c>
      <c r="N3453" s="425" t="s">
        <v>840</v>
      </c>
      <c r="O3453" s="437"/>
      <c r="P3453" s="406"/>
      <c r="Q3453" s="406" t="s">
        <v>4</v>
      </c>
      <c r="R3453" s="406" t="s">
        <v>4</v>
      </c>
      <c r="S3453" s="406"/>
      <c r="T3453" s="406"/>
      <c r="U3453" s="406"/>
      <c r="V3453" s="406" t="e">
        <f t="shared" si="187"/>
        <v>#VALUE!</v>
      </c>
      <c r="W3453" s="676"/>
      <c r="X3453" s="507" t="e">
        <f t="shared" si="185"/>
        <v>#VALUE!</v>
      </c>
      <c r="Y3453" s="508" t="e">
        <f t="shared" si="186"/>
        <v>#VALUE!</v>
      </c>
      <c r="Z3453" s="509"/>
      <c r="AA3453" s="510" t="s">
        <v>2402</v>
      </c>
      <c r="AB3453" s="628" t="s">
        <v>1316</v>
      </c>
      <c r="AC3453" s="431" t="s">
        <v>1156</v>
      </c>
      <c r="AD3453" s="356"/>
      <c r="AE3453" s="356" t="s">
        <v>1740</v>
      </c>
      <c r="AF3453" s="356" t="s">
        <v>1111</v>
      </c>
      <c r="AG3453" s="356" t="s">
        <v>631</v>
      </c>
      <c r="AH3453" s="356" t="s">
        <v>1739</v>
      </c>
      <c r="AI3453" s="356"/>
      <c r="AJ3453" s="441"/>
      <c r="AK3453" s="359"/>
    </row>
    <row r="3454" spans="1:37">
      <c r="A3454" s="367" t="s">
        <v>32</v>
      </c>
      <c r="B3454" s="369" t="s">
        <v>1022</v>
      </c>
      <c r="C3454" s="461">
        <v>46.761299999999999</v>
      </c>
      <c r="D3454" s="462">
        <v>23.5654</v>
      </c>
      <c r="E3454" s="463" t="s">
        <v>206</v>
      </c>
      <c r="F3454" s="464" t="s">
        <v>1500</v>
      </c>
      <c r="G3454" s="464" t="s">
        <v>2638</v>
      </c>
      <c r="H3454" s="464" t="s">
        <v>5604</v>
      </c>
      <c r="I3454" s="474" t="s">
        <v>690</v>
      </c>
      <c r="J3454" s="475" t="s">
        <v>825</v>
      </c>
      <c r="K3454" s="476">
        <v>1</v>
      </c>
      <c r="L3454" s="476">
        <v>7</v>
      </c>
      <c r="M3454" s="476">
        <v>6</v>
      </c>
      <c r="N3454" s="477" t="s">
        <v>840</v>
      </c>
      <c r="O3454" s="478"/>
      <c r="P3454" s="479"/>
      <c r="Q3454" s="479"/>
      <c r="R3454" s="479"/>
      <c r="S3454" s="479"/>
      <c r="T3454" s="479"/>
      <c r="U3454" s="479"/>
      <c r="V3454" s="479" t="e">
        <f t="shared" si="187"/>
        <v>#VALUE!</v>
      </c>
      <c r="W3454" s="679"/>
      <c r="X3454" s="515" t="e">
        <f t="shared" si="185"/>
        <v>#VALUE!</v>
      </c>
      <c r="Y3454" s="516" t="e">
        <f t="shared" si="186"/>
        <v>#VALUE!</v>
      </c>
      <c r="Z3454" s="517"/>
      <c r="AA3454" s="518"/>
      <c r="AB3454" s="400" t="s">
        <v>1310</v>
      </c>
      <c r="AC3454" s="458" t="s">
        <v>1156</v>
      </c>
      <c r="AD3454" s="472"/>
      <c r="AE3454" s="472"/>
      <c r="AF3454" s="472"/>
      <c r="AG3454" s="472"/>
      <c r="AH3454" s="472"/>
      <c r="AI3454" s="472"/>
      <c r="AJ3454" s="473"/>
      <c r="AK3454" s="359"/>
    </row>
    <row r="3455" spans="1:37">
      <c r="A3455" s="367"/>
      <c r="B3455" s="386" t="s">
        <v>1022</v>
      </c>
      <c r="C3455" s="402">
        <v>46.761699999999998</v>
      </c>
      <c r="D3455" s="428">
        <v>23.566600000000001</v>
      </c>
      <c r="E3455" s="449" t="s">
        <v>206</v>
      </c>
      <c r="F3455" s="450" t="s">
        <v>1500</v>
      </c>
      <c r="G3455" s="450" t="s">
        <v>2638</v>
      </c>
      <c r="H3455" s="450" t="s">
        <v>5604</v>
      </c>
      <c r="I3455" s="452" t="s">
        <v>2156</v>
      </c>
      <c r="J3455" s="457" t="s">
        <v>825</v>
      </c>
      <c r="K3455" s="407" t="s">
        <v>840</v>
      </c>
      <c r="L3455" s="407">
        <v>8</v>
      </c>
      <c r="M3455" s="407">
        <v>7</v>
      </c>
      <c r="N3455" s="425" t="s">
        <v>840</v>
      </c>
      <c r="O3455" s="437"/>
      <c r="P3455" s="406"/>
      <c r="Q3455" s="406"/>
      <c r="R3455" s="406"/>
      <c r="S3455" s="406"/>
      <c r="T3455" s="406"/>
      <c r="U3455" s="406"/>
      <c r="V3455" s="406" t="e">
        <f t="shared" si="187"/>
        <v>#VALUE!</v>
      </c>
      <c r="W3455" s="676"/>
      <c r="X3455" s="507" t="e">
        <f t="shared" si="185"/>
        <v>#VALUE!</v>
      </c>
      <c r="Y3455" s="508" t="e">
        <f t="shared" si="186"/>
        <v>#VALUE!</v>
      </c>
      <c r="Z3455" s="509"/>
      <c r="AA3455" s="510"/>
      <c r="AB3455" s="628" t="s">
        <v>1310</v>
      </c>
      <c r="AC3455" s="431" t="s">
        <v>1156</v>
      </c>
      <c r="AD3455" s="356"/>
      <c r="AE3455" s="356"/>
      <c r="AF3455" s="356"/>
      <c r="AG3455" s="356"/>
      <c r="AH3455" s="356"/>
      <c r="AI3455" s="356"/>
      <c r="AJ3455" s="441"/>
      <c r="AK3455" s="359"/>
    </row>
    <row r="3456" spans="1:37">
      <c r="A3456" s="367"/>
      <c r="B3456" s="386" t="s">
        <v>1022</v>
      </c>
      <c r="C3456" s="402">
        <v>46.761800000000001</v>
      </c>
      <c r="D3456" s="428">
        <v>23.555900000000001</v>
      </c>
      <c r="E3456" s="449" t="s">
        <v>206</v>
      </c>
      <c r="F3456" s="450" t="s">
        <v>1500</v>
      </c>
      <c r="G3456" s="450" t="s">
        <v>2638</v>
      </c>
      <c r="H3456" s="450" t="s">
        <v>3160</v>
      </c>
      <c r="I3456" s="452" t="s">
        <v>732</v>
      </c>
      <c r="J3456" s="457" t="s">
        <v>840</v>
      </c>
      <c r="K3456" s="407">
        <v>1</v>
      </c>
      <c r="L3456" s="407">
        <v>7</v>
      </c>
      <c r="M3456" s="407">
        <v>5</v>
      </c>
      <c r="N3456" s="425" t="s">
        <v>840</v>
      </c>
      <c r="O3456" s="437"/>
      <c r="P3456" s="406"/>
      <c r="Q3456" s="406"/>
      <c r="R3456" s="406"/>
      <c r="S3456" s="406"/>
      <c r="T3456" s="406"/>
      <c r="U3456" s="406"/>
      <c r="V3456" s="406" t="e">
        <f t="shared" si="187"/>
        <v>#VALUE!</v>
      </c>
      <c r="W3456" s="676"/>
      <c r="X3456" s="507" t="e">
        <f t="shared" si="185"/>
        <v>#VALUE!</v>
      </c>
      <c r="Y3456" s="508" t="e">
        <f t="shared" si="186"/>
        <v>#VALUE!</v>
      </c>
      <c r="Z3456" s="509"/>
      <c r="AA3456" s="510"/>
      <c r="AB3456" s="628" t="s">
        <v>1310</v>
      </c>
      <c r="AC3456" s="431" t="s">
        <v>1156</v>
      </c>
      <c r="AD3456" s="356"/>
      <c r="AE3456" s="356"/>
      <c r="AF3456" s="356"/>
      <c r="AG3456" s="356"/>
      <c r="AH3456" s="356"/>
      <c r="AI3456" s="356"/>
      <c r="AJ3456" s="441"/>
      <c r="AK3456" s="359"/>
    </row>
    <row r="3457" spans="1:37">
      <c r="A3457" s="367"/>
      <c r="B3457" s="386" t="s">
        <v>1022</v>
      </c>
      <c r="C3457" s="402">
        <v>46.762</v>
      </c>
      <c r="D3457" s="428">
        <v>23.555900000000001</v>
      </c>
      <c r="E3457" s="449" t="s">
        <v>206</v>
      </c>
      <c r="F3457" s="450" t="s">
        <v>1500</v>
      </c>
      <c r="G3457" s="450" t="s">
        <v>2638</v>
      </c>
      <c r="H3457" s="450" t="s">
        <v>3160</v>
      </c>
      <c r="I3457" s="452" t="s">
        <v>783</v>
      </c>
      <c r="J3457" s="457" t="s">
        <v>840</v>
      </c>
      <c r="K3457" s="407">
        <v>1</v>
      </c>
      <c r="L3457" s="407">
        <v>7</v>
      </c>
      <c r="M3457" s="407">
        <v>5</v>
      </c>
      <c r="N3457" s="425" t="s">
        <v>840</v>
      </c>
      <c r="O3457" s="437"/>
      <c r="P3457" s="406"/>
      <c r="Q3457" s="406"/>
      <c r="R3457" s="406"/>
      <c r="S3457" s="406"/>
      <c r="T3457" s="406"/>
      <c r="U3457" s="406"/>
      <c r="V3457" s="406" t="e">
        <f t="shared" si="187"/>
        <v>#VALUE!</v>
      </c>
      <c r="W3457" s="676"/>
      <c r="X3457" s="507" t="e">
        <f t="shared" si="185"/>
        <v>#VALUE!</v>
      </c>
      <c r="Y3457" s="508" t="e">
        <f t="shared" si="186"/>
        <v>#VALUE!</v>
      </c>
      <c r="Z3457" s="509"/>
      <c r="AA3457" s="510"/>
      <c r="AB3457" s="628" t="s">
        <v>1310</v>
      </c>
      <c r="AC3457" s="431" t="s">
        <v>1156</v>
      </c>
      <c r="AD3457" s="356"/>
      <c r="AE3457" s="356"/>
      <c r="AF3457" s="356"/>
      <c r="AG3457" s="356"/>
      <c r="AH3457" s="356"/>
      <c r="AI3457" s="356"/>
      <c r="AJ3457" s="441"/>
      <c r="AK3457" s="359"/>
    </row>
    <row r="3458" spans="1:37">
      <c r="A3458" s="367"/>
      <c r="B3458" s="386" t="s">
        <v>1022</v>
      </c>
      <c r="C3458" s="402">
        <v>46.762</v>
      </c>
      <c r="D3458" s="428">
        <v>23.567900000000002</v>
      </c>
      <c r="E3458" s="449" t="s">
        <v>206</v>
      </c>
      <c r="F3458" s="450" t="s">
        <v>1500</v>
      </c>
      <c r="G3458" s="450" t="s">
        <v>2638</v>
      </c>
      <c r="H3458" s="450" t="s">
        <v>2940</v>
      </c>
      <c r="I3458" s="452" t="s">
        <v>676</v>
      </c>
      <c r="J3458" s="457" t="s">
        <v>825</v>
      </c>
      <c r="K3458" s="407">
        <v>1</v>
      </c>
      <c r="L3458" s="407">
        <v>7</v>
      </c>
      <c r="M3458" s="407">
        <v>6</v>
      </c>
      <c r="N3458" s="425" t="s">
        <v>840</v>
      </c>
      <c r="O3458" s="437"/>
      <c r="P3458" s="406"/>
      <c r="Q3458" s="406"/>
      <c r="R3458" s="406"/>
      <c r="S3458" s="406"/>
      <c r="T3458" s="406"/>
      <c r="U3458" s="406"/>
      <c r="V3458" s="406" t="e">
        <f t="shared" si="187"/>
        <v>#VALUE!</v>
      </c>
      <c r="W3458" s="676"/>
      <c r="X3458" s="507" t="e">
        <f t="shared" si="185"/>
        <v>#VALUE!</v>
      </c>
      <c r="Y3458" s="508" t="e">
        <f t="shared" si="186"/>
        <v>#VALUE!</v>
      </c>
      <c r="Z3458" s="509"/>
      <c r="AA3458" s="510"/>
      <c r="AB3458" s="628" t="s">
        <v>1310</v>
      </c>
      <c r="AC3458" s="431" t="s">
        <v>1156</v>
      </c>
      <c r="AD3458" s="356"/>
      <c r="AE3458" s="356"/>
      <c r="AF3458" s="356"/>
      <c r="AG3458" s="356"/>
      <c r="AH3458" s="356"/>
      <c r="AI3458" s="356"/>
      <c r="AJ3458" s="441"/>
      <c r="AK3458" s="359"/>
    </row>
    <row r="3459" spans="1:37">
      <c r="A3459" s="367"/>
      <c r="B3459" s="386" t="s">
        <v>1022</v>
      </c>
      <c r="C3459" s="402">
        <v>46.762599999999999</v>
      </c>
      <c r="D3459" s="428">
        <v>23.556799999999999</v>
      </c>
      <c r="E3459" s="449" t="s">
        <v>206</v>
      </c>
      <c r="F3459" s="450" t="s">
        <v>1500</v>
      </c>
      <c r="G3459" s="450" t="s">
        <v>2638</v>
      </c>
      <c r="H3459" s="450" t="s">
        <v>3160</v>
      </c>
      <c r="I3459" s="452" t="s">
        <v>1133</v>
      </c>
      <c r="J3459" s="457" t="s">
        <v>825</v>
      </c>
      <c r="K3459" s="407">
        <v>1</v>
      </c>
      <c r="L3459" s="407">
        <v>7</v>
      </c>
      <c r="M3459" s="407">
        <v>6</v>
      </c>
      <c r="N3459" s="425" t="s">
        <v>840</v>
      </c>
      <c r="O3459" s="437"/>
      <c r="P3459" s="406"/>
      <c r="Q3459" s="406"/>
      <c r="R3459" s="406"/>
      <c r="S3459" s="406"/>
      <c r="T3459" s="406"/>
      <c r="U3459" s="406"/>
      <c r="V3459" s="406" t="e">
        <f t="shared" si="187"/>
        <v>#VALUE!</v>
      </c>
      <c r="W3459" s="676"/>
      <c r="X3459" s="507" t="e">
        <f t="shared" si="185"/>
        <v>#VALUE!</v>
      </c>
      <c r="Y3459" s="508" t="e">
        <f t="shared" si="186"/>
        <v>#VALUE!</v>
      </c>
      <c r="Z3459" s="509"/>
      <c r="AA3459" s="510"/>
      <c r="AB3459" s="628" t="s">
        <v>1310</v>
      </c>
      <c r="AC3459" s="431" t="s">
        <v>1156</v>
      </c>
      <c r="AD3459" s="356"/>
      <c r="AE3459" s="356"/>
      <c r="AF3459" s="356"/>
      <c r="AG3459" s="356"/>
      <c r="AH3459" s="356"/>
      <c r="AI3459" s="356"/>
      <c r="AJ3459" s="441"/>
      <c r="AK3459" s="359"/>
    </row>
    <row r="3460" spans="1:37">
      <c r="A3460" s="367"/>
      <c r="B3460" s="386" t="s">
        <v>1022</v>
      </c>
      <c r="C3460" s="402">
        <v>46.762599999999999</v>
      </c>
      <c r="D3460" s="428">
        <v>23.573599999999999</v>
      </c>
      <c r="E3460" s="449" t="s">
        <v>206</v>
      </c>
      <c r="F3460" s="450" t="s">
        <v>1500</v>
      </c>
      <c r="G3460" s="450" t="s">
        <v>2638</v>
      </c>
      <c r="H3460" s="450" t="s">
        <v>5605</v>
      </c>
      <c r="I3460" s="452" t="s">
        <v>671</v>
      </c>
      <c r="J3460" s="457" t="s">
        <v>825</v>
      </c>
      <c r="K3460" s="407" t="s">
        <v>840</v>
      </c>
      <c r="L3460" s="407">
        <v>7</v>
      </c>
      <c r="M3460" s="407">
        <v>6</v>
      </c>
      <c r="N3460" s="425" t="s">
        <v>840</v>
      </c>
      <c r="O3460" s="437"/>
      <c r="P3460" s="406"/>
      <c r="Q3460" s="406"/>
      <c r="R3460" s="406"/>
      <c r="S3460" s="406"/>
      <c r="T3460" s="406"/>
      <c r="U3460" s="406"/>
      <c r="V3460" s="406" t="e">
        <f t="shared" si="187"/>
        <v>#VALUE!</v>
      </c>
      <c r="W3460" s="676"/>
      <c r="X3460" s="507" t="e">
        <f t="shared" si="185"/>
        <v>#VALUE!</v>
      </c>
      <c r="Y3460" s="508" t="e">
        <f t="shared" si="186"/>
        <v>#VALUE!</v>
      </c>
      <c r="Z3460" s="509"/>
      <c r="AA3460" s="510"/>
      <c r="AB3460" s="628" t="s">
        <v>1310</v>
      </c>
      <c r="AC3460" s="431" t="s">
        <v>1156</v>
      </c>
      <c r="AD3460" s="356"/>
      <c r="AE3460" s="356"/>
      <c r="AF3460" s="356"/>
      <c r="AG3460" s="356"/>
      <c r="AH3460" s="356"/>
      <c r="AI3460" s="356"/>
      <c r="AJ3460" s="441"/>
      <c r="AK3460" s="359"/>
    </row>
    <row r="3461" spans="1:37">
      <c r="A3461" s="367"/>
      <c r="B3461" s="386" t="s">
        <v>1022</v>
      </c>
      <c r="C3461" s="402">
        <v>46.762999999999998</v>
      </c>
      <c r="D3461" s="428">
        <v>23.569600000000001</v>
      </c>
      <c r="E3461" s="449" t="s">
        <v>206</v>
      </c>
      <c r="F3461" s="450" t="s">
        <v>1500</v>
      </c>
      <c r="G3461" s="450" t="s">
        <v>2638</v>
      </c>
      <c r="H3461" s="450" t="s">
        <v>3160</v>
      </c>
      <c r="I3461" s="452" t="s">
        <v>684</v>
      </c>
      <c r="J3461" s="457" t="s">
        <v>840</v>
      </c>
      <c r="K3461" s="407">
        <v>1</v>
      </c>
      <c r="L3461" s="407">
        <v>4</v>
      </c>
      <c r="M3461" s="407">
        <v>4</v>
      </c>
      <c r="N3461" s="425" t="s">
        <v>840</v>
      </c>
      <c r="O3461" s="437"/>
      <c r="P3461" s="406"/>
      <c r="Q3461" s="406"/>
      <c r="R3461" s="406"/>
      <c r="S3461" s="406"/>
      <c r="T3461" s="406"/>
      <c r="U3461" s="406"/>
      <c r="V3461" s="406" t="e">
        <f t="shared" si="187"/>
        <v>#VALUE!</v>
      </c>
      <c r="W3461" s="676"/>
      <c r="X3461" s="507" t="e">
        <f t="shared" si="185"/>
        <v>#VALUE!</v>
      </c>
      <c r="Y3461" s="508" t="e">
        <f t="shared" si="186"/>
        <v>#VALUE!</v>
      </c>
      <c r="Z3461" s="509"/>
      <c r="AA3461" s="510"/>
      <c r="AB3461" s="628" t="s">
        <v>1310</v>
      </c>
      <c r="AC3461" s="431" t="s">
        <v>1156</v>
      </c>
      <c r="AD3461" s="356"/>
      <c r="AE3461" s="356"/>
      <c r="AF3461" s="356"/>
      <c r="AG3461" s="356"/>
      <c r="AH3461" s="356"/>
      <c r="AI3461" s="356"/>
      <c r="AJ3461" s="441"/>
      <c r="AK3461" s="359"/>
    </row>
    <row r="3462" spans="1:37">
      <c r="A3462" s="367"/>
      <c r="B3462" s="386" t="s">
        <v>1022</v>
      </c>
      <c r="C3462" s="402">
        <v>46.763199999999998</v>
      </c>
      <c r="D3462" s="428">
        <v>23.573399999999999</v>
      </c>
      <c r="E3462" s="449" t="s">
        <v>206</v>
      </c>
      <c r="F3462" s="450" t="s">
        <v>1500</v>
      </c>
      <c r="G3462" s="450" t="s">
        <v>2638</v>
      </c>
      <c r="H3462" s="450" t="s">
        <v>5606</v>
      </c>
      <c r="I3462" s="452" t="s">
        <v>675</v>
      </c>
      <c r="J3462" s="457" t="s">
        <v>825</v>
      </c>
      <c r="K3462" s="407" t="s">
        <v>840</v>
      </c>
      <c r="L3462" s="407">
        <v>8</v>
      </c>
      <c r="M3462" s="407">
        <v>7</v>
      </c>
      <c r="N3462" s="425" t="s">
        <v>840</v>
      </c>
      <c r="O3462" s="437"/>
      <c r="P3462" s="406"/>
      <c r="Q3462" s="406"/>
      <c r="R3462" s="406"/>
      <c r="S3462" s="406"/>
      <c r="T3462" s="406"/>
      <c r="U3462" s="406"/>
      <c r="V3462" s="406" t="e">
        <f t="shared" si="187"/>
        <v>#VALUE!</v>
      </c>
      <c r="W3462" s="676"/>
      <c r="X3462" s="507" t="e">
        <f t="shared" si="185"/>
        <v>#VALUE!</v>
      </c>
      <c r="Y3462" s="508" t="e">
        <f t="shared" si="186"/>
        <v>#VALUE!</v>
      </c>
      <c r="Z3462" s="509"/>
      <c r="AA3462" s="510"/>
      <c r="AB3462" s="628" t="s">
        <v>1310</v>
      </c>
      <c r="AC3462" s="431" t="s">
        <v>1156</v>
      </c>
      <c r="AD3462" s="356"/>
      <c r="AE3462" s="356"/>
      <c r="AF3462" s="356"/>
      <c r="AG3462" s="356"/>
      <c r="AH3462" s="356"/>
      <c r="AI3462" s="356"/>
      <c r="AJ3462" s="441"/>
      <c r="AK3462" s="359"/>
    </row>
    <row r="3463" spans="1:37">
      <c r="A3463" s="367"/>
      <c r="B3463" s="386" t="s">
        <v>1022</v>
      </c>
      <c r="C3463" s="402">
        <v>46.763500000000001</v>
      </c>
      <c r="D3463" s="428">
        <v>23.5718</v>
      </c>
      <c r="E3463" s="449" t="s">
        <v>206</v>
      </c>
      <c r="F3463" s="450" t="s">
        <v>1500</v>
      </c>
      <c r="G3463" s="450" t="s">
        <v>2638</v>
      </c>
      <c r="H3463" s="450" t="s">
        <v>2940</v>
      </c>
      <c r="I3463" s="452" t="s">
        <v>2728</v>
      </c>
      <c r="J3463" s="457" t="s">
        <v>840</v>
      </c>
      <c r="K3463" s="407" t="s">
        <v>840</v>
      </c>
      <c r="L3463" s="407">
        <v>13</v>
      </c>
      <c r="M3463" s="407">
        <v>11</v>
      </c>
      <c r="N3463" s="425" t="s">
        <v>840</v>
      </c>
      <c r="O3463" s="437"/>
      <c r="P3463" s="406"/>
      <c r="Q3463" s="406"/>
      <c r="R3463" s="406"/>
      <c r="S3463" s="406"/>
      <c r="T3463" s="406"/>
      <c r="U3463" s="406"/>
      <c r="V3463" s="406" t="e">
        <f t="shared" si="187"/>
        <v>#VALUE!</v>
      </c>
      <c r="W3463" s="676"/>
      <c r="X3463" s="507" t="e">
        <f t="shared" si="185"/>
        <v>#VALUE!</v>
      </c>
      <c r="Y3463" s="508" t="e">
        <f t="shared" si="186"/>
        <v>#VALUE!</v>
      </c>
      <c r="Z3463" s="509"/>
      <c r="AA3463" s="510"/>
      <c r="AB3463" s="628" t="s">
        <v>1310</v>
      </c>
      <c r="AC3463" s="431" t="s">
        <v>1156</v>
      </c>
      <c r="AD3463" s="356"/>
      <c r="AE3463" s="356"/>
      <c r="AF3463" s="356"/>
      <c r="AG3463" s="356"/>
      <c r="AH3463" s="356"/>
      <c r="AI3463" s="356"/>
      <c r="AJ3463" s="441"/>
      <c r="AK3463" s="359"/>
    </row>
    <row r="3464" spans="1:37">
      <c r="A3464" s="367"/>
      <c r="B3464" s="386" t="s">
        <v>1022</v>
      </c>
      <c r="C3464" s="402">
        <v>46.763599999999997</v>
      </c>
      <c r="D3464" s="428">
        <v>23.557400000000001</v>
      </c>
      <c r="E3464" s="449" t="s">
        <v>206</v>
      </c>
      <c r="F3464" s="450" t="s">
        <v>1500</v>
      </c>
      <c r="G3464" s="450" t="s">
        <v>2638</v>
      </c>
      <c r="H3464" s="450" t="s">
        <v>3160</v>
      </c>
      <c r="I3464" s="452" t="s">
        <v>723</v>
      </c>
      <c r="J3464" s="457" t="s">
        <v>825</v>
      </c>
      <c r="K3464" s="407" t="s">
        <v>840</v>
      </c>
      <c r="L3464" s="407">
        <v>12</v>
      </c>
      <c r="M3464" s="407">
        <v>12</v>
      </c>
      <c r="N3464" s="425" t="s">
        <v>840</v>
      </c>
      <c r="O3464" s="437"/>
      <c r="P3464" s="406"/>
      <c r="Q3464" s="406"/>
      <c r="R3464" s="406"/>
      <c r="S3464" s="406"/>
      <c r="T3464" s="406"/>
      <c r="U3464" s="406"/>
      <c r="V3464" s="406" t="e">
        <f t="shared" si="187"/>
        <v>#VALUE!</v>
      </c>
      <c r="W3464" s="676"/>
      <c r="X3464" s="507" t="e">
        <f t="shared" si="185"/>
        <v>#VALUE!</v>
      </c>
      <c r="Y3464" s="508" t="e">
        <f t="shared" si="186"/>
        <v>#VALUE!</v>
      </c>
      <c r="Z3464" s="509"/>
      <c r="AA3464" s="510"/>
      <c r="AB3464" s="628" t="s">
        <v>1310</v>
      </c>
      <c r="AC3464" s="431" t="s">
        <v>1156</v>
      </c>
      <c r="AD3464" s="356"/>
      <c r="AE3464" s="356"/>
      <c r="AF3464" s="356"/>
      <c r="AG3464" s="356"/>
      <c r="AH3464" s="356"/>
      <c r="AI3464" s="356"/>
      <c r="AJ3464" s="496"/>
      <c r="AK3464" s="359"/>
    </row>
    <row r="3465" spans="1:37">
      <c r="A3465" s="367"/>
      <c r="B3465" s="386" t="s">
        <v>1022</v>
      </c>
      <c r="C3465" s="402">
        <v>46.764899999999997</v>
      </c>
      <c r="D3465" s="428">
        <v>23.569800000000001</v>
      </c>
      <c r="E3465" s="449" t="s">
        <v>206</v>
      </c>
      <c r="F3465" s="450" t="s">
        <v>1500</v>
      </c>
      <c r="G3465" s="450" t="s">
        <v>2638</v>
      </c>
      <c r="H3465" s="450" t="s">
        <v>3308</v>
      </c>
      <c r="I3465" s="452" t="s">
        <v>872</v>
      </c>
      <c r="J3465" s="457" t="s">
        <v>825</v>
      </c>
      <c r="K3465" s="407">
        <v>1</v>
      </c>
      <c r="L3465" s="407">
        <v>7</v>
      </c>
      <c r="M3465" s="407">
        <v>6</v>
      </c>
      <c r="N3465" s="425" t="s">
        <v>840</v>
      </c>
      <c r="O3465" s="437"/>
      <c r="P3465" s="406"/>
      <c r="Q3465" s="406"/>
      <c r="R3465" s="406"/>
      <c r="S3465" s="406"/>
      <c r="T3465" s="406"/>
      <c r="U3465" s="406"/>
      <c r="V3465" s="406" t="e">
        <f t="shared" si="187"/>
        <v>#VALUE!</v>
      </c>
      <c r="W3465" s="676"/>
      <c r="X3465" s="507" t="e">
        <f t="shared" si="185"/>
        <v>#VALUE!</v>
      </c>
      <c r="Y3465" s="508" t="e">
        <f t="shared" si="186"/>
        <v>#VALUE!</v>
      </c>
      <c r="Z3465" s="509"/>
      <c r="AA3465" s="510"/>
      <c r="AB3465" s="628" t="s">
        <v>1310</v>
      </c>
      <c r="AC3465" s="431" t="s">
        <v>1156</v>
      </c>
      <c r="AD3465" s="356"/>
      <c r="AE3465" s="356"/>
      <c r="AF3465" s="356"/>
      <c r="AG3465" s="356"/>
      <c r="AH3465" s="356"/>
      <c r="AI3465" s="356"/>
      <c r="AJ3465" s="441"/>
      <c r="AK3465" s="359"/>
    </row>
    <row r="3466" spans="1:37">
      <c r="A3466" s="367"/>
      <c r="B3466" s="386" t="s">
        <v>1022</v>
      </c>
      <c r="C3466" s="402">
        <v>46.765500000000003</v>
      </c>
      <c r="D3466" s="428">
        <v>23.578299999999999</v>
      </c>
      <c r="E3466" s="449" t="s">
        <v>206</v>
      </c>
      <c r="F3466" s="450" t="s">
        <v>1500</v>
      </c>
      <c r="G3466" s="450" t="s">
        <v>2638</v>
      </c>
      <c r="H3466" s="450" t="s">
        <v>2940</v>
      </c>
      <c r="I3466" s="452" t="s">
        <v>840</v>
      </c>
      <c r="J3466" s="457" t="s">
        <v>840</v>
      </c>
      <c r="K3466" s="407" t="s">
        <v>840</v>
      </c>
      <c r="L3466" s="407" t="s">
        <v>840</v>
      </c>
      <c r="M3466" s="407" t="s">
        <v>840</v>
      </c>
      <c r="N3466" s="425" t="s">
        <v>840</v>
      </c>
      <c r="O3466" s="437"/>
      <c r="P3466" s="406"/>
      <c r="Q3466" s="406"/>
      <c r="R3466" s="406"/>
      <c r="S3466" s="406"/>
      <c r="T3466" s="406"/>
      <c r="U3466" s="406"/>
      <c r="V3466" s="406" t="e">
        <f t="shared" si="187"/>
        <v>#VALUE!</v>
      </c>
      <c r="W3466" s="676"/>
      <c r="X3466" s="507" t="e">
        <f t="shared" si="185"/>
        <v>#VALUE!</v>
      </c>
      <c r="Y3466" s="508" t="e">
        <f t="shared" si="186"/>
        <v>#VALUE!</v>
      </c>
      <c r="Z3466" s="509"/>
      <c r="AA3466" s="510"/>
      <c r="AB3466" s="628" t="s">
        <v>1310</v>
      </c>
      <c r="AC3466" s="431" t="s">
        <v>1156</v>
      </c>
      <c r="AD3466" s="356"/>
      <c r="AE3466" s="356"/>
      <c r="AF3466" s="356"/>
      <c r="AG3466" s="356"/>
      <c r="AH3466" s="356"/>
      <c r="AI3466" s="356"/>
      <c r="AJ3466" s="441"/>
      <c r="AK3466" s="359"/>
    </row>
    <row r="3467" spans="1:37">
      <c r="A3467" s="367"/>
      <c r="B3467" s="445" t="s">
        <v>1858</v>
      </c>
      <c r="C3467" s="402">
        <v>46.761899999999997</v>
      </c>
      <c r="D3467" s="428">
        <v>23.567499999999999</v>
      </c>
      <c r="E3467" s="449" t="s">
        <v>206</v>
      </c>
      <c r="F3467" s="450" t="s">
        <v>1500</v>
      </c>
      <c r="G3467" s="450" t="s">
        <v>2638</v>
      </c>
      <c r="H3467" s="450" t="s">
        <v>3160</v>
      </c>
      <c r="I3467" s="452" t="s">
        <v>639</v>
      </c>
      <c r="J3467" s="457" t="s">
        <v>840</v>
      </c>
      <c r="K3467" s="407" t="s">
        <v>840</v>
      </c>
      <c r="L3467" s="407" t="s">
        <v>840</v>
      </c>
      <c r="M3467" s="407" t="s">
        <v>840</v>
      </c>
      <c r="N3467" s="425" t="s">
        <v>840</v>
      </c>
      <c r="O3467" s="437"/>
      <c r="P3467" s="406"/>
      <c r="Q3467" s="406"/>
      <c r="R3467" s="406"/>
      <c r="S3467" s="406"/>
      <c r="T3467" s="406"/>
      <c r="U3467" s="406"/>
      <c r="V3467" s="406" t="e">
        <f t="shared" si="187"/>
        <v>#VALUE!</v>
      </c>
      <c r="W3467" s="676"/>
      <c r="X3467" s="507" t="e">
        <f t="shared" si="185"/>
        <v>#VALUE!</v>
      </c>
      <c r="Y3467" s="508" t="e">
        <f t="shared" si="186"/>
        <v>#VALUE!</v>
      </c>
      <c r="Z3467" s="509"/>
      <c r="AA3467" s="510" t="s">
        <v>1115</v>
      </c>
      <c r="AB3467" s="628" t="s">
        <v>1316</v>
      </c>
      <c r="AC3467" s="431" t="s">
        <v>1156</v>
      </c>
      <c r="AD3467" s="356"/>
      <c r="AE3467" s="356" t="s">
        <v>1764</v>
      </c>
      <c r="AF3467" s="356" t="s">
        <v>1107</v>
      </c>
      <c r="AG3467" s="356" t="s">
        <v>1012</v>
      </c>
      <c r="AH3467" s="356" t="s">
        <v>1534</v>
      </c>
      <c r="AI3467" s="356"/>
      <c r="AJ3467" s="441"/>
      <c r="AK3467" s="359"/>
    </row>
    <row r="3468" spans="1:37">
      <c r="A3468" s="367"/>
      <c r="B3468" s="445" t="s">
        <v>1851</v>
      </c>
      <c r="C3468" s="402">
        <v>46.763500000000001</v>
      </c>
      <c r="D3468" s="428">
        <v>23.565799999999999</v>
      </c>
      <c r="E3468" s="449" t="s">
        <v>206</v>
      </c>
      <c r="F3468" s="450" t="s">
        <v>1500</v>
      </c>
      <c r="G3468" s="450" t="s">
        <v>2638</v>
      </c>
      <c r="H3468" s="450" t="s">
        <v>4412</v>
      </c>
      <c r="I3468" s="452" t="s">
        <v>91</v>
      </c>
      <c r="J3468" s="457" t="s">
        <v>825</v>
      </c>
      <c r="K3468" s="407" t="s">
        <v>840</v>
      </c>
      <c r="L3468" s="407" t="s">
        <v>840</v>
      </c>
      <c r="M3468" s="407" t="s">
        <v>840</v>
      </c>
      <c r="N3468" s="425">
        <v>147</v>
      </c>
      <c r="O3468" s="437"/>
      <c r="P3468" s="406"/>
      <c r="Q3468" s="406" t="s">
        <v>4</v>
      </c>
      <c r="R3468" s="406" t="s">
        <v>4</v>
      </c>
      <c r="S3468" s="406" t="s">
        <v>4</v>
      </c>
      <c r="T3468" s="406"/>
      <c r="U3468" s="406"/>
      <c r="V3468" s="406">
        <f t="shared" si="187"/>
        <v>147</v>
      </c>
      <c r="W3468" s="676"/>
      <c r="X3468" s="507" t="str">
        <f t="shared" si="185"/>
        <v>? două camere, ? trei camere, ? patru camere, 147 număr camere necunoscut &lt;span style="color: red;"&gt;(spuneți-mi sau trimiteți tabel întreținere)&lt;/span&gt;</v>
      </c>
      <c r="Y3468" s="508" t="str">
        <f t="shared" si="186"/>
        <v>147 din care ? două camere, ? trei camere, ? patru camere, 147 număr camere necunoscut &lt;span style="color: red;"&gt;(spuneți-mi sau trimiteți tabel întreținere)&lt;/span&gt;</v>
      </c>
      <c r="Z3468" s="509"/>
      <c r="AA3468" s="510"/>
      <c r="AB3468" s="628" t="s">
        <v>1316</v>
      </c>
      <c r="AC3468" s="431" t="s">
        <v>1156</v>
      </c>
      <c r="AD3468" s="356"/>
      <c r="AE3468" s="356" t="s">
        <v>1852</v>
      </c>
      <c r="AF3468" s="356" t="s">
        <v>1107</v>
      </c>
      <c r="AG3468" s="356" t="s">
        <v>2091</v>
      </c>
      <c r="AH3468" s="356" t="s">
        <v>1853</v>
      </c>
      <c r="AI3468" s="356"/>
      <c r="AJ3468" s="441"/>
      <c r="AK3468" s="359"/>
    </row>
    <row r="3469" spans="1:37">
      <c r="A3469" s="367"/>
      <c r="B3469" s="445" t="s">
        <v>2063</v>
      </c>
      <c r="C3469" s="402">
        <v>46.763300000000001</v>
      </c>
      <c r="D3469" s="428">
        <v>23.5563</v>
      </c>
      <c r="E3469" s="449" t="s">
        <v>206</v>
      </c>
      <c r="F3469" s="450" t="s">
        <v>1500</v>
      </c>
      <c r="G3469" s="450" t="s">
        <v>2638</v>
      </c>
      <c r="H3469" s="450" t="s">
        <v>5607</v>
      </c>
      <c r="I3469" s="452" t="s">
        <v>668</v>
      </c>
      <c r="J3469" s="457" t="s">
        <v>825</v>
      </c>
      <c r="K3469" s="407" t="s">
        <v>840</v>
      </c>
      <c r="L3469" s="407">
        <v>11</v>
      </c>
      <c r="M3469" s="407">
        <v>10</v>
      </c>
      <c r="N3469" s="425" t="s">
        <v>840</v>
      </c>
      <c r="O3469" s="437"/>
      <c r="P3469" s="406"/>
      <c r="Q3469" s="406"/>
      <c r="R3469" s="406"/>
      <c r="S3469" s="406"/>
      <c r="T3469" s="406"/>
      <c r="U3469" s="406"/>
      <c r="V3469" s="406" t="e">
        <f t="shared" si="187"/>
        <v>#VALUE!</v>
      </c>
      <c r="W3469" s="676"/>
      <c r="X3469" s="507" t="e">
        <f t="shared" si="185"/>
        <v>#VALUE!</v>
      </c>
      <c r="Y3469" s="508" t="e">
        <f t="shared" si="186"/>
        <v>#VALUE!</v>
      </c>
      <c r="Z3469" s="509"/>
      <c r="AA3469" s="510"/>
      <c r="AB3469" s="628" t="s">
        <v>1310</v>
      </c>
      <c r="AC3469" s="431" t="s">
        <v>1156</v>
      </c>
      <c r="AD3469" s="356"/>
      <c r="AE3469" s="356"/>
      <c r="AF3469" s="356"/>
      <c r="AG3469" s="356"/>
      <c r="AH3469" s="356"/>
      <c r="AI3469" s="356"/>
      <c r="AJ3469" s="441"/>
      <c r="AK3469" s="359"/>
    </row>
    <row r="3470" spans="1:37">
      <c r="A3470" s="367"/>
      <c r="B3470" s="445" t="s">
        <v>1854</v>
      </c>
      <c r="C3470" s="402">
        <v>46.764800000000001</v>
      </c>
      <c r="D3470" s="428">
        <v>23.573399999999999</v>
      </c>
      <c r="E3470" s="449" t="s">
        <v>206</v>
      </c>
      <c r="F3470" s="450" t="s">
        <v>1500</v>
      </c>
      <c r="G3470" s="450" t="s">
        <v>2638</v>
      </c>
      <c r="H3470" s="450" t="s">
        <v>5608</v>
      </c>
      <c r="I3470" s="452" t="s">
        <v>2727</v>
      </c>
      <c r="J3470" s="457" t="s">
        <v>840</v>
      </c>
      <c r="K3470" s="407">
        <v>1</v>
      </c>
      <c r="L3470" s="407">
        <v>5</v>
      </c>
      <c r="M3470" s="407">
        <v>4</v>
      </c>
      <c r="N3470" s="425">
        <v>10</v>
      </c>
      <c r="O3470" s="437"/>
      <c r="P3470" s="406"/>
      <c r="Q3470" s="406" t="s">
        <v>4</v>
      </c>
      <c r="R3470" s="406" t="s">
        <v>4</v>
      </c>
      <c r="S3470" s="406"/>
      <c r="T3470" s="406"/>
      <c r="U3470" s="406"/>
      <c r="V3470" s="406">
        <f t="shared" si="187"/>
        <v>10</v>
      </c>
      <c r="W3470" s="676"/>
      <c r="X3470" s="507" t="str">
        <f t="shared" si="185"/>
        <v>? două camere, ? trei camere, 10 număr camere necunoscut &lt;span style="color: red;"&gt;(spuneți-mi sau trimiteți tabel întreținere)&lt;/span&gt;</v>
      </c>
      <c r="Y3470" s="508" t="str">
        <f t="shared" si="186"/>
        <v>10 din care ? două camere, ? trei camere, 10 număr camere necunoscut &lt;span style="color: red;"&gt;(spuneți-mi sau trimiteți tabel întreținere)&lt;/span&gt;</v>
      </c>
      <c r="Z3470" s="509"/>
      <c r="AA3470" s="510" t="s">
        <v>777</v>
      </c>
      <c r="AB3470" s="628" t="s">
        <v>1316</v>
      </c>
      <c r="AC3470" s="431" t="s">
        <v>1156</v>
      </c>
      <c r="AD3470" s="356"/>
      <c r="AE3470" s="356" t="s">
        <v>1759</v>
      </c>
      <c r="AF3470" s="356" t="s">
        <v>1107</v>
      </c>
      <c r="AG3470" s="356" t="s">
        <v>1006</v>
      </c>
      <c r="AH3470" s="356" t="s">
        <v>1855</v>
      </c>
      <c r="AI3470" s="356"/>
      <c r="AJ3470" s="441"/>
      <c r="AK3470" s="359"/>
    </row>
    <row r="3471" spans="1:37">
      <c r="A3471" s="367"/>
      <c r="B3471" s="445" t="s">
        <v>1857</v>
      </c>
      <c r="C3471" s="402">
        <v>46.764600000000002</v>
      </c>
      <c r="D3471" s="428">
        <v>23.574200000000001</v>
      </c>
      <c r="E3471" s="449" t="s">
        <v>206</v>
      </c>
      <c r="F3471" s="450" t="s">
        <v>1500</v>
      </c>
      <c r="G3471" s="450" t="s">
        <v>2638</v>
      </c>
      <c r="H3471" s="450" t="s">
        <v>5609</v>
      </c>
      <c r="I3471" s="452" t="s">
        <v>628</v>
      </c>
      <c r="J3471" s="457" t="s">
        <v>840</v>
      </c>
      <c r="K3471" s="407" t="s">
        <v>840</v>
      </c>
      <c r="L3471" s="407" t="s">
        <v>840</v>
      </c>
      <c r="M3471" s="407" t="s">
        <v>840</v>
      </c>
      <c r="N3471" s="425">
        <v>8</v>
      </c>
      <c r="O3471" s="437"/>
      <c r="P3471" s="406"/>
      <c r="Q3471" s="406" t="s">
        <v>4</v>
      </c>
      <c r="R3471" s="406" t="s">
        <v>4</v>
      </c>
      <c r="S3471" s="406" t="s">
        <v>4</v>
      </c>
      <c r="T3471" s="406"/>
      <c r="U3471" s="406"/>
      <c r="V3471" s="406">
        <f t="shared" si="187"/>
        <v>8</v>
      </c>
      <c r="W3471" s="676"/>
      <c r="X3471" s="507" t="str">
        <f t="shared" si="185"/>
        <v>? două camere, ? trei camere, ? patru camere, 8 număr camere necunoscut &lt;span style="color: red;"&gt;(spuneți-mi sau trimiteți tabel întreținere)&lt;/span&gt;</v>
      </c>
      <c r="Y3471" s="508" t="str">
        <f t="shared" si="186"/>
        <v>8 din care ? două camere, ? trei camere, ? patru camere, 8 număr camere necunoscut &lt;span style="color: red;"&gt;(spuneți-mi sau trimiteți tabel întreținere)&lt;/span&gt;</v>
      </c>
      <c r="Z3471" s="509"/>
      <c r="AA3471" s="510" t="s">
        <v>777</v>
      </c>
      <c r="AB3471" s="628" t="s">
        <v>1316</v>
      </c>
      <c r="AC3471" s="431" t="s">
        <v>1156</v>
      </c>
      <c r="AD3471" s="356"/>
      <c r="AE3471" s="356" t="s">
        <v>1759</v>
      </c>
      <c r="AF3471" s="356" t="s">
        <v>1107</v>
      </c>
      <c r="AG3471" s="356" t="s">
        <v>1154</v>
      </c>
      <c r="AH3471" s="356" t="s">
        <v>1856</v>
      </c>
      <c r="AI3471" s="356"/>
      <c r="AJ3471" s="441"/>
      <c r="AK3471" s="359"/>
    </row>
    <row r="3472" spans="1:37">
      <c r="A3472" s="367" t="s">
        <v>32</v>
      </c>
      <c r="B3472" s="369" t="s">
        <v>1022</v>
      </c>
      <c r="C3472" s="461">
        <v>46.779800000000002</v>
      </c>
      <c r="D3472" s="462">
        <v>23.667300000000001</v>
      </c>
      <c r="E3472" s="463" t="s">
        <v>206</v>
      </c>
      <c r="F3472" s="464" t="s">
        <v>1500</v>
      </c>
      <c r="G3472" s="464" t="s">
        <v>2639</v>
      </c>
      <c r="H3472" s="464" t="s">
        <v>2940</v>
      </c>
      <c r="I3472" s="474" t="s">
        <v>684</v>
      </c>
      <c r="J3472" s="475" t="s">
        <v>840</v>
      </c>
      <c r="K3472" s="476" t="s">
        <v>840</v>
      </c>
      <c r="L3472" s="476">
        <v>4</v>
      </c>
      <c r="M3472" s="476">
        <v>4</v>
      </c>
      <c r="N3472" s="477" t="s">
        <v>840</v>
      </c>
      <c r="O3472" s="478"/>
      <c r="P3472" s="479"/>
      <c r="Q3472" s="479"/>
      <c r="R3472" s="479"/>
      <c r="S3472" s="479"/>
      <c r="T3472" s="479"/>
      <c r="U3472" s="479"/>
      <c r="V3472" s="479" t="e">
        <f t="shared" si="187"/>
        <v>#VALUE!</v>
      </c>
      <c r="W3472" s="679"/>
      <c r="X3472" s="515" t="e">
        <f t="shared" si="185"/>
        <v>#VALUE!</v>
      </c>
      <c r="Y3472" s="516" t="e">
        <f t="shared" si="186"/>
        <v>#VALUE!</v>
      </c>
      <c r="Z3472" s="517"/>
      <c r="AA3472" s="518"/>
      <c r="AB3472" s="400" t="s">
        <v>1310</v>
      </c>
      <c r="AC3472" s="458" t="s">
        <v>1156</v>
      </c>
      <c r="AD3472" s="472"/>
      <c r="AE3472" s="472"/>
      <c r="AF3472" s="472"/>
      <c r="AG3472" s="472"/>
      <c r="AH3472" s="472"/>
      <c r="AI3472" s="472"/>
      <c r="AJ3472" s="473"/>
      <c r="AK3472" s="359"/>
    </row>
    <row r="3473" spans="1:37">
      <c r="A3473" s="367"/>
      <c r="B3473" s="386" t="s">
        <v>1022</v>
      </c>
      <c r="C3473" s="402">
        <v>46.783900000000003</v>
      </c>
      <c r="D3473" s="428">
        <v>23.646599999999999</v>
      </c>
      <c r="E3473" s="449" t="s">
        <v>206</v>
      </c>
      <c r="F3473" s="450" t="s">
        <v>1500</v>
      </c>
      <c r="G3473" s="450" t="s">
        <v>2639</v>
      </c>
      <c r="H3473" s="450" t="s">
        <v>5610</v>
      </c>
      <c r="I3473" s="452" t="s">
        <v>695</v>
      </c>
      <c r="J3473" s="457" t="s">
        <v>840</v>
      </c>
      <c r="K3473" s="407">
        <v>1</v>
      </c>
      <c r="L3473" s="407">
        <v>5</v>
      </c>
      <c r="M3473" s="407">
        <v>4</v>
      </c>
      <c r="N3473" s="425" t="s">
        <v>840</v>
      </c>
      <c r="O3473" s="437"/>
      <c r="P3473" s="406"/>
      <c r="Q3473" s="406"/>
      <c r="R3473" s="406"/>
      <c r="S3473" s="406"/>
      <c r="T3473" s="406"/>
      <c r="U3473" s="406"/>
      <c r="V3473" s="406" t="e">
        <f t="shared" si="187"/>
        <v>#VALUE!</v>
      </c>
      <c r="W3473" s="676"/>
      <c r="X3473" s="507" t="e">
        <f t="shared" si="185"/>
        <v>#VALUE!</v>
      </c>
      <c r="Y3473" s="508" t="e">
        <f t="shared" si="186"/>
        <v>#VALUE!</v>
      </c>
      <c r="Z3473" s="509"/>
      <c r="AA3473" s="510"/>
      <c r="AB3473" s="628" t="s">
        <v>1310</v>
      </c>
      <c r="AC3473" s="431" t="s">
        <v>1156</v>
      </c>
      <c r="AD3473" s="356"/>
      <c r="AE3473" s="356"/>
      <c r="AF3473" s="356"/>
      <c r="AG3473" s="356"/>
      <c r="AH3473" s="356"/>
      <c r="AI3473" s="356"/>
      <c r="AJ3473" s="441"/>
      <c r="AK3473" s="359"/>
    </row>
    <row r="3474" spans="1:37">
      <c r="A3474" s="367"/>
      <c r="B3474" s="386" t="s">
        <v>1022</v>
      </c>
      <c r="C3474" s="402">
        <v>46.783999999999999</v>
      </c>
      <c r="D3474" s="428">
        <v>23.643699999999999</v>
      </c>
      <c r="E3474" s="449" t="s">
        <v>206</v>
      </c>
      <c r="F3474" s="450" t="s">
        <v>1500</v>
      </c>
      <c r="G3474" s="450" t="s">
        <v>2639</v>
      </c>
      <c r="H3474" s="450" t="s">
        <v>2940</v>
      </c>
      <c r="I3474" s="452" t="s">
        <v>695</v>
      </c>
      <c r="J3474" s="457" t="s">
        <v>840</v>
      </c>
      <c r="K3474" s="407">
        <v>1</v>
      </c>
      <c r="L3474" s="407">
        <v>5</v>
      </c>
      <c r="M3474" s="407">
        <v>4</v>
      </c>
      <c r="N3474" s="425" t="s">
        <v>840</v>
      </c>
      <c r="O3474" s="437"/>
      <c r="P3474" s="406"/>
      <c r="Q3474" s="406"/>
      <c r="R3474" s="406"/>
      <c r="S3474" s="406"/>
      <c r="T3474" s="406"/>
      <c r="U3474" s="406"/>
      <c r="V3474" s="406" t="e">
        <f t="shared" si="187"/>
        <v>#VALUE!</v>
      </c>
      <c r="W3474" s="676"/>
      <c r="X3474" s="507" t="e">
        <f t="shared" si="185"/>
        <v>#VALUE!</v>
      </c>
      <c r="Y3474" s="508" t="e">
        <f t="shared" si="186"/>
        <v>#VALUE!</v>
      </c>
      <c r="Z3474" s="509"/>
      <c r="AA3474" s="510"/>
      <c r="AB3474" s="628" t="s">
        <v>1310</v>
      </c>
      <c r="AC3474" s="431" t="s">
        <v>1156</v>
      </c>
      <c r="AD3474" s="356"/>
      <c r="AE3474" s="356"/>
      <c r="AF3474" s="356"/>
      <c r="AG3474" s="356"/>
      <c r="AH3474" s="356"/>
      <c r="AI3474" s="356"/>
      <c r="AJ3474" s="441"/>
      <c r="AK3474" s="359"/>
    </row>
    <row r="3475" spans="1:37">
      <c r="A3475" s="367"/>
      <c r="B3475" s="386" t="s">
        <v>1022</v>
      </c>
      <c r="C3475" s="402">
        <v>46.783999999999999</v>
      </c>
      <c r="D3475" s="428">
        <v>23.653199999999998</v>
      </c>
      <c r="E3475" s="449" t="s">
        <v>206</v>
      </c>
      <c r="F3475" s="450" t="s">
        <v>1500</v>
      </c>
      <c r="G3475" s="450" t="s">
        <v>2639</v>
      </c>
      <c r="H3475" s="450" t="s">
        <v>5611</v>
      </c>
      <c r="I3475" s="452" t="s">
        <v>695</v>
      </c>
      <c r="J3475" s="457" t="s">
        <v>840</v>
      </c>
      <c r="K3475" s="407">
        <v>1</v>
      </c>
      <c r="L3475" s="407">
        <v>5</v>
      </c>
      <c r="M3475" s="407">
        <v>4</v>
      </c>
      <c r="N3475" s="425" t="s">
        <v>840</v>
      </c>
      <c r="O3475" s="437"/>
      <c r="P3475" s="406"/>
      <c r="Q3475" s="406"/>
      <c r="R3475" s="406"/>
      <c r="S3475" s="406"/>
      <c r="T3475" s="406"/>
      <c r="U3475" s="406"/>
      <c r="V3475" s="406" t="e">
        <f t="shared" si="187"/>
        <v>#VALUE!</v>
      </c>
      <c r="W3475" s="676"/>
      <c r="X3475" s="507" t="e">
        <f t="shared" si="185"/>
        <v>#VALUE!</v>
      </c>
      <c r="Y3475" s="508" t="e">
        <f t="shared" si="186"/>
        <v>#VALUE!</v>
      </c>
      <c r="Z3475" s="509"/>
      <c r="AA3475" s="510"/>
      <c r="AB3475" s="628" t="s">
        <v>1310</v>
      </c>
      <c r="AC3475" s="431" t="s">
        <v>1156</v>
      </c>
      <c r="AD3475" s="356"/>
      <c r="AE3475" s="356"/>
      <c r="AF3475" s="356"/>
      <c r="AG3475" s="356"/>
      <c r="AH3475" s="356"/>
      <c r="AI3475" s="356"/>
      <c r="AJ3475" s="441"/>
      <c r="AK3475" s="359"/>
    </row>
    <row r="3476" spans="1:37">
      <c r="A3476" s="367"/>
      <c r="B3476" s="386" t="s">
        <v>1022</v>
      </c>
      <c r="C3476" s="402">
        <v>46.784399999999998</v>
      </c>
      <c r="D3476" s="428">
        <v>23.6479</v>
      </c>
      <c r="E3476" s="449" t="s">
        <v>206</v>
      </c>
      <c r="F3476" s="450" t="s">
        <v>1500</v>
      </c>
      <c r="G3476" s="450" t="s">
        <v>2639</v>
      </c>
      <c r="H3476" s="450" t="s">
        <v>5611</v>
      </c>
      <c r="I3476" s="452" t="s">
        <v>670</v>
      </c>
      <c r="J3476" s="457" t="s">
        <v>840</v>
      </c>
      <c r="K3476" s="407">
        <v>1</v>
      </c>
      <c r="L3476" s="407">
        <v>6</v>
      </c>
      <c r="M3476" s="407">
        <v>5</v>
      </c>
      <c r="N3476" s="425" t="s">
        <v>840</v>
      </c>
      <c r="O3476" s="437"/>
      <c r="P3476" s="406"/>
      <c r="Q3476" s="406"/>
      <c r="R3476" s="406"/>
      <c r="S3476" s="406"/>
      <c r="T3476" s="406"/>
      <c r="U3476" s="406"/>
      <c r="V3476" s="406" t="e">
        <f t="shared" si="187"/>
        <v>#VALUE!</v>
      </c>
      <c r="W3476" s="676"/>
      <c r="X3476" s="507" t="e">
        <f t="shared" si="185"/>
        <v>#VALUE!</v>
      </c>
      <c r="Y3476" s="508" t="e">
        <f t="shared" si="186"/>
        <v>#VALUE!</v>
      </c>
      <c r="Z3476" s="509"/>
      <c r="AA3476" s="510"/>
      <c r="AB3476" s="628" t="s">
        <v>1310</v>
      </c>
      <c r="AC3476" s="431" t="s">
        <v>1156</v>
      </c>
      <c r="AD3476" s="356"/>
      <c r="AE3476" s="356"/>
      <c r="AF3476" s="356"/>
      <c r="AG3476" s="356"/>
      <c r="AH3476" s="356"/>
      <c r="AI3476" s="356"/>
      <c r="AJ3476" s="441"/>
      <c r="AK3476" s="359"/>
    </row>
    <row r="3477" spans="1:37">
      <c r="A3477" s="367"/>
      <c r="B3477" s="386" t="s">
        <v>1022</v>
      </c>
      <c r="C3477" s="402">
        <v>46.784399999999998</v>
      </c>
      <c r="D3477" s="428">
        <v>23.648599999999998</v>
      </c>
      <c r="E3477" s="449" t="s">
        <v>206</v>
      </c>
      <c r="F3477" s="450" t="s">
        <v>1500</v>
      </c>
      <c r="G3477" s="450" t="s">
        <v>2639</v>
      </c>
      <c r="H3477" s="450" t="s">
        <v>5611</v>
      </c>
      <c r="I3477" s="452" t="s">
        <v>2667</v>
      </c>
      <c r="J3477" s="457" t="s">
        <v>840</v>
      </c>
      <c r="K3477" s="407" t="s">
        <v>840</v>
      </c>
      <c r="L3477" s="407">
        <v>5</v>
      </c>
      <c r="M3477" s="407">
        <v>5</v>
      </c>
      <c r="N3477" s="425" t="s">
        <v>840</v>
      </c>
      <c r="O3477" s="437"/>
      <c r="P3477" s="406"/>
      <c r="Q3477" s="406"/>
      <c r="R3477" s="406"/>
      <c r="S3477" s="406"/>
      <c r="T3477" s="406"/>
      <c r="U3477" s="406"/>
      <c r="V3477" s="406" t="e">
        <f t="shared" si="187"/>
        <v>#VALUE!</v>
      </c>
      <c r="W3477" s="676"/>
      <c r="X3477" s="507" t="e">
        <f t="shared" si="185"/>
        <v>#VALUE!</v>
      </c>
      <c r="Y3477" s="508" t="e">
        <f t="shared" si="186"/>
        <v>#VALUE!</v>
      </c>
      <c r="Z3477" s="509"/>
      <c r="AA3477" s="510"/>
      <c r="AB3477" s="628" t="s">
        <v>1310</v>
      </c>
      <c r="AC3477" s="431" t="s">
        <v>1156</v>
      </c>
      <c r="AD3477" s="356"/>
      <c r="AE3477" s="356"/>
      <c r="AF3477" s="356"/>
      <c r="AG3477" s="356"/>
      <c r="AH3477" s="356"/>
      <c r="AI3477" s="356"/>
      <c r="AJ3477" s="496"/>
      <c r="AK3477" s="359"/>
    </row>
    <row r="3478" spans="1:37">
      <c r="A3478" s="367"/>
      <c r="B3478" s="386" t="s">
        <v>1022</v>
      </c>
      <c r="C3478" s="402">
        <v>46.784599999999998</v>
      </c>
      <c r="D3478" s="428">
        <v>23.638999999999999</v>
      </c>
      <c r="E3478" s="449" t="s">
        <v>206</v>
      </c>
      <c r="F3478" s="450" t="s">
        <v>1500</v>
      </c>
      <c r="G3478" s="450" t="s">
        <v>2639</v>
      </c>
      <c r="H3478" s="450" t="s">
        <v>5612</v>
      </c>
      <c r="I3478" s="452" t="s">
        <v>888</v>
      </c>
      <c r="J3478" s="457" t="s">
        <v>840</v>
      </c>
      <c r="K3478" s="407" t="s">
        <v>859</v>
      </c>
      <c r="L3478" s="407">
        <v>4</v>
      </c>
      <c r="M3478" s="407">
        <v>3</v>
      </c>
      <c r="N3478" s="425" t="s">
        <v>840</v>
      </c>
      <c r="O3478" s="437"/>
      <c r="P3478" s="406"/>
      <c r="Q3478" s="406"/>
      <c r="R3478" s="406"/>
      <c r="S3478" s="406"/>
      <c r="T3478" s="406"/>
      <c r="U3478" s="406"/>
      <c r="V3478" s="406" t="e">
        <f t="shared" si="187"/>
        <v>#VALUE!</v>
      </c>
      <c r="W3478" s="676"/>
      <c r="X3478" s="507" t="e">
        <f t="shared" si="185"/>
        <v>#VALUE!</v>
      </c>
      <c r="Y3478" s="508" t="e">
        <f t="shared" si="186"/>
        <v>#VALUE!</v>
      </c>
      <c r="Z3478" s="509"/>
      <c r="AA3478" s="510"/>
      <c r="AB3478" s="628" t="s">
        <v>1310</v>
      </c>
      <c r="AC3478" s="431" t="s">
        <v>1156</v>
      </c>
      <c r="AD3478" s="356"/>
      <c r="AE3478" s="356"/>
      <c r="AF3478" s="356"/>
      <c r="AG3478" s="356"/>
      <c r="AH3478" s="356"/>
      <c r="AI3478" s="356"/>
      <c r="AJ3478" s="441"/>
      <c r="AK3478" s="359"/>
    </row>
    <row r="3479" spans="1:37">
      <c r="A3479" s="367"/>
      <c r="B3479" s="386" t="s">
        <v>1022</v>
      </c>
      <c r="C3479" s="402">
        <v>46.786299999999997</v>
      </c>
      <c r="D3479" s="428">
        <v>23.6389</v>
      </c>
      <c r="E3479" s="449" t="s">
        <v>206</v>
      </c>
      <c r="F3479" s="450" t="s">
        <v>1500</v>
      </c>
      <c r="G3479" s="450" t="s">
        <v>2639</v>
      </c>
      <c r="H3479" s="450" t="s">
        <v>5612</v>
      </c>
      <c r="I3479" s="452" t="s">
        <v>878</v>
      </c>
      <c r="J3479" s="457" t="s">
        <v>840</v>
      </c>
      <c r="K3479" s="407">
        <v>2</v>
      </c>
      <c r="L3479" s="407">
        <v>4</v>
      </c>
      <c r="M3479" s="407">
        <v>4</v>
      </c>
      <c r="N3479" s="425" t="s">
        <v>840</v>
      </c>
      <c r="O3479" s="437"/>
      <c r="P3479" s="406"/>
      <c r="Q3479" s="406"/>
      <c r="R3479" s="406"/>
      <c r="S3479" s="406"/>
      <c r="T3479" s="406"/>
      <c r="U3479" s="406"/>
      <c r="V3479" s="406" t="e">
        <f t="shared" si="187"/>
        <v>#VALUE!</v>
      </c>
      <c r="W3479" s="676"/>
      <c r="X3479" s="507" t="e">
        <f t="shared" si="185"/>
        <v>#VALUE!</v>
      </c>
      <c r="Y3479" s="508" t="e">
        <f t="shared" si="186"/>
        <v>#VALUE!</v>
      </c>
      <c r="Z3479" s="509"/>
      <c r="AA3479" s="510"/>
      <c r="AB3479" s="628" t="s">
        <v>1310</v>
      </c>
      <c r="AC3479" s="431" t="s">
        <v>1156</v>
      </c>
      <c r="AD3479" s="356"/>
      <c r="AE3479" s="356"/>
      <c r="AF3479" s="356"/>
      <c r="AG3479" s="356"/>
      <c r="AH3479" s="356"/>
      <c r="AI3479" s="356"/>
      <c r="AJ3479" s="441"/>
      <c r="AK3479" s="359"/>
    </row>
    <row r="3480" spans="1:37">
      <c r="A3480" s="367"/>
      <c r="B3480" s="386" t="s">
        <v>1022</v>
      </c>
      <c r="C3480" s="402">
        <v>46.788800000000002</v>
      </c>
      <c r="D3480" s="428">
        <v>23.639600000000002</v>
      </c>
      <c r="E3480" s="449" t="s">
        <v>206</v>
      </c>
      <c r="F3480" s="450" t="s">
        <v>1500</v>
      </c>
      <c r="G3480" s="450" t="s">
        <v>2639</v>
      </c>
      <c r="H3480" s="450" t="s">
        <v>5612</v>
      </c>
      <c r="I3480" s="452" t="s">
        <v>800</v>
      </c>
      <c r="J3480" s="457" t="s">
        <v>840</v>
      </c>
      <c r="K3480" s="407">
        <v>1</v>
      </c>
      <c r="L3480" s="407">
        <v>6</v>
      </c>
      <c r="M3480" s="407">
        <v>6</v>
      </c>
      <c r="N3480" s="425" t="s">
        <v>840</v>
      </c>
      <c r="O3480" s="437"/>
      <c r="P3480" s="406"/>
      <c r="Q3480" s="406"/>
      <c r="R3480" s="406"/>
      <c r="S3480" s="406"/>
      <c r="T3480" s="406"/>
      <c r="U3480" s="406"/>
      <c r="V3480" s="406" t="e">
        <f t="shared" si="187"/>
        <v>#VALUE!</v>
      </c>
      <c r="W3480" s="676"/>
      <c r="X3480" s="507" t="e">
        <f t="shared" si="185"/>
        <v>#VALUE!</v>
      </c>
      <c r="Y3480" s="508" t="e">
        <f t="shared" si="186"/>
        <v>#VALUE!</v>
      </c>
      <c r="Z3480" s="509"/>
      <c r="AA3480" s="510"/>
      <c r="AB3480" s="628" t="s">
        <v>1310</v>
      </c>
      <c r="AC3480" s="431" t="s">
        <v>1156</v>
      </c>
      <c r="AD3480" s="356"/>
      <c r="AE3480" s="356"/>
      <c r="AF3480" s="356"/>
      <c r="AG3480" s="356"/>
      <c r="AH3480" s="356"/>
      <c r="AI3480" s="356"/>
      <c r="AJ3480" s="441"/>
      <c r="AK3480" s="359"/>
    </row>
    <row r="3481" spans="1:37">
      <c r="A3481" s="367"/>
      <c r="B3481" s="386" t="s">
        <v>1022</v>
      </c>
      <c r="C3481" s="402">
        <v>46.789099999999998</v>
      </c>
      <c r="D3481" s="428">
        <v>23.639800000000001</v>
      </c>
      <c r="E3481" s="449" t="s">
        <v>206</v>
      </c>
      <c r="F3481" s="450" t="s">
        <v>1500</v>
      </c>
      <c r="G3481" s="450" t="s">
        <v>2639</v>
      </c>
      <c r="H3481" s="450" t="s">
        <v>5612</v>
      </c>
      <c r="I3481" s="452" t="s">
        <v>800</v>
      </c>
      <c r="J3481" s="457" t="s">
        <v>840</v>
      </c>
      <c r="K3481" s="407">
        <v>2</v>
      </c>
      <c r="L3481" s="407">
        <v>6</v>
      </c>
      <c r="M3481" s="407">
        <v>6</v>
      </c>
      <c r="N3481" s="425" t="s">
        <v>840</v>
      </c>
      <c r="O3481" s="437"/>
      <c r="P3481" s="406"/>
      <c r="Q3481" s="406"/>
      <c r="R3481" s="406"/>
      <c r="S3481" s="406"/>
      <c r="T3481" s="406"/>
      <c r="U3481" s="406"/>
      <c r="V3481" s="406" t="e">
        <f t="shared" si="187"/>
        <v>#VALUE!</v>
      </c>
      <c r="W3481" s="676"/>
      <c r="X3481" s="507" t="e">
        <f t="shared" si="185"/>
        <v>#VALUE!</v>
      </c>
      <c r="Y3481" s="508" t="e">
        <f t="shared" si="186"/>
        <v>#VALUE!</v>
      </c>
      <c r="Z3481" s="509"/>
      <c r="AA3481" s="510"/>
      <c r="AB3481" s="628" t="s">
        <v>1310</v>
      </c>
      <c r="AC3481" s="431" t="s">
        <v>1156</v>
      </c>
      <c r="AD3481" s="356"/>
      <c r="AE3481" s="356"/>
      <c r="AF3481" s="356"/>
      <c r="AG3481" s="356"/>
      <c r="AH3481" s="356"/>
      <c r="AI3481" s="356"/>
      <c r="AJ3481" s="441"/>
      <c r="AK3481" s="359"/>
    </row>
    <row r="3482" spans="1:37">
      <c r="A3482" s="367"/>
      <c r="B3482" s="386" t="s">
        <v>1022</v>
      </c>
      <c r="C3482" s="402">
        <v>46.789400000000001</v>
      </c>
      <c r="D3482" s="428">
        <v>23.642600000000002</v>
      </c>
      <c r="E3482" s="449" t="s">
        <v>206</v>
      </c>
      <c r="F3482" s="450" t="s">
        <v>1500</v>
      </c>
      <c r="G3482" s="450" t="s">
        <v>2639</v>
      </c>
      <c r="H3482" s="450" t="s">
        <v>2940</v>
      </c>
      <c r="I3482" s="452" t="s">
        <v>673</v>
      </c>
      <c r="J3482" s="457" t="s">
        <v>840</v>
      </c>
      <c r="K3482" s="407">
        <v>25</v>
      </c>
      <c r="L3482" s="407">
        <v>4</v>
      </c>
      <c r="M3482" s="407">
        <v>4</v>
      </c>
      <c r="N3482" s="425" t="s">
        <v>840</v>
      </c>
      <c r="O3482" s="437"/>
      <c r="P3482" s="406"/>
      <c r="Q3482" s="406"/>
      <c r="R3482" s="406"/>
      <c r="S3482" s="406"/>
      <c r="T3482" s="406"/>
      <c r="U3482" s="406"/>
      <c r="V3482" s="406" t="e">
        <f t="shared" si="187"/>
        <v>#VALUE!</v>
      </c>
      <c r="W3482" s="676"/>
      <c r="X3482" s="507" t="e">
        <f t="shared" si="185"/>
        <v>#VALUE!</v>
      </c>
      <c r="Y3482" s="508" t="e">
        <f t="shared" si="186"/>
        <v>#VALUE!</v>
      </c>
      <c r="Z3482" s="509"/>
      <c r="AA3482" s="510"/>
      <c r="AB3482" s="628" t="s">
        <v>1310</v>
      </c>
      <c r="AC3482" s="431" t="s">
        <v>1156</v>
      </c>
      <c r="AD3482" s="356"/>
      <c r="AE3482" s="356"/>
      <c r="AF3482" s="356"/>
      <c r="AG3482" s="356"/>
      <c r="AH3482" s="356"/>
      <c r="AI3482" s="356"/>
      <c r="AJ3482" s="441"/>
      <c r="AK3482" s="359"/>
    </row>
    <row r="3483" spans="1:37">
      <c r="A3483" s="367"/>
      <c r="B3483" s="386" t="s">
        <v>1022</v>
      </c>
      <c r="C3483" s="402">
        <v>46.7896</v>
      </c>
      <c r="D3483" s="428">
        <v>23.644300000000001</v>
      </c>
      <c r="E3483" s="449" t="s">
        <v>206</v>
      </c>
      <c r="F3483" s="450" t="s">
        <v>1500</v>
      </c>
      <c r="G3483" s="450" t="s">
        <v>2639</v>
      </c>
      <c r="H3483" s="450" t="s">
        <v>2940</v>
      </c>
      <c r="I3483" s="452" t="s">
        <v>702</v>
      </c>
      <c r="J3483" s="457" t="s">
        <v>825</v>
      </c>
      <c r="K3483" s="407">
        <v>3</v>
      </c>
      <c r="L3483" s="407">
        <v>8</v>
      </c>
      <c r="M3483" s="407">
        <v>7</v>
      </c>
      <c r="N3483" s="425" t="s">
        <v>840</v>
      </c>
      <c r="O3483" s="437"/>
      <c r="P3483" s="406"/>
      <c r="Q3483" s="406"/>
      <c r="R3483" s="406"/>
      <c r="S3483" s="406"/>
      <c r="T3483" s="406"/>
      <c r="U3483" s="406"/>
      <c r="V3483" s="406" t="e">
        <f t="shared" si="187"/>
        <v>#VALUE!</v>
      </c>
      <c r="W3483" s="676"/>
      <c r="X3483" s="507" t="e">
        <f t="shared" si="185"/>
        <v>#VALUE!</v>
      </c>
      <c r="Y3483" s="508" t="e">
        <f t="shared" si="186"/>
        <v>#VALUE!</v>
      </c>
      <c r="Z3483" s="509"/>
      <c r="AA3483" s="510"/>
      <c r="AB3483" s="628" t="s">
        <v>1310</v>
      </c>
      <c r="AC3483" s="431" t="s">
        <v>1156</v>
      </c>
      <c r="AD3483" s="356"/>
      <c r="AE3483" s="356"/>
      <c r="AF3483" s="356"/>
      <c r="AG3483" s="356"/>
      <c r="AH3483" s="356"/>
      <c r="AI3483" s="356"/>
      <c r="AJ3483" s="441"/>
      <c r="AK3483" s="359"/>
    </row>
    <row r="3484" spans="1:37">
      <c r="A3484" s="367"/>
      <c r="B3484" s="445" t="s">
        <v>1962</v>
      </c>
      <c r="C3484" s="402">
        <v>46.7836</v>
      </c>
      <c r="D3484" s="428">
        <v>23.6447</v>
      </c>
      <c r="E3484" s="449" t="s">
        <v>206</v>
      </c>
      <c r="F3484" s="450" t="s">
        <v>1500</v>
      </c>
      <c r="G3484" s="450" t="s">
        <v>2639</v>
      </c>
      <c r="H3484" s="450" t="s">
        <v>5613</v>
      </c>
      <c r="I3484" s="452" t="s">
        <v>1964</v>
      </c>
      <c r="J3484" s="457" t="s">
        <v>825</v>
      </c>
      <c r="K3484" s="407" t="s">
        <v>840</v>
      </c>
      <c r="L3484" s="407" t="s">
        <v>840</v>
      </c>
      <c r="M3484" s="407" t="s">
        <v>840</v>
      </c>
      <c r="N3484" s="425">
        <v>30</v>
      </c>
      <c r="O3484" s="437"/>
      <c r="P3484" s="406" t="s">
        <v>4</v>
      </c>
      <c r="Q3484" s="406" t="s">
        <v>4</v>
      </c>
      <c r="R3484" s="406" t="s">
        <v>4</v>
      </c>
      <c r="S3484" s="406"/>
      <c r="T3484" s="406"/>
      <c r="U3484" s="406"/>
      <c r="V3484" s="406">
        <f t="shared" si="187"/>
        <v>30</v>
      </c>
      <c r="W3484" s="676"/>
      <c r="X3484" s="507" t="str">
        <f t="shared" si="185"/>
        <v>? garsoniere, ? două camere, ? trei camere, 30 număr camere necunoscut &lt;span style="color: red;"&gt;(spuneți-mi sau trimiteți tabel întreținere)&lt;/span&gt;</v>
      </c>
      <c r="Y3484" s="508" t="str">
        <f t="shared" si="186"/>
        <v>30 din care ? garsoniere, ? două camere, ? trei camere, 30 număr camere necunoscut &lt;span style="color: red;"&gt;(spuneți-mi sau trimiteți tabel întreținere)&lt;/span&gt;</v>
      </c>
      <c r="Z3484" s="509"/>
      <c r="AA3484" s="510" t="s">
        <v>777</v>
      </c>
      <c r="AB3484" s="628" t="s">
        <v>1316</v>
      </c>
      <c r="AC3484" s="431" t="s">
        <v>1156</v>
      </c>
      <c r="AD3484" s="356"/>
      <c r="AE3484" s="356" t="s">
        <v>1812</v>
      </c>
      <c r="AF3484" s="356" t="s">
        <v>1842</v>
      </c>
      <c r="AG3484" s="356" t="s">
        <v>1017</v>
      </c>
      <c r="AH3484" s="356" t="s">
        <v>1963</v>
      </c>
      <c r="AI3484" s="356"/>
      <c r="AJ3484" s="441"/>
      <c r="AK3484" s="359"/>
    </row>
    <row r="3485" spans="1:37">
      <c r="A3485" s="367" t="s">
        <v>32</v>
      </c>
      <c r="B3485" s="369" t="s">
        <v>1022</v>
      </c>
      <c r="C3485" s="461">
        <v>46.750399999999999</v>
      </c>
      <c r="D3485" s="462">
        <v>23.573499999999999</v>
      </c>
      <c r="E3485" s="463" t="s">
        <v>206</v>
      </c>
      <c r="F3485" s="464" t="s">
        <v>1500</v>
      </c>
      <c r="G3485" s="464" t="s">
        <v>2640</v>
      </c>
      <c r="H3485" s="464" t="s">
        <v>5614</v>
      </c>
      <c r="I3485" s="474" t="s">
        <v>2041</v>
      </c>
      <c r="J3485" s="475" t="s">
        <v>825</v>
      </c>
      <c r="K3485" s="476">
        <v>1</v>
      </c>
      <c r="L3485" s="476">
        <v>17</v>
      </c>
      <c r="M3485" s="476">
        <v>17</v>
      </c>
      <c r="N3485" s="477" t="s">
        <v>840</v>
      </c>
      <c r="O3485" s="478"/>
      <c r="P3485" s="479"/>
      <c r="Q3485" s="479"/>
      <c r="R3485" s="479"/>
      <c r="S3485" s="479"/>
      <c r="T3485" s="479"/>
      <c r="U3485" s="479"/>
      <c r="V3485" s="479" t="e">
        <f t="shared" si="187"/>
        <v>#VALUE!</v>
      </c>
      <c r="W3485" s="679"/>
      <c r="X3485" s="515" t="e">
        <f t="shared" si="185"/>
        <v>#VALUE!</v>
      </c>
      <c r="Y3485" s="516" t="e">
        <f t="shared" si="186"/>
        <v>#VALUE!</v>
      </c>
      <c r="Z3485" s="517"/>
      <c r="AA3485" s="518"/>
      <c r="AB3485" s="400" t="s">
        <v>1310</v>
      </c>
      <c r="AC3485" s="458" t="s">
        <v>1156</v>
      </c>
      <c r="AD3485" s="472"/>
      <c r="AE3485" s="472"/>
      <c r="AF3485" s="472"/>
      <c r="AG3485" s="472"/>
      <c r="AH3485" s="472"/>
      <c r="AI3485" s="472"/>
      <c r="AJ3485" s="473"/>
      <c r="AK3485" s="359"/>
    </row>
    <row r="3486" spans="1:37">
      <c r="A3486" s="367"/>
      <c r="B3486" s="386" t="s">
        <v>1022</v>
      </c>
      <c r="C3486" s="402">
        <v>46.753599999999999</v>
      </c>
      <c r="D3486" s="428">
        <v>23.584099999999999</v>
      </c>
      <c r="E3486" s="449" t="s">
        <v>206</v>
      </c>
      <c r="F3486" s="450" t="s">
        <v>1500</v>
      </c>
      <c r="G3486" s="450" t="s">
        <v>2640</v>
      </c>
      <c r="H3486" s="450" t="s">
        <v>5615</v>
      </c>
      <c r="I3486" s="452" t="s">
        <v>2739</v>
      </c>
      <c r="J3486" s="457" t="s">
        <v>840</v>
      </c>
      <c r="K3486" s="407">
        <v>1</v>
      </c>
      <c r="L3486" s="407">
        <v>6</v>
      </c>
      <c r="M3486" s="407">
        <v>3</v>
      </c>
      <c r="N3486" s="425" t="s">
        <v>840</v>
      </c>
      <c r="O3486" s="437"/>
      <c r="P3486" s="406"/>
      <c r="Q3486" s="406"/>
      <c r="R3486" s="406"/>
      <c r="S3486" s="406"/>
      <c r="T3486" s="406"/>
      <c r="U3486" s="406"/>
      <c r="V3486" s="406" t="e">
        <f t="shared" si="187"/>
        <v>#VALUE!</v>
      </c>
      <c r="W3486" s="676"/>
      <c r="X3486" s="507" t="e">
        <f t="shared" si="185"/>
        <v>#VALUE!</v>
      </c>
      <c r="Y3486" s="508" t="e">
        <f t="shared" si="186"/>
        <v>#VALUE!</v>
      </c>
      <c r="Z3486" s="509"/>
      <c r="AA3486" s="510"/>
      <c r="AB3486" s="628" t="s">
        <v>1310</v>
      </c>
      <c r="AC3486" s="431" t="s">
        <v>1156</v>
      </c>
      <c r="AD3486" s="356"/>
      <c r="AE3486" s="356"/>
      <c r="AF3486" s="356"/>
      <c r="AG3486" s="356"/>
      <c r="AH3486" s="356"/>
      <c r="AI3486" s="356"/>
      <c r="AJ3486" s="441"/>
      <c r="AK3486" s="359"/>
    </row>
    <row r="3487" spans="1:37">
      <c r="A3487" s="367"/>
      <c r="B3487" s="386" t="s">
        <v>1022</v>
      </c>
      <c r="C3487" s="402">
        <v>46.753700000000002</v>
      </c>
      <c r="D3487" s="428">
        <v>23.584599999999998</v>
      </c>
      <c r="E3487" s="449" t="s">
        <v>206</v>
      </c>
      <c r="F3487" s="450" t="s">
        <v>1500</v>
      </c>
      <c r="G3487" s="450" t="s">
        <v>2640</v>
      </c>
      <c r="H3487" s="450" t="s">
        <v>5615</v>
      </c>
      <c r="I3487" s="452" t="s">
        <v>2738</v>
      </c>
      <c r="J3487" s="457" t="s">
        <v>825</v>
      </c>
      <c r="K3487" s="407">
        <v>1</v>
      </c>
      <c r="L3487" s="407">
        <v>8</v>
      </c>
      <c r="M3487" s="407">
        <v>6</v>
      </c>
      <c r="N3487" s="425" t="s">
        <v>840</v>
      </c>
      <c r="O3487" s="437"/>
      <c r="P3487" s="406"/>
      <c r="Q3487" s="406"/>
      <c r="R3487" s="406"/>
      <c r="S3487" s="406"/>
      <c r="T3487" s="406"/>
      <c r="U3487" s="406"/>
      <c r="V3487" s="406" t="e">
        <f t="shared" si="187"/>
        <v>#VALUE!</v>
      </c>
      <c r="W3487" s="676"/>
      <c r="X3487" s="507" t="e">
        <f t="shared" si="185"/>
        <v>#VALUE!</v>
      </c>
      <c r="Y3487" s="508" t="e">
        <f t="shared" si="186"/>
        <v>#VALUE!</v>
      </c>
      <c r="Z3487" s="509"/>
      <c r="AA3487" s="510"/>
      <c r="AB3487" s="628" t="s">
        <v>1310</v>
      </c>
      <c r="AC3487" s="431" t="s">
        <v>1156</v>
      </c>
      <c r="AD3487" s="356"/>
      <c r="AE3487" s="356"/>
      <c r="AF3487" s="356"/>
      <c r="AG3487" s="356"/>
      <c r="AH3487" s="356"/>
      <c r="AI3487" s="356"/>
      <c r="AJ3487" s="441"/>
      <c r="AK3487" s="359"/>
    </row>
    <row r="3488" spans="1:37">
      <c r="A3488" s="367"/>
      <c r="B3488" s="386" t="s">
        <v>1022</v>
      </c>
      <c r="C3488" s="402">
        <v>46.754199999999997</v>
      </c>
      <c r="D3488" s="428">
        <v>23.581099999999999</v>
      </c>
      <c r="E3488" s="449" t="s">
        <v>206</v>
      </c>
      <c r="F3488" s="450" t="s">
        <v>1500</v>
      </c>
      <c r="G3488" s="450" t="s">
        <v>2640</v>
      </c>
      <c r="H3488" s="450" t="s">
        <v>2940</v>
      </c>
      <c r="I3488" s="452" t="s">
        <v>840</v>
      </c>
      <c r="J3488" s="457" t="s">
        <v>840</v>
      </c>
      <c r="K3488" s="407" t="s">
        <v>840</v>
      </c>
      <c r="L3488" s="407" t="s">
        <v>840</v>
      </c>
      <c r="M3488" s="407" t="s">
        <v>840</v>
      </c>
      <c r="N3488" s="425" t="s">
        <v>840</v>
      </c>
      <c r="O3488" s="437"/>
      <c r="P3488" s="406"/>
      <c r="Q3488" s="406"/>
      <c r="R3488" s="406"/>
      <c r="S3488" s="406"/>
      <c r="T3488" s="406"/>
      <c r="U3488" s="406"/>
      <c r="V3488" s="406" t="e">
        <f t="shared" si="187"/>
        <v>#VALUE!</v>
      </c>
      <c r="W3488" s="676"/>
      <c r="X3488" s="507" t="e">
        <f t="shared" si="185"/>
        <v>#VALUE!</v>
      </c>
      <c r="Y3488" s="508" t="e">
        <f t="shared" si="186"/>
        <v>#VALUE!</v>
      </c>
      <c r="Z3488" s="509"/>
      <c r="AA3488" s="510"/>
      <c r="AB3488" s="628" t="s">
        <v>1310</v>
      </c>
      <c r="AC3488" s="431" t="s">
        <v>1156</v>
      </c>
      <c r="AD3488" s="356"/>
      <c r="AE3488" s="356"/>
      <c r="AF3488" s="356"/>
      <c r="AG3488" s="356"/>
      <c r="AH3488" s="356"/>
      <c r="AI3488" s="356"/>
      <c r="AJ3488" s="441"/>
      <c r="AK3488" s="359"/>
    </row>
    <row r="3489" spans="1:37">
      <c r="A3489" s="367"/>
      <c r="B3489" s="386" t="s">
        <v>1022</v>
      </c>
      <c r="C3489" s="402">
        <v>46.755299999999998</v>
      </c>
      <c r="D3489" s="428">
        <v>23.582799999999999</v>
      </c>
      <c r="E3489" s="449" t="s">
        <v>206</v>
      </c>
      <c r="F3489" s="450" t="s">
        <v>1500</v>
      </c>
      <c r="G3489" s="450" t="s">
        <v>2640</v>
      </c>
      <c r="H3489" s="450" t="s">
        <v>2940</v>
      </c>
      <c r="I3489" s="452" t="s">
        <v>699</v>
      </c>
      <c r="J3489" s="457" t="s">
        <v>840</v>
      </c>
      <c r="K3489" s="407">
        <v>1</v>
      </c>
      <c r="L3489" s="407">
        <v>6</v>
      </c>
      <c r="M3489" s="407">
        <v>6</v>
      </c>
      <c r="N3489" s="425" t="s">
        <v>840</v>
      </c>
      <c r="O3489" s="437"/>
      <c r="P3489" s="406"/>
      <c r="Q3489" s="406"/>
      <c r="R3489" s="406"/>
      <c r="S3489" s="406"/>
      <c r="T3489" s="406"/>
      <c r="U3489" s="406"/>
      <c r="V3489" s="406" t="e">
        <f t="shared" si="187"/>
        <v>#VALUE!</v>
      </c>
      <c r="W3489" s="676"/>
      <c r="X3489" s="507" t="e">
        <f t="shared" si="185"/>
        <v>#VALUE!</v>
      </c>
      <c r="Y3489" s="508" t="e">
        <f t="shared" si="186"/>
        <v>#VALUE!</v>
      </c>
      <c r="Z3489" s="509"/>
      <c r="AA3489" s="510"/>
      <c r="AB3489" s="628" t="s">
        <v>1310</v>
      </c>
      <c r="AC3489" s="431" t="s">
        <v>1156</v>
      </c>
      <c r="AD3489" s="356"/>
      <c r="AE3489" s="356"/>
      <c r="AF3489" s="356"/>
      <c r="AG3489" s="356"/>
      <c r="AH3489" s="356"/>
      <c r="AI3489" s="356"/>
      <c r="AJ3489" s="441"/>
      <c r="AK3489" s="359"/>
    </row>
    <row r="3490" spans="1:37">
      <c r="A3490" s="367"/>
      <c r="B3490" s="386" t="s">
        <v>1022</v>
      </c>
      <c r="C3490" s="402">
        <v>46.755499999999998</v>
      </c>
      <c r="D3490" s="428">
        <v>23.583500000000001</v>
      </c>
      <c r="E3490" s="449" t="s">
        <v>206</v>
      </c>
      <c r="F3490" s="450" t="s">
        <v>1500</v>
      </c>
      <c r="G3490" s="450" t="s">
        <v>2640</v>
      </c>
      <c r="H3490" s="450" t="s">
        <v>5616</v>
      </c>
      <c r="I3490" s="452" t="s">
        <v>1047</v>
      </c>
      <c r="J3490" s="457" t="s">
        <v>840</v>
      </c>
      <c r="K3490" s="407">
        <v>1</v>
      </c>
      <c r="L3490" s="407">
        <v>7</v>
      </c>
      <c r="M3490" s="407">
        <v>7</v>
      </c>
      <c r="N3490" s="425" t="s">
        <v>840</v>
      </c>
      <c r="O3490" s="437"/>
      <c r="P3490" s="406"/>
      <c r="Q3490" s="406"/>
      <c r="R3490" s="406"/>
      <c r="S3490" s="406"/>
      <c r="T3490" s="406"/>
      <c r="U3490" s="406"/>
      <c r="V3490" s="406" t="e">
        <f t="shared" si="187"/>
        <v>#VALUE!</v>
      </c>
      <c r="W3490" s="676"/>
      <c r="X3490" s="507" t="e">
        <f t="shared" si="185"/>
        <v>#VALUE!</v>
      </c>
      <c r="Y3490" s="508" t="e">
        <f t="shared" si="186"/>
        <v>#VALUE!</v>
      </c>
      <c r="Z3490" s="509"/>
      <c r="AA3490" s="510"/>
      <c r="AB3490" s="628" t="s">
        <v>1310</v>
      </c>
      <c r="AC3490" s="431" t="s">
        <v>1156</v>
      </c>
      <c r="AD3490" s="356"/>
      <c r="AE3490" s="356"/>
      <c r="AF3490" s="356"/>
      <c r="AG3490" s="356"/>
      <c r="AH3490" s="356"/>
      <c r="AI3490" s="356"/>
      <c r="AJ3490" s="441"/>
      <c r="AK3490" s="359"/>
    </row>
    <row r="3491" spans="1:37">
      <c r="A3491" s="367"/>
      <c r="B3491" s="386" t="s">
        <v>1022</v>
      </c>
      <c r="C3491" s="402">
        <v>46.755699999999997</v>
      </c>
      <c r="D3491" s="428">
        <v>23.583400000000001</v>
      </c>
      <c r="E3491" s="449" t="s">
        <v>206</v>
      </c>
      <c r="F3491" s="450" t="s">
        <v>1500</v>
      </c>
      <c r="G3491" s="450" t="s">
        <v>2640</v>
      </c>
      <c r="H3491" s="450" t="s">
        <v>2940</v>
      </c>
      <c r="I3491" s="452" t="s">
        <v>793</v>
      </c>
      <c r="J3491" s="457" t="s">
        <v>840</v>
      </c>
      <c r="K3491" s="407">
        <v>1</v>
      </c>
      <c r="L3491" s="407">
        <v>6</v>
      </c>
      <c r="M3491" s="407">
        <v>5</v>
      </c>
      <c r="N3491" s="425" t="s">
        <v>840</v>
      </c>
      <c r="O3491" s="437"/>
      <c r="P3491" s="406"/>
      <c r="Q3491" s="406"/>
      <c r="R3491" s="406"/>
      <c r="S3491" s="406"/>
      <c r="T3491" s="406"/>
      <c r="U3491" s="406"/>
      <c r="V3491" s="406" t="e">
        <f t="shared" si="187"/>
        <v>#VALUE!</v>
      </c>
      <c r="W3491" s="676"/>
      <c r="X3491" s="507" t="e">
        <f t="shared" si="185"/>
        <v>#VALUE!</v>
      </c>
      <c r="Y3491" s="508" t="e">
        <f t="shared" si="186"/>
        <v>#VALUE!</v>
      </c>
      <c r="Z3491" s="509"/>
      <c r="AA3491" s="510"/>
      <c r="AB3491" s="628" t="s">
        <v>1310</v>
      </c>
      <c r="AC3491" s="431" t="s">
        <v>1156</v>
      </c>
      <c r="AD3491" s="356"/>
      <c r="AE3491" s="356"/>
      <c r="AF3491" s="356"/>
      <c r="AG3491" s="356"/>
      <c r="AH3491" s="356"/>
      <c r="AI3491" s="356"/>
      <c r="AJ3491" s="441"/>
      <c r="AK3491" s="359"/>
    </row>
    <row r="3492" spans="1:37">
      <c r="A3492" s="367"/>
      <c r="B3492" s="386" t="s">
        <v>1022</v>
      </c>
      <c r="C3492" s="402">
        <v>46.756</v>
      </c>
      <c r="D3492" s="428">
        <v>23.583200000000001</v>
      </c>
      <c r="E3492" s="449" t="s">
        <v>206</v>
      </c>
      <c r="F3492" s="450" t="s">
        <v>1500</v>
      </c>
      <c r="G3492" s="450" t="s">
        <v>2640</v>
      </c>
      <c r="H3492" s="450" t="s">
        <v>2940</v>
      </c>
      <c r="I3492" s="452" t="s">
        <v>788</v>
      </c>
      <c r="J3492" s="457" t="s">
        <v>840</v>
      </c>
      <c r="K3492" s="407">
        <v>1</v>
      </c>
      <c r="L3492" s="407">
        <v>6</v>
      </c>
      <c r="M3492" s="407">
        <v>5</v>
      </c>
      <c r="N3492" s="425" t="s">
        <v>840</v>
      </c>
      <c r="O3492" s="437"/>
      <c r="P3492" s="406"/>
      <c r="Q3492" s="406"/>
      <c r="R3492" s="406"/>
      <c r="S3492" s="406"/>
      <c r="T3492" s="406"/>
      <c r="U3492" s="406"/>
      <c r="V3492" s="406" t="e">
        <f t="shared" si="187"/>
        <v>#VALUE!</v>
      </c>
      <c r="W3492" s="676"/>
      <c r="X3492" s="507" t="e">
        <f t="shared" si="185"/>
        <v>#VALUE!</v>
      </c>
      <c r="Y3492" s="508" t="e">
        <f t="shared" si="186"/>
        <v>#VALUE!</v>
      </c>
      <c r="Z3492" s="509"/>
      <c r="AA3492" s="510"/>
      <c r="AB3492" s="628" t="s">
        <v>1310</v>
      </c>
      <c r="AC3492" s="431" t="s">
        <v>1156</v>
      </c>
      <c r="AD3492" s="356"/>
      <c r="AE3492" s="356"/>
      <c r="AF3492" s="356"/>
      <c r="AG3492" s="356"/>
      <c r="AH3492" s="356"/>
      <c r="AI3492" s="356"/>
      <c r="AJ3492" s="441"/>
      <c r="AK3492" s="359"/>
    </row>
    <row r="3493" spans="1:37">
      <c r="A3493" s="367"/>
      <c r="B3493" s="386" t="s">
        <v>1022</v>
      </c>
      <c r="C3493" s="402">
        <v>46.757399999999997</v>
      </c>
      <c r="D3493" s="428">
        <v>23.5777</v>
      </c>
      <c r="E3493" s="449" t="s">
        <v>206</v>
      </c>
      <c r="F3493" s="450" t="s">
        <v>1500</v>
      </c>
      <c r="G3493" s="450" t="s">
        <v>2640</v>
      </c>
      <c r="H3493" s="450" t="s">
        <v>5617</v>
      </c>
      <c r="I3493" s="452" t="s">
        <v>2050</v>
      </c>
      <c r="J3493" s="457" t="s">
        <v>825</v>
      </c>
      <c r="K3493" s="407">
        <v>1</v>
      </c>
      <c r="L3493" s="407">
        <v>9</v>
      </c>
      <c r="M3493" s="407">
        <v>8</v>
      </c>
      <c r="N3493" s="425" t="s">
        <v>840</v>
      </c>
      <c r="O3493" s="437"/>
      <c r="P3493" s="406"/>
      <c r="Q3493" s="406"/>
      <c r="R3493" s="406"/>
      <c r="S3493" s="406"/>
      <c r="T3493" s="406"/>
      <c r="U3493" s="406"/>
      <c r="V3493" s="406" t="e">
        <f t="shared" si="187"/>
        <v>#VALUE!</v>
      </c>
      <c r="W3493" s="676"/>
      <c r="X3493" s="507" t="e">
        <f t="shared" si="185"/>
        <v>#VALUE!</v>
      </c>
      <c r="Y3493" s="508" t="e">
        <f t="shared" si="186"/>
        <v>#VALUE!</v>
      </c>
      <c r="Z3493" s="509"/>
      <c r="AA3493" s="510"/>
      <c r="AB3493" s="628" t="s">
        <v>1310</v>
      </c>
      <c r="AC3493" s="431" t="s">
        <v>1156</v>
      </c>
      <c r="AD3493" s="356"/>
      <c r="AE3493" s="356"/>
      <c r="AF3493" s="356"/>
      <c r="AG3493" s="356"/>
      <c r="AH3493" s="356"/>
      <c r="AI3493" s="356"/>
      <c r="AJ3493" s="441"/>
      <c r="AK3493" s="359"/>
    </row>
    <row r="3494" spans="1:37">
      <c r="A3494" s="367"/>
      <c r="B3494" s="445" t="s">
        <v>1883</v>
      </c>
      <c r="C3494" s="402">
        <v>46.750999999999998</v>
      </c>
      <c r="D3494" s="428">
        <v>23.576000000000001</v>
      </c>
      <c r="E3494" s="449" t="s">
        <v>206</v>
      </c>
      <c r="F3494" s="450" t="s">
        <v>1500</v>
      </c>
      <c r="G3494" s="450" t="s">
        <v>2640</v>
      </c>
      <c r="H3494" s="450" t="s">
        <v>5618</v>
      </c>
      <c r="I3494" s="452" t="s">
        <v>1885</v>
      </c>
      <c r="J3494" s="457" t="s">
        <v>840</v>
      </c>
      <c r="K3494" s="407" t="s">
        <v>840</v>
      </c>
      <c r="L3494" s="407" t="s">
        <v>840</v>
      </c>
      <c r="M3494" s="407" t="s">
        <v>840</v>
      </c>
      <c r="N3494" s="425">
        <v>22</v>
      </c>
      <c r="O3494" s="437"/>
      <c r="P3494" s="406" t="s">
        <v>4</v>
      </c>
      <c r="Q3494" s="406" t="s">
        <v>4</v>
      </c>
      <c r="R3494" s="406"/>
      <c r="S3494" s="406"/>
      <c r="T3494" s="406"/>
      <c r="U3494" s="406"/>
      <c r="V3494" s="406">
        <f t="shared" si="187"/>
        <v>22</v>
      </c>
      <c r="W3494" s="676"/>
      <c r="X3494" s="507" t="str">
        <f t="shared" si="185"/>
        <v>? garsoniere, ? două camere, 22 număr camere necunoscut &lt;span style="color: red;"&gt;(spuneți-mi sau trimiteți tabel întreținere)&lt;/span&gt;</v>
      </c>
      <c r="Y3494" s="508" t="str">
        <f t="shared" si="186"/>
        <v>22 din care ? garsoniere, ? două camere, 22 număr camere necunoscut &lt;span style="color: red;"&gt;(spuneți-mi sau trimiteți tabel întreținere)&lt;/span&gt;</v>
      </c>
      <c r="Z3494" s="509"/>
      <c r="AA3494" s="510" t="s">
        <v>777</v>
      </c>
      <c r="AB3494" s="628" t="s">
        <v>1316</v>
      </c>
      <c r="AC3494" s="431" t="s">
        <v>1156</v>
      </c>
      <c r="AD3494" s="356"/>
      <c r="AE3494" s="356" t="s">
        <v>1822</v>
      </c>
      <c r="AF3494" s="356" t="s">
        <v>1107</v>
      </c>
      <c r="AG3494" s="356" t="s">
        <v>1154</v>
      </c>
      <c r="AH3494" s="356" t="s">
        <v>1884</v>
      </c>
      <c r="AI3494" s="356"/>
      <c r="AJ3494" s="441"/>
      <c r="AK3494" s="359"/>
    </row>
    <row r="3495" spans="1:37">
      <c r="A3495" s="367"/>
      <c r="B3495" s="445" t="s">
        <v>1877</v>
      </c>
      <c r="C3495" s="402">
        <v>46.750399999999999</v>
      </c>
      <c r="D3495" s="428">
        <v>23.574200000000001</v>
      </c>
      <c r="E3495" s="449" t="s">
        <v>206</v>
      </c>
      <c r="F3495" s="450" t="s">
        <v>1500</v>
      </c>
      <c r="G3495" s="450" t="s">
        <v>2640</v>
      </c>
      <c r="H3495" s="450" t="s">
        <v>5619</v>
      </c>
      <c r="I3495" s="452" t="s">
        <v>2044</v>
      </c>
      <c r="J3495" s="457" t="s">
        <v>825</v>
      </c>
      <c r="K3495" s="407">
        <v>2</v>
      </c>
      <c r="L3495" s="407">
        <v>11</v>
      </c>
      <c r="M3495" s="407">
        <v>11</v>
      </c>
      <c r="N3495" s="425" t="s">
        <v>840</v>
      </c>
      <c r="O3495" s="437"/>
      <c r="P3495" s="406" t="s">
        <v>4</v>
      </c>
      <c r="Q3495" s="406" t="s">
        <v>4</v>
      </c>
      <c r="R3495" s="406" t="s">
        <v>4</v>
      </c>
      <c r="S3495" s="406" t="s">
        <v>4</v>
      </c>
      <c r="T3495" s="406"/>
      <c r="U3495" s="406"/>
      <c r="V3495" s="406" t="e">
        <f t="shared" si="187"/>
        <v>#VALUE!</v>
      </c>
      <c r="W3495" s="676"/>
      <c r="X3495" s="507" t="e">
        <f t="shared" si="185"/>
        <v>#VALUE!</v>
      </c>
      <c r="Y3495" s="508" t="e">
        <f t="shared" si="186"/>
        <v>#VALUE!</v>
      </c>
      <c r="Z3495" s="509"/>
      <c r="AA3495" s="510"/>
      <c r="AB3495" s="628" t="s">
        <v>1316</v>
      </c>
      <c r="AC3495" s="431" t="s">
        <v>1156</v>
      </c>
      <c r="AD3495" s="356"/>
      <c r="AE3495" s="356" t="s">
        <v>1122</v>
      </c>
      <c r="AF3495" s="356" t="s">
        <v>1106</v>
      </c>
      <c r="AG3495" s="356" t="s">
        <v>1017</v>
      </c>
      <c r="AH3495" s="356" t="s">
        <v>1878</v>
      </c>
      <c r="AI3495" s="356"/>
      <c r="AJ3495" s="441"/>
      <c r="AK3495" s="359"/>
    </row>
    <row r="3496" spans="1:37">
      <c r="A3496" s="367"/>
      <c r="B3496" s="445" t="s">
        <v>1882</v>
      </c>
      <c r="C3496" s="402">
        <v>46.7502</v>
      </c>
      <c r="D3496" s="428">
        <v>23.576599999999999</v>
      </c>
      <c r="E3496" s="449" t="s">
        <v>206</v>
      </c>
      <c r="F3496" s="450" t="s">
        <v>1500</v>
      </c>
      <c r="G3496" s="450" t="s">
        <v>2640</v>
      </c>
      <c r="H3496" s="450" t="s">
        <v>5620</v>
      </c>
      <c r="I3496" s="452" t="s">
        <v>1867</v>
      </c>
      <c r="J3496" s="457" t="s">
        <v>3</v>
      </c>
      <c r="K3496" s="407" t="s">
        <v>840</v>
      </c>
      <c r="L3496" s="407" t="s">
        <v>840</v>
      </c>
      <c r="M3496" s="407" t="s">
        <v>840</v>
      </c>
      <c r="N3496" s="425">
        <v>34</v>
      </c>
      <c r="O3496" s="437"/>
      <c r="P3496" s="406"/>
      <c r="Q3496" s="406"/>
      <c r="R3496" s="406"/>
      <c r="S3496" s="406"/>
      <c r="T3496" s="406"/>
      <c r="U3496" s="406"/>
      <c r="V3496" s="406">
        <f t="shared" si="187"/>
        <v>34</v>
      </c>
      <c r="W3496" s="676"/>
      <c r="X3496" s="507" t="str">
        <f t="shared" si="185"/>
        <v>34 număr camere necunoscut &lt;span style="color: red;"&gt;(spuneți-mi sau trimiteți tabel întreținere)&lt;/span&gt;</v>
      </c>
      <c r="Y3496" s="508" t="str">
        <f t="shared" si="186"/>
        <v>34 din care 34 număr camere necunoscut &lt;span style="color: red;"&gt;(spuneți-mi sau trimiteți tabel întreținere)&lt;/span&gt;</v>
      </c>
      <c r="Z3496" s="509"/>
      <c r="AA3496" s="510" t="s">
        <v>777</v>
      </c>
      <c r="AB3496" s="628" t="s">
        <v>1316</v>
      </c>
      <c r="AC3496" s="431" t="s">
        <v>1156</v>
      </c>
      <c r="AD3496" s="356"/>
      <c r="AE3496" s="356" t="s">
        <v>1036</v>
      </c>
      <c r="AF3496" s="356" t="s">
        <v>1107</v>
      </c>
      <c r="AG3496" s="356" t="s">
        <v>1118</v>
      </c>
      <c r="AH3496" s="356" t="s">
        <v>1813</v>
      </c>
      <c r="AI3496" s="356"/>
      <c r="AJ3496" s="441"/>
      <c r="AK3496" s="359"/>
    </row>
    <row r="3497" spans="1:37">
      <c r="A3497" s="367"/>
      <c r="B3497" s="445" t="s">
        <v>1259</v>
      </c>
      <c r="C3497" s="402">
        <v>46.750599999999999</v>
      </c>
      <c r="D3497" s="428">
        <v>23.5764</v>
      </c>
      <c r="E3497" s="449" t="s">
        <v>206</v>
      </c>
      <c r="F3497" s="450" t="s">
        <v>1500</v>
      </c>
      <c r="G3497" s="450" t="s">
        <v>2640</v>
      </c>
      <c r="H3497" s="450" t="s">
        <v>5621</v>
      </c>
      <c r="I3497" s="452" t="s">
        <v>636</v>
      </c>
      <c r="J3497" s="457" t="s">
        <v>751</v>
      </c>
      <c r="K3497" s="407">
        <v>2</v>
      </c>
      <c r="L3497" s="407" t="s">
        <v>840</v>
      </c>
      <c r="M3497" s="407" t="s">
        <v>840</v>
      </c>
      <c r="N3497" s="425">
        <v>44</v>
      </c>
      <c r="O3497" s="437"/>
      <c r="P3497" s="406" t="s">
        <v>4</v>
      </c>
      <c r="Q3497" s="406" t="s">
        <v>4</v>
      </c>
      <c r="R3497" s="406"/>
      <c r="S3497" s="406" t="s">
        <v>4</v>
      </c>
      <c r="T3497" s="406"/>
      <c r="U3497" s="406"/>
      <c r="V3497" s="406">
        <f t="shared" si="187"/>
        <v>44</v>
      </c>
      <c r="W3497" s="676"/>
      <c r="X3497" s="507" t="str">
        <f t="shared" ref="X3497:X3560" si="188">CONCATENATE(IF(ISBLANK(O3497),"",CONCATENATE(O3497,O$2,", ")),IF(ISBLANK(P3497),"",CONCATENATE(P3497,P$2,", ")),IF(ISBLANK(Q3497),"",CONCATENATE(Q3497,Q$2,", ")),IF(ISBLANK(R3497),"",CONCATENATE(R3497,R$2,", ")),IF(ISBLANK(S3497),"",CONCATENATE(S3497,S$2,", ")),IF(ISBLANK(T3497),"",CONCATENATE(T3497,T$2,", ")),IF(ISBLANK(U3497),"",CONCATENATE(U3497,U$2,", ")),IF(ISBLANK(V3497),"",CONCATENATE(W3497,V3497,V$2)))</f>
        <v>? garsoniere, ? două camere, ? patru camere, 44 număr camere necunoscut &lt;span style="color: red;"&gt;(spuneți-mi sau trimiteți tabel întreținere)&lt;/span&gt;</v>
      </c>
      <c r="Y3497" s="508" t="str">
        <f t="shared" ref="Y3497:Y3560" si="189">W3497&amp;N3497&amp;" din care "&amp;X3497</f>
        <v>44 din care ? garsoniere, ? două camere, ? patru camere, 44 număr camere necunoscut &lt;span style="color: red;"&gt;(spuneți-mi sau trimiteți tabel întreținere)&lt;/span&gt;</v>
      </c>
      <c r="Z3497" s="509"/>
      <c r="AA3497" s="510" t="s">
        <v>2401</v>
      </c>
      <c r="AB3497" s="628" t="s">
        <v>1316</v>
      </c>
      <c r="AC3497" s="431" t="s">
        <v>1156</v>
      </c>
      <c r="AD3497" s="356"/>
      <c r="AE3497" s="356" t="s">
        <v>1036</v>
      </c>
      <c r="AF3497" s="356" t="s">
        <v>1107</v>
      </c>
      <c r="AG3497" s="356" t="s">
        <v>1012</v>
      </c>
      <c r="AH3497" s="356" t="s">
        <v>1881</v>
      </c>
      <c r="AI3497" s="356"/>
      <c r="AJ3497" s="441"/>
      <c r="AK3497" s="359"/>
    </row>
    <row r="3498" spans="1:37">
      <c r="A3498" s="367"/>
      <c r="B3498" s="386" t="s">
        <v>2681</v>
      </c>
      <c r="C3498" s="402">
        <v>46.758400000000002</v>
      </c>
      <c r="D3498" s="428">
        <v>23.583400000000001</v>
      </c>
      <c r="E3498" s="449" t="s">
        <v>206</v>
      </c>
      <c r="F3498" s="450" t="s">
        <v>1500</v>
      </c>
      <c r="G3498" s="450" t="s">
        <v>2640</v>
      </c>
      <c r="H3498" s="450" t="s">
        <v>2940</v>
      </c>
      <c r="I3498" s="452" t="s">
        <v>718</v>
      </c>
      <c r="J3498" s="457" t="s">
        <v>840</v>
      </c>
      <c r="K3498" s="407">
        <v>1</v>
      </c>
      <c r="L3498" s="407">
        <v>5</v>
      </c>
      <c r="M3498" s="407">
        <v>4</v>
      </c>
      <c r="N3498" s="425" t="s">
        <v>840</v>
      </c>
      <c r="O3498" s="437"/>
      <c r="P3498" s="406"/>
      <c r="Q3498" s="406"/>
      <c r="R3498" s="406"/>
      <c r="S3498" s="406"/>
      <c r="T3498" s="406"/>
      <c r="U3498" s="406"/>
      <c r="V3498" s="406" t="e">
        <f t="shared" ref="V3498:V3561" si="190">N3498-SUM(O3498:U3498)</f>
        <v>#VALUE!</v>
      </c>
      <c r="W3498" s="676"/>
      <c r="X3498" s="507" t="e">
        <f t="shared" si="188"/>
        <v>#VALUE!</v>
      </c>
      <c r="Y3498" s="508" t="e">
        <f t="shared" si="189"/>
        <v>#VALUE!</v>
      </c>
      <c r="Z3498" s="509"/>
      <c r="AA3498" s="510"/>
      <c r="AB3498" s="628" t="s">
        <v>1310</v>
      </c>
      <c r="AC3498" s="431" t="s">
        <v>1156</v>
      </c>
      <c r="AD3498" s="356"/>
      <c r="AE3498" s="356"/>
      <c r="AF3498" s="356"/>
      <c r="AG3498" s="356"/>
      <c r="AH3498" s="356"/>
      <c r="AI3498" s="356"/>
      <c r="AJ3498" s="441"/>
      <c r="AK3498" s="359"/>
    </row>
    <row r="3499" spans="1:37">
      <c r="A3499" s="367"/>
      <c r="B3499" s="445" t="s">
        <v>1869</v>
      </c>
      <c r="C3499" s="402">
        <v>46.750900000000001</v>
      </c>
      <c r="D3499" s="428">
        <v>23.5732</v>
      </c>
      <c r="E3499" s="449" t="s">
        <v>206</v>
      </c>
      <c r="F3499" s="450" t="s">
        <v>1500</v>
      </c>
      <c r="G3499" s="450" t="s">
        <v>2640</v>
      </c>
      <c r="H3499" s="450" t="s">
        <v>5619</v>
      </c>
      <c r="I3499" s="452" t="s">
        <v>2041</v>
      </c>
      <c r="J3499" s="457" t="s">
        <v>825</v>
      </c>
      <c r="K3499" s="407">
        <v>1</v>
      </c>
      <c r="L3499" s="407">
        <v>17</v>
      </c>
      <c r="M3499" s="407">
        <v>17</v>
      </c>
      <c r="N3499" s="425" t="s">
        <v>840</v>
      </c>
      <c r="O3499" s="437"/>
      <c r="P3499" s="406" t="s">
        <v>4</v>
      </c>
      <c r="Q3499" s="406" t="s">
        <v>4</v>
      </c>
      <c r="R3499" s="406" t="s">
        <v>4</v>
      </c>
      <c r="S3499" s="406"/>
      <c r="T3499" s="406"/>
      <c r="U3499" s="406"/>
      <c r="V3499" s="406" t="e">
        <f t="shared" si="190"/>
        <v>#VALUE!</v>
      </c>
      <c r="W3499" s="676"/>
      <c r="X3499" s="507" t="e">
        <f t="shared" si="188"/>
        <v>#VALUE!</v>
      </c>
      <c r="Y3499" s="508" t="e">
        <f t="shared" si="189"/>
        <v>#VALUE!</v>
      </c>
      <c r="Z3499" s="509"/>
      <c r="AA3499" s="510"/>
      <c r="AB3499" s="628" t="s">
        <v>1316</v>
      </c>
      <c r="AC3499" s="431" t="s">
        <v>1156</v>
      </c>
      <c r="AD3499" s="356"/>
      <c r="AE3499" s="356" t="s">
        <v>1870</v>
      </c>
      <c r="AF3499" s="356" t="s">
        <v>1873</v>
      </c>
      <c r="AG3499" s="356" t="s">
        <v>1871</v>
      </c>
      <c r="AH3499" s="356" t="s">
        <v>1872</v>
      </c>
      <c r="AI3499" s="356"/>
      <c r="AJ3499" s="441"/>
      <c r="AK3499" s="359"/>
    </row>
    <row r="3500" spans="1:37">
      <c r="A3500" s="367"/>
      <c r="B3500" s="445" t="s">
        <v>1874</v>
      </c>
      <c r="C3500" s="402">
        <v>46.751100000000001</v>
      </c>
      <c r="D3500" s="428">
        <v>23.573699999999999</v>
      </c>
      <c r="E3500" s="449" t="s">
        <v>206</v>
      </c>
      <c r="F3500" s="450" t="s">
        <v>1500</v>
      </c>
      <c r="G3500" s="450" t="s">
        <v>2640</v>
      </c>
      <c r="H3500" s="450" t="s">
        <v>5619</v>
      </c>
      <c r="I3500" s="452" t="s">
        <v>919</v>
      </c>
      <c r="J3500" s="457" t="s">
        <v>825</v>
      </c>
      <c r="K3500" s="407">
        <v>1</v>
      </c>
      <c r="L3500" s="407">
        <v>16</v>
      </c>
      <c r="M3500" s="407">
        <v>16</v>
      </c>
      <c r="N3500" s="425" t="s">
        <v>840</v>
      </c>
      <c r="O3500" s="437"/>
      <c r="P3500" s="406" t="s">
        <v>4</v>
      </c>
      <c r="Q3500" s="406" t="s">
        <v>4</v>
      </c>
      <c r="R3500" s="406" t="s">
        <v>4</v>
      </c>
      <c r="S3500" s="406"/>
      <c r="T3500" s="406"/>
      <c r="U3500" s="406"/>
      <c r="V3500" s="406" t="e">
        <f t="shared" si="190"/>
        <v>#VALUE!</v>
      </c>
      <c r="W3500" s="676"/>
      <c r="X3500" s="507" t="e">
        <f t="shared" si="188"/>
        <v>#VALUE!</v>
      </c>
      <c r="Y3500" s="508" t="e">
        <f t="shared" si="189"/>
        <v>#VALUE!</v>
      </c>
      <c r="Z3500" s="509"/>
      <c r="AA3500" s="510"/>
      <c r="AB3500" s="628" t="s">
        <v>1316</v>
      </c>
      <c r="AC3500" s="431" t="s">
        <v>1156</v>
      </c>
      <c r="AD3500" s="356"/>
      <c r="AE3500" s="356" t="s">
        <v>1875</v>
      </c>
      <c r="AF3500" s="356" t="s">
        <v>1106</v>
      </c>
      <c r="AG3500" s="356" t="s">
        <v>1012</v>
      </c>
      <c r="AH3500" s="356" t="s">
        <v>1876</v>
      </c>
      <c r="AI3500" s="356"/>
      <c r="AJ3500" s="441"/>
      <c r="AK3500" s="359"/>
    </row>
    <row r="3501" spans="1:37">
      <c r="A3501" s="367"/>
      <c r="B3501" s="445" t="s">
        <v>1879</v>
      </c>
      <c r="C3501" s="402">
        <v>46.747300000000003</v>
      </c>
      <c r="D3501" s="428">
        <v>23.577100000000002</v>
      </c>
      <c r="E3501" s="449" t="s">
        <v>206</v>
      </c>
      <c r="F3501" s="450" t="s">
        <v>1500</v>
      </c>
      <c r="G3501" s="450" t="s">
        <v>2640</v>
      </c>
      <c r="H3501" s="450" t="s">
        <v>5622</v>
      </c>
      <c r="I3501" s="452" t="s">
        <v>2043</v>
      </c>
      <c r="J3501" s="457" t="s">
        <v>825</v>
      </c>
      <c r="K3501" s="407">
        <v>2</v>
      </c>
      <c r="L3501" s="407">
        <v>18</v>
      </c>
      <c r="M3501" s="407">
        <v>17</v>
      </c>
      <c r="N3501" s="425">
        <v>228</v>
      </c>
      <c r="O3501" s="437"/>
      <c r="P3501" s="406" t="s">
        <v>4</v>
      </c>
      <c r="Q3501" s="406" t="s">
        <v>4</v>
      </c>
      <c r="R3501" s="406"/>
      <c r="S3501" s="406"/>
      <c r="T3501" s="406"/>
      <c r="U3501" s="406"/>
      <c r="V3501" s="406">
        <f t="shared" si="190"/>
        <v>228</v>
      </c>
      <c r="W3501" s="676"/>
      <c r="X3501" s="507" t="str">
        <f t="shared" si="188"/>
        <v>? garsoniere, ? două camere, 228 număr camere necunoscut &lt;span style="color: red;"&gt;(spuneți-mi sau trimiteți tabel întreținere)&lt;/span&gt;</v>
      </c>
      <c r="Y3501" s="508" t="str">
        <f t="shared" si="189"/>
        <v>228 din care ? garsoniere, ? două camere, 228 număr camere necunoscut &lt;span style="color: red;"&gt;(spuneți-mi sau trimiteți tabel întreținere)&lt;/span&gt;</v>
      </c>
      <c r="Z3501" s="509"/>
      <c r="AA3501" s="510" t="s">
        <v>2397</v>
      </c>
      <c r="AB3501" s="628" t="s">
        <v>1316</v>
      </c>
      <c r="AC3501" s="431" t="s">
        <v>1156</v>
      </c>
      <c r="AD3501" s="356"/>
      <c r="AE3501" s="356" t="s">
        <v>1875</v>
      </c>
      <c r="AF3501" s="356" t="s">
        <v>1107</v>
      </c>
      <c r="AG3501" s="356" t="s">
        <v>1019</v>
      </c>
      <c r="AH3501" s="356" t="s">
        <v>1880</v>
      </c>
      <c r="AI3501" s="356"/>
      <c r="AJ3501" s="441"/>
      <c r="AK3501" s="359"/>
    </row>
    <row r="3502" spans="1:37">
      <c r="A3502" s="367"/>
      <c r="B3502" s="386" t="s">
        <v>1022</v>
      </c>
      <c r="C3502" s="402"/>
      <c r="D3502" s="428"/>
      <c r="E3502" s="449" t="s">
        <v>206</v>
      </c>
      <c r="F3502" s="450" t="s">
        <v>1500</v>
      </c>
      <c r="G3502" s="450" t="s">
        <v>2642</v>
      </c>
      <c r="H3502" s="450" t="s">
        <v>2940</v>
      </c>
      <c r="I3502" s="452"/>
      <c r="J3502" s="457"/>
      <c r="K3502" s="407"/>
      <c r="L3502" s="407"/>
      <c r="M3502" s="407"/>
      <c r="N3502" s="425" t="s">
        <v>840</v>
      </c>
      <c r="O3502" s="437"/>
      <c r="P3502" s="406"/>
      <c r="Q3502" s="406"/>
      <c r="R3502" s="406"/>
      <c r="S3502" s="406"/>
      <c r="T3502" s="406"/>
      <c r="U3502" s="406"/>
      <c r="V3502" s="406" t="e">
        <f t="shared" si="190"/>
        <v>#VALUE!</v>
      </c>
      <c r="W3502" s="676"/>
      <c r="X3502" s="507" t="e">
        <f t="shared" si="188"/>
        <v>#VALUE!</v>
      </c>
      <c r="Y3502" s="508" t="e">
        <f t="shared" si="189"/>
        <v>#VALUE!</v>
      </c>
      <c r="Z3502" s="509"/>
      <c r="AA3502" s="510"/>
      <c r="AB3502" s="628" t="s">
        <v>1310</v>
      </c>
      <c r="AC3502" s="431" t="s">
        <v>1156</v>
      </c>
      <c r="AD3502" s="356"/>
      <c r="AE3502" s="356"/>
      <c r="AF3502" s="356"/>
      <c r="AG3502" s="356"/>
      <c r="AH3502" s="356"/>
      <c r="AI3502" s="356"/>
      <c r="AJ3502" s="441"/>
      <c r="AK3502" s="359"/>
    </row>
    <row r="3503" spans="1:37">
      <c r="A3503" s="367"/>
      <c r="B3503" s="386" t="s">
        <v>1022</v>
      </c>
      <c r="C3503" s="402"/>
      <c r="D3503" s="428"/>
      <c r="E3503" s="449" t="s">
        <v>206</v>
      </c>
      <c r="F3503" s="450" t="s">
        <v>1500</v>
      </c>
      <c r="G3503" s="450" t="s">
        <v>2642</v>
      </c>
      <c r="H3503" s="450" t="s">
        <v>2940</v>
      </c>
      <c r="I3503" s="452"/>
      <c r="J3503" s="457"/>
      <c r="K3503" s="407"/>
      <c r="L3503" s="407"/>
      <c r="M3503" s="407"/>
      <c r="N3503" s="425" t="s">
        <v>840</v>
      </c>
      <c r="O3503" s="437"/>
      <c r="P3503" s="406"/>
      <c r="Q3503" s="406"/>
      <c r="R3503" s="406"/>
      <c r="S3503" s="406"/>
      <c r="T3503" s="406"/>
      <c r="U3503" s="406"/>
      <c r="V3503" s="406" t="e">
        <f t="shared" si="190"/>
        <v>#VALUE!</v>
      </c>
      <c r="W3503" s="676"/>
      <c r="X3503" s="507" t="e">
        <f t="shared" si="188"/>
        <v>#VALUE!</v>
      </c>
      <c r="Y3503" s="508" t="e">
        <f t="shared" si="189"/>
        <v>#VALUE!</v>
      </c>
      <c r="Z3503" s="509"/>
      <c r="AA3503" s="510"/>
      <c r="AB3503" s="628" t="s">
        <v>1310</v>
      </c>
      <c r="AC3503" s="431" t="s">
        <v>1156</v>
      </c>
      <c r="AD3503" s="356"/>
      <c r="AE3503" s="356"/>
      <c r="AF3503" s="356"/>
      <c r="AG3503" s="356"/>
      <c r="AH3503" s="356"/>
      <c r="AI3503" s="356"/>
      <c r="AJ3503" s="441"/>
      <c r="AK3503" s="359"/>
    </row>
    <row r="3504" spans="1:37">
      <c r="A3504" s="367"/>
      <c r="B3504" s="386" t="s">
        <v>1022</v>
      </c>
      <c r="C3504" s="402"/>
      <c r="D3504" s="428"/>
      <c r="E3504" s="449" t="s">
        <v>206</v>
      </c>
      <c r="F3504" s="450" t="s">
        <v>1500</v>
      </c>
      <c r="G3504" s="450" t="s">
        <v>2642</v>
      </c>
      <c r="H3504" s="450" t="s">
        <v>2940</v>
      </c>
      <c r="I3504" s="452"/>
      <c r="J3504" s="457"/>
      <c r="K3504" s="407"/>
      <c r="L3504" s="407"/>
      <c r="M3504" s="407"/>
      <c r="N3504" s="425" t="s">
        <v>840</v>
      </c>
      <c r="O3504" s="437"/>
      <c r="P3504" s="406"/>
      <c r="Q3504" s="406"/>
      <c r="R3504" s="406"/>
      <c r="S3504" s="406"/>
      <c r="T3504" s="406"/>
      <c r="U3504" s="406"/>
      <c r="V3504" s="406" t="e">
        <f t="shared" si="190"/>
        <v>#VALUE!</v>
      </c>
      <c r="W3504" s="676"/>
      <c r="X3504" s="507" t="e">
        <f t="shared" si="188"/>
        <v>#VALUE!</v>
      </c>
      <c r="Y3504" s="508" t="e">
        <f t="shared" si="189"/>
        <v>#VALUE!</v>
      </c>
      <c r="Z3504" s="509"/>
      <c r="AA3504" s="510"/>
      <c r="AB3504" s="628" t="s">
        <v>1310</v>
      </c>
      <c r="AC3504" s="431" t="s">
        <v>1156</v>
      </c>
      <c r="AD3504" s="356"/>
      <c r="AE3504" s="356"/>
      <c r="AF3504" s="356"/>
      <c r="AG3504" s="356"/>
      <c r="AH3504" s="356"/>
      <c r="AI3504" s="356"/>
      <c r="AJ3504" s="441"/>
      <c r="AK3504" s="359"/>
    </row>
    <row r="3505" spans="1:37">
      <c r="A3505" s="367"/>
      <c r="B3505" s="386" t="s">
        <v>1022</v>
      </c>
      <c r="C3505" s="402"/>
      <c r="D3505" s="428"/>
      <c r="E3505" s="449" t="s">
        <v>206</v>
      </c>
      <c r="F3505" s="450" t="s">
        <v>1500</v>
      </c>
      <c r="G3505" s="450" t="s">
        <v>2642</v>
      </c>
      <c r="H3505" s="450" t="s">
        <v>2940</v>
      </c>
      <c r="I3505" s="452"/>
      <c r="J3505" s="457"/>
      <c r="K3505" s="407"/>
      <c r="L3505" s="407"/>
      <c r="M3505" s="407"/>
      <c r="N3505" s="425" t="s">
        <v>840</v>
      </c>
      <c r="O3505" s="437"/>
      <c r="P3505" s="406"/>
      <c r="Q3505" s="406"/>
      <c r="R3505" s="406"/>
      <c r="S3505" s="406"/>
      <c r="T3505" s="406"/>
      <c r="U3505" s="406"/>
      <c r="V3505" s="406" t="e">
        <f t="shared" si="190"/>
        <v>#VALUE!</v>
      </c>
      <c r="W3505" s="676"/>
      <c r="X3505" s="507" t="e">
        <f t="shared" si="188"/>
        <v>#VALUE!</v>
      </c>
      <c r="Y3505" s="508" t="e">
        <f t="shared" si="189"/>
        <v>#VALUE!</v>
      </c>
      <c r="Z3505" s="509"/>
      <c r="AA3505" s="510"/>
      <c r="AB3505" s="628" t="s">
        <v>1310</v>
      </c>
      <c r="AC3505" s="431" t="s">
        <v>1156</v>
      </c>
      <c r="AD3505" s="356"/>
      <c r="AE3505" s="356"/>
      <c r="AF3505" s="356"/>
      <c r="AG3505" s="356"/>
      <c r="AH3505" s="356"/>
      <c r="AI3505" s="356"/>
      <c r="AJ3505" s="441"/>
      <c r="AK3505" s="359"/>
    </row>
    <row r="3506" spans="1:37">
      <c r="A3506" s="367"/>
      <c r="B3506" s="386" t="s">
        <v>1022</v>
      </c>
      <c r="C3506" s="402"/>
      <c r="D3506" s="428"/>
      <c r="E3506" s="449" t="s">
        <v>206</v>
      </c>
      <c r="F3506" s="450" t="s">
        <v>1500</v>
      </c>
      <c r="G3506" s="450" t="s">
        <v>2642</v>
      </c>
      <c r="H3506" s="450" t="s">
        <v>2940</v>
      </c>
      <c r="I3506" s="452"/>
      <c r="J3506" s="457"/>
      <c r="K3506" s="407"/>
      <c r="L3506" s="407"/>
      <c r="M3506" s="407"/>
      <c r="N3506" s="425" t="s">
        <v>840</v>
      </c>
      <c r="O3506" s="437"/>
      <c r="P3506" s="406"/>
      <c r="Q3506" s="406"/>
      <c r="R3506" s="406"/>
      <c r="S3506" s="406"/>
      <c r="T3506" s="406"/>
      <c r="U3506" s="406"/>
      <c r="V3506" s="406" t="e">
        <f t="shared" si="190"/>
        <v>#VALUE!</v>
      </c>
      <c r="W3506" s="676"/>
      <c r="X3506" s="507" t="e">
        <f t="shared" si="188"/>
        <v>#VALUE!</v>
      </c>
      <c r="Y3506" s="508" t="e">
        <f t="shared" si="189"/>
        <v>#VALUE!</v>
      </c>
      <c r="Z3506" s="509"/>
      <c r="AA3506" s="510"/>
      <c r="AB3506" s="628" t="s">
        <v>1310</v>
      </c>
      <c r="AC3506" s="431" t="s">
        <v>1156</v>
      </c>
      <c r="AD3506" s="356"/>
      <c r="AE3506" s="356"/>
      <c r="AF3506" s="356"/>
      <c r="AG3506" s="356"/>
      <c r="AH3506" s="356"/>
      <c r="AI3506" s="356"/>
      <c r="AJ3506" s="441"/>
      <c r="AK3506" s="359"/>
    </row>
    <row r="3507" spans="1:37">
      <c r="A3507" s="367"/>
      <c r="B3507" s="386" t="s">
        <v>1022</v>
      </c>
      <c r="C3507" s="402"/>
      <c r="D3507" s="428"/>
      <c r="E3507" s="449" t="s">
        <v>206</v>
      </c>
      <c r="F3507" s="450" t="s">
        <v>1500</v>
      </c>
      <c r="G3507" s="450" t="s">
        <v>2642</v>
      </c>
      <c r="H3507" s="450" t="s">
        <v>2940</v>
      </c>
      <c r="I3507" s="452"/>
      <c r="J3507" s="457"/>
      <c r="K3507" s="407"/>
      <c r="L3507" s="407"/>
      <c r="M3507" s="407"/>
      <c r="N3507" s="425" t="s">
        <v>840</v>
      </c>
      <c r="O3507" s="437"/>
      <c r="P3507" s="406"/>
      <c r="Q3507" s="406"/>
      <c r="R3507" s="406"/>
      <c r="S3507" s="406"/>
      <c r="T3507" s="406"/>
      <c r="U3507" s="406"/>
      <c r="V3507" s="406" t="e">
        <f t="shared" si="190"/>
        <v>#VALUE!</v>
      </c>
      <c r="W3507" s="676"/>
      <c r="X3507" s="507" t="e">
        <f t="shared" si="188"/>
        <v>#VALUE!</v>
      </c>
      <c r="Y3507" s="508" t="e">
        <f t="shared" si="189"/>
        <v>#VALUE!</v>
      </c>
      <c r="Z3507" s="509"/>
      <c r="AA3507" s="510"/>
      <c r="AB3507" s="628" t="s">
        <v>1310</v>
      </c>
      <c r="AC3507" s="431" t="s">
        <v>1156</v>
      </c>
      <c r="AD3507" s="356"/>
      <c r="AE3507" s="356"/>
      <c r="AF3507" s="356"/>
      <c r="AG3507" s="356"/>
      <c r="AH3507" s="356"/>
      <c r="AI3507" s="356"/>
      <c r="AJ3507" s="441"/>
      <c r="AK3507" s="359"/>
    </row>
    <row r="3508" spans="1:37">
      <c r="A3508" s="367"/>
      <c r="B3508" s="386" t="s">
        <v>1022</v>
      </c>
      <c r="C3508" s="402"/>
      <c r="D3508" s="428"/>
      <c r="E3508" s="449" t="s">
        <v>206</v>
      </c>
      <c r="F3508" s="450" t="s">
        <v>1500</v>
      </c>
      <c r="G3508" s="450" t="s">
        <v>2642</v>
      </c>
      <c r="H3508" s="450" t="s">
        <v>2940</v>
      </c>
      <c r="I3508" s="452"/>
      <c r="J3508" s="457"/>
      <c r="K3508" s="407"/>
      <c r="L3508" s="407"/>
      <c r="M3508" s="407"/>
      <c r="N3508" s="425" t="s">
        <v>840</v>
      </c>
      <c r="O3508" s="437"/>
      <c r="P3508" s="406"/>
      <c r="Q3508" s="406"/>
      <c r="R3508" s="406"/>
      <c r="S3508" s="406"/>
      <c r="T3508" s="406"/>
      <c r="U3508" s="406"/>
      <c r="V3508" s="406" t="e">
        <f t="shared" si="190"/>
        <v>#VALUE!</v>
      </c>
      <c r="W3508" s="676"/>
      <c r="X3508" s="507" t="e">
        <f t="shared" si="188"/>
        <v>#VALUE!</v>
      </c>
      <c r="Y3508" s="508" t="e">
        <f t="shared" si="189"/>
        <v>#VALUE!</v>
      </c>
      <c r="Z3508" s="509"/>
      <c r="AA3508" s="510"/>
      <c r="AB3508" s="628" t="s">
        <v>1310</v>
      </c>
      <c r="AC3508" s="431" t="s">
        <v>1156</v>
      </c>
      <c r="AD3508" s="356"/>
      <c r="AE3508" s="356"/>
      <c r="AF3508" s="356"/>
      <c r="AG3508" s="356"/>
      <c r="AH3508" s="356"/>
      <c r="AI3508" s="356"/>
      <c r="AJ3508" s="441"/>
      <c r="AK3508" s="359"/>
    </row>
    <row r="3509" spans="1:37">
      <c r="A3509" s="367"/>
      <c r="B3509" s="386" t="s">
        <v>1022</v>
      </c>
      <c r="C3509" s="402"/>
      <c r="D3509" s="428"/>
      <c r="E3509" s="449" t="s">
        <v>206</v>
      </c>
      <c r="F3509" s="450" t="s">
        <v>1500</v>
      </c>
      <c r="G3509" s="450" t="s">
        <v>2642</v>
      </c>
      <c r="H3509" s="450" t="s">
        <v>2940</v>
      </c>
      <c r="I3509" s="452"/>
      <c r="J3509" s="457"/>
      <c r="K3509" s="407"/>
      <c r="L3509" s="407"/>
      <c r="M3509" s="407"/>
      <c r="N3509" s="425" t="s">
        <v>840</v>
      </c>
      <c r="O3509" s="437"/>
      <c r="P3509" s="406"/>
      <c r="Q3509" s="406"/>
      <c r="R3509" s="406"/>
      <c r="S3509" s="406"/>
      <c r="T3509" s="406"/>
      <c r="U3509" s="406"/>
      <c r="V3509" s="406" t="e">
        <f t="shared" si="190"/>
        <v>#VALUE!</v>
      </c>
      <c r="W3509" s="676"/>
      <c r="X3509" s="507" t="e">
        <f t="shared" si="188"/>
        <v>#VALUE!</v>
      </c>
      <c r="Y3509" s="508" t="e">
        <f t="shared" si="189"/>
        <v>#VALUE!</v>
      </c>
      <c r="Z3509" s="509"/>
      <c r="AA3509" s="510"/>
      <c r="AB3509" s="628" t="s">
        <v>1310</v>
      </c>
      <c r="AC3509" s="431" t="s">
        <v>1156</v>
      </c>
      <c r="AD3509" s="356"/>
      <c r="AE3509" s="356"/>
      <c r="AF3509" s="356"/>
      <c r="AG3509" s="356"/>
      <c r="AH3509" s="356"/>
      <c r="AI3509" s="356"/>
      <c r="AJ3509" s="441"/>
      <c r="AK3509" s="359"/>
    </row>
    <row r="3510" spans="1:37">
      <c r="A3510" s="367"/>
      <c r="B3510" s="386" t="s">
        <v>1022</v>
      </c>
      <c r="C3510" s="402"/>
      <c r="D3510" s="428"/>
      <c r="E3510" s="449" t="s">
        <v>206</v>
      </c>
      <c r="F3510" s="450" t="s">
        <v>1500</v>
      </c>
      <c r="G3510" s="450" t="s">
        <v>2642</v>
      </c>
      <c r="H3510" s="450" t="s">
        <v>2940</v>
      </c>
      <c r="I3510" s="452"/>
      <c r="J3510" s="457"/>
      <c r="K3510" s="407"/>
      <c r="L3510" s="407"/>
      <c r="M3510" s="407"/>
      <c r="N3510" s="425" t="s">
        <v>840</v>
      </c>
      <c r="O3510" s="437"/>
      <c r="P3510" s="406"/>
      <c r="Q3510" s="406"/>
      <c r="R3510" s="406"/>
      <c r="S3510" s="406"/>
      <c r="T3510" s="406"/>
      <c r="U3510" s="406"/>
      <c r="V3510" s="406" t="e">
        <f t="shared" si="190"/>
        <v>#VALUE!</v>
      </c>
      <c r="W3510" s="676"/>
      <c r="X3510" s="507" t="e">
        <f t="shared" si="188"/>
        <v>#VALUE!</v>
      </c>
      <c r="Y3510" s="508" t="e">
        <f t="shared" si="189"/>
        <v>#VALUE!</v>
      </c>
      <c r="Z3510" s="509"/>
      <c r="AA3510" s="510"/>
      <c r="AB3510" s="628" t="s">
        <v>1310</v>
      </c>
      <c r="AC3510" s="431" t="s">
        <v>1156</v>
      </c>
      <c r="AD3510" s="356"/>
      <c r="AE3510" s="356"/>
      <c r="AF3510" s="356"/>
      <c r="AG3510" s="356"/>
      <c r="AH3510" s="356"/>
      <c r="AI3510" s="356"/>
      <c r="AJ3510" s="441"/>
      <c r="AK3510" s="359"/>
    </row>
    <row r="3511" spans="1:37">
      <c r="A3511" s="367"/>
      <c r="B3511" s="386" t="s">
        <v>1022</v>
      </c>
      <c r="C3511" s="402"/>
      <c r="D3511" s="428"/>
      <c r="E3511" s="449" t="s">
        <v>206</v>
      </c>
      <c r="F3511" s="450" t="s">
        <v>1500</v>
      </c>
      <c r="G3511" s="450" t="s">
        <v>2642</v>
      </c>
      <c r="H3511" s="450" t="s">
        <v>2940</v>
      </c>
      <c r="I3511" s="452"/>
      <c r="J3511" s="457"/>
      <c r="K3511" s="407"/>
      <c r="L3511" s="407"/>
      <c r="M3511" s="407"/>
      <c r="N3511" s="425" t="s">
        <v>840</v>
      </c>
      <c r="O3511" s="437"/>
      <c r="P3511" s="406"/>
      <c r="Q3511" s="406"/>
      <c r="R3511" s="406"/>
      <c r="S3511" s="406"/>
      <c r="T3511" s="406"/>
      <c r="U3511" s="406"/>
      <c r="V3511" s="406" t="e">
        <f t="shared" si="190"/>
        <v>#VALUE!</v>
      </c>
      <c r="W3511" s="676"/>
      <c r="X3511" s="507" t="e">
        <f t="shared" si="188"/>
        <v>#VALUE!</v>
      </c>
      <c r="Y3511" s="508" t="e">
        <f t="shared" si="189"/>
        <v>#VALUE!</v>
      </c>
      <c r="Z3511" s="509"/>
      <c r="AA3511" s="510"/>
      <c r="AB3511" s="628" t="s">
        <v>1310</v>
      </c>
      <c r="AC3511" s="431" t="s">
        <v>1156</v>
      </c>
      <c r="AD3511" s="356"/>
      <c r="AE3511" s="356"/>
      <c r="AF3511" s="356"/>
      <c r="AG3511" s="356"/>
      <c r="AH3511" s="356"/>
      <c r="AI3511" s="356"/>
      <c r="AJ3511" s="441"/>
      <c r="AK3511" s="359"/>
    </row>
    <row r="3512" spans="1:37">
      <c r="A3512" s="367"/>
      <c r="B3512" s="386" t="s">
        <v>1022</v>
      </c>
      <c r="C3512" s="402"/>
      <c r="D3512" s="428"/>
      <c r="E3512" s="449" t="s">
        <v>206</v>
      </c>
      <c r="F3512" s="450" t="s">
        <v>1500</v>
      </c>
      <c r="G3512" s="450" t="s">
        <v>2642</v>
      </c>
      <c r="H3512" s="450" t="s">
        <v>2940</v>
      </c>
      <c r="I3512" s="452"/>
      <c r="J3512" s="457"/>
      <c r="K3512" s="407"/>
      <c r="L3512" s="407"/>
      <c r="M3512" s="407"/>
      <c r="N3512" s="425" t="s">
        <v>840</v>
      </c>
      <c r="O3512" s="437"/>
      <c r="P3512" s="406"/>
      <c r="Q3512" s="406"/>
      <c r="R3512" s="406"/>
      <c r="S3512" s="406"/>
      <c r="T3512" s="406"/>
      <c r="U3512" s="406"/>
      <c r="V3512" s="406" t="e">
        <f t="shared" si="190"/>
        <v>#VALUE!</v>
      </c>
      <c r="W3512" s="676"/>
      <c r="X3512" s="507" t="e">
        <f t="shared" si="188"/>
        <v>#VALUE!</v>
      </c>
      <c r="Y3512" s="508" t="e">
        <f t="shared" si="189"/>
        <v>#VALUE!</v>
      </c>
      <c r="Z3512" s="509"/>
      <c r="AA3512" s="510"/>
      <c r="AB3512" s="628" t="s">
        <v>1310</v>
      </c>
      <c r="AC3512" s="431" t="s">
        <v>1156</v>
      </c>
      <c r="AD3512" s="356"/>
      <c r="AE3512" s="356"/>
      <c r="AF3512" s="356"/>
      <c r="AG3512" s="356"/>
      <c r="AH3512" s="356"/>
      <c r="AI3512" s="356"/>
      <c r="AJ3512" s="441"/>
      <c r="AK3512" s="359"/>
    </row>
    <row r="3513" spans="1:37">
      <c r="A3513" s="367"/>
      <c r="B3513" s="386" t="s">
        <v>1022</v>
      </c>
      <c r="C3513" s="402"/>
      <c r="D3513" s="428"/>
      <c r="E3513" s="449" t="s">
        <v>206</v>
      </c>
      <c r="F3513" s="450" t="s">
        <v>1500</v>
      </c>
      <c r="G3513" s="450" t="s">
        <v>2642</v>
      </c>
      <c r="H3513" s="450" t="s">
        <v>2940</v>
      </c>
      <c r="I3513" s="452"/>
      <c r="J3513" s="457"/>
      <c r="K3513" s="407"/>
      <c r="L3513" s="407"/>
      <c r="M3513" s="407"/>
      <c r="N3513" s="425" t="s">
        <v>840</v>
      </c>
      <c r="O3513" s="437"/>
      <c r="P3513" s="406"/>
      <c r="Q3513" s="406"/>
      <c r="R3513" s="406"/>
      <c r="S3513" s="406"/>
      <c r="T3513" s="406"/>
      <c r="U3513" s="406"/>
      <c r="V3513" s="406" t="e">
        <f t="shared" si="190"/>
        <v>#VALUE!</v>
      </c>
      <c r="W3513" s="676"/>
      <c r="X3513" s="507" t="e">
        <f t="shared" si="188"/>
        <v>#VALUE!</v>
      </c>
      <c r="Y3513" s="508" t="e">
        <f t="shared" si="189"/>
        <v>#VALUE!</v>
      </c>
      <c r="Z3513" s="509"/>
      <c r="AA3513" s="510"/>
      <c r="AB3513" s="628" t="s">
        <v>1310</v>
      </c>
      <c r="AC3513" s="431" t="s">
        <v>1156</v>
      </c>
      <c r="AD3513" s="356"/>
      <c r="AE3513" s="356"/>
      <c r="AF3513" s="356"/>
      <c r="AG3513" s="356"/>
      <c r="AH3513" s="356"/>
      <c r="AI3513" s="356"/>
      <c r="AJ3513" s="441"/>
      <c r="AK3513" s="359"/>
    </row>
    <row r="3514" spans="1:37">
      <c r="A3514" s="367"/>
      <c r="B3514" s="386" t="s">
        <v>1022</v>
      </c>
      <c r="C3514" s="402"/>
      <c r="D3514" s="428"/>
      <c r="E3514" s="449" t="s">
        <v>206</v>
      </c>
      <c r="F3514" s="450" t="s">
        <v>1500</v>
      </c>
      <c r="G3514" s="450" t="s">
        <v>2642</v>
      </c>
      <c r="H3514" s="450" t="s">
        <v>2940</v>
      </c>
      <c r="I3514" s="452"/>
      <c r="J3514" s="457"/>
      <c r="K3514" s="407"/>
      <c r="L3514" s="407"/>
      <c r="M3514" s="407"/>
      <c r="N3514" s="425" t="s">
        <v>840</v>
      </c>
      <c r="O3514" s="437"/>
      <c r="P3514" s="406"/>
      <c r="Q3514" s="406"/>
      <c r="R3514" s="406"/>
      <c r="S3514" s="406"/>
      <c r="T3514" s="406"/>
      <c r="U3514" s="406"/>
      <c r="V3514" s="406" t="e">
        <f t="shared" si="190"/>
        <v>#VALUE!</v>
      </c>
      <c r="W3514" s="676"/>
      <c r="X3514" s="507" t="e">
        <f t="shared" si="188"/>
        <v>#VALUE!</v>
      </c>
      <c r="Y3514" s="508" t="e">
        <f t="shared" si="189"/>
        <v>#VALUE!</v>
      </c>
      <c r="Z3514" s="509"/>
      <c r="AA3514" s="510"/>
      <c r="AB3514" s="628" t="s">
        <v>1310</v>
      </c>
      <c r="AC3514" s="431" t="s">
        <v>1156</v>
      </c>
      <c r="AD3514" s="356"/>
      <c r="AE3514" s="356"/>
      <c r="AF3514" s="356"/>
      <c r="AG3514" s="356"/>
      <c r="AH3514" s="356"/>
      <c r="AI3514" s="356"/>
      <c r="AJ3514" s="441"/>
      <c r="AK3514" s="359"/>
    </row>
    <row r="3515" spans="1:37">
      <c r="A3515" s="367"/>
      <c r="B3515" s="386" t="s">
        <v>1022</v>
      </c>
      <c r="C3515" s="402"/>
      <c r="D3515" s="428"/>
      <c r="E3515" s="449" t="s">
        <v>206</v>
      </c>
      <c r="F3515" s="450" t="s">
        <v>1500</v>
      </c>
      <c r="G3515" s="450" t="s">
        <v>2642</v>
      </c>
      <c r="H3515" s="450" t="s">
        <v>2940</v>
      </c>
      <c r="I3515" s="452"/>
      <c r="J3515" s="457"/>
      <c r="K3515" s="407"/>
      <c r="L3515" s="407"/>
      <c r="M3515" s="407"/>
      <c r="N3515" s="425" t="s">
        <v>840</v>
      </c>
      <c r="O3515" s="437"/>
      <c r="P3515" s="406"/>
      <c r="Q3515" s="406"/>
      <c r="R3515" s="406"/>
      <c r="S3515" s="406"/>
      <c r="T3515" s="406"/>
      <c r="U3515" s="406"/>
      <c r="V3515" s="406" t="e">
        <f t="shared" si="190"/>
        <v>#VALUE!</v>
      </c>
      <c r="W3515" s="676"/>
      <c r="X3515" s="507" t="e">
        <f t="shared" si="188"/>
        <v>#VALUE!</v>
      </c>
      <c r="Y3515" s="508" t="e">
        <f t="shared" si="189"/>
        <v>#VALUE!</v>
      </c>
      <c r="Z3515" s="509"/>
      <c r="AA3515" s="510"/>
      <c r="AB3515" s="628" t="s">
        <v>1310</v>
      </c>
      <c r="AC3515" s="431" t="s">
        <v>1156</v>
      </c>
      <c r="AD3515" s="356"/>
      <c r="AE3515" s="356"/>
      <c r="AF3515" s="356"/>
      <c r="AG3515" s="356"/>
      <c r="AH3515" s="356"/>
      <c r="AI3515" s="356"/>
      <c r="AJ3515" s="441"/>
      <c r="AK3515" s="359"/>
    </row>
    <row r="3516" spans="1:37">
      <c r="A3516" s="367"/>
      <c r="B3516" s="386" t="s">
        <v>1022</v>
      </c>
      <c r="C3516" s="402"/>
      <c r="D3516" s="428"/>
      <c r="E3516" s="449" t="s">
        <v>206</v>
      </c>
      <c r="F3516" s="450" t="s">
        <v>1500</v>
      </c>
      <c r="G3516" s="450" t="s">
        <v>2642</v>
      </c>
      <c r="H3516" s="450" t="s">
        <v>2940</v>
      </c>
      <c r="I3516" s="452"/>
      <c r="J3516" s="457"/>
      <c r="K3516" s="407"/>
      <c r="L3516" s="407"/>
      <c r="M3516" s="407"/>
      <c r="N3516" s="425" t="s">
        <v>840</v>
      </c>
      <c r="O3516" s="437"/>
      <c r="P3516" s="406"/>
      <c r="Q3516" s="406"/>
      <c r="R3516" s="406"/>
      <c r="S3516" s="406"/>
      <c r="T3516" s="406"/>
      <c r="U3516" s="406"/>
      <c r="V3516" s="406" t="e">
        <f t="shared" si="190"/>
        <v>#VALUE!</v>
      </c>
      <c r="W3516" s="676"/>
      <c r="X3516" s="507" t="e">
        <f t="shared" si="188"/>
        <v>#VALUE!</v>
      </c>
      <c r="Y3516" s="508" t="e">
        <f t="shared" si="189"/>
        <v>#VALUE!</v>
      </c>
      <c r="Z3516" s="509"/>
      <c r="AA3516" s="510"/>
      <c r="AB3516" s="628" t="s">
        <v>1310</v>
      </c>
      <c r="AC3516" s="431" t="s">
        <v>1156</v>
      </c>
      <c r="AD3516" s="356"/>
      <c r="AE3516" s="356"/>
      <c r="AF3516" s="356"/>
      <c r="AG3516" s="356"/>
      <c r="AH3516" s="356"/>
      <c r="AI3516" s="356"/>
      <c r="AJ3516" s="441"/>
      <c r="AK3516" s="359"/>
    </row>
    <row r="3517" spans="1:37">
      <c r="A3517" s="367"/>
      <c r="B3517" s="386" t="s">
        <v>1022</v>
      </c>
      <c r="C3517" s="402"/>
      <c r="D3517" s="428"/>
      <c r="E3517" s="449" t="s">
        <v>206</v>
      </c>
      <c r="F3517" s="450" t="s">
        <v>1500</v>
      </c>
      <c r="G3517" s="450" t="s">
        <v>2642</v>
      </c>
      <c r="H3517" s="450" t="s">
        <v>2940</v>
      </c>
      <c r="I3517" s="452"/>
      <c r="J3517" s="457"/>
      <c r="K3517" s="407"/>
      <c r="L3517" s="407"/>
      <c r="M3517" s="407"/>
      <c r="N3517" s="425" t="s">
        <v>840</v>
      </c>
      <c r="O3517" s="437"/>
      <c r="P3517" s="406"/>
      <c r="Q3517" s="406"/>
      <c r="R3517" s="406"/>
      <c r="S3517" s="406"/>
      <c r="T3517" s="406"/>
      <c r="U3517" s="406"/>
      <c r="V3517" s="406" t="e">
        <f t="shared" si="190"/>
        <v>#VALUE!</v>
      </c>
      <c r="W3517" s="676"/>
      <c r="X3517" s="507" t="e">
        <f t="shared" si="188"/>
        <v>#VALUE!</v>
      </c>
      <c r="Y3517" s="508" t="e">
        <f t="shared" si="189"/>
        <v>#VALUE!</v>
      </c>
      <c r="Z3517" s="509"/>
      <c r="AA3517" s="510"/>
      <c r="AB3517" s="628" t="s">
        <v>1310</v>
      </c>
      <c r="AC3517" s="431" t="s">
        <v>1156</v>
      </c>
      <c r="AD3517" s="356"/>
      <c r="AE3517" s="356"/>
      <c r="AF3517" s="356"/>
      <c r="AG3517" s="356"/>
      <c r="AH3517" s="356"/>
      <c r="AI3517" s="356"/>
      <c r="AJ3517" s="441"/>
      <c r="AK3517" s="359"/>
    </row>
    <row r="3518" spans="1:37">
      <c r="A3518" s="367"/>
      <c r="B3518" s="386" t="s">
        <v>1022</v>
      </c>
      <c r="C3518" s="402"/>
      <c r="D3518" s="428"/>
      <c r="E3518" s="449" t="s">
        <v>206</v>
      </c>
      <c r="F3518" s="450" t="s">
        <v>1500</v>
      </c>
      <c r="G3518" s="450" t="s">
        <v>2642</v>
      </c>
      <c r="H3518" s="450" t="s">
        <v>2940</v>
      </c>
      <c r="I3518" s="452"/>
      <c r="J3518" s="457"/>
      <c r="K3518" s="407"/>
      <c r="L3518" s="407"/>
      <c r="M3518" s="407"/>
      <c r="N3518" s="425" t="s">
        <v>840</v>
      </c>
      <c r="O3518" s="437"/>
      <c r="P3518" s="406"/>
      <c r="Q3518" s="406"/>
      <c r="R3518" s="406"/>
      <c r="S3518" s="406"/>
      <c r="T3518" s="406"/>
      <c r="U3518" s="406"/>
      <c r="V3518" s="406" t="e">
        <f t="shared" si="190"/>
        <v>#VALUE!</v>
      </c>
      <c r="W3518" s="676"/>
      <c r="X3518" s="507" t="e">
        <f t="shared" si="188"/>
        <v>#VALUE!</v>
      </c>
      <c r="Y3518" s="508" t="e">
        <f t="shared" si="189"/>
        <v>#VALUE!</v>
      </c>
      <c r="Z3518" s="509"/>
      <c r="AA3518" s="510"/>
      <c r="AB3518" s="628" t="s">
        <v>1310</v>
      </c>
      <c r="AC3518" s="431" t="s">
        <v>1156</v>
      </c>
      <c r="AD3518" s="356"/>
      <c r="AE3518" s="356"/>
      <c r="AF3518" s="356"/>
      <c r="AG3518" s="356"/>
      <c r="AH3518" s="356"/>
      <c r="AI3518" s="356"/>
      <c r="AJ3518" s="441"/>
      <c r="AK3518" s="359"/>
    </row>
    <row r="3519" spans="1:37">
      <c r="A3519" s="367"/>
      <c r="B3519" s="386" t="s">
        <v>1022</v>
      </c>
      <c r="C3519" s="402"/>
      <c r="D3519" s="428"/>
      <c r="E3519" s="449" t="s">
        <v>206</v>
      </c>
      <c r="F3519" s="450" t="s">
        <v>1500</v>
      </c>
      <c r="G3519" s="450" t="s">
        <v>2642</v>
      </c>
      <c r="H3519" s="450" t="s">
        <v>2940</v>
      </c>
      <c r="I3519" s="452"/>
      <c r="J3519" s="457"/>
      <c r="K3519" s="407"/>
      <c r="L3519" s="407"/>
      <c r="M3519" s="407"/>
      <c r="N3519" s="425" t="s">
        <v>840</v>
      </c>
      <c r="O3519" s="437"/>
      <c r="P3519" s="406"/>
      <c r="Q3519" s="406"/>
      <c r="R3519" s="406"/>
      <c r="S3519" s="406"/>
      <c r="T3519" s="406"/>
      <c r="U3519" s="406"/>
      <c r="V3519" s="406" t="e">
        <f t="shared" si="190"/>
        <v>#VALUE!</v>
      </c>
      <c r="W3519" s="676"/>
      <c r="X3519" s="507" t="e">
        <f t="shared" si="188"/>
        <v>#VALUE!</v>
      </c>
      <c r="Y3519" s="508" t="e">
        <f t="shared" si="189"/>
        <v>#VALUE!</v>
      </c>
      <c r="Z3519" s="509"/>
      <c r="AA3519" s="510"/>
      <c r="AB3519" s="628" t="s">
        <v>1310</v>
      </c>
      <c r="AC3519" s="431" t="s">
        <v>1156</v>
      </c>
      <c r="AD3519" s="356"/>
      <c r="AE3519" s="356"/>
      <c r="AF3519" s="356"/>
      <c r="AG3519" s="356"/>
      <c r="AH3519" s="356"/>
      <c r="AI3519" s="356"/>
      <c r="AJ3519" s="441"/>
      <c r="AK3519" s="359"/>
    </row>
    <row r="3520" spans="1:37">
      <c r="A3520" s="367"/>
      <c r="B3520" s="386" t="s">
        <v>1022</v>
      </c>
      <c r="C3520" s="402"/>
      <c r="D3520" s="428"/>
      <c r="E3520" s="449" t="s">
        <v>206</v>
      </c>
      <c r="F3520" s="450" t="s">
        <v>1500</v>
      </c>
      <c r="G3520" s="450" t="s">
        <v>2642</v>
      </c>
      <c r="H3520" s="450" t="s">
        <v>2940</v>
      </c>
      <c r="I3520" s="452"/>
      <c r="J3520" s="457"/>
      <c r="K3520" s="407"/>
      <c r="L3520" s="407"/>
      <c r="M3520" s="407"/>
      <c r="N3520" s="425" t="s">
        <v>840</v>
      </c>
      <c r="O3520" s="437"/>
      <c r="P3520" s="406"/>
      <c r="Q3520" s="406"/>
      <c r="R3520" s="406"/>
      <c r="S3520" s="406"/>
      <c r="T3520" s="406"/>
      <c r="U3520" s="406"/>
      <c r="V3520" s="406" t="e">
        <f t="shared" si="190"/>
        <v>#VALUE!</v>
      </c>
      <c r="W3520" s="676"/>
      <c r="X3520" s="507" t="e">
        <f t="shared" si="188"/>
        <v>#VALUE!</v>
      </c>
      <c r="Y3520" s="508" t="e">
        <f t="shared" si="189"/>
        <v>#VALUE!</v>
      </c>
      <c r="Z3520" s="509"/>
      <c r="AA3520" s="510"/>
      <c r="AB3520" s="628" t="s">
        <v>1310</v>
      </c>
      <c r="AC3520" s="431" t="s">
        <v>1156</v>
      </c>
      <c r="AD3520" s="356"/>
      <c r="AE3520" s="356"/>
      <c r="AF3520" s="356"/>
      <c r="AG3520" s="356"/>
      <c r="AH3520" s="356"/>
      <c r="AI3520" s="356"/>
      <c r="AJ3520" s="441"/>
      <c r="AK3520" s="359"/>
    </row>
    <row r="3521" spans="1:37">
      <c r="A3521" s="367"/>
      <c r="B3521" s="386" t="s">
        <v>1022</v>
      </c>
      <c r="C3521" s="402"/>
      <c r="D3521" s="428"/>
      <c r="E3521" s="449" t="s">
        <v>206</v>
      </c>
      <c r="F3521" s="450" t="s">
        <v>1500</v>
      </c>
      <c r="G3521" s="450" t="s">
        <v>2642</v>
      </c>
      <c r="H3521" s="450" t="s">
        <v>2940</v>
      </c>
      <c r="I3521" s="452"/>
      <c r="J3521" s="457"/>
      <c r="K3521" s="407"/>
      <c r="L3521" s="407"/>
      <c r="M3521" s="407"/>
      <c r="N3521" s="425" t="s">
        <v>840</v>
      </c>
      <c r="O3521" s="437"/>
      <c r="P3521" s="406"/>
      <c r="Q3521" s="406"/>
      <c r="R3521" s="406"/>
      <c r="S3521" s="406"/>
      <c r="T3521" s="406"/>
      <c r="U3521" s="406"/>
      <c r="V3521" s="406" t="e">
        <f t="shared" si="190"/>
        <v>#VALUE!</v>
      </c>
      <c r="W3521" s="676"/>
      <c r="X3521" s="507" t="e">
        <f t="shared" si="188"/>
        <v>#VALUE!</v>
      </c>
      <c r="Y3521" s="508" t="e">
        <f t="shared" si="189"/>
        <v>#VALUE!</v>
      </c>
      <c r="Z3521" s="509"/>
      <c r="AA3521" s="510"/>
      <c r="AB3521" s="628" t="s">
        <v>1310</v>
      </c>
      <c r="AC3521" s="431" t="s">
        <v>1156</v>
      </c>
      <c r="AD3521" s="356"/>
      <c r="AE3521" s="356"/>
      <c r="AF3521" s="356"/>
      <c r="AG3521" s="356"/>
      <c r="AH3521" s="356"/>
      <c r="AI3521" s="356"/>
      <c r="AJ3521" s="441"/>
      <c r="AK3521" s="359"/>
    </row>
    <row r="3522" spans="1:37">
      <c r="A3522" s="367"/>
      <c r="B3522" s="386" t="s">
        <v>1022</v>
      </c>
      <c r="C3522" s="402"/>
      <c r="D3522" s="428"/>
      <c r="E3522" s="449" t="s">
        <v>206</v>
      </c>
      <c r="F3522" s="450" t="s">
        <v>1500</v>
      </c>
      <c r="G3522" s="450" t="s">
        <v>2642</v>
      </c>
      <c r="H3522" s="450" t="s">
        <v>2940</v>
      </c>
      <c r="I3522" s="452"/>
      <c r="J3522" s="457"/>
      <c r="K3522" s="407"/>
      <c r="L3522" s="407"/>
      <c r="M3522" s="407"/>
      <c r="N3522" s="425" t="s">
        <v>840</v>
      </c>
      <c r="O3522" s="437"/>
      <c r="P3522" s="406"/>
      <c r="Q3522" s="406"/>
      <c r="R3522" s="406"/>
      <c r="S3522" s="406"/>
      <c r="T3522" s="406"/>
      <c r="U3522" s="406"/>
      <c r="V3522" s="406" t="e">
        <f t="shared" si="190"/>
        <v>#VALUE!</v>
      </c>
      <c r="W3522" s="676"/>
      <c r="X3522" s="507" t="e">
        <f t="shared" si="188"/>
        <v>#VALUE!</v>
      </c>
      <c r="Y3522" s="508" t="e">
        <f t="shared" si="189"/>
        <v>#VALUE!</v>
      </c>
      <c r="Z3522" s="509"/>
      <c r="AA3522" s="510"/>
      <c r="AB3522" s="628" t="s">
        <v>1310</v>
      </c>
      <c r="AC3522" s="431" t="s">
        <v>1156</v>
      </c>
      <c r="AD3522" s="356"/>
      <c r="AE3522" s="356"/>
      <c r="AF3522" s="356"/>
      <c r="AG3522" s="356"/>
      <c r="AH3522" s="356"/>
      <c r="AI3522" s="356"/>
      <c r="AJ3522" s="441"/>
      <c r="AK3522" s="359"/>
    </row>
    <row r="3523" spans="1:37">
      <c r="A3523" s="367"/>
      <c r="B3523" s="386" t="s">
        <v>1022</v>
      </c>
      <c r="C3523" s="402"/>
      <c r="D3523" s="428"/>
      <c r="E3523" s="449" t="s">
        <v>206</v>
      </c>
      <c r="F3523" s="450" t="s">
        <v>1500</v>
      </c>
      <c r="G3523" s="450" t="s">
        <v>2642</v>
      </c>
      <c r="H3523" s="450" t="s">
        <v>2940</v>
      </c>
      <c r="I3523" s="452"/>
      <c r="J3523" s="457"/>
      <c r="K3523" s="407"/>
      <c r="L3523" s="407"/>
      <c r="M3523" s="407"/>
      <c r="N3523" s="425" t="s">
        <v>840</v>
      </c>
      <c r="O3523" s="437"/>
      <c r="P3523" s="406"/>
      <c r="Q3523" s="406"/>
      <c r="R3523" s="406"/>
      <c r="S3523" s="406"/>
      <c r="T3523" s="406"/>
      <c r="U3523" s="406"/>
      <c r="V3523" s="406" t="e">
        <f t="shared" si="190"/>
        <v>#VALUE!</v>
      </c>
      <c r="W3523" s="676"/>
      <c r="X3523" s="507" t="e">
        <f t="shared" si="188"/>
        <v>#VALUE!</v>
      </c>
      <c r="Y3523" s="508" t="e">
        <f t="shared" si="189"/>
        <v>#VALUE!</v>
      </c>
      <c r="Z3523" s="509"/>
      <c r="AA3523" s="510"/>
      <c r="AB3523" s="628" t="s">
        <v>1310</v>
      </c>
      <c r="AC3523" s="431" t="s">
        <v>1156</v>
      </c>
      <c r="AD3523" s="356"/>
      <c r="AE3523" s="356"/>
      <c r="AF3523" s="356"/>
      <c r="AG3523" s="356"/>
      <c r="AH3523" s="356"/>
      <c r="AI3523" s="356"/>
      <c r="AJ3523" s="441"/>
      <c r="AK3523" s="359"/>
    </row>
    <row r="3524" spans="1:37">
      <c r="A3524" s="367"/>
      <c r="B3524" s="386" t="s">
        <v>1022</v>
      </c>
      <c r="C3524" s="402"/>
      <c r="D3524" s="428"/>
      <c r="E3524" s="449" t="s">
        <v>206</v>
      </c>
      <c r="F3524" s="450" t="s">
        <v>1500</v>
      </c>
      <c r="G3524" s="450" t="s">
        <v>2642</v>
      </c>
      <c r="H3524" s="450" t="s">
        <v>2940</v>
      </c>
      <c r="I3524" s="452"/>
      <c r="J3524" s="457"/>
      <c r="K3524" s="407"/>
      <c r="L3524" s="407"/>
      <c r="M3524" s="407"/>
      <c r="N3524" s="425" t="s">
        <v>840</v>
      </c>
      <c r="O3524" s="437"/>
      <c r="P3524" s="406"/>
      <c r="Q3524" s="406"/>
      <c r="R3524" s="406"/>
      <c r="S3524" s="406"/>
      <c r="T3524" s="406"/>
      <c r="U3524" s="406"/>
      <c r="V3524" s="406" t="e">
        <f t="shared" si="190"/>
        <v>#VALUE!</v>
      </c>
      <c r="W3524" s="676"/>
      <c r="X3524" s="507" t="e">
        <f t="shared" si="188"/>
        <v>#VALUE!</v>
      </c>
      <c r="Y3524" s="508" t="e">
        <f t="shared" si="189"/>
        <v>#VALUE!</v>
      </c>
      <c r="Z3524" s="509"/>
      <c r="AA3524" s="510"/>
      <c r="AB3524" s="628" t="s">
        <v>1310</v>
      </c>
      <c r="AC3524" s="431" t="s">
        <v>1156</v>
      </c>
      <c r="AD3524" s="356"/>
      <c r="AE3524" s="356"/>
      <c r="AF3524" s="356"/>
      <c r="AG3524" s="356"/>
      <c r="AH3524" s="356"/>
      <c r="AI3524" s="356"/>
      <c r="AJ3524" s="441"/>
      <c r="AK3524" s="359"/>
    </row>
    <row r="3525" spans="1:37">
      <c r="A3525" s="367"/>
      <c r="B3525" s="386" t="s">
        <v>1022</v>
      </c>
      <c r="C3525" s="402"/>
      <c r="D3525" s="428"/>
      <c r="E3525" s="449" t="s">
        <v>206</v>
      </c>
      <c r="F3525" s="450" t="s">
        <v>1500</v>
      </c>
      <c r="G3525" s="450" t="s">
        <v>2642</v>
      </c>
      <c r="H3525" s="450" t="s">
        <v>2940</v>
      </c>
      <c r="I3525" s="452"/>
      <c r="J3525" s="457"/>
      <c r="K3525" s="407"/>
      <c r="L3525" s="407"/>
      <c r="M3525" s="407"/>
      <c r="N3525" s="425" t="s">
        <v>840</v>
      </c>
      <c r="O3525" s="437"/>
      <c r="P3525" s="406"/>
      <c r="Q3525" s="406"/>
      <c r="R3525" s="406"/>
      <c r="S3525" s="406"/>
      <c r="T3525" s="406"/>
      <c r="U3525" s="406"/>
      <c r="V3525" s="406" t="e">
        <f t="shared" si="190"/>
        <v>#VALUE!</v>
      </c>
      <c r="W3525" s="676"/>
      <c r="X3525" s="507" t="e">
        <f t="shared" si="188"/>
        <v>#VALUE!</v>
      </c>
      <c r="Y3525" s="508" t="e">
        <f t="shared" si="189"/>
        <v>#VALUE!</v>
      </c>
      <c r="Z3525" s="509"/>
      <c r="AA3525" s="510"/>
      <c r="AB3525" s="628" t="s">
        <v>1310</v>
      </c>
      <c r="AC3525" s="431" t="s">
        <v>1156</v>
      </c>
      <c r="AD3525" s="356"/>
      <c r="AE3525" s="356"/>
      <c r="AF3525" s="356"/>
      <c r="AG3525" s="356"/>
      <c r="AH3525" s="356"/>
      <c r="AI3525" s="356"/>
      <c r="AJ3525" s="441"/>
      <c r="AK3525" s="359"/>
    </row>
    <row r="3526" spans="1:37">
      <c r="A3526" s="367"/>
      <c r="B3526" s="386" t="s">
        <v>1022</v>
      </c>
      <c r="C3526" s="402"/>
      <c r="D3526" s="428"/>
      <c r="E3526" s="449" t="s">
        <v>206</v>
      </c>
      <c r="F3526" s="450" t="s">
        <v>1500</v>
      </c>
      <c r="G3526" s="450" t="s">
        <v>2642</v>
      </c>
      <c r="H3526" s="450" t="s">
        <v>2940</v>
      </c>
      <c r="I3526" s="452"/>
      <c r="J3526" s="457"/>
      <c r="K3526" s="407"/>
      <c r="L3526" s="407"/>
      <c r="M3526" s="407"/>
      <c r="N3526" s="425" t="s">
        <v>840</v>
      </c>
      <c r="O3526" s="437"/>
      <c r="P3526" s="406"/>
      <c r="Q3526" s="406"/>
      <c r="R3526" s="406"/>
      <c r="S3526" s="406"/>
      <c r="T3526" s="406"/>
      <c r="U3526" s="406"/>
      <c r="V3526" s="406" t="e">
        <f t="shared" si="190"/>
        <v>#VALUE!</v>
      </c>
      <c r="W3526" s="676"/>
      <c r="X3526" s="507" t="e">
        <f t="shared" si="188"/>
        <v>#VALUE!</v>
      </c>
      <c r="Y3526" s="508" t="e">
        <f t="shared" si="189"/>
        <v>#VALUE!</v>
      </c>
      <c r="Z3526" s="509"/>
      <c r="AA3526" s="510"/>
      <c r="AB3526" s="628" t="s">
        <v>1310</v>
      </c>
      <c r="AC3526" s="431" t="s">
        <v>1156</v>
      </c>
      <c r="AD3526" s="356"/>
      <c r="AE3526" s="356"/>
      <c r="AF3526" s="356"/>
      <c r="AG3526" s="356"/>
      <c r="AH3526" s="356"/>
      <c r="AI3526" s="356"/>
      <c r="AJ3526" s="441"/>
      <c r="AK3526" s="359"/>
    </row>
    <row r="3527" spans="1:37">
      <c r="A3527" s="367"/>
      <c r="B3527" s="386" t="s">
        <v>1022</v>
      </c>
      <c r="C3527" s="402"/>
      <c r="D3527" s="428"/>
      <c r="E3527" s="449" t="s">
        <v>206</v>
      </c>
      <c r="F3527" s="450" t="s">
        <v>1500</v>
      </c>
      <c r="G3527" s="450" t="s">
        <v>2642</v>
      </c>
      <c r="H3527" s="450" t="s">
        <v>2940</v>
      </c>
      <c r="I3527" s="452"/>
      <c r="J3527" s="457"/>
      <c r="K3527" s="407"/>
      <c r="L3527" s="407"/>
      <c r="M3527" s="407"/>
      <c r="N3527" s="425" t="s">
        <v>840</v>
      </c>
      <c r="O3527" s="437"/>
      <c r="P3527" s="406"/>
      <c r="Q3527" s="406"/>
      <c r="R3527" s="406"/>
      <c r="S3527" s="406"/>
      <c r="T3527" s="406"/>
      <c r="U3527" s="406"/>
      <c r="V3527" s="406" t="e">
        <f t="shared" si="190"/>
        <v>#VALUE!</v>
      </c>
      <c r="W3527" s="676"/>
      <c r="X3527" s="507" t="e">
        <f t="shared" si="188"/>
        <v>#VALUE!</v>
      </c>
      <c r="Y3527" s="508" t="e">
        <f t="shared" si="189"/>
        <v>#VALUE!</v>
      </c>
      <c r="Z3527" s="509"/>
      <c r="AA3527" s="510"/>
      <c r="AB3527" s="628" t="s">
        <v>1310</v>
      </c>
      <c r="AC3527" s="431" t="s">
        <v>1156</v>
      </c>
      <c r="AD3527" s="356"/>
      <c r="AE3527" s="356"/>
      <c r="AF3527" s="356"/>
      <c r="AG3527" s="356"/>
      <c r="AH3527" s="356"/>
      <c r="AI3527" s="356"/>
      <c r="AJ3527" s="441"/>
      <c r="AK3527" s="359"/>
    </row>
    <row r="3528" spans="1:37">
      <c r="A3528" s="367"/>
      <c r="B3528" s="386" t="s">
        <v>1022</v>
      </c>
      <c r="C3528" s="402"/>
      <c r="D3528" s="428"/>
      <c r="E3528" s="449" t="s">
        <v>206</v>
      </c>
      <c r="F3528" s="450" t="s">
        <v>1500</v>
      </c>
      <c r="G3528" s="450" t="s">
        <v>2642</v>
      </c>
      <c r="H3528" s="450" t="s">
        <v>2940</v>
      </c>
      <c r="I3528" s="452"/>
      <c r="J3528" s="457"/>
      <c r="K3528" s="407"/>
      <c r="L3528" s="407"/>
      <c r="M3528" s="407"/>
      <c r="N3528" s="425" t="s">
        <v>840</v>
      </c>
      <c r="O3528" s="437"/>
      <c r="P3528" s="406"/>
      <c r="Q3528" s="406"/>
      <c r="R3528" s="406"/>
      <c r="S3528" s="406"/>
      <c r="T3528" s="406"/>
      <c r="U3528" s="406"/>
      <c r="V3528" s="406" t="e">
        <f t="shared" si="190"/>
        <v>#VALUE!</v>
      </c>
      <c r="W3528" s="676"/>
      <c r="X3528" s="507" t="e">
        <f t="shared" si="188"/>
        <v>#VALUE!</v>
      </c>
      <c r="Y3528" s="508" t="e">
        <f t="shared" si="189"/>
        <v>#VALUE!</v>
      </c>
      <c r="Z3528" s="509"/>
      <c r="AA3528" s="510"/>
      <c r="AB3528" s="628" t="s">
        <v>1310</v>
      </c>
      <c r="AC3528" s="431" t="s">
        <v>1156</v>
      </c>
      <c r="AD3528" s="356"/>
      <c r="AE3528" s="356"/>
      <c r="AF3528" s="356"/>
      <c r="AG3528" s="356"/>
      <c r="AH3528" s="356"/>
      <c r="AI3528" s="356"/>
      <c r="AJ3528" s="441"/>
      <c r="AK3528" s="359"/>
    </row>
    <row r="3529" spans="1:37">
      <c r="A3529" s="367"/>
      <c r="B3529" s="386" t="s">
        <v>1022</v>
      </c>
      <c r="C3529" s="402"/>
      <c r="D3529" s="428"/>
      <c r="E3529" s="449" t="s">
        <v>206</v>
      </c>
      <c r="F3529" s="450" t="s">
        <v>1500</v>
      </c>
      <c r="G3529" s="450" t="s">
        <v>2642</v>
      </c>
      <c r="H3529" s="450" t="s">
        <v>2940</v>
      </c>
      <c r="I3529" s="452"/>
      <c r="J3529" s="457"/>
      <c r="K3529" s="407"/>
      <c r="L3529" s="407"/>
      <c r="M3529" s="407"/>
      <c r="N3529" s="425" t="s">
        <v>840</v>
      </c>
      <c r="O3529" s="437"/>
      <c r="P3529" s="406"/>
      <c r="Q3529" s="406"/>
      <c r="R3529" s="406"/>
      <c r="S3529" s="406"/>
      <c r="T3529" s="406"/>
      <c r="U3529" s="406"/>
      <c r="V3529" s="406" t="e">
        <f t="shared" si="190"/>
        <v>#VALUE!</v>
      </c>
      <c r="W3529" s="676"/>
      <c r="X3529" s="507" t="e">
        <f t="shared" si="188"/>
        <v>#VALUE!</v>
      </c>
      <c r="Y3529" s="508" t="e">
        <f t="shared" si="189"/>
        <v>#VALUE!</v>
      </c>
      <c r="Z3529" s="509"/>
      <c r="AA3529" s="510"/>
      <c r="AB3529" s="628" t="s">
        <v>1310</v>
      </c>
      <c r="AC3529" s="431" t="s">
        <v>1156</v>
      </c>
      <c r="AD3529" s="356"/>
      <c r="AE3529" s="356"/>
      <c r="AF3529" s="356"/>
      <c r="AG3529" s="356"/>
      <c r="AH3529" s="356"/>
      <c r="AI3529" s="356"/>
      <c r="AJ3529" s="441"/>
      <c r="AK3529" s="359"/>
    </row>
    <row r="3530" spans="1:37">
      <c r="A3530" s="367"/>
      <c r="B3530" s="386" t="s">
        <v>1022</v>
      </c>
      <c r="C3530" s="402"/>
      <c r="D3530" s="428"/>
      <c r="E3530" s="449" t="s">
        <v>206</v>
      </c>
      <c r="F3530" s="450" t="s">
        <v>1500</v>
      </c>
      <c r="G3530" s="450" t="s">
        <v>2642</v>
      </c>
      <c r="H3530" s="450" t="s">
        <v>2940</v>
      </c>
      <c r="I3530" s="452"/>
      <c r="J3530" s="457"/>
      <c r="K3530" s="407"/>
      <c r="L3530" s="407"/>
      <c r="M3530" s="407"/>
      <c r="N3530" s="425" t="s">
        <v>840</v>
      </c>
      <c r="O3530" s="437"/>
      <c r="P3530" s="406"/>
      <c r="Q3530" s="406"/>
      <c r="R3530" s="406"/>
      <c r="S3530" s="406"/>
      <c r="T3530" s="406"/>
      <c r="U3530" s="406"/>
      <c r="V3530" s="406" t="e">
        <f t="shared" si="190"/>
        <v>#VALUE!</v>
      </c>
      <c r="W3530" s="676"/>
      <c r="X3530" s="507" t="e">
        <f t="shared" si="188"/>
        <v>#VALUE!</v>
      </c>
      <c r="Y3530" s="508" t="e">
        <f t="shared" si="189"/>
        <v>#VALUE!</v>
      </c>
      <c r="Z3530" s="509"/>
      <c r="AA3530" s="510"/>
      <c r="AB3530" s="628" t="s">
        <v>1310</v>
      </c>
      <c r="AC3530" s="431" t="s">
        <v>1156</v>
      </c>
      <c r="AD3530" s="356"/>
      <c r="AE3530" s="356"/>
      <c r="AF3530" s="356"/>
      <c r="AG3530" s="356"/>
      <c r="AH3530" s="356"/>
      <c r="AI3530" s="356"/>
      <c r="AJ3530" s="441"/>
      <c r="AK3530" s="359"/>
    </row>
    <row r="3531" spans="1:37">
      <c r="A3531" s="367"/>
      <c r="B3531" s="386" t="s">
        <v>1022</v>
      </c>
      <c r="C3531" s="402"/>
      <c r="D3531" s="428"/>
      <c r="E3531" s="449" t="s">
        <v>206</v>
      </c>
      <c r="F3531" s="450" t="s">
        <v>1500</v>
      </c>
      <c r="G3531" s="450" t="s">
        <v>2642</v>
      </c>
      <c r="H3531" s="450" t="s">
        <v>2940</v>
      </c>
      <c r="I3531" s="452"/>
      <c r="J3531" s="457"/>
      <c r="K3531" s="407"/>
      <c r="L3531" s="407"/>
      <c r="M3531" s="407"/>
      <c r="N3531" s="425" t="s">
        <v>840</v>
      </c>
      <c r="O3531" s="437"/>
      <c r="P3531" s="406"/>
      <c r="Q3531" s="406"/>
      <c r="R3531" s="406"/>
      <c r="S3531" s="406"/>
      <c r="T3531" s="406"/>
      <c r="U3531" s="406"/>
      <c r="V3531" s="406" t="e">
        <f t="shared" si="190"/>
        <v>#VALUE!</v>
      </c>
      <c r="W3531" s="676"/>
      <c r="X3531" s="507" t="e">
        <f t="shared" si="188"/>
        <v>#VALUE!</v>
      </c>
      <c r="Y3531" s="508" t="e">
        <f t="shared" si="189"/>
        <v>#VALUE!</v>
      </c>
      <c r="Z3531" s="509"/>
      <c r="AA3531" s="510"/>
      <c r="AB3531" s="628" t="s">
        <v>1310</v>
      </c>
      <c r="AC3531" s="431" t="s">
        <v>1156</v>
      </c>
      <c r="AD3531" s="356"/>
      <c r="AE3531" s="356"/>
      <c r="AF3531" s="356"/>
      <c r="AG3531" s="356"/>
      <c r="AH3531" s="356"/>
      <c r="AI3531" s="356"/>
      <c r="AJ3531" s="441"/>
      <c r="AK3531" s="359"/>
    </row>
    <row r="3532" spans="1:37">
      <c r="A3532" s="367"/>
      <c r="B3532" s="386" t="s">
        <v>1022</v>
      </c>
      <c r="C3532" s="402"/>
      <c r="D3532" s="428"/>
      <c r="E3532" s="449" t="s">
        <v>206</v>
      </c>
      <c r="F3532" s="450" t="s">
        <v>1500</v>
      </c>
      <c r="G3532" s="450" t="s">
        <v>2642</v>
      </c>
      <c r="H3532" s="450" t="s">
        <v>2940</v>
      </c>
      <c r="I3532" s="452"/>
      <c r="J3532" s="457"/>
      <c r="K3532" s="407"/>
      <c r="L3532" s="407"/>
      <c r="M3532" s="407"/>
      <c r="N3532" s="425" t="s">
        <v>840</v>
      </c>
      <c r="O3532" s="437"/>
      <c r="P3532" s="406"/>
      <c r="Q3532" s="406"/>
      <c r="R3532" s="406"/>
      <c r="S3532" s="406"/>
      <c r="T3532" s="406"/>
      <c r="U3532" s="406"/>
      <c r="V3532" s="406" t="e">
        <f t="shared" si="190"/>
        <v>#VALUE!</v>
      </c>
      <c r="W3532" s="676"/>
      <c r="X3532" s="507" t="e">
        <f t="shared" si="188"/>
        <v>#VALUE!</v>
      </c>
      <c r="Y3532" s="508" t="e">
        <f t="shared" si="189"/>
        <v>#VALUE!</v>
      </c>
      <c r="Z3532" s="509"/>
      <c r="AA3532" s="510"/>
      <c r="AB3532" s="628" t="s">
        <v>1310</v>
      </c>
      <c r="AC3532" s="431" t="s">
        <v>1156</v>
      </c>
      <c r="AD3532" s="356"/>
      <c r="AE3532" s="356"/>
      <c r="AF3532" s="356"/>
      <c r="AG3532" s="356"/>
      <c r="AH3532" s="356"/>
      <c r="AI3532" s="356"/>
      <c r="AJ3532" s="441"/>
      <c r="AK3532" s="359"/>
    </row>
    <row r="3533" spans="1:37">
      <c r="A3533" s="367"/>
      <c r="B3533" s="386" t="s">
        <v>1022</v>
      </c>
      <c r="C3533" s="402"/>
      <c r="D3533" s="428"/>
      <c r="E3533" s="449" t="s">
        <v>206</v>
      </c>
      <c r="F3533" s="450" t="s">
        <v>1500</v>
      </c>
      <c r="G3533" s="450" t="s">
        <v>2642</v>
      </c>
      <c r="H3533" s="450" t="s">
        <v>2940</v>
      </c>
      <c r="I3533" s="452"/>
      <c r="J3533" s="457"/>
      <c r="K3533" s="407"/>
      <c r="L3533" s="407"/>
      <c r="M3533" s="407"/>
      <c r="N3533" s="425" t="s">
        <v>840</v>
      </c>
      <c r="O3533" s="437"/>
      <c r="P3533" s="406"/>
      <c r="Q3533" s="406"/>
      <c r="R3533" s="406"/>
      <c r="S3533" s="406"/>
      <c r="T3533" s="406"/>
      <c r="U3533" s="406"/>
      <c r="V3533" s="406" t="e">
        <f t="shared" si="190"/>
        <v>#VALUE!</v>
      </c>
      <c r="W3533" s="676"/>
      <c r="X3533" s="507" t="e">
        <f t="shared" si="188"/>
        <v>#VALUE!</v>
      </c>
      <c r="Y3533" s="508" t="e">
        <f t="shared" si="189"/>
        <v>#VALUE!</v>
      </c>
      <c r="Z3533" s="509"/>
      <c r="AA3533" s="510"/>
      <c r="AB3533" s="628" t="s">
        <v>1310</v>
      </c>
      <c r="AC3533" s="431" t="s">
        <v>1156</v>
      </c>
      <c r="AD3533" s="356"/>
      <c r="AE3533" s="356"/>
      <c r="AF3533" s="356"/>
      <c r="AG3533" s="356"/>
      <c r="AH3533" s="356"/>
      <c r="AI3533" s="356"/>
      <c r="AJ3533" s="441"/>
      <c r="AK3533" s="359"/>
    </row>
    <row r="3534" spans="1:37">
      <c r="A3534" s="367"/>
      <c r="B3534" s="386" t="s">
        <v>1022</v>
      </c>
      <c r="C3534" s="402"/>
      <c r="D3534" s="428"/>
      <c r="E3534" s="449" t="s">
        <v>206</v>
      </c>
      <c r="F3534" s="450" t="s">
        <v>1500</v>
      </c>
      <c r="G3534" s="450" t="s">
        <v>2642</v>
      </c>
      <c r="H3534" s="450" t="s">
        <v>2940</v>
      </c>
      <c r="I3534" s="452"/>
      <c r="J3534" s="457"/>
      <c r="K3534" s="407"/>
      <c r="L3534" s="407"/>
      <c r="M3534" s="407"/>
      <c r="N3534" s="425" t="s">
        <v>840</v>
      </c>
      <c r="O3534" s="437"/>
      <c r="P3534" s="406"/>
      <c r="Q3534" s="406"/>
      <c r="R3534" s="406"/>
      <c r="S3534" s="406"/>
      <c r="T3534" s="406"/>
      <c r="U3534" s="406"/>
      <c r="V3534" s="406" t="e">
        <f t="shared" si="190"/>
        <v>#VALUE!</v>
      </c>
      <c r="W3534" s="676"/>
      <c r="X3534" s="507" t="e">
        <f t="shared" si="188"/>
        <v>#VALUE!</v>
      </c>
      <c r="Y3534" s="508" t="e">
        <f t="shared" si="189"/>
        <v>#VALUE!</v>
      </c>
      <c r="Z3534" s="509"/>
      <c r="AA3534" s="510"/>
      <c r="AB3534" s="628" t="s">
        <v>1310</v>
      </c>
      <c r="AC3534" s="431" t="s">
        <v>1156</v>
      </c>
      <c r="AD3534" s="356"/>
      <c r="AE3534" s="356"/>
      <c r="AF3534" s="356"/>
      <c r="AG3534" s="356"/>
      <c r="AH3534" s="356"/>
      <c r="AI3534" s="356"/>
      <c r="AJ3534" s="441"/>
      <c r="AK3534" s="359"/>
    </row>
    <row r="3535" spans="1:37">
      <c r="A3535" s="367"/>
      <c r="B3535" s="386" t="s">
        <v>1022</v>
      </c>
      <c r="C3535" s="402"/>
      <c r="D3535" s="428"/>
      <c r="E3535" s="449" t="s">
        <v>206</v>
      </c>
      <c r="F3535" s="450" t="s">
        <v>1500</v>
      </c>
      <c r="G3535" s="450" t="s">
        <v>2642</v>
      </c>
      <c r="H3535" s="450" t="s">
        <v>2940</v>
      </c>
      <c r="I3535" s="452"/>
      <c r="J3535" s="457"/>
      <c r="K3535" s="407"/>
      <c r="L3535" s="407"/>
      <c r="M3535" s="407"/>
      <c r="N3535" s="425" t="s">
        <v>840</v>
      </c>
      <c r="O3535" s="437"/>
      <c r="P3535" s="406"/>
      <c r="Q3535" s="406"/>
      <c r="R3535" s="406"/>
      <c r="S3535" s="406"/>
      <c r="T3535" s="406"/>
      <c r="U3535" s="406"/>
      <c r="V3535" s="406" t="e">
        <f t="shared" si="190"/>
        <v>#VALUE!</v>
      </c>
      <c r="W3535" s="676"/>
      <c r="X3535" s="507" t="e">
        <f t="shared" si="188"/>
        <v>#VALUE!</v>
      </c>
      <c r="Y3535" s="508" t="e">
        <f t="shared" si="189"/>
        <v>#VALUE!</v>
      </c>
      <c r="Z3535" s="509"/>
      <c r="AA3535" s="510"/>
      <c r="AB3535" s="628" t="s">
        <v>1310</v>
      </c>
      <c r="AC3535" s="431" t="s">
        <v>1156</v>
      </c>
      <c r="AD3535" s="356"/>
      <c r="AE3535" s="356"/>
      <c r="AF3535" s="356"/>
      <c r="AG3535" s="356"/>
      <c r="AH3535" s="356"/>
      <c r="AI3535" s="356"/>
      <c r="AJ3535" s="441"/>
      <c r="AK3535" s="359"/>
    </row>
    <row r="3536" spans="1:37">
      <c r="A3536" s="367"/>
      <c r="B3536" s="386" t="s">
        <v>1022</v>
      </c>
      <c r="C3536" s="402"/>
      <c r="D3536" s="428"/>
      <c r="E3536" s="449" t="s">
        <v>206</v>
      </c>
      <c r="F3536" s="450" t="s">
        <v>1500</v>
      </c>
      <c r="G3536" s="450" t="s">
        <v>2642</v>
      </c>
      <c r="H3536" s="450" t="s">
        <v>2940</v>
      </c>
      <c r="I3536" s="452"/>
      <c r="J3536" s="457"/>
      <c r="K3536" s="407"/>
      <c r="L3536" s="407"/>
      <c r="M3536" s="407"/>
      <c r="N3536" s="425" t="s">
        <v>840</v>
      </c>
      <c r="O3536" s="437"/>
      <c r="P3536" s="406"/>
      <c r="Q3536" s="406"/>
      <c r="R3536" s="406"/>
      <c r="S3536" s="406"/>
      <c r="T3536" s="406"/>
      <c r="U3536" s="406"/>
      <c r="V3536" s="406" t="e">
        <f t="shared" si="190"/>
        <v>#VALUE!</v>
      </c>
      <c r="W3536" s="676"/>
      <c r="X3536" s="507" t="e">
        <f t="shared" si="188"/>
        <v>#VALUE!</v>
      </c>
      <c r="Y3536" s="508" t="e">
        <f t="shared" si="189"/>
        <v>#VALUE!</v>
      </c>
      <c r="Z3536" s="509"/>
      <c r="AA3536" s="510"/>
      <c r="AB3536" s="628" t="s">
        <v>1310</v>
      </c>
      <c r="AC3536" s="431" t="s">
        <v>1156</v>
      </c>
      <c r="AD3536" s="356"/>
      <c r="AE3536" s="356"/>
      <c r="AF3536" s="356"/>
      <c r="AG3536" s="356"/>
      <c r="AH3536" s="356"/>
      <c r="AI3536" s="356"/>
      <c r="AJ3536" s="441"/>
      <c r="AK3536" s="359"/>
    </row>
    <row r="3537" spans="1:37">
      <c r="A3537" s="367"/>
      <c r="B3537" s="386" t="s">
        <v>1022</v>
      </c>
      <c r="C3537" s="402"/>
      <c r="D3537" s="428"/>
      <c r="E3537" s="449" t="s">
        <v>206</v>
      </c>
      <c r="F3537" s="450" t="s">
        <v>1500</v>
      </c>
      <c r="G3537" s="450" t="s">
        <v>2642</v>
      </c>
      <c r="H3537" s="450" t="s">
        <v>2940</v>
      </c>
      <c r="I3537" s="452"/>
      <c r="J3537" s="457"/>
      <c r="K3537" s="407"/>
      <c r="L3537" s="407"/>
      <c r="M3537" s="407"/>
      <c r="N3537" s="425" t="s">
        <v>840</v>
      </c>
      <c r="O3537" s="437"/>
      <c r="P3537" s="406"/>
      <c r="Q3537" s="406"/>
      <c r="R3537" s="406"/>
      <c r="S3537" s="406"/>
      <c r="T3537" s="406"/>
      <c r="U3537" s="406"/>
      <c r="V3537" s="406" t="e">
        <f t="shared" si="190"/>
        <v>#VALUE!</v>
      </c>
      <c r="W3537" s="676"/>
      <c r="X3537" s="507" t="e">
        <f t="shared" si="188"/>
        <v>#VALUE!</v>
      </c>
      <c r="Y3537" s="508" t="e">
        <f t="shared" si="189"/>
        <v>#VALUE!</v>
      </c>
      <c r="Z3537" s="509"/>
      <c r="AA3537" s="510"/>
      <c r="AB3537" s="628" t="s">
        <v>1310</v>
      </c>
      <c r="AC3537" s="431" t="s">
        <v>1156</v>
      </c>
      <c r="AD3537" s="356"/>
      <c r="AE3537" s="356"/>
      <c r="AF3537" s="356"/>
      <c r="AG3537" s="356"/>
      <c r="AH3537" s="356"/>
      <c r="AI3537" s="356"/>
      <c r="AJ3537" s="441"/>
      <c r="AK3537" s="359"/>
    </row>
    <row r="3538" spans="1:37">
      <c r="A3538" s="367"/>
      <c r="B3538" s="386" t="s">
        <v>1022</v>
      </c>
      <c r="C3538" s="402"/>
      <c r="D3538" s="428"/>
      <c r="E3538" s="449" t="s">
        <v>206</v>
      </c>
      <c r="F3538" s="450" t="s">
        <v>1500</v>
      </c>
      <c r="G3538" s="450" t="s">
        <v>2642</v>
      </c>
      <c r="H3538" s="450" t="s">
        <v>2940</v>
      </c>
      <c r="I3538" s="452"/>
      <c r="J3538" s="457"/>
      <c r="K3538" s="407"/>
      <c r="L3538" s="407"/>
      <c r="M3538" s="407"/>
      <c r="N3538" s="425" t="s">
        <v>840</v>
      </c>
      <c r="O3538" s="437"/>
      <c r="P3538" s="406"/>
      <c r="Q3538" s="406"/>
      <c r="R3538" s="406"/>
      <c r="S3538" s="406"/>
      <c r="T3538" s="406"/>
      <c r="U3538" s="406"/>
      <c r="V3538" s="406" t="e">
        <f t="shared" si="190"/>
        <v>#VALUE!</v>
      </c>
      <c r="W3538" s="676"/>
      <c r="X3538" s="507" t="e">
        <f t="shared" si="188"/>
        <v>#VALUE!</v>
      </c>
      <c r="Y3538" s="508" t="e">
        <f t="shared" si="189"/>
        <v>#VALUE!</v>
      </c>
      <c r="Z3538" s="509"/>
      <c r="AA3538" s="510"/>
      <c r="AB3538" s="628" t="s">
        <v>1310</v>
      </c>
      <c r="AC3538" s="431" t="s">
        <v>1156</v>
      </c>
      <c r="AD3538" s="356"/>
      <c r="AE3538" s="356"/>
      <c r="AF3538" s="356"/>
      <c r="AG3538" s="356"/>
      <c r="AH3538" s="356"/>
      <c r="AI3538" s="356"/>
      <c r="AJ3538" s="441"/>
      <c r="AK3538" s="359"/>
    </row>
    <row r="3539" spans="1:37">
      <c r="A3539" s="367"/>
      <c r="B3539" s="386" t="s">
        <v>1022</v>
      </c>
      <c r="C3539" s="402"/>
      <c r="D3539" s="428"/>
      <c r="E3539" s="449" t="s">
        <v>206</v>
      </c>
      <c r="F3539" s="450" t="s">
        <v>1500</v>
      </c>
      <c r="G3539" s="450" t="s">
        <v>2642</v>
      </c>
      <c r="H3539" s="450" t="s">
        <v>2940</v>
      </c>
      <c r="I3539" s="452"/>
      <c r="J3539" s="457"/>
      <c r="K3539" s="407"/>
      <c r="L3539" s="407"/>
      <c r="M3539" s="407"/>
      <c r="N3539" s="425" t="s">
        <v>840</v>
      </c>
      <c r="O3539" s="437"/>
      <c r="P3539" s="406"/>
      <c r="Q3539" s="406"/>
      <c r="R3539" s="406"/>
      <c r="S3539" s="406"/>
      <c r="T3539" s="406"/>
      <c r="U3539" s="406"/>
      <c r="V3539" s="406" t="e">
        <f t="shared" si="190"/>
        <v>#VALUE!</v>
      </c>
      <c r="W3539" s="676"/>
      <c r="X3539" s="507" t="e">
        <f t="shared" si="188"/>
        <v>#VALUE!</v>
      </c>
      <c r="Y3539" s="508" t="e">
        <f t="shared" si="189"/>
        <v>#VALUE!</v>
      </c>
      <c r="Z3539" s="509"/>
      <c r="AA3539" s="510"/>
      <c r="AB3539" s="628" t="s">
        <v>1310</v>
      </c>
      <c r="AC3539" s="431" t="s">
        <v>1156</v>
      </c>
      <c r="AD3539" s="356"/>
      <c r="AE3539" s="356"/>
      <c r="AF3539" s="356"/>
      <c r="AG3539" s="356"/>
      <c r="AH3539" s="356"/>
      <c r="AI3539" s="356"/>
      <c r="AJ3539" s="441"/>
      <c r="AK3539" s="359"/>
    </row>
    <row r="3540" spans="1:37">
      <c r="A3540" s="367"/>
      <c r="B3540" s="386" t="s">
        <v>1022</v>
      </c>
      <c r="C3540" s="402"/>
      <c r="D3540" s="428"/>
      <c r="E3540" s="449" t="s">
        <v>206</v>
      </c>
      <c r="F3540" s="450" t="s">
        <v>1500</v>
      </c>
      <c r="G3540" s="450" t="s">
        <v>2642</v>
      </c>
      <c r="H3540" s="450" t="s">
        <v>2940</v>
      </c>
      <c r="I3540" s="452"/>
      <c r="J3540" s="457"/>
      <c r="K3540" s="407"/>
      <c r="L3540" s="407"/>
      <c r="M3540" s="407"/>
      <c r="N3540" s="425" t="s">
        <v>840</v>
      </c>
      <c r="O3540" s="437"/>
      <c r="P3540" s="406"/>
      <c r="Q3540" s="406"/>
      <c r="R3540" s="406"/>
      <c r="S3540" s="406"/>
      <c r="T3540" s="406"/>
      <c r="U3540" s="406"/>
      <c r="V3540" s="406" t="e">
        <f t="shared" si="190"/>
        <v>#VALUE!</v>
      </c>
      <c r="W3540" s="676"/>
      <c r="X3540" s="507" t="e">
        <f t="shared" si="188"/>
        <v>#VALUE!</v>
      </c>
      <c r="Y3540" s="508" t="e">
        <f t="shared" si="189"/>
        <v>#VALUE!</v>
      </c>
      <c r="Z3540" s="509"/>
      <c r="AA3540" s="510"/>
      <c r="AB3540" s="628" t="s">
        <v>1310</v>
      </c>
      <c r="AC3540" s="431" t="s">
        <v>1156</v>
      </c>
      <c r="AD3540" s="356"/>
      <c r="AE3540" s="356"/>
      <c r="AF3540" s="356"/>
      <c r="AG3540" s="356"/>
      <c r="AH3540" s="356"/>
      <c r="AI3540" s="356"/>
      <c r="AJ3540" s="441"/>
      <c r="AK3540" s="359"/>
    </row>
    <row r="3541" spans="1:37">
      <c r="A3541" s="367"/>
      <c r="B3541" s="386" t="s">
        <v>1022</v>
      </c>
      <c r="C3541" s="402"/>
      <c r="D3541" s="428"/>
      <c r="E3541" s="449" t="s">
        <v>206</v>
      </c>
      <c r="F3541" s="450" t="s">
        <v>1500</v>
      </c>
      <c r="G3541" s="450" t="s">
        <v>2642</v>
      </c>
      <c r="H3541" s="450" t="s">
        <v>2940</v>
      </c>
      <c r="I3541" s="452"/>
      <c r="J3541" s="457"/>
      <c r="K3541" s="407"/>
      <c r="L3541" s="407"/>
      <c r="M3541" s="407"/>
      <c r="N3541" s="425" t="s">
        <v>840</v>
      </c>
      <c r="O3541" s="437"/>
      <c r="P3541" s="406"/>
      <c r="Q3541" s="406"/>
      <c r="R3541" s="406"/>
      <c r="S3541" s="406"/>
      <c r="T3541" s="406"/>
      <c r="U3541" s="406"/>
      <c r="V3541" s="406" t="e">
        <f t="shared" si="190"/>
        <v>#VALUE!</v>
      </c>
      <c r="W3541" s="676"/>
      <c r="X3541" s="507" t="e">
        <f t="shared" si="188"/>
        <v>#VALUE!</v>
      </c>
      <c r="Y3541" s="508" t="e">
        <f t="shared" si="189"/>
        <v>#VALUE!</v>
      </c>
      <c r="Z3541" s="509"/>
      <c r="AA3541" s="510"/>
      <c r="AB3541" s="628" t="s">
        <v>1310</v>
      </c>
      <c r="AC3541" s="431" t="s">
        <v>1156</v>
      </c>
      <c r="AD3541" s="356"/>
      <c r="AE3541" s="356"/>
      <c r="AF3541" s="356"/>
      <c r="AG3541" s="356"/>
      <c r="AH3541" s="356"/>
      <c r="AI3541" s="356"/>
      <c r="AJ3541" s="441"/>
      <c r="AK3541" s="359"/>
    </row>
    <row r="3542" spans="1:37">
      <c r="A3542" s="367" t="s">
        <v>32</v>
      </c>
      <c r="B3542" s="353" t="s">
        <v>1022</v>
      </c>
      <c r="C3542" s="484">
        <v>46.539499999999997</v>
      </c>
      <c r="D3542" s="485">
        <v>23.895700000000001</v>
      </c>
      <c r="E3542" s="486" t="s">
        <v>206</v>
      </c>
      <c r="F3542" s="487" t="s">
        <v>1500</v>
      </c>
      <c r="G3542" s="487" t="s">
        <v>2657</v>
      </c>
      <c r="H3542" s="487" t="s">
        <v>2940</v>
      </c>
      <c r="I3542" s="488" t="s">
        <v>840</v>
      </c>
      <c r="J3542" s="489" t="s">
        <v>840</v>
      </c>
      <c r="K3542" s="490" t="s">
        <v>840</v>
      </c>
      <c r="L3542" s="490" t="s">
        <v>840</v>
      </c>
      <c r="M3542" s="490" t="s">
        <v>840</v>
      </c>
      <c r="N3542" s="491" t="s">
        <v>840</v>
      </c>
      <c r="O3542" s="492"/>
      <c r="P3542" s="493"/>
      <c r="Q3542" s="493"/>
      <c r="R3542" s="493"/>
      <c r="S3542" s="493"/>
      <c r="T3542" s="493"/>
      <c r="U3542" s="493"/>
      <c r="V3542" s="493" t="e">
        <f t="shared" si="190"/>
        <v>#VALUE!</v>
      </c>
      <c r="W3542" s="681"/>
      <c r="X3542" s="520" t="e">
        <f t="shared" si="188"/>
        <v>#VALUE!</v>
      </c>
      <c r="Y3542" s="521" t="e">
        <f t="shared" si="189"/>
        <v>#VALUE!</v>
      </c>
      <c r="Z3542" s="522"/>
      <c r="AA3542" s="523"/>
      <c r="AB3542" s="354" t="s">
        <v>1310</v>
      </c>
      <c r="AC3542" s="459" t="s">
        <v>1156</v>
      </c>
      <c r="AD3542" s="494"/>
      <c r="AE3542" s="494"/>
      <c r="AF3542" s="494"/>
      <c r="AG3542" s="494"/>
      <c r="AH3542" s="494"/>
      <c r="AI3542" s="494"/>
      <c r="AJ3542" s="495"/>
      <c r="AK3542" s="359"/>
    </row>
    <row r="3543" spans="1:37">
      <c r="A3543" s="367" t="s">
        <v>32</v>
      </c>
      <c r="B3543" s="353" t="s">
        <v>1022</v>
      </c>
      <c r="C3543" s="484">
        <v>47.150199999999998</v>
      </c>
      <c r="D3543" s="485">
        <v>23.877500000000001</v>
      </c>
      <c r="E3543" s="486" t="s">
        <v>206</v>
      </c>
      <c r="F3543" s="487" t="s">
        <v>1500</v>
      </c>
      <c r="G3543" s="487" t="s">
        <v>2704</v>
      </c>
      <c r="H3543" s="487" t="s">
        <v>2940</v>
      </c>
      <c r="I3543" s="488" t="s">
        <v>801</v>
      </c>
      <c r="J3543" s="489" t="s">
        <v>840</v>
      </c>
      <c r="K3543" s="490">
        <v>1</v>
      </c>
      <c r="L3543" s="490">
        <v>6</v>
      </c>
      <c r="M3543" s="490">
        <v>5</v>
      </c>
      <c r="N3543" s="491" t="s">
        <v>840</v>
      </c>
      <c r="O3543" s="492"/>
      <c r="P3543" s="493"/>
      <c r="Q3543" s="493"/>
      <c r="R3543" s="493"/>
      <c r="S3543" s="493"/>
      <c r="T3543" s="493"/>
      <c r="U3543" s="493"/>
      <c r="V3543" s="493" t="e">
        <f t="shared" si="190"/>
        <v>#VALUE!</v>
      </c>
      <c r="W3543" s="681"/>
      <c r="X3543" s="520" t="e">
        <f t="shared" si="188"/>
        <v>#VALUE!</v>
      </c>
      <c r="Y3543" s="521" t="e">
        <f t="shared" si="189"/>
        <v>#VALUE!</v>
      </c>
      <c r="Z3543" s="522"/>
      <c r="AA3543" s="523"/>
      <c r="AB3543" s="354" t="s">
        <v>1310</v>
      </c>
      <c r="AC3543" s="459" t="s">
        <v>1156</v>
      </c>
      <c r="AD3543" s="494"/>
      <c r="AE3543" s="494"/>
      <c r="AF3543" s="494"/>
      <c r="AG3543" s="494"/>
      <c r="AH3543" s="494"/>
      <c r="AI3543" s="494"/>
      <c r="AJ3543" s="495"/>
      <c r="AK3543" s="359"/>
    </row>
    <row r="3544" spans="1:37">
      <c r="A3544" s="367" t="s">
        <v>32</v>
      </c>
      <c r="B3544" s="369" t="s">
        <v>1022</v>
      </c>
      <c r="C3544" s="461">
        <v>47.035699999999999</v>
      </c>
      <c r="D3544" s="462">
        <v>23.911799999999999</v>
      </c>
      <c r="E3544" s="463" t="s">
        <v>206</v>
      </c>
      <c r="F3544" s="464" t="s">
        <v>1500</v>
      </c>
      <c r="G3544" s="464" t="s">
        <v>2703</v>
      </c>
      <c r="H3544" s="464" t="s">
        <v>5623</v>
      </c>
      <c r="I3544" s="474" t="s">
        <v>684</v>
      </c>
      <c r="J3544" s="475" t="s">
        <v>840</v>
      </c>
      <c r="K3544" s="476" t="s">
        <v>840</v>
      </c>
      <c r="L3544" s="476">
        <v>4</v>
      </c>
      <c r="M3544" s="476">
        <v>4</v>
      </c>
      <c r="N3544" s="477" t="s">
        <v>840</v>
      </c>
      <c r="O3544" s="478"/>
      <c r="P3544" s="479"/>
      <c r="Q3544" s="479"/>
      <c r="R3544" s="479"/>
      <c r="S3544" s="479"/>
      <c r="T3544" s="479"/>
      <c r="U3544" s="479"/>
      <c r="V3544" s="479" t="e">
        <f t="shared" si="190"/>
        <v>#VALUE!</v>
      </c>
      <c r="W3544" s="679"/>
      <c r="X3544" s="515" t="e">
        <f t="shared" si="188"/>
        <v>#VALUE!</v>
      </c>
      <c r="Y3544" s="516" t="e">
        <f t="shared" si="189"/>
        <v>#VALUE!</v>
      </c>
      <c r="Z3544" s="517"/>
      <c r="AA3544" s="518"/>
      <c r="AB3544" s="400" t="s">
        <v>1310</v>
      </c>
      <c r="AC3544" s="458" t="s">
        <v>1156</v>
      </c>
      <c r="AD3544" s="472"/>
      <c r="AE3544" s="472"/>
      <c r="AF3544" s="472"/>
      <c r="AG3544" s="472"/>
      <c r="AH3544" s="472"/>
      <c r="AI3544" s="472"/>
      <c r="AJ3544" s="473"/>
      <c r="AK3544" s="359"/>
    </row>
    <row r="3545" spans="1:37">
      <c r="A3545" s="367"/>
      <c r="B3545" s="386" t="s">
        <v>1022</v>
      </c>
      <c r="C3545" s="402">
        <v>47.036200000000001</v>
      </c>
      <c r="D3545" s="428">
        <v>23.9129</v>
      </c>
      <c r="E3545" s="449" t="s">
        <v>206</v>
      </c>
      <c r="F3545" s="450" t="s">
        <v>1500</v>
      </c>
      <c r="G3545" s="450" t="s">
        <v>2703</v>
      </c>
      <c r="H3545" s="450" t="s">
        <v>5623</v>
      </c>
      <c r="I3545" s="452" t="s">
        <v>684</v>
      </c>
      <c r="J3545" s="457" t="s">
        <v>840</v>
      </c>
      <c r="K3545" s="407" t="s">
        <v>840</v>
      </c>
      <c r="L3545" s="407">
        <v>4</v>
      </c>
      <c r="M3545" s="407">
        <v>4</v>
      </c>
      <c r="N3545" s="425" t="s">
        <v>840</v>
      </c>
      <c r="O3545" s="437"/>
      <c r="P3545" s="406"/>
      <c r="Q3545" s="406"/>
      <c r="R3545" s="406"/>
      <c r="S3545" s="406"/>
      <c r="T3545" s="406"/>
      <c r="U3545" s="406"/>
      <c r="V3545" s="406" t="e">
        <f t="shared" si="190"/>
        <v>#VALUE!</v>
      </c>
      <c r="W3545" s="676"/>
      <c r="X3545" s="507" t="e">
        <f t="shared" si="188"/>
        <v>#VALUE!</v>
      </c>
      <c r="Y3545" s="508" t="e">
        <f t="shared" si="189"/>
        <v>#VALUE!</v>
      </c>
      <c r="Z3545" s="509"/>
      <c r="AA3545" s="510"/>
      <c r="AB3545" s="628" t="s">
        <v>1310</v>
      </c>
      <c r="AC3545" s="431" t="s">
        <v>1156</v>
      </c>
      <c r="AD3545" s="356"/>
      <c r="AE3545" s="356"/>
      <c r="AF3545" s="356"/>
      <c r="AG3545" s="356"/>
      <c r="AH3545" s="356"/>
      <c r="AI3545" s="356"/>
      <c r="AJ3545" s="496"/>
      <c r="AK3545" s="359"/>
    </row>
    <row r="3546" spans="1:37">
      <c r="A3546" s="367"/>
      <c r="B3546" s="386" t="s">
        <v>1022</v>
      </c>
      <c r="C3546" s="402">
        <v>47.036700000000003</v>
      </c>
      <c r="D3546" s="428">
        <v>23.914200000000001</v>
      </c>
      <c r="E3546" s="449" t="s">
        <v>206</v>
      </c>
      <c r="F3546" s="450" t="s">
        <v>1500</v>
      </c>
      <c r="G3546" s="450" t="s">
        <v>2703</v>
      </c>
      <c r="H3546" s="450" t="s">
        <v>3086</v>
      </c>
      <c r="I3546" s="452" t="s">
        <v>794</v>
      </c>
      <c r="J3546" s="457" t="s">
        <v>840</v>
      </c>
      <c r="K3546" s="407" t="s">
        <v>840</v>
      </c>
      <c r="L3546" s="407">
        <v>4</v>
      </c>
      <c r="M3546" s="407">
        <v>3</v>
      </c>
      <c r="N3546" s="425" t="s">
        <v>840</v>
      </c>
      <c r="O3546" s="437"/>
      <c r="P3546" s="406"/>
      <c r="Q3546" s="406"/>
      <c r="R3546" s="406"/>
      <c r="S3546" s="406"/>
      <c r="T3546" s="406"/>
      <c r="U3546" s="406"/>
      <c r="V3546" s="406" t="e">
        <f t="shared" si="190"/>
        <v>#VALUE!</v>
      </c>
      <c r="W3546" s="676"/>
      <c r="X3546" s="507" t="e">
        <f t="shared" si="188"/>
        <v>#VALUE!</v>
      </c>
      <c r="Y3546" s="508" t="e">
        <f t="shared" si="189"/>
        <v>#VALUE!</v>
      </c>
      <c r="Z3546" s="509"/>
      <c r="AA3546" s="510"/>
      <c r="AB3546" s="628" t="s">
        <v>1310</v>
      </c>
      <c r="AC3546" s="431" t="s">
        <v>1156</v>
      </c>
      <c r="AD3546" s="356"/>
      <c r="AE3546" s="356"/>
      <c r="AF3546" s="356"/>
      <c r="AG3546" s="356"/>
      <c r="AH3546" s="356"/>
      <c r="AI3546" s="356"/>
      <c r="AJ3546" s="441"/>
      <c r="AK3546" s="359"/>
    </row>
    <row r="3547" spans="1:37">
      <c r="A3547" s="367"/>
      <c r="B3547" s="445" t="s">
        <v>26</v>
      </c>
      <c r="C3547" s="402">
        <v>47.020400000000002</v>
      </c>
      <c r="D3547" s="428">
        <v>23.8994</v>
      </c>
      <c r="E3547" s="449" t="s">
        <v>206</v>
      </c>
      <c r="F3547" s="450" t="s">
        <v>1500</v>
      </c>
      <c r="G3547" s="450" t="s">
        <v>2703</v>
      </c>
      <c r="H3547" s="450" t="s">
        <v>5624</v>
      </c>
      <c r="I3547" s="452" t="s">
        <v>778</v>
      </c>
      <c r="J3547" s="457" t="s">
        <v>840</v>
      </c>
      <c r="K3547" s="407" t="s">
        <v>840</v>
      </c>
      <c r="L3547" s="407">
        <v>6</v>
      </c>
      <c r="M3547" s="407">
        <v>6</v>
      </c>
      <c r="N3547" s="425" t="s">
        <v>840</v>
      </c>
      <c r="O3547" s="437"/>
      <c r="P3547" s="406"/>
      <c r="Q3547" s="406"/>
      <c r="R3547" s="406"/>
      <c r="S3547" s="406"/>
      <c r="T3547" s="406"/>
      <c r="U3547" s="406"/>
      <c r="V3547" s="406" t="e">
        <f t="shared" si="190"/>
        <v>#VALUE!</v>
      </c>
      <c r="W3547" s="676"/>
      <c r="X3547" s="507" t="e">
        <f t="shared" si="188"/>
        <v>#VALUE!</v>
      </c>
      <c r="Y3547" s="508" t="e">
        <f t="shared" si="189"/>
        <v>#VALUE!</v>
      </c>
      <c r="Z3547" s="509"/>
      <c r="AA3547" s="510"/>
      <c r="AB3547" s="628" t="s">
        <v>1310</v>
      </c>
      <c r="AC3547" s="431" t="s">
        <v>1156</v>
      </c>
      <c r="AD3547" s="356"/>
      <c r="AE3547" s="356"/>
      <c r="AF3547" s="356"/>
      <c r="AG3547" s="356"/>
      <c r="AH3547" s="356"/>
      <c r="AI3547" s="356"/>
      <c r="AJ3547" s="441"/>
      <c r="AK3547" s="359"/>
    </row>
    <row r="3548" spans="1:37">
      <c r="A3548" s="367" t="s">
        <v>32</v>
      </c>
      <c r="B3548" s="369" t="s">
        <v>1022</v>
      </c>
      <c r="C3548" s="461">
        <v>46.554900000000004</v>
      </c>
      <c r="D3548" s="462">
        <v>23.807700000000001</v>
      </c>
      <c r="E3548" s="463" t="s">
        <v>206</v>
      </c>
      <c r="F3548" s="464" t="s">
        <v>1500</v>
      </c>
      <c r="G3548" s="464" t="s">
        <v>2661</v>
      </c>
      <c r="H3548" s="464" t="s">
        <v>3018</v>
      </c>
      <c r="I3548" s="474" t="s">
        <v>656</v>
      </c>
      <c r="J3548" s="475" t="s">
        <v>825</v>
      </c>
      <c r="K3548" s="476">
        <v>1</v>
      </c>
      <c r="L3548" s="476">
        <v>9</v>
      </c>
      <c r="M3548" s="476">
        <v>8</v>
      </c>
      <c r="N3548" s="477" t="s">
        <v>840</v>
      </c>
      <c r="O3548" s="478"/>
      <c r="P3548" s="479"/>
      <c r="Q3548" s="479"/>
      <c r="R3548" s="479"/>
      <c r="S3548" s="479"/>
      <c r="T3548" s="479"/>
      <c r="U3548" s="479"/>
      <c r="V3548" s="479" t="e">
        <f t="shared" si="190"/>
        <v>#VALUE!</v>
      </c>
      <c r="W3548" s="679"/>
      <c r="X3548" s="515" t="e">
        <f t="shared" si="188"/>
        <v>#VALUE!</v>
      </c>
      <c r="Y3548" s="516" t="e">
        <f t="shared" si="189"/>
        <v>#VALUE!</v>
      </c>
      <c r="Z3548" s="517"/>
      <c r="AA3548" s="518"/>
      <c r="AB3548" s="400" t="s">
        <v>1310</v>
      </c>
      <c r="AC3548" s="458" t="s">
        <v>1156</v>
      </c>
      <c r="AD3548" s="472"/>
      <c r="AE3548" s="472"/>
      <c r="AF3548" s="472"/>
      <c r="AG3548" s="472"/>
      <c r="AH3548" s="472"/>
      <c r="AI3548" s="472"/>
      <c r="AJ3548" s="473"/>
      <c r="AK3548" s="359"/>
    </row>
    <row r="3549" spans="1:37">
      <c r="A3549" s="367"/>
      <c r="B3549" s="386" t="s">
        <v>1022</v>
      </c>
      <c r="C3549" s="402">
        <v>46.558599999999998</v>
      </c>
      <c r="D3549" s="428">
        <v>23.811699999999998</v>
      </c>
      <c r="E3549" s="449" t="s">
        <v>206</v>
      </c>
      <c r="F3549" s="450" t="s">
        <v>1500</v>
      </c>
      <c r="G3549" s="450" t="s">
        <v>2661</v>
      </c>
      <c r="H3549" s="450" t="s">
        <v>3008</v>
      </c>
      <c r="I3549" s="452" t="s">
        <v>695</v>
      </c>
      <c r="J3549" s="457" t="s">
        <v>840</v>
      </c>
      <c r="K3549" s="407">
        <v>1</v>
      </c>
      <c r="L3549" s="407">
        <v>5</v>
      </c>
      <c r="M3549" s="407">
        <v>4</v>
      </c>
      <c r="N3549" s="425" t="s">
        <v>840</v>
      </c>
      <c r="O3549" s="437"/>
      <c r="P3549" s="406"/>
      <c r="Q3549" s="406"/>
      <c r="R3549" s="406"/>
      <c r="S3549" s="406"/>
      <c r="T3549" s="406"/>
      <c r="U3549" s="406"/>
      <c r="V3549" s="406" t="e">
        <f t="shared" si="190"/>
        <v>#VALUE!</v>
      </c>
      <c r="W3549" s="676"/>
      <c r="X3549" s="507" t="e">
        <f t="shared" si="188"/>
        <v>#VALUE!</v>
      </c>
      <c r="Y3549" s="508" t="e">
        <f t="shared" si="189"/>
        <v>#VALUE!</v>
      </c>
      <c r="Z3549" s="509"/>
      <c r="AA3549" s="510"/>
      <c r="AB3549" s="628" t="s">
        <v>1310</v>
      </c>
      <c r="AC3549" s="431" t="s">
        <v>1156</v>
      </c>
      <c r="AD3549" s="356"/>
      <c r="AE3549" s="356"/>
      <c r="AF3549" s="356"/>
      <c r="AG3549" s="356"/>
      <c r="AH3549" s="356"/>
      <c r="AI3549" s="356"/>
      <c r="AJ3549" s="441"/>
      <c r="AK3549" s="359"/>
    </row>
    <row r="3550" spans="1:37">
      <c r="A3550" s="367"/>
      <c r="B3550" s="386" t="s">
        <v>1022</v>
      </c>
      <c r="C3550" s="402">
        <v>46.558999999999997</v>
      </c>
      <c r="D3550" s="428">
        <v>23.774999999999999</v>
      </c>
      <c r="E3550" s="449" t="s">
        <v>206</v>
      </c>
      <c r="F3550" s="450" t="s">
        <v>1500</v>
      </c>
      <c r="G3550" s="450" t="s">
        <v>2661</v>
      </c>
      <c r="H3550" s="450" t="s">
        <v>5625</v>
      </c>
      <c r="I3550" s="452" t="s">
        <v>840</v>
      </c>
      <c r="J3550" s="457" t="s">
        <v>840</v>
      </c>
      <c r="K3550" s="407" t="s">
        <v>840</v>
      </c>
      <c r="L3550" s="407" t="s">
        <v>840</v>
      </c>
      <c r="M3550" s="407" t="s">
        <v>840</v>
      </c>
      <c r="N3550" s="425" t="s">
        <v>840</v>
      </c>
      <c r="O3550" s="437"/>
      <c r="P3550" s="406"/>
      <c r="Q3550" s="406"/>
      <c r="R3550" s="406"/>
      <c r="S3550" s="406"/>
      <c r="T3550" s="406"/>
      <c r="U3550" s="406"/>
      <c r="V3550" s="406" t="e">
        <f t="shared" si="190"/>
        <v>#VALUE!</v>
      </c>
      <c r="W3550" s="676"/>
      <c r="X3550" s="507" t="e">
        <f t="shared" si="188"/>
        <v>#VALUE!</v>
      </c>
      <c r="Y3550" s="508" t="e">
        <f t="shared" si="189"/>
        <v>#VALUE!</v>
      </c>
      <c r="Z3550" s="509"/>
      <c r="AA3550" s="510"/>
      <c r="AB3550" s="628" t="s">
        <v>1310</v>
      </c>
      <c r="AC3550" s="431" t="s">
        <v>1156</v>
      </c>
      <c r="AD3550" s="356"/>
      <c r="AE3550" s="356"/>
      <c r="AF3550" s="356"/>
      <c r="AG3550" s="356"/>
      <c r="AH3550" s="356"/>
      <c r="AI3550" s="356"/>
      <c r="AJ3550" s="496"/>
      <c r="AK3550" s="359"/>
    </row>
    <row r="3551" spans="1:37">
      <c r="A3551" s="367"/>
      <c r="B3551" s="386" t="s">
        <v>1022</v>
      </c>
      <c r="C3551" s="402">
        <v>46.5623</v>
      </c>
      <c r="D3551" s="428">
        <v>23.82</v>
      </c>
      <c r="E3551" s="449" t="s">
        <v>206</v>
      </c>
      <c r="F3551" s="450" t="s">
        <v>1500</v>
      </c>
      <c r="G3551" s="450" t="s">
        <v>2661</v>
      </c>
      <c r="H3551" s="450" t="s">
        <v>3180</v>
      </c>
      <c r="I3551" s="452" t="s">
        <v>840</v>
      </c>
      <c r="J3551" s="457" t="s">
        <v>825</v>
      </c>
      <c r="K3551" s="407" t="s">
        <v>840</v>
      </c>
      <c r="L3551" s="407" t="s">
        <v>840</v>
      </c>
      <c r="M3551" s="407" t="s">
        <v>840</v>
      </c>
      <c r="N3551" s="425" t="s">
        <v>840</v>
      </c>
      <c r="O3551" s="437"/>
      <c r="P3551" s="406"/>
      <c r="Q3551" s="406"/>
      <c r="R3551" s="406"/>
      <c r="S3551" s="406"/>
      <c r="T3551" s="406"/>
      <c r="U3551" s="406"/>
      <c r="V3551" s="406" t="e">
        <f t="shared" si="190"/>
        <v>#VALUE!</v>
      </c>
      <c r="W3551" s="676"/>
      <c r="X3551" s="507" t="e">
        <f t="shared" si="188"/>
        <v>#VALUE!</v>
      </c>
      <c r="Y3551" s="508" t="e">
        <f t="shared" si="189"/>
        <v>#VALUE!</v>
      </c>
      <c r="Z3551" s="509"/>
      <c r="AA3551" s="510"/>
      <c r="AB3551" s="628" t="s">
        <v>1310</v>
      </c>
      <c r="AC3551" s="431" t="s">
        <v>1156</v>
      </c>
      <c r="AD3551" s="356"/>
      <c r="AE3551" s="356"/>
      <c r="AF3551" s="356"/>
      <c r="AG3551" s="356"/>
      <c r="AH3551" s="356"/>
      <c r="AI3551" s="356"/>
      <c r="AJ3551" s="441"/>
      <c r="AK3551" s="359"/>
    </row>
    <row r="3552" spans="1:37">
      <c r="A3552" s="367"/>
      <c r="B3552" s="386" t="s">
        <v>1022</v>
      </c>
      <c r="C3552" s="402">
        <v>46.575099999999999</v>
      </c>
      <c r="D3552" s="428">
        <v>23.784199999999998</v>
      </c>
      <c r="E3552" s="449" t="s">
        <v>206</v>
      </c>
      <c r="F3552" s="450" t="s">
        <v>1500</v>
      </c>
      <c r="G3552" s="450" t="s">
        <v>2661</v>
      </c>
      <c r="H3552" s="450" t="s">
        <v>2940</v>
      </c>
      <c r="I3552" s="452" t="s">
        <v>888</v>
      </c>
      <c r="J3552" s="457" t="s">
        <v>840</v>
      </c>
      <c r="K3552" s="407" t="s">
        <v>840</v>
      </c>
      <c r="L3552" s="407">
        <v>4</v>
      </c>
      <c r="M3552" s="407">
        <v>3</v>
      </c>
      <c r="N3552" s="425" t="s">
        <v>840</v>
      </c>
      <c r="O3552" s="437"/>
      <c r="P3552" s="406"/>
      <c r="Q3552" s="406"/>
      <c r="R3552" s="406"/>
      <c r="S3552" s="406"/>
      <c r="T3552" s="406"/>
      <c r="U3552" s="406"/>
      <c r="V3552" s="406" t="e">
        <f t="shared" si="190"/>
        <v>#VALUE!</v>
      </c>
      <c r="W3552" s="676"/>
      <c r="X3552" s="507" t="e">
        <f t="shared" si="188"/>
        <v>#VALUE!</v>
      </c>
      <c r="Y3552" s="508" t="e">
        <f t="shared" si="189"/>
        <v>#VALUE!</v>
      </c>
      <c r="Z3552" s="509"/>
      <c r="AA3552" s="510"/>
      <c r="AB3552" s="628" t="s">
        <v>1310</v>
      </c>
      <c r="AC3552" s="431" t="s">
        <v>1156</v>
      </c>
      <c r="AD3552" s="356"/>
      <c r="AE3552" s="356"/>
      <c r="AF3552" s="356"/>
      <c r="AG3552" s="356"/>
      <c r="AH3552" s="356"/>
      <c r="AI3552" s="356"/>
      <c r="AJ3552" s="441"/>
      <c r="AK3552" s="359"/>
    </row>
    <row r="3553" spans="1:37">
      <c r="A3553" s="367" t="s">
        <v>32</v>
      </c>
      <c r="B3553" s="353" t="s">
        <v>1022</v>
      </c>
      <c r="C3553" s="484">
        <v>47.0182</v>
      </c>
      <c r="D3553" s="485">
        <v>23.901</v>
      </c>
      <c r="E3553" s="486" t="s">
        <v>206</v>
      </c>
      <c r="F3553" s="487" t="s">
        <v>1500</v>
      </c>
      <c r="G3553" s="487" t="s">
        <v>2694</v>
      </c>
      <c r="H3553" s="487" t="s">
        <v>2940</v>
      </c>
      <c r="I3553" s="488" t="s">
        <v>684</v>
      </c>
      <c r="J3553" s="489" t="s">
        <v>840</v>
      </c>
      <c r="K3553" s="490">
        <v>2</v>
      </c>
      <c r="L3553" s="490">
        <v>4</v>
      </c>
      <c r="M3553" s="490">
        <v>4</v>
      </c>
      <c r="N3553" s="491" t="s">
        <v>840</v>
      </c>
      <c r="O3553" s="492"/>
      <c r="P3553" s="493"/>
      <c r="Q3553" s="493"/>
      <c r="R3553" s="493"/>
      <c r="S3553" s="493"/>
      <c r="T3553" s="493"/>
      <c r="U3553" s="493"/>
      <c r="V3553" s="493" t="e">
        <f t="shared" si="190"/>
        <v>#VALUE!</v>
      </c>
      <c r="W3553" s="681"/>
      <c r="X3553" s="520" t="e">
        <f t="shared" si="188"/>
        <v>#VALUE!</v>
      </c>
      <c r="Y3553" s="521" t="e">
        <f t="shared" si="189"/>
        <v>#VALUE!</v>
      </c>
      <c r="Z3553" s="522"/>
      <c r="AA3553" s="523"/>
      <c r="AB3553" s="354" t="s">
        <v>1310</v>
      </c>
      <c r="AC3553" s="459" t="s">
        <v>1156</v>
      </c>
      <c r="AD3553" s="494"/>
      <c r="AE3553" s="494"/>
      <c r="AF3553" s="494"/>
      <c r="AG3553" s="494"/>
      <c r="AH3553" s="494"/>
      <c r="AI3553" s="494"/>
      <c r="AJ3553" s="495"/>
      <c r="AK3553" s="359"/>
    </row>
    <row r="3554" spans="1:37">
      <c r="A3554" s="367" t="s">
        <v>32</v>
      </c>
      <c r="B3554" s="369" t="s">
        <v>1022</v>
      </c>
      <c r="C3554" s="461">
        <v>46.788499999999999</v>
      </c>
      <c r="D3554" s="462">
        <v>23.7273</v>
      </c>
      <c r="E3554" s="463" t="s">
        <v>206</v>
      </c>
      <c r="F3554" s="464" t="s">
        <v>1500</v>
      </c>
      <c r="G3554" s="464" t="s">
        <v>2658</v>
      </c>
      <c r="H3554" s="464" t="s">
        <v>5626</v>
      </c>
      <c r="I3554" s="474" t="s">
        <v>698</v>
      </c>
      <c r="J3554" s="475" t="s">
        <v>840</v>
      </c>
      <c r="K3554" s="476">
        <v>1</v>
      </c>
      <c r="L3554" s="476">
        <v>5</v>
      </c>
      <c r="M3554" s="476">
        <v>4</v>
      </c>
      <c r="N3554" s="477" t="s">
        <v>840</v>
      </c>
      <c r="O3554" s="478"/>
      <c r="P3554" s="479"/>
      <c r="Q3554" s="479"/>
      <c r="R3554" s="479"/>
      <c r="S3554" s="479"/>
      <c r="T3554" s="479"/>
      <c r="U3554" s="479"/>
      <c r="V3554" s="479" t="e">
        <f t="shared" si="190"/>
        <v>#VALUE!</v>
      </c>
      <c r="W3554" s="679"/>
      <c r="X3554" s="515" t="e">
        <f t="shared" si="188"/>
        <v>#VALUE!</v>
      </c>
      <c r="Y3554" s="516" t="e">
        <f t="shared" si="189"/>
        <v>#VALUE!</v>
      </c>
      <c r="Z3554" s="517"/>
      <c r="AA3554" s="518"/>
      <c r="AB3554" s="400" t="s">
        <v>1310</v>
      </c>
      <c r="AC3554" s="458" t="s">
        <v>1156</v>
      </c>
      <c r="AD3554" s="472"/>
      <c r="AE3554" s="472"/>
      <c r="AF3554" s="472"/>
      <c r="AG3554" s="472"/>
      <c r="AH3554" s="472"/>
      <c r="AI3554" s="472"/>
      <c r="AJ3554" s="473"/>
      <c r="AK3554" s="359"/>
    </row>
    <row r="3555" spans="1:37">
      <c r="A3555" s="367"/>
      <c r="B3555" s="386" t="s">
        <v>1022</v>
      </c>
      <c r="C3555" s="402">
        <v>46.799300000000002</v>
      </c>
      <c r="D3555" s="428">
        <v>23.755299999999998</v>
      </c>
      <c r="E3555" s="449" t="s">
        <v>206</v>
      </c>
      <c r="F3555" s="450" t="s">
        <v>1500</v>
      </c>
      <c r="G3555" s="450" t="s">
        <v>2658</v>
      </c>
      <c r="H3555" s="450" t="s">
        <v>2940</v>
      </c>
      <c r="I3555" s="452" t="s">
        <v>681</v>
      </c>
      <c r="J3555" s="457" t="s">
        <v>840</v>
      </c>
      <c r="K3555" s="407">
        <v>4</v>
      </c>
      <c r="L3555" s="407">
        <v>5</v>
      </c>
      <c r="M3555" s="407">
        <v>5</v>
      </c>
      <c r="N3555" s="425" t="s">
        <v>840</v>
      </c>
      <c r="O3555" s="437"/>
      <c r="P3555" s="406"/>
      <c r="Q3555" s="406"/>
      <c r="R3555" s="406"/>
      <c r="S3555" s="406"/>
      <c r="T3555" s="406"/>
      <c r="U3555" s="406"/>
      <c r="V3555" s="406" t="e">
        <f t="shared" si="190"/>
        <v>#VALUE!</v>
      </c>
      <c r="W3555" s="676"/>
      <c r="X3555" s="507" t="e">
        <f t="shared" si="188"/>
        <v>#VALUE!</v>
      </c>
      <c r="Y3555" s="508" t="e">
        <f t="shared" si="189"/>
        <v>#VALUE!</v>
      </c>
      <c r="Z3555" s="509"/>
      <c r="AA3555" s="510"/>
      <c r="AB3555" s="628" t="s">
        <v>1310</v>
      </c>
      <c r="AC3555" s="431" t="s">
        <v>1156</v>
      </c>
      <c r="AD3555" s="356"/>
      <c r="AE3555" s="356"/>
      <c r="AF3555" s="356"/>
      <c r="AG3555" s="356"/>
      <c r="AH3555" s="356"/>
      <c r="AI3555" s="356"/>
      <c r="AJ3555" s="441"/>
      <c r="AK3555" s="359"/>
    </row>
    <row r="3556" spans="1:37">
      <c r="A3556" s="367"/>
      <c r="B3556" s="386" t="s">
        <v>1022</v>
      </c>
      <c r="C3556" s="402">
        <v>46.799399999999999</v>
      </c>
      <c r="D3556" s="428">
        <v>23.752400000000002</v>
      </c>
      <c r="E3556" s="449" t="s">
        <v>206</v>
      </c>
      <c r="F3556" s="450" t="s">
        <v>1500</v>
      </c>
      <c r="G3556" s="450" t="s">
        <v>2658</v>
      </c>
      <c r="H3556" s="450" t="s">
        <v>2940</v>
      </c>
      <c r="I3556" s="452" t="s">
        <v>840</v>
      </c>
      <c r="J3556" s="457" t="s">
        <v>840</v>
      </c>
      <c r="K3556" s="407" t="s">
        <v>840</v>
      </c>
      <c r="L3556" s="407" t="s">
        <v>840</v>
      </c>
      <c r="M3556" s="407" t="s">
        <v>840</v>
      </c>
      <c r="N3556" s="425" t="s">
        <v>840</v>
      </c>
      <c r="O3556" s="437"/>
      <c r="P3556" s="406"/>
      <c r="Q3556" s="406"/>
      <c r="R3556" s="406"/>
      <c r="S3556" s="406"/>
      <c r="T3556" s="406"/>
      <c r="U3556" s="406"/>
      <c r="V3556" s="406" t="e">
        <f t="shared" si="190"/>
        <v>#VALUE!</v>
      </c>
      <c r="W3556" s="676"/>
      <c r="X3556" s="507" t="e">
        <f t="shared" si="188"/>
        <v>#VALUE!</v>
      </c>
      <c r="Y3556" s="508" t="e">
        <f t="shared" si="189"/>
        <v>#VALUE!</v>
      </c>
      <c r="Z3556" s="509"/>
      <c r="AA3556" s="510"/>
      <c r="AB3556" s="628" t="s">
        <v>1310</v>
      </c>
      <c r="AC3556" s="431" t="s">
        <v>1156</v>
      </c>
      <c r="AD3556" s="356"/>
      <c r="AE3556" s="356"/>
      <c r="AF3556" s="356"/>
      <c r="AG3556" s="356"/>
      <c r="AH3556" s="356"/>
      <c r="AI3556" s="356"/>
      <c r="AJ3556" s="441"/>
      <c r="AK3556" s="359"/>
    </row>
    <row r="3557" spans="1:37">
      <c r="A3557" s="367"/>
      <c r="B3557" s="386" t="s">
        <v>1022</v>
      </c>
      <c r="C3557" s="402">
        <v>46.802</v>
      </c>
      <c r="D3557" s="428">
        <v>23.7652</v>
      </c>
      <c r="E3557" s="449" t="s">
        <v>206</v>
      </c>
      <c r="F3557" s="450" t="s">
        <v>1500</v>
      </c>
      <c r="G3557" s="450" t="s">
        <v>2658</v>
      </c>
      <c r="H3557" s="450" t="s">
        <v>2940</v>
      </c>
      <c r="I3557" s="452" t="s">
        <v>686</v>
      </c>
      <c r="J3557" s="457" t="s">
        <v>840</v>
      </c>
      <c r="K3557" s="407" t="s">
        <v>840</v>
      </c>
      <c r="L3557" s="407">
        <v>5</v>
      </c>
      <c r="M3557" s="407">
        <v>5</v>
      </c>
      <c r="N3557" s="425" t="s">
        <v>840</v>
      </c>
      <c r="O3557" s="437"/>
      <c r="P3557" s="406"/>
      <c r="Q3557" s="406"/>
      <c r="R3557" s="406"/>
      <c r="S3557" s="406"/>
      <c r="T3557" s="406"/>
      <c r="U3557" s="406"/>
      <c r="V3557" s="406" t="e">
        <f t="shared" si="190"/>
        <v>#VALUE!</v>
      </c>
      <c r="W3557" s="676"/>
      <c r="X3557" s="507" t="e">
        <f t="shared" si="188"/>
        <v>#VALUE!</v>
      </c>
      <c r="Y3557" s="508" t="e">
        <f t="shared" si="189"/>
        <v>#VALUE!</v>
      </c>
      <c r="Z3557" s="509"/>
      <c r="AA3557" s="510"/>
      <c r="AB3557" s="628" t="s">
        <v>1310</v>
      </c>
      <c r="AC3557" s="431" t="s">
        <v>1156</v>
      </c>
      <c r="AD3557" s="356"/>
      <c r="AE3557" s="356"/>
      <c r="AF3557" s="356"/>
      <c r="AG3557" s="356"/>
      <c r="AH3557" s="356"/>
      <c r="AI3557" s="356"/>
      <c r="AJ3557" s="441"/>
      <c r="AK3557" s="359"/>
    </row>
    <row r="3558" spans="1:37">
      <c r="A3558" s="367"/>
      <c r="B3558" s="386" t="s">
        <v>1022</v>
      </c>
      <c r="C3558" s="402">
        <v>46.802500000000002</v>
      </c>
      <c r="D3558" s="428">
        <v>23.756699999999999</v>
      </c>
      <c r="E3558" s="449" t="s">
        <v>206</v>
      </c>
      <c r="F3558" s="450" t="s">
        <v>1500</v>
      </c>
      <c r="G3558" s="450" t="s">
        <v>2658</v>
      </c>
      <c r="H3558" s="450" t="s">
        <v>2940</v>
      </c>
      <c r="I3558" s="452" t="s">
        <v>1140</v>
      </c>
      <c r="J3558" s="457" t="s">
        <v>840</v>
      </c>
      <c r="K3558" s="407" t="s">
        <v>840</v>
      </c>
      <c r="L3558" s="407">
        <v>8</v>
      </c>
      <c r="M3558" s="407">
        <v>8</v>
      </c>
      <c r="N3558" s="425" t="s">
        <v>840</v>
      </c>
      <c r="O3558" s="437"/>
      <c r="P3558" s="406"/>
      <c r="Q3558" s="406"/>
      <c r="R3558" s="406"/>
      <c r="S3558" s="406"/>
      <c r="T3558" s="406"/>
      <c r="U3558" s="406"/>
      <c r="V3558" s="406" t="e">
        <f t="shared" si="190"/>
        <v>#VALUE!</v>
      </c>
      <c r="W3558" s="676"/>
      <c r="X3558" s="507" t="e">
        <f t="shared" si="188"/>
        <v>#VALUE!</v>
      </c>
      <c r="Y3558" s="508" t="e">
        <f t="shared" si="189"/>
        <v>#VALUE!</v>
      </c>
      <c r="Z3558" s="509"/>
      <c r="AA3558" s="510"/>
      <c r="AB3558" s="628" t="s">
        <v>1310</v>
      </c>
      <c r="AC3558" s="431" t="s">
        <v>1156</v>
      </c>
      <c r="AD3558" s="356"/>
      <c r="AE3558" s="356"/>
      <c r="AF3558" s="356"/>
      <c r="AG3558" s="356"/>
      <c r="AH3558" s="356"/>
      <c r="AI3558" s="356"/>
      <c r="AJ3558" s="441"/>
      <c r="AK3558" s="359"/>
    </row>
    <row r="3559" spans="1:37">
      <c r="A3559" s="367"/>
      <c r="B3559" s="386" t="s">
        <v>1022</v>
      </c>
      <c r="C3559" s="402">
        <v>46.804099999999998</v>
      </c>
      <c r="D3559" s="428">
        <v>23.7517</v>
      </c>
      <c r="E3559" s="449" t="s">
        <v>206</v>
      </c>
      <c r="F3559" s="450" t="s">
        <v>1500</v>
      </c>
      <c r="G3559" s="450" t="s">
        <v>2658</v>
      </c>
      <c r="H3559" s="450" t="s">
        <v>2940</v>
      </c>
      <c r="I3559" s="452" t="s">
        <v>686</v>
      </c>
      <c r="J3559" s="457" t="s">
        <v>840</v>
      </c>
      <c r="K3559" s="407" t="s">
        <v>840</v>
      </c>
      <c r="L3559" s="407">
        <v>5</v>
      </c>
      <c r="M3559" s="407">
        <v>5</v>
      </c>
      <c r="N3559" s="425" t="s">
        <v>840</v>
      </c>
      <c r="O3559" s="437"/>
      <c r="P3559" s="406"/>
      <c r="Q3559" s="406"/>
      <c r="R3559" s="406"/>
      <c r="S3559" s="406"/>
      <c r="T3559" s="406"/>
      <c r="U3559" s="406"/>
      <c r="V3559" s="406" t="e">
        <f t="shared" si="190"/>
        <v>#VALUE!</v>
      </c>
      <c r="W3559" s="676"/>
      <c r="X3559" s="507" t="e">
        <f t="shared" si="188"/>
        <v>#VALUE!</v>
      </c>
      <c r="Y3559" s="508" t="e">
        <f t="shared" si="189"/>
        <v>#VALUE!</v>
      </c>
      <c r="Z3559" s="509"/>
      <c r="AA3559" s="510"/>
      <c r="AB3559" s="628" t="s">
        <v>1310</v>
      </c>
      <c r="AC3559" s="431" t="s">
        <v>1156</v>
      </c>
      <c r="AD3559" s="356"/>
      <c r="AE3559" s="356"/>
      <c r="AF3559" s="356"/>
      <c r="AG3559" s="356"/>
      <c r="AH3559" s="356"/>
      <c r="AI3559" s="356"/>
      <c r="AJ3559" s="441"/>
      <c r="AK3559" s="359"/>
    </row>
    <row r="3560" spans="1:37">
      <c r="A3560" s="367"/>
      <c r="B3560" s="386" t="s">
        <v>1022</v>
      </c>
      <c r="C3560" s="402">
        <v>46.804699999999997</v>
      </c>
      <c r="D3560" s="428">
        <v>23.754100000000001</v>
      </c>
      <c r="E3560" s="449" t="s">
        <v>206</v>
      </c>
      <c r="F3560" s="450" t="s">
        <v>1500</v>
      </c>
      <c r="G3560" s="450" t="s">
        <v>2658</v>
      </c>
      <c r="H3560" s="450" t="s">
        <v>2940</v>
      </c>
      <c r="I3560" s="452" t="s">
        <v>705</v>
      </c>
      <c r="J3560" s="457" t="s">
        <v>840</v>
      </c>
      <c r="K3560" s="407" t="s">
        <v>840</v>
      </c>
      <c r="L3560" s="407">
        <v>5</v>
      </c>
      <c r="M3560" s="407">
        <v>5</v>
      </c>
      <c r="N3560" s="425" t="s">
        <v>840</v>
      </c>
      <c r="O3560" s="437"/>
      <c r="P3560" s="406"/>
      <c r="Q3560" s="406"/>
      <c r="R3560" s="406"/>
      <c r="S3560" s="406"/>
      <c r="T3560" s="406"/>
      <c r="U3560" s="406"/>
      <c r="V3560" s="406" t="e">
        <f t="shared" si="190"/>
        <v>#VALUE!</v>
      </c>
      <c r="W3560" s="676"/>
      <c r="X3560" s="507" t="e">
        <f t="shared" si="188"/>
        <v>#VALUE!</v>
      </c>
      <c r="Y3560" s="508" t="e">
        <f t="shared" si="189"/>
        <v>#VALUE!</v>
      </c>
      <c r="Z3560" s="509"/>
      <c r="AA3560" s="510"/>
      <c r="AB3560" s="628" t="s">
        <v>1310</v>
      </c>
      <c r="AC3560" s="431" t="s">
        <v>1156</v>
      </c>
      <c r="AD3560" s="356"/>
      <c r="AE3560" s="356"/>
      <c r="AF3560" s="356"/>
      <c r="AG3560" s="356"/>
      <c r="AH3560" s="356"/>
      <c r="AI3560" s="356"/>
      <c r="AJ3560" s="441"/>
      <c r="AK3560" s="359"/>
    </row>
    <row r="3561" spans="1:37">
      <c r="A3561" s="367"/>
      <c r="B3561" s="386" t="s">
        <v>1022</v>
      </c>
      <c r="C3561" s="402">
        <v>46.805799999999998</v>
      </c>
      <c r="D3561" s="428">
        <v>23.753699999999998</v>
      </c>
      <c r="E3561" s="449" t="s">
        <v>206</v>
      </c>
      <c r="F3561" s="450" t="s">
        <v>1500</v>
      </c>
      <c r="G3561" s="450" t="s">
        <v>2658</v>
      </c>
      <c r="H3561" s="450" t="s">
        <v>2940</v>
      </c>
      <c r="I3561" s="452" t="s">
        <v>673</v>
      </c>
      <c r="J3561" s="457" t="s">
        <v>840</v>
      </c>
      <c r="K3561" s="407" t="s">
        <v>840</v>
      </c>
      <c r="L3561" s="407">
        <v>4</v>
      </c>
      <c r="M3561" s="407">
        <v>4</v>
      </c>
      <c r="N3561" s="425" t="s">
        <v>840</v>
      </c>
      <c r="O3561" s="437"/>
      <c r="P3561" s="406"/>
      <c r="Q3561" s="406"/>
      <c r="R3561" s="406"/>
      <c r="S3561" s="406"/>
      <c r="T3561" s="406"/>
      <c r="U3561" s="406"/>
      <c r="V3561" s="406" t="e">
        <f t="shared" si="190"/>
        <v>#VALUE!</v>
      </c>
      <c r="W3561" s="676"/>
      <c r="X3561" s="507" t="e">
        <f t="shared" ref="X3561:X3624" si="191">CONCATENATE(IF(ISBLANK(O3561),"",CONCATENATE(O3561,O$2,", ")),IF(ISBLANK(P3561),"",CONCATENATE(P3561,P$2,", ")),IF(ISBLANK(Q3561),"",CONCATENATE(Q3561,Q$2,", ")),IF(ISBLANK(R3561),"",CONCATENATE(R3561,R$2,", ")),IF(ISBLANK(S3561),"",CONCATENATE(S3561,S$2,", ")),IF(ISBLANK(T3561),"",CONCATENATE(T3561,T$2,", ")),IF(ISBLANK(U3561),"",CONCATENATE(U3561,U$2,", ")),IF(ISBLANK(V3561),"",CONCATENATE(W3561,V3561,V$2)))</f>
        <v>#VALUE!</v>
      </c>
      <c r="Y3561" s="508" t="e">
        <f t="shared" ref="Y3561:Y3624" si="192">W3561&amp;N3561&amp;" din care "&amp;X3561</f>
        <v>#VALUE!</v>
      </c>
      <c r="Z3561" s="509"/>
      <c r="AA3561" s="510"/>
      <c r="AB3561" s="628" t="s">
        <v>1310</v>
      </c>
      <c r="AC3561" s="431" t="s">
        <v>1156</v>
      </c>
      <c r="AD3561" s="356"/>
      <c r="AE3561" s="356"/>
      <c r="AF3561" s="356"/>
      <c r="AG3561" s="356"/>
      <c r="AH3561" s="356"/>
      <c r="AI3561" s="356"/>
      <c r="AJ3561" s="441"/>
      <c r="AK3561" s="359"/>
    </row>
    <row r="3562" spans="1:37">
      <c r="A3562" s="367"/>
      <c r="B3562" s="386" t="s">
        <v>1022</v>
      </c>
      <c r="C3562" s="402">
        <v>46.814100000000003</v>
      </c>
      <c r="D3562" s="428">
        <v>23.739100000000001</v>
      </c>
      <c r="E3562" s="449" t="s">
        <v>206</v>
      </c>
      <c r="F3562" s="450" t="s">
        <v>1500</v>
      </c>
      <c r="G3562" s="450" t="s">
        <v>2658</v>
      </c>
      <c r="H3562" s="450" t="s">
        <v>2940</v>
      </c>
      <c r="I3562" s="452" t="s">
        <v>840</v>
      </c>
      <c r="J3562" s="457" t="s">
        <v>840</v>
      </c>
      <c r="K3562" s="407" t="s">
        <v>840</v>
      </c>
      <c r="L3562" s="407" t="s">
        <v>840</v>
      </c>
      <c r="M3562" s="407" t="s">
        <v>840</v>
      </c>
      <c r="N3562" s="425" t="s">
        <v>840</v>
      </c>
      <c r="O3562" s="437"/>
      <c r="P3562" s="406"/>
      <c r="Q3562" s="406"/>
      <c r="R3562" s="406"/>
      <c r="S3562" s="406"/>
      <c r="T3562" s="406"/>
      <c r="U3562" s="406"/>
      <c r="V3562" s="406" t="e">
        <f t="shared" ref="V3562:V3625" si="193">N3562-SUM(O3562:U3562)</f>
        <v>#VALUE!</v>
      </c>
      <c r="W3562" s="676"/>
      <c r="X3562" s="507" t="e">
        <f t="shared" si="191"/>
        <v>#VALUE!</v>
      </c>
      <c r="Y3562" s="508" t="e">
        <f t="shared" si="192"/>
        <v>#VALUE!</v>
      </c>
      <c r="Z3562" s="509"/>
      <c r="AA3562" s="510"/>
      <c r="AB3562" s="628" t="s">
        <v>1310</v>
      </c>
      <c r="AC3562" s="431" t="s">
        <v>1156</v>
      </c>
      <c r="AD3562" s="356"/>
      <c r="AE3562" s="356"/>
      <c r="AF3562" s="356"/>
      <c r="AG3562" s="356"/>
      <c r="AH3562" s="356"/>
      <c r="AI3562" s="356"/>
      <c r="AJ3562" s="441"/>
      <c r="AK3562" s="359"/>
    </row>
    <row r="3563" spans="1:37">
      <c r="A3563" s="367"/>
      <c r="B3563" s="386" t="s">
        <v>2051</v>
      </c>
      <c r="C3563" s="402">
        <v>46.790599999999998</v>
      </c>
      <c r="D3563" s="428">
        <v>23.729099999999999</v>
      </c>
      <c r="E3563" s="449" t="s">
        <v>206</v>
      </c>
      <c r="F3563" s="450" t="s">
        <v>1500</v>
      </c>
      <c r="G3563" s="450" t="s">
        <v>2658</v>
      </c>
      <c r="H3563" s="450" t="s">
        <v>2940</v>
      </c>
      <c r="I3563" s="452" t="s">
        <v>693</v>
      </c>
      <c r="J3563" s="457" t="s">
        <v>840</v>
      </c>
      <c r="K3563" s="407" t="s">
        <v>840</v>
      </c>
      <c r="L3563" s="407">
        <v>5</v>
      </c>
      <c r="M3563" s="407">
        <v>5</v>
      </c>
      <c r="N3563" s="425" t="s">
        <v>840</v>
      </c>
      <c r="O3563" s="437"/>
      <c r="P3563" s="406"/>
      <c r="Q3563" s="406"/>
      <c r="R3563" s="406"/>
      <c r="S3563" s="406"/>
      <c r="T3563" s="406"/>
      <c r="U3563" s="406"/>
      <c r="V3563" s="406" t="e">
        <f t="shared" si="193"/>
        <v>#VALUE!</v>
      </c>
      <c r="W3563" s="676"/>
      <c r="X3563" s="507" t="e">
        <f t="shared" si="191"/>
        <v>#VALUE!</v>
      </c>
      <c r="Y3563" s="508" t="e">
        <f t="shared" si="192"/>
        <v>#VALUE!</v>
      </c>
      <c r="Z3563" s="509"/>
      <c r="AA3563" s="510"/>
      <c r="AB3563" s="628" t="s">
        <v>1310</v>
      </c>
      <c r="AC3563" s="431" t="s">
        <v>1156</v>
      </c>
      <c r="AD3563" s="356"/>
      <c r="AE3563" s="356"/>
      <c r="AF3563" s="356"/>
      <c r="AG3563" s="356"/>
      <c r="AH3563" s="356"/>
      <c r="AI3563" s="356"/>
      <c r="AJ3563" s="441"/>
      <c r="AK3563" s="359"/>
    </row>
    <row r="3564" spans="1:37">
      <c r="A3564" s="367" t="s">
        <v>32</v>
      </c>
      <c r="B3564" s="369" t="s">
        <v>1022</v>
      </c>
      <c r="C3564" s="461">
        <v>46.785800000000002</v>
      </c>
      <c r="D3564" s="462">
        <v>23.544899999999998</v>
      </c>
      <c r="E3564" s="463" t="s">
        <v>206</v>
      </c>
      <c r="F3564" s="464" t="s">
        <v>1500</v>
      </c>
      <c r="G3564" s="464" t="s">
        <v>2659</v>
      </c>
      <c r="H3564" s="464" t="s">
        <v>5627</v>
      </c>
      <c r="I3564" s="474" t="s">
        <v>1846</v>
      </c>
      <c r="J3564" s="475" t="s">
        <v>825</v>
      </c>
      <c r="K3564" s="476">
        <v>4</v>
      </c>
      <c r="L3564" s="476">
        <v>8</v>
      </c>
      <c r="M3564" s="476">
        <v>7</v>
      </c>
      <c r="N3564" s="477" t="s">
        <v>840</v>
      </c>
      <c r="O3564" s="478"/>
      <c r="P3564" s="479"/>
      <c r="Q3564" s="479"/>
      <c r="R3564" s="479"/>
      <c r="S3564" s="479"/>
      <c r="T3564" s="479"/>
      <c r="U3564" s="479"/>
      <c r="V3564" s="479" t="e">
        <f t="shared" si="193"/>
        <v>#VALUE!</v>
      </c>
      <c r="W3564" s="679"/>
      <c r="X3564" s="515" t="e">
        <f t="shared" si="191"/>
        <v>#VALUE!</v>
      </c>
      <c r="Y3564" s="516" t="e">
        <f t="shared" si="192"/>
        <v>#VALUE!</v>
      </c>
      <c r="Z3564" s="517"/>
      <c r="AA3564" s="518"/>
      <c r="AB3564" s="400" t="s">
        <v>1310</v>
      </c>
      <c r="AC3564" s="458" t="s">
        <v>1156</v>
      </c>
      <c r="AD3564" s="472"/>
      <c r="AE3564" s="472"/>
      <c r="AF3564" s="472"/>
      <c r="AG3564" s="472"/>
      <c r="AH3564" s="472"/>
      <c r="AI3564" s="472"/>
      <c r="AJ3564" s="473"/>
      <c r="AK3564" s="359"/>
    </row>
    <row r="3565" spans="1:37">
      <c r="A3565" s="367"/>
      <c r="B3565" s="386" t="s">
        <v>1022</v>
      </c>
      <c r="C3565" s="402">
        <v>46.786299999999997</v>
      </c>
      <c r="D3565" s="428">
        <v>23.542000000000002</v>
      </c>
      <c r="E3565" s="449" t="s">
        <v>206</v>
      </c>
      <c r="F3565" s="450" t="s">
        <v>1500</v>
      </c>
      <c r="G3565" s="450" t="s">
        <v>2659</v>
      </c>
      <c r="H3565" s="450" t="s">
        <v>2940</v>
      </c>
      <c r="I3565" s="452" t="s">
        <v>876</v>
      </c>
      <c r="J3565" s="457" t="s">
        <v>840</v>
      </c>
      <c r="K3565" s="407">
        <v>6</v>
      </c>
      <c r="L3565" s="407">
        <v>6</v>
      </c>
      <c r="M3565" s="407">
        <v>6</v>
      </c>
      <c r="N3565" s="425" t="s">
        <v>840</v>
      </c>
      <c r="O3565" s="437"/>
      <c r="P3565" s="406"/>
      <c r="Q3565" s="406"/>
      <c r="R3565" s="406"/>
      <c r="S3565" s="406"/>
      <c r="T3565" s="406"/>
      <c r="U3565" s="406"/>
      <c r="V3565" s="406" t="e">
        <f t="shared" si="193"/>
        <v>#VALUE!</v>
      </c>
      <c r="W3565" s="676"/>
      <c r="X3565" s="507" t="e">
        <f t="shared" si="191"/>
        <v>#VALUE!</v>
      </c>
      <c r="Y3565" s="508" t="e">
        <f t="shared" si="192"/>
        <v>#VALUE!</v>
      </c>
      <c r="Z3565" s="509"/>
      <c r="AA3565" s="510"/>
      <c r="AB3565" s="628" t="s">
        <v>1310</v>
      </c>
      <c r="AC3565" s="431" t="s">
        <v>1156</v>
      </c>
      <c r="AD3565" s="356"/>
      <c r="AE3565" s="356"/>
      <c r="AF3565" s="356"/>
      <c r="AG3565" s="356"/>
      <c r="AH3565" s="356"/>
      <c r="AI3565" s="356"/>
      <c r="AJ3565" s="441"/>
      <c r="AK3565" s="359"/>
    </row>
    <row r="3566" spans="1:37">
      <c r="A3566" s="367"/>
      <c r="B3566" s="386" t="s">
        <v>1022</v>
      </c>
      <c r="C3566" s="402">
        <v>46.7866</v>
      </c>
      <c r="D3566" s="428">
        <v>23.542100000000001</v>
      </c>
      <c r="E3566" s="449" t="s">
        <v>206</v>
      </c>
      <c r="F3566" s="450" t="s">
        <v>1500</v>
      </c>
      <c r="G3566" s="450" t="s">
        <v>2659</v>
      </c>
      <c r="H3566" s="450" t="s">
        <v>2940</v>
      </c>
      <c r="I3566" s="452" t="s">
        <v>877</v>
      </c>
      <c r="J3566" s="457" t="s">
        <v>840</v>
      </c>
      <c r="K3566" s="407">
        <v>6</v>
      </c>
      <c r="L3566" s="407">
        <v>5</v>
      </c>
      <c r="M3566" s="407">
        <v>5</v>
      </c>
      <c r="N3566" s="425" t="s">
        <v>840</v>
      </c>
      <c r="O3566" s="437"/>
      <c r="P3566" s="406"/>
      <c r="Q3566" s="406"/>
      <c r="R3566" s="406"/>
      <c r="S3566" s="406"/>
      <c r="T3566" s="406"/>
      <c r="U3566" s="406"/>
      <c r="V3566" s="406" t="e">
        <f t="shared" si="193"/>
        <v>#VALUE!</v>
      </c>
      <c r="W3566" s="676"/>
      <c r="X3566" s="507" t="e">
        <f t="shared" si="191"/>
        <v>#VALUE!</v>
      </c>
      <c r="Y3566" s="508" t="e">
        <f t="shared" si="192"/>
        <v>#VALUE!</v>
      </c>
      <c r="Z3566" s="509"/>
      <c r="AA3566" s="510"/>
      <c r="AB3566" s="628" t="s">
        <v>1310</v>
      </c>
      <c r="AC3566" s="431" t="s">
        <v>1156</v>
      </c>
      <c r="AD3566" s="356"/>
      <c r="AE3566" s="356"/>
      <c r="AF3566" s="356"/>
      <c r="AG3566" s="356"/>
      <c r="AH3566" s="356"/>
      <c r="AI3566" s="356"/>
      <c r="AJ3566" s="441"/>
      <c r="AK3566" s="359"/>
    </row>
    <row r="3567" spans="1:37">
      <c r="A3567" s="367"/>
      <c r="B3567" s="386" t="s">
        <v>1022</v>
      </c>
      <c r="C3567" s="402">
        <v>46.787199999999999</v>
      </c>
      <c r="D3567" s="428">
        <v>23.542400000000001</v>
      </c>
      <c r="E3567" s="449" t="s">
        <v>206</v>
      </c>
      <c r="F3567" s="450" t="s">
        <v>1500</v>
      </c>
      <c r="G3567" s="450" t="s">
        <v>2659</v>
      </c>
      <c r="H3567" s="450" t="s">
        <v>2940</v>
      </c>
      <c r="I3567" s="452" t="s">
        <v>1847</v>
      </c>
      <c r="J3567" s="457" t="s">
        <v>840</v>
      </c>
      <c r="K3567" s="407">
        <v>8</v>
      </c>
      <c r="L3567" s="407">
        <v>5</v>
      </c>
      <c r="M3567" s="407">
        <v>5</v>
      </c>
      <c r="N3567" s="425" t="s">
        <v>840</v>
      </c>
      <c r="O3567" s="437"/>
      <c r="P3567" s="406"/>
      <c r="Q3567" s="406"/>
      <c r="R3567" s="406"/>
      <c r="S3567" s="406"/>
      <c r="T3567" s="406"/>
      <c r="U3567" s="406"/>
      <c r="V3567" s="406" t="e">
        <f t="shared" si="193"/>
        <v>#VALUE!</v>
      </c>
      <c r="W3567" s="676"/>
      <c r="X3567" s="507" t="e">
        <f t="shared" si="191"/>
        <v>#VALUE!</v>
      </c>
      <c r="Y3567" s="508" t="e">
        <f t="shared" si="192"/>
        <v>#VALUE!</v>
      </c>
      <c r="Z3567" s="509"/>
      <c r="AA3567" s="510"/>
      <c r="AB3567" s="628" t="s">
        <v>1310</v>
      </c>
      <c r="AC3567" s="431" t="s">
        <v>1156</v>
      </c>
      <c r="AD3567" s="356"/>
      <c r="AE3567" s="356"/>
      <c r="AF3567" s="356"/>
      <c r="AG3567" s="356"/>
      <c r="AH3567" s="356"/>
      <c r="AI3567" s="356"/>
      <c r="AJ3567" s="441"/>
      <c r="AK3567" s="359"/>
    </row>
    <row r="3568" spans="1:37">
      <c r="A3568" s="367"/>
      <c r="B3568" s="386" t="s">
        <v>1022</v>
      </c>
      <c r="C3568" s="402">
        <v>46.791600000000003</v>
      </c>
      <c r="D3568" s="428">
        <v>23.5318</v>
      </c>
      <c r="E3568" s="449" t="s">
        <v>206</v>
      </c>
      <c r="F3568" s="450" t="s">
        <v>1500</v>
      </c>
      <c r="G3568" s="450" t="s">
        <v>2659</v>
      </c>
      <c r="H3568" s="450" t="s">
        <v>2940</v>
      </c>
      <c r="I3568" s="452" t="s">
        <v>840</v>
      </c>
      <c r="J3568" s="457" t="s">
        <v>840</v>
      </c>
      <c r="K3568" s="407" t="s">
        <v>840</v>
      </c>
      <c r="L3568" s="407" t="s">
        <v>840</v>
      </c>
      <c r="M3568" s="407" t="s">
        <v>840</v>
      </c>
      <c r="N3568" s="425" t="s">
        <v>840</v>
      </c>
      <c r="O3568" s="437"/>
      <c r="P3568" s="406"/>
      <c r="Q3568" s="406"/>
      <c r="R3568" s="406"/>
      <c r="S3568" s="406"/>
      <c r="T3568" s="406"/>
      <c r="U3568" s="406"/>
      <c r="V3568" s="406" t="e">
        <f t="shared" si="193"/>
        <v>#VALUE!</v>
      </c>
      <c r="W3568" s="676"/>
      <c r="X3568" s="507" t="e">
        <f t="shared" si="191"/>
        <v>#VALUE!</v>
      </c>
      <c r="Y3568" s="508" t="e">
        <f t="shared" si="192"/>
        <v>#VALUE!</v>
      </c>
      <c r="Z3568" s="509"/>
      <c r="AA3568" s="510"/>
      <c r="AB3568" s="628" t="s">
        <v>1310</v>
      </c>
      <c r="AC3568" s="431" t="s">
        <v>1156</v>
      </c>
      <c r="AD3568" s="356"/>
      <c r="AE3568" s="356"/>
      <c r="AF3568" s="356"/>
      <c r="AG3568" s="356"/>
      <c r="AH3568" s="356"/>
      <c r="AI3568" s="356"/>
      <c r="AJ3568" s="441"/>
      <c r="AK3568" s="359"/>
    </row>
    <row r="3569" spans="1:37">
      <c r="A3569" s="367"/>
      <c r="B3569" s="386" t="s">
        <v>1022</v>
      </c>
      <c r="C3569" s="402">
        <v>46.791899999999998</v>
      </c>
      <c r="D3569" s="428">
        <v>23.529499999999999</v>
      </c>
      <c r="E3569" s="449" t="s">
        <v>206</v>
      </c>
      <c r="F3569" s="450" t="s">
        <v>1500</v>
      </c>
      <c r="G3569" s="450" t="s">
        <v>2659</v>
      </c>
      <c r="H3569" s="450" t="s">
        <v>2940</v>
      </c>
      <c r="I3569" s="452" t="s">
        <v>840</v>
      </c>
      <c r="J3569" s="457" t="s">
        <v>840</v>
      </c>
      <c r="K3569" s="407" t="s">
        <v>840</v>
      </c>
      <c r="L3569" s="407" t="s">
        <v>840</v>
      </c>
      <c r="M3569" s="407" t="s">
        <v>840</v>
      </c>
      <c r="N3569" s="425" t="s">
        <v>840</v>
      </c>
      <c r="O3569" s="437"/>
      <c r="P3569" s="406"/>
      <c r="Q3569" s="406"/>
      <c r="R3569" s="406"/>
      <c r="S3569" s="406"/>
      <c r="T3569" s="406"/>
      <c r="U3569" s="406"/>
      <c r="V3569" s="406" t="e">
        <f t="shared" si="193"/>
        <v>#VALUE!</v>
      </c>
      <c r="W3569" s="676"/>
      <c r="X3569" s="507" t="e">
        <f t="shared" si="191"/>
        <v>#VALUE!</v>
      </c>
      <c r="Y3569" s="508" t="e">
        <f t="shared" si="192"/>
        <v>#VALUE!</v>
      </c>
      <c r="Z3569" s="509"/>
      <c r="AA3569" s="510"/>
      <c r="AB3569" s="628" t="s">
        <v>1310</v>
      </c>
      <c r="AC3569" s="431" t="s">
        <v>1156</v>
      </c>
      <c r="AD3569" s="356"/>
      <c r="AE3569" s="356"/>
      <c r="AF3569" s="356"/>
      <c r="AG3569" s="356"/>
      <c r="AH3569" s="356"/>
      <c r="AI3569" s="356"/>
      <c r="AJ3569" s="441"/>
      <c r="AK3569" s="359"/>
    </row>
    <row r="3570" spans="1:37">
      <c r="A3570" s="367"/>
      <c r="B3570" s="386" t="s">
        <v>1022</v>
      </c>
      <c r="C3570" s="402">
        <v>46.792099999999998</v>
      </c>
      <c r="D3570" s="428">
        <v>23.529900000000001</v>
      </c>
      <c r="E3570" s="449" t="s">
        <v>206</v>
      </c>
      <c r="F3570" s="450" t="s">
        <v>1500</v>
      </c>
      <c r="G3570" s="450" t="s">
        <v>2659</v>
      </c>
      <c r="H3570" s="450" t="s">
        <v>2940</v>
      </c>
      <c r="I3570" s="452" t="s">
        <v>840</v>
      </c>
      <c r="J3570" s="457" t="s">
        <v>840</v>
      </c>
      <c r="K3570" s="407" t="s">
        <v>840</v>
      </c>
      <c r="L3570" s="407" t="s">
        <v>840</v>
      </c>
      <c r="M3570" s="407" t="s">
        <v>840</v>
      </c>
      <c r="N3570" s="425" t="s">
        <v>840</v>
      </c>
      <c r="O3570" s="437"/>
      <c r="P3570" s="406"/>
      <c r="Q3570" s="406"/>
      <c r="R3570" s="406"/>
      <c r="S3570" s="406"/>
      <c r="T3570" s="406"/>
      <c r="U3570" s="406"/>
      <c r="V3570" s="406" t="e">
        <f t="shared" si="193"/>
        <v>#VALUE!</v>
      </c>
      <c r="W3570" s="676"/>
      <c r="X3570" s="507" t="e">
        <f t="shared" si="191"/>
        <v>#VALUE!</v>
      </c>
      <c r="Y3570" s="508" t="e">
        <f t="shared" si="192"/>
        <v>#VALUE!</v>
      </c>
      <c r="Z3570" s="509"/>
      <c r="AA3570" s="510"/>
      <c r="AB3570" s="628" t="s">
        <v>1310</v>
      </c>
      <c r="AC3570" s="431" t="s">
        <v>1156</v>
      </c>
      <c r="AD3570" s="356"/>
      <c r="AE3570" s="356"/>
      <c r="AF3570" s="356"/>
      <c r="AG3570" s="356"/>
      <c r="AH3570" s="356"/>
      <c r="AI3570" s="356"/>
      <c r="AJ3570" s="441"/>
      <c r="AK3570" s="359"/>
    </row>
    <row r="3571" spans="1:37">
      <c r="A3571" s="367"/>
      <c r="B3571" s="386" t="s">
        <v>1022</v>
      </c>
      <c r="C3571" s="402">
        <v>46.7928</v>
      </c>
      <c r="D3571" s="428">
        <v>23.530799999999999</v>
      </c>
      <c r="E3571" s="449" t="s">
        <v>206</v>
      </c>
      <c r="F3571" s="450" t="s">
        <v>1500</v>
      </c>
      <c r="G3571" s="450" t="s">
        <v>2659</v>
      </c>
      <c r="H3571" s="450" t="s">
        <v>2940</v>
      </c>
      <c r="I3571" s="452" t="s">
        <v>840</v>
      </c>
      <c r="J3571" s="457" t="s">
        <v>840</v>
      </c>
      <c r="K3571" s="407" t="s">
        <v>840</v>
      </c>
      <c r="L3571" s="407" t="s">
        <v>840</v>
      </c>
      <c r="M3571" s="407" t="s">
        <v>840</v>
      </c>
      <c r="N3571" s="425" t="s">
        <v>840</v>
      </c>
      <c r="O3571" s="437"/>
      <c r="P3571" s="406"/>
      <c r="Q3571" s="406"/>
      <c r="R3571" s="406"/>
      <c r="S3571" s="406"/>
      <c r="T3571" s="406"/>
      <c r="U3571" s="406"/>
      <c r="V3571" s="406" t="e">
        <f t="shared" si="193"/>
        <v>#VALUE!</v>
      </c>
      <c r="W3571" s="676"/>
      <c r="X3571" s="507" t="e">
        <f t="shared" si="191"/>
        <v>#VALUE!</v>
      </c>
      <c r="Y3571" s="508" t="e">
        <f t="shared" si="192"/>
        <v>#VALUE!</v>
      </c>
      <c r="Z3571" s="509"/>
      <c r="AA3571" s="510"/>
      <c r="AB3571" s="628" t="s">
        <v>1310</v>
      </c>
      <c r="AC3571" s="431" t="s">
        <v>1156</v>
      </c>
      <c r="AD3571" s="356"/>
      <c r="AE3571" s="356"/>
      <c r="AF3571" s="356"/>
      <c r="AG3571" s="356"/>
      <c r="AH3571" s="356"/>
      <c r="AI3571" s="356"/>
      <c r="AJ3571" s="441"/>
      <c r="AK3571" s="359"/>
    </row>
    <row r="3572" spans="1:37">
      <c r="A3572" s="367"/>
      <c r="B3572" s="386" t="s">
        <v>1022</v>
      </c>
      <c r="C3572" s="402">
        <v>46.794499999999999</v>
      </c>
      <c r="D3572" s="428">
        <v>23.525400000000001</v>
      </c>
      <c r="E3572" s="449" t="s">
        <v>206</v>
      </c>
      <c r="F3572" s="450" t="s">
        <v>1500</v>
      </c>
      <c r="G3572" s="450" t="s">
        <v>2659</v>
      </c>
      <c r="H3572" s="450" t="s">
        <v>3290</v>
      </c>
      <c r="I3572" s="452" t="s">
        <v>697</v>
      </c>
      <c r="J3572" s="457" t="s">
        <v>840</v>
      </c>
      <c r="K3572" s="407" t="s">
        <v>840</v>
      </c>
      <c r="L3572" s="407">
        <v>5</v>
      </c>
      <c r="M3572" s="407">
        <v>4</v>
      </c>
      <c r="N3572" s="425" t="s">
        <v>840</v>
      </c>
      <c r="O3572" s="437"/>
      <c r="P3572" s="406"/>
      <c r="Q3572" s="406"/>
      <c r="R3572" s="406"/>
      <c r="S3572" s="406"/>
      <c r="T3572" s="406"/>
      <c r="U3572" s="406"/>
      <c r="V3572" s="406" t="e">
        <f t="shared" si="193"/>
        <v>#VALUE!</v>
      </c>
      <c r="W3572" s="676"/>
      <c r="X3572" s="507" t="e">
        <f t="shared" si="191"/>
        <v>#VALUE!</v>
      </c>
      <c r="Y3572" s="508" t="e">
        <f t="shared" si="192"/>
        <v>#VALUE!</v>
      </c>
      <c r="Z3572" s="509"/>
      <c r="AA3572" s="510"/>
      <c r="AB3572" s="628" t="s">
        <v>1310</v>
      </c>
      <c r="AC3572" s="431" t="s">
        <v>1156</v>
      </c>
      <c r="AD3572" s="356"/>
      <c r="AE3572" s="356"/>
      <c r="AF3572" s="356"/>
      <c r="AG3572" s="356"/>
      <c r="AH3572" s="356"/>
      <c r="AI3572" s="356"/>
      <c r="AJ3572" s="441"/>
      <c r="AK3572" s="359"/>
    </row>
    <row r="3573" spans="1:37">
      <c r="A3573" s="367" t="s">
        <v>32</v>
      </c>
      <c r="B3573" s="369" t="s">
        <v>1022</v>
      </c>
      <c r="C3573" s="461">
        <v>46.744900000000001</v>
      </c>
      <c r="D3573" s="462">
        <v>23.5199</v>
      </c>
      <c r="E3573" s="463" t="s">
        <v>206</v>
      </c>
      <c r="F3573" s="464" t="s">
        <v>1500</v>
      </c>
      <c r="G3573" s="464" t="s">
        <v>2899</v>
      </c>
      <c r="H3573" s="464" t="s">
        <v>5628</v>
      </c>
      <c r="I3573" s="474" t="s">
        <v>840</v>
      </c>
      <c r="J3573" s="475" t="s">
        <v>840</v>
      </c>
      <c r="K3573" s="476" t="s">
        <v>840</v>
      </c>
      <c r="L3573" s="476" t="s">
        <v>840</v>
      </c>
      <c r="M3573" s="476" t="s">
        <v>840</v>
      </c>
      <c r="N3573" s="477" t="s">
        <v>840</v>
      </c>
      <c r="O3573" s="478"/>
      <c r="P3573" s="479"/>
      <c r="Q3573" s="479"/>
      <c r="R3573" s="479"/>
      <c r="S3573" s="479"/>
      <c r="T3573" s="479"/>
      <c r="U3573" s="479"/>
      <c r="V3573" s="479" t="e">
        <f t="shared" si="193"/>
        <v>#VALUE!</v>
      </c>
      <c r="W3573" s="679"/>
      <c r="X3573" s="515" t="e">
        <f t="shared" si="191"/>
        <v>#VALUE!</v>
      </c>
      <c r="Y3573" s="516" t="e">
        <f t="shared" si="192"/>
        <v>#VALUE!</v>
      </c>
      <c r="Z3573" s="517"/>
      <c r="AA3573" s="518"/>
      <c r="AB3573" s="400" t="s">
        <v>1310</v>
      </c>
      <c r="AC3573" s="458" t="s">
        <v>1156</v>
      </c>
      <c r="AD3573" s="472"/>
      <c r="AE3573" s="472"/>
      <c r="AF3573" s="472"/>
      <c r="AG3573" s="472"/>
      <c r="AH3573" s="472"/>
      <c r="AI3573" s="472"/>
      <c r="AJ3573" s="473"/>
      <c r="AK3573" s="359"/>
    </row>
    <row r="3574" spans="1:37">
      <c r="A3574" s="367"/>
      <c r="B3574" s="386" t="s">
        <v>1022</v>
      </c>
      <c r="C3574" s="402">
        <v>46.745600000000003</v>
      </c>
      <c r="D3574" s="428">
        <v>23.52</v>
      </c>
      <c r="E3574" s="449" t="s">
        <v>206</v>
      </c>
      <c r="F3574" s="450" t="s">
        <v>1500</v>
      </c>
      <c r="G3574" s="450" t="s">
        <v>2899</v>
      </c>
      <c r="H3574" s="450" t="s">
        <v>2940</v>
      </c>
      <c r="I3574" s="452" t="s">
        <v>840</v>
      </c>
      <c r="J3574" s="457" t="s">
        <v>840</v>
      </c>
      <c r="K3574" s="407" t="s">
        <v>840</v>
      </c>
      <c r="L3574" s="407" t="s">
        <v>840</v>
      </c>
      <c r="M3574" s="407" t="s">
        <v>840</v>
      </c>
      <c r="N3574" s="425" t="s">
        <v>840</v>
      </c>
      <c r="O3574" s="437"/>
      <c r="P3574" s="406"/>
      <c r="Q3574" s="406"/>
      <c r="R3574" s="406"/>
      <c r="S3574" s="406"/>
      <c r="T3574" s="406"/>
      <c r="U3574" s="406"/>
      <c r="V3574" s="406" t="e">
        <f t="shared" si="193"/>
        <v>#VALUE!</v>
      </c>
      <c r="W3574" s="676"/>
      <c r="X3574" s="507" t="e">
        <f t="shared" si="191"/>
        <v>#VALUE!</v>
      </c>
      <c r="Y3574" s="508" t="e">
        <f t="shared" si="192"/>
        <v>#VALUE!</v>
      </c>
      <c r="Z3574" s="509"/>
      <c r="AA3574" s="510"/>
      <c r="AB3574" s="628" t="s">
        <v>1310</v>
      </c>
      <c r="AC3574" s="431" t="s">
        <v>1156</v>
      </c>
      <c r="AD3574" s="356"/>
      <c r="AE3574" s="356"/>
      <c r="AF3574" s="356"/>
      <c r="AG3574" s="356"/>
      <c r="AH3574" s="356"/>
      <c r="AI3574" s="356"/>
      <c r="AJ3574" s="441"/>
      <c r="AK3574" s="359"/>
    </row>
    <row r="3575" spans="1:37">
      <c r="A3575" s="367"/>
      <c r="B3575" s="386" t="s">
        <v>1022</v>
      </c>
      <c r="C3575" s="402">
        <v>46.7485</v>
      </c>
      <c r="D3575" s="428">
        <v>23.518899999999999</v>
      </c>
      <c r="E3575" s="449" t="s">
        <v>206</v>
      </c>
      <c r="F3575" s="450" t="s">
        <v>1500</v>
      </c>
      <c r="G3575" s="450" t="s">
        <v>2899</v>
      </c>
      <c r="H3575" s="450" t="s">
        <v>2940</v>
      </c>
      <c r="I3575" s="452" t="s">
        <v>672</v>
      </c>
      <c r="J3575" s="457" t="s">
        <v>825</v>
      </c>
      <c r="K3575" s="407">
        <v>3</v>
      </c>
      <c r="L3575" s="407">
        <v>9</v>
      </c>
      <c r="M3575" s="407">
        <v>9</v>
      </c>
      <c r="N3575" s="425" t="s">
        <v>840</v>
      </c>
      <c r="O3575" s="437"/>
      <c r="P3575" s="406"/>
      <c r="Q3575" s="406"/>
      <c r="R3575" s="406"/>
      <c r="S3575" s="406"/>
      <c r="T3575" s="406"/>
      <c r="U3575" s="406"/>
      <c r="V3575" s="406" t="e">
        <f t="shared" si="193"/>
        <v>#VALUE!</v>
      </c>
      <c r="W3575" s="676"/>
      <c r="X3575" s="507" t="e">
        <f t="shared" si="191"/>
        <v>#VALUE!</v>
      </c>
      <c r="Y3575" s="508" t="e">
        <f t="shared" si="192"/>
        <v>#VALUE!</v>
      </c>
      <c r="Z3575" s="509"/>
      <c r="AA3575" s="510"/>
      <c r="AB3575" s="628" t="s">
        <v>1310</v>
      </c>
      <c r="AC3575" s="431" t="s">
        <v>1156</v>
      </c>
      <c r="AD3575" s="356"/>
      <c r="AE3575" s="356"/>
      <c r="AF3575" s="356"/>
      <c r="AG3575" s="356"/>
      <c r="AH3575" s="356"/>
      <c r="AI3575" s="356"/>
      <c r="AJ3575" s="441"/>
      <c r="AK3575" s="359"/>
    </row>
    <row r="3576" spans="1:37">
      <c r="A3576" s="367"/>
      <c r="B3576" s="386" t="s">
        <v>1022</v>
      </c>
      <c r="C3576" s="402">
        <v>46.748800000000003</v>
      </c>
      <c r="D3576" s="428">
        <v>23.519300000000001</v>
      </c>
      <c r="E3576" s="449" t="s">
        <v>206</v>
      </c>
      <c r="F3576" s="450" t="s">
        <v>1500</v>
      </c>
      <c r="G3576" s="450" t="s">
        <v>2899</v>
      </c>
      <c r="H3576" s="450" t="s">
        <v>2940</v>
      </c>
      <c r="I3576" s="452" t="s">
        <v>703</v>
      </c>
      <c r="J3576" s="457" t="s">
        <v>825</v>
      </c>
      <c r="K3576" s="407">
        <v>4</v>
      </c>
      <c r="L3576" s="407">
        <v>13</v>
      </c>
      <c r="M3576" s="407">
        <v>12</v>
      </c>
      <c r="N3576" s="425" t="s">
        <v>840</v>
      </c>
      <c r="O3576" s="437"/>
      <c r="P3576" s="406"/>
      <c r="Q3576" s="406"/>
      <c r="R3576" s="406"/>
      <c r="S3576" s="406"/>
      <c r="T3576" s="406"/>
      <c r="U3576" s="406"/>
      <c r="V3576" s="406" t="e">
        <f t="shared" si="193"/>
        <v>#VALUE!</v>
      </c>
      <c r="W3576" s="676"/>
      <c r="X3576" s="507" t="e">
        <f t="shared" si="191"/>
        <v>#VALUE!</v>
      </c>
      <c r="Y3576" s="508" t="e">
        <f t="shared" si="192"/>
        <v>#VALUE!</v>
      </c>
      <c r="Z3576" s="509"/>
      <c r="AA3576" s="510"/>
      <c r="AB3576" s="628" t="s">
        <v>1310</v>
      </c>
      <c r="AC3576" s="431" t="s">
        <v>1156</v>
      </c>
      <c r="AD3576" s="356"/>
      <c r="AE3576" s="356"/>
      <c r="AF3576" s="356"/>
      <c r="AG3576" s="356"/>
      <c r="AH3576" s="356"/>
      <c r="AI3576" s="356"/>
      <c r="AJ3576" s="441"/>
      <c r="AK3576" s="359"/>
    </row>
    <row r="3577" spans="1:37">
      <c r="A3577" s="367"/>
      <c r="B3577" s="386" t="s">
        <v>1022</v>
      </c>
      <c r="C3577" s="402">
        <v>46.748899999999999</v>
      </c>
      <c r="D3577" s="428">
        <v>23.528099999999998</v>
      </c>
      <c r="E3577" s="449" t="s">
        <v>206</v>
      </c>
      <c r="F3577" s="450" t="s">
        <v>1500</v>
      </c>
      <c r="G3577" s="450" t="s">
        <v>2899</v>
      </c>
      <c r="H3577" s="450" t="s">
        <v>2940</v>
      </c>
      <c r="I3577" s="452" t="s">
        <v>840</v>
      </c>
      <c r="J3577" s="457" t="s">
        <v>840</v>
      </c>
      <c r="K3577" s="407" t="s">
        <v>840</v>
      </c>
      <c r="L3577" s="407" t="s">
        <v>840</v>
      </c>
      <c r="M3577" s="407" t="s">
        <v>840</v>
      </c>
      <c r="N3577" s="425" t="s">
        <v>840</v>
      </c>
      <c r="O3577" s="437"/>
      <c r="P3577" s="406"/>
      <c r="Q3577" s="406"/>
      <c r="R3577" s="406"/>
      <c r="S3577" s="406"/>
      <c r="T3577" s="406"/>
      <c r="U3577" s="406"/>
      <c r="V3577" s="406" t="e">
        <f t="shared" si="193"/>
        <v>#VALUE!</v>
      </c>
      <c r="W3577" s="676"/>
      <c r="X3577" s="507" t="e">
        <f t="shared" si="191"/>
        <v>#VALUE!</v>
      </c>
      <c r="Y3577" s="508" t="e">
        <f t="shared" si="192"/>
        <v>#VALUE!</v>
      </c>
      <c r="Z3577" s="509"/>
      <c r="AA3577" s="510"/>
      <c r="AB3577" s="628" t="s">
        <v>1310</v>
      </c>
      <c r="AC3577" s="431" t="s">
        <v>1156</v>
      </c>
      <c r="AD3577" s="356"/>
      <c r="AE3577" s="356"/>
      <c r="AF3577" s="356"/>
      <c r="AG3577" s="356"/>
      <c r="AH3577" s="356"/>
      <c r="AI3577" s="356"/>
      <c r="AJ3577" s="441"/>
      <c r="AK3577" s="359"/>
    </row>
    <row r="3578" spans="1:37">
      <c r="A3578" s="367"/>
      <c r="B3578" s="386" t="s">
        <v>1022</v>
      </c>
      <c r="C3578" s="402">
        <v>46.75</v>
      </c>
      <c r="D3578" s="428">
        <v>23.527200000000001</v>
      </c>
      <c r="E3578" s="449" t="s">
        <v>206</v>
      </c>
      <c r="F3578" s="450" t="s">
        <v>1500</v>
      </c>
      <c r="G3578" s="450" t="s">
        <v>2899</v>
      </c>
      <c r="H3578" s="450" t="s">
        <v>2940</v>
      </c>
      <c r="I3578" s="452" t="s">
        <v>672</v>
      </c>
      <c r="J3578" s="457" t="s">
        <v>825</v>
      </c>
      <c r="K3578" s="407">
        <v>9</v>
      </c>
      <c r="L3578" s="407">
        <v>9</v>
      </c>
      <c r="M3578" s="407">
        <v>9</v>
      </c>
      <c r="N3578" s="425" t="s">
        <v>840</v>
      </c>
      <c r="O3578" s="437"/>
      <c r="P3578" s="406"/>
      <c r="Q3578" s="406"/>
      <c r="R3578" s="406"/>
      <c r="S3578" s="406"/>
      <c r="T3578" s="406"/>
      <c r="U3578" s="406"/>
      <c r="V3578" s="406" t="e">
        <f t="shared" si="193"/>
        <v>#VALUE!</v>
      </c>
      <c r="W3578" s="676"/>
      <c r="X3578" s="507" t="e">
        <f t="shared" si="191"/>
        <v>#VALUE!</v>
      </c>
      <c r="Y3578" s="508" t="e">
        <f t="shared" si="192"/>
        <v>#VALUE!</v>
      </c>
      <c r="Z3578" s="509"/>
      <c r="AA3578" s="510"/>
      <c r="AB3578" s="628" t="s">
        <v>1310</v>
      </c>
      <c r="AC3578" s="431" t="s">
        <v>1156</v>
      </c>
      <c r="AD3578" s="356"/>
      <c r="AE3578" s="356"/>
      <c r="AF3578" s="356"/>
      <c r="AG3578" s="356"/>
      <c r="AH3578" s="356"/>
      <c r="AI3578" s="356"/>
      <c r="AJ3578" s="441"/>
      <c r="AK3578" s="359"/>
    </row>
    <row r="3579" spans="1:37">
      <c r="A3579" s="367"/>
      <c r="B3579" s="386" t="s">
        <v>1022</v>
      </c>
      <c r="C3579" s="402">
        <v>46.750500000000002</v>
      </c>
      <c r="D3579" s="428">
        <v>23.5185</v>
      </c>
      <c r="E3579" s="449" t="s">
        <v>206</v>
      </c>
      <c r="F3579" s="450" t="s">
        <v>1500</v>
      </c>
      <c r="G3579" s="450" t="s">
        <v>2899</v>
      </c>
      <c r="H3579" s="450" t="s">
        <v>2940</v>
      </c>
      <c r="I3579" s="452" t="s">
        <v>880</v>
      </c>
      <c r="J3579" s="457" t="s">
        <v>825</v>
      </c>
      <c r="K3579" s="407">
        <v>1</v>
      </c>
      <c r="L3579" s="407">
        <v>13</v>
      </c>
      <c r="M3579" s="407">
        <v>11</v>
      </c>
      <c r="N3579" s="425" t="s">
        <v>840</v>
      </c>
      <c r="O3579" s="437"/>
      <c r="P3579" s="406"/>
      <c r="Q3579" s="406"/>
      <c r="R3579" s="406"/>
      <c r="S3579" s="406"/>
      <c r="T3579" s="406"/>
      <c r="U3579" s="406"/>
      <c r="V3579" s="406" t="e">
        <f t="shared" si="193"/>
        <v>#VALUE!</v>
      </c>
      <c r="W3579" s="676"/>
      <c r="X3579" s="507" t="e">
        <f t="shared" si="191"/>
        <v>#VALUE!</v>
      </c>
      <c r="Y3579" s="508" t="e">
        <f t="shared" si="192"/>
        <v>#VALUE!</v>
      </c>
      <c r="Z3579" s="509"/>
      <c r="AA3579" s="510" t="s">
        <v>1258</v>
      </c>
      <c r="AB3579" s="628" t="s">
        <v>1310</v>
      </c>
      <c r="AC3579" s="431" t="s">
        <v>1156</v>
      </c>
      <c r="AD3579" s="356"/>
      <c r="AE3579" s="356"/>
      <c r="AF3579" s="356"/>
      <c r="AG3579" s="356"/>
      <c r="AH3579" s="356"/>
      <c r="AI3579" s="356"/>
      <c r="AJ3579" s="441"/>
      <c r="AK3579" s="359"/>
    </row>
    <row r="3580" spans="1:37">
      <c r="A3580" s="367"/>
      <c r="B3580" s="445" t="s">
        <v>1828</v>
      </c>
      <c r="C3580" s="402">
        <v>46.750100000000003</v>
      </c>
      <c r="D3580" s="428">
        <v>23.523499999999999</v>
      </c>
      <c r="E3580" s="449" t="s">
        <v>206</v>
      </c>
      <c r="F3580" s="450" t="s">
        <v>1500</v>
      </c>
      <c r="G3580" s="450" t="s">
        <v>2899</v>
      </c>
      <c r="H3580" s="450" t="s">
        <v>5629</v>
      </c>
      <c r="I3580" s="452" t="s">
        <v>1830</v>
      </c>
      <c r="J3580" s="457" t="s">
        <v>825</v>
      </c>
      <c r="K3580" s="407" t="s">
        <v>840</v>
      </c>
      <c r="L3580" s="407" t="s">
        <v>840</v>
      </c>
      <c r="M3580" s="407" t="s">
        <v>840</v>
      </c>
      <c r="N3580" s="425">
        <v>85</v>
      </c>
      <c r="O3580" s="437"/>
      <c r="P3580" s="406" t="s">
        <v>4</v>
      </c>
      <c r="Q3580" s="406" t="s">
        <v>4</v>
      </c>
      <c r="R3580" s="406" t="s">
        <v>4</v>
      </c>
      <c r="S3580" s="406"/>
      <c r="T3580" s="406"/>
      <c r="U3580" s="406"/>
      <c r="V3580" s="406">
        <f t="shared" si="193"/>
        <v>85</v>
      </c>
      <c r="W3580" s="676"/>
      <c r="X3580" s="507" t="str">
        <f t="shared" si="191"/>
        <v>? garsoniere, ? două camere, ? trei camere, 85 număr camere necunoscut &lt;span style="color: red;"&gt;(spuneți-mi sau trimiteți tabel întreținere)&lt;/span&gt;</v>
      </c>
      <c r="Y3580" s="508" t="str">
        <f t="shared" si="192"/>
        <v>85 din care ? garsoniere, ? două camere, ? trei camere, 85 număr camere necunoscut &lt;span style="color: red;"&gt;(spuneți-mi sau trimiteți tabel întreținere)&lt;/span&gt;</v>
      </c>
      <c r="Z3580" s="509"/>
      <c r="AA3580" s="510" t="s">
        <v>777</v>
      </c>
      <c r="AB3580" s="628" t="s">
        <v>1316</v>
      </c>
      <c r="AC3580" s="431" t="s">
        <v>1156</v>
      </c>
      <c r="AD3580" s="356"/>
      <c r="AE3580" s="356" t="s">
        <v>1120</v>
      </c>
      <c r="AF3580" s="356" t="s">
        <v>1111</v>
      </c>
      <c r="AG3580" s="356" t="s">
        <v>631</v>
      </c>
      <c r="AH3580" s="356" t="s">
        <v>1829</v>
      </c>
      <c r="AI3580" s="356"/>
      <c r="AJ3580" s="441"/>
      <c r="AK3580" s="359"/>
    </row>
    <row r="3581" spans="1:37">
      <c r="A3581" s="367"/>
      <c r="B3581" s="445" t="s">
        <v>1831</v>
      </c>
      <c r="C3581" s="402">
        <v>46.7453</v>
      </c>
      <c r="D3581" s="428">
        <v>23.526800000000001</v>
      </c>
      <c r="E3581" s="449" t="s">
        <v>206</v>
      </c>
      <c r="F3581" s="450" t="s">
        <v>1500</v>
      </c>
      <c r="G3581" s="450" t="s">
        <v>2899</v>
      </c>
      <c r="H3581" s="450" t="s">
        <v>5630</v>
      </c>
      <c r="I3581" s="452" t="s">
        <v>645</v>
      </c>
      <c r="J3581" s="457" t="s">
        <v>3</v>
      </c>
      <c r="K3581" s="407" t="s">
        <v>840</v>
      </c>
      <c r="L3581" s="407" t="s">
        <v>840</v>
      </c>
      <c r="M3581" s="407" t="s">
        <v>840</v>
      </c>
      <c r="N3581" s="425">
        <v>15</v>
      </c>
      <c r="O3581" s="437"/>
      <c r="P3581" s="406"/>
      <c r="Q3581" s="406"/>
      <c r="R3581" s="406"/>
      <c r="S3581" s="406" t="s">
        <v>4</v>
      </c>
      <c r="T3581" s="406"/>
      <c r="U3581" s="406"/>
      <c r="V3581" s="406">
        <f t="shared" si="193"/>
        <v>15</v>
      </c>
      <c r="W3581" s="676"/>
      <c r="X3581" s="507" t="str">
        <f t="shared" si="191"/>
        <v>? patru camere, 15 număr camere necunoscut &lt;span style="color: red;"&gt;(spuneți-mi sau trimiteți tabel întreținere)&lt;/span&gt;</v>
      </c>
      <c r="Y3581" s="508" t="str">
        <f t="shared" si="192"/>
        <v>15 din care ? patru camere, 15 număr camere necunoscut &lt;span style="color: red;"&gt;(spuneți-mi sau trimiteți tabel întreținere)&lt;/span&gt;</v>
      </c>
      <c r="Z3581" s="509"/>
      <c r="AA3581" s="510" t="s">
        <v>777</v>
      </c>
      <c r="AB3581" s="628" t="s">
        <v>1316</v>
      </c>
      <c r="AC3581" s="431" t="s">
        <v>1156</v>
      </c>
      <c r="AD3581" s="356"/>
      <c r="AE3581" s="356" t="s">
        <v>1831</v>
      </c>
      <c r="AF3581" s="356" t="s">
        <v>1113</v>
      </c>
      <c r="AG3581" s="356" t="s">
        <v>631</v>
      </c>
      <c r="AH3581" s="356" t="s">
        <v>1832</v>
      </c>
      <c r="AI3581" s="356"/>
      <c r="AJ3581" s="441"/>
      <c r="AK3581" s="359"/>
    </row>
    <row r="3582" spans="1:37">
      <c r="A3582" s="367"/>
      <c r="B3582" s="445" t="s">
        <v>1825</v>
      </c>
      <c r="C3582" s="402">
        <v>46.750500000000002</v>
      </c>
      <c r="D3582" s="428">
        <v>23.522600000000001</v>
      </c>
      <c r="E3582" s="449" t="s">
        <v>206</v>
      </c>
      <c r="F3582" s="450" t="s">
        <v>1500</v>
      </c>
      <c r="G3582" s="450" t="s">
        <v>2899</v>
      </c>
      <c r="H3582" s="450" t="s">
        <v>5631</v>
      </c>
      <c r="I3582" s="452" t="s">
        <v>1827</v>
      </c>
      <c r="J3582" s="457" t="s">
        <v>840</v>
      </c>
      <c r="K3582" s="407" t="s">
        <v>840</v>
      </c>
      <c r="L3582" s="407" t="s">
        <v>840</v>
      </c>
      <c r="M3582" s="407" t="s">
        <v>840</v>
      </c>
      <c r="N3582" s="425">
        <v>350</v>
      </c>
      <c r="O3582" s="437"/>
      <c r="P3582" s="406"/>
      <c r="Q3582" s="406" t="s">
        <v>4</v>
      </c>
      <c r="R3582" s="406" t="s">
        <v>4</v>
      </c>
      <c r="S3582" s="406" t="s">
        <v>4</v>
      </c>
      <c r="T3582" s="406"/>
      <c r="U3582" s="406"/>
      <c r="V3582" s="406">
        <f t="shared" si="193"/>
        <v>350</v>
      </c>
      <c r="W3582" s="676"/>
      <c r="X3582" s="507" t="str">
        <f t="shared" si="191"/>
        <v>? două camere, ? trei camere, ? patru camere, 350 număr camere necunoscut &lt;span style="color: red;"&gt;(spuneți-mi sau trimiteți tabel întreținere)&lt;/span&gt;</v>
      </c>
      <c r="Y3582" s="508" t="str">
        <f t="shared" si="192"/>
        <v>350 din care ? două camere, ? trei camere, ? patru camere, 350 număr camere necunoscut &lt;span style="color: red;"&gt;(spuneți-mi sau trimiteți tabel întreținere)&lt;/span&gt;</v>
      </c>
      <c r="Z3582" s="509"/>
      <c r="AA3582" s="510" t="s">
        <v>2399</v>
      </c>
      <c r="AB3582" s="628" t="s">
        <v>1316</v>
      </c>
      <c r="AC3582" s="431" t="s">
        <v>1156</v>
      </c>
      <c r="AD3582" s="356"/>
      <c r="AE3582" s="356" t="s">
        <v>1825</v>
      </c>
      <c r="AF3582" s="356" t="s">
        <v>1106</v>
      </c>
      <c r="AG3582" s="356" t="s">
        <v>631</v>
      </c>
      <c r="AH3582" s="356" t="s">
        <v>1826</v>
      </c>
      <c r="AI3582" s="356"/>
      <c r="AJ3582" s="441"/>
      <c r="AK3582" s="359"/>
    </row>
    <row r="3583" spans="1:37">
      <c r="A3583" s="367"/>
      <c r="B3583" s="445" t="s">
        <v>1837</v>
      </c>
      <c r="C3583" s="402">
        <v>46.7468</v>
      </c>
      <c r="D3583" s="428">
        <v>23.532800000000002</v>
      </c>
      <c r="E3583" s="449" t="s">
        <v>206</v>
      </c>
      <c r="F3583" s="450" t="s">
        <v>1500</v>
      </c>
      <c r="G3583" s="450" t="s">
        <v>2899</v>
      </c>
      <c r="H3583" s="450" t="s">
        <v>5632</v>
      </c>
      <c r="I3583" s="452" t="s">
        <v>637</v>
      </c>
      <c r="J3583" s="457" t="s">
        <v>3</v>
      </c>
      <c r="K3583" s="407" t="s">
        <v>840</v>
      </c>
      <c r="L3583" s="407" t="s">
        <v>840</v>
      </c>
      <c r="M3583" s="407" t="s">
        <v>840</v>
      </c>
      <c r="N3583" s="425">
        <v>65</v>
      </c>
      <c r="O3583" s="437"/>
      <c r="P3583" s="406"/>
      <c r="Q3583" s="406" t="s">
        <v>4</v>
      </c>
      <c r="R3583" s="406" t="s">
        <v>4</v>
      </c>
      <c r="S3583" s="406"/>
      <c r="T3583" s="406"/>
      <c r="U3583" s="406"/>
      <c r="V3583" s="406">
        <f t="shared" si="193"/>
        <v>65</v>
      </c>
      <c r="W3583" s="676"/>
      <c r="X3583" s="507" t="str">
        <f t="shared" si="191"/>
        <v>? două camere, ? trei camere, 65 număr camere necunoscut &lt;span style="color: red;"&gt;(spuneți-mi sau trimiteți tabel întreținere)&lt;/span&gt;</v>
      </c>
      <c r="Y3583" s="508" t="str">
        <f t="shared" si="192"/>
        <v>65 din care ? două camere, ? trei camere, 65 număr camere necunoscut &lt;span style="color: red;"&gt;(spuneți-mi sau trimiteți tabel întreținere)&lt;/span&gt;</v>
      </c>
      <c r="Z3583" s="509"/>
      <c r="AA3583" s="510" t="s">
        <v>777</v>
      </c>
      <c r="AB3583" s="628" t="s">
        <v>1316</v>
      </c>
      <c r="AC3583" s="431" t="s">
        <v>1156</v>
      </c>
      <c r="AD3583" s="356"/>
      <c r="AE3583" s="356" t="s">
        <v>1839</v>
      </c>
      <c r="AF3583" s="356" t="s">
        <v>1107</v>
      </c>
      <c r="AG3583" s="356" t="s">
        <v>1118</v>
      </c>
      <c r="AH3583" s="356" t="s">
        <v>1838</v>
      </c>
      <c r="AI3583" s="356"/>
      <c r="AJ3583" s="441"/>
      <c r="AK3583" s="359"/>
    </row>
    <row r="3584" spans="1:37">
      <c r="A3584" s="367"/>
      <c r="B3584" s="445" t="s">
        <v>1823</v>
      </c>
      <c r="C3584" s="402">
        <v>46.746200000000002</v>
      </c>
      <c r="D3584" s="428">
        <v>23.5198</v>
      </c>
      <c r="E3584" s="449" t="s">
        <v>206</v>
      </c>
      <c r="F3584" s="450" t="s">
        <v>1500</v>
      </c>
      <c r="G3584" s="450" t="s">
        <v>2899</v>
      </c>
      <c r="H3584" s="450" t="s">
        <v>5633</v>
      </c>
      <c r="I3584" s="452" t="s">
        <v>643</v>
      </c>
      <c r="J3584" s="457" t="s">
        <v>825</v>
      </c>
      <c r="K3584" s="407" t="s">
        <v>840</v>
      </c>
      <c r="L3584" s="407" t="s">
        <v>840</v>
      </c>
      <c r="M3584" s="407" t="s">
        <v>840</v>
      </c>
      <c r="N3584" s="425" t="s">
        <v>840</v>
      </c>
      <c r="O3584" s="437"/>
      <c r="P3584" s="406"/>
      <c r="Q3584" s="406" t="s">
        <v>4</v>
      </c>
      <c r="R3584" s="406" t="s">
        <v>4</v>
      </c>
      <c r="S3584" s="406"/>
      <c r="T3584" s="406"/>
      <c r="U3584" s="406"/>
      <c r="V3584" s="406" t="e">
        <f t="shared" si="193"/>
        <v>#VALUE!</v>
      </c>
      <c r="W3584" s="676"/>
      <c r="X3584" s="507" t="e">
        <f t="shared" si="191"/>
        <v>#VALUE!</v>
      </c>
      <c r="Y3584" s="508" t="e">
        <f t="shared" si="192"/>
        <v>#VALUE!</v>
      </c>
      <c r="Z3584" s="509"/>
      <c r="AA3584" s="510" t="s">
        <v>1127</v>
      </c>
      <c r="AB3584" s="628" t="s">
        <v>1316</v>
      </c>
      <c r="AC3584" s="431" t="s">
        <v>1156</v>
      </c>
      <c r="AD3584" s="356"/>
      <c r="AE3584" s="356" t="s">
        <v>1804</v>
      </c>
      <c r="AF3584" s="356" t="s">
        <v>1111</v>
      </c>
      <c r="AG3584" s="356" t="s">
        <v>2092</v>
      </c>
      <c r="AH3584" s="356" t="s">
        <v>1824</v>
      </c>
      <c r="AI3584" s="356"/>
      <c r="AJ3584" s="441"/>
      <c r="AK3584" s="359"/>
    </row>
    <row r="3585" spans="1:37">
      <c r="A3585" s="367"/>
      <c r="B3585" s="445" t="s">
        <v>1833</v>
      </c>
      <c r="C3585" s="402">
        <v>46.745899999999999</v>
      </c>
      <c r="D3585" s="428">
        <v>23.529499999999999</v>
      </c>
      <c r="E3585" s="449" t="s">
        <v>206</v>
      </c>
      <c r="F3585" s="450" t="s">
        <v>1500</v>
      </c>
      <c r="G3585" s="450" t="s">
        <v>2899</v>
      </c>
      <c r="H3585" s="450" t="s">
        <v>5634</v>
      </c>
      <c r="I3585" s="452" t="s">
        <v>1835</v>
      </c>
      <c r="J3585" s="457" t="s">
        <v>825</v>
      </c>
      <c r="K3585" s="407" t="s">
        <v>840</v>
      </c>
      <c r="L3585" s="407" t="s">
        <v>840</v>
      </c>
      <c r="M3585" s="407" t="s">
        <v>840</v>
      </c>
      <c r="N3585" s="425">
        <v>70</v>
      </c>
      <c r="O3585" s="437"/>
      <c r="P3585" s="406" t="s">
        <v>4</v>
      </c>
      <c r="Q3585" s="406" t="s">
        <v>4</v>
      </c>
      <c r="R3585" s="406" t="s">
        <v>4</v>
      </c>
      <c r="S3585" s="406" t="s">
        <v>4</v>
      </c>
      <c r="T3585" s="406"/>
      <c r="U3585" s="406"/>
      <c r="V3585" s="406">
        <f t="shared" si="193"/>
        <v>70</v>
      </c>
      <c r="W3585" s="676"/>
      <c r="X3585" s="507" t="str">
        <f t="shared" si="191"/>
        <v>? garsoniere, ? două camere, ? trei camere, ? patru camere, 70 număr camere necunoscut &lt;span style="color: red;"&gt;(spuneți-mi sau trimiteți tabel întreținere)&lt;/span&gt;</v>
      </c>
      <c r="Y3585" s="508" t="str">
        <f t="shared" si="192"/>
        <v>70 din care ? garsoniere, ? două camere, ? trei camere, ? patru camere, 70 număr camere necunoscut &lt;span style="color: red;"&gt;(spuneți-mi sau trimiteți tabel întreținere)&lt;/span&gt;</v>
      </c>
      <c r="Z3585" s="509"/>
      <c r="AA3585" s="510" t="s">
        <v>777</v>
      </c>
      <c r="AB3585" s="628" t="s">
        <v>1316</v>
      </c>
      <c r="AC3585" s="431" t="s">
        <v>1156</v>
      </c>
      <c r="AD3585" s="356"/>
      <c r="AE3585" s="356" t="s">
        <v>1834</v>
      </c>
      <c r="AF3585" s="356" t="s">
        <v>1112</v>
      </c>
      <c r="AG3585" s="356" t="s">
        <v>1817</v>
      </c>
      <c r="AH3585" s="356" t="s">
        <v>1836</v>
      </c>
      <c r="AI3585" s="356"/>
      <c r="AJ3585" s="441"/>
      <c r="AK3585" s="359"/>
    </row>
    <row r="3586" spans="1:37">
      <c r="A3586" s="367"/>
      <c r="B3586" s="445" t="s">
        <v>1840</v>
      </c>
      <c r="C3586" s="402">
        <v>46.741999999999997</v>
      </c>
      <c r="D3586" s="428">
        <v>23.531099999999999</v>
      </c>
      <c r="E3586" s="449" t="s">
        <v>206</v>
      </c>
      <c r="F3586" s="450" t="s">
        <v>1500</v>
      </c>
      <c r="G3586" s="450" t="s">
        <v>2899</v>
      </c>
      <c r="H3586" s="450" t="s">
        <v>5635</v>
      </c>
      <c r="I3586" s="452" t="s">
        <v>1841</v>
      </c>
      <c r="J3586" s="457" t="s">
        <v>825</v>
      </c>
      <c r="K3586" s="407" t="s">
        <v>840</v>
      </c>
      <c r="L3586" s="407" t="s">
        <v>840</v>
      </c>
      <c r="M3586" s="407" t="s">
        <v>840</v>
      </c>
      <c r="N3586" s="425">
        <v>44</v>
      </c>
      <c r="O3586" s="437"/>
      <c r="P3586" s="406"/>
      <c r="Q3586" s="406" t="s">
        <v>4</v>
      </c>
      <c r="R3586" s="406" t="s">
        <v>4</v>
      </c>
      <c r="S3586" s="406"/>
      <c r="T3586" s="406"/>
      <c r="U3586" s="406"/>
      <c r="V3586" s="406">
        <f t="shared" si="193"/>
        <v>44</v>
      </c>
      <c r="W3586" s="676"/>
      <c r="X3586" s="507" t="str">
        <f t="shared" si="191"/>
        <v>? două camere, ? trei camere, 44 număr camere necunoscut &lt;span style="color: red;"&gt;(spuneți-mi sau trimiteți tabel întreținere)&lt;/span&gt;</v>
      </c>
      <c r="Y3586" s="508" t="str">
        <f t="shared" si="192"/>
        <v>44 din care ? două camere, ? trei camere, 44 număr camere necunoscut &lt;span style="color: red;"&gt;(spuneți-mi sau trimiteți tabel întreținere)&lt;/span&gt;</v>
      </c>
      <c r="Z3586" s="509"/>
      <c r="AA3586" s="510" t="s">
        <v>777</v>
      </c>
      <c r="AB3586" s="628" t="s">
        <v>1316</v>
      </c>
      <c r="AC3586" s="431" t="s">
        <v>1156</v>
      </c>
      <c r="AD3586" s="356"/>
      <c r="AE3586" s="356" t="s">
        <v>1812</v>
      </c>
      <c r="AF3586" s="356" t="s">
        <v>1842</v>
      </c>
      <c r="AG3586" s="356" t="s">
        <v>1017</v>
      </c>
      <c r="AH3586" s="356" t="s">
        <v>1843</v>
      </c>
      <c r="AI3586" s="356"/>
      <c r="AJ3586" s="441"/>
      <c r="AK3586" s="359"/>
    </row>
    <row r="3587" spans="1:37">
      <c r="A3587" s="367" t="s">
        <v>32</v>
      </c>
      <c r="B3587" s="369" t="s">
        <v>1022</v>
      </c>
      <c r="C3587" s="461">
        <v>46.745699999999999</v>
      </c>
      <c r="D3587" s="462">
        <v>23.485299999999999</v>
      </c>
      <c r="E3587" s="463" t="s">
        <v>206</v>
      </c>
      <c r="F3587" s="464" t="s">
        <v>1500</v>
      </c>
      <c r="G3587" s="464" t="s">
        <v>2900</v>
      </c>
      <c r="H3587" s="464" t="s">
        <v>3094</v>
      </c>
      <c r="I3587" s="474" t="s">
        <v>800</v>
      </c>
      <c r="J3587" s="475" t="s">
        <v>840</v>
      </c>
      <c r="K3587" s="476">
        <v>1</v>
      </c>
      <c r="L3587" s="476">
        <v>6</v>
      </c>
      <c r="M3587" s="476">
        <v>6</v>
      </c>
      <c r="N3587" s="477" t="s">
        <v>840</v>
      </c>
      <c r="O3587" s="478"/>
      <c r="P3587" s="479"/>
      <c r="Q3587" s="479"/>
      <c r="R3587" s="479"/>
      <c r="S3587" s="479"/>
      <c r="T3587" s="479"/>
      <c r="U3587" s="479"/>
      <c r="V3587" s="479" t="e">
        <f t="shared" si="193"/>
        <v>#VALUE!</v>
      </c>
      <c r="W3587" s="679"/>
      <c r="X3587" s="515" t="e">
        <f t="shared" si="191"/>
        <v>#VALUE!</v>
      </c>
      <c r="Y3587" s="516" t="e">
        <f t="shared" si="192"/>
        <v>#VALUE!</v>
      </c>
      <c r="Z3587" s="517"/>
      <c r="AA3587" s="518"/>
      <c r="AB3587" s="400" t="s">
        <v>1310</v>
      </c>
      <c r="AC3587" s="458" t="s">
        <v>1156</v>
      </c>
      <c r="AD3587" s="472"/>
      <c r="AE3587" s="472"/>
      <c r="AF3587" s="472"/>
      <c r="AG3587" s="472"/>
      <c r="AH3587" s="472"/>
      <c r="AI3587" s="472"/>
      <c r="AJ3587" s="473"/>
      <c r="AK3587" s="359"/>
    </row>
    <row r="3588" spans="1:37">
      <c r="A3588" s="367"/>
      <c r="B3588" s="386" t="s">
        <v>1022</v>
      </c>
      <c r="C3588" s="402">
        <v>46.746299999999998</v>
      </c>
      <c r="D3588" s="428">
        <v>23.4863</v>
      </c>
      <c r="E3588" s="449" t="s">
        <v>206</v>
      </c>
      <c r="F3588" s="450" t="s">
        <v>1500</v>
      </c>
      <c r="G3588" s="450" t="s">
        <v>2900</v>
      </c>
      <c r="H3588" s="450" t="s">
        <v>3094</v>
      </c>
      <c r="I3588" s="452" t="s">
        <v>686</v>
      </c>
      <c r="J3588" s="457" t="s">
        <v>840</v>
      </c>
      <c r="K3588" s="407">
        <v>2</v>
      </c>
      <c r="L3588" s="407">
        <v>5</v>
      </c>
      <c r="M3588" s="407">
        <v>5</v>
      </c>
      <c r="N3588" s="425" t="s">
        <v>840</v>
      </c>
      <c r="O3588" s="437"/>
      <c r="P3588" s="406"/>
      <c r="Q3588" s="406"/>
      <c r="R3588" s="406"/>
      <c r="S3588" s="406"/>
      <c r="T3588" s="406"/>
      <c r="U3588" s="406"/>
      <c r="V3588" s="406" t="e">
        <f t="shared" si="193"/>
        <v>#VALUE!</v>
      </c>
      <c r="W3588" s="676"/>
      <c r="X3588" s="507" t="e">
        <f t="shared" si="191"/>
        <v>#VALUE!</v>
      </c>
      <c r="Y3588" s="508" t="e">
        <f t="shared" si="192"/>
        <v>#VALUE!</v>
      </c>
      <c r="Z3588" s="509"/>
      <c r="AA3588" s="510"/>
      <c r="AB3588" s="628" t="s">
        <v>1310</v>
      </c>
      <c r="AC3588" s="431" t="s">
        <v>1156</v>
      </c>
      <c r="AD3588" s="356"/>
      <c r="AE3588" s="356"/>
      <c r="AF3588" s="356"/>
      <c r="AG3588" s="356"/>
      <c r="AH3588" s="356"/>
      <c r="AI3588" s="356"/>
      <c r="AJ3588" s="441"/>
      <c r="AK3588" s="359"/>
    </row>
    <row r="3589" spans="1:37">
      <c r="A3589" s="367"/>
      <c r="B3589" s="386" t="s">
        <v>1022</v>
      </c>
      <c r="C3589" s="402">
        <v>46.747100000000003</v>
      </c>
      <c r="D3589" s="428">
        <v>23.4831</v>
      </c>
      <c r="E3589" s="449" t="s">
        <v>206</v>
      </c>
      <c r="F3589" s="450" t="s">
        <v>1500</v>
      </c>
      <c r="G3589" s="450" t="s">
        <v>2900</v>
      </c>
      <c r="H3589" s="450" t="s">
        <v>5636</v>
      </c>
      <c r="I3589" s="452" t="s">
        <v>867</v>
      </c>
      <c r="J3589" s="457" t="s">
        <v>840</v>
      </c>
      <c r="K3589" s="407">
        <v>4</v>
      </c>
      <c r="L3589" s="407">
        <v>7</v>
      </c>
      <c r="M3589" s="407">
        <v>7</v>
      </c>
      <c r="N3589" s="425" t="s">
        <v>840</v>
      </c>
      <c r="O3589" s="437"/>
      <c r="P3589" s="406"/>
      <c r="Q3589" s="406"/>
      <c r="R3589" s="406"/>
      <c r="S3589" s="406"/>
      <c r="T3589" s="406"/>
      <c r="U3589" s="406"/>
      <c r="V3589" s="406" t="e">
        <f t="shared" si="193"/>
        <v>#VALUE!</v>
      </c>
      <c r="W3589" s="676"/>
      <c r="X3589" s="507" t="e">
        <f t="shared" si="191"/>
        <v>#VALUE!</v>
      </c>
      <c r="Y3589" s="508" t="e">
        <f t="shared" si="192"/>
        <v>#VALUE!</v>
      </c>
      <c r="Z3589" s="509"/>
      <c r="AA3589" s="510"/>
      <c r="AB3589" s="628" t="s">
        <v>1310</v>
      </c>
      <c r="AC3589" s="431" t="s">
        <v>1156</v>
      </c>
      <c r="AD3589" s="356"/>
      <c r="AE3589" s="356"/>
      <c r="AF3589" s="356"/>
      <c r="AG3589" s="356"/>
      <c r="AH3589" s="356"/>
      <c r="AI3589" s="356"/>
      <c r="AJ3589" s="441"/>
      <c r="AK3589" s="359"/>
    </row>
    <row r="3590" spans="1:37">
      <c r="A3590" s="367"/>
      <c r="B3590" s="386" t="s">
        <v>1022</v>
      </c>
      <c r="C3590" s="402">
        <v>46.747199999999999</v>
      </c>
      <c r="D3590" s="428">
        <v>23.478000000000002</v>
      </c>
      <c r="E3590" s="449" t="s">
        <v>206</v>
      </c>
      <c r="F3590" s="450" t="s">
        <v>1500</v>
      </c>
      <c r="G3590" s="450" t="s">
        <v>2900</v>
      </c>
      <c r="H3590" s="450" t="s">
        <v>5637</v>
      </c>
      <c r="I3590" s="452" t="s">
        <v>673</v>
      </c>
      <c r="J3590" s="457" t="s">
        <v>840</v>
      </c>
      <c r="K3590" s="407" t="s">
        <v>840</v>
      </c>
      <c r="L3590" s="407">
        <v>4</v>
      </c>
      <c r="M3590" s="407">
        <v>4</v>
      </c>
      <c r="N3590" s="425" t="s">
        <v>840</v>
      </c>
      <c r="O3590" s="437"/>
      <c r="P3590" s="406"/>
      <c r="Q3590" s="406"/>
      <c r="R3590" s="406"/>
      <c r="S3590" s="406"/>
      <c r="T3590" s="406"/>
      <c r="U3590" s="406"/>
      <c r="V3590" s="406" t="e">
        <f t="shared" si="193"/>
        <v>#VALUE!</v>
      </c>
      <c r="W3590" s="676"/>
      <c r="X3590" s="507" t="e">
        <f t="shared" si="191"/>
        <v>#VALUE!</v>
      </c>
      <c r="Y3590" s="508" t="e">
        <f t="shared" si="192"/>
        <v>#VALUE!</v>
      </c>
      <c r="Z3590" s="509"/>
      <c r="AA3590" s="510"/>
      <c r="AB3590" s="628" t="s">
        <v>1310</v>
      </c>
      <c r="AC3590" s="431" t="s">
        <v>1156</v>
      </c>
      <c r="AD3590" s="356"/>
      <c r="AE3590" s="356"/>
      <c r="AF3590" s="356"/>
      <c r="AG3590" s="356"/>
      <c r="AH3590" s="356"/>
      <c r="AI3590" s="356"/>
      <c r="AJ3590" s="441"/>
      <c r="AK3590" s="359"/>
    </row>
    <row r="3591" spans="1:37">
      <c r="A3591" s="367"/>
      <c r="B3591" s="386" t="s">
        <v>1022</v>
      </c>
      <c r="C3591" s="402">
        <v>46.748899999999999</v>
      </c>
      <c r="D3591" s="428">
        <v>23.497199999999999</v>
      </c>
      <c r="E3591" s="449" t="s">
        <v>206</v>
      </c>
      <c r="F3591" s="450" t="s">
        <v>1500</v>
      </c>
      <c r="G3591" s="450" t="s">
        <v>2900</v>
      </c>
      <c r="H3591" s="450" t="s">
        <v>2940</v>
      </c>
      <c r="I3591" s="452" t="s">
        <v>721</v>
      </c>
      <c r="J3591" s="457" t="s">
        <v>840</v>
      </c>
      <c r="K3591" s="407">
        <v>3</v>
      </c>
      <c r="L3591" s="407">
        <v>5</v>
      </c>
      <c r="M3591" s="407">
        <v>5</v>
      </c>
      <c r="N3591" s="425" t="s">
        <v>840</v>
      </c>
      <c r="O3591" s="437"/>
      <c r="P3591" s="406"/>
      <c r="Q3591" s="406"/>
      <c r="R3591" s="406"/>
      <c r="S3591" s="406"/>
      <c r="T3591" s="406"/>
      <c r="U3591" s="406"/>
      <c r="V3591" s="406" t="e">
        <f t="shared" si="193"/>
        <v>#VALUE!</v>
      </c>
      <c r="W3591" s="676"/>
      <c r="X3591" s="507" t="e">
        <f t="shared" si="191"/>
        <v>#VALUE!</v>
      </c>
      <c r="Y3591" s="508" t="e">
        <f t="shared" si="192"/>
        <v>#VALUE!</v>
      </c>
      <c r="Z3591" s="509"/>
      <c r="AA3591" s="510"/>
      <c r="AB3591" s="628" t="s">
        <v>1310</v>
      </c>
      <c r="AC3591" s="431" t="s">
        <v>1156</v>
      </c>
      <c r="AD3591" s="356"/>
      <c r="AE3591" s="356"/>
      <c r="AF3591" s="356"/>
      <c r="AG3591" s="356"/>
      <c r="AH3591" s="356"/>
      <c r="AI3591" s="356"/>
      <c r="AJ3591" s="441"/>
      <c r="AK3591" s="359"/>
    </row>
    <row r="3592" spans="1:37">
      <c r="A3592" s="367"/>
      <c r="B3592" s="386" t="s">
        <v>1022</v>
      </c>
      <c r="C3592" s="402">
        <v>46.749000000000002</v>
      </c>
      <c r="D3592" s="428">
        <v>23.5002</v>
      </c>
      <c r="E3592" s="449" t="s">
        <v>206</v>
      </c>
      <c r="F3592" s="450" t="s">
        <v>1500</v>
      </c>
      <c r="G3592" s="450" t="s">
        <v>2900</v>
      </c>
      <c r="H3592" s="450" t="s">
        <v>2940</v>
      </c>
      <c r="I3592" s="452" t="s">
        <v>1025</v>
      </c>
      <c r="J3592" s="457" t="s">
        <v>840</v>
      </c>
      <c r="K3592" s="407">
        <v>31</v>
      </c>
      <c r="L3592" s="407">
        <v>5</v>
      </c>
      <c r="M3592" s="407" t="s">
        <v>840</v>
      </c>
      <c r="N3592" s="425" t="s">
        <v>840</v>
      </c>
      <c r="O3592" s="437"/>
      <c r="P3592" s="406"/>
      <c r="Q3592" s="406"/>
      <c r="R3592" s="406"/>
      <c r="S3592" s="406"/>
      <c r="T3592" s="406"/>
      <c r="U3592" s="406"/>
      <c r="V3592" s="406" t="e">
        <f t="shared" si="193"/>
        <v>#VALUE!</v>
      </c>
      <c r="W3592" s="676"/>
      <c r="X3592" s="507" t="e">
        <f t="shared" si="191"/>
        <v>#VALUE!</v>
      </c>
      <c r="Y3592" s="508" t="e">
        <f t="shared" si="192"/>
        <v>#VALUE!</v>
      </c>
      <c r="Z3592" s="509"/>
      <c r="AA3592" s="510"/>
      <c r="AB3592" s="628" t="s">
        <v>1310</v>
      </c>
      <c r="AC3592" s="431" t="s">
        <v>1156</v>
      </c>
      <c r="AD3592" s="356"/>
      <c r="AE3592" s="356"/>
      <c r="AF3592" s="356"/>
      <c r="AG3592" s="356"/>
      <c r="AH3592" s="356"/>
      <c r="AI3592" s="356"/>
      <c r="AJ3592" s="441"/>
      <c r="AK3592" s="359"/>
    </row>
    <row r="3593" spans="1:37">
      <c r="A3593" s="367"/>
      <c r="B3593" s="386" t="s">
        <v>1022</v>
      </c>
      <c r="C3593" s="402">
        <v>46.750599999999999</v>
      </c>
      <c r="D3593" s="428">
        <v>23.508299999999998</v>
      </c>
      <c r="E3593" s="449" t="s">
        <v>206</v>
      </c>
      <c r="F3593" s="450" t="s">
        <v>1500</v>
      </c>
      <c r="G3593" s="450" t="s">
        <v>2900</v>
      </c>
      <c r="H3593" s="450" t="s">
        <v>5638</v>
      </c>
      <c r="I3593" s="452" t="s">
        <v>720</v>
      </c>
      <c r="J3593" s="457" t="s">
        <v>840</v>
      </c>
      <c r="K3593" s="407">
        <v>8</v>
      </c>
      <c r="L3593" s="407">
        <v>4</v>
      </c>
      <c r="M3593" s="407">
        <v>4</v>
      </c>
      <c r="N3593" s="425">
        <v>96</v>
      </c>
      <c r="O3593" s="437"/>
      <c r="P3593" s="406"/>
      <c r="Q3593" s="406"/>
      <c r="R3593" s="406"/>
      <c r="S3593" s="406"/>
      <c r="T3593" s="406"/>
      <c r="U3593" s="406"/>
      <c r="V3593" s="406">
        <f t="shared" si="193"/>
        <v>96</v>
      </c>
      <c r="W3593" s="676"/>
      <c r="X3593" s="507" t="str">
        <f t="shared" si="191"/>
        <v>96 număr camere necunoscut &lt;span style="color: red;"&gt;(spuneți-mi sau trimiteți tabel întreținere)&lt;/span&gt;</v>
      </c>
      <c r="Y3593" s="508" t="str">
        <f t="shared" si="192"/>
        <v>96 din care 96 număr camere necunoscut &lt;span style="color: red;"&gt;(spuneți-mi sau trimiteți tabel întreținere)&lt;/span&gt;</v>
      </c>
      <c r="Z3593" s="509"/>
      <c r="AA3593" s="510"/>
      <c r="AB3593" s="628" t="s">
        <v>1310</v>
      </c>
      <c r="AC3593" s="431" t="s">
        <v>1156</v>
      </c>
      <c r="AD3593" s="356"/>
      <c r="AE3593" s="356"/>
      <c r="AF3593" s="356"/>
      <c r="AG3593" s="356"/>
      <c r="AH3593" s="356" t="s">
        <v>2939</v>
      </c>
      <c r="AI3593" s="356"/>
      <c r="AJ3593" s="441"/>
      <c r="AK3593" s="359"/>
    </row>
    <row r="3594" spans="1:37">
      <c r="A3594" s="367"/>
      <c r="B3594" s="386" t="s">
        <v>1022</v>
      </c>
      <c r="C3594" s="402">
        <v>46.750799999999998</v>
      </c>
      <c r="D3594" s="428">
        <v>23.5063</v>
      </c>
      <c r="E3594" s="449" t="s">
        <v>206</v>
      </c>
      <c r="F3594" s="450" t="s">
        <v>1500</v>
      </c>
      <c r="G3594" s="450" t="s">
        <v>2900</v>
      </c>
      <c r="H3594" s="450" t="s">
        <v>5638</v>
      </c>
      <c r="I3594" s="452" t="s">
        <v>684</v>
      </c>
      <c r="J3594" s="457" t="s">
        <v>840</v>
      </c>
      <c r="K3594" s="407" t="s">
        <v>840</v>
      </c>
      <c r="L3594" s="407">
        <v>4</v>
      </c>
      <c r="M3594" s="407">
        <v>4</v>
      </c>
      <c r="N3594" s="425" t="s">
        <v>840</v>
      </c>
      <c r="O3594" s="437"/>
      <c r="P3594" s="406"/>
      <c r="Q3594" s="406"/>
      <c r="R3594" s="406"/>
      <c r="S3594" s="406"/>
      <c r="T3594" s="406"/>
      <c r="U3594" s="406"/>
      <c r="V3594" s="406" t="e">
        <f t="shared" si="193"/>
        <v>#VALUE!</v>
      </c>
      <c r="W3594" s="676"/>
      <c r="X3594" s="507" t="e">
        <f t="shared" si="191"/>
        <v>#VALUE!</v>
      </c>
      <c r="Y3594" s="508" t="e">
        <f t="shared" si="192"/>
        <v>#VALUE!</v>
      </c>
      <c r="Z3594" s="509"/>
      <c r="AA3594" s="510"/>
      <c r="AB3594" s="628" t="s">
        <v>1310</v>
      </c>
      <c r="AC3594" s="431" t="s">
        <v>1156</v>
      </c>
      <c r="AD3594" s="356"/>
      <c r="AE3594" s="356"/>
      <c r="AF3594" s="356"/>
      <c r="AG3594" s="356"/>
      <c r="AH3594" s="356"/>
      <c r="AI3594" s="356"/>
      <c r="AJ3594" s="441"/>
      <c r="AK3594" s="359"/>
    </row>
    <row r="3595" spans="1:37">
      <c r="A3595" s="367"/>
      <c r="B3595" s="386" t="s">
        <v>1022</v>
      </c>
      <c r="C3595" s="402">
        <v>46.751100000000001</v>
      </c>
      <c r="D3595" s="428">
        <v>23.506699999999999</v>
      </c>
      <c r="E3595" s="449" t="s">
        <v>206</v>
      </c>
      <c r="F3595" s="450" t="s">
        <v>1500</v>
      </c>
      <c r="G3595" s="450" t="s">
        <v>2900</v>
      </c>
      <c r="H3595" s="450" t="s">
        <v>5638</v>
      </c>
      <c r="I3595" s="452" t="s">
        <v>684</v>
      </c>
      <c r="J3595" s="457" t="s">
        <v>840</v>
      </c>
      <c r="K3595" s="407" t="s">
        <v>840</v>
      </c>
      <c r="L3595" s="407">
        <v>4</v>
      </c>
      <c r="M3595" s="407">
        <v>4</v>
      </c>
      <c r="N3595" s="425" t="s">
        <v>840</v>
      </c>
      <c r="O3595" s="437"/>
      <c r="P3595" s="406"/>
      <c r="Q3595" s="406"/>
      <c r="R3595" s="406"/>
      <c r="S3595" s="406"/>
      <c r="T3595" s="406"/>
      <c r="U3595" s="406"/>
      <c r="V3595" s="406" t="e">
        <f t="shared" si="193"/>
        <v>#VALUE!</v>
      </c>
      <c r="W3595" s="676"/>
      <c r="X3595" s="507" t="e">
        <f t="shared" si="191"/>
        <v>#VALUE!</v>
      </c>
      <c r="Y3595" s="508" t="e">
        <f t="shared" si="192"/>
        <v>#VALUE!</v>
      </c>
      <c r="Z3595" s="509"/>
      <c r="AA3595" s="510"/>
      <c r="AB3595" s="628" t="s">
        <v>1310</v>
      </c>
      <c r="AC3595" s="431" t="s">
        <v>1156</v>
      </c>
      <c r="AD3595" s="356"/>
      <c r="AE3595" s="356"/>
      <c r="AF3595" s="356"/>
      <c r="AG3595" s="356"/>
      <c r="AH3595" s="356"/>
      <c r="AI3595" s="356"/>
      <c r="AJ3595" s="496"/>
      <c r="AK3595" s="359"/>
    </row>
    <row r="3596" spans="1:37">
      <c r="A3596" s="367"/>
      <c r="B3596" s="386" t="s">
        <v>1022</v>
      </c>
      <c r="C3596" s="402">
        <v>46.751199999999997</v>
      </c>
      <c r="D3596" s="428">
        <v>23.5047</v>
      </c>
      <c r="E3596" s="449" t="s">
        <v>206</v>
      </c>
      <c r="F3596" s="450" t="s">
        <v>1500</v>
      </c>
      <c r="G3596" s="450" t="s">
        <v>2900</v>
      </c>
      <c r="H3596" s="450" t="s">
        <v>5638</v>
      </c>
      <c r="I3596" s="452" t="s">
        <v>778</v>
      </c>
      <c r="J3596" s="457" t="s">
        <v>840</v>
      </c>
      <c r="K3596" s="407" t="s">
        <v>840</v>
      </c>
      <c r="L3596" s="407">
        <v>6</v>
      </c>
      <c r="M3596" s="407">
        <v>6</v>
      </c>
      <c r="N3596" s="425" t="s">
        <v>840</v>
      </c>
      <c r="O3596" s="437"/>
      <c r="P3596" s="406"/>
      <c r="Q3596" s="406"/>
      <c r="R3596" s="406"/>
      <c r="S3596" s="406"/>
      <c r="T3596" s="406"/>
      <c r="U3596" s="406"/>
      <c r="V3596" s="406" t="e">
        <f t="shared" si="193"/>
        <v>#VALUE!</v>
      </c>
      <c r="W3596" s="676"/>
      <c r="X3596" s="507" t="e">
        <f t="shared" si="191"/>
        <v>#VALUE!</v>
      </c>
      <c r="Y3596" s="508" t="e">
        <f t="shared" si="192"/>
        <v>#VALUE!</v>
      </c>
      <c r="Z3596" s="509"/>
      <c r="AA3596" s="510"/>
      <c r="AB3596" s="628" t="s">
        <v>1310</v>
      </c>
      <c r="AC3596" s="431" t="s">
        <v>1156</v>
      </c>
      <c r="AD3596" s="356"/>
      <c r="AE3596" s="356"/>
      <c r="AF3596" s="356"/>
      <c r="AG3596" s="356"/>
      <c r="AH3596" s="356"/>
      <c r="AI3596" s="356"/>
      <c r="AJ3596" s="441"/>
      <c r="AK3596" s="359"/>
    </row>
    <row r="3597" spans="1:37">
      <c r="A3597" s="367"/>
      <c r="B3597" s="386" t="s">
        <v>1022</v>
      </c>
      <c r="C3597" s="402">
        <v>46.752000000000002</v>
      </c>
      <c r="D3597" s="428">
        <v>23.494800000000001</v>
      </c>
      <c r="E3597" s="449" t="s">
        <v>206</v>
      </c>
      <c r="F3597" s="450" t="s">
        <v>1500</v>
      </c>
      <c r="G3597" s="450" t="s">
        <v>2900</v>
      </c>
      <c r="H3597" s="450" t="s">
        <v>2940</v>
      </c>
      <c r="I3597" s="452" t="s">
        <v>729</v>
      </c>
      <c r="J3597" s="457" t="s">
        <v>840</v>
      </c>
      <c r="K3597" s="407">
        <v>4</v>
      </c>
      <c r="L3597" s="407">
        <v>6</v>
      </c>
      <c r="M3597" s="407">
        <v>6</v>
      </c>
      <c r="N3597" s="425" t="s">
        <v>840</v>
      </c>
      <c r="O3597" s="437"/>
      <c r="P3597" s="406"/>
      <c r="Q3597" s="406"/>
      <c r="R3597" s="406"/>
      <c r="S3597" s="406"/>
      <c r="T3597" s="406"/>
      <c r="U3597" s="406"/>
      <c r="V3597" s="406" t="e">
        <f t="shared" si="193"/>
        <v>#VALUE!</v>
      </c>
      <c r="W3597" s="676"/>
      <c r="X3597" s="507" t="e">
        <f t="shared" si="191"/>
        <v>#VALUE!</v>
      </c>
      <c r="Y3597" s="508" t="e">
        <f t="shared" si="192"/>
        <v>#VALUE!</v>
      </c>
      <c r="Z3597" s="509"/>
      <c r="AA3597" s="510"/>
      <c r="AB3597" s="628" t="s">
        <v>1310</v>
      </c>
      <c r="AC3597" s="431" t="s">
        <v>1156</v>
      </c>
      <c r="AD3597" s="356"/>
      <c r="AE3597" s="356"/>
      <c r="AF3597" s="356"/>
      <c r="AG3597" s="356"/>
      <c r="AH3597" s="356"/>
      <c r="AI3597" s="356"/>
      <c r="AJ3597" s="441"/>
      <c r="AK3597" s="359"/>
    </row>
    <row r="3598" spans="1:37">
      <c r="A3598" s="367"/>
      <c r="B3598" s="386" t="s">
        <v>1022</v>
      </c>
      <c r="C3598" s="402">
        <v>46.752200000000002</v>
      </c>
      <c r="D3598" s="428">
        <v>23.499099999999999</v>
      </c>
      <c r="E3598" s="449" t="s">
        <v>206</v>
      </c>
      <c r="F3598" s="450" t="s">
        <v>1500</v>
      </c>
      <c r="G3598" s="450" t="s">
        <v>2900</v>
      </c>
      <c r="H3598" s="450" t="s">
        <v>2940</v>
      </c>
      <c r="I3598" s="452" t="s">
        <v>681</v>
      </c>
      <c r="J3598" s="457" t="s">
        <v>840</v>
      </c>
      <c r="K3598" s="407" t="s">
        <v>840</v>
      </c>
      <c r="L3598" s="407">
        <v>5</v>
      </c>
      <c r="M3598" s="407">
        <v>5</v>
      </c>
      <c r="N3598" s="425" t="s">
        <v>840</v>
      </c>
      <c r="O3598" s="437"/>
      <c r="P3598" s="406"/>
      <c r="Q3598" s="406"/>
      <c r="R3598" s="406"/>
      <c r="S3598" s="406"/>
      <c r="T3598" s="406"/>
      <c r="U3598" s="406"/>
      <c r="V3598" s="406" t="e">
        <f t="shared" si="193"/>
        <v>#VALUE!</v>
      </c>
      <c r="W3598" s="676"/>
      <c r="X3598" s="507" t="e">
        <f t="shared" si="191"/>
        <v>#VALUE!</v>
      </c>
      <c r="Y3598" s="508" t="e">
        <f t="shared" si="192"/>
        <v>#VALUE!</v>
      </c>
      <c r="Z3598" s="509"/>
      <c r="AA3598" s="510"/>
      <c r="AB3598" s="628" t="s">
        <v>1310</v>
      </c>
      <c r="AC3598" s="431" t="s">
        <v>1156</v>
      </c>
      <c r="AD3598" s="356"/>
      <c r="AE3598" s="356"/>
      <c r="AF3598" s="356"/>
      <c r="AG3598" s="356"/>
      <c r="AH3598" s="356"/>
      <c r="AI3598" s="356"/>
      <c r="AJ3598" s="441"/>
      <c r="AK3598" s="359"/>
    </row>
    <row r="3599" spans="1:37">
      <c r="A3599" s="367"/>
      <c r="B3599" s="386" t="s">
        <v>1022</v>
      </c>
      <c r="C3599" s="402">
        <v>46.752400000000002</v>
      </c>
      <c r="D3599" s="428">
        <v>23.4984</v>
      </c>
      <c r="E3599" s="449" t="s">
        <v>206</v>
      </c>
      <c r="F3599" s="450" t="s">
        <v>1500</v>
      </c>
      <c r="G3599" s="450" t="s">
        <v>2900</v>
      </c>
      <c r="H3599" s="450" t="s">
        <v>2940</v>
      </c>
      <c r="I3599" s="452" t="s">
        <v>684</v>
      </c>
      <c r="J3599" s="457" t="s">
        <v>840</v>
      </c>
      <c r="K3599" s="407">
        <v>7</v>
      </c>
      <c r="L3599" s="407">
        <v>4</v>
      </c>
      <c r="M3599" s="407">
        <v>4</v>
      </c>
      <c r="N3599" s="425" t="s">
        <v>840</v>
      </c>
      <c r="O3599" s="437"/>
      <c r="P3599" s="406"/>
      <c r="Q3599" s="406"/>
      <c r="R3599" s="406"/>
      <c r="S3599" s="406"/>
      <c r="T3599" s="406"/>
      <c r="U3599" s="406"/>
      <c r="V3599" s="406" t="e">
        <f t="shared" si="193"/>
        <v>#VALUE!</v>
      </c>
      <c r="W3599" s="676"/>
      <c r="X3599" s="507" t="e">
        <f t="shared" si="191"/>
        <v>#VALUE!</v>
      </c>
      <c r="Y3599" s="508" t="e">
        <f t="shared" si="192"/>
        <v>#VALUE!</v>
      </c>
      <c r="Z3599" s="509"/>
      <c r="AA3599" s="510"/>
      <c r="AB3599" s="628" t="s">
        <v>1310</v>
      </c>
      <c r="AC3599" s="431" t="s">
        <v>1156</v>
      </c>
      <c r="AD3599" s="356"/>
      <c r="AE3599" s="356"/>
      <c r="AF3599" s="356"/>
      <c r="AG3599" s="356"/>
      <c r="AH3599" s="356"/>
      <c r="AI3599" s="356"/>
      <c r="AJ3599" s="441"/>
      <c r="AK3599" s="359"/>
    </row>
    <row r="3600" spans="1:37">
      <c r="A3600" s="367"/>
      <c r="B3600" s="386" t="s">
        <v>1022</v>
      </c>
      <c r="C3600" s="402">
        <v>46.752600000000001</v>
      </c>
      <c r="D3600" s="428">
        <v>23.497699999999998</v>
      </c>
      <c r="E3600" s="449" t="s">
        <v>206</v>
      </c>
      <c r="F3600" s="450" t="s">
        <v>1500</v>
      </c>
      <c r="G3600" s="450" t="s">
        <v>2900</v>
      </c>
      <c r="H3600" s="450" t="s">
        <v>2940</v>
      </c>
      <c r="I3600" s="452" t="s">
        <v>686</v>
      </c>
      <c r="J3600" s="457" t="s">
        <v>840</v>
      </c>
      <c r="K3600" s="407">
        <v>7</v>
      </c>
      <c r="L3600" s="407">
        <v>5</v>
      </c>
      <c r="M3600" s="407">
        <v>5</v>
      </c>
      <c r="N3600" s="425" t="s">
        <v>840</v>
      </c>
      <c r="O3600" s="437"/>
      <c r="P3600" s="406"/>
      <c r="Q3600" s="406"/>
      <c r="R3600" s="406"/>
      <c r="S3600" s="406"/>
      <c r="T3600" s="406"/>
      <c r="U3600" s="406"/>
      <c r="V3600" s="406" t="e">
        <f t="shared" si="193"/>
        <v>#VALUE!</v>
      </c>
      <c r="W3600" s="676"/>
      <c r="X3600" s="507" t="e">
        <f t="shared" si="191"/>
        <v>#VALUE!</v>
      </c>
      <c r="Y3600" s="508" t="e">
        <f t="shared" si="192"/>
        <v>#VALUE!</v>
      </c>
      <c r="Z3600" s="509"/>
      <c r="AA3600" s="510"/>
      <c r="AB3600" s="628" t="s">
        <v>1310</v>
      </c>
      <c r="AC3600" s="431" t="s">
        <v>1156</v>
      </c>
      <c r="AD3600" s="356"/>
      <c r="AE3600" s="356"/>
      <c r="AF3600" s="356"/>
      <c r="AG3600" s="356"/>
      <c r="AH3600" s="356"/>
      <c r="AI3600" s="356"/>
      <c r="AJ3600" s="441"/>
      <c r="AK3600" s="359"/>
    </row>
    <row r="3601" spans="1:37">
      <c r="A3601" s="367"/>
      <c r="B3601" s="386" t="s">
        <v>1022</v>
      </c>
      <c r="C3601" s="402">
        <v>46.752699999999997</v>
      </c>
      <c r="D3601" s="428">
        <v>23.4998</v>
      </c>
      <c r="E3601" s="449" t="s">
        <v>206</v>
      </c>
      <c r="F3601" s="450" t="s">
        <v>1500</v>
      </c>
      <c r="G3601" s="450" t="s">
        <v>2900</v>
      </c>
      <c r="H3601" s="450" t="s">
        <v>2940</v>
      </c>
      <c r="I3601" s="452" t="s">
        <v>686</v>
      </c>
      <c r="J3601" s="457" t="s">
        <v>840</v>
      </c>
      <c r="K3601" s="407">
        <v>2</v>
      </c>
      <c r="L3601" s="407">
        <v>5</v>
      </c>
      <c r="M3601" s="407">
        <v>5</v>
      </c>
      <c r="N3601" s="425" t="s">
        <v>840</v>
      </c>
      <c r="O3601" s="437"/>
      <c r="P3601" s="406"/>
      <c r="Q3601" s="406"/>
      <c r="R3601" s="406"/>
      <c r="S3601" s="406"/>
      <c r="T3601" s="406"/>
      <c r="U3601" s="406"/>
      <c r="V3601" s="406" t="e">
        <f t="shared" si="193"/>
        <v>#VALUE!</v>
      </c>
      <c r="W3601" s="676"/>
      <c r="X3601" s="507" t="e">
        <f t="shared" si="191"/>
        <v>#VALUE!</v>
      </c>
      <c r="Y3601" s="508" t="e">
        <f t="shared" si="192"/>
        <v>#VALUE!</v>
      </c>
      <c r="Z3601" s="509"/>
      <c r="AA3601" s="510"/>
      <c r="AB3601" s="628" t="s">
        <v>1310</v>
      </c>
      <c r="AC3601" s="431" t="s">
        <v>1156</v>
      </c>
      <c r="AD3601" s="356"/>
      <c r="AE3601" s="356"/>
      <c r="AF3601" s="356"/>
      <c r="AG3601" s="356"/>
      <c r="AH3601" s="356"/>
      <c r="AI3601" s="356"/>
      <c r="AJ3601" s="441"/>
      <c r="AK3601" s="359"/>
    </row>
    <row r="3602" spans="1:37">
      <c r="A3602" s="367"/>
      <c r="B3602" s="386" t="s">
        <v>1022</v>
      </c>
      <c r="C3602" s="402">
        <v>46.753599999999999</v>
      </c>
      <c r="D3602" s="428">
        <v>23.4986</v>
      </c>
      <c r="E3602" s="449" t="s">
        <v>206</v>
      </c>
      <c r="F3602" s="450" t="s">
        <v>1500</v>
      </c>
      <c r="G3602" s="450" t="s">
        <v>2900</v>
      </c>
      <c r="H3602" s="450" t="s">
        <v>2940</v>
      </c>
      <c r="I3602" s="452" t="s">
        <v>721</v>
      </c>
      <c r="J3602" s="457" t="s">
        <v>840</v>
      </c>
      <c r="K3602" s="407">
        <v>3</v>
      </c>
      <c r="L3602" s="407">
        <v>5</v>
      </c>
      <c r="M3602" s="407">
        <v>5</v>
      </c>
      <c r="N3602" s="425" t="s">
        <v>840</v>
      </c>
      <c r="O3602" s="437"/>
      <c r="P3602" s="406"/>
      <c r="Q3602" s="406"/>
      <c r="R3602" s="406"/>
      <c r="S3602" s="406"/>
      <c r="T3602" s="406"/>
      <c r="U3602" s="406"/>
      <c r="V3602" s="406" t="e">
        <f t="shared" si="193"/>
        <v>#VALUE!</v>
      </c>
      <c r="W3602" s="676"/>
      <c r="X3602" s="507" t="e">
        <f t="shared" si="191"/>
        <v>#VALUE!</v>
      </c>
      <c r="Y3602" s="508" t="e">
        <f t="shared" si="192"/>
        <v>#VALUE!</v>
      </c>
      <c r="Z3602" s="509"/>
      <c r="AA3602" s="510"/>
      <c r="AB3602" s="628" t="s">
        <v>1310</v>
      </c>
      <c r="AC3602" s="431" t="s">
        <v>1156</v>
      </c>
      <c r="AD3602" s="356"/>
      <c r="AE3602" s="356"/>
      <c r="AF3602" s="356"/>
      <c r="AG3602" s="356"/>
      <c r="AH3602" s="356"/>
      <c r="AI3602" s="356"/>
      <c r="AJ3602" s="441"/>
      <c r="AK3602" s="359"/>
    </row>
    <row r="3603" spans="1:37">
      <c r="A3603" s="367"/>
      <c r="B3603" s="445" t="s">
        <v>1803</v>
      </c>
      <c r="C3603" s="402">
        <v>46.751600000000003</v>
      </c>
      <c r="D3603" s="428">
        <v>23.4971</v>
      </c>
      <c r="E3603" s="449" t="s">
        <v>206</v>
      </c>
      <c r="F3603" s="450" t="s">
        <v>1500</v>
      </c>
      <c r="G3603" s="450" t="s">
        <v>2900</v>
      </c>
      <c r="H3603" s="450" t="s">
        <v>3018</v>
      </c>
      <c r="I3603" s="452" t="s">
        <v>840</v>
      </c>
      <c r="J3603" s="457" t="s">
        <v>840</v>
      </c>
      <c r="K3603" s="407" t="s">
        <v>840</v>
      </c>
      <c r="L3603" s="407" t="s">
        <v>840</v>
      </c>
      <c r="M3603" s="407" t="s">
        <v>840</v>
      </c>
      <c r="N3603" s="425" t="s">
        <v>840</v>
      </c>
      <c r="O3603" s="437"/>
      <c r="P3603" s="406"/>
      <c r="Q3603" s="406"/>
      <c r="R3603" s="406"/>
      <c r="S3603" s="406" t="s">
        <v>4</v>
      </c>
      <c r="T3603" s="406"/>
      <c r="U3603" s="406"/>
      <c r="V3603" s="406" t="e">
        <f t="shared" si="193"/>
        <v>#VALUE!</v>
      </c>
      <c r="W3603" s="676"/>
      <c r="X3603" s="507" t="e">
        <f t="shared" si="191"/>
        <v>#VALUE!</v>
      </c>
      <c r="Y3603" s="508" t="e">
        <f t="shared" si="192"/>
        <v>#VALUE!</v>
      </c>
      <c r="Z3603" s="509"/>
      <c r="AA3603" s="510"/>
      <c r="AB3603" s="628" t="s">
        <v>1316</v>
      </c>
      <c r="AC3603" s="431" t="s">
        <v>1156</v>
      </c>
      <c r="AD3603" s="356"/>
      <c r="AE3603" s="356" t="s">
        <v>1804</v>
      </c>
      <c r="AF3603" s="356" t="s">
        <v>1109</v>
      </c>
      <c r="AG3603" s="356" t="s">
        <v>1011</v>
      </c>
      <c r="AH3603" s="356" t="s">
        <v>1805</v>
      </c>
      <c r="AI3603" s="356"/>
      <c r="AJ3603" s="441"/>
      <c r="AK3603" s="359"/>
    </row>
    <row r="3604" spans="1:37">
      <c r="A3604" s="367"/>
      <c r="B3604" s="445" t="s">
        <v>1810</v>
      </c>
      <c r="C3604" s="402">
        <v>46.750100000000003</v>
      </c>
      <c r="D3604" s="428">
        <v>23.492699999999999</v>
      </c>
      <c r="E3604" s="449" t="s">
        <v>206</v>
      </c>
      <c r="F3604" s="450" t="s">
        <v>1500</v>
      </c>
      <c r="G3604" s="450" t="s">
        <v>2900</v>
      </c>
      <c r="H3604" s="450" t="s">
        <v>5639</v>
      </c>
      <c r="I3604" s="452" t="s">
        <v>1808</v>
      </c>
      <c r="J3604" s="457" t="s">
        <v>840</v>
      </c>
      <c r="K3604" s="407" t="s">
        <v>840</v>
      </c>
      <c r="L3604" s="407" t="s">
        <v>840</v>
      </c>
      <c r="M3604" s="407" t="s">
        <v>840</v>
      </c>
      <c r="N3604" s="425" t="s">
        <v>840</v>
      </c>
      <c r="O3604" s="437"/>
      <c r="P3604" s="406" t="s">
        <v>4</v>
      </c>
      <c r="Q3604" s="406" t="s">
        <v>4</v>
      </c>
      <c r="R3604" s="406" t="s">
        <v>4</v>
      </c>
      <c r="S3604" s="406"/>
      <c r="T3604" s="406"/>
      <c r="U3604" s="406"/>
      <c r="V3604" s="406" t="e">
        <f t="shared" si="193"/>
        <v>#VALUE!</v>
      </c>
      <c r="W3604" s="676"/>
      <c r="X3604" s="507" t="e">
        <f t="shared" si="191"/>
        <v>#VALUE!</v>
      </c>
      <c r="Y3604" s="508" t="e">
        <f t="shared" si="192"/>
        <v>#VALUE!</v>
      </c>
      <c r="Z3604" s="509"/>
      <c r="AA3604" s="510" t="s">
        <v>2400</v>
      </c>
      <c r="AB3604" s="628" t="s">
        <v>1316</v>
      </c>
      <c r="AC3604" s="431" t="s">
        <v>1156</v>
      </c>
      <c r="AD3604" s="356"/>
      <c r="AE3604" s="356" t="s">
        <v>1806</v>
      </c>
      <c r="AF3604" s="356" t="s">
        <v>1112</v>
      </c>
      <c r="AG3604" s="356" t="s">
        <v>1006</v>
      </c>
      <c r="AH3604" s="356" t="s">
        <v>1807</v>
      </c>
      <c r="AI3604" s="356"/>
      <c r="AJ3604" s="441"/>
      <c r="AK3604" s="359"/>
    </row>
    <row r="3605" spans="1:37">
      <c r="A3605" s="367" t="s">
        <v>32</v>
      </c>
      <c r="B3605" s="369" t="s">
        <v>1022</v>
      </c>
      <c r="C3605" s="461">
        <v>46.729199999999999</v>
      </c>
      <c r="D3605" s="462">
        <v>23.488099999999999</v>
      </c>
      <c r="E3605" s="463" t="s">
        <v>206</v>
      </c>
      <c r="F3605" s="464" t="s">
        <v>1500</v>
      </c>
      <c r="G3605" s="464" t="s">
        <v>2901</v>
      </c>
      <c r="H3605" s="464" t="s">
        <v>2940</v>
      </c>
      <c r="I3605" s="474" t="s">
        <v>778</v>
      </c>
      <c r="J3605" s="475" t="s">
        <v>840</v>
      </c>
      <c r="K3605" s="476" t="s">
        <v>840</v>
      </c>
      <c r="L3605" s="476">
        <v>6</v>
      </c>
      <c r="M3605" s="476">
        <v>6</v>
      </c>
      <c r="N3605" s="477" t="s">
        <v>840</v>
      </c>
      <c r="O3605" s="478"/>
      <c r="P3605" s="479"/>
      <c r="Q3605" s="479"/>
      <c r="R3605" s="479"/>
      <c r="S3605" s="479"/>
      <c r="T3605" s="479"/>
      <c r="U3605" s="479"/>
      <c r="V3605" s="479" t="e">
        <f t="shared" si="193"/>
        <v>#VALUE!</v>
      </c>
      <c r="W3605" s="679"/>
      <c r="X3605" s="515" t="e">
        <f t="shared" si="191"/>
        <v>#VALUE!</v>
      </c>
      <c r="Y3605" s="516" t="e">
        <f t="shared" si="192"/>
        <v>#VALUE!</v>
      </c>
      <c r="Z3605" s="517"/>
      <c r="AA3605" s="518"/>
      <c r="AB3605" s="400" t="s">
        <v>1310</v>
      </c>
      <c r="AC3605" s="458" t="s">
        <v>1156</v>
      </c>
      <c r="AD3605" s="472"/>
      <c r="AE3605" s="472"/>
      <c r="AF3605" s="472"/>
      <c r="AG3605" s="472"/>
      <c r="AH3605" s="472"/>
      <c r="AI3605" s="472"/>
      <c r="AJ3605" s="473"/>
      <c r="AK3605" s="359"/>
    </row>
    <row r="3606" spans="1:37">
      <c r="A3606" s="367"/>
      <c r="B3606" s="386" t="s">
        <v>1022</v>
      </c>
      <c r="C3606" s="402">
        <v>46.7303</v>
      </c>
      <c r="D3606" s="428">
        <v>23.4864</v>
      </c>
      <c r="E3606" s="449" t="s">
        <v>206</v>
      </c>
      <c r="F3606" s="450" t="s">
        <v>1500</v>
      </c>
      <c r="G3606" s="450" t="s">
        <v>2901</v>
      </c>
      <c r="H3606" s="450" t="s">
        <v>3291</v>
      </c>
      <c r="I3606" s="452" t="s">
        <v>684</v>
      </c>
      <c r="J3606" s="457" t="s">
        <v>840</v>
      </c>
      <c r="K3606" s="407" t="s">
        <v>840</v>
      </c>
      <c r="L3606" s="407">
        <v>4</v>
      </c>
      <c r="M3606" s="407">
        <v>4</v>
      </c>
      <c r="N3606" s="425" t="s">
        <v>840</v>
      </c>
      <c r="O3606" s="437"/>
      <c r="P3606" s="406"/>
      <c r="Q3606" s="406"/>
      <c r="R3606" s="406"/>
      <c r="S3606" s="406"/>
      <c r="T3606" s="406"/>
      <c r="U3606" s="406"/>
      <c r="V3606" s="406" t="e">
        <f t="shared" si="193"/>
        <v>#VALUE!</v>
      </c>
      <c r="W3606" s="676"/>
      <c r="X3606" s="507" t="e">
        <f t="shared" si="191"/>
        <v>#VALUE!</v>
      </c>
      <c r="Y3606" s="508" t="e">
        <f t="shared" si="192"/>
        <v>#VALUE!</v>
      </c>
      <c r="Z3606" s="509"/>
      <c r="AA3606" s="510"/>
      <c r="AB3606" s="628" t="s">
        <v>1310</v>
      </c>
      <c r="AC3606" s="431" t="s">
        <v>1156</v>
      </c>
      <c r="AD3606" s="356"/>
      <c r="AE3606" s="356"/>
      <c r="AF3606" s="356"/>
      <c r="AG3606" s="356"/>
      <c r="AH3606" s="356"/>
      <c r="AI3606" s="356"/>
      <c r="AJ3606" s="441"/>
      <c r="AK3606" s="359"/>
    </row>
    <row r="3607" spans="1:37">
      <c r="A3607" s="367"/>
      <c r="B3607" s="386" t="s">
        <v>1022</v>
      </c>
      <c r="C3607" s="402">
        <v>46.730400000000003</v>
      </c>
      <c r="D3607" s="428">
        <v>23.485900000000001</v>
      </c>
      <c r="E3607" s="449" t="s">
        <v>206</v>
      </c>
      <c r="F3607" s="450" t="s">
        <v>1500</v>
      </c>
      <c r="G3607" s="450" t="s">
        <v>2901</v>
      </c>
      <c r="H3607" s="450" t="s">
        <v>3291</v>
      </c>
      <c r="I3607" s="452" t="s">
        <v>784</v>
      </c>
      <c r="J3607" s="457" t="s">
        <v>840</v>
      </c>
      <c r="K3607" s="407">
        <v>2</v>
      </c>
      <c r="L3607" s="407">
        <v>6</v>
      </c>
      <c r="M3607" s="407">
        <v>6</v>
      </c>
      <c r="N3607" s="425" t="s">
        <v>840</v>
      </c>
      <c r="O3607" s="437"/>
      <c r="P3607" s="406"/>
      <c r="Q3607" s="406"/>
      <c r="R3607" s="406"/>
      <c r="S3607" s="406"/>
      <c r="T3607" s="406"/>
      <c r="U3607" s="406"/>
      <c r="V3607" s="406" t="e">
        <f t="shared" si="193"/>
        <v>#VALUE!</v>
      </c>
      <c r="W3607" s="676"/>
      <c r="X3607" s="507" t="e">
        <f t="shared" si="191"/>
        <v>#VALUE!</v>
      </c>
      <c r="Y3607" s="508" t="e">
        <f t="shared" si="192"/>
        <v>#VALUE!</v>
      </c>
      <c r="Z3607" s="509"/>
      <c r="AA3607" s="510"/>
      <c r="AB3607" s="628" t="s">
        <v>1310</v>
      </c>
      <c r="AC3607" s="431" t="s">
        <v>1156</v>
      </c>
      <c r="AD3607" s="356"/>
      <c r="AE3607" s="356"/>
      <c r="AF3607" s="356"/>
      <c r="AG3607" s="356"/>
      <c r="AH3607" s="356"/>
      <c r="AI3607" s="356"/>
      <c r="AJ3607" s="441"/>
      <c r="AK3607" s="359"/>
    </row>
    <row r="3608" spans="1:37">
      <c r="A3608" s="367"/>
      <c r="B3608" s="386" t="s">
        <v>1022</v>
      </c>
      <c r="C3608" s="402">
        <v>46.730600000000003</v>
      </c>
      <c r="D3608" s="428">
        <v>23.485600000000002</v>
      </c>
      <c r="E3608" s="449" t="s">
        <v>206</v>
      </c>
      <c r="F3608" s="450" t="s">
        <v>1500</v>
      </c>
      <c r="G3608" s="450" t="s">
        <v>2901</v>
      </c>
      <c r="H3608" s="450" t="s">
        <v>3291</v>
      </c>
      <c r="I3608" s="452" t="s">
        <v>784</v>
      </c>
      <c r="J3608" s="457" t="s">
        <v>840</v>
      </c>
      <c r="K3608" s="407">
        <v>2</v>
      </c>
      <c r="L3608" s="407">
        <v>6</v>
      </c>
      <c r="M3608" s="407">
        <v>6</v>
      </c>
      <c r="N3608" s="425" t="s">
        <v>840</v>
      </c>
      <c r="O3608" s="437"/>
      <c r="P3608" s="406"/>
      <c r="Q3608" s="406"/>
      <c r="R3608" s="406"/>
      <c r="S3608" s="406"/>
      <c r="T3608" s="406"/>
      <c r="U3608" s="406"/>
      <c r="V3608" s="406" t="e">
        <f t="shared" si="193"/>
        <v>#VALUE!</v>
      </c>
      <c r="W3608" s="676"/>
      <c r="X3608" s="507" t="e">
        <f t="shared" si="191"/>
        <v>#VALUE!</v>
      </c>
      <c r="Y3608" s="508" t="e">
        <f t="shared" si="192"/>
        <v>#VALUE!</v>
      </c>
      <c r="Z3608" s="509"/>
      <c r="AA3608" s="510"/>
      <c r="AB3608" s="628" t="s">
        <v>1310</v>
      </c>
      <c r="AC3608" s="431" t="s">
        <v>1156</v>
      </c>
      <c r="AD3608" s="356"/>
      <c r="AE3608" s="356"/>
      <c r="AF3608" s="356"/>
      <c r="AG3608" s="356"/>
      <c r="AH3608" s="356"/>
      <c r="AI3608" s="356"/>
      <c r="AJ3608" s="441"/>
      <c r="AK3608" s="359"/>
    </row>
    <row r="3609" spans="1:37">
      <c r="A3609" s="367"/>
      <c r="B3609" s="386" t="s">
        <v>1022</v>
      </c>
      <c r="C3609" s="402">
        <v>46.731699999999996</v>
      </c>
      <c r="D3609" s="428">
        <v>23.484300000000001</v>
      </c>
      <c r="E3609" s="449" t="s">
        <v>206</v>
      </c>
      <c r="F3609" s="450" t="s">
        <v>1500</v>
      </c>
      <c r="G3609" s="450" t="s">
        <v>2901</v>
      </c>
      <c r="H3609" s="450" t="s">
        <v>3291</v>
      </c>
      <c r="I3609" s="452" t="s">
        <v>779</v>
      </c>
      <c r="J3609" s="457" t="s">
        <v>840</v>
      </c>
      <c r="K3609" s="407">
        <v>3</v>
      </c>
      <c r="L3609" s="407">
        <v>5</v>
      </c>
      <c r="M3609" s="407">
        <v>5</v>
      </c>
      <c r="N3609" s="425" t="s">
        <v>840</v>
      </c>
      <c r="O3609" s="437"/>
      <c r="P3609" s="406"/>
      <c r="Q3609" s="406"/>
      <c r="R3609" s="406"/>
      <c r="S3609" s="406"/>
      <c r="T3609" s="406"/>
      <c r="U3609" s="406"/>
      <c r="V3609" s="406" t="e">
        <f t="shared" si="193"/>
        <v>#VALUE!</v>
      </c>
      <c r="W3609" s="676"/>
      <c r="X3609" s="507" t="e">
        <f t="shared" si="191"/>
        <v>#VALUE!</v>
      </c>
      <c r="Y3609" s="508" t="e">
        <f t="shared" si="192"/>
        <v>#VALUE!</v>
      </c>
      <c r="Z3609" s="509"/>
      <c r="AA3609" s="510"/>
      <c r="AB3609" s="628" t="s">
        <v>1310</v>
      </c>
      <c r="AC3609" s="431" t="s">
        <v>1156</v>
      </c>
      <c r="AD3609" s="356"/>
      <c r="AE3609" s="356"/>
      <c r="AF3609" s="356"/>
      <c r="AG3609" s="356"/>
      <c r="AH3609" s="356"/>
      <c r="AI3609" s="356"/>
      <c r="AJ3609" s="441"/>
      <c r="AK3609" s="359"/>
    </row>
    <row r="3610" spans="1:37">
      <c r="A3610" s="367"/>
      <c r="B3610" s="386" t="s">
        <v>1022</v>
      </c>
      <c r="C3610" s="402">
        <v>46.731999999999999</v>
      </c>
      <c r="D3610" s="428">
        <v>23.480799999999999</v>
      </c>
      <c r="E3610" s="449" t="s">
        <v>206</v>
      </c>
      <c r="F3610" s="450" t="s">
        <v>1500</v>
      </c>
      <c r="G3610" s="450" t="s">
        <v>2901</v>
      </c>
      <c r="H3610" s="450" t="s">
        <v>2940</v>
      </c>
      <c r="I3610" s="452" t="s">
        <v>877</v>
      </c>
      <c r="J3610" s="457" t="s">
        <v>840</v>
      </c>
      <c r="K3610" s="407">
        <v>2</v>
      </c>
      <c r="L3610" s="407">
        <v>5</v>
      </c>
      <c r="M3610" s="407">
        <v>5</v>
      </c>
      <c r="N3610" s="425" t="s">
        <v>840</v>
      </c>
      <c r="O3610" s="437"/>
      <c r="P3610" s="406"/>
      <c r="Q3610" s="406"/>
      <c r="R3610" s="406"/>
      <c r="S3610" s="406"/>
      <c r="T3610" s="406"/>
      <c r="U3610" s="406"/>
      <c r="V3610" s="406" t="e">
        <f t="shared" si="193"/>
        <v>#VALUE!</v>
      </c>
      <c r="W3610" s="676"/>
      <c r="X3610" s="507" t="e">
        <f t="shared" si="191"/>
        <v>#VALUE!</v>
      </c>
      <c r="Y3610" s="508" t="e">
        <f t="shared" si="192"/>
        <v>#VALUE!</v>
      </c>
      <c r="Z3610" s="509"/>
      <c r="AA3610" s="510"/>
      <c r="AB3610" s="628" t="s">
        <v>1310</v>
      </c>
      <c r="AC3610" s="431" t="s">
        <v>1156</v>
      </c>
      <c r="AD3610" s="356"/>
      <c r="AE3610" s="356"/>
      <c r="AF3610" s="356"/>
      <c r="AG3610" s="356"/>
      <c r="AH3610" s="356"/>
      <c r="AI3610" s="356"/>
      <c r="AJ3610" s="441"/>
      <c r="AK3610" s="359"/>
    </row>
    <row r="3611" spans="1:37">
      <c r="A3611" s="367"/>
      <c r="B3611" s="386" t="s">
        <v>1022</v>
      </c>
      <c r="C3611" s="402">
        <v>46.732500000000002</v>
      </c>
      <c r="D3611" s="428">
        <v>23.481300000000001</v>
      </c>
      <c r="E3611" s="449" t="s">
        <v>206</v>
      </c>
      <c r="F3611" s="450" t="s">
        <v>1500</v>
      </c>
      <c r="G3611" s="450" t="s">
        <v>2901</v>
      </c>
      <c r="H3611" s="450" t="s">
        <v>2940</v>
      </c>
      <c r="I3611" s="452" t="s">
        <v>738</v>
      </c>
      <c r="J3611" s="457" t="s">
        <v>840</v>
      </c>
      <c r="K3611" s="407">
        <v>7</v>
      </c>
      <c r="L3611" s="407">
        <v>4</v>
      </c>
      <c r="M3611" s="407">
        <v>4</v>
      </c>
      <c r="N3611" s="425" t="s">
        <v>840</v>
      </c>
      <c r="O3611" s="437"/>
      <c r="P3611" s="406"/>
      <c r="Q3611" s="406"/>
      <c r="R3611" s="406"/>
      <c r="S3611" s="406"/>
      <c r="T3611" s="406"/>
      <c r="U3611" s="406"/>
      <c r="V3611" s="406" t="e">
        <f t="shared" si="193"/>
        <v>#VALUE!</v>
      </c>
      <c r="W3611" s="676"/>
      <c r="X3611" s="507" t="e">
        <f t="shared" si="191"/>
        <v>#VALUE!</v>
      </c>
      <c r="Y3611" s="508" t="e">
        <f t="shared" si="192"/>
        <v>#VALUE!</v>
      </c>
      <c r="Z3611" s="509"/>
      <c r="AA3611" s="510"/>
      <c r="AB3611" s="628" t="s">
        <v>1310</v>
      </c>
      <c r="AC3611" s="431" t="s">
        <v>1156</v>
      </c>
      <c r="AD3611" s="356"/>
      <c r="AE3611" s="356"/>
      <c r="AF3611" s="356"/>
      <c r="AG3611" s="356"/>
      <c r="AH3611" s="356"/>
      <c r="AI3611" s="356"/>
      <c r="AJ3611" s="441"/>
      <c r="AK3611" s="359"/>
    </row>
    <row r="3612" spans="1:37">
      <c r="A3612" s="367"/>
      <c r="B3612" s="386" t="s">
        <v>1022</v>
      </c>
      <c r="C3612" s="402">
        <v>46.732799999999997</v>
      </c>
      <c r="D3612" s="428">
        <v>23.475200000000001</v>
      </c>
      <c r="E3612" s="449" t="s">
        <v>206</v>
      </c>
      <c r="F3612" s="450" t="s">
        <v>1500</v>
      </c>
      <c r="G3612" s="450" t="s">
        <v>2901</v>
      </c>
      <c r="H3612" s="450" t="s">
        <v>3072</v>
      </c>
      <c r="I3612" s="452" t="s">
        <v>875</v>
      </c>
      <c r="J3612" s="457" t="s">
        <v>840</v>
      </c>
      <c r="K3612" s="407">
        <v>6</v>
      </c>
      <c r="L3612" s="407">
        <v>5</v>
      </c>
      <c r="M3612" s="407">
        <v>5</v>
      </c>
      <c r="N3612" s="425" t="s">
        <v>840</v>
      </c>
      <c r="O3612" s="437"/>
      <c r="P3612" s="406"/>
      <c r="Q3612" s="406"/>
      <c r="R3612" s="406"/>
      <c r="S3612" s="406"/>
      <c r="T3612" s="406"/>
      <c r="U3612" s="406"/>
      <c r="V3612" s="406" t="e">
        <f t="shared" si="193"/>
        <v>#VALUE!</v>
      </c>
      <c r="W3612" s="676"/>
      <c r="X3612" s="507" t="e">
        <f t="shared" si="191"/>
        <v>#VALUE!</v>
      </c>
      <c r="Y3612" s="508" t="e">
        <f t="shared" si="192"/>
        <v>#VALUE!</v>
      </c>
      <c r="Z3612" s="509"/>
      <c r="AA3612" s="510"/>
      <c r="AB3612" s="628" t="s">
        <v>1310</v>
      </c>
      <c r="AC3612" s="431" t="s">
        <v>1156</v>
      </c>
      <c r="AD3612" s="356"/>
      <c r="AE3612" s="356"/>
      <c r="AF3612" s="356"/>
      <c r="AG3612" s="356"/>
      <c r="AH3612" s="356"/>
      <c r="AI3612" s="356"/>
      <c r="AJ3612" s="441"/>
      <c r="AK3612" s="359"/>
    </row>
    <row r="3613" spans="1:37">
      <c r="A3613" s="367"/>
      <c r="B3613" s="386" t="s">
        <v>1022</v>
      </c>
      <c r="C3613" s="402">
        <v>46.7331</v>
      </c>
      <c r="D3613" s="428">
        <v>23.4756</v>
      </c>
      <c r="E3613" s="449" t="s">
        <v>206</v>
      </c>
      <c r="F3613" s="450" t="s">
        <v>1500</v>
      </c>
      <c r="G3613" s="450" t="s">
        <v>2901</v>
      </c>
      <c r="H3613" s="450" t="s">
        <v>3072</v>
      </c>
      <c r="I3613" s="452" t="s">
        <v>684</v>
      </c>
      <c r="J3613" s="457" t="s">
        <v>840</v>
      </c>
      <c r="K3613" s="407">
        <v>4</v>
      </c>
      <c r="L3613" s="407">
        <v>5</v>
      </c>
      <c r="M3613" s="407">
        <v>5</v>
      </c>
      <c r="N3613" s="425" t="s">
        <v>840</v>
      </c>
      <c r="O3613" s="437"/>
      <c r="P3613" s="406"/>
      <c r="Q3613" s="406"/>
      <c r="R3613" s="406"/>
      <c r="S3613" s="406"/>
      <c r="T3613" s="406"/>
      <c r="U3613" s="406"/>
      <c r="V3613" s="406" t="e">
        <f t="shared" si="193"/>
        <v>#VALUE!</v>
      </c>
      <c r="W3613" s="676"/>
      <c r="X3613" s="507" t="e">
        <f t="shared" si="191"/>
        <v>#VALUE!</v>
      </c>
      <c r="Y3613" s="508" t="e">
        <f t="shared" si="192"/>
        <v>#VALUE!</v>
      </c>
      <c r="Z3613" s="509"/>
      <c r="AA3613" s="510"/>
      <c r="AB3613" s="628" t="s">
        <v>1310</v>
      </c>
      <c r="AC3613" s="431" t="s">
        <v>1156</v>
      </c>
      <c r="AD3613" s="356"/>
      <c r="AE3613" s="356"/>
      <c r="AF3613" s="356"/>
      <c r="AG3613" s="356"/>
      <c r="AH3613" s="356"/>
      <c r="AI3613" s="356"/>
      <c r="AJ3613" s="496"/>
      <c r="AK3613" s="359"/>
    </row>
    <row r="3614" spans="1:37">
      <c r="A3614" s="367"/>
      <c r="B3614" s="386" t="s">
        <v>1022</v>
      </c>
      <c r="C3614" s="402">
        <v>46.733400000000003</v>
      </c>
      <c r="D3614" s="428">
        <v>23.4712</v>
      </c>
      <c r="E3614" s="449" t="s">
        <v>206</v>
      </c>
      <c r="F3614" s="450" t="s">
        <v>1500</v>
      </c>
      <c r="G3614" s="450" t="s">
        <v>2901</v>
      </c>
      <c r="H3614" s="450" t="s">
        <v>2940</v>
      </c>
      <c r="I3614" s="452" t="s">
        <v>699</v>
      </c>
      <c r="J3614" s="457" t="s">
        <v>840</v>
      </c>
      <c r="K3614" s="407">
        <v>5</v>
      </c>
      <c r="L3614" s="407">
        <v>6</v>
      </c>
      <c r="M3614" s="407">
        <v>6</v>
      </c>
      <c r="N3614" s="425" t="s">
        <v>840</v>
      </c>
      <c r="O3614" s="437"/>
      <c r="P3614" s="406"/>
      <c r="Q3614" s="406"/>
      <c r="R3614" s="406"/>
      <c r="S3614" s="406"/>
      <c r="T3614" s="406"/>
      <c r="U3614" s="406"/>
      <c r="V3614" s="406" t="e">
        <f t="shared" si="193"/>
        <v>#VALUE!</v>
      </c>
      <c r="W3614" s="676"/>
      <c r="X3614" s="507" t="e">
        <f t="shared" si="191"/>
        <v>#VALUE!</v>
      </c>
      <c r="Y3614" s="508" t="e">
        <f t="shared" si="192"/>
        <v>#VALUE!</v>
      </c>
      <c r="Z3614" s="509"/>
      <c r="AA3614" s="510"/>
      <c r="AB3614" s="628" t="s">
        <v>1310</v>
      </c>
      <c r="AC3614" s="431" t="s">
        <v>1156</v>
      </c>
      <c r="AD3614" s="356"/>
      <c r="AE3614" s="356"/>
      <c r="AF3614" s="356"/>
      <c r="AG3614" s="356"/>
      <c r="AH3614" s="356"/>
      <c r="AI3614" s="356"/>
      <c r="AJ3614" s="441"/>
      <c r="AK3614" s="359"/>
    </row>
    <row r="3615" spans="1:37">
      <c r="A3615" s="367"/>
      <c r="B3615" s="386" t="s">
        <v>1022</v>
      </c>
      <c r="C3615" s="402">
        <v>46.733400000000003</v>
      </c>
      <c r="D3615" s="428">
        <v>23.481100000000001</v>
      </c>
      <c r="E3615" s="449" t="s">
        <v>206</v>
      </c>
      <c r="F3615" s="450" t="s">
        <v>1500</v>
      </c>
      <c r="G3615" s="450" t="s">
        <v>2901</v>
      </c>
      <c r="H3615" s="450" t="s">
        <v>2940</v>
      </c>
      <c r="I3615" s="452" t="s">
        <v>721</v>
      </c>
      <c r="J3615" s="457" t="s">
        <v>840</v>
      </c>
      <c r="K3615" s="407">
        <v>16</v>
      </c>
      <c r="L3615" s="407">
        <v>5</v>
      </c>
      <c r="M3615" s="407">
        <v>5</v>
      </c>
      <c r="N3615" s="425" t="s">
        <v>840</v>
      </c>
      <c r="O3615" s="437"/>
      <c r="P3615" s="406"/>
      <c r="Q3615" s="406"/>
      <c r="R3615" s="406"/>
      <c r="S3615" s="406"/>
      <c r="T3615" s="406"/>
      <c r="U3615" s="406"/>
      <c r="V3615" s="406" t="e">
        <f t="shared" si="193"/>
        <v>#VALUE!</v>
      </c>
      <c r="W3615" s="676"/>
      <c r="X3615" s="507" t="e">
        <f t="shared" si="191"/>
        <v>#VALUE!</v>
      </c>
      <c r="Y3615" s="508" t="e">
        <f t="shared" si="192"/>
        <v>#VALUE!</v>
      </c>
      <c r="Z3615" s="509"/>
      <c r="AA3615" s="510"/>
      <c r="AB3615" s="628" t="s">
        <v>1310</v>
      </c>
      <c r="AC3615" s="431" t="s">
        <v>1156</v>
      </c>
      <c r="AD3615" s="356"/>
      <c r="AE3615" s="356"/>
      <c r="AF3615" s="356"/>
      <c r="AG3615" s="356"/>
      <c r="AH3615" s="356"/>
      <c r="AI3615" s="356"/>
      <c r="AJ3615" s="441"/>
      <c r="AK3615" s="359"/>
    </row>
    <row r="3616" spans="1:37">
      <c r="A3616" s="367"/>
      <c r="B3616" s="386" t="s">
        <v>1022</v>
      </c>
      <c r="C3616" s="402">
        <v>46.734000000000002</v>
      </c>
      <c r="D3616" s="428">
        <v>23.480899999999998</v>
      </c>
      <c r="E3616" s="449" t="s">
        <v>206</v>
      </c>
      <c r="F3616" s="450" t="s">
        <v>1500</v>
      </c>
      <c r="G3616" s="450" t="s">
        <v>2901</v>
      </c>
      <c r="H3616" s="450" t="s">
        <v>2940</v>
      </c>
      <c r="I3616" s="452" t="s">
        <v>705</v>
      </c>
      <c r="J3616" s="457" t="s">
        <v>840</v>
      </c>
      <c r="K3616" s="407" t="s">
        <v>840</v>
      </c>
      <c r="L3616" s="407">
        <v>5</v>
      </c>
      <c r="M3616" s="407">
        <v>5</v>
      </c>
      <c r="N3616" s="425" t="s">
        <v>840</v>
      </c>
      <c r="O3616" s="437"/>
      <c r="P3616" s="406"/>
      <c r="Q3616" s="406"/>
      <c r="R3616" s="406"/>
      <c r="S3616" s="406"/>
      <c r="T3616" s="406"/>
      <c r="U3616" s="406"/>
      <c r="V3616" s="406" t="e">
        <f t="shared" si="193"/>
        <v>#VALUE!</v>
      </c>
      <c r="W3616" s="676"/>
      <c r="X3616" s="507" t="e">
        <f t="shared" si="191"/>
        <v>#VALUE!</v>
      </c>
      <c r="Y3616" s="508" t="e">
        <f t="shared" si="192"/>
        <v>#VALUE!</v>
      </c>
      <c r="Z3616" s="509"/>
      <c r="AA3616" s="510"/>
      <c r="AB3616" s="628" t="s">
        <v>1310</v>
      </c>
      <c r="AC3616" s="431" t="s">
        <v>1156</v>
      </c>
      <c r="AD3616" s="356"/>
      <c r="AE3616" s="356"/>
      <c r="AF3616" s="356"/>
      <c r="AG3616" s="356"/>
      <c r="AH3616" s="356"/>
      <c r="AI3616" s="356"/>
      <c r="AJ3616" s="441"/>
      <c r="AK3616" s="359"/>
    </row>
    <row r="3617" spans="1:37">
      <c r="A3617" s="367"/>
      <c r="B3617" s="386" t="s">
        <v>1022</v>
      </c>
      <c r="C3617" s="402">
        <v>46.734400000000001</v>
      </c>
      <c r="D3617" s="428">
        <v>23.482500000000002</v>
      </c>
      <c r="E3617" s="449" t="s">
        <v>206</v>
      </c>
      <c r="F3617" s="450" t="s">
        <v>1500</v>
      </c>
      <c r="G3617" s="450" t="s">
        <v>2901</v>
      </c>
      <c r="H3617" s="450" t="s">
        <v>5640</v>
      </c>
      <c r="I3617" s="452" t="s">
        <v>1526</v>
      </c>
      <c r="J3617" s="457" t="s">
        <v>840</v>
      </c>
      <c r="K3617" s="407"/>
      <c r="L3617" s="407">
        <v>5</v>
      </c>
      <c r="M3617" s="407">
        <v>5</v>
      </c>
      <c r="N3617" s="425" t="s">
        <v>840</v>
      </c>
      <c r="O3617" s="437"/>
      <c r="P3617" s="406"/>
      <c r="Q3617" s="406"/>
      <c r="R3617" s="406"/>
      <c r="S3617" s="406"/>
      <c r="T3617" s="406"/>
      <c r="U3617" s="406"/>
      <c r="V3617" s="406" t="e">
        <f t="shared" si="193"/>
        <v>#VALUE!</v>
      </c>
      <c r="W3617" s="676"/>
      <c r="X3617" s="507" t="e">
        <f t="shared" si="191"/>
        <v>#VALUE!</v>
      </c>
      <c r="Y3617" s="508" t="e">
        <f t="shared" si="192"/>
        <v>#VALUE!</v>
      </c>
      <c r="Z3617" s="509"/>
      <c r="AA3617" s="510"/>
      <c r="AB3617" s="628" t="s">
        <v>1310</v>
      </c>
      <c r="AC3617" s="431" t="s">
        <v>1156</v>
      </c>
      <c r="AD3617" s="356"/>
      <c r="AE3617" s="356"/>
      <c r="AF3617" s="356"/>
      <c r="AG3617" s="356"/>
      <c r="AH3617" s="356"/>
      <c r="AI3617" s="356"/>
      <c r="AJ3617" s="441"/>
      <c r="AK3617" s="359"/>
    </row>
    <row r="3618" spans="1:37">
      <c r="A3618" s="367"/>
      <c r="B3618" s="386" t="s">
        <v>1022</v>
      </c>
      <c r="C3618" s="402">
        <v>46.735100000000003</v>
      </c>
      <c r="D3618" s="428">
        <v>23.481400000000001</v>
      </c>
      <c r="E3618" s="449" t="s">
        <v>206</v>
      </c>
      <c r="F3618" s="450" t="s">
        <v>1500</v>
      </c>
      <c r="G3618" s="450" t="s">
        <v>2901</v>
      </c>
      <c r="H3618" s="450" t="s">
        <v>2940</v>
      </c>
      <c r="I3618" s="452" t="s">
        <v>684</v>
      </c>
      <c r="J3618" s="457" t="s">
        <v>840</v>
      </c>
      <c r="K3618" s="407">
        <v>53</v>
      </c>
      <c r="L3618" s="407">
        <v>4</v>
      </c>
      <c r="M3618" s="407">
        <v>4</v>
      </c>
      <c r="N3618" s="425">
        <v>636</v>
      </c>
      <c r="O3618" s="437"/>
      <c r="P3618" s="406"/>
      <c r="Q3618" s="406"/>
      <c r="R3618" s="406"/>
      <c r="S3618" s="406"/>
      <c r="T3618" s="406"/>
      <c r="U3618" s="406"/>
      <c r="V3618" s="406">
        <f t="shared" si="193"/>
        <v>636</v>
      </c>
      <c r="W3618" s="676"/>
      <c r="X3618" s="507" t="str">
        <f t="shared" si="191"/>
        <v>636 număr camere necunoscut &lt;span style="color: red;"&gt;(spuneți-mi sau trimiteți tabel întreținere)&lt;/span&gt;</v>
      </c>
      <c r="Y3618" s="508" t="str">
        <f t="shared" si="192"/>
        <v>636 din care 636 număr camere necunoscut &lt;span style="color: red;"&gt;(spuneți-mi sau trimiteți tabel întreținere)&lt;/span&gt;</v>
      </c>
      <c r="Z3618" s="509"/>
      <c r="AA3618" s="510"/>
      <c r="AB3618" s="628" t="s">
        <v>1310</v>
      </c>
      <c r="AC3618" s="431" t="s">
        <v>1156</v>
      </c>
      <c r="AD3618" s="356"/>
      <c r="AE3618" s="356"/>
      <c r="AF3618" s="356"/>
      <c r="AG3618" s="356"/>
      <c r="AH3618" s="356"/>
      <c r="AI3618" s="356"/>
      <c r="AJ3618" s="441"/>
      <c r="AK3618" s="359"/>
    </row>
    <row r="3619" spans="1:37">
      <c r="A3619" s="367"/>
      <c r="B3619" s="386" t="s">
        <v>1022</v>
      </c>
      <c r="C3619" s="402">
        <v>46.735700000000001</v>
      </c>
      <c r="D3619" s="428">
        <v>23.4636</v>
      </c>
      <c r="E3619" s="449" t="s">
        <v>206</v>
      </c>
      <c r="F3619" s="450" t="s">
        <v>1500</v>
      </c>
      <c r="G3619" s="450" t="s">
        <v>2901</v>
      </c>
      <c r="H3619" s="450" t="s">
        <v>5641</v>
      </c>
      <c r="I3619" s="452" t="s">
        <v>840</v>
      </c>
      <c r="J3619" s="457" t="s">
        <v>840</v>
      </c>
      <c r="K3619" s="407" t="s">
        <v>840</v>
      </c>
      <c r="L3619" s="407" t="s">
        <v>840</v>
      </c>
      <c r="M3619" s="407" t="s">
        <v>840</v>
      </c>
      <c r="N3619" s="425" t="s">
        <v>840</v>
      </c>
      <c r="O3619" s="437"/>
      <c r="P3619" s="406"/>
      <c r="Q3619" s="406"/>
      <c r="R3619" s="406"/>
      <c r="S3619" s="406"/>
      <c r="T3619" s="406"/>
      <c r="U3619" s="406"/>
      <c r="V3619" s="406" t="e">
        <f t="shared" si="193"/>
        <v>#VALUE!</v>
      </c>
      <c r="W3619" s="676"/>
      <c r="X3619" s="507" t="e">
        <f t="shared" si="191"/>
        <v>#VALUE!</v>
      </c>
      <c r="Y3619" s="508" t="e">
        <f t="shared" si="192"/>
        <v>#VALUE!</v>
      </c>
      <c r="Z3619" s="509"/>
      <c r="AA3619" s="510"/>
      <c r="AB3619" s="628" t="s">
        <v>1310</v>
      </c>
      <c r="AC3619" s="431" t="s">
        <v>1156</v>
      </c>
      <c r="AD3619" s="356"/>
      <c r="AE3619" s="356"/>
      <c r="AF3619" s="356"/>
      <c r="AG3619" s="356"/>
      <c r="AH3619" s="356"/>
      <c r="AI3619" s="356"/>
      <c r="AJ3619" s="441"/>
      <c r="AK3619" s="359"/>
    </row>
    <row r="3620" spans="1:37">
      <c r="A3620" s="367"/>
      <c r="B3620" s="386" t="s">
        <v>1022</v>
      </c>
      <c r="C3620" s="402">
        <v>46.735900000000001</v>
      </c>
      <c r="D3620" s="428">
        <v>23.476099999999999</v>
      </c>
      <c r="E3620" s="449" t="s">
        <v>206</v>
      </c>
      <c r="F3620" s="450" t="s">
        <v>1500</v>
      </c>
      <c r="G3620" s="450" t="s">
        <v>2901</v>
      </c>
      <c r="H3620" s="450" t="s">
        <v>2940</v>
      </c>
      <c r="I3620" s="452" t="s">
        <v>721</v>
      </c>
      <c r="J3620" s="457" t="s">
        <v>840</v>
      </c>
      <c r="K3620" s="407" t="s">
        <v>840</v>
      </c>
      <c r="L3620" s="407">
        <v>5</v>
      </c>
      <c r="M3620" s="407">
        <v>5</v>
      </c>
      <c r="N3620" s="425" t="s">
        <v>840</v>
      </c>
      <c r="O3620" s="437"/>
      <c r="P3620" s="406"/>
      <c r="Q3620" s="406"/>
      <c r="R3620" s="406"/>
      <c r="S3620" s="406"/>
      <c r="T3620" s="406"/>
      <c r="U3620" s="406"/>
      <c r="V3620" s="406" t="e">
        <f t="shared" si="193"/>
        <v>#VALUE!</v>
      </c>
      <c r="W3620" s="676"/>
      <c r="X3620" s="507" t="e">
        <f t="shared" si="191"/>
        <v>#VALUE!</v>
      </c>
      <c r="Y3620" s="508" t="e">
        <f t="shared" si="192"/>
        <v>#VALUE!</v>
      </c>
      <c r="Z3620" s="509"/>
      <c r="AA3620" s="510"/>
      <c r="AB3620" s="628" t="s">
        <v>1310</v>
      </c>
      <c r="AC3620" s="431" t="s">
        <v>1156</v>
      </c>
      <c r="AD3620" s="356"/>
      <c r="AE3620" s="356"/>
      <c r="AF3620" s="356"/>
      <c r="AG3620" s="356"/>
      <c r="AH3620" s="356"/>
      <c r="AI3620" s="356"/>
      <c r="AJ3620" s="441"/>
      <c r="AK3620" s="359"/>
    </row>
    <row r="3621" spans="1:37">
      <c r="A3621" s="367"/>
      <c r="B3621" s="386" t="s">
        <v>1022</v>
      </c>
      <c r="C3621" s="402">
        <v>46.736400000000003</v>
      </c>
      <c r="D3621" s="428">
        <v>23.476700000000001</v>
      </c>
      <c r="E3621" s="449" t="s">
        <v>206</v>
      </c>
      <c r="F3621" s="450" t="s">
        <v>1500</v>
      </c>
      <c r="G3621" s="450" t="s">
        <v>2901</v>
      </c>
      <c r="H3621" s="450" t="s">
        <v>2940</v>
      </c>
      <c r="I3621" s="452" t="s">
        <v>681</v>
      </c>
      <c r="J3621" s="457" t="s">
        <v>840</v>
      </c>
      <c r="K3621" s="407">
        <v>15</v>
      </c>
      <c r="L3621" s="407">
        <v>5</v>
      </c>
      <c r="M3621" s="407">
        <v>5</v>
      </c>
      <c r="N3621" s="425" t="s">
        <v>840</v>
      </c>
      <c r="O3621" s="437"/>
      <c r="P3621" s="406"/>
      <c r="Q3621" s="406"/>
      <c r="R3621" s="406"/>
      <c r="S3621" s="406"/>
      <c r="T3621" s="406"/>
      <c r="U3621" s="406"/>
      <c r="V3621" s="406" t="e">
        <f t="shared" si="193"/>
        <v>#VALUE!</v>
      </c>
      <c r="W3621" s="676"/>
      <c r="X3621" s="507" t="e">
        <f t="shared" si="191"/>
        <v>#VALUE!</v>
      </c>
      <c r="Y3621" s="508" t="e">
        <f t="shared" si="192"/>
        <v>#VALUE!</v>
      </c>
      <c r="Z3621" s="509"/>
      <c r="AA3621" s="510"/>
      <c r="AB3621" s="628" t="s">
        <v>1310</v>
      </c>
      <c r="AC3621" s="431" t="s">
        <v>1156</v>
      </c>
      <c r="AD3621" s="356"/>
      <c r="AE3621" s="356"/>
      <c r="AF3621" s="356"/>
      <c r="AG3621" s="356"/>
      <c r="AH3621" s="356"/>
      <c r="AI3621" s="356"/>
      <c r="AJ3621" s="441"/>
      <c r="AK3621" s="359"/>
    </row>
    <row r="3622" spans="1:37">
      <c r="A3622" s="367"/>
      <c r="B3622" s="386" t="s">
        <v>1022</v>
      </c>
      <c r="C3622" s="402">
        <v>46.736800000000002</v>
      </c>
      <c r="D3622" s="428">
        <v>23.462299999999999</v>
      </c>
      <c r="E3622" s="449" t="s">
        <v>206</v>
      </c>
      <c r="F3622" s="450" t="s">
        <v>1500</v>
      </c>
      <c r="G3622" s="450" t="s">
        <v>2901</v>
      </c>
      <c r="H3622" s="450" t="s">
        <v>5641</v>
      </c>
      <c r="I3622" s="452" t="s">
        <v>840</v>
      </c>
      <c r="J3622" s="457" t="s">
        <v>840</v>
      </c>
      <c r="K3622" s="407" t="s">
        <v>840</v>
      </c>
      <c r="L3622" s="407" t="s">
        <v>840</v>
      </c>
      <c r="M3622" s="407" t="s">
        <v>840</v>
      </c>
      <c r="N3622" s="425" t="s">
        <v>840</v>
      </c>
      <c r="O3622" s="437"/>
      <c r="P3622" s="406"/>
      <c r="Q3622" s="406"/>
      <c r="R3622" s="406"/>
      <c r="S3622" s="406"/>
      <c r="T3622" s="406"/>
      <c r="U3622" s="406"/>
      <c r="V3622" s="406" t="e">
        <f t="shared" si="193"/>
        <v>#VALUE!</v>
      </c>
      <c r="W3622" s="676"/>
      <c r="X3622" s="507" t="e">
        <f t="shared" si="191"/>
        <v>#VALUE!</v>
      </c>
      <c r="Y3622" s="508" t="e">
        <f t="shared" si="192"/>
        <v>#VALUE!</v>
      </c>
      <c r="Z3622" s="509"/>
      <c r="AA3622" s="510"/>
      <c r="AB3622" s="628" t="s">
        <v>1310</v>
      </c>
      <c r="AC3622" s="431" t="s">
        <v>1156</v>
      </c>
      <c r="AD3622" s="356"/>
      <c r="AE3622" s="356"/>
      <c r="AF3622" s="356"/>
      <c r="AG3622" s="356"/>
      <c r="AH3622" s="356"/>
      <c r="AI3622" s="356"/>
      <c r="AJ3622" s="441"/>
      <c r="AK3622" s="359"/>
    </row>
    <row r="3623" spans="1:37">
      <c r="A3623" s="367"/>
      <c r="B3623" s="386" t="s">
        <v>1022</v>
      </c>
      <c r="C3623" s="402">
        <v>46.737099999999998</v>
      </c>
      <c r="D3623" s="428">
        <v>23.4725</v>
      </c>
      <c r="E3623" s="449" t="s">
        <v>206</v>
      </c>
      <c r="F3623" s="450" t="s">
        <v>1500</v>
      </c>
      <c r="G3623" s="450" t="s">
        <v>2901</v>
      </c>
      <c r="H3623" s="450" t="s">
        <v>2940</v>
      </c>
      <c r="I3623" s="452" t="s">
        <v>706</v>
      </c>
      <c r="J3623" s="457" t="s">
        <v>840</v>
      </c>
      <c r="K3623" s="407">
        <v>8</v>
      </c>
      <c r="L3623" s="407">
        <v>4</v>
      </c>
      <c r="M3623" s="407">
        <v>4</v>
      </c>
      <c r="N3623" s="425" t="s">
        <v>840</v>
      </c>
      <c r="O3623" s="437"/>
      <c r="P3623" s="406"/>
      <c r="Q3623" s="406"/>
      <c r="R3623" s="406"/>
      <c r="S3623" s="406"/>
      <c r="T3623" s="406"/>
      <c r="U3623" s="406"/>
      <c r="V3623" s="406" t="e">
        <f t="shared" si="193"/>
        <v>#VALUE!</v>
      </c>
      <c r="W3623" s="676"/>
      <c r="X3623" s="507" t="e">
        <f t="shared" si="191"/>
        <v>#VALUE!</v>
      </c>
      <c r="Y3623" s="508" t="e">
        <f t="shared" si="192"/>
        <v>#VALUE!</v>
      </c>
      <c r="Z3623" s="509"/>
      <c r="AA3623" s="510"/>
      <c r="AB3623" s="628" t="s">
        <v>1310</v>
      </c>
      <c r="AC3623" s="431" t="s">
        <v>1156</v>
      </c>
      <c r="AD3623" s="356"/>
      <c r="AE3623" s="356"/>
      <c r="AF3623" s="356"/>
      <c r="AG3623" s="356"/>
      <c r="AH3623" s="356"/>
      <c r="AI3623" s="356"/>
      <c r="AJ3623" s="441"/>
      <c r="AK3623" s="359"/>
    </row>
    <row r="3624" spans="1:37">
      <c r="A3624" s="367"/>
      <c r="B3624" s="386" t="s">
        <v>1022</v>
      </c>
      <c r="C3624" s="402">
        <v>46.737499999999997</v>
      </c>
      <c r="D3624" s="428">
        <v>23.471699999999998</v>
      </c>
      <c r="E3624" s="449" t="s">
        <v>206</v>
      </c>
      <c r="F3624" s="450" t="s">
        <v>1500</v>
      </c>
      <c r="G3624" s="450" t="s">
        <v>2901</v>
      </c>
      <c r="H3624" s="450" t="s">
        <v>2940</v>
      </c>
      <c r="I3624" s="452" t="s">
        <v>673</v>
      </c>
      <c r="J3624" s="457" t="s">
        <v>840</v>
      </c>
      <c r="K3624" s="407">
        <v>6</v>
      </c>
      <c r="L3624" s="407">
        <v>4</v>
      </c>
      <c r="M3624" s="407">
        <v>4</v>
      </c>
      <c r="N3624" s="425" t="s">
        <v>840</v>
      </c>
      <c r="O3624" s="437"/>
      <c r="P3624" s="406"/>
      <c r="Q3624" s="406"/>
      <c r="R3624" s="406"/>
      <c r="S3624" s="406"/>
      <c r="T3624" s="406"/>
      <c r="U3624" s="406"/>
      <c r="V3624" s="406" t="e">
        <f t="shared" si="193"/>
        <v>#VALUE!</v>
      </c>
      <c r="W3624" s="676"/>
      <c r="X3624" s="507" t="e">
        <f t="shared" si="191"/>
        <v>#VALUE!</v>
      </c>
      <c r="Y3624" s="508" t="e">
        <f t="shared" si="192"/>
        <v>#VALUE!</v>
      </c>
      <c r="Z3624" s="509"/>
      <c r="AA3624" s="510"/>
      <c r="AB3624" s="628" t="s">
        <v>1310</v>
      </c>
      <c r="AC3624" s="431" t="s">
        <v>1156</v>
      </c>
      <c r="AD3624" s="356"/>
      <c r="AE3624" s="356"/>
      <c r="AF3624" s="356"/>
      <c r="AG3624" s="356"/>
      <c r="AH3624" s="356"/>
      <c r="AI3624" s="356"/>
      <c r="AJ3624" s="441"/>
      <c r="AK3624" s="359"/>
    </row>
    <row r="3625" spans="1:37">
      <c r="A3625" s="367"/>
      <c r="B3625" s="386" t="s">
        <v>1022</v>
      </c>
      <c r="C3625" s="402">
        <v>46.7376</v>
      </c>
      <c r="D3625" s="428">
        <v>23.484999999999999</v>
      </c>
      <c r="E3625" s="449" t="s">
        <v>206</v>
      </c>
      <c r="F3625" s="450" t="s">
        <v>1500</v>
      </c>
      <c r="G3625" s="450" t="s">
        <v>2901</v>
      </c>
      <c r="H3625" s="450" t="s">
        <v>2940</v>
      </c>
      <c r="I3625" s="452" t="s">
        <v>684</v>
      </c>
      <c r="J3625" s="457" t="s">
        <v>840</v>
      </c>
      <c r="K3625" s="407" t="s">
        <v>840</v>
      </c>
      <c r="L3625" s="407">
        <v>4</v>
      </c>
      <c r="M3625" s="407">
        <v>4</v>
      </c>
      <c r="N3625" s="425" t="s">
        <v>840</v>
      </c>
      <c r="O3625" s="437"/>
      <c r="P3625" s="406"/>
      <c r="Q3625" s="406"/>
      <c r="R3625" s="406"/>
      <c r="S3625" s="406"/>
      <c r="T3625" s="406"/>
      <c r="U3625" s="406"/>
      <c r="V3625" s="406" t="e">
        <f t="shared" si="193"/>
        <v>#VALUE!</v>
      </c>
      <c r="W3625" s="676"/>
      <c r="X3625" s="507" t="e">
        <f t="shared" ref="X3625:X3688" si="194">CONCATENATE(IF(ISBLANK(O3625),"",CONCATENATE(O3625,O$2,", ")),IF(ISBLANK(P3625),"",CONCATENATE(P3625,P$2,", ")),IF(ISBLANK(Q3625),"",CONCATENATE(Q3625,Q$2,", ")),IF(ISBLANK(R3625),"",CONCATENATE(R3625,R$2,", ")),IF(ISBLANK(S3625),"",CONCATENATE(S3625,S$2,", ")),IF(ISBLANK(T3625),"",CONCATENATE(T3625,T$2,", ")),IF(ISBLANK(U3625),"",CONCATENATE(U3625,U$2,", ")),IF(ISBLANK(V3625),"",CONCATENATE(W3625,V3625,V$2)))</f>
        <v>#VALUE!</v>
      </c>
      <c r="Y3625" s="508" t="e">
        <f t="shared" ref="Y3625:Y3688" si="195">W3625&amp;N3625&amp;" din care "&amp;X3625</f>
        <v>#VALUE!</v>
      </c>
      <c r="Z3625" s="509"/>
      <c r="AA3625" s="510"/>
      <c r="AB3625" s="628" t="s">
        <v>1310</v>
      </c>
      <c r="AC3625" s="431" t="s">
        <v>1156</v>
      </c>
      <c r="AD3625" s="356"/>
      <c r="AE3625" s="356"/>
      <c r="AF3625" s="356"/>
      <c r="AG3625" s="356"/>
      <c r="AH3625" s="356"/>
      <c r="AI3625" s="356"/>
      <c r="AJ3625" s="441"/>
      <c r="AK3625" s="359"/>
    </row>
    <row r="3626" spans="1:37">
      <c r="A3626" s="367"/>
      <c r="B3626" s="386" t="s">
        <v>1022</v>
      </c>
      <c r="C3626" s="402">
        <v>46.7378</v>
      </c>
      <c r="D3626" s="428">
        <v>23.486000000000001</v>
      </c>
      <c r="E3626" s="449" t="s">
        <v>206</v>
      </c>
      <c r="F3626" s="450" t="s">
        <v>1500</v>
      </c>
      <c r="G3626" s="450" t="s">
        <v>2901</v>
      </c>
      <c r="H3626" s="450" t="s">
        <v>2940</v>
      </c>
      <c r="I3626" s="452" t="s">
        <v>721</v>
      </c>
      <c r="J3626" s="457" t="s">
        <v>840</v>
      </c>
      <c r="K3626" s="407" t="s">
        <v>840</v>
      </c>
      <c r="L3626" s="407">
        <v>5</v>
      </c>
      <c r="M3626" s="407">
        <v>5</v>
      </c>
      <c r="N3626" s="425" t="s">
        <v>840</v>
      </c>
      <c r="O3626" s="437"/>
      <c r="P3626" s="406"/>
      <c r="Q3626" s="406"/>
      <c r="R3626" s="406"/>
      <c r="S3626" s="406"/>
      <c r="T3626" s="406"/>
      <c r="U3626" s="406"/>
      <c r="V3626" s="406" t="e">
        <f t="shared" ref="V3626:V3689" si="196">N3626-SUM(O3626:U3626)</f>
        <v>#VALUE!</v>
      </c>
      <c r="W3626" s="676"/>
      <c r="X3626" s="507" t="e">
        <f t="shared" si="194"/>
        <v>#VALUE!</v>
      </c>
      <c r="Y3626" s="508" t="e">
        <f t="shared" si="195"/>
        <v>#VALUE!</v>
      </c>
      <c r="Z3626" s="509"/>
      <c r="AA3626" s="510"/>
      <c r="AB3626" s="628" t="s">
        <v>1310</v>
      </c>
      <c r="AC3626" s="431" t="s">
        <v>1156</v>
      </c>
      <c r="AD3626" s="356"/>
      <c r="AE3626" s="356"/>
      <c r="AF3626" s="356"/>
      <c r="AG3626" s="356"/>
      <c r="AH3626" s="356"/>
      <c r="AI3626" s="356"/>
      <c r="AJ3626" s="441"/>
      <c r="AK3626" s="359"/>
    </row>
    <row r="3627" spans="1:37">
      <c r="A3627" s="367"/>
      <c r="B3627" s="386" t="s">
        <v>1022</v>
      </c>
      <c r="C3627" s="402">
        <v>46.737900000000003</v>
      </c>
      <c r="D3627" s="428">
        <v>23.478200000000001</v>
      </c>
      <c r="E3627" s="449" t="s">
        <v>206</v>
      </c>
      <c r="F3627" s="450" t="s">
        <v>1500</v>
      </c>
      <c r="G3627" s="450" t="s">
        <v>2901</v>
      </c>
      <c r="H3627" s="450" t="s">
        <v>2940</v>
      </c>
      <c r="I3627" s="452" t="s">
        <v>840</v>
      </c>
      <c r="J3627" s="457" t="s">
        <v>840</v>
      </c>
      <c r="K3627" s="407" t="s">
        <v>840</v>
      </c>
      <c r="L3627" s="407" t="s">
        <v>840</v>
      </c>
      <c r="M3627" s="407" t="s">
        <v>840</v>
      </c>
      <c r="N3627" s="425" t="s">
        <v>840</v>
      </c>
      <c r="O3627" s="437"/>
      <c r="P3627" s="406"/>
      <c r="Q3627" s="406"/>
      <c r="R3627" s="406"/>
      <c r="S3627" s="406"/>
      <c r="T3627" s="406"/>
      <c r="U3627" s="406"/>
      <c r="V3627" s="406" t="e">
        <f t="shared" si="196"/>
        <v>#VALUE!</v>
      </c>
      <c r="W3627" s="676"/>
      <c r="X3627" s="507" t="e">
        <f t="shared" si="194"/>
        <v>#VALUE!</v>
      </c>
      <c r="Y3627" s="508" t="e">
        <f t="shared" si="195"/>
        <v>#VALUE!</v>
      </c>
      <c r="Z3627" s="509"/>
      <c r="AA3627" s="510"/>
      <c r="AB3627" s="628" t="s">
        <v>1310</v>
      </c>
      <c r="AC3627" s="431" t="s">
        <v>1156</v>
      </c>
      <c r="AD3627" s="356"/>
      <c r="AE3627" s="356"/>
      <c r="AF3627" s="356"/>
      <c r="AG3627" s="356"/>
      <c r="AH3627" s="356"/>
      <c r="AI3627" s="356"/>
      <c r="AJ3627" s="441"/>
      <c r="AK3627" s="359"/>
    </row>
    <row r="3628" spans="1:37">
      <c r="A3628" s="367"/>
      <c r="B3628" s="386" t="s">
        <v>1022</v>
      </c>
      <c r="C3628" s="402">
        <v>46.738</v>
      </c>
      <c r="D3628" s="428">
        <v>23.496099999999998</v>
      </c>
      <c r="E3628" s="449" t="s">
        <v>206</v>
      </c>
      <c r="F3628" s="450" t="s">
        <v>1500</v>
      </c>
      <c r="G3628" s="450" t="s">
        <v>2901</v>
      </c>
      <c r="H3628" s="450" t="s">
        <v>3293</v>
      </c>
      <c r="I3628" s="452" t="s">
        <v>720</v>
      </c>
      <c r="J3628" s="457" t="s">
        <v>840</v>
      </c>
      <c r="K3628" s="407" t="s">
        <v>840</v>
      </c>
      <c r="L3628" s="407">
        <v>4</v>
      </c>
      <c r="M3628" s="407">
        <v>4</v>
      </c>
      <c r="N3628" s="425" t="s">
        <v>840</v>
      </c>
      <c r="O3628" s="437"/>
      <c r="P3628" s="406"/>
      <c r="Q3628" s="406"/>
      <c r="R3628" s="406"/>
      <c r="S3628" s="406"/>
      <c r="T3628" s="406"/>
      <c r="U3628" s="406"/>
      <c r="V3628" s="406" t="e">
        <f t="shared" si="196"/>
        <v>#VALUE!</v>
      </c>
      <c r="W3628" s="676"/>
      <c r="X3628" s="507" t="e">
        <f t="shared" si="194"/>
        <v>#VALUE!</v>
      </c>
      <c r="Y3628" s="508" t="e">
        <f t="shared" si="195"/>
        <v>#VALUE!</v>
      </c>
      <c r="Z3628" s="509"/>
      <c r="AA3628" s="510"/>
      <c r="AB3628" s="628" t="s">
        <v>1310</v>
      </c>
      <c r="AC3628" s="431" t="s">
        <v>1156</v>
      </c>
      <c r="AD3628" s="356"/>
      <c r="AE3628" s="356"/>
      <c r="AF3628" s="356"/>
      <c r="AG3628" s="356"/>
      <c r="AH3628" s="356"/>
      <c r="AI3628" s="356"/>
      <c r="AJ3628" s="441"/>
      <c r="AK3628" s="359"/>
    </row>
    <row r="3629" spans="1:37">
      <c r="A3629" s="367"/>
      <c r="B3629" s="386" t="s">
        <v>1022</v>
      </c>
      <c r="C3629" s="402">
        <v>46.738</v>
      </c>
      <c r="D3629" s="428">
        <v>23.4969</v>
      </c>
      <c r="E3629" s="449" t="s">
        <v>206</v>
      </c>
      <c r="F3629" s="450" t="s">
        <v>1500</v>
      </c>
      <c r="G3629" s="450" t="s">
        <v>2901</v>
      </c>
      <c r="H3629" s="450" t="s">
        <v>5642</v>
      </c>
      <c r="I3629" s="452" t="s">
        <v>865</v>
      </c>
      <c r="J3629" s="457" t="s">
        <v>840</v>
      </c>
      <c r="K3629" s="407">
        <v>10</v>
      </c>
      <c r="L3629" s="407">
        <v>4</v>
      </c>
      <c r="M3629" s="407">
        <v>4</v>
      </c>
      <c r="N3629" s="425" t="s">
        <v>840</v>
      </c>
      <c r="O3629" s="437"/>
      <c r="P3629" s="406"/>
      <c r="Q3629" s="406"/>
      <c r="R3629" s="406"/>
      <c r="S3629" s="406"/>
      <c r="T3629" s="406"/>
      <c r="U3629" s="406"/>
      <c r="V3629" s="406" t="e">
        <f t="shared" si="196"/>
        <v>#VALUE!</v>
      </c>
      <c r="W3629" s="676"/>
      <c r="X3629" s="507" t="e">
        <f t="shared" si="194"/>
        <v>#VALUE!</v>
      </c>
      <c r="Y3629" s="508" t="e">
        <f t="shared" si="195"/>
        <v>#VALUE!</v>
      </c>
      <c r="Z3629" s="509"/>
      <c r="AA3629" s="510"/>
      <c r="AB3629" s="628" t="s">
        <v>1310</v>
      </c>
      <c r="AC3629" s="431" t="s">
        <v>1156</v>
      </c>
      <c r="AD3629" s="356"/>
      <c r="AE3629" s="356"/>
      <c r="AF3629" s="356"/>
      <c r="AG3629" s="356"/>
      <c r="AH3629" s="356"/>
      <c r="AI3629" s="356"/>
      <c r="AJ3629" s="441"/>
      <c r="AK3629" s="359"/>
    </row>
    <row r="3630" spans="1:37">
      <c r="A3630" s="367"/>
      <c r="B3630" s="386" t="s">
        <v>1022</v>
      </c>
      <c r="C3630" s="402">
        <v>46.738100000000003</v>
      </c>
      <c r="D3630" s="428">
        <v>23.467099999999999</v>
      </c>
      <c r="E3630" s="449" t="s">
        <v>206</v>
      </c>
      <c r="F3630" s="450" t="s">
        <v>1500</v>
      </c>
      <c r="G3630" s="450" t="s">
        <v>2901</v>
      </c>
      <c r="H3630" s="450" t="s">
        <v>2940</v>
      </c>
      <c r="I3630" s="452" t="s">
        <v>840</v>
      </c>
      <c r="J3630" s="457" t="s">
        <v>840</v>
      </c>
      <c r="K3630" s="407" t="s">
        <v>840</v>
      </c>
      <c r="L3630" s="407" t="s">
        <v>840</v>
      </c>
      <c r="M3630" s="407" t="s">
        <v>840</v>
      </c>
      <c r="N3630" s="425" t="s">
        <v>840</v>
      </c>
      <c r="O3630" s="437"/>
      <c r="P3630" s="406"/>
      <c r="Q3630" s="406"/>
      <c r="R3630" s="406"/>
      <c r="S3630" s="406"/>
      <c r="T3630" s="406"/>
      <c r="U3630" s="406"/>
      <c r="V3630" s="406" t="e">
        <f t="shared" si="196"/>
        <v>#VALUE!</v>
      </c>
      <c r="W3630" s="676"/>
      <c r="X3630" s="507" t="e">
        <f t="shared" si="194"/>
        <v>#VALUE!</v>
      </c>
      <c r="Y3630" s="508" t="e">
        <f t="shared" si="195"/>
        <v>#VALUE!</v>
      </c>
      <c r="Z3630" s="509"/>
      <c r="AA3630" s="510"/>
      <c r="AB3630" s="628" t="s">
        <v>1310</v>
      </c>
      <c r="AC3630" s="431" t="s">
        <v>1156</v>
      </c>
      <c r="AD3630" s="356"/>
      <c r="AE3630" s="356"/>
      <c r="AF3630" s="356"/>
      <c r="AG3630" s="356"/>
      <c r="AH3630" s="356"/>
      <c r="AI3630" s="356"/>
      <c r="AJ3630" s="441"/>
      <c r="AK3630" s="359"/>
    </row>
    <row r="3631" spans="1:37">
      <c r="A3631" s="367"/>
      <c r="B3631" s="386" t="s">
        <v>1022</v>
      </c>
      <c r="C3631" s="402">
        <v>46.738100000000003</v>
      </c>
      <c r="D3631" s="428">
        <v>23.485099999999999</v>
      </c>
      <c r="E3631" s="449" t="s">
        <v>206</v>
      </c>
      <c r="F3631" s="450" t="s">
        <v>1500</v>
      </c>
      <c r="G3631" s="450" t="s">
        <v>2901</v>
      </c>
      <c r="H3631" s="450" t="s">
        <v>2940</v>
      </c>
      <c r="I3631" s="452" t="s">
        <v>673</v>
      </c>
      <c r="J3631" s="457" t="s">
        <v>840</v>
      </c>
      <c r="K3631" s="407" t="s">
        <v>840</v>
      </c>
      <c r="L3631" s="407">
        <v>4</v>
      </c>
      <c r="M3631" s="407">
        <v>4</v>
      </c>
      <c r="N3631" s="425" t="s">
        <v>840</v>
      </c>
      <c r="O3631" s="437"/>
      <c r="P3631" s="406"/>
      <c r="Q3631" s="406"/>
      <c r="R3631" s="406"/>
      <c r="S3631" s="406"/>
      <c r="T3631" s="406"/>
      <c r="U3631" s="406"/>
      <c r="V3631" s="406" t="e">
        <f t="shared" si="196"/>
        <v>#VALUE!</v>
      </c>
      <c r="W3631" s="676"/>
      <c r="X3631" s="507" t="e">
        <f t="shared" si="194"/>
        <v>#VALUE!</v>
      </c>
      <c r="Y3631" s="508" t="e">
        <f t="shared" si="195"/>
        <v>#VALUE!</v>
      </c>
      <c r="Z3631" s="509"/>
      <c r="AA3631" s="510"/>
      <c r="AB3631" s="628" t="s">
        <v>1310</v>
      </c>
      <c r="AC3631" s="431" t="s">
        <v>1156</v>
      </c>
      <c r="AD3631" s="356"/>
      <c r="AE3631" s="356"/>
      <c r="AF3631" s="356"/>
      <c r="AG3631" s="356"/>
      <c r="AH3631" s="356"/>
      <c r="AI3631" s="356"/>
      <c r="AJ3631" s="441"/>
      <c r="AK3631" s="359"/>
    </row>
    <row r="3632" spans="1:37">
      <c r="A3632" s="367"/>
      <c r="B3632" s="386" t="s">
        <v>1022</v>
      </c>
      <c r="C3632" s="402">
        <v>46.738100000000003</v>
      </c>
      <c r="D3632" s="428">
        <v>23.486699999999999</v>
      </c>
      <c r="E3632" s="449" t="s">
        <v>206</v>
      </c>
      <c r="F3632" s="450" t="s">
        <v>1500</v>
      </c>
      <c r="G3632" s="450" t="s">
        <v>2901</v>
      </c>
      <c r="H3632" s="450" t="s">
        <v>2940</v>
      </c>
      <c r="I3632" s="452" t="s">
        <v>721</v>
      </c>
      <c r="J3632" s="457" t="s">
        <v>840</v>
      </c>
      <c r="K3632" s="407">
        <v>7</v>
      </c>
      <c r="L3632" s="407">
        <v>5</v>
      </c>
      <c r="M3632" s="407">
        <v>5</v>
      </c>
      <c r="N3632" s="425" t="s">
        <v>840</v>
      </c>
      <c r="O3632" s="437"/>
      <c r="P3632" s="406"/>
      <c r="Q3632" s="406"/>
      <c r="R3632" s="406"/>
      <c r="S3632" s="406"/>
      <c r="T3632" s="406"/>
      <c r="U3632" s="406"/>
      <c r="V3632" s="406" t="e">
        <f t="shared" si="196"/>
        <v>#VALUE!</v>
      </c>
      <c r="W3632" s="676"/>
      <c r="X3632" s="507" t="e">
        <f t="shared" si="194"/>
        <v>#VALUE!</v>
      </c>
      <c r="Y3632" s="508" t="e">
        <f t="shared" si="195"/>
        <v>#VALUE!</v>
      </c>
      <c r="Z3632" s="509"/>
      <c r="AA3632" s="510"/>
      <c r="AB3632" s="628" t="s">
        <v>1310</v>
      </c>
      <c r="AC3632" s="431" t="s">
        <v>1156</v>
      </c>
      <c r="AD3632" s="356"/>
      <c r="AE3632" s="356"/>
      <c r="AF3632" s="356"/>
      <c r="AG3632" s="356"/>
      <c r="AH3632" s="356"/>
      <c r="AI3632" s="356"/>
      <c r="AJ3632" s="441"/>
      <c r="AK3632" s="359"/>
    </row>
    <row r="3633" spans="1:37">
      <c r="A3633" s="367"/>
      <c r="B3633" s="386" t="s">
        <v>1022</v>
      </c>
      <c r="C3633" s="402">
        <v>46.738300000000002</v>
      </c>
      <c r="D3633" s="428">
        <v>23.488800000000001</v>
      </c>
      <c r="E3633" s="449" t="s">
        <v>206</v>
      </c>
      <c r="F3633" s="450" t="s">
        <v>1500</v>
      </c>
      <c r="G3633" s="450" t="s">
        <v>2901</v>
      </c>
      <c r="H3633" s="450" t="s">
        <v>2940</v>
      </c>
      <c r="I3633" s="452" t="s">
        <v>721</v>
      </c>
      <c r="J3633" s="457" t="s">
        <v>840</v>
      </c>
      <c r="K3633" s="407">
        <v>18</v>
      </c>
      <c r="L3633" s="407">
        <v>5</v>
      </c>
      <c r="M3633" s="407">
        <v>5</v>
      </c>
      <c r="N3633" s="425" t="s">
        <v>840</v>
      </c>
      <c r="O3633" s="437"/>
      <c r="P3633" s="406"/>
      <c r="Q3633" s="406"/>
      <c r="R3633" s="406"/>
      <c r="S3633" s="406"/>
      <c r="T3633" s="406"/>
      <c r="U3633" s="406"/>
      <c r="V3633" s="406" t="e">
        <f t="shared" si="196"/>
        <v>#VALUE!</v>
      </c>
      <c r="W3633" s="676"/>
      <c r="X3633" s="507" t="e">
        <f t="shared" si="194"/>
        <v>#VALUE!</v>
      </c>
      <c r="Y3633" s="508" t="e">
        <f t="shared" si="195"/>
        <v>#VALUE!</v>
      </c>
      <c r="Z3633" s="509"/>
      <c r="AA3633" s="510"/>
      <c r="AB3633" s="628" t="s">
        <v>1310</v>
      </c>
      <c r="AC3633" s="431" t="s">
        <v>1156</v>
      </c>
      <c r="AD3633" s="356"/>
      <c r="AE3633" s="356"/>
      <c r="AF3633" s="356"/>
      <c r="AG3633" s="356"/>
      <c r="AH3633" s="356"/>
      <c r="AI3633" s="356"/>
      <c r="AJ3633" s="441"/>
      <c r="AK3633" s="359"/>
    </row>
    <row r="3634" spans="1:37">
      <c r="A3634" s="367"/>
      <c r="B3634" s="386" t="s">
        <v>1022</v>
      </c>
      <c r="C3634" s="402">
        <v>46.738399999999999</v>
      </c>
      <c r="D3634" s="428">
        <v>23.496400000000001</v>
      </c>
      <c r="E3634" s="449" t="s">
        <v>206</v>
      </c>
      <c r="F3634" s="450" t="s">
        <v>1500</v>
      </c>
      <c r="G3634" s="450" t="s">
        <v>2901</v>
      </c>
      <c r="H3634" s="450" t="s">
        <v>5642</v>
      </c>
      <c r="I3634" s="452" t="s">
        <v>673</v>
      </c>
      <c r="J3634" s="457" t="s">
        <v>840</v>
      </c>
      <c r="K3634" s="407">
        <v>4</v>
      </c>
      <c r="L3634" s="407">
        <v>4</v>
      </c>
      <c r="M3634" s="407">
        <v>4</v>
      </c>
      <c r="N3634" s="425" t="s">
        <v>840</v>
      </c>
      <c r="O3634" s="437"/>
      <c r="P3634" s="406"/>
      <c r="Q3634" s="406"/>
      <c r="R3634" s="406"/>
      <c r="S3634" s="406"/>
      <c r="T3634" s="406"/>
      <c r="U3634" s="406"/>
      <c r="V3634" s="406" t="e">
        <f t="shared" si="196"/>
        <v>#VALUE!</v>
      </c>
      <c r="W3634" s="676"/>
      <c r="X3634" s="507" t="e">
        <f t="shared" si="194"/>
        <v>#VALUE!</v>
      </c>
      <c r="Y3634" s="508" t="e">
        <f t="shared" si="195"/>
        <v>#VALUE!</v>
      </c>
      <c r="Z3634" s="509"/>
      <c r="AA3634" s="510"/>
      <c r="AB3634" s="628" t="s">
        <v>1310</v>
      </c>
      <c r="AC3634" s="431" t="s">
        <v>1156</v>
      </c>
      <c r="AD3634" s="356"/>
      <c r="AE3634" s="356"/>
      <c r="AF3634" s="356"/>
      <c r="AG3634" s="356"/>
      <c r="AH3634" s="356"/>
      <c r="AI3634" s="356"/>
      <c r="AJ3634" s="441"/>
      <c r="AK3634" s="359"/>
    </row>
    <row r="3635" spans="1:37">
      <c r="A3635" s="367"/>
      <c r="B3635" s="386" t="s">
        <v>1022</v>
      </c>
      <c r="C3635" s="402">
        <v>46.738599999999998</v>
      </c>
      <c r="D3635" s="428">
        <v>23.481400000000001</v>
      </c>
      <c r="E3635" s="449" t="s">
        <v>206</v>
      </c>
      <c r="F3635" s="450" t="s">
        <v>1500</v>
      </c>
      <c r="G3635" s="450" t="s">
        <v>2901</v>
      </c>
      <c r="H3635" s="450" t="s">
        <v>2940</v>
      </c>
      <c r="I3635" s="452" t="s">
        <v>840</v>
      </c>
      <c r="J3635" s="457" t="s">
        <v>840</v>
      </c>
      <c r="K3635" s="407" t="s">
        <v>840</v>
      </c>
      <c r="L3635" s="407" t="s">
        <v>840</v>
      </c>
      <c r="M3635" s="407" t="s">
        <v>840</v>
      </c>
      <c r="N3635" s="425" t="s">
        <v>840</v>
      </c>
      <c r="O3635" s="437"/>
      <c r="P3635" s="406"/>
      <c r="Q3635" s="406"/>
      <c r="R3635" s="406"/>
      <c r="S3635" s="406"/>
      <c r="T3635" s="406"/>
      <c r="U3635" s="406"/>
      <c r="V3635" s="406" t="e">
        <f t="shared" si="196"/>
        <v>#VALUE!</v>
      </c>
      <c r="W3635" s="676"/>
      <c r="X3635" s="507" t="e">
        <f t="shared" si="194"/>
        <v>#VALUE!</v>
      </c>
      <c r="Y3635" s="508" t="e">
        <f t="shared" si="195"/>
        <v>#VALUE!</v>
      </c>
      <c r="Z3635" s="509"/>
      <c r="AA3635" s="510"/>
      <c r="AB3635" s="628" t="s">
        <v>1310</v>
      </c>
      <c r="AC3635" s="431" t="s">
        <v>1156</v>
      </c>
      <c r="AD3635" s="356"/>
      <c r="AE3635" s="356"/>
      <c r="AF3635" s="356"/>
      <c r="AG3635" s="356"/>
      <c r="AH3635" s="356"/>
      <c r="AI3635" s="356"/>
      <c r="AJ3635" s="441"/>
      <c r="AK3635" s="359"/>
    </row>
    <row r="3636" spans="1:37">
      <c r="A3636" s="367"/>
      <c r="B3636" s="386" t="s">
        <v>1022</v>
      </c>
      <c r="C3636" s="402">
        <v>46.738900000000001</v>
      </c>
      <c r="D3636" s="428">
        <v>23.491</v>
      </c>
      <c r="E3636" s="449" t="s">
        <v>206</v>
      </c>
      <c r="F3636" s="450" t="s">
        <v>1500</v>
      </c>
      <c r="G3636" s="450" t="s">
        <v>2901</v>
      </c>
      <c r="H3636" s="450" t="s">
        <v>2940</v>
      </c>
      <c r="I3636" s="452" t="s">
        <v>721</v>
      </c>
      <c r="J3636" s="457" t="s">
        <v>840</v>
      </c>
      <c r="K3636" s="407">
        <v>16</v>
      </c>
      <c r="L3636" s="407">
        <v>5</v>
      </c>
      <c r="M3636" s="407">
        <v>5</v>
      </c>
      <c r="N3636" s="425" t="s">
        <v>840</v>
      </c>
      <c r="O3636" s="437"/>
      <c r="P3636" s="406"/>
      <c r="Q3636" s="406"/>
      <c r="R3636" s="406"/>
      <c r="S3636" s="406"/>
      <c r="T3636" s="406"/>
      <c r="U3636" s="406"/>
      <c r="V3636" s="406" t="e">
        <f t="shared" si="196"/>
        <v>#VALUE!</v>
      </c>
      <c r="W3636" s="676"/>
      <c r="X3636" s="507" t="e">
        <f t="shared" si="194"/>
        <v>#VALUE!</v>
      </c>
      <c r="Y3636" s="508" t="e">
        <f t="shared" si="195"/>
        <v>#VALUE!</v>
      </c>
      <c r="Z3636" s="509"/>
      <c r="AA3636" s="510"/>
      <c r="AB3636" s="628" t="s">
        <v>1310</v>
      </c>
      <c r="AC3636" s="431" t="s">
        <v>1156</v>
      </c>
      <c r="AD3636" s="356"/>
      <c r="AE3636" s="356"/>
      <c r="AF3636" s="356"/>
      <c r="AG3636" s="356"/>
      <c r="AH3636" s="356"/>
      <c r="AI3636" s="356"/>
      <c r="AJ3636" s="441"/>
      <c r="AK3636" s="359"/>
    </row>
    <row r="3637" spans="1:37">
      <c r="A3637" s="367"/>
      <c r="B3637" s="386" t="s">
        <v>1022</v>
      </c>
      <c r="C3637" s="402">
        <v>46.739100000000001</v>
      </c>
      <c r="D3637" s="428">
        <v>23.4696</v>
      </c>
      <c r="E3637" s="449" t="s">
        <v>206</v>
      </c>
      <c r="F3637" s="450" t="s">
        <v>1500</v>
      </c>
      <c r="G3637" s="450" t="s">
        <v>2901</v>
      </c>
      <c r="H3637" s="450" t="s">
        <v>5641</v>
      </c>
      <c r="I3637" s="452" t="s">
        <v>720</v>
      </c>
      <c r="J3637" s="457" t="s">
        <v>840</v>
      </c>
      <c r="K3637" s="407">
        <v>16</v>
      </c>
      <c r="L3637" s="407">
        <v>4</v>
      </c>
      <c r="M3637" s="407">
        <v>4</v>
      </c>
      <c r="N3637" s="425" t="s">
        <v>840</v>
      </c>
      <c r="O3637" s="437"/>
      <c r="P3637" s="406"/>
      <c r="Q3637" s="406"/>
      <c r="R3637" s="406"/>
      <c r="S3637" s="406"/>
      <c r="T3637" s="406"/>
      <c r="U3637" s="406"/>
      <c r="V3637" s="406" t="e">
        <f t="shared" si="196"/>
        <v>#VALUE!</v>
      </c>
      <c r="W3637" s="676"/>
      <c r="X3637" s="507" t="e">
        <f t="shared" si="194"/>
        <v>#VALUE!</v>
      </c>
      <c r="Y3637" s="508" t="e">
        <f t="shared" si="195"/>
        <v>#VALUE!</v>
      </c>
      <c r="Z3637" s="509"/>
      <c r="AA3637" s="510"/>
      <c r="AB3637" s="628" t="s">
        <v>1310</v>
      </c>
      <c r="AC3637" s="431" t="s">
        <v>1156</v>
      </c>
      <c r="AD3637" s="356"/>
      <c r="AE3637" s="356"/>
      <c r="AF3637" s="356"/>
      <c r="AG3637" s="356"/>
      <c r="AH3637" s="356"/>
      <c r="AI3637" s="356"/>
      <c r="AJ3637" s="441"/>
      <c r="AK3637" s="359"/>
    </row>
    <row r="3638" spans="1:37">
      <c r="A3638" s="367"/>
      <c r="B3638" s="386" t="s">
        <v>1022</v>
      </c>
      <c r="C3638" s="402">
        <v>46.739100000000001</v>
      </c>
      <c r="D3638" s="428">
        <v>23.479600000000001</v>
      </c>
      <c r="E3638" s="449" t="s">
        <v>206</v>
      </c>
      <c r="F3638" s="450" t="s">
        <v>1500</v>
      </c>
      <c r="G3638" s="450" t="s">
        <v>2901</v>
      </c>
      <c r="H3638" s="450" t="s">
        <v>2940</v>
      </c>
      <c r="I3638" s="452" t="s">
        <v>686</v>
      </c>
      <c r="J3638" s="457" t="s">
        <v>840</v>
      </c>
      <c r="K3638" s="407">
        <v>6</v>
      </c>
      <c r="L3638" s="407">
        <v>5</v>
      </c>
      <c r="M3638" s="407">
        <v>5</v>
      </c>
      <c r="N3638" s="425" t="s">
        <v>840</v>
      </c>
      <c r="O3638" s="437"/>
      <c r="P3638" s="406"/>
      <c r="Q3638" s="406"/>
      <c r="R3638" s="406"/>
      <c r="S3638" s="406"/>
      <c r="T3638" s="406"/>
      <c r="U3638" s="406"/>
      <c r="V3638" s="406" t="e">
        <f t="shared" si="196"/>
        <v>#VALUE!</v>
      </c>
      <c r="W3638" s="676"/>
      <c r="X3638" s="507" t="e">
        <f t="shared" si="194"/>
        <v>#VALUE!</v>
      </c>
      <c r="Y3638" s="508" t="e">
        <f t="shared" si="195"/>
        <v>#VALUE!</v>
      </c>
      <c r="Z3638" s="509"/>
      <c r="AA3638" s="510"/>
      <c r="AB3638" s="628" t="s">
        <v>1310</v>
      </c>
      <c r="AC3638" s="431" t="s">
        <v>1156</v>
      </c>
      <c r="AD3638" s="356"/>
      <c r="AE3638" s="356"/>
      <c r="AF3638" s="356"/>
      <c r="AG3638" s="356"/>
      <c r="AH3638" s="356"/>
      <c r="AI3638" s="356"/>
      <c r="AJ3638" s="441"/>
      <c r="AK3638" s="359"/>
    </row>
    <row r="3639" spans="1:37">
      <c r="A3639" s="367"/>
      <c r="B3639" s="386" t="s">
        <v>1022</v>
      </c>
      <c r="C3639" s="402">
        <v>46.7395</v>
      </c>
      <c r="D3639" s="428">
        <v>23.468900000000001</v>
      </c>
      <c r="E3639" s="449" t="s">
        <v>206</v>
      </c>
      <c r="F3639" s="450" t="s">
        <v>1500</v>
      </c>
      <c r="G3639" s="450" t="s">
        <v>2901</v>
      </c>
      <c r="H3639" s="450" t="s">
        <v>5641</v>
      </c>
      <c r="I3639" s="452" t="s">
        <v>684</v>
      </c>
      <c r="J3639" s="457" t="s">
        <v>840</v>
      </c>
      <c r="K3639" s="407">
        <v>9</v>
      </c>
      <c r="L3639" s="407">
        <v>4</v>
      </c>
      <c r="M3639" s="407">
        <v>4</v>
      </c>
      <c r="N3639" s="425" t="s">
        <v>840</v>
      </c>
      <c r="O3639" s="437"/>
      <c r="P3639" s="406"/>
      <c r="Q3639" s="406"/>
      <c r="R3639" s="406"/>
      <c r="S3639" s="406"/>
      <c r="T3639" s="406"/>
      <c r="U3639" s="406"/>
      <c r="V3639" s="406" t="e">
        <f t="shared" si="196"/>
        <v>#VALUE!</v>
      </c>
      <c r="W3639" s="676"/>
      <c r="X3639" s="507" t="e">
        <f t="shared" si="194"/>
        <v>#VALUE!</v>
      </c>
      <c r="Y3639" s="508" t="e">
        <f t="shared" si="195"/>
        <v>#VALUE!</v>
      </c>
      <c r="Z3639" s="509"/>
      <c r="AA3639" s="510"/>
      <c r="AB3639" s="628" t="s">
        <v>1310</v>
      </c>
      <c r="AC3639" s="431" t="s">
        <v>1156</v>
      </c>
      <c r="AD3639" s="356"/>
      <c r="AE3639" s="356"/>
      <c r="AF3639" s="356"/>
      <c r="AG3639" s="356"/>
      <c r="AH3639" s="356"/>
      <c r="AI3639" s="356"/>
      <c r="AJ3639" s="441"/>
      <c r="AK3639" s="359"/>
    </row>
    <row r="3640" spans="1:37">
      <c r="A3640" s="367"/>
      <c r="B3640" s="386" t="s">
        <v>1022</v>
      </c>
      <c r="C3640" s="402">
        <v>46.7395</v>
      </c>
      <c r="D3640" s="428">
        <v>23.477499999999999</v>
      </c>
      <c r="E3640" s="449" t="s">
        <v>206</v>
      </c>
      <c r="F3640" s="450" t="s">
        <v>1500</v>
      </c>
      <c r="G3640" s="450" t="s">
        <v>2901</v>
      </c>
      <c r="H3640" s="450" t="s">
        <v>2940</v>
      </c>
      <c r="I3640" s="452" t="s">
        <v>688</v>
      </c>
      <c r="J3640" s="457" t="s">
        <v>825</v>
      </c>
      <c r="K3640" s="407" t="s">
        <v>840</v>
      </c>
      <c r="L3640" s="407">
        <v>9</v>
      </c>
      <c r="M3640" s="407">
        <v>8</v>
      </c>
      <c r="N3640" s="425" t="s">
        <v>840</v>
      </c>
      <c r="O3640" s="437"/>
      <c r="P3640" s="406"/>
      <c r="Q3640" s="406"/>
      <c r="R3640" s="406"/>
      <c r="S3640" s="406"/>
      <c r="T3640" s="406"/>
      <c r="U3640" s="406"/>
      <c r="V3640" s="406" t="e">
        <f t="shared" si="196"/>
        <v>#VALUE!</v>
      </c>
      <c r="W3640" s="676"/>
      <c r="X3640" s="507" t="e">
        <f t="shared" si="194"/>
        <v>#VALUE!</v>
      </c>
      <c r="Y3640" s="508" t="e">
        <f t="shared" si="195"/>
        <v>#VALUE!</v>
      </c>
      <c r="Z3640" s="509"/>
      <c r="AA3640" s="510"/>
      <c r="AB3640" s="628" t="s">
        <v>1310</v>
      </c>
      <c r="AC3640" s="431" t="s">
        <v>1156</v>
      </c>
      <c r="AD3640" s="356"/>
      <c r="AE3640" s="356"/>
      <c r="AF3640" s="356"/>
      <c r="AG3640" s="356"/>
      <c r="AH3640" s="356"/>
      <c r="AI3640" s="356"/>
      <c r="AJ3640" s="441"/>
      <c r="AK3640" s="359"/>
    </row>
    <row r="3641" spans="1:37">
      <c r="A3641" s="367"/>
      <c r="B3641" s="386" t="s">
        <v>1022</v>
      </c>
      <c r="C3641" s="402">
        <v>46.7395</v>
      </c>
      <c r="D3641" s="428">
        <v>23.508199999999999</v>
      </c>
      <c r="E3641" s="449" t="s">
        <v>206</v>
      </c>
      <c r="F3641" s="450" t="s">
        <v>1500</v>
      </c>
      <c r="G3641" s="450" t="s">
        <v>2901</v>
      </c>
      <c r="H3641" s="450" t="s">
        <v>5643</v>
      </c>
      <c r="I3641" s="452" t="s">
        <v>693</v>
      </c>
      <c r="J3641" s="457" t="s">
        <v>840</v>
      </c>
      <c r="K3641" s="407">
        <v>1</v>
      </c>
      <c r="L3641" s="407">
        <v>5</v>
      </c>
      <c r="M3641" s="407">
        <v>5</v>
      </c>
      <c r="N3641" s="425" t="s">
        <v>840</v>
      </c>
      <c r="O3641" s="437"/>
      <c r="P3641" s="406"/>
      <c r="Q3641" s="406"/>
      <c r="R3641" s="406"/>
      <c r="S3641" s="406"/>
      <c r="T3641" s="406"/>
      <c r="U3641" s="406"/>
      <c r="V3641" s="406" t="e">
        <f t="shared" si="196"/>
        <v>#VALUE!</v>
      </c>
      <c r="W3641" s="676"/>
      <c r="X3641" s="507" t="e">
        <f t="shared" si="194"/>
        <v>#VALUE!</v>
      </c>
      <c r="Y3641" s="508" t="e">
        <f t="shared" si="195"/>
        <v>#VALUE!</v>
      </c>
      <c r="Z3641" s="509"/>
      <c r="AA3641" s="510"/>
      <c r="AB3641" s="628" t="s">
        <v>1310</v>
      </c>
      <c r="AC3641" s="431" t="s">
        <v>1156</v>
      </c>
      <c r="AD3641" s="356"/>
      <c r="AE3641" s="356"/>
      <c r="AF3641" s="356"/>
      <c r="AG3641" s="356"/>
      <c r="AH3641" s="356"/>
      <c r="AI3641" s="356"/>
      <c r="AJ3641" s="441"/>
      <c r="AK3641" s="359"/>
    </row>
    <row r="3642" spans="1:37">
      <c r="A3642" s="367"/>
      <c r="B3642" s="386" t="s">
        <v>1022</v>
      </c>
      <c r="C3642" s="402">
        <v>46.739800000000002</v>
      </c>
      <c r="D3642" s="428">
        <v>23.466799999999999</v>
      </c>
      <c r="E3642" s="449" t="s">
        <v>206</v>
      </c>
      <c r="F3642" s="450" t="s">
        <v>1500</v>
      </c>
      <c r="G3642" s="450" t="s">
        <v>2901</v>
      </c>
      <c r="H3642" s="450" t="s">
        <v>5641</v>
      </c>
      <c r="I3642" s="452" t="s">
        <v>687</v>
      </c>
      <c r="J3642" s="457" t="s">
        <v>840</v>
      </c>
      <c r="K3642" s="407" t="s">
        <v>840</v>
      </c>
      <c r="L3642" s="407">
        <v>3</v>
      </c>
      <c r="M3642" s="407">
        <v>3</v>
      </c>
      <c r="N3642" s="425" t="s">
        <v>840</v>
      </c>
      <c r="O3642" s="437"/>
      <c r="P3642" s="406"/>
      <c r="Q3642" s="406"/>
      <c r="R3642" s="406"/>
      <c r="S3642" s="406"/>
      <c r="T3642" s="406"/>
      <c r="U3642" s="406"/>
      <c r="V3642" s="406" t="e">
        <f t="shared" si="196"/>
        <v>#VALUE!</v>
      </c>
      <c r="W3642" s="676"/>
      <c r="X3642" s="507" t="e">
        <f t="shared" si="194"/>
        <v>#VALUE!</v>
      </c>
      <c r="Y3642" s="508" t="e">
        <f t="shared" si="195"/>
        <v>#VALUE!</v>
      </c>
      <c r="Z3642" s="509"/>
      <c r="AA3642" s="510"/>
      <c r="AB3642" s="628" t="s">
        <v>1310</v>
      </c>
      <c r="AC3642" s="431" t="s">
        <v>1156</v>
      </c>
      <c r="AD3642" s="356"/>
      <c r="AE3642" s="356"/>
      <c r="AF3642" s="356"/>
      <c r="AG3642" s="356"/>
      <c r="AH3642" s="356"/>
      <c r="AI3642" s="356"/>
      <c r="AJ3642" s="441"/>
      <c r="AK3642" s="359"/>
    </row>
    <row r="3643" spans="1:37">
      <c r="A3643" s="367"/>
      <c r="B3643" s="386" t="s">
        <v>1022</v>
      </c>
      <c r="C3643" s="402">
        <v>46.739899999999999</v>
      </c>
      <c r="D3643" s="428">
        <v>23.4651</v>
      </c>
      <c r="E3643" s="449" t="s">
        <v>206</v>
      </c>
      <c r="F3643" s="450" t="s">
        <v>1500</v>
      </c>
      <c r="G3643" s="450" t="s">
        <v>2901</v>
      </c>
      <c r="H3643" s="450" t="s">
        <v>5644</v>
      </c>
      <c r="I3643" s="452" t="s">
        <v>720</v>
      </c>
      <c r="J3643" s="457" t="s">
        <v>840</v>
      </c>
      <c r="K3643" s="407">
        <v>12</v>
      </c>
      <c r="L3643" s="407">
        <v>4</v>
      </c>
      <c r="M3643" s="407">
        <v>4</v>
      </c>
      <c r="N3643" s="425">
        <v>200</v>
      </c>
      <c r="O3643" s="437"/>
      <c r="P3643" s="406"/>
      <c r="Q3643" s="406"/>
      <c r="R3643" s="406"/>
      <c r="S3643" s="406"/>
      <c r="T3643" s="406"/>
      <c r="U3643" s="406"/>
      <c r="V3643" s="406">
        <f t="shared" si="196"/>
        <v>200</v>
      </c>
      <c r="W3643" s="676"/>
      <c r="X3643" s="507" t="str">
        <f t="shared" si="194"/>
        <v>200 număr camere necunoscut &lt;span style="color: red;"&gt;(spuneți-mi sau trimiteți tabel întreținere)&lt;/span&gt;</v>
      </c>
      <c r="Y3643" s="508" t="str">
        <f t="shared" si="195"/>
        <v>200 din care 200 număr camere necunoscut &lt;span style="color: red;"&gt;(spuneți-mi sau trimiteți tabel întreținere)&lt;/span&gt;</v>
      </c>
      <c r="Z3643" s="509"/>
      <c r="AA3643" s="510"/>
      <c r="AB3643" s="628" t="s">
        <v>1310</v>
      </c>
      <c r="AC3643" s="431" t="s">
        <v>1156</v>
      </c>
      <c r="AD3643" s="356"/>
      <c r="AE3643" s="356"/>
      <c r="AF3643" s="356"/>
      <c r="AG3643" s="356"/>
      <c r="AH3643" s="356" t="s">
        <v>2896</v>
      </c>
      <c r="AI3643" s="356"/>
      <c r="AJ3643" s="441"/>
      <c r="AK3643" s="359"/>
    </row>
    <row r="3644" spans="1:37">
      <c r="A3644" s="367"/>
      <c r="B3644" s="386" t="s">
        <v>1022</v>
      </c>
      <c r="C3644" s="402">
        <v>46.74</v>
      </c>
      <c r="D3644" s="428">
        <v>23.4695</v>
      </c>
      <c r="E3644" s="449" t="s">
        <v>206</v>
      </c>
      <c r="F3644" s="450" t="s">
        <v>1500</v>
      </c>
      <c r="G3644" s="450" t="s">
        <v>2901</v>
      </c>
      <c r="H3644" s="450" t="s">
        <v>5641</v>
      </c>
      <c r="I3644" s="452" t="s">
        <v>720</v>
      </c>
      <c r="J3644" s="457" t="s">
        <v>840</v>
      </c>
      <c r="K3644" s="407">
        <v>8</v>
      </c>
      <c r="L3644" s="407">
        <v>4</v>
      </c>
      <c r="M3644" s="407">
        <v>4</v>
      </c>
      <c r="N3644" s="425" t="s">
        <v>840</v>
      </c>
      <c r="O3644" s="437"/>
      <c r="P3644" s="406"/>
      <c r="Q3644" s="406"/>
      <c r="R3644" s="406"/>
      <c r="S3644" s="406"/>
      <c r="T3644" s="406"/>
      <c r="U3644" s="406"/>
      <c r="V3644" s="406" t="e">
        <f t="shared" si="196"/>
        <v>#VALUE!</v>
      </c>
      <c r="W3644" s="676"/>
      <c r="X3644" s="507" t="e">
        <f t="shared" si="194"/>
        <v>#VALUE!</v>
      </c>
      <c r="Y3644" s="508" t="e">
        <f t="shared" si="195"/>
        <v>#VALUE!</v>
      </c>
      <c r="Z3644" s="509"/>
      <c r="AA3644" s="510"/>
      <c r="AB3644" s="628" t="s">
        <v>1310</v>
      </c>
      <c r="AC3644" s="431" t="s">
        <v>1156</v>
      </c>
      <c r="AD3644" s="356"/>
      <c r="AE3644" s="356"/>
      <c r="AF3644" s="356"/>
      <c r="AG3644" s="356"/>
      <c r="AH3644" s="356"/>
      <c r="AI3644" s="356"/>
      <c r="AJ3644" s="441"/>
      <c r="AK3644" s="359"/>
    </row>
    <row r="3645" spans="1:37">
      <c r="A3645" s="367"/>
      <c r="B3645" s="386" t="s">
        <v>1022</v>
      </c>
      <c r="C3645" s="402">
        <v>46.740299999999998</v>
      </c>
      <c r="D3645" s="428">
        <v>23.467400000000001</v>
      </c>
      <c r="E3645" s="449" t="s">
        <v>206</v>
      </c>
      <c r="F3645" s="450" t="s">
        <v>1500</v>
      </c>
      <c r="G3645" s="450" t="s">
        <v>2901</v>
      </c>
      <c r="H3645" s="450" t="s">
        <v>5641</v>
      </c>
      <c r="I3645" s="452" t="s">
        <v>673</v>
      </c>
      <c r="J3645" s="457" t="s">
        <v>840</v>
      </c>
      <c r="K3645" s="407">
        <v>5</v>
      </c>
      <c r="L3645" s="407">
        <v>4</v>
      </c>
      <c r="M3645" s="407">
        <v>4</v>
      </c>
      <c r="N3645" s="425" t="s">
        <v>840</v>
      </c>
      <c r="O3645" s="437"/>
      <c r="P3645" s="406"/>
      <c r="Q3645" s="406"/>
      <c r="R3645" s="406"/>
      <c r="S3645" s="406"/>
      <c r="T3645" s="406"/>
      <c r="U3645" s="406"/>
      <c r="V3645" s="406" t="e">
        <f t="shared" si="196"/>
        <v>#VALUE!</v>
      </c>
      <c r="W3645" s="676"/>
      <c r="X3645" s="507" t="e">
        <f t="shared" si="194"/>
        <v>#VALUE!</v>
      </c>
      <c r="Y3645" s="508" t="e">
        <f t="shared" si="195"/>
        <v>#VALUE!</v>
      </c>
      <c r="Z3645" s="509"/>
      <c r="AA3645" s="510"/>
      <c r="AB3645" s="628" t="s">
        <v>1310</v>
      </c>
      <c r="AC3645" s="431" t="s">
        <v>1156</v>
      </c>
      <c r="AD3645" s="356"/>
      <c r="AE3645" s="356"/>
      <c r="AF3645" s="356"/>
      <c r="AG3645" s="356"/>
      <c r="AH3645" s="356"/>
      <c r="AI3645" s="356"/>
      <c r="AJ3645" s="441"/>
      <c r="AK3645" s="359"/>
    </row>
    <row r="3646" spans="1:37">
      <c r="A3646" s="367"/>
      <c r="B3646" s="386" t="s">
        <v>1022</v>
      </c>
      <c r="C3646" s="402">
        <v>46.740400000000001</v>
      </c>
      <c r="D3646" s="428">
        <v>23.465800000000002</v>
      </c>
      <c r="E3646" s="449" t="s">
        <v>206</v>
      </c>
      <c r="F3646" s="450" t="s">
        <v>1500</v>
      </c>
      <c r="G3646" s="450" t="s">
        <v>2901</v>
      </c>
      <c r="H3646" s="450" t="s">
        <v>5641</v>
      </c>
      <c r="I3646" s="452" t="s">
        <v>673</v>
      </c>
      <c r="J3646" s="457" t="s">
        <v>840</v>
      </c>
      <c r="K3646" s="407">
        <v>6</v>
      </c>
      <c r="L3646" s="407">
        <v>4</v>
      </c>
      <c r="M3646" s="407">
        <v>4</v>
      </c>
      <c r="N3646" s="425" t="s">
        <v>840</v>
      </c>
      <c r="O3646" s="437"/>
      <c r="P3646" s="406"/>
      <c r="Q3646" s="406"/>
      <c r="R3646" s="406"/>
      <c r="S3646" s="406"/>
      <c r="T3646" s="406"/>
      <c r="U3646" s="406"/>
      <c r="V3646" s="406" t="e">
        <f t="shared" si="196"/>
        <v>#VALUE!</v>
      </c>
      <c r="W3646" s="676"/>
      <c r="X3646" s="507" t="e">
        <f t="shared" si="194"/>
        <v>#VALUE!</v>
      </c>
      <c r="Y3646" s="508" t="e">
        <f t="shared" si="195"/>
        <v>#VALUE!</v>
      </c>
      <c r="Z3646" s="509"/>
      <c r="AA3646" s="510"/>
      <c r="AB3646" s="628" t="s">
        <v>1310</v>
      </c>
      <c r="AC3646" s="431" t="s">
        <v>1156</v>
      </c>
      <c r="AD3646" s="356"/>
      <c r="AE3646" s="356"/>
      <c r="AF3646" s="356"/>
      <c r="AG3646" s="356"/>
      <c r="AH3646" s="356"/>
      <c r="AI3646" s="356"/>
      <c r="AJ3646" s="441"/>
      <c r="AK3646" s="359"/>
    </row>
    <row r="3647" spans="1:37">
      <c r="A3647" s="367"/>
      <c r="B3647" s="386" t="s">
        <v>1022</v>
      </c>
      <c r="C3647" s="402">
        <v>46.740699999999997</v>
      </c>
      <c r="D3647" s="428">
        <v>23.466699999999999</v>
      </c>
      <c r="E3647" s="449" t="s">
        <v>206</v>
      </c>
      <c r="F3647" s="450" t="s">
        <v>1500</v>
      </c>
      <c r="G3647" s="450" t="s">
        <v>2901</v>
      </c>
      <c r="H3647" s="450" t="s">
        <v>5641</v>
      </c>
      <c r="I3647" s="452" t="s">
        <v>708</v>
      </c>
      <c r="J3647" s="457" t="s">
        <v>840</v>
      </c>
      <c r="K3647" s="407" t="s">
        <v>840</v>
      </c>
      <c r="L3647" s="407">
        <v>2</v>
      </c>
      <c r="M3647" s="407">
        <v>2</v>
      </c>
      <c r="N3647" s="425" t="s">
        <v>840</v>
      </c>
      <c r="O3647" s="437"/>
      <c r="P3647" s="406"/>
      <c r="Q3647" s="406"/>
      <c r="R3647" s="406"/>
      <c r="S3647" s="406"/>
      <c r="T3647" s="406"/>
      <c r="U3647" s="406"/>
      <c r="V3647" s="406" t="e">
        <f t="shared" si="196"/>
        <v>#VALUE!</v>
      </c>
      <c r="W3647" s="676"/>
      <c r="X3647" s="507" t="e">
        <f t="shared" si="194"/>
        <v>#VALUE!</v>
      </c>
      <c r="Y3647" s="508" t="e">
        <f t="shared" si="195"/>
        <v>#VALUE!</v>
      </c>
      <c r="Z3647" s="509"/>
      <c r="AA3647" s="510"/>
      <c r="AB3647" s="628" t="s">
        <v>1310</v>
      </c>
      <c r="AC3647" s="431" t="s">
        <v>1156</v>
      </c>
      <c r="AD3647" s="356"/>
      <c r="AE3647" s="356"/>
      <c r="AF3647" s="356"/>
      <c r="AG3647" s="356"/>
      <c r="AH3647" s="356"/>
      <c r="AI3647" s="356"/>
      <c r="AJ3647" s="441"/>
      <c r="AK3647" s="359"/>
    </row>
    <row r="3648" spans="1:37">
      <c r="A3648" s="367"/>
      <c r="B3648" s="386" t="s">
        <v>1022</v>
      </c>
      <c r="C3648" s="402">
        <v>46.740699999999997</v>
      </c>
      <c r="D3648" s="428">
        <v>23.477699999999999</v>
      </c>
      <c r="E3648" s="449" t="s">
        <v>206</v>
      </c>
      <c r="F3648" s="450" t="s">
        <v>1500</v>
      </c>
      <c r="G3648" s="450" t="s">
        <v>2901</v>
      </c>
      <c r="H3648" s="450" t="s">
        <v>2940</v>
      </c>
      <c r="I3648" s="452" t="s">
        <v>840</v>
      </c>
      <c r="J3648" s="457" t="s">
        <v>840</v>
      </c>
      <c r="K3648" s="407" t="s">
        <v>840</v>
      </c>
      <c r="L3648" s="407" t="s">
        <v>840</v>
      </c>
      <c r="M3648" s="407" t="s">
        <v>840</v>
      </c>
      <c r="N3648" s="425" t="s">
        <v>840</v>
      </c>
      <c r="O3648" s="437"/>
      <c r="P3648" s="406"/>
      <c r="Q3648" s="406"/>
      <c r="R3648" s="406"/>
      <c r="S3648" s="406"/>
      <c r="T3648" s="406"/>
      <c r="U3648" s="406"/>
      <c r="V3648" s="406" t="e">
        <f t="shared" si="196"/>
        <v>#VALUE!</v>
      </c>
      <c r="W3648" s="676"/>
      <c r="X3648" s="507" t="e">
        <f t="shared" si="194"/>
        <v>#VALUE!</v>
      </c>
      <c r="Y3648" s="508" t="e">
        <f t="shared" si="195"/>
        <v>#VALUE!</v>
      </c>
      <c r="Z3648" s="509"/>
      <c r="AA3648" s="510"/>
      <c r="AB3648" s="628" t="s">
        <v>1310</v>
      </c>
      <c r="AC3648" s="431" t="s">
        <v>1156</v>
      </c>
      <c r="AD3648" s="356"/>
      <c r="AE3648" s="356"/>
      <c r="AF3648" s="356"/>
      <c r="AG3648" s="356"/>
      <c r="AH3648" s="356"/>
      <c r="AI3648" s="356"/>
      <c r="AJ3648" s="441"/>
      <c r="AK3648" s="359"/>
    </row>
    <row r="3649" spans="1:37">
      <c r="A3649" s="367"/>
      <c r="B3649" s="386" t="s">
        <v>1022</v>
      </c>
      <c r="C3649" s="402">
        <v>46.740699999999997</v>
      </c>
      <c r="D3649" s="428">
        <v>23.480499999999999</v>
      </c>
      <c r="E3649" s="449" t="s">
        <v>206</v>
      </c>
      <c r="F3649" s="450" t="s">
        <v>1500</v>
      </c>
      <c r="G3649" s="450" t="s">
        <v>2901</v>
      </c>
      <c r="H3649" s="450" t="s">
        <v>5645</v>
      </c>
      <c r="I3649" s="452" t="s">
        <v>795</v>
      </c>
      <c r="J3649" s="457" t="s">
        <v>840</v>
      </c>
      <c r="K3649" s="407">
        <v>9</v>
      </c>
      <c r="L3649" s="407">
        <v>5</v>
      </c>
      <c r="M3649" s="407">
        <v>5</v>
      </c>
      <c r="N3649" s="425" t="s">
        <v>840</v>
      </c>
      <c r="O3649" s="437"/>
      <c r="P3649" s="406"/>
      <c r="Q3649" s="406"/>
      <c r="R3649" s="406"/>
      <c r="S3649" s="406"/>
      <c r="T3649" s="406"/>
      <c r="U3649" s="406"/>
      <c r="V3649" s="406" t="e">
        <f t="shared" si="196"/>
        <v>#VALUE!</v>
      </c>
      <c r="W3649" s="676"/>
      <c r="X3649" s="507" t="e">
        <f t="shared" si="194"/>
        <v>#VALUE!</v>
      </c>
      <c r="Y3649" s="508" t="e">
        <f t="shared" si="195"/>
        <v>#VALUE!</v>
      </c>
      <c r="Z3649" s="509"/>
      <c r="AA3649" s="510"/>
      <c r="AB3649" s="628" t="s">
        <v>1310</v>
      </c>
      <c r="AC3649" s="431" t="s">
        <v>1156</v>
      </c>
      <c r="AD3649" s="356"/>
      <c r="AE3649" s="356"/>
      <c r="AF3649" s="356"/>
      <c r="AG3649" s="356"/>
      <c r="AH3649" s="356"/>
      <c r="AI3649" s="356"/>
      <c r="AJ3649" s="441"/>
      <c r="AK3649" s="359"/>
    </row>
    <row r="3650" spans="1:37">
      <c r="A3650" s="367"/>
      <c r="B3650" s="386" t="s">
        <v>1022</v>
      </c>
      <c r="C3650" s="402">
        <v>46.740900000000003</v>
      </c>
      <c r="D3650" s="428">
        <v>23.478400000000001</v>
      </c>
      <c r="E3650" s="449" t="s">
        <v>206</v>
      </c>
      <c r="F3650" s="450" t="s">
        <v>1500</v>
      </c>
      <c r="G3650" s="450" t="s">
        <v>2901</v>
      </c>
      <c r="H3650" s="450" t="s">
        <v>2940</v>
      </c>
      <c r="I3650" s="452" t="s">
        <v>840</v>
      </c>
      <c r="J3650" s="457" t="s">
        <v>840</v>
      </c>
      <c r="K3650" s="407" t="s">
        <v>840</v>
      </c>
      <c r="L3650" s="407" t="s">
        <v>840</v>
      </c>
      <c r="M3650" s="407" t="s">
        <v>840</v>
      </c>
      <c r="N3650" s="425" t="s">
        <v>840</v>
      </c>
      <c r="O3650" s="437"/>
      <c r="P3650" s="406"/>
      <c r="Q3650" s="406"/>
      <c r="R3650" s="406"/>
      <c r="S3650" s="406"/>
      <c r="T3650" s="406"/>
      <c r="U3650" s="406"/>
      <c r="V3650" s="406" t="e">
        <f t="shared" si="196"/>
        <v>#VALUE!</v>
      </c>
      <c r="W3650" s="676"/>
      <c r="X3650" s="507" t="e">
        <f t="shared" si="194"/>
        <v>#VALUE!</v>
      </c>
      <c r="Y3650" s="508" t="e">
        <f t="shared" si="195"/>
        <v>#VALUE!</v>
      </c>
      <c r="Z3650" s="509"/>
      <c r="AA3650" s="510"/>
      <c r="AB3650" s="628" t="s">
        <v>1310</v>
      </c>
      <c r="AC3650" s="431" t="s">
        <v>1156</v>
      </c>
      <c r="AD3650" s="356"/>
      <c r="AE3650" s="356"/>
      <c r="AF3650" s="356"/>
      <c r="AG3650" s="356"/>
      <c r="AH3650" s="356"/>
      <c r="AI3650" s="356"/>
      <c r="AJ3650" s="441"/>
      <c r="AK3650" s="359"/>
    </row>
    <row r="3651" spans="1:37">
      <c r="A3651" s="367"/>
      <c r="B3651" s="386" t="s">
        <v>1022</v>
      </c>
      <c r="C3651" s="402">
        <v>46.741</v>
      </c>
      <c r="D3651" s="428">
        <v>23.480499999999999</v>
      </c>
      <c r="E3651" s="449" t="s">
        <v>206</v>
      </c>
      <c r="F3651" s="450" t="s">
        <v>1500</v>
      </c>
      <c r="G3651" s="450" t="s">
        <v>2901</v>
      </c>
      <c r="H3651" s="450" t="s">
        <v>5645</v>
      </c>
      <c r="I3651" s="452" t="s">
        <v>878</v>
      </c>
      <c r="J3651" s="457" t="s">
        <v>840</v>
      </c>
      <c r="K3651" s="407">
        <v>7</v>
      </c>
      <c r="L3651" s="407">
        <v>4</v>
      </c>
      <c r="M3651" s="407">
        <v>4</v>
      </c>
      <c r="N3651" s="425" t="s">
        <v>840</v>
      </c>
      <c r="O3651" s="437"/>
      <c r="P3651" s="406"/>
      <c r="Q3651" s="406"/>
      <c r="R3651" s="406"/>
      <c r="S3651" s="406"/>
      <c r="T3651" s="406"/>
      <c r="U3651" s="406"/>
      <c r="V3651" s="406" t="e">
        <f t="shared" si="196"/>
        <v>#VALUE!</v>
      </c>
      <c r="W3651" s="676"/>
      <c r="X3651" s="507" t="e">
        <f t="shared" si="194"/>
        <v>#VALUE!</v>
      </c>
      <c r="Y3651" s="508" t="e">
        <f t="shared" si="195"/>
        <v>#VALUE!</v>
      </c>
      <c r="Z3651" s="509"/>
      <c r="AA3651" s="510"/>
      <c r="AB3651" s="628" t="s">
        <v>1310</v>
      </c>
      <c r="AC3651" s="431" t="s">
        <v>1156</v>
      </c>
      <c r="AD3651" s="356"/>
      <c r="AE3651" s="356"/>
      <c r="AF3651" s="356"/>
      <c r="AG3651" s="356"/>
      <c r="AH3651" s="356"/>
      <c r="AI3651" s="356"/>
      <c r="AJ3651" s="441"/>
      <c r="AK3651" s="359"/>
    </row>
    <row r="3652" spans="1:37">
      <c r="A3652" s="367"/>
      <c r="B3652" s="386" t="s">
        <v>1022</v>
      </c>
      <c r="C3652" s="402">
        <v>46.741799999999998</v>
      </c>
      <c r="D3652" s="428">
        <v>23.4695</v>
      </c>
      <c r="E3652" s="449" t="s">
        <v>206</v>
      </c>
      <c r="F3652" s="450" t="s">
        <v>1500</v>
      </c>
      <c r="G3652" s="450" t="s">
        <v>2901</v>
      </c>
      <c r="H3652" s="450" t="s">
        <v>5641</v>
      </c>
      <c r="I3652" s="452" t="s">
        <v>687</v>
      </c>
      <c r="J3652" s="457" t="s">
        <v>840</v>
      </c>
      <c r="K3652" s="407">
        <v>8</v>
      </c>
      <c r="L3652" s="407">
        <v>3</v>
      </c>
      <c r="M3652" s="407">
        <v>3</v>
      </c>
      <c r="N3652" s="425">
        <v>96</v>
      </c>
      <c r="O3652" s="437"/>
      <c r="P3652" s="406"/>
      <c r="Q3652" s="406"/>
      <c r="R3652" s="406"/>
      <c r="S3652" s="406"/>
      <c r="T3652" s="406"/>
      <c r="U3652" s="406"/>
      <c r="V3652" s="406">
        <f t="shared" si="196"/>
        <v>96</v>
      </c>
      <c r="W3652" s="676"/>
      <c r="X3652" s="507" t="str">
        <f t="shared" si="194"/>
        <v>96 număr camere necunoscut &lt;span style="color: red;"&gt;(spuneți-mi sau trimiteți tabel întreținere)&lt;/span&gt;</v>
      </c>
      <c r="Y3652" s="508" t="str">
        <f t="shared" si="195"/>
        <v>96 din care 96 număr camere necunoscut &lt;span style="color: red;"&gt;(spuneți-mi sau trimiteți tabel întreținere)&lt;/span&gt;</v>
      </c>
      <c r="Z3652" s="509"/>
      <c r="AA3652" s="510"/>
      <c r="AB3652" s="628" t="s">
        <v>1310</v>
      </c>
      <c r="AC3652" s="431" t="s">
        <v>1156</v>
      </c>
      <c r="AD3652" s="356"/>
      <c r="AE3652" s="356"/>
      <c r="AF3652" s="356"/>
      <c r="AG3652" s="356"/>
      <c r="AH3652" s="356"/>
      <c r="AI3652" s="356"/>
      <c r="AJ3652" s="441"/>
      <c r="AK3652" s="359"/>
    </row>
    <row r="3653" spans="1:37">
      <c r="A3653" s="367"/>
      <c r="B3653" s="386" t="s">
        <v>1022</v>
      </c>
      <c r="C3653" s="402">
        <v>46.741799999999998</v>
      </c>
      <c r="D3653" s="428">
        <v>23.506499999999999</v>
      </c>
      <c r="E3653" s="449" t="s">
        <v>206</v>
      </c>
      <c r="F3653" s="450" t="s">
        <v>1500</v>
      </c>
      <c r="G3653" s="450" t="s">
        <v>2901</v>
      </c>
      <c r="H3653" s="450" t="s">
        <v>2940</v>
      </c>
      <c r="I3653" s="452" t="s">
        <v>840</v>
      </c>
      <c r="J3653" s="457" t="s">
        <v>840</v>
      </c>
      <c r="K3653" s="407" t="s">
        <v>840</v>
      </c>
      <c r="L3653" s="407" t="s">
        <v>840</v>
      </c>
      <c r="M3653" s="407" t="s">
        <v>840</v>
      </c>
      <c r="N3653" s="425" t="s">
        <v>840</v>
      </c>
      <c r="O3653" s="437"/>
      <c r="P3653" s="406"/>
      <c r="Q3653" s="406"/>
      <c r="R3653" s="406"/>
      <c r="S3653" s="406"/>
      <c r="T3653" s="406"/>
      <c r="U3653" s="406"/>
      <c r="V3653" s="406" t="e">
        <f t="shared" si="196"/>
        <v>#VALUE!</v>
      </c>
      <c r="W3653" s="676"/>
      <c r="X3653" s="507" t="e">
        <f t="shared" si="194"/>
        <v>#VALUE!</v>
      </c>
      <c r="Y3653" s="508" t="e">
        <f t="shared" si="195"/>
        <v>#VALUE!</v>
      </c>
      <c r="Z3653" s="509"/>
      <c r="AA3653" s="510"/>
      <c r="AB3653" s="628" t="s">
        <v>1310</v>
      </c>
      <c r="AC3653" s="431" t="s">
        <v>1156</v>
      </c>
      <c r="AD3653" s="356"/>
      <c r="AE3653" s="356"/>
      <c r="AF3653" s="356"/>
      <c r="AG3653" s="356"/>
      <c r="AH3653" s="356"/>
      <c r="AI3653" s="356"/>
      <c r="AJ3653" s="441"/>
      <c r="AK3653" s="359"/>
    </row>
    <row r="3654" spans="1:37">
      <c r="A3654" s="367"/>
      <c r="B3654" s="386" t="s">
        <v>1022</v>
      </c>
      <c r="C3654" s="402">
        <v>46.741900000000001</v>
      </c>
      <c r="D3654" s="428">
        <v>23.468</v>
      </c>
      <c r="E3654" s="449" t="s">
        <v>206</v>
      </c>
      <c r="F3654" s="450" t="s">
        <v>1500</v>
      </c>
      <c r="G3654" s="450" t="s">
        <v>2901</v>
      </c>
      <c r="H3654" s="450" t="s">
        <v>5646</v>
      </c>
      <c r="I3654" s="452" t="s">
        <v>687</v>
      </c>
      <c r="J3654" s="457" t="s">
        <v>840</v>
      </c>
      <c r="K3654" s="407">
        <v>4</v>
      </c>
      <c r="L3654" s="407">
        <v>3</v>
      </c>
      <c r="M3654" s="407">
        <v>3</v>
      </c>
      <c r="N3654" s="425" t="s">
        <v>840</v>
      </c>
      <c r="O3654" s="437"/>
      <c r="P3654" s="406"/>
      <c r="Q3654" s="406"/>
      <c r="R3654" s="406"/>
      <c r="S3654" s="406"/>
      <c r="T3654" s="406"/>
      <c r="U3654" s="406"/>
      <c r="V3654" s="406" t="e">
        <f t="shared" si="196"/>
        <v>#VALUE!</v>
      </c>
      <c r="W3654" s="676"/>
      <c r="X3654" s="507" t="e">
        <f t="shared" si="194"/>
        <v>#VALUE!</v>
      </c>
      <c r="Y3654" s="508" t="e">
        <f t="shared" si="195"/>
        <v>#VALUE!</v>
      </c>
      <c r="Z3654" s="509"/>
      <c r="AA3654" s="510"/>
      <c r="AB3654" s="628" t="s">
        <v>1310</v>
      </c>
      <c r="AC3654" s="431" t="s">
        <v>1156</v>
      </c>
      <c r="AD3654" s="356"/>
      <c r="AE3654" s="356"/>
      <c r="AF3654" s="356"/>
      <c r="AG3654" s="356"/>
      <c r="AH3654" s="356"/>
      <c r="AI3654" s="356"/>
      <c r="AJ3654" s="441"/>
      <c r="AK3654" s="359"/>
    </row>
    <row r="3655" spans="1:37">
      <c r="A3655" s="367"/>
      <c r="B3655" s="386" t="s">
        <v>1022</v>
      </c>
      <c r="C3655" s="402">
        <v>46.741900000000001</v>
      </c>
      <c r="D3655" s="428">
        <v>23.47</v>
      </c>
      <c r="E3655" s="449" t="s">
        <v>206</v>
      </c>
      <c r="F3655" s="450" t="s">
        <v>1500</v>
      </c>
      <c r="G3655" s="450" t="s">
        <v>2901</v>
      </c>
      <c r="H3655" s="450" t="s">
        <v>5641</v>
      </c>
      <c r="I3655" s="452" t="s">
        <v>685</v>
      </c>
      <c r="J3655" s="457" t="s">
        <v>840</v>
      </c>
      <c r="K3655" s="407">
        <v>3</v>
      </c>
      <c r="L3655" s="407">
        <v>3</v>
      </c>
      <c r="M3655" s="407">
        <v>3</v>
      </c>
      <c r="N3655" s="425" t="s">
        <v>840</v>
      </c>
      <c r="O3655" s="437"/>
      <c r="P3655" s="406"/>
      <c r="Q3655" s="406"/>
      <c r="R3655" s="406"/>
      <c r="S3655" s="406"/>
      <c r="T3655" s="406"/>
      <c r="U3655" s="406"/>
      <c r="V3655" s="406" t="e">
        <f t="shared" si="196"/>
        <v>#VALUE!</v>
      </c>
      <c r="W3655" s="676"/>
      <c r="X3655" s="507" t="e">
        <f t="shared" si="194"/>
        <v>#VALUE!</v>
      </c>
      <c r="Y3655" s="508" t="e">
        <f t="shared" si="195"/>
        <v>#VALUE!</v>
      </c>
      <c r="Z3655" s="509"/>
      <c r="AA3655" s="510"/>
      <c r="AB3655" s="628" t="s">
        <v>1310</v>
      </c>
      <c r="AC3655" s="431" t="s">
        <v>1156</v>
      </c>
      <c r="AD3655" s="356"/>
      <c r="AE3655" s="356"/>
      <c r="AF3655" s="356"/>
      <c r="AG3655" s="356"/>
      <c r="AH3655" s="356"/>
      <c r="AI3655" s="356"/>
      <c r="AJ3655" s="441"/>
      <c r="AK3655" s="359"/>
    </row>
    <row r="3656" spans="1:37">
      <c r="A3656" s="367"/>
      <c r="B3656" s="386" t="s">
        <v>1022</v>
      </c>
      <c r="C3656" s="402">
        <v>46.741999999999997</v>
      </c>
      <c r="D3656" s="428">
        <v>23.465699999999998</v>
      </c>
      <c r="E3656" s="449" t="s">
        <v>206</v>
      </c>
      <c r="F3656" s="450" t="s">
        <v>1500</v>
      </c>
      <c r="G3656" s="450" t="s">
        <v>2901</v>
      </c>
      <c r="H3656" s="450" t="s">
        <v>5641</v>
      </c>
      <c r="I3656" s="452" t="s">
        <v>686</v>
      </c>
      <c r="J3656" s="457" t="s">
        <v>840</v>
      </c>
      <c r="K3656" s="407">
        <v>6</v>
      </c>
      <c r="L3656" s="407">
        <v>5</v>
      </c>
      <c r="M3656" s="407">
        <v>5</v>
      </c>
      <c r="N3656" s="425" t="s">
        <v>840</v>
      </c>
      <c r="O3656" s="437"/>
      <c r="P3656" s="406"/>
      <c r="Q3656" s="406"/>
      <c r="R3656" s="406"/>
      <c r="S3656" s="406"/>
      <c r="T3656" s="406"/>
      <c r="U3656" s="406"/>
      <c r="V3656" s="406" t="e">
        <f t="shared" si="196"/>
        <v>#VALUE!</v>
      </c>
      <c r="W3656" s="676"/>
      <c r="X3656" s="507" t="e">
        <f t="shared" si="194"/>
        <v>#VALUE!</v>
      </c>
      <c r="Y3656" s="508" t="e">
        <f t="shared" si="195"/>
        <v>#VALUE!</v>
      </c>
      <c r="Z3656" s="509"/>
      <c r="AA3656" s="510"/>
      <c r="AB3656" s="628" t="s">
        <v>1310</v>
      </c>
      <c r="AC3656" s="431" t="s">
        <v>1156</v>
      </c>
      <c r="AD3656" s="356"/>
      <c r="AE3656" s="356"/>
      <c r="AF3656" s="356"/>
      <c r="AG3656" s="356"/>
      <c r="AH3656" s="356"/>
      <c r="AI3656" s="356"/>
      <c r="AJ3656" s="441"/>
      <c r="AK3656" s="359"/>
    </row>
    <row r="3657" spans="1:37">
      <c r="A3657" s="367"/>
      <c r="B3657" s="386" t="s">
        <v>1022</v>
      </c>
      <c r="C3657" s="402">
        <v>46.742100000000001</v>
      </c>
      <c r="D3657" s="428">
        <v>23.487500000000001</v>
      </c>
      <c r="E3657" s="449" t="s">
        <v>206</v>
      </c>
      <c r="F3657" s="450" t="s">
        <v>1500</v>
      </c>
      <c r="G3657" s="450" t="s">
        <v>2901</v>
      </c>
      <c r="H3657" s="450" t="s">
        <v>2940</v>
      </c>
      <c r="I3657" s="452" t="s">
        <v>875</v>
      </c>
      <c r="J3657" s="457" t="s">
        <v>840</v>
      </c>
      <c r="K3657" s="407" t="s">
        <v>840</v>
      </c>
      <c r="L3657" s="407">
        <v>5</v>
      </c>
      <c r="M3657" s="407">
        <v>5</v>
      </c>
      <c r="N3657" s="425" t="s">
        <v>840</v>
      </c>
      <c r="O3657" s="437"/>
      <c r="P3657" s="406"/>
      <c r="Q3657" s="406"/>
      <c r="R3657" s="406"/>
      <c r="S3657" s="406"/>
      <c r="T3657" s="406"/>
      <c r="U3657" s="406"/>
      <c r="V3657" s="406" t="e">
        <f t="shared" si="196"/>
        <v>#VALUE!</v>
      </c>
      <c r="W3657" s="676"/>
      <c r="X3657" s="507" t="e">
        <f t="shared" si="194"/>
        <v>#VALUE!</v>
      </c>
      <c r="Y3657" s="508" t="e">
        <f t="shared" si="195"/>
        <v>#VALUE!</v>
      </c>
      <c r="Z3657" s="509"/>
      <c r="AA3657" s="510"/>
      <c r="AB3657" s="628" t="s">
        <v>1310</v>
      </c>
      <c r="AC3657" s="431" t="s">
        <v>1156</v>
      </c>
      <c r="AD3657" s="356"/>
      <c r="AE3657" s="356"/>
      <c r="AF3657" s="356"/>
      <c r="AG3657" s="356"/>
      <c r="AH3657" s="356"/>
      <c r="AI3657" s="356"/>
      <c r="AJ3657" s="441"/>
      <c r="AK3657" s="359"/>
    </row>
    <row r="3658" spans="1:37">
      <c r="A3658" s="367"/>
      <c r="B3658" s="386" t="s">
        <v>1022</v>
      </c>
      <c r="C3658" s="402">
        <v>46.742199999999997</v>
      </c>
      <c r="D3658" s="428">
        <v>23.507200000000001</v>
      </c>
      <c r="E3658" s="449" t="s">
        <v>206</v>
      </c>
      <c r="F3658" s="450" t="s">
        <v>1500</v>
      </c>
      <c r="G3658" s="450" t="s">
        <v>2901</v>
      </c>
      <c r="H3658" s="450" t="s">
        <v>2940</v>
      </c>
      <c r="I3658" s="452" t="s">
        <v>840</v>
      </c>
      <c r="J3658" s="457" t="s">
        <v>840</v>
      </c>
      <c r="K3658" s="407" t="s">
        <v>840</v>
      </c>
      <c r="L3658" s="407" t="s">
        <v>840</v>
      </c>
      <c r="M3658" s="407" t="s">
        <v>840</v>
      </c>
      <c r="N3658" s="425" t="s">
        <v>840</v>
      </c>
      <c r="O3658" s="437"/>
      <c r="P3658" s="406"/>
      <c r="Q3658" s="406"/>
      <c r="R3658" s="406"/>
      <c r="S3658" s="406"/>
      <c r="T3658" s="406"/>
      <c r="U3658" s="406"/>
      <c r="V3658" s="406" t="e">
        <f t="shared" si="196"/>
        <v>#VALUE!</v>
      </c>
      <c r="W3658" s="676"/>
      <c r="X3658" s="507" t="e">
        <f t="shared" si="194"/>
        <v>#VALUE!</v>
      </c>
      <c r="Y3658" s="508" t="e">
        <f t="shared" si="195"/>
        <v>#VALUE!</v>
      </c>
      <c r="Z3658" s="509"/>
      <c r="AA3658" s="510"/>
      <c r="AB3658" s="628" t="s">
        <v>1310</v>
      </c>
      <c r="AC3658" s="431" t="s">
        <v>1156</v>
      </c>
      <c r="AD3658" s="356"/>
      <c r="AE3658" s="356"/>
      <c r="AF3658" s="356"/>
      <c r="AG3658" s="356"/>
      <c r="AH3658" s="356"/>
      <c r="AI3658" s="356"/>
      <c r="AJ3658" s="441"/>
      <c r="AK3658" s="359"/>
    </row>
    <row r="3659" spans="1:37">
      <c r="A3659" s="367"/>
      <c r="B3659" s="386" t="s">
        <v>1022</v>
      </c>
      <c r="C3659" s="402">
        <v>46.742899999999999</v>
      </c>
      <c r="D3659" s="428">
        <v>23.471499999999999</v>
      </c>
      <c r="E3659" s="449" t="s">
        <v>206</v>
      </c>
      <c r="F3659" s="450" t="s">
        <v>1500</v>
      </c>
      <c r="G3659" s="450" t="s">
        <v>2901</v>
      </c>
      <c r="H3659" s="450" t="s">
        <v>5647</v>
      </c>
      <c r="I3659" s="452" t="s">
        <v>693</v>
      </c>
      <c r="J3659" s="457" t="s">
        <v>840</v>
      </c>
      <c r="K3659" s="407">
        <v>2</v>
      </c>
      <c r="L3659" s="407">
        <v>5</v>
      </c>
      <c r="M3659" s="407">
        <v>5</v>
      </c>
      <c r="N3659" s="425" t="s">
        <v>840</v>
      </c>
      <c r="O3659" s="437"/>
      <c r="P3659" s="406"/>
      <c r="Q3659" s="406"/>
      <c r="R3659" s="406"/>
      <c r="S3659" s="406"/>
      <c r="T3659" s="406"/>
      <c r="U3659" s="406"/>
      <c r="V3659" s="406" t="e">
        <f t="shared" si="196"/>
        <v>#VALUE!</v>
      </c>
      <c r="W3659" s="676"/>
      <c r="X3659" s="507" t="e">
        <f t="shared" si="194"/>
        <v>#VALUE!</v>
      </c>
      <c r="Y3659" s="508" t="e">
        <f t="shared" si="195"/>
        <v>#VALUE!</v>
      </c>
      <c r="Z3659" s="509"/>
      <c r="AA3659" s="510"/>
      <c r="AB3659" s="628" t="s">
        <v>1310</v>
      </c>
      <c r="AC3659" s="431" t="s">
        <v>1156</v>
      </c>
      <c r="AD3659" s="356"/>
      <c r="AE3659" s="356"/>
      <c r="AF3659" s="356"/>
      <c r="AG3659" s="356"/>
      <c r="AH3659" s="356"/>
      <c r="AI3659" s="356"/>
      <c r="AJ3659" s="441"/>
      <c r="AK3659" s="359"/>
    </row>
    <row r="3660" spans="1:37">
      <c r="A3660" s="367"/>
      <c r="B3660" s="445" t="s">
        <v>1819</v>
      </c>
      <c r="C3660" s="402">
        <v>46.739100000000001</v>
      </c>
      <c r="D3660" s="428">
        <v>23.503699999999998</v>
      </c>
      <c r="E3660" s="449" t="s">
        <v>206</v>
      </c>
      <c r="F3660" s="450" t="s">
        <v>1500</v>
      </c>
      <c r="G3660" s="450" t="s">
        <v>2901</v>
      </c>
      <c r="H3660" s="450" t="s">
        <v>5648</v>
      </c>
      <c r="I3660" s="452" t="s">
        <v>1820</v>
      </c>
      <c r="J3660" s="457" t="s">
        <v>840</v>
      </c>
      <c r="K3660" s="407" t="s">
        <v>840</v>
      </c>
      <c r="L3660" s="407" t="s">
        <v>840</v>
      </c>
      <c r="M3660" s="407" t="s">
        <v>840</v>
      </c>
      <c r="N3660" s="425">
        <v>12</v>
      </c>
      <c r="O3660" s="437"/>
      <c r="P3660" s="406"/>
      <c r="Q3660" s="406" t="s">
        <v>4</v>
      </c>
      <c r="R3660" s="406" t="s">
        <v>4</v>
      </c>
      <c r="S3660" s="406"/>
      <c r="T3660" s="406"/>
      <c r="U3660" s="406"/>
      <c r="V3660" s="406">
        <f t="shared" si="196"/>
        <v>12</v>
      </c>
      <c r="W3660" s="676"/>
      <c r="X3660" s="507" t="str">
        <f t="shared" si="194"/>
        <v>? două camere, ? trei camere, 12 număr camere necunoscut &lt;span style="color: red;"&gt;(spuneți-mi sau trimiteți tabel întreținere)&lt;/span&gt;</v>
      </c>
      <c r="Y3660" s="508" t="str">
        <f t="shared" si="195"/>
        <v>12 din care ? două camere, ? trei camere, 12 număr camere necunoscut &lt;span style="color: red;"&gt;(spuneți-mi sau trimiteți tabel întreținere)&lt;/span&gt;</v>
      </c>
      <c r="Z3660" s="509"/>
      <c r="AA3660" s="510" t="s">
        <v>777</v>
      </c>
      <c r="AB3660" s="628" t="s">
        <v>1316</v>
      </c>
      <c r="AC3660" s="431" t="s">
        <v>1156</v>
      </c>
      <c r="AD3660" s="356"/>
      <c r="AE3660" s="356" t="s">
        <v>1822</v>
      </c>
      <c r="AF3660" s="356" t="s">
        <v>1107</v>
      </c>
      <c r="AG3660" s="356" t="s">
        <v>1006</v>
      </c>
      <c r="AH3660" s="356" t="s">
        <v>1821</v>
      </c>
      <c r="AI3660" s="356"/>
      <c r="AJ3660" s="441"/>
      <c r="AK3660" s="359"/>
    </row>
    <row r="3661" spans="1:37">
      <c r="A3661" s="367"/>
      <c r="B3661" s="445" t="s">
        <v>1814</v>
      </c>
      <c r="C3661" s="402">
        <v>46.740499999999997</v>
      </c>
      <c r="D3661" s="428">
        <v>23.470800000000001</v>
      </c>
      <c r="E3661" s="449" t="s">
        <v>206</v>
      </c>
      <c r="F3661" s="450" t="s">
        <v>1500</v>
      </c>
      <c r="G3661" s="450" t="s">
        <v>2901</v>
      </c>
      <c r="H3661" s="450" t="s">
        <v>5649</v>
      </c>
      <c r="I3661" s="452" t="s">
        <v>840</v>
      </c>
      <c r="J3661" s="457" t="s">
        <v>840</v>
      </c>
      <c r="K3661" s="407" t="s">
        <v>840</v>
      </c>
      <c r="L3661" s="407" t="s">
        <v>840</v>
      </c>
      <c r="M3661" s="407" t="s">
        <v>840</v>
      </c>
      <c r="N3661" s="425">
        <v>8</v>
      </c>
      <c r="O3661" s="437"/>
      <c r="P3661" s="406"/>
      <c r="Q3661" s="406"/>
      <c r="R3661" s="406"/>
      <c r="S3661" s="406"/>
      <c r="T3661" s="406"/>
      <c r="U3661" s="406"/>
      <c r="V3661" s="406">
        <f t="shared" si="196"/>
        <v>8</v>
      </c>
      <c r="W3661" s="676"/>
      <c r="X3661" s="507" t="str">
        <f t="shared" si="194"/>
        <v>8 număr camere necunoscut &lt;span style="color: red;"&gt;(spuneți-mi sau trimiteți tabel întreținere)&lt;/span&gt;</v>
      </c>
      <c r="Y3661" s="508" t="str">
        <f t="shared" si="195"/>
        <v>8 din care 8 număr camere necunoscut &lt;span style="color: red;"&gt;(spuneți-mi sau trimiteți tabel întreținere)&lt;/span&gt;</v>
      </c>
      <c r="Z3661" s="509"/>
      <c r="AA3661" s="510"/>
      <c r="AB3661" s="628" t="s">
        <v>1316</v>
      </c>
      <c r="AC3661" s="431" t="s">
        <v>1156</v>
      </c>
      <c r="AD3661" s="356"/>
      <c r="AE3661" s="356" t="s">
        <v>1812</v>
      </c>
      <c r="AF3661" s="356" t="s">
        <v>1107</v>
      </c>
      <c r="AG3661" s="356" t="s">
        <v>1012</v>
      </c>
      <c r="AH3661" s="356" t="s">
        <v>1813</v>
      </c>
      <c r="AI3661" s="356"/>
      <c r="AJ3661" s="441"/>
      <c r="AK3661" s="359"/>
    </row>
    <row r="3662" spans="1:37">
      <c r="A3662" s="367"/>
      <c r="B3662" s="445" t="s">
        <v>1818</v>
      </c>
      <c r="C3662" s="402">
        <v>46.739800000000002</v>
      </c>
      <c r="D3662" s="428">
        <v>23.4998</v>
      </c>
      <c r="E3662" s="449" t="s">
        <v>206</v>
      </c>
      <c r="F3662" s="450" t="s">
        <v>1500</v>
      </c>
      <c r="G3662" s="450" t="s">
        <v>2901</v>
      </c>
      <c r="H3662" s="450" t="s">
        <v>5650</v>
      </c>
      <c r="I3662" s="452">
        <v>4</v>
      </c>
      <c r="J3662" s="457" t="s">
        <v>840</v>
      </c>
      <c r="K3662" s="407" t="s">
        <v>840</v>
      </c>
      <c r="L3662" s="407" t="s">
        <v>840</v>
      </c>
      <c r="M3662" s="407" t="s">
        <v>840</v>
      </c>
      <c r="N3662" s="425" t="s">
        <v>840</v>
      </c>
      <c r="O3662" s="437"/>
      <c r="P3662" s="406"/>
      <c r="Q3662" s="406"/>
      <c r="R3662" s="406"/>
      <c r="S3662" s="406"/>
      <c r="T3662" s="406"/>
      <c r="U3662" s="406"/>
      <c r="V3662" s="406" t="e">
        <f t="shared" si="196"/>
        <v>#VALUE!</v>
      </c>
      <c r="W3662" s="676"/>
      <c r="X3662" s="507" t="e">
        <f t="shared" si="194"/>
        <v>#VALUE!</v>
      </c>
      <c r="Y3662" s="508" t="e">
        <f t="shared" si="195"/>
        <v>#VALUE!</v>
      </c>
      <c r="Z3662" s="509"/>
      <c r="AA3662" s="510" t="s">
        <v>1115</v>
      </c>
      <c r="AB3662" s="628" t="s">
        <v>1316</v>
      </c>
      <c r="AC3662" s="431" t="s">
        <v>1156</v>
      </c>
      <c r="AD3662" s="356"/>
      <c r="AE3662" s="356" t="s">
        <v>1812</v>
      </c>
      <c r="AF3662" s="356" t="s">
        <v>1107</v>
      </c>
      <c r="AG3662" s="356" t="s">
        <v>2549</v>
      </c>
      <c r="AH3662" s="356">
        <v>4</v>
      </c>
      <c r="AI3662" s="356"/>
      <c r="AJ3662" s="441"/>
      <c r="AK3662" s="359"/>
    </row>
    <row r="3663" spans="1:37">
      <c r="A3663" s="367"/>
      <c r="B3663" s="445" t="s">
        <v>1809</v>
      </c>
      <c r="C3663" s="402">
        <v>46.741199999999999</v>
      </c>
      <c r="D3663" s="428">
        <v>23.463899999999999</v>
      </c>
      <c r="E3663" s="449" t="s">
        <v>206</v>
      </c>
      <c r="F3663" s="450" t="s">
        <v>1500</v>
      </c>
      <c r="G3663" s="450" t="s">
        <v>2901</v>
      </c>
      <c r="H3663" s="450" t="s">
        <v>5651</v>
      </c>
      <c r="I3663" s="452" t="s">
        <v>699</v>
      </c>
      <c r="J3663" s="457" t="s">
        <v>825</v>
      </c>
      <c r="K3663" s="407">
        <v>3</v>
      </c>
      <c r="L3663" s="407">
        <v>6</v>
      </c>
      <c r="M3663" s="407">
        <v>6</v>
      </c>
      <c r="N3663" s="425" t="s">
        <v>840</v>
      </c>
      <c r="O3663" s="437"/>
      <c r="P3663" s="406"/>
      <c r="Q3663" s="406" t="s">
        <v>4</v>
      </c>
      <c r="R3663" s="406" t="s">
        <v>4</v>
      </c>
      <c r="S3663" s="406"/>
      <c r="T3663" s="406"/>
      <c r="U3663" s="406"/>
      <c r="V3663" s="406" t="e">
        <f t="shared" si="196"/>
        <v>#VALUE!</v>
      </c>
      <c r="W3663" s="676"/>
      <c r="X3663" s="507" t="e">
        <f t="shared" si="194"/>
        <v>#VALUE!</v>
      </c>
      <c r="Y3663" s="508" t="e">
        <f t="shared" si="195"/>
        <v>#VALUE!</v>
      </c>
      <c r="Z3663" s="509"/>
      <c r="AA3663" s="510" t="s">
        <v>1549</v>
      </c>
      <c r="AB3663" s="628" t="s">
        <v>1316</v>
      </c>
      <c r="AC3663" s="431" t="s">
        <v>1156</v>
      </c>
      <c r="AD3663" s="356"/>
      <c r="AE3663" s="356" t="s">
        <v>1804</v>
      </c>
      <c r="AF3663" s="356" t="s">
        <v>1113</v>
      </c>
      <c r="AG3663" s="356" t="s">
        <v>631</v>
      </c>
      <c r="AH3663" s="356" t="s">
        <v>1811</v>
      </c>
      <c r="AI3663" s="356"/>
      <c r="AJ3663" s="441"/>
      <c r="AK3663" s="359"/>
    </row>
    <row r="3664" spans="1:37">
      <c r="A3664" s="367"/>
      <c r="B3664" s="445" t="s">
        <v>1815</v>
      </c>
      <c r="C3664" s="402">
        <v>46.734000000000002</v>
      </c>
      <c r="D3664" s="428">
        <v>23.472200000000001</v>
      </c>
      <c r="E3664" s="449" t="s">
        <v>206</v>
      </c>
      <c r="F3664" s="450" t="s">
        <v>1500</v>
      </c>
      <c r="G3664" s="450" t="s">
        <v>2901</v>
      </c>
      <c r="H3664" s="450" t="s">
        <v>5652</v>
      </c>
      <c r="I3664" s="452" t="s">
        <v>637</v>
      </c>
      <c r="J3664" s="457" t="s">
        <v>825</v>
      </c>
      <c r="K3664" s="407" t="s">
        <v>840</v>
      </c>
      <c r="L3664" s="407" t="s">
        <v>840</v>
      </c>
      <c r="M3664" s="407" t="s">
        <v>840</v>
      </c>
      <c r="N3664" s="425" t="s">
        <v>840</v>
      </c>
      <c r="O3664" s="437"/>
      <c r="P3664" s="406"/>
      <c r="Q3664" s="406" t="s">
        <v>4</v>
      </c>
      <c r="R3664" s="406" t="s">
        <v>4</v>
      </c>
      <c r="S3664" s="406"/>
      <c r="T3664" s="406"/>
      <c r="U3664" s="406"/>
      <c r="V3664" s="406" t="e">
        <f t="shared" si="196"/>
        <v>#VALUE!</v>
      </c>
      <c r="W3664" s="676"/>
      <c r="X3664" s="507" t="e">
        <f t="shared" si="194"/>
        <v>#VALUE!</v>
      </c>
      <c r="Y3664" s="508" t="e">
        <f t="shared" si="195"/>
        <v>#VALUE!</v>
      </c>
      <c r="Z3664" s="509"/>
      <c r="AA3664" s="510" t="s">
        <v>1115</v>
      </c>
      <c r="AB3664" s="628" t="s">
        <v>1316</v>
      </c>
      <c r="AC3664" s="431" t="s">
        <v>1156</v>
      </c>
      <c r="AD3664" s="356"/>
      <c r="AE3664" s="356" t="s">
        <v>1804</v>
      </c>
      <c r="AF3664" s="356" t="s">
        <v>1106</v>
      </c>
      <c r="AG3664" s="356" t="s">
        <v>631</v>
      </c>
      <c r="AH3664" s="356" t="s">
        <v>1816</v>
      </c>
      <c r="AI3664" s="356"/>
      <c r="AJ3664" s="441"/>
      <c r="AK3664" s="359"/>
    </row>
    <row r="3665" spans="1:37">
      <c r="A3665" s="367" t="s">
        <v>32</v>
      </c>
      <c r="B3665" s="369" t="s">
        <v>1022</v>
      </c>
      <c r="C3665" s="461">
        <v>46.751199999999997</v>
      </c>
      <c r="D3665" s="462">
        <v>23.385899999999999</v>
      </c>
      <c r="E3665" s="463" t="s">
        <v>206</v>
      </c>
      <c r="F3665" s="464" t="s">
        <v>1500</v>
      </c>
      <c r="G3665" s="464" t="s">
        <v>2660</v>
      </c>
      <c r="H3665" s="464" t="s">
        <v>5653</v>
      </c>
      <c r="I3665" s="474" t="s">
        <v>684</v>
      </c>
      <c r="J3665" s="475" t="s">
        <v>840</v>
      </c>
      <c r="K3665" s="476">
        <v>1</v>
      </c>
      <c r="L3665" s="476">
        <v>4</v>
      </c>
      <c r="M3665" s="476">
        <v>4</v>
      </c>
      <c r="N3665" s="477" t="s">
        <v>840</v>
      </c>
      <c r="O3665" s="478"/>
      <c r="P3665" s="479"/>
      <c r="Q3665" s="479"/>
      <c r="R3665" s="479"/>
      <c r="S3665" s="479"/>
      <c r="T3665" s="479"/>
      <c r="U3665" s="479"/>
      <c r="V3665" s="479" t="e">
        <f t="shared" si="196"/>
        <v>#VALUE!</v>
      </c>
      <c r="W3665" s="679"/>
      <c r="X3665" s="515" t="e">
        <f t="shared" si="194"/>
        <v>#VALUE!</v>
      </c>
      <c r="Y3665" s="516" t="e">
        <f t="shared" si="195"/>
        <v>#VALUE!</v>
      </c>
      <c r="Z3665" s="517"/>
      <c r="AA3665" s="518"/>
      <c r="AB3665" s="400" t="s">
        <v>1310</v>
      </c>
      <c r="AC3665" s="458" t="s">
        <v>1156</v>
      </c>
      <c r="AD3665" s="472"/>
      <c r="AE3665" s="472"/>
      <c r="AF3665" s="472"/>
      <c r="AG3665" s="472"/>
      <c r="AH3665" s="472"/>
      <c r="AI3665" s="472"/>
      <c r="AJ3665" s="473"/>
      <c r="AK3665" s="359"/>
    </row>
    <row r="3666" spans="1:37">
      <c r="A3666" s="367"/>
      <c r="B3666" s="386" t="s">
        <v>1022</v>
      </c>
      <c r="C3666" s="402">
        <v>46.7517</v>
      </c>
      <c r="D3666" s="428">
        <v>23.385999999999999</v>
      </c>
      <c r="E3666" s="449" t="s">
        <v>206</v>
      </c>
      <c r="F3666" s="450" t="s">
        <v>1500</v>
      </c>
      <c r="G3666" s="450" t="s">
        <v>2660</v>
      </c>
      <c r="H3666" s="450" t="s">
        <v>5653</v>
      </c>
      <c r="I3666" s="452" t="s">
        <v>686</v>
      </c>
      <c r="J3666" s="457" t="s">
        <v>840</v>
      </c>
      <c r="K3666" s="407">
        <v>2</v>
      </c>
      <c r="L3666" s="407">
        <v>5</v>
      </c>
      <c r="M3666" s="407">
        <v>5</v>
      </c>
      <c r="N3666" s="425" t="s">
        <v>840</v>
      </c>
      <c r="O3666" s="437"/>
      <c r="P3666" s="406"/>
      <c r="Q3666" s="406"/>
      <c r="R3666" s="406"/>
      <c r="S3666" s="406"/>
      <c r="T3666" s="406"/>
      <c r="U3666" s="406"/>
      <c r="V3666" s="406" t="e">
        <f t="shared" si="196"/>
        <v>#VALUE!</v>
      </c>
      <c r="W3666" s="676"/>
      <c r="X3666" s="507" t="e">
        <f t="shared" si="194"/>
        <v>#VALUE!</v>
      </c>
      <c r="Y3666" s="508" t="e">
        <f t="shared" si="195"/>
        <v>#VALUE!</v>
      </c>
      <c r="Z3666" s="509"/>
      <c r="AA3666" s="510"/>
      <c r="AB3666" s="628" t="s">
        <v>1310</v>
      </c>
      <c r="AC3666" s="431" t="s">
        <v>1156</v>
      </c>
      <c r="AD3666" s="356"/>
      <c r="AE3666" s="356"/>
      <c r="AF3666" s="356"/>
      <c r="AG3666" s="356"/>
      <c r="AH3666" s="356"/>
      <c r="AI3666" s="356"/>
      <c r="AJ3666" s="441"/>
      <c r="AK3666" s="359"/>
    </row>
    <row r="3667" spans="1:37">
      <c r="A3667" s="367"/>
      <c r="B3667" s="386" t="s">
        <v>1022</v>
      </c>
      <c r="C3667" s="402">
        <v>46.753999999999998</v>
      </c>
      <c r="D3667" s="428">
        <v>23.388999999999999</v>
      </c>
      <c r="E3667" s="449" t="s">
        <v>206</v>
      </c>
      <c r="F3667" s="450" t="s">
        <v>1500</v>
      </c>
      <c r="G3667" s="450" t="s">
        <v>2660</v>
      </c>
      <c r="H3667" s="450" t="s">
        <v>3113</v>
      </c>
      <c r="I3667" s="452" t="s">
        <v>719</v>
      </c>
      <c r="J3667" s="457" t="s">
        <v>840</v>
      </c>
      <c r="K3667" s="407" t="s">
        <v>840</v>
      </c>
      <c r="L3667" s="407">
        <v>4</v>
      </c>
      <c r="M3667" s="407">
        <v>3</v>
      </c>
      <c r="N3667" s="425" t="s">
        <v>840</v>
      </c>
      <c r="O3667" s="437"/>
      <c r="P3667" s="406"/>
      <c r="Q3667" s="406"/>
      <c r="R3667" s="406"/>
      <c r="S3667" s="406"/>
      <c r="T3667" s="406"/>
      <c r="U3667" s="406"/>
      <c r="V3667" s="406" t="e">
        <f t="shared" si="196"/>
        <v>#VALUE!</v>
      </c>
      <c r="W3667" s="676"/>
      <c r="X3667" s="507" t="e">
        <f t="shared" si="194"/>
        <v>#VALUE!</v>
      </c>
      <c r="Y3667" s="508" t="e">
        <f t="shared" si="195"/>
        <v>#VALUE!</v>
      </c>
      <c r="Z3667" s="509"/>
      <c r="AA3667" s="510"/>
      <c r="AB3667" s="628" t="s">
        <v>1310</v>
      </c>
      <c r="AC3667" s="431" t="s">
        <v>1156</v>
      </c>
      <c r="AD3667" s="356"/>
      <c r="AE3667" s="356"/>
      <c r="AF3667" s="356"/>
      <c r="AG3667" s="356"/>
      <c r="AH3667" s="356"/>
      <c r="AI3667" s="356"/>
      <c r="AJ3667" s="441"/>
      <c r="AK3667" s="359"/>
    </row>
    <row r="3668" spans="1:37">
      <c r="A3668" s="367"/>
      <c r="B3668" s="386" t="s">
        <v>1022</v>
      </c>
      <c r="C3668" s="402">
        <v>46.755600000000001</v>
      </c>
      <c r="D3668" s="428">
        <v>23.387899999999998</v>
      </c>
      <c r="E3668" s="449" t="s">
        <v>206</v>
      </c>
      <c r="F3668" s="450" t="s">
        <v>1500</v>
      </c>
      <c r="G3668" s="450" t="s">
        <v>2660</v>
      </c>
      <c r="H3668" s="450" t="s">
        <v>5654</v>
      </c>
      <c r="I3668" s="452" t="s">
        <v>719</v>
      </c>
      <c r="J3668" s="457" t="s">
        <v>840</v>
      </c>
      <c r="K3668" s="407">
        <v>1</v>
      </c>
      <c r="L3668" s="407">
        <v>4</v>
      </c>
      <c r="M3668" s="407">
        <v>3</v>
      </c>
      <c r="N3668" s="425" t="s">
        <v>840</v>
      </c>
      <c r="O3668" s="437"/>
      <c r="P3668" s="406"/>
      <c r="Q3668" s="406"/>
      <c r="R3668" s="406"/>
      <c r="S3668" s="406"/>
      <c r="T3668" s="406"/>
      <c r="U3668" s="406"/>
      <c r="V3668" s="406" t="e">
        <f t="shared" si="196"/>
        <v>#VALUE!</v>
      </c>
      <c r="W3668" s="676"/>
      <c r="X3668" s="507" t="e">
        <f t="shared" si="194"/>
        <v>#VALUE!</v>
      </c>
      <c r="Y3668" s="508" t="e">
        <f t="shared" si="195"/>
        <v>#VALUE!</v>
      </c>
      <c r="Z3668" s="509"/>
      <c r="AA3668" s="510"/>
      <c r="AB3668" s="628" t="s">
        <v>1310</v>
      </c>
      <c r="AC3668" s="431" t="s">
        <v>1156</v>
      </c>
      <c r="AD3668" s="356"/>
      <c r="AE3668" s="356"/>
      <c r="AF3668" s="356"/>
      <c r="AG3668" s="356"/>
      <c r="AH3668" s="356"/>
      <c r="AI3668" s="356"/>
      <c r="AJ3668" s="441"/>
      <c r="AK3668" s="359"/>
    </row>
    <row r="3669" spans="1:37">
      <c r="A3669" s="367"/>
      <c r="B3669" s="386" t="s">
        <v>1022</v>
      </c>
      <c r="C3669" s="402">
        <v>46.7941</v>
      </c>
      <c r="D3669" s="428">
        <v>23.526</v>
      </c>
      <c r="E3669" s="449" t="s">
        <v>206</v>
      </c>
      <c r="F3669" s="450" t="s">
        <v>1500</v>
      </c>
      <c r="G3669" s="450" t="s">
        <v>2660</v>
      </c>
      <c r="H3669" s="450" t="s">
        <v>3290</v>
      </c>
      <c r="I3669" s="452" t="s">
        <v>719</v>
      </c>
      <c r="J3669" s="457" t="s">
        <v>840</v>
      </c>
      <c r="K3669" s="407" t="s">
        <v>840</v>
      </c>
      <c r="L3669" s="407">
        <v>4</v>
      </c>
      <c r="M3669" s="407" t="s">
        <v>840</v>
      </c>
      <c r="N3669" s="425" t="s">
        <v>840</v>
      </c>
      <c r="O3669" s="437"/>
      <c r="P3669" s="406"/>
      <c r="Q3669" s="406"/>
      <c r="R3669" s="406"/>
      <c r="S3669" s="406"/>
      <c r="T3669" s="406"/>
      <c r="U3669" s="406"/>
      <c r="V3669" s="406" t="e">
        <f t="shared" si="196"/>
        <v>#VALUE!</v>
      </c>
      <c r="W3669" s="676"/>
      <c r="X3669" s="507" t="e">
        <f t="shared" si="194"/>
        <v>#VALUE!</v>
      </c>
      <c r="Y3669" s="508" t="e">
        <f t="shared" si="195"/>
        <v>#VALUE!</v>
      </c>
      <c r="Z3669" s="509"/>
      <c r="AA3669" s="510"/>
      <c r="AB3669" s="628" t="s">
        <v>1310</v>
      </c>
      <c r="AC3669" s="431" t="s">
        <v>1156</v>
      </c>
      <c r="AD3669" s="356"/>
      <c r="AE3669" s="356"/>
      <c r="AF3669" s="356"/>
      <c r="AG3669" s="356"/>
      <c r="AH3669" s="356"/>
      <c r="AI3669" s="356"/>
      <c r="AJ3669" s="441"/>
      <c r="AK3669" s="359"/>
    </row>
    <row r="3670" spans="1:37">
      <c r="A3670" s="367"/>
      <c r="B3670" s="386" t="s">
        <v>1022</v>
      </c>
      <c r="C3670" s="402">
        <v>46.796900000000001</v>
      </c>
      <c r="D3670" s="428">
        <v>23.522600000000001</v>
      </c>
      <c r="E3670" s="449" t="s">
        <v>206</v>
      </c>
      <c r="F3670" s="450" t="s">
        <v>1500</v>
      </c>
      <c r="G3670" s="450" t="s">
        <v>2660</v>
      </c>
      <c r="H3670" s="450" t="s">
        <v>5655</v>
      </c>
      <c r="I3670" s="452" t="s">
        <v>780</v>
      </c>
      <c r="J3670" s="457" t="s">
        <v>840</v>
      </c>
      <c r="K3670" s="407" t="s">
        <v>840</v>
      </c>
      <c r="L3670" s="407">
        <v>6</v>
      </c>
      <c r="M3670" s="407">
        <v>6</v>
      </c>
      <c r="N3670" s="425" t="s">
        <v>840</v>
      </c>
      <c r="O3670" s="437"/>
      <c r="P3670" s="406"/>
      <c r="Q3670" s="406"/>
      <c r="R3670" s="406"/>
      <c r="S3670" s="406"/>
      <c r="T3670" s="406"/>
      <c r="U3670" s="406"/>
      <c r="V3670" s="406" t="e">
        <f t="shared" si="196"/>
        <v>#VALUE!</v>
      </c>
      <c r="W3670" s="676"/>
      <c r="X3670" s="507" t="e">
        <f t="shared" si="194"/>
        <v>#VALUE!</v>
      </c>
      <c r="Y3670" s="508" t="e">
        <f t="shared" si="195"/>
        <v>#VALUE!</v>
      </c>
      <c r="Z3670" s="509"/>
      <c r="AA3670" s="510"/>
      <c r="AB3670" s="628" t="s">
        <v>1310</v>
      </c>
      <c r="AC3670" s="431" t="s">
        <v>1156</v>
      </c>
      <c r="AD3670" s="356"/>
      <c r="AE3670" s="356"/>
      <c r="AF3670" s="356"/>
      <c r="AG3670" s="356"/>
      <c r="AH3670" s="356"/>
      <c r="AI3670" s="356"/>
      <c r="AJ3670" s="496"/>
      <c r="AK3670" s="359"/>
    </row>
    <row r="3671" spans="1:37">
      <c r="A3671" s="367"/>
      <c r="B3671" s="445" t="s">
        <v>9</v>
      </c>
      <c r="C3671" s="402"/>
      <c r="D3671" s="428"/>
      <c r="E3671" s="449"/>
      <c r="F3671" s="450"/>
      <c r="G3671" s="450"/>
      <c r="H3671" s="450" t="s">
        <v>2075</v>
      </c>
      <c r="I3671" s="452"/>
      <c r="J3671" s="457"/>
      <c r="K3671" s="407"/>
      <c r="L3671" s="407"/>
      <c r="M3671" s="407"/>
      <c r="N3671" s="425"/>
      <c r="O3671" s="437"/>
      <c r="P3671" s="406"/>
      <c r="Q3671" s="406"/>
      <c r="R3671" s="406"/>
      <c r="S3671" s="406"/>
      <c r="T3671" s="406"/>
      <c r="U3671" s="406"/>
      <c r="V3671" s="406">
        <f t="shared" si="196"/>
        <v>0</v>
      </c>
      <c r="W3671" s="676"/>
      <c r="X3671" s="507" t="str">
        <f t="shared" si="194"/>
        <v>0 număr camere necunoscut &lt;span style="color: red;"&gt;(spuneți-mi sau trimiteți tabel întreținere)&lt;/span&gt;</v>
      </c>
      <c r="Y3671" s="508" t="str">
        <f t="shared" si="195"/>
        <v xml:space="preserve"> din care 0 număr camere necunoscut &lt;span style="color: red;"&gt;(spuneți-mi sau trimiteți tabel întreținere)&lt;/span&gt;</v>
      </c>
      <c r="Z3671" s="509"/>
      <c r="AA3671" s="510"/>
      <c r="AB3671" s="421" t="s">
        <v>1318</v>
      </c>
      <c r="AC3671" s="431" t="s">
        <v>1156</v>
      </c>
      <c r="AD3671" s="356"/>
      <c r="AE3671" s="356"/>
      <c r="AF3671" s="356"/>
      <c r="AG3671" s="356"/>
      <c r="AH3671" s="356"/>
      <c r="AI3671" s="356"/>
      <c r="AJ3671" s="441"/>
      <c r="AK3671" s="359"/>
    </row>
    <row r="3672" spans="1:37">
      <c r="A3672" s="367"/>
      <c r="B3672" s="445" t="s">
        <v>9</v>
      </c>
      <c r="C3672" s="402"/>
      <c r="D3672" s="428"/>
      <c r="E3672" s="449"/>
      <c r="F3672" s="450"/>
      <c r="G3672" s="450"/>
      <c r="H3672" s="450" t="s">
        <v>2075</v>
      </c>
      <c r="I3672" s="452"/>
      <c r="J3672" s="457"/>
      <c r="K3672" s="407"/>
      <c r="L3672" s="407"/>
      <c r="M3672" s="407"/>
      <c r="N3672" s="425"/>
      <c r="O3672" s="437"/>
      <c r="P3672" s="406"/>
      <c r="Q3672" s="406"/>
      <c r="R3672" s="406"/>
      <c r="S3672" s="406"/>
      <c r="T3672" s="406"/>
      <c r="U3672" s="406"/>
      <c r="V3672" s="406">
        <f t="shared" si="196"/>
        <v>0</v>
      </c>
      <c r="W3672" s="676"/>
      <c r="X3672" s="507" t="str">
        <f t="shared" si="194"/>
        <v>0 număr camere necunoscut &lt;span style="color: red;"&gt;(spuneți-mi sau trimiteți tabel întreținere)&lt;/span&gt;</v>
      </c>
      <c r="Y3672" s="508" t="str">
        <f t="shared" si="195"/>
        <v xml:space="preserve"> din care 0 număr camere necunoscut &lt;span style="color: red;"&gt;(spuneți-mi sau trimiteți tabel întreținere)&lt;/span&gt;</v>
      </c>
      <c r="Z3672" s="509"/>
      <c r="AA3672" s="510"/>
      <c r="AB3672" s="421" t="s">
        <v>1318</v>
      </c>
      <c r="AC3672" s="431" t="s">
        <v>1156</v>
      </c>
      <c r="AD3672" s="356"/>
      <c r="AE3672" s="356"/>
      <c r="AF3672" s="356"/>
      <c r="AG3672" s="356"/>
      <c r="AH3672" s="356"/>
      <c r="AI3672" s="356"/>
      <c r="AJ3672" s="441"/>
      <c r="AK3672" s="359"/>
    </row>
    <row r="3673" spans="1:37">
      <c r="A3673" s="367"/>
      <c r="B3673" s="386" t="s">
        <v>1259</v>
      </c>
      <c r="C3673" s="385">
        <v>46.750999999999998</v>
      </c>
      <c r="D3673" s="401">
        <v>23.576699999999999</v>
      </c>
      <c r="E3673" s="449" t="s">
        <v>206</v>
      </c>
      <c r="F3673" s="450" t="s">
        <v>1500</v>
      </c>
      <c r="G3673" s="450" t="s">
        <v>2640</v>
      </c>
      <c r="H3673" s="626" t="s">
        <v>5621</v>
      </c>
      <c r="I3673" s="627" t="s">
        <v>1260</v>
      </c>
      <c r="J3673" s="399" t="s">
        <v>751</v>
      </c>
      <c r="K3673" s="624">
        <v>2</v>
      </c>
      <c r="L3673" s="624">
        <v>5</v>
      </c>
      <c r="M3673" s="624">
        <v>4</v>
      </c>
      <c r="N3673" s="398">
        <v>42</v>
      </c>
      <c r="O3673" s="395"/>
      <c r="P3673" s="526">
        <v>12</v>
      </c>
      <c r="Q3673" s="526">
        <v>26</v>
      </c>
      <c r="R3673" s="526"/>
      <c r="S3673" s="526">
        <v>2</v>
      </c>
      <c r="T3673" s="526">
        <v>2</v>
      </c>
      <c r="U3673" s="526"/>
      <c r="V3673" s="526">
        <f t="shared" si="196"/>
        <v>0</v>
      </c>
      <c r="W3673" s="672"/>
      <c r="X3673" s="396" t="str">
        <f t="shared" si="194"/>
        <v>12 garsoniere, 26 două camere, 2 patru camere, 2 cinci camere, 0 număr camere necunoscut &lt;span style="color: red;"&gt;(spuneți-mi sau trimiteți tabel întreținere)&lt;/span&gt;</v>
      </c>
      <c r="Y3673" s="622" t="str">
        <f t="shared" si="195"/>
        <v>42 din care 12 garsoniere, 26 două camere, 2 patru camere, 2 cinci camere, 0 număr camere necunoscut &lt;span style="color: red;"&gt;(spuneți-mi sau trimiteți tabel întreținere)&lt;/span&gt;</v>
      </c>
      <c r="Z3673" s="397"/>
      <c r="AA3673" s="625"/>
      <c r="AB3673" s="628" t="s">
        <v>1310</v>
      </c>
      <c r="AC3673" s="431" t="s">
        <v>1156</v>
      </c>
      <c r="AD3673" s="623"/>
      <c r="AE3673" s="623"/>
      <c r="AF3673" s="623"/>
      <c r="AG3673" s="623"/>
      <c r="AH3673" s="623"/>
      <c r="AI3673" s="623"/>
      <c r="AJ3673" s="368"/>
      <c r="AK3673" s="359"/>
    </row>
    <row r="3674" spans="1:37">
      <c r="A3674" s="367"/>
      <c r="B3674" s="445" t="s">
        <v>9</v>
      </c>
      <c r="C3674" s="402"/>
      <c r="D3674" s="428"/>
      <c r="E3674" s="449"/>
      <c r="F3674" s="450"/>
      <c r="G3674" s="450"/>
      <c r="H3674" s="450" t="s">
        <v>2075</v>
      </c>
      <c r="I3674" s="452"/>
      <c r="J3674" s="457"/>
      <c r="K3674" s="407"/>
      <c r="L3674" s="407"/>
      <c r="M3674" s="407"/>
      <c r="N3674" s="425"/>
      <c r="O3674" s="437"/>
      <c r="P3674" s="406"/>
      <c r="Q3674" s="406"/>
      <c r="R3674" s="406"/>
      <c r="S3674" s="406"/>
      <c r="T3674" s="406"/>
      <c r="U3674" s="406"/>
      <c r="V3674" s="406">
        <f t="shared" si="196"/>
        <v>0</v>
      </c>
      <c r="W3674" s="676"/>
      <c r="X3674" s="507" t="str">
        <f t="shared" si="194"/>
        <v>0 număr camere necunoscut &lt;span style="color: red;"&gt;(spuneți-mi sau trimiteți tabel întreținere)&lt;/span&gt;</v>
      </c>
      <c r="Y3674" s="508" t="str">
        <f t="shared" si="195"/>
        <v xml:space="preserve"> din care 0 număr camere necunoscut &lt;span style="color: red;"&gt;(spuneți-mi sau trimiteți tabel întreținere)&lt;/span&gt;</v>
      </c>
      <c r="Z3674" s="509"/>
      <c r="AA3674" s="510"/>
      <c r="AB3674" s="421" t="s">
        <v>1318</v>
      </c>
      <c r="AC3674" s="431" t="s">
        <v>1156</v>
      </c>
      <c r="AD3674" s="356"/>
      <c r="AE3674" s="356"/>
      <c r="AF3674" s="356"/>
      <c r="AG3674" s="356"/>
      <c r="AH3674" s="356"/>
      <c r="AI3674" s="356"/>
      <c r="AJ3674" s="441"/>
      <c r="AK3674" s="359"/>
    </row>
    <row r="3675" spans="1:37">
      <c r="A3675" s="367"/>
      <c r="B3675" s="445" t="s">
        <v>9</v>
      </c>
      <c r="C3675" s="402"/>
      <c r="D3675" s="428"/>
      <c r="E3675" s="449"/>
      <c r="F3675" s="450"/>
      <c r="G3675" s="450"/>
      <c r="H3675" s="450" t="s">
        <v>2075</v>
      </c>
      <c r="I3675" s="452"/>
      <c r="J3675" s="457"/>
      <c r="K3675" s="407"/>
      <c r="L3675" s="407"/>
      <c r="M3675" s="407"/>
      <c r="N3675" s="425"/>
      <c r="O3675" s="437"/>
      <c r="P3675" s="406"/>
      <c r="Q3675" s="406"/>
      <c r="R3675" s="406"/>
      <c r="S3675" s="406"/>
      <c r="T3675" s="406"/>
      <c r="U3675" s="406"/>
      <c r="V3675" s="406">
        <f t="shared" si="196"/>
        <v>0</v>
      </c>
      <c r="W3675" s="676"/>
      <c r="X3675" s="507" t="str">
        <f t="shared" si="194"/>
        <v>0 număr camere necunoscut &lt;span style="color: red;"&gt;(spuneți-mi sau trimiteți tabel întreținere)&lt;/span&gt;</v>
      </c>
      <c r="Y3675" s="508" t="str">
        <f t="shared" si="195"/>
        <v xml:space="preserve"> din care 0 număr camere necunoscut &lt;span style="color: red;"&gt;(spuneți-mi sau trimiteți tabel întreținere)&lt;/span&gt;</v>
      </c>
      <c r="Z3675" s="509"/>
      <c r="AA3675" s="510"/>
      <c r="AB3675" s="421" t="s">
        <v>1318</v>
      </c>
      <c r="AC3675" s="431" t="s">
        <v>1156</v>
      </c>
      <c r="AD3675" s="356"/>
      <c r="AE3675" s="356"/>
      <c r="AF3675" s="356"/>
      <c r="AG3675" s="356"/>
      <c r="AH3675" s="356"/>
      <c r="AI3675" s="356"/>
      <c r="AJ3675" s="441"/>
      <c r="AK3675" s="359"/>
    </row>
    <row r="3676" spans="1:37" ht="13.5" thickBot="1">
      <c r="A3676" s="367"/>
      <c r="B3676" s="445" t="s">
        <v>226</v>
      </c>
      <c r="C3676" s="402">
        <v>46.784799999999997</v>
      </c>
      <c r="D3676" s="428">
        <v>23.557700000000001</v>
      </c>
      <c r="E3676" s="449"/>
      <c r="F3676" s="450"/>
      <c r="G3676" s="450" t="s">
        <v>2646</v>
      </c>
      <c r="H3676" s="450" t="s">
        <v>5656</v>
      </c>
      <c r="I3676" s="452" t="s">
        <v>624</v>
      </c>
      <c r="J3676" s="457" t="s">
        <v>624</v>
      </c>
      <c r="K3676" s="407" t="s">
        <v>624</v>
      </c>
      <c r="L3676" s="407" t="s">
        <v>624</v>
      </c>
      <c r="M3676" s="407" t="s">
        <v>624</v>
      </c>
      <c r="N3676" s="425" t="s">
        <v>624</v>
      </c>
      <c r="O3676" s="437"/>
      <c r="P3676" s="406"/>
      <c r="Q3676" s="406"/>
      <c r="R3676" s="406"/>
      <c r="S3676" s="406"/>
      <c r="T3676" s="406"/>
      <c r="U3676" s="406"/>
      <c r="V3676" s="406" t="e">
        <f t="shared" si="196"/>
        <v>#VALUE!</v>
      </c>
      <c r="W3676" s="676"/>
      <c r="X3676" s="507" t="e">
        <f t="shared" si="194"/>
        <v>#VALUE!</v>
      </c>
      <c r="Y3676" s="508" t="e">
        <f t="shared" si="195"/>
        <v>#VALUE!</v>
      </c>
      <c r="Z3676" s="509"/>
      <c r="AA3676" s="510" t="s">
        <v>1043</v>
      </c>
      <c r="AB3676" s="421" t="s">
        <v>1318</v>
      </c>
      <c r="AC3676" s="432" t="s">
        <v>624</v>
      </c>
      <c r="AD3676" s="356" t="s">
        <v>624</v>
      </c>
      <c r="AE3676" s="356"/>
      <c r="AF3676" s="356"/>
      <c r="AG3676" s="356" t="s">
        <v>840</v>
      </c>
      <c r="AH3676" s="356"/>
      <c r="AI3676" s="356" t="s">
        <v>2227</v>
      </c>
      <c r="AJ3676" s="441"/>
      <c r="AK3676" s="359"/>
    </row>
    <row r="3677" spans="1:37" ht="13.5" thickTop="1">
      <c r="A3677" s="367" t="s">
        <v>23</v>
      </c>
      <c r="B3677" s="701" t="s">
        <v>13</v>
      </c>
      <c r="C3677" s="702">
        <v>46.753</v>
      </c>
      <c r="D3677" s="703">
        <v>23.553100000000001</v>
      </c>
      <c r="E3677" s="704"/>
      <c r="F3677" s="705"/>
      <c r="G3677" s="705" t="s">
        <v>2645</v>
      </c>
      <c r="H3677" s="705" t="s">
        <v>3149</v>
      </c>
      <c r="I3677" s="721" t="s">
        <v>624</v>
      </c>
      <c r="J3677" s="722" t="s">
        <v>624</v>
      </c>
      <c r="K3677" s="723" t="s">
        <v>624</v>
      </c>
      <c r="L3677" s="723" t="s">
        <v>624</v>
      </c>
      <c r="M3677" s="723" t="s">
        <v>624</v>
      </c>
      <c r="N3677" s="724" t="s">
        <v>624</v>
      </c>
      <c r="O3677" s="710"/>
      <c r="P3677" s="711"/>
      <c r="Q3677" s="711"/>
      <c r="R3677" s="711"/>
      <c r="S3677" s="711"/>
      <c r="T3677" s="711"/>
      <c r="U3677" s="711"/>
      <c r="V3677" s="711" t="e">
        <f t="shared" si="196"/>
        <v>#VALUE!</v>
      </c>
      <c r="W3677" s="725"/>
      <c r="X3677" s="726" t="e">
        <f t="shared" si="194"/>
        <v>#VALUE!</v>
      </c>
      <c r="Y3677" s="727" t="e">
        <f t="shared" si="195"/>
        <v>#VALUE!</v>
      </c>
      <c r="Z3677" s="728"/>
      <c r="AA3677" s="729" t="s">
        <v>1685</v>
      </c>
      <c r="AB3677" s="733" t="s">
        <v>1309</v>
      </c>
      <c r="AC3677" s="700" t="s">
        <v>1156</v>
      </c>
      <c r="AD3677" s="719" t="s">
        <v>624</v>
      </c>
      <c r="AE3677" s="719"/>
      <c r="AF3677" s="719"/>
      <c r="AG3677" s="719" t="s">
        <v>840</v>
      </c>
      <c r="AH3677" s="719"/>
      <c r="AI3677" s="719" t="s">
        <v>2227</v>
      </c>
      <c r="AJ3677" s="720"/>
      <c r="AK3677" s="359"/>
    </row>
    <row r="3678" spans="1:37">
      <c r="A3678" s="367"/>
      <c r="B3678" s="445" t="s">
        <v>14</v>
      </c>
      <c r="C3678" s="402">
        <v>46.753300000000003</v>
      </c>
      <c r="D3678" s="428">
        <v>23.552800000000001</v>
      </c>
      <c r="E3678" s="449"/>
      <c r="F3678" s="450"/>
      <c r="G3678" s="450" t="s">
        <v>2645</v>
      </c>
      <c r="H3678" s="450" t="s">
        <v>3149</v>
      </c>
      <c r="I3678" s="452" t="s">
        <v>624</v>
      </c>
      <c r="J3678" s="457" t="s">
        <v>624</v>
      </c>
      <c r="K3678" s="407" t="s">
        <v>624</v>
      </c>
      <c r="L3678" s="407" t="s">
        <v>624</v>
      </c>
      <c r="M3678" s="407" t="s">
        <v>624</v>
      </c>
      <c r="N3678" s="425" t="s">
        <v>624</v>
      </c>
      <c r="O3678" s="437"/>
      <c r="P3678" s="406"/>
      <c r="Q3678" s="406"/>
      <c r="R3678" s="406"/>
      <c r="S3678" s="406"/>
      <c r="T3678" s="406"/>
      <c r="U3678" s="406"/>
      <c r="V3678" s="406" t="e">
        <f t="shared" si="196"/>
        <v>#VALUE!</v>
      </c>
      <c r="W3678" s="676"/>
      <c r="X3678" s="507" t="e">
        <f t="shared" si="194"/>
        <v>#VALUE!</v>
      </c>
      <c r="Y3678" s="508" t="e">
        <f t="shared" si="195"/>
        <v>#VALUE!</v>
      </c>
      <c r="Z3678" s="509"/>
      <c r="AA3678" s="510" t="s">
        <v>1685</v>
      </c>
      <c r="AB3678" s="421" t="s">
        <v>1309</v>
      </c>
      <c r="AC3678" s="432" t="s">
        <v>1156</v>
      </c>
      <c r="AD3678" s="356" t="s">
        <v>624</v>
      </c>
      <c r="AE3678" s="356"/>
      <c r="AF3678" s="356"/>
      <c r="AG3678" s="356" t="s">
        <v>840</v>
      </c>
      <c r="AH3678" s="356"/>
      <c r="AI3678" s="356" t="s">
        <v>2227</v>
      </c>
      <c r="AJ3678" s="441"/>
      <c r="AK3678" s="359"/>
    </row>
    <row r="3679" spans="1:37">
      <c r="A3679" s="367"/>
      <c r="B3679" s="445" t="s">
        <v>173</v>
      </c>
      <c r="C3679" s="402">
        <v>46.753399999999999</v>
      </c>
      <c r="D3679" s="428">
        <v>23.5533</v>
      </c>
      <c r="E3679" s="449"/>
      <c r="F3679" s="450"/>
      <c r="G3679" s="450" t="s">
        <v>2645</v>
      </c>
      <c r="H3679" s="450" t="s">
        <v>3149</v>
      </c>
      <c r="I3679" s="452" t="s">
        <v>624</v>
      </c>
      <c r="J3679" s="457" t="s">
        <v>624</v>
      </c>
      <c r="K3679" s="407" t="s">
        <v>624</v>
      </c>
      <c r="L3679" s="407" t="s">
        <v>624</v>
      </c>
      <c r="M3679" s="407" t="s">
        <v>624</v>
      </c>
      <c r="N3679" s="425" t="s">
        <v>624</v>
      </c>
      <c r="O3679" s="437"/>
      <c r="P3679" s="406"/>
      <c r="Q3679" s="406"/>
      <c r="R3679" s="406"/>
      <c r="S3679" s="406"/>
      <c r="T3679" s="406"/>
      <c r="U3679" s="406"/>
      <c r="V3679" s="406" t="e">
        <f t="shared" si="196"/>
        <v>#VALUE!</v>
      </c>
      <c r="W3679" s="676"/>
      <c r="X3679" s="507" t="e">
        <f t="shared" si="194"/>
        <v>#VALUE!</v>
      </c>
      <c r="Y3679" s="508" t="e">
        <f t="shared" si="195"/>
        <v>#VALUE!</v>
      </c>
      <c r="Z3679" s="509"/>
      <c r="AA3679" s="510" t="s">
        <v>1685</v>
      </c>
      <c r="AB3679" s="421" t="s">
        <v>1309</v>
      </c>
      <c r="AC3679" s="432" t="s">
        <v>1156</v>
      </c>
      <c r="AD3679" s="356" t="s">
        <v>624</v>
      </c>
      <c r="AE3679" s="356"/>
      <c r="AF3679" s="356"/>
      <c r="AG3679" s="356" t="s">
        <v>840</v>
      </c>
      <c r="AH3679" s="356"/>
      <c r="AI3679" s="356" t="s">
        <v>2227</v>
      </c>
      <c r="AJ3679" s="441"/>
      <c r="AK3679" s="359"/>
    </row>
    <row r="3680" spans="1:37">
      <c r="A3680" s="367"/>
      <c r="B3680" s="445" t="s">
        <v>178</v>
      </c>
      <c r="C3680" s="402">
        <v>46.7532</v>
      </c>
      <c r="D3680" s="428">
        <v>23.5534</v>
      </c>
      <c r="E3680" s="449"/>
      <c r="F3680" s="450"/>
      <c r="G3680" s="450" t="s">
        <v>2645</v>
      </c>
      <c r="H3680" s="450" t="s">
        <v>3149</v>
      </c>
      <c r="I3680" s="452" t="s">
        <v>624</v>
      </c>
      <c r="J3680" s="457" t="s">
        <v>624</v>
      </c>
      <c r="K3680" s="407" t="s">
        <v>624</v>
      </c>
      <c r="L3680" s="407" t="s">
        <v>624</v>
      </c>
      <c r="M3680" s="407" t="s">
        <v>624</v>
      </c>
      <c r="N3680" s="425" t="s">
        <v>624</v>
      </c>
      <c r="O3680" s="437"/>
      <c r="P3680" s="406"/>
      <c r="Q3680" s="406"/>
      <c r="R3680" s="406"/>
      <c r="S3680" s="406"/>
      <c r="T3680" s="406"/>
      <c r="U3680" s="406"/>
      <c r="V3680" s="406" t="e">
        <f t="shared" si="196"/>
        <v>#VALUE!</v>
      </c>
      <c r="W3680" s="676"/>
      <c r="X3680" s="507" t="e">
        <f t="shared" si="194"/>
        <v>#VALUE!</v>
      </c>
      <c r="Y3680" s="508" t="e">
        <f t="shared" si="195"/>
        <v>#VALUE!</v>
      </c>
      <c r="Z3680" s="509"/>
      <c r="AA3680" s="510" t="s">
        <v>1685</v>
      </c>
      <c r="AB3680" s="421" t="s">
        <v>1309</v>
      </c>
      <c r="AC3680" s="432" t="s">
        <v>1156</v>
      </c>
      <c r="AD3680" s="356" t="s">
        <v>624</v>
      </c>
      <c r="AE3680" s="356"/>
      <c r="AF3680" s="356"/>
      <c r="AG3680" s="356" t="s">
        <v>840</v>
      </c>
      <c r="AH3680" s="356"/>
      <c r="AI3680" s="356" t="s">
        <v>2227</v>
      </c>
      <c r="AJ3680" s="441"/>
      <c r="AK3680" s="359"/>
    </row>
    <row r="3681" spans="1:37">
      <c r="A3681" s="367"/>
      <c r="B3681" s="445" t="s">
        <v>73</v>
      </c>
      <c r="C3681" s="402">
        <v>46.7744</v>
      </c>
      <c r="D3681" s="428">
        <v>23.611899999999999</v>
      </c>
      <c r="E3681" s="449"/>
      <c r="F3681" s="450"/>
      <c r="G3681" s="450" t="s">
        <v>2646</v>
      </c>
      <c r="H3681" s="450" t="s">
        <v>2944</v>
      </c>
      <c r="I3681" s="452" t="s">
        <v>624</v>
      </c>
      <c r="J3681" s="457" t="s">
        <v>624</v>
      </c>
      <c r="K3681" s="407" t="s">
        <v>624</v>
      </c>
      <c r="L3681" s="407" t="s">
        <v>624</v>
      </c>
      <c r="M3681" s="407" t="s">
        <v>624</v>
      </c>
      <c r="N3681" s="425" t="s">
        <v>624</v>
      </c>
      <c r="O3681" s="437"/>
      <c r="P3681" s="406"/>
      <c r="Q3681" s="406"/>
      <c r="R3681" s="406"/>
      <c r="S3681" s="406"/>
      <c r="T3681" s="406"/>
      <c r="U3681" s="406"/>
      <c r="V3681" s="406" t="e">
        <f t="shared" si="196"/>
        <v>#VALUE!</v>
      </c>
      <c r="W3681" s="676"/>
      <c r="X3681" s="507" t="e">
        <f t="shared" si="194"/>
        <v>#VALUE!</v>
      </c>
      <c r="Y3681" s="508" t="e">
        <f t="shared" si="195"/>
        <v>#VALUE!</v>
      </c>
      <c r="Z3681" s="509"/>
      <c r="AA3681" s="510"/>
      <c r="AB3681" s="421" t="s">
        <v>1315</v>
      </c>
      <c r="AC3681" s="431" t="s">
        <v>1156</v>
      </c>
      <c r="AD3681" s="356" t="s">
        <v>624</v>
      </c>
      <c r="AE3681" s="356"/>
      <c r="AF3681" s="356"/>
      <c r="AG3681" s="356" t="s">
        <v>840</v>
      </c>
      <c r="AH3681" s="356"/>
      <c r="AI3681" s="356" t="s">
        <v>2227</v>
      </c>
      <c r="AJ3681" s="441"/>
      <c r="AK3681" s="359"/>
    </row>
    <row r="3682" spans="1:37">
      <c r="A3682" s="367"/>
      <c r="B3682" s="445" t="s">
        <v>122</v>
      </c>
      <c r="C3682" s="402">
        <v>46.774900000000002</v>
      </c>
      <c r="D3682" s="428">
        <v>23.6111</v>
      </c>
      <c r="E3682" s="449"/>
      <c r="F3682" s="450"/>
      <c r="G3682" s="450" t="s">
        <v>2646</v>
      </c>
      <c r="H3682" s="450" t="s">
        <v>2944</v>
      </c>
      <c r="I3682" s="452" t="s">
        <v>624</v>
      </c>
      <c r="J3682" s="457" t="s">
        <v>624</v>
      </c>
      <c r="K3682" s="407" t="s">
        <v>624</v>
      </c>
      <c r="L3682" s="407" t="s">
        <v>624</v>
      </c>
      <c r="M3682" s="407" t="s">
        <v>624</v>
      </c>
      <c r="N3682" s="425" t="s">
        <v>624</v>
      </c>
      <c r="O3682" s="437"/>
      <c r="P3682" s="406"/>
      <c r="Q3682" s="406"/>
      <c r="R3682" s="406"/>
      <c r="S3682" s="406"/>
      <c r="T3682" s="406"/>
      <c r="U3682" s="406"/>
      <c r="V3682" s="406" t="e">
        <f t="shared" si="196"/>
        <v>#VALUE!</v>
      </c>
      <c r="W3682" s="676"/>
      <c r="X3682" s="507" t="e">
        <f t="shared" si="194"/>
        <v>#VALUE!</v>
      </c>
      <c r="Y3682" s="508" t="e">
        <f t="shared" si="195"/>
        <v>#VALUE!</v>
      </c>
      <c r="Z3682" s="509"/>
      <c r="AA3682" s="510"/>
      <c r="AB3682" s="421" t="s">
        <v>1315</v>
      </c>
      <c r="AC3682" s="431" t="s">
        <v>1156</v>
      </c>
      <c r="AD3682" s="356" t="s">
        <v>624</v>
      </c>
      <c r="AE3682" s="356"/>
      <c r="AF3682" s="356"/>
      <c r="AG3682" s="356" t="s">
        <v>840</v>
      </c>
      <c r="AH3682" s="356"/>
      <c r="AI3682" s="356" t="s">
        <v>2227</v>
      </c>
      <c r="AJ3682" s="441"/>
      <c r="AK3682" s="359"/>
    </row>
    <row r="3683" spans="1:37">
      <c r="A3683" s="367"/>
      <c r="B3683" s="386" t="s">
        <v>404</v>
      </c>
      <c r="C3683" s="402">
        <v>46.769509999999997</v>
      </c>
      <c r="D3683" s="428">
        <v>23.619599999999998</v>
      </c>
      <c r="E3683" s="449"/>
      <c r="F3683" s="450"/>
      <c r="G3683" s="450" t="s">
        <v>2646</v>
      </c>
      <c r="H3683" s="450" t="s">
        <v>5657</v>
      </c>
      <c r="I3683" s="452" t="s">
        <v>691</v>
      </c>
      <c r="J3683" s="457" t="s">
        <v>825</v>
      </c>
      <c r="K3683" s="407">
        <v>1</v>
      </c>
      <c r="L3683" s="407">
        <v>10</v>
      </c>
      <c r="M3683" s="407">
        <v>9</v>
      </c>
      <c r="N3683" s="425" t="s">
        <v>624</v>
      </c>
      <c r="O3683" s="437"/>
      <c r="P3683" s="406"/>
      <c r="Q3683" s="406"/>
      <c r="R3683" s="406"/>
      <c r="S3683" s="406"/>
      <c r="T3683" s="406"/>
      <c r="U3683" s="406"/>
      <c r="V3683" s="406" t="e">
        <f t="shared" si="196"/>
        <v>#VALUE!</v>
      </c>
      <c r="W3683" s="676"/>
      <c r="X3683" s="507" t="e">
        <f t="shared" si="194"/>
        <v>#VALUE!</v>
      </c>
      <c r="Y3683" s="508" t="e">
        <f t="shared" si="195"/>
        <v>#VALUE!</v>
      </c>
      <c r="Z3683" s="509"/>
      <c r="AA3683" s="510" t="s">
        <v>2398</v>
      </c>
      <c r="AB3683" s="421" t="s">
        <v>1332</v>
      </c>
      <c r="AC3683" s="431" t="s">
        <v>828</v>
      </c>
      <c r="AD3683" s="356"/>
      <c r="AE3683" s="356"/>
      <c r="AF3683" s="356"/>
      <c r="AG3683" s="356"/>
      <c r="AH3683" s="356"/>
      <c r="AI3683" s="356"/>
      <c r="AJ3683" s="441"/>
      <c r="AK3683" s="359"/>
    </row>
    <row r="3684" spans="1:37">
      <c r="A3684" s="367"/>
      <c r="B3684" s="445" t="s">
        <v>28</v>
      </c>
      <c r="C3684" s="402">
        <v>46.785600000000002</v>
      </c>
      <c r="D3684" s="428">
        <v>23.540700000000001</v>
      </c>
      <c r="E3684" s="449"/>
      <c r="F3684" s="450"/>
      <c r="G3684" s="450" t="s">
        <v>2646</v>
      </c>
      <c r="H3684" s="450" t="s">
        <v>5658</v>
      </c>
      <c r="I3684" s="452" t="s">
        <v>624</v>
      </c>
      <c r="J3684" s="457"/>
      <c r="K3684" s="407"/>
      <c r="L3684" s="407"/>
      <c r="M3684" s="407"/>
      <c r="N3684" s="425" t="s">
        <v>624</v>
      </c>
      <c r="O3684" s="437"/>
      <c r="P3684" s="406"/>
      <c r="Q3684" s="406"/>
      <c r="R3684" s="406"/>
      <c r="S3684" s="406"/>
      <c r="T3684" s="406"/>
      <c r="U3684" s="406"/>
      <c r="V3684" s="406" t="e">
        <f t="shared" si="196"/>
        <v>#VALUE!</v>
      </c>
      <c r="W3684" s="676"/>
      <c r="X3684" s="507" t="e">
        <f t="shared" si="194"/>
        <v>#VALUE!</v>
      </c>
      <c r="Y3684" s="508" t="e">
        <f t="shared" si="195"/>
        <v>#VALUE!</v>
      </c>
      <c r="Z3684" s="509"/>
      <c r="AA3684" s="510"/>
      <c r="AB3684" s="421" t="s">
        <v>1315</v>
      </c>
      <c r="AC3684" s="431" t="s">
        <v>828</v>
      </c>
      <c r="AD3684" s="356" t="s">
        <v>2462</v>
      </c>
      <c r="AE3684" s="356"/>
      <c r="AF3684" s="356"/>
      <c r="AG3684" s="356"/>
      <c r="AH3684" s="356"/>
      <c r="AI3684" s="356"/>
      <c r="AJ3684" s="441"/>
      <c r="AK3684" s="359"/>
    </row>
    <row r="3685" spans="1:37">
      <c r="A3685" s="367"/>
      <c r="B3685" s="445" t="s">
        <v>138</v>
      </c>
      <c r="C3685" s="402">
        <v>46.756900000000002</v>
      </c>
      <c r="D3685" s="428">
        <v>23.6203</v>
      </c>
      <c r="E3685" s="449"/>
      <c r="F3685" s="450"/>
      <c r="G3685" s="450" t="s">
        <v>2646</v>
      </c>
      <c r="H3685" s="450" t="s">
        <v>5659</v>
      </c>
      <c r="I3685" s="452" t="s">
        <v>624</v>
      </c>
      <c r="J3685" s="457"/>
      <c r="K3685" s="407"/>
      <c r="L3685" s="407"/>
      <c r="M3685" s="407"/>
      <c r="N3685" s="425" t="s">
        <v>624</v>
      </c>
      <c r="O3685" s="437"/>
      <c r="P3685" s="406"/>
      <c r="Q3685" s="406"/>
      <c r="R3685" s="406"/>
      <c r="S3685" s="406"/>
      <c r="T3685" s="406"/>
      <c r="U3685" s="406"/>
      <c r="V3685" s="406" t="e">
        <f t="shared" si="196"/>
        <v>#VALUE!</v>
      </c>
      <c r="W3685" s="676"/>
      <c r="X3685" s="507" t="e">
        <f t="shared" si="194"/>
        <v>#VALUE!</v>
      </c>
      <c r="Y3685" s="508" t="e">
        <f t="shared" si="195"/>
        <v>#VALUE!</v>
      </c>
      <c r="Z3685" s="509"/>
      <c r="AA3685" s="510"/>
      <c r="AB3685" s="421" t="s">
        <v>1315</v>
      </c>
      <c r="AC3685" s="431" t="s">
        <v>828</v>
      </c>
      <c r="AD3685" s="356"/>
      <c r="AE3685" s="356"/>
      <c r="AF3685" s="356"/>
      <c r="AG3685" s="356"/>
      <c r="AH3685" s="356"/>
      <c r="AI3685" s="356"/>
      <c r="AJ3685" s="441"/>
      <c r="AK3685" s="359"/>
    </row>
    <row r="3686" spans="1:37">
      <c r="A3686" s="367"/>
      <c r="B3686" s="445" t="s">
        <v>90</v>
      </c>
      <c r="C3686" s="402">
        <v>46.7502</v>
      </c>
      <c r="D3686" s="428">
        <v>23.537500000000001</v>
      </c>
      <c r="E3686" s="449"/>
      <c r="F3686" s="450"/>
      <c r="G3686" s="450" t="s">
        <v>2646</v>
      </c>
      <c r="H3686" s="450" t="s">
        <v>5660</v>
      </c>
      <c r="I3686" s="452" t="s">
        <v>624</v>
      </c>
      <c r="J3686" s="457"/>
      <c r="K3686" s="407"/>
      <c r="L3686" s="407"/>
      <c r="M3686" s="407"/>
      <c r="N3686" s="425" t="s">
        <v>624</v>
      </c>
      <c r="O3686" s="437"/>
      <c r="P3686" s="406"/>
      <c r="Q3686" s="406"/>
      <c r="R3686" s="406"/>
      <c r="S3686" s="406"/>
      <c r="T3686" s="406"/>
      <c r="U3686" s="406"/>
      <c r="V3686" s="406" t="e">
        <f t="shared" si="196"/>
        <v>#VALUE!</v>
      </c>
      <c r="W3686" s="676"/>
      <c r="X3686" s="507" t="e">
        <f t="shared" si="194"/>
        <v>#VALUE!</v>
      </c>
      <c r="Y3686" s="508" t="e">
        <f t="shared" si="195"/>
        <v>#VALUE!</v>
      </c>
      <c r="Z3686" s="509"/>
      <c r="AA3686" s="510"/>
      <c r="AB3686" s="421" t="s">
        <v>1315</v>
      </c>
      <c r="AC3686" s="431" t="s">
        <v>828</v>
      </c>
      <c r="AD3686" s="356"/>
      <c r="AE3686" s="356"/>
      <c r="AF3686" s="356"/>
      <c r="AG3686" s="356"/>
      <c r="AH3686" s="356"/>
      <c r="AI3686" s="356"/>
      <c r="AJ3686" s="441"/>
      <c r="AK3686" s="359"/>
    </row>
    <row r="3687" spans="1:37">
      <c r="A3687" s="367"/>
      <c r="B3687" s="445" t="s">
        <v>119</v>
      </c>
      <c r="C3687" s="402">
        <v>46.7502</v>
      </c>
      <c r="D3687" s="428">
        <v>23.537199999999999</v>
      </c>
      <c r="E3687" s="449"/>
      <c r="F3687" s="450"/>
      <c r="G3687" s="450" t="s">
        <v>2646</v>
      </c>
      <c r="H3687" s="450" t="s">
        <v>5660</v>
      </c>
      <c r="I3687" s="452" t="s">
        <v>624</v>
      </c>
      <c r="J3687" s="457"/>
      <c r="K3687" s="407"/>
      <c r="L3687" s="407"/>
      <c r="M3687" s="407"/>
      <c r="N3687" s="425" t="s">
        <v>624</v>
      </c>
      <c r="O3687" s="437"/>
      <c r="P3687" s="406"/>
      <c r="Q3687" s="406"/>
      <c r="R3687" s="406"/>
      <c r="S3687" s="406"/>
      <c r="T3687" s="406"/>
      <c r="U3687" s="406"/>
      <c r="V3687" s="406" t="e">
        <f t="shared" si="196"/>
        <v>#VALUE!</v>
      </c>
      <c r="W3687" s="676"/>
      <c r="X3687" s="507" t="e">
        <f t="shared" si="194"/>
        <v>#VALUE!</v>
      </c>
      <c r="Y3687" s="508" t="e">
        <f t="shared" si="195"/>
        <v>#VALUE!</v>
      </c>
      <c r="Z3687" s="509"/>
      <c r="AA3687" s="510"/>
      <c r="AB3687" s="421" t="s">
        <v>1315</v>
      </c>
      <c r="AC3687" s="431" t="s">
        <v>828</v>
      </c>
      <c r="AD3687" s="356"/>
      <c r="AE3687" s="356"/>
      <c r="AF3687" s="356"/>
      <c r="AG3687" s="356"/>
      <c r="AH3687" s="356"/>
      <c r="AI3687" s="356"/>
      <c r="AJ3687" s="441"/>
      <c r="AK3687" s="359"/>
    </row>
    <row r="3688" spans="1:37">
      <c r="A3688" s="367"/>
      <c r="B3688" s="445" t="s">
        <v>27</v>
      </c>
      <c r="C3688" s="402">
        <v>46.750100000000003</v>
      </c>
      <c r="D3688" s="428">
        <v>23.536899999999999</v>
      </c>
      <c r="E3688" s="449"/>
      <c r="F3688" s="450"/>
      <c r="G3688" s="450" t="s">
        <v>2646</v>
      </c>
      <c r="H3688" s="450" t="s">
        <v>5660</v>
      </c>
      <c r="I3688" s="452" t="s">
        <v>624</v>
      </c>
      <c r="J3688" s="457"/>
      <c r="K3688" s="407"/>
      <c r="L3688" s="407"/>
      <c r="M3688" s="407"/>
      <c r="N3688" s="425" t="s">
        <v>624</v>
      </c>
      <c r="O3688" s="437"/>
      <c r="P3688" s="406"/>
      <c r="Q3688" s="406"/>
      <c r="R3688" s="406"/>
      <c r="S3688" s="406"/>
      <c r="T3688" s="406"/>
      <c r="U3688" s="406"/>
      <c r="V3688" s="406" t="e">
        <f t="shared" si="196"/>
        <v>#VALUE!</v>
      </c>
      <c r="W3688" s="676"/>
      <c r="X3688" s="507" t="e">
        <f t="shared" si="194"/>
        <v>#VALUE!</v>
      </c>
      <c r="Y3688" s="508" t="e">
        <f t="shared" si="195"/>
        <v>#VALUE!</v>
      </c>
      <c r="Z3688" s="509"/>
      <c r="AA3688" s="510"/>
      <c r="AB3688" s="421" t="s">
        <v>1315</v>
      </c>
      <c r="AC3688" s="431" t="s">
        <v>828</v>
      </c>
      <c r="AD3688" s="356"/>
      <c r="AE3688" s="356"/>
      <c r="AF3688" s="356"/>
      <c r="AG3688" s="356"/>
      <c r="AH3688" s="356"/>
      <c r="AI3688" s="356"/>
      <c r="AJ3688" s="441"/>
      <c r="AK3688" s="359"/>
    </row>
    <row r="3689" spans="1:37">
      <c r="A3689" s="367"/>
      <c r="B3689" s="445" t="s">
        <v>29</v>
      </c>
      <c r="C3689" s="402">
        <v>46.75</v>
      </c>
      <c r="D3689" s="428">
        <v>23.5366</v>
      </c>
      <c r="E3689" s="449"/>
      <c r="F3689" s="450"/>
      <c r="G3689" s="450" t="s">
        <v>2646</v>
      </c>
      <c r="H3689" s="450" t="s">
        <v>5660</v>
      </c>
      <c r="I3689" s="452" t="s">
        <v>624</v>
      </c>
      <c r="J3689" s="457"/>
      <c r="K3689" s="407"/>
      <c r="L3689" s="407"/>
      <c r="M3689" s="407"/>
      <c r="N3689" s="425" t="s">
        <v>624</v>
      </c>
      <c r="O3689" s="437"/>
      <c r="P3689" s="406"/>
      <c r="Q3689" s="406"/>
      <c r="R3689" s="406"/>
      <c r="S3689" s="406"/>
      <c r="T3689" s="406"/>
      <c r="U3689" s="406"/>
      <c r="V3689" s="406" t="e">
        <f t="shared" si="196"/>
        <v>#VALUE!</v>
      </c>
      <c r="W3689" s="676"/>
      <c r="X3689" s="507" t="e">
        <f t="shared" ref="X3689:X3752" si="197">CONCATENATE(IF(ISBLANK(O3689),"",CONCATENATE(O3689,O$2,", ")),IF(ISBLANK(P3689),"",CONCATENATE(P3689,P$2,", ")),IF(ISBLANK(Q3689),"",CONCATENATE(Q3689,Q$2,", ")),IF(ISBLANK(R3689),"",CONCATENATE(R3689,R$2,", ")),IF(ISBLANK(S3689),"",CONCATENATE(S3689,S$2,", ")),IF(ISBLANK(T3689),"",CONCATENATE(T3689,T$2,", ")),IF(ISBLANK(U3689),"",CONCATENATE(U3689,U$2,", ")),IF(ISBLANK(V3689),"",CONCATENATE(W3689,V3689,V$2)))</f>
        <v>#VALUE!</v>
      </c>
      <c r="Y3689" s="508" t="e">
        <f t="shared" ref="Y3689:Y3752" si="198">W3689&amp;N3689&amp;" din care "&amp;X3689</f>
        <v>#VALUE!</v>
      </c>
      <c r="Z3689" s="509"/>
      <c r="AA3689" s="510"/>
      <c r="AB3689" s="421" t="s">
        <v>1315</v>
      </c>
      <c r="AC3689" s="431" t="s">
        <v>828</v>
      </c>
      <c r="AD3689" s="356"/>
      <c r="AE3689" s="356"/>
      <c r="AF3689" s="356"/>
      <c r="AG3689" s="356"/>
      <c r="AH3689" s="356"/>
      <c r="AI3689" s="356"/>
      <c r="AJ3689" s="441"/>
      <c r="AK3689" s="359"/>
    </row>
    <row r="3690" spans="1:37">
      <c r="A3690" s="367"/>
      <c r="B3690" s="445" t="s">
        <v>31</v>
      </c>
      <c r="C3690" s="402">
        <v>46.75</v>
      </c>
      <c r="D3690" s="428">
        <v>23.537500000000001</v>
      </c>
      <c r="E3690" s="449"/>
      <c r="F3690" s="450"/>
      <c r="G3690" s="450" t="s">
        <v>2646</v>
      </c>
      <c r="H3690" s="450" t="s">
        <v>5660</v>
      </c>
      <c r="I3690" s="452" t="s">
        <v>624</v>
      </c>
      <c r="J3690" s="457"/>
      <c r="K3690" s="407"/>
      <c r="L3690" s="407"/>
      <c r="M3690" s="407"/>
      <c r="N3690" s="425" t="s">
        <v>624</v>
      </c>
      <c r="O3690" s="437"/>
      <c r="P3690" s="406"/>
      <c r="Q3690" s="406"/>
      <c r="R3690" s="406"/>
      <c r="S3690" s="406"/>
      <c r="T3690" s="406"/>
      <c r="U3690" s="406"/>
      <c r="V3690" s="406" t="e">
        <f t="shared" ref="V3690:V3753" si="199">N3690-SUM(O3690:U3690)</f>
        <v>#VALUE!</v>
      </c>
      <c r="W3690" s="676"/>
      <c r="X3690" s="507" t="e">
        <f t="shared" si="197"/>
        <v>#VALUE!</v>
      </c>
      <c r="Y3690" s="508" t="e">
        <f t="shared" si="198"/>
        <v>#VALUE!</v>
      </c>
      <c r="Z3690" s="509"/>
      <c r="AA3690" s="510"/>
      <c r="AB3690" s="421" t="s">
        <v>1315</v>
      </c>
      <c r="AC3690" s="431" t="s">
        <v>828</v>
      </c>
      <c r="AD3690" s="356"/>
      <c r="AE3690" s="356"/>
      <c r="AF3690" s="356"/>
      <c r="AG3690" s="356"/>
      <c r="AH3690" s="356"/>
      <c r="AI3690" s="356"/>
      <c r="AJ3690" s="441"/>
      <c r="AK3690" s="359"/>
    </row>
    <row r="3691" spans="1:37">
      <c r="A3691" s="367"/>
      <c r="B3691" s="445" t="s">
        <v>78</v>
      </c>
      <c r="C3691" s="402">
        <v>46.749899999999997</v>
      </c>
      <c r="D3691" s="428">
        <v>23.537299999999998</v>
      </c>
      <c r="E3691" s="449"/>
      <c r="F3691" s="450"/>
      <c r="G3691" s="450" t="s">
        <v>2646</v>
      </c>
      <c r="H3691" s="450" t="s">
        <v>5660</v>
      </c>
      <c r="I3691" s="452" t="s">
        <v>624</v>
      </c>
      <c r="J3691" s="457"/>
      <c r="K3691" s="407"/>
      <c r="L3691" s="407"/>
      <c r="M3691" s="407"/>
      <c r="N3691" s="425" t="s">
        <v>624</v>
      </c>
      <c r="O3691" s="437"/>
      <c r="P3691" s="406"/>
      <c r="Q3691" s="406"/>
      <c r="R3691" s="406"/>
      <c r="S3691" s="406"/>
      <c r="T3691" s="406"/>
      <c r="U3691" s="406"/>
      <c r="V3691" s="406" t="e">
        <f t="shared" si="199"/>
        <v>#VALUE!</v>
      </c>
      <c r="W3691" s="676"/>
      <c r="X3691" s="507" t="e">
        <f t="shared" si="197"/>
        <v>#VALUE!</v>
      </c>
      <c r="Y3691" s="508" t="e">
        <f t="shared" si="198"/>
        <v>#VALUE!</v>
      </c>
      <c r="Z3691" s="509"/>
      <c r="AA3691" s="510"/>
      <c r="AB3691" s="421" t="s">
        <v>1315</v>
      </c>
      <c r="AC3691" s="431" t="s">
        <v>828</v>
      </c>
      <c r="AD3691" s="356"/>
      <c r="AE3691" s="356"/>
      <c r="AF3691" s="356"/>
      <c r="AG3691" s="356"/>
      <c r="AH3691" s="356"/>
      <c r="AI3691" s="356"/>
      <c r="AJ3691" s="441"/>
      <c r="AK3691" s="359"/>
    </row>
    <row r="3692" spans="1:37">
      <c r="A3692" s="367"/>
      <c r="B3692" s="445" t="s">
        <v>28</v>
      </c>
      <c r="C3692" s="402">
        <v>46.749899999999997</v>
      </c>
      <c r="D3692" s="428">
        <v>23.536999999999999</v>
      </c>
      <c r="E3692" s="449"/>
      <c r="F3692" s="450"/>
      <c r="G3692" s="450" t="s">
        <v>2646</v>
      </c>
      <c r="H3692" s="450" t="s">
        <v>5660</v>
      </c>
      <c r="I3692" s="452" t="s">
        <v>624</v>
      </c>
      <c r="J3692" s="457"/>
      <c r="K3692" s="407"/>
      <c r="L3692" s="407"/>
      <c r="M3692" s="407"/>
      <c r="N3692" s="425" t="s">
        <v>624</v>
      </c>
      <c r="O3692" s="437"/>
      <c r="P3692" s="406"/>
      <c r="Q3692" s="406"/>
      <c r="R3692" s="406"/>
      <c r="S3692" s="406"/>
      <c r="T3692" s="406"/>
      <c r="U3692" s="406"/>
      <c r="V3692" s="406" t="e">
        <f t="shared" si="199"/>
        <v>#VALUE!</v>
      </c>
      <c r="W3692" s="676"/>
      <c r="X3692" s="507" t="e">
        <f t="shared" si="197"/>
        <v>#VALUE!</v>
      </c>
      <c r="Y3692" s="508" t="e">
        <f t="shared" si="198"/>
        <v>#VALUE!</v>
      </c>
      <c r="Z3692" s="509"/>
      <c r="AA3692" s="510"/>
      <c r="AB3692" s="421" t="s">
        <v>1315</v>
      </c>
      <c r="AC3692" s="431" t="s">
        <v>828</v>
      </c>
      <c r="AD3692" s="356"/>
      <c r="AE3692" s="356"/>
      <c r="AF3692" s="356"/>
      <c r="AG3692" s="356"/>
      <c r="AH3692" s="356"/>
      <c r="AI3692" s="356"/>
      <c r="AJ3692" s="441"/>
      <c r="AK3692" s="359"/>
    </row>
    <row r="3693" spans="1:37">
      <c r="A3693" s="367"/>
      <c r="B3693" s="445" t="s">
        <v>36</v>
      </c>
      <c r="C3693" s="402">
        <v>46.7498</v>
      </c>
      <c r="D3693" s="428">
        <v>23.536799999999999</v>
      </c>
      <c r="E3693" s="449"/>
      <c r="F3693" s="450"/>
      <c r="G3693" s="450" t="s">
        <v>2646</v>
      </c>
      <c r="H3693" s="450" t="s">
        <v>5660</v>
      </c>
      <c r="I3693" s="452" t="s">
        <v>624</v>
      </c>
      <c r="J3693" s="457"/>
      <c r="K3693" s="407"/>
      <c r="L3693" s="407"/>
      <c r="M3693" s="407"/>
      <c r="N3693" s="425" t="s">
        <v>624</v>
      </c>
      <c r="O3693" s="437"/>
      <c r="P3693" s="406"/>
      <c r="Q3693" s="406"/>
      <c r="R3693" s="406"/>
      <c r="S3693" s="406"/>
      <c r="T3693" s="406"/>
      <c r="U3693" s="406"/>
      <c r="V3693" s="406" t="e">
        <f t="shared" si="199"/>
        <v>#VALUE!</v>
      </c>
      <c r="W3693" s="676"/>
      <c r="X3693" s="507" t="e">
        <f t="shared" si="197"/>
        <v>#VALUE!</v>
      </c>
      <c r="Y3693" s="508" t="e">
        <f t="shared" si="198"/>
        <v>#VALUE!</v>
      </c>
      <c r="Z3693" s="509"/>
      <c r="AA3693" s="510"/>
      <c r="AB3693" s="421" t="s">
        <v>1315</v>
      </c>
      <c r="AC3693" s="431" t="s">
        <v>828</v>
      </c>
      <c r="AD3693" s="356"/>
      <c r="AE3693" s="356"/>
      <c r="AF3693" s="356"/>
      <c r="AG3693" s="356"/>
      <c r="AH3693" s="356"/>
      <c r="AI3693" s="356"/>
      <c r="AJ3693" s="441"/>
      <c r="AK3693" s="359"/>
    </row>
    <row r="3694" spans="1:37">
      <c r="A3694" s="367"/>
      <c r="B3694" s="445" t="s">
        <v>26</v>
      </c>
      <c r="C3694" s="402">
        <v>46.747900000000001</v>
      </c>
      <c r="D3694" s="428">
        <v>23.562999999999999</v>
      </c>
      <c r="E3694" s="449"/>
      <c r="F3694" s="450"/>
      <c r="G3694" s="450" t="s">
        <v>2646</v>
      </c>
      <c r="H3694" s="450" t="s">
        <v>5661</v>
      </c>
      <c r="I3694" s="452" t="s">
        <v>624</v>
      </c>
      <c r="J3694" s="457"/>
      <c r="K3694" s="407"/>
      <c r="L3694" s="407"/>
      <c r="M3694" s="407"/>
      <c r="N3694" s="425" t="s">
        <v>624</v>
      </c>
      <c r="O3694" s="437"/>
      <c r="P3694" s="406"/>
      <c r="Q3694" s="406"/>
      <c r="R3694" s="406"/>
      <c r="S3694" s="406"/>
      <c r="T3694" s="406"/>
      <c r="U3694" s="406"/>
      <c r="V3694" s="406" t="e">
        <f t="shared" si="199"/>
        <v>#VALUE!</v>
      </c>
      <c r="W3694" s="676"/>
      <c r="X3694" s="507" t="e">
        <f t="shared" si="197"/>
        <v>#VALUE!</v>
      </c>
      <c r="Y3694" s="508" t="e">
        <f t="shared" si="198"/>
        <v>#VALUE!</v>
      </c>
      <c r="Z3694" s="509"/>
      <c r="AA3694" s="510"/>
      <c r="AB3694" s="421" t="s">
        <v>1315</v>
      </c>
      <c r="AC3694" s="431" t="s">
        <v>828</v>
      </c>
      <c r="AD3694" s="356"/>
      <c r="AE3694" s="356"/>
      <c r="AF3694" s="356"/>
      <c r="AG3694" s="356"/>
      <c r="AH3694" s="356"/>
      <c r="AI3694" s="356"/>
      <c r="AJ3694" s="441"/>
      <c r="AK3694" s="359"/>
    </row>
    <row r="3695" spans="1:37">
      <c r="A3695" s="367"/>
      <c r="B3695" s="445" t="s">
        <v>28</v>
      </c>
      <c r="C3695" s="402">
        <v>46.747399999999999</v>
      </c>
      <c r="D3695" s="428">
        <v>23.5626</v>
      </c>
      <c r="E3695" s="449"/>
      <c r="F3695" s="450"/>
      <c r="G3695" s="450" t="s">
        <v>2646</v>
      </c>
      <c r="H3695" s="450" t="s">
        <v>5662</v>
      </c>
      <c r="I3695" s="452" t="s">
        <v>624</v>
      </c>
      <c r="J3695" s="457"/>
      <c r="K3695" s="407"/>
      <c r="L3695" s="407"/>
      <c r="M3695" s="407"/>
      <c r="N3695" s="425" t="s">
        <v>624</v>
      </c>
      <c r="O3695" s="437"/>
      <c r="P3695" s="406"/>
      <c r="Q3695" s="406"/>
      <c r="R3695" s="406"/>
      <c r="S3695" s="406"/>
      <c r="T3695" s="406"/>
      <c r="U3695" s="406"/>
      <c r="V3695" s="406" t="e">
        <f t="shared" si="199"/>
        <v>#VALUE!</v>
      </c>
      <c r="W3695" s="676"/>
      <c r="X3695" s="507" t="e">
        <f t="shared" si="197"/>
        <v>#VALUE!</v>
      </c>
      <c r="Y3695" s="508" t="e">
        <f t="shared" si="198"/>
        <v>#VALUE!</v>
      </c>
      <c r="Z3695" s="509"/>
      <c r="AA3695" s="510"/>
      <c r="AB3695" s="421" t="s">
        <v>1315</v>
      </c>
      <c r="AC3695" s="431" t="s">
        <v>828</v>
      </c>
      <c r="AD3695" s="356"/>
      <c r="AE3695" s="356"/>
      <c r="AF3695" s="356"/>
      <c r="AG3695" s="356"/>
      <c r="AH3695" s="356"/>
      <c r="AI3695" s="356"/>
      <c r="AJ3695" s="441"/>
      <c r="AK3695" s="359"/>
    </row>
    <row r="3696" spans="1:37">
      <c r="A3696" s="367"/>
      <c r="B3696" s="445" t="s">
        <v>15</v>
      </c>
      <c r="C3696" s="402">
        <v>46.749699999999997</v>
      </c>
      <c r="D3696" s="428">
        <v>23.597999999999999</v>
      </c>
      <c r="E3696" s="449"/>
      <c r="F3696" s="450"/>
      <c r="G3696" s="450" t="s">
        <v>2646</v>
      </c>
      <c r="H3696" s="450" t="s">
        <v>5663</v>
      </c>
      <c r="I3696" s="452" t="s">
        <v>624</v>
      </c>
      <c r="J3696" s="457"/>
      <c r="K3696" s="407"/>
      <c r="L3696" s="407"/>
      <c r="M3696" s="407"/>
      <c r="N3696" s="425" t="s">
        <v>624</v>
      </c>
      <c r="O3696" s="437"/>
      <c r="P3696" s="406"/>
      <c r="Q3696" s="406"/>
      <c r="R3696" s="406"/>
      <c r="S3696" s="406"/>
      <c r="T3696" s="406"/>
      <c r="U3696" s="406"/>
      <c r="V3696" s="406" t="e">
        <f t="shared" si="199"/>
        <v>#VALUE!</v>
      </c>
      <c r="W3696" s="676"/>
      <c r="X3696" s="507" t="e">
        <f t="shared" si="197"/>
        <v>#VALUE!</v>
      </c>
      <c r="Y3696" s="508" t="e">
        <f t="shared" si="198"/>
        <v>#VALUE!</v>
      </c>
      <c r="Z3696" s="509"/>
      <c r="AA3696" s="510"/>
      <c r="AB3696" s="421" t="s">
        <v>1315</v>
      </c>
      <c r="AC3696" s="431" t="s">
        <v>828</v>
      </c>
      <c r="AD3696" s="356"/>
      <c r="AE3696" s="356"/>
      <c r="AF3696" s="356"/>
      <c r="AG3696" s="356"/>
      <c r="AH3696" s="356"/>
      <c r="AI3696" s="356"/>
      <c r="AJ3696" s="441"/>
      <c r="AK3696" s="359"/>
    </row>
    <row r="3697" spans="1:37">
      <c r="A3697" s="367"/>
      <c r="B3697" s="445" t="s">
        <v>26</v>
      </c>
      <c r="C3697" s="402">
        <v>46.749099999999999</v>
      </c>
      <c r="D3697" s="428">
        <v>23.598400000000002</v>
      </c>
      <c r="E3697" s="449"/>
      <c r="F3697" s="450"/>
      <c r="G3697" s="450" t="s">
        <v>2646</v>
      </c>
      <c r="H3697" s="450" t="s">
        <v>5664</v>
      </c>
      <c r="I3697" s="452" t="s">
        <v>624</v>
      </c>
      <c r="J3697" s="457"/>
      <c r="K3697" s="407"/>
      <c r="L3697" s="407"/>
      <c r="M3697" s="407"/>
      <c r="N3697" s="425" t="s">
        <v>624</v>
      </c>
      <c r="O3697" s="437"/>
      <c r="P3697" s="406"/>
      <c r="Q3697" s="406"/>
      <c r="R3697" s="406"/>
      <c r="S3697" s="406"/>
      <c r="T3697" s="406"/>
      <c r="U3697" s="406"/>
      <c r="V3697" s="406" t="e">
        <f t="shared" si="199"/>
        <v>#VALUE!</v>
      </c>
      <c r="W3697" s="676"/>
      <c r="X3697" s="507" t="e">
        <f t="shared" si="197"/>
        <v>#VALUE!</v>
      </c>
      <c r="Y3697" s="508" t="e">
        <f t="shared" si="198"/>
        <v>#VALUE!</v>
      </c>
      <c r="Z3697" s="509"/>
      <c r="AA3697" s="510"/>
      <c r="AB3697" s="421" t="s">
        <v>1315</v>
      </c>
      <c r="AC3697" s="431" t="s">
        <v>828</v>
      </c>
      <c r="AD3697" s="356"/>
      <c r="AE3697" s="356"/>
      <c r="AF3697" s="356"/>
      <c r="AG3697" s="356"/>
      <c r="AH3697" s="356"/>
      <c r="AI3697" s="356"/>
      <c r="AJ3697" s="441"/>
      <c r="AK3697" s="359"/>
    </row>
    <row r="3698" spans="1:37">
      <c r="A3698" s="367"/>
      <c r="B3698" s="445" t="s">
        <v>28</v>
      </c>
      <c r="C3698" s="402">
        <v>46.749400000000001</v>
      </c>
      <c r="D3698" s="428">
        <v>23.598400000000002</v>
      </c>
      <c r="E3698" s="449"/>
      <c r="F3698" s="450"/>
      <c r="G3698" s="450" t="s">
        <v>2646</v>
      </c>
      <c r="H3698" s="450" t="s">
        <v>5665</v>
      </c>
      <c r="I3698" s="452" t="s">
        <v>624</v>
      </c>
      <c r="J3698" s="457"/>
      <c r="K3698" s="407"/>
      <c r="L3698" s="407"/>
      <c r="M3698" s="407"/>
      <c r="N3698" s="425" t="s">
        <v>624</v>
      </c>
      <c r="O3698" s="437"/>
      <c r="P3698" s="406"/>
      <c r="Q3698" s="406"/>
      <c r="R3698" s="406"/>
      <c r="S3698" s="406"/>
      <c r="T3698" s="406"/>
      <c r="U3698" s="406"/>
      <c r="V3698" s="406" t="e">
        <f t="shared" si="199"/>
        <v>#VALUE!</v>
      </c>
      <c r="W3698" s="676"/>
      <c r="X3698" s="507" t="e">
        <f t="shared" si="197"/>
        <v>#VALUE!</v>
      </c>
      <c r="Y3698" s="508" t="e">
        <f t="shared" si="198"/>
        <v>#VALUE!</v>
      </c>
      <c r="Z3698" s="509"/>
      <c r="AA3698" s="510"/>
      <c r="AB3698" s="421" t="s">
        <v>1315</v>
      </c>
      <c r="AC3698" s="431" t="s">
        <v>828</v>
      </c>
      <c r="AD3698" s="356"/>
      <c r="AE3698" s="356"/>
      <c r="AF3698" s="356"/>
      <c r="AG3698" s="356"/>
      <c r="AH3698" s="356"/>
      <c r="AI3698" s="356"/>
      <c r="AJ3698" s="441"/>
      <c r="AK3698" s="359"/>
    </row>
    <row r="3699" spans="1:37">
      <c r="A3699" s="367"/>
      <c r="B3699" s="445" t="s">
        <v>13</v>
      </c>
      <c r="C3699" s="402">
        <v>46.750100000000003</v>
      </c>
      <c r="D3699" s="428">
        <v>23.598199999999999</v>
      </c>
      <c r="E3699" s="449"/>
      <c r="F3699" s="450"/>
      <c r="G3699" s="450" t="s">
        <v>2646</v>
      </c>
      <c r="H3699" s="450" t="s">
        <v>5666</v>
      </c>
      <c r="I3699" s="452" t="s">
        <v>624</v>
      </c>
      <c r="J3699" s="457"/>
      <c r="K3699" s="407"/>
      <c r="L3699" s="407"/>
      <c r="M3699" s="407"/>
      <c r="N3699" s="425" t="s">
        <v>624</v>
      </c>
      <c r="O3699" s="437"/>
      <c r="P3699" s="406"/>
      <c r="Q3699" s="406"/>
      <c r="R3699" s="406"/>
      <c r="S3699" s="406"/>
      <c r="T3699" s="406"/>
      <c r="U3699" s="406"/>
      <c r="V3699" s="406" t="e">
        <f t="shared" si="199"/>
        <v>#VALUE!</v>
      </c>
      <c r="W3699" s="676"/>
      <c r="X3699" s="507" t="e">
        <f t="shared" si="197"/>
        <v>#VALUE!</v>
      </c>
      <c r="Y3699" s="508" t="e">
        <f t="shared" si="198"/>
        <v>#VALUE!</v>
      </c>
      <c r="Z3699" s="509"/>
      <c r="AA3699" s="510"/>
      <c r="AB3699" s="421" t="s">
        <v>1315</v>
      </c>
      <c r="AC3699" s="431" t="s">
        <v>828</v>
      </c>
      <c r="AD3699" s="356"/>
      <c r="AE3699" s="356"/>
      <c r="AF3699" s="356"/>
      <c r="AG3699" s="356"/>
      <c r="AH3699" s="356"/>
      <c r="AI3699" s="356"/>
      <c r="AJ3699" s="441"/>
      <c r="AK3699" s="359"/>
    </row>
    <row r="3700" spans="1:37">
      <c r="A3700" s="367"/>
      <c r="B3700" s="445" t="s">
        <v>17</v>
      </c>
      <c r="C3700" s="402">
        <v>46.749899999999997</v>
      </c>
      <c r="D3700" s="428">
        <v>23.598299999999998</v>
      </c>
      <c r="E3700" s="449"/>
      <c r="F3700" s="450"/>
      <c r="G3700" s="450" t="s">
        <v>2646</v>
      </c>
      <c r="H3700" s="450" t="s">
        <v>5666</v>
      </c>
      <c r="I3700" s="452" t="s">
        <v>624</v>
      </c>
      <c r="J3700" s="457"/>
      <c r="K3700" s="407"/>
      <c r="L3700" s="407"/>
      <c r="M3700" s="407"/>
      <c r="N3700" s="425" t="s">
        <v>624</v>
      </c>
      <c r="O3700" s="437"/>
      <c r="P3700" s="406"/>
      <c r="Q3700" s="406"/>
      <c r="R3700" s="406"/>
      <c r="S3700" s="406"/>
      <c r="T3700" s="406"/>
      <c r="U3700" s="406"/>
      <c r="V3700" s="406" t="e">
        <f t="shared" si="199"/>
        <v>#VALUE!</v>
      </c>
      <c r="W3700" s="676"/>
      <c r="X3700" s="507" t="e">
        <f t="shared" si="197"/>
        <v>#VALUE!</v>
      </c>
      <c r="Y3700" s="508" t="e">
        <f t="shared" si="198"/>
        <v>#VALUE!</v>
      </c>
      <c r="Z3700" s="509"/>
      <c r="AA3700" s="510"/>
      <c r="AB3700" s="421" t="s">
        <v>1315</v>
      </c>
      <c r="AC3700" s="431" t="s">
        <v>828</v>
      </c>
      <c r="AD3700" s="356"/>
      <c r="AE3700" s="356"/>
      <c r="AF3700" s="356"/>
      <c r="AG3700" s="356"/>
      <c r="AH3700" s="356"/>
      <c r="AI3700" s="356"/>
      <c r="AJ3700" s="441"/>
      <c r="AK3700" s="359"/>
    </row>
    <row r="3701" spans="1:37">
      <c r="A3701" s="367"/>
      <c r="B3701" s="445" t="s">
        <v>95</v>
      </c>
      <c r="C3701" s="402">
        <v>46.743499999999997</v>
      </c>
      <c r="D3701" s="428">
        <v>23.586300000000001</v>
      </c>
      <c r="E3701" s="449"/>
      <c r="F3701" s="450"/>
      <c r="G3701" s="450" t="s">
        <v>2646</v>
      </c>
      <c r="H3701" s="450" t="s">
        <v>5667</v>
      </c>
      <c r="I3701" s="452" t="s">
        <v>624</v>
      </c>
      <c r="J3701" s="457"/>
      <c r="K3701" s="407"/>
      <c r="L3701" s="407"/>
      <c r="M3701" s="407"/>
      <c r="N3701" s="425" t="s">
        <v>624</v>
      </c>
      <c r="O3701" s="437"/>
      <c r="P3701" s="406"/>
      <c r="Q3701" s="406"/>
      <c r="R3701" s="406"/>
      <c r="S3701" s="406"/>
      <c r="T3701" s="406"/>
      <c r="U3701" s="406"/>
      <c r="V3701" s="406" t="e">
        <f t="shared" si="199"/>
        <v>#VALUE!</v>
      </c>
      <c r="W3701" s="676"/>
      <c r="X3701" s="507" t="e">
        <f t="shared" si="197"/>
        <v>#VALUE!</v>
      </c>
      <c r="Y3701" s="508" t="e">
        <f t="shared" si="198"/>
        <v>#VALUE!</v>
      </c>
      <c r="Z3701" s="509"/>
      <c r="AA3701" s="510"/>
      <c r="AB3701" s="421" t="s">
        <v>1315</v>
      </c>
      <c r="AC3701" s="431" t="s">
        <v>828</v>
      </c>
      <c r="AD3701" s="356"/>
      <c r="AE3701" s="356"/>
      <c r="AF3701" s="356"/>
      <c r="AG3701" s="356"/>
      <c r="AH3701" s="356"/>
      <c r="AI3701" s="356"/>
      <c r="AJ3701" s="441"/>
      <c r="AK3701" s="359"/>
    </row>
    <row r="3702" spans="1:37">
      <c r="A3702" s="367"/>
      <c r="B3702" s="445" t="s">
        <v>107</v>
      </c>
      <c r="C3702" s="402">
        <v>46.743499999999997</v>
      </c>
      <c r="D3702" s="428">
        <v>23.586600000000001</v>
      </c>
      <c r="E3702" s="449"/>
      <c r="F3702" s="450"/>
      <c r="G3702" s="450" t="s">
        <v>2646</v>
      </c>
      <c r="H3702" s="450" t="s">
        <v>5667</v>
      </c>
      <c r="I3702" s="452" t="s">
        <v>624</v>
      </c>
      <c r="J3702" s="457"/>
      <c r="K3702" s="407"/>
      <c r="L3702" s="407"/>
      <c r="M3702" s="407"/>
      <c r="N3702" s="425" t="s">
        <v>624</v>
      </c>
      <c r="O3702" s="437"/>
      <c r="P3702" s="406"/>
      <c r="Q3702" s="406"/>
      <c r="R3702" s="406"/>
      <c r="S3702" s="406"/>
      <c r="T3702" s="406"/>
      <c r="U3702" s="406"/>
      <c r="V3702" s="406" t="e">
        <f t="shared" si="199"/>
        <v>#VALUE!</v>
      </c>
      <c r="W3702" s="676"/>
      <c r="X3702" s="507" t="e">
        <f t="shared" si="197"/>
        <v>#VALUE!</v>
      </c>
      <c r="Y3702" s="508" t="e">
        <f t="shared" si="198"/>
        <v>#VALUE!</v>
      </c>
      <c r="Z3702" s="509"/>
      <c r="AA3702" s="510"/>
      <c r="AB3702" s="421" t="s">
        <v>1315</v>
      </c>
      <c r="AC3702" s="431" t="s">
        <v>828</v>
      </c>
      <c r="AD3702" s="356"/>
      <c r="AE3702" s="356"/>
      <c r="AF3702" s="356"/>
      <c r="AG3702" s="356"/>
      <c r="AH3702" s="356"/>
      <c r="AI3702" s="356"/>
      <c r="AJ3702" s="441"/>
      <c r="AK3702" s="359"/>
    </row>
    <row r="3703" spans="1:37">
      <c r="A3703" s="367"/>
      <c r="B3703" s="445" t="s">
        <v>28</v>
      </c>
      <c r="C3703" s="402">
        <v>46.756100000000004</v>
      </c>
      <c r="D3703" s="428">
        <v>23.619800000000001</v>
      </c>
      <c r="E3703" s="449"/>
      <c r="F3703" s="450"/>
      <c r="G3703" s="450" t="s">
        <v>2646</v>
      </c>
      <c r="H3703" s="450" t="s">
        <v>3181</v>
      </c>
      <c r="I3703" s="452" t="s">
        <v>624</v>
      </c>
      <c r="J3703" s="457"/>
      <c r="K3703" s="407"/>
      <c r="L3703" s="407"/>
      <c r="M3703" s="407"/>
      <c r="N3703" s="425" t="s">
        <v>624</v>
      </c>
      <c r="O3703" s="437"/>
      <c r="P3703" s="406"/>
      <c r="Q3703" s="406"/>
      <c r="R3703" s="406"/>
      <c r="S3703" s="406"/>
      <c r="T3703" s="406"/>
      <c r="U3703" s="406"/>
      <c r="V3703" s="406" t="e">
        <f t="shared" si="199"/>
        <v>#VALUE!</v>
      </c>
      <c r="W3703" s="676"/>
      <c r="X3703" s="507" t="e">
        <f t="shared" si="197"/>
        <v>#VALUE!</v>
      </c>
      <c r="Y3703" s="508" t="e">
        <f t="shared" si="198"/>
        <v>#VALUE!</v>
      </c>
      <c r="Z3703" s="509"/>
      <c r="AA3703" s="510"/>
      <c r="AB3703" s="421" t="s">
        <v>1315</v>
      </c>
      <c r="AC3703" s="431" t="s">
        <v>828</v>
      </c>
      <c r="AD3703" s="356"/>
      <c r="AE3703" s="356"/>
      <c r="AF3703" s="356"/>
      <c r="AG3703" s="356"/>
      <c r="AH3703" s="356"/>
      <c r="AI3703" s="356"/>
      <c r="AJ3703" s="441"/>
      <c r="AK3703" s="359"/>
    </row>
    <row r="3704" spans="1:37">
      <c r="A3704" s="367"/>
      <c r="B3704" s="445">
        <v>1</v>
      </c>
      <c r="C3704" s="402">
        <v>46.755299999999998</v>
      </c>
      <c r="D3704" s="428">
        <v>23.614000000000001</v>
      </c>
      <c r="E3704" s="449"/>
      <c r="F3704" s="450"/>
      <c r="G3704" s="450" t="s">
        <v>2646</v>
      </c>
      <c r="H3704" s="450" t="s">
        <v>5668</v>
      </c>
      <c r="I3704" s="452" t="s">
        <v>624</v>
      </c>
      <c r="J3704" s="457"/>
      <c r="K3704" s="407"/>
      <c r="L3704" s="407"/>
      <c r="M3704" s="407"/>
      <c r="N3704" s="425" t="s">
        <v>624</v>
      </c>
      <c r="O3704" s="437"/>
      <c r="P3704" s="406"/>
      <c r="Q3704" s="406"/>
      <c r="R3704" s="406"/>
      <c r="S3704" s="406"/>
      <c r="T3704" s="406"/>
      <c r="U3704" s="406"/>
      <c r="V3704" s="406" t="e">
        <f t="shared" si="199"/>
        <v>#VALUE!</v>
      </c>
      <c r="W3704" s="676"/>
      <c r="X3704" s="507" t="e">
        <f t="shared" si="197"/>
        <v>#VALUE!</v>
      </c>
      <c r="Y3704" s="508" t="e">
        <f t="shared" si="198"/>
        <v>#VALUE!</v>
      </c>
      <c r="Z3704" s="509"/>
      <c r="AA3704" s="510"/>
      <c r="AB3704" s="421" t="s">
        <v>1315</v>
      </c>
      <c r="AC3704" s="431" t="s">
        <v>828</v>
      </c>
      <c r="AD3704" s="356"/>
      <c r="AE3704" s="356"/>
      <c r="AF3704" s="356"/>
      <c r="AG3704" s="356"/>
      <c r="AH3704" s="356"/>
      <c r="AI3704" s="356"/>
      <c r="AJ3704" s="441"/>
      <c r="AK3704" s="359"/>
    </row>
    <row r="3705" spans="1:37">
      <c r="A3705" s="367"/>
      <c r="B3705" s="445" t="s">
        <v>26</v>
      </c>
      <c r="C3705" s="402">
        <v>46.755800000000001</v>
      </c>
      <c r="D3705" s="428">
        <v>23.619399999999999</v>
      </c>
      <c r="E3705" s="449"/>
      <c r="F3705" s="450"/>
      <c r="G3705" s="450" t="s">
        <v>2646</v>
      </c>
      <c r="H3705" s="450" t="s">
        <v>3314</v>
      </c>
      <c r="I3705" s="452" t="s">
        <v>624</v>
      </c>
      <c r="J3705" s="457"/>
      <c r="K3705" s="407"/>
      <c r="L3705" s="407"/>
      <c r="M3705" s="407"/>
      <c r="N3705" s="425" t="s">
        <v>624</v>
      </c>
      <c r="O3705" s="437"/>
      <c r="P3705" s="406"/>
      <c r="Q3705" s="406"/>
      <c r="R3705" s="406"/>
      <c r="S3705" s="406"/>
      <c r="T3705" s="406"/>
      <c r="U3705" s="406"/>
      <c r="V3705" s="406" t="e">
        <f t="shared" si="199"/>
        <v>#VALUE!</v>
      </c>
      <c r="W3705" s="676"/>
      <c r="X3705" s="507" t="e">
        <f t="shared" si="197"/>
        <v>#VALUE!</v>
      </c>
      <c r="Y3705" s="508" t="e">
        <f t="shared" si="198"/>
        <v>#VALUE!</v>
      </c>
      <c r="Z3705" s="509"/>
      <c r="AA3705" s="510"/>
      <c r="AB3705" s="421" t="s">
        <v>1315</v>
      </c>
      <c r="AC3705" s="431" t="s">
        <v>828</v>
      </c>
      <c r="AD3705" s="356"/>
      <c r="AE3705" s="356"/>
      <c r="AF3705" s="356"/>
      <c r="AG3705" s="356"/>
      <c r="AH3705" s="356"/>
      <c r="AI3705" s="356"/>
      <c r="AJ3705" s="441"/>
      <c r="AK3705" s="359"/>
    </row>
    <row r="3706" spans="1:37">
      <c r="A3706" s="367"/>
      <c r="B3706" s="445" t="s">
        <v>93</v>
      </c>
      <c r="C3706" s="402">
        <v>46.776299999999999</v>
      </c>
      <c r="D3706" s="428">
        <v>23.6235</v>
      </c>
      <c r="E3706" s="449"/>
      <c r="F3706" s="450"/>
      <c r="G3706" s="450" t="s">
        <v>2646</v>
      </c>
      <c r="H3706" s="450" t="s">
        <v>5669</v>
      </c>
      <c r="I3706" s="452" t="s">
        <v>624</v>
      </c>
      <c r="J3706" s="457"/>
      <c r="K3706" s="407"/>
      <c r="L3706" s="407"/>
      <c r="M3706" s="407"/>
      <c r="N3706" s="425" t="s">
        <v>624</v>
      </c>
      <c r="O3706" s="437"/>
      <c r="P3706" s="406"/>
      <c r="Q3706" s="406"/>
      <c r="R3706" s="406"/>
      <c r="S3706" s="406"/>
      <c r="T3706" s="406"/>
      <c r="U3706" s="406"/>
      <c r="V3706" s="406" t="e">
        <f t="shared" si="199"/>
        <v>#VALUE!</v>
      </c>
      <c r="W3706" s="676"/>
      <c r="X3706" s="507" t="e">
        <f t="shared" si="197"/>
        <v>#VALUE!</v>
      </c>
      <c r="Y3706" s="508" t="e">
        <f t="shared" si="198"/>
        <v>#VALUE!</v>
      </c>
      <c r="Z3706" s="509"/>
      <c r="AA3706" s="510"/>
      <c r="AB3706" s="421" t="s">
        <v>1315</v>
      </c>
      <c r="AC3706" s="431" t="s">
        <v>828</v>
      </c>
      <c r="AD3706" s="356"/>
      <c r="AE3706" s="356"/>
      <c r="AF3706" s="356"/>
      <c r="AG3706" s="356"/>
      <c r="AH3706" s="356"/>
      <c r="AI3706" s="356"/>
      <c r="AJ3706" s="441"/>
      <c r="AK3706" s="359"/>
    </row>
    <row r="3707" spans="1:37">
      <c r="A3707" s="367"/>
      <c r="B3707" s="445" t="s">
        <v>94</v>
      </c>
      <c r="C3707" s="402">
        <v>46.776299999999999</v>
      </c>
      <c r="D3707" s="428">
        <v>23.623000000000001</v>
      </c>
      <c r="E3707" s="449"/>
      <c r="F3707" s="450"/>
      <c r="G3707" s="450" t="s">
        <v>2646</v>
      </c>
      <c r="H3707" s="450" t="s">
        <v>5669</v>
      </c>
      <c r="I3707" s="452" t="s">
        <v>624</v>
      </c>
      <c r="J3707" s="457"/>
      <c r="K3707" s="407"/>
      <c r="L3707" s="407"/>
      <c r="M3707" s="407"/>
      <c r="N3707" s="425" t="s">
        <v>624</v>
      </c>
      <c r="O3707" s="437"/>
      <c r="P3707" s="406"/>
      <c r="Q3707" s="406"/>
      <c r="R3707" s="406"/>
      <c r="S3707" s="406"/>
      <c r="T3707" s="406"/>
      <c r="U3707" s="406"/>
      <c r="V3707" s="406" t="e">
        <f t="shared" si="199"/>
        <v>#VALUE!</v>
      </c>
      <c r="W3707" s="676"/>
      <c r="X3707" s="507" t="e">
        <f t="shared" si="197"/>
        <v>#VALUE!</v>
      </c>
      <c r="Y3707" s="508" t="e">
        <f t="shared" si="198"/>
        <v>#VALUE!</v>
      </c>
      <c r="Z3707" s="509"/>
      <c r="AA3707" s="510"/>
      <c r="AB3707" s="421" t="s">
        <v>1315</v>
      </c>
      <c r="AC3707" s="431" t="s">
        <v>828</v>
      </c>
      <c r="AD3707" s="356"/>
      <c r="AE3707" s="356"/>
      <c r="AF3707" s="356"/>
      <c r="AG3707" s="356"/>
      <c r="AH3707" s="356"/>
      <c r="AI3707" s="356"/>
      <c r="AJ3707" s="441"/>
      <c r="AK3707" s="359"/>
    </row>
    <row r="3708" spans="1:37">
      <c r="A3708" s="367"/>
      <c r="B3708" s="445" t="s">
        <v>95</v>
      </c>
      <c r="C3708" s="402">
        <v>46.776200000000003</v>
      </c>
      <c r="D3708" s="428">
        <v>23.622499999999999</v>
      </c>
      <c r="E3708" s="449"/>
      <c r="F3708" s="450"/>
      <c r="G3708" s="450" t="s">
        <v>2646</v>
      </c>
      <c r="H3708" s="450" t="s">
        <v>5669</v>
      </c>
      <c r="I3708" s="452" t="s">
        <v>624</v>
      </c>
      <c r="J3708" s="457"/>
      <c r="K3708" s="407"/>
      <c r="L3708" s="407"/>
      <c r="M3708" s="407"/>
      <c r="N3708" s="425" t="s">
        <v>624</v>
      </c>
      <c r="O3708" s="437"/>
      <c r="P3708" s="406"/>
      <c r="Q3708" s="406"/>
      <c r="R3708" s="406"/>
      <c r="S3708" s="406"/>
      <c r="T3708" s="406"/>
      <c r="U3708" s="406"/>
      <c r="V3708" s="406" t="e">
        <f t="shared" si="199"/>
        <v>#VALUE!</v>
      </c>
      <c r="W3708" s="676"/>
      <c r="X3708" s="507" t="e">
        <f t="shared" si="197"/>
        <v>#VALUE!</v>
      </c>
      <c r="Y3708" s="508" t="e">
        <f t="shared" si="198"/>
        <v>#VALUE!</v>
      </c>
      <c r="Z3708" s="509"/>
      <c r="AA3708" s="510"/>
      <c r="AB3708" s="421" t="s">
        <v>1315</v>
      </c>
      <c r="AC3708" s="431" t="s">
        <v>828</v>
      </c>
      <c r="AD3708" s="356"/>
      <c r="AE3708" s="356"/>
      <c r="AF3708" s="356"/>
      <c r="AG3708" s="356"/>
      <c r="AH3708" s="356"/>
      <c r="AI3708" s="356"/>
      <c r="AJ3708" s="441"/>
      <c r="AK3708" s="359"/>
    </row>
    <row r="3709" spans="1:37">
      <c r="A3709" s="367"/>
      <c r="B3709" s="445" t="s">
        <v>94</v>
      </c>
      <c r="C3709" s="402">
        <v>46.749299999999998</v>
      </c>
      <c r="D3709" s="428">
        <v>23.597200000000001</v>
      </c>
      <c r="E3709" s="449"/>
      <c r="F3709" s="450"/>
      <c r="G3709" s="450" t="s">
        <v>2646</v>
      </c>
      <c r="H3709" s="450" t="s">
        <v>5670</v>
      </c>
      <c r="I3709" s="452" t="s">
        <v>624</v>
      </c>
      <c r="J3709" s="457"/>
      <c r="K3709" s="407"/>
      <c r="L3709" s="407"/>
      <c r="M3709" s="407"/>
      <c r="N3709" s="425" t="s">
        <v>624</v>
      </c>
      <c r="O3709" s="437"/>
      <c r="P3709" s="406"/>
      <c r="Q3709" s="406"/>
      <c r="R3709" s="406"/>
      <c r="S3709" s="406"/>
      <c r="T3709" s="406"/>
      <c r="U3709" s="406"/>
      <c r="V3709" s="406" t="e">
        <f t="shared" si="199"/>
        <v>#VALUE!</v>
      </c>
      <c r="W3709" s="676"/>
      <c r="X3709" s="507" t="e">
        <f t="shared" si="197"/>
        <v>#VALUE!</v>
      </c>
      <c r="Y3709" s="508" t="e">
        <f t="shared" si="198"/>
        <v>#VALUE!</v>
      </c>
      <c r="Z3709" s="509"/>
      <c r="AA3709" s="510"/>
      <c r="AB3709" s="421" t="s">
        <v>1315</v>
      </c>
      <c r="AC3709" s="431" t="s">
        <v>828</v>
      </c>
      <c r="AD3709" s="356"/>
      <c r="AE3709" s="356"/>
      <c r="AF3709" s="356"/>
      <c r="AG3709" s="356"/>
      <c r="AH3709" s="356"/>
      <c r="AI3709" s="356"/>
      <c r="AJ3709" s="441"/>
      <c r="AK3709" s="359"/>
    </row>
    <row r="3710" spans="1:37">
      <c r="A3710" s="367"/>
      <c r="B3710" s="445" t="s">
        <v>95</v>
      </c>
      <c r="C3710" s="402">
        <v>46.747100000000003</v>
      </c>
      <c r="D3710" s="428">
        <v>23.597000000000001</v>
      </c>
      <c r="E3710" s="449"/>
      <c r="F3710" s="450"/>
      <c r="G3710" s="450" t="s">
        <v>2646</v>
      </c>
      <c r="H3710" s="450" t="s">
        <v>5671</v>
      </c>
      <c r="I3710" s="452" t="s">
        <v>624</v>
      </c>
      <c r="J3710" s="457"/>
      <c r="K3710" s="407"/>
      <c r="L3710" s="407"/>
      <c r="M3710" s="407"/>
      <c r="N3710" s="425" t="s">
        <v>624</v>
      </c>
      <c r="O3710" s="437"/>
      <c r="P3710" s="406"/>
      <c r="Q3710" s="406"/>
      <c r="R3710" s="406"/>
      <c r="S3710" s="406"/>
      <c r="T3710" s="406"/>
      <c r="U3710" s="406"/>
      <c r="V3710" s="406" t="e">
        <f t="shared" si="199"/>
        <v>#VALUE!</v>
      </c>
      <c r="W3710" s="676"/>
      <c r="X3710" s="507" t="e">
        <f t="shared" si="197"/>
        <v>#VALUE!</v>
      </c>
      <c r="Y3710" s="508" t="e">
        <f t="shared" si="198"/>
        <v>#VALUE!</v>
      </c>
      <c r="Z3710" s="509"/>
      <c r="AA3710" s="510"/>
      <c r="AB3710" s="421" t="s">
        <v>1315</v>
      </c>
      <c r="AC3710" s="431" t="s">
        <v>828</v>
      </c>
      <c r="AD3710" s="356"/>
      <c r="AE3710" s="356"/>
      <c r="AF3710" s="356"/>
      <c r="AG3710" s="356"/>
      <c r="AH3710" s="356"/>
      <c r="AI3710" s="356"/>
      <c r="AJ3710" s="441"/>
      <c r="AK3710" s="359"/>
    </row>
    <row r="3711" spans="1:37">
      <c r="A3711" s="367"/>
      <c r="B3711" s="445" t="s">
        <v>22</v>
      </c>
      <c r="C3711" s="402">
        <v>46.746200000000002</v>
      </c>
      <c r="D3711" s="428">
        <v>23.5975</v>
      </c>
      <c r="E3711" s="449"/>
      <c r="F3711" s="450"/>
      <c r="G3711" s="450" t="s">
        <v>2646</v>
      </c>
      <c r="H3711" s="450" t="s">
        <v>5672</v>
      </c>
      <c r="I3711" s="452" t="s">
        <v>624</v>
      </c>
      <c r="J3711" s="457"/>
      <c r="K3711" s="407"/>
      <c r="L3711" s="407"/>
      <c r="M3711" s="407"/>
      <c r="N3711" s="425" t="s">
        <v>624</v>
      </c>
      <c r="O3711" s="437"/>
      <c r="P3711" s="406"/>
      <c r="Q3711" s="406"/>
      <c r="R3711" s="406"/>
      <c r="S3711" s="406"/>
      <c r="T3711" s="406"/>
      <c r="U3711" s="406"/>
      <c r="V3711" s="406" t="e">
        <f t="shared" si="199"/>
        <v>#VALUE!</v>
      </c>
      <c r="W3711" s="676"/>
      <c r="X3711" s="507" t="e">
        <f t="shared" si="197"/>
        <v>#VALUE!</v>
      </c>
      <c r="Y3711" s="508" t="e">
        <f t="shared" si="198"/>
        <v>#VALUE!</v>
      </c>
      <c r="Z3711" s="509"/>
      <c r="AA3711" s="510"/>
      <c r="AB3711" s="421" t="s">
        <v>1315</v>
      </c>
      <c r="AC3711" s="431" t="s">
        <v>828</v>
      </c>
      <c r="AD3711" s="356"/>
      <c r="AE3711" s="356"/>
      <c r="AF3711" s="356"/>
      <c r="AG3711" s="356"/>
      <c r="AH3711" s="356"/>
      <c r="AI3711" s="356"/>
      <c r="AJ3711" s="441"/>
      <c r="AK3711" s="359"/>
    </row>
    <row r="3712" spans="1:37">
      <c r="A3712" s="367"/>
      <c r="B3712" s="445" t="s">
        <v>33</v>
      </c>
      <c r="C3712" s="402">
        <v>46.746099999999998</v>
      </c>
      <c r="D3712" s="428">
        <v>23.597200000000001</v>
      </c>
      <c r="E3712" s="449"/>
      <c r="F3712" s="450"/>
      <c r="G3712" s="450" t="s">
        <v>2646</v>
      </c>
      <c r="H3712" s="450" t="s">
        <v>5673</v>
      </c>
      <c r="I3712" s="452" t="s">
        <v>624</v>
      </c>
      <c r="J3712" s="457"/>
      <c r="K3712" s="407"/>
      <c r="L3712" s="407"/>
      <c r="M3712" s="407"/>
      <c r="N3712" s="425" t="s">
        <v>624</v>
      </c>
      <c r="O3712" s="437"/>
      <c r="P3712" s="406"/>
      <c r="Q3712" s="406"/>
      <c r="R3712" s="406"/>
      <c r="S3712" s="406"/>
      <c r="T3712" s="406"/>
      <c r="U3712" s="406"/>
      <c r="V3712" s="406" t="e">
        <f t="shared" si="199"/>
        <v>#VALUE!</v>
      </c>
      <c r="W3712" s="676"/>
      <c r="X3712" s="507" t="e">
        <f t="shared" si="197"/>
        <v>#VALUE!</v>
      </c>
      <c r="Y3712" s="508" t="e">
        <f t="shared" si="198"/>
        <v>#VALUE!</v>
      </c>
      <c r="Z3712" s="509"/>
      <c r="AA3712" s="510"/>
      <c r="AB3712" s="421" t="s">
        <v>1315</v>
      </c>
      <c r="AC3712" s="431" t="s">
        <v>828</v>
      </c>
      <c r="AD3712" s="356"/>
      <c r="AE3712" s="356"/>
      <c r="AF3712" s="356"/>
      <c r="AG3712" s="356"/>
      <c r="AH3712" s="356"/>
      <c r="AI3712" s="356"/>
      <c r="AJ3712" s="441"/>
      <c r="AK3712" s="359"/>
    </row>
    <row r="3713" spans="1:37">
      <c r="A3713" s="367"/>
      <c r="B3713" s="445" t="s">
        <v>26</v>
      </c>
      <c r="C3713" s="402">
        <v>46.750700000000002</v>
      </c>
      <c r="D3713" s="428">
        <v>23.598400000000002</v>
      </c>
      <c r="E3713" s="449"/>
      <c r="F3713" s="450"/>
      <c r="G3713" s="450" t="s">
        <v>2646</v>
      </c>
      <c r="H3713" s="450" t="s">
        <v>5674</v>
      </c>
      <c r="I3713" s="452" t="s">
        <v>624</v>
      </c>
      <c r="J3713" s="457"/>
      <c r="K3713" s="407"/>
      <c r="L3713" s="407"/>
      <c r="M3713" s="407"/>
      <c r="N3713" s="425" t="s">
        <v>624</v>
      </c>
      <c r="O3713" s="437"/>
      <c r="P3713" s="406"/>
      <c r="Q3713" s="406"/>
      <c r="R3713" s="406"/>
      <c r="S3713" s="406"/>
      <c r="T3713" s="406"/>
      <c r="U3713" s="406"/>
      <c r="V3713" s="406" t="e">
        <f t="shared" si="199"/>
        <v>#VALUE!</v>
      </c>
      <c r="W3713" s="676"/>
      <c r="X3713" s="507" t="e">
        <f t="shared" si="197"/>
        <v>#VALUE!</v>
      </c>
      <c r="Y3713" s="508" t="e">
        <f t="shared" si="198"/>
        <v>#VALUE!</v>
      </c>
      <c r="Z3713" s="509"/>
      <c r="AA3713" s="510"/>
      <c r="AB3713" s="421" t="s">
        <v>1315</v>
      </c>
      <c r="AC3713" s="431" t="s">
        <v>828</v>
      </c>
      <c r="AD3713" s="356"/>
      <c r="AE3713" s="356"/>
      <c r="AF3713" s="356"/>
      <c r="AG3713" s="356"/>
      <c r="AH3713" s="356"/>
      <c r="AI3713" s="356"/>
      <c r="AJ3713" s="441"/>
      <c r="AK3713" s="359"/>
    </row>
    <row r="3714" spans="1:37">
      <c r="A3714" s="367"/>
      <c r="B3714" s="445" t="s">
        <v>28</v>
      </c>
      <c r="C3714" s="402">
        <v>46.750500000000002</v>
      </c>
      <c r="D3714" s="428">
        <v>23.598500000000001</v>
      </c>
      <c r="E3714" s="449"/>
      <c r="F3714" s="450"/>
      <c r="G3714" s="450" t="s">
        <v>2646</v>
      </c>
      <c r="H3714" s="450" t="s">
        <v>5674</v>
      </c>
      <c r="I3714" s="452" t="s">
        <v>624</v>
      </c>
      <c r="J3714" s="457"/>
      <c r="K3714" s="407"/>
      <c r="L3714" s="407"/>
      <c r="M3714" s="407"/>
      <c r="N3714" s="425" t="s">
        <v>624</v>
      </c>
      <c r="O3714" s="437"/>
      <c r="P3714" s="406"/>
      <c r="Q3714" s="406"/>
      <c r="R3714" s="406"/>
      <c r="S3714" s="406"/>
      <c r="T3714" s="406"/>
      <c r="U3714" s="406"/>
      <c r="V3714" s="406" t="e">
        <f t="shared" si="199"/>
        <v>#VALUE!</v>
      </c>
      <c r="W3714" s="676"/>
      <c r="X3714" s="507" t="e">
        <f t="shared" si="197"/>
        <v>#VALUE!</v>
      </c>
      <c r="Y3714" s="508" t="e">
        <f t="shared" si="198"/>
        <v>#VALUE!</v>
      </c>
      <c r="Z3714" s="509"/>
      <c r="AA3714" s="510"/>
      <c r="AB3714" s="421" t="s">
        <v>1315</v>
      </c>
      <c r="AC3714" s="431" t="s">
        <v>828</v>
      </c>
      <c r="AD3714" s="356"/>
      <c r="AE3714" s="356"/>
      <c r="AF3714" s="356"/>
      <c r="AG3714" s="356"/>
      <c r="AH3714" s="356"/>
      <c r="AI3714" s="356"/>
      <c r="AJ3714" s="441"/>
      <c r="AK3714" s="359"/>
    </row>
    <row r="3715" spans="1:37">
      <c r="A3715" s="367"/>
      <c r="B3715" s="445" t="s">
        <v>36</v>
      </c>
      <c r="C3715" s="402">
        <v>46.7502</v>
      </c>
      <c r="D3715" s="428">
        <v>23.598500000000001</v>
      </c>
      <c r="E3715" s="449"/>
      <c r="F3715" s="450"/>
      <c r="G3715" s="450" t="s">
        <v>2646</v>
      </c>
      <c r="H3715" s="450" t="s">
        <v>5674</v>
      </c>
      <c r="I3715" s="452" t="s">
        <v>624</v>
      </c>
      <c r="J3715" s="457"/>
      <c r="K3715" s="407"/>
      <c r="L3715" s="407"/>
      <c r="M3715" s="407"/>
      <c r="N3715" s="425" t="s">
        <v>624</v>
      </c>
      <c r="O3715" s="437"/>
      <c r="P3715" s="406"/>
      <c r="Q3715" s="406"/>
      <c r="R3715" s="406"/>
      <c r="S3715" s="406"/>
      <c r="T3715" s="406"/>
      <c r="U3715" s="406"/>
      <c r="V3715" s="406" t="e">
        <f t="shared" si="199"/>
        <v>#VALUE!</v>
      </c>
      <c r="W3715" s="676"/>
      <c r="X3715" s="507" t="e">
        <f t="shared" si="197"/>
        <v>#VALUE!</v>
      </c>
      <c r="Y3715" s="508" t="e">
        <f t="shared" si="198"/>
        <v>#VALUE!</v>
      </c>
      <c r="Z3715" s="509"/>
      <c r="AA3715" s="510"/>
      <c r="AB3715" s="421" t="s">
        <v>1315</v>
      </c>
      <c r="AC3715" s="431" t="s">
        <v>828</v>
      </c>
      <c r="AD3715" s="356"/>
      <c r="AE3715" s="356"/>
      <c r="AF3715" s="356"/>
      <c r="AG3715" s="356"/>
      <c r="AH3715" s="356"/>
      <c r="AI3715" s="356"/>
      <c r="AJ3715" s="441"/>
      <c r="AK3715" s="359"/>
    </row>
    <row r="3716" spans="1:37">
      <c r="A3716" s="367"/>
      <c r="B3716" s="445" t="s">
        <v>93</v>
      </c>
      <c r="C3716" s="402">
        <v>46.748899999999999</v>
      </c>
      <c r="D3716" s="428">
        <v>23.601800000000001</v>
      </c>
      <c r="E3716" s="449"/>
      <c r="F3716" s="450"/>
      <c r="G3716" s="450" t="s">
        <v>2646</v>
      </c>
      <c r="H3716" s="450" t="s">
        <v>5675</v>
      </c>
      <c r="I3716" s="452" t="s">
        <v>624</v>
      </c>
      <c r="J3716" s="457"/>
      <c r="K3716" s="407"/>
      <c r="L3716" s="407"/>
      <c r="M3716" s="407"/>
      <c r="N3716" s="425" t="s">
        <v>624</v>
      </c>
      <c r="O3716" s="437"/>
      <c r="P3716" s="406"/>
      <c r="Q3716" s="406"/>
      <c r="R3716" s="406"/>
      <c r="S3716" s="406"/>
      <c r="T3716" s="406"/>
      <c r="U3716" s="406"/>
      <c r="V3716" s="406" t="e">
        <f t="shared" si="199"/>
        <v>#VALUE!</v>
      </c>
      <c r="W3716" s="676"/>
      <c r="X3716" s="507" t="e">
        <f t="shared" si="197"/>
        <v>#VALUE!</v>
      </c>
      <c r="Y3716" s="508" t="e">
        <f t="shared" si="198"/>
        <v>#VALUE!</v>
      </c>
      <c r="Z3716" s="509"/>
      <c r="AA3716" s="510"/>
      <c r="AB3716" s="421" t="s">
        <v>1315</v>
      </c>
      <c r="AC3716" s="431" t="s">
        <v>828</v>
      </c>
      <c r="AD3716" s="356"/>
      <c r="AE3716" s="356"/>
      <c r="AF3716" s="356"/>
      <c r="AG3716" s="356"/>
      <c r="AH3716" s="356"/>
      <c r="AI3716" s="356"/>
      <c r="AJ3716" s="441"/>
      <c r="AK3716" s="359"/>
    </row>
    <row r="3717" spans="1:37">
      <c r="A3717" s="367"/>
      <c r="B3717" s="445" t="s">
        <v>94</v>
      </c>
      <c r="C3717" s="402">
        <v>46.748699999999999</v>
      </c>
      <c r="D3717" s="428">
        <v>23.601900000000001</v>
      </c>
      <c r="E3717" s="449"/>
      <c r="F3717" s="450"/>
      <c r="G3717" s="450" t="s">
        <v>2646</v>
      </c>
      <c r="H3717" s="450" t="s">
        <v>5675</v>
      </c>
      <c r="I3717" s="452" t="s">
        <v>624</v>
      </c>
      <c r="J3717" s="457"/>
      <c r="K3717" s="407"/>
      <c r="L3717" s="407"/>
      <c r="M3717" s="407"/>
      <c r="N3717" s="425" t="s">
        <v>624</v>
      </c>
      <c r="O3717" s="437"/>
      <c r="P3717" s="406"/>
      <c r="Q3717" s="406"/>
      <c r="R3717" s="406"/>
      <c r="S3717" s="406"/>
      <c r="T3717" s="406"/>
      <c r="U3717" s="406"/>
      <c r="V3717" s="406" t="e">
        <f t="shared" si="199"/>
        <v>#VALUE!</v>
      </c>
      <c r="W3717" s="676"/>
      <c r="X3717" s="507" t="e">
        <f t="shared" si="197"/>
        <v>#VALUE!</v>
      </c>
      <c r="Y3717" s="508" t="e">
        <f t="shared" si="198"/>
        <v>#VALUE!</v>
      </c>
      <c r="Z3717" s="509"/>
      <c r="AA3717" s="510"/>
      <c r="AB3717" s="421" t="s">
        <v>1315</v>
      </c>
      <c r="AC3717" s="431" t="s">
        <v>828</v>
      </c>
      <c r="AD3717" s="356"/>
      <c r="AE3717" s="356"/>
      <c r="AF3717" s="356"/>
      <c r="AG3717" s="356"/>
      <c r="AH3717" s="356"/>
      <c r="AI3717" s="356"/>
      <c r="AJ3717" s="441"/>
      <c r="AK3717" s="359"/>
    </row>
    <row r="3718" spans="1:37">
      <c r="A3718" s="367"/>
      <c r="B3718" s="445" t="s">
        <v>93</v>
      </c>
      <c r="C3718" s="402">
        <v>46.754399999999997</v>
      </c>
      <c r="D3718" s="428">
        <v>23.6051</v>
      </c>
      <c r="E3718" s="449"/>
      <c r="F3718" s="450"/>
      <c r="G3718" s="450" t="s">
        <v>2646</v>
      </c>
      <c r="H3718" s="450" t="s">
        <v>5676</v>
      </c>
      <c r="I3718" s="452" t="s">
        <v>624</v>
      </c>
      <c r="J3718" s="457"/>
      <c r="K3718" s="407"/>
      <c r="L3718" s="407"/>
      <c r="M3718" s="407"/>
      <c r="N3718" s="425" t="s">
        <v>624</v>
      </c>
      <c r="O3718" s="437"/>
      <c r="P3718" s="406"/>
      <c r="Q3718" s="406"/>
      <c r="R3718" s="406"/>
      <c r="S3718" s="406"/>
      <c r="T3718" s="406"/>
      <c r="U3718" s="406"/>
      <c r="V3718" s="406" t="e">
        <f t="shared" si="199"/>
        <v>#VALUE!</v>
      </c>
      <c r="W3718" s="676"/>
      <c r="X3718" s="507" t="e">
        <f t="shared" si="197"/>
        <v>#VALUE!</v>
      </c>
      <c r="Y3718" s="508" t="e">
        <f t="shared" si="198"/>
        <v>#VALUE!</v>
      </c>
      <c r="Z3718" s="509"/>
      <c r="AA3718" s="510"/>
      <c r="AB3718" s="421" t="s">
        <v>1315</v>
      </c>
      <c r="AC3718" s="431" t="s">
        <v>828</v>
      </c>
      <c r="AD3718" s="356"/>
      <c r="AE3718" s="356"/>
      <c r="AF3718" s="356"/>
      <c r="AG3718" s="356"/>
      <c r="AH3718" s="356"/>
      <c r="AI3718" s="356"/>
      <c r="AJ3718" s="441"/>
      <c r="AK3718" s="359"/>
    </row>
    <row r="3719" spans="1:37">
      <c r="A3719" s="367"/>
      <c r="B3719" s="445" t="s">
        <v>94</v>
      </c>
      <c r="C3719" s="402">
        <v>46.7545</v>
      </c>
      <c r="D3719" s="428">
        <v>23.605499999999999</v>
      </c>
      <c r="E3719" s="449"/>
      <c r="F3719" s="450"/>
      <c r="G3719" s="450" t="s">
        <v>2646</v>
      </c>
      <c r="H3719" s="450" t="s">
        <v>5676</v>
      </c>
      <c r="I3719" s="452" t="s">
        <v>624</v>
      </c>
      <c r="J3719" s="457"/>
      <c r="K3719" s="407"/>
      <c r="L3719" s="407"/>
      <c r="M3719" s="407"/>
      <c r="N3719" s="425" t="s">
        <v>624</v>
      </c>
      <c r="O3719" s="437"/>
      <c r="P3719" s="406"/>
      <c r="Q3719" s="406"/>
      <c r="R3719" s="406"/>
      <c r="S3719" s="406"/>
      <c r="T3719" s="406"/>
      <c r="U3719" s="406"/>
      <c r="V3719" s="406" t="e">
        <f t="shared" si="199"/>
        <v>#VALUE!</v>
      </c>
      <c r="W3719" s="676"/>
      <c r="X3719" s="507" t="e">
        <f t="shared" si="197"/>
        <v>#VALUE!</v>
      </c>
      <c r="Y3719" s="508" t="e">
        <f t="shared" si="198"/>
        <v>#VALUE!</v>
      </c>
      <c r="Z3719" s="509"/>
      <c r="AA3719" s="510"/>
      <c r="AB3719" s="421" t="s">
        <v>1315</v>
      </c>
      <c r="AC3719" s="431" t="s">
        <v>828</v>
      </c>
      <c r="AD3719" s="356"/>
      <c r="AE3719" s="356"/>
      <c r="AF3719" s="356"/>
      <c r="AG3719" s="356"/>
      <c r="AH3719" s="356"/>
      <c r="AI3719" s="356"/>
      <c r="AJ3719" s="441"/>
      <c r="AK3719" s="359"/>
    </row>
    <row r="3720" spans="1:37">
      <c r="A3720" s="367"/>
      <c r="B3720" s="445" t="s">
        <v>95</v>
      </c>
      <c r="C3720" s="402">
        <v>46.7547</v>
      </c>
      <c r="D3720" s="428">
        <v>23.605799999999999</v>
      </c>
      <c r="E3720" s="449"/>
      <c r="F3720" s="450"/>
      <c r="G3720" s="450" t="s">
        <v>2646</v>
      </c>
      <c r="H3720" s="450" t="s">
        <v>5676</v>
      </c>
      <c r="I3720" s="452" t="s">
        <v>624</v>
      </c>
      <c r="J3720" s="457"/>
      <c r="K3720" s="407"/>
      <c r="L3720" s="407"/>
      <c r="M3720" s="407"/>
      <c r="N3720" s="425" t="s">
        <v>624</v>
      </c>
      <c r="O3720" s="437"/>
      <c r="P3720" s="406"/>
      <c r="Q3720" s="406"/>
      <c r="R3720" s="406"/>
      <c r="S3720" s="406"/>
      <c r="T3720" s="406"/>
      <c r="U3720" s="406"/>
      <c r="V3720" s="406" t="e">
        <f t="shared" si="199"/>
        <v>#VALUE!</v>
      </c>
      <c r="W3720" s="676"/>
      <c r="X3720" s="507" t="e">
        <f t="shared" si="197"/>
        <v>#VALUE!</v>
      </c>
      <c r="Y3720" s="508" t="e">
        <f t="shared" si="198"/>
        <v>#VALUE!</v>
      </c>
      <c r="Z3720" s="509"/>
      <c r="AA3720" s="510"/>
      <c r="AB3720" s="421" t="s">
        <v>1315</v>
      </c>
      <c r="AC3720" s="431" t="s">
        <v>828</v>
      </c>
      <c r="AD3720" s="356"/>
      <c r="AE3720" s="356"/>
      <c r="AF3720" s="356"/>
      <c r="AG3720" s="356"/>
      <c r="AH3720" s="356"/>
      <c r="AI3720" s="356"/>
      <c r="AJ3720" s="441"/>
      <c r="AK3720" s="359"/>
    </row>
    <row r="3721" spans="1:37">
      <c r="A3721" s="367"/>
      <c r="B3721" s="445" t="s">
        <v>107</v>
      </c>
      <c r="C3721" s="402">
        <v>46.7547</v>
      </c>
      <c r="D3721" s="428">
        <v>23.606200000000001</v>
      </c>
      <c r="E3721" s="449"/>
      <c r="F3721" s="450"/>
      <c r="G3721" s="450" t="s">
        <v>2646</v>
      </c>
      <c r="H3721" s="450" t="s">
        <v>5676</v>
      </c>
      <c r="I3721" s="452" t="s">
        <v>624</v>
      </c>
      <c r="J3721" s="457"/>
      <c r="K3721" s="407"/>
      <c r="L3721" s="407"/>
      <c r="M3721" s="407"/>
      <c r="N3721" s="425" t="s">
        <v>624</v>
      </c>
      <c r="O3721" s="437"/>
      <c r="P3721" s="406"/>
      <c r="Q3721" s="406"/>
      <c r="R3721" s="406"/>
      <c r="S3721" s="406"/>
      <c r="T3721" s="406"/>
      <c r="U3721" s="406"/>
      <c r="V3721" s="406" t="e">
        <f t="shared" si="199"/>
        <v>#VALUE!</v>
      </c>
      <c r="W3721" s="676"/>
      <c r="X3721" s="507" t="e">
        <f t="shared" si="197"/>
        <v>#VALUE!</v>
      </c>
      <c r="Y3721" s="508" t="e">
        <f t="shared" si="198"/>
        <v>#VALUE!</v>
      </c>
      <c r="Z3721" s="509"/>
      <c r="AA3721" s="510"/>
      <c r="AB3721" s="421" t="s">
        <v>1315</v>
      </c>
      <c r="AC3721" s="431" t="s">
        <v>828</v>
      </c>
      <c r="AD3721" s="356"/>
      <c r="AE3721" s="356"/>
      <c r="AF3721" s="356"/>
      <c r="AG3721" s="356"/>
      <c r="AH3721" s="356"/>
      <c r="AI3721" s="356"/>
      <c r="AJ3721" s="441"/>
      <c r="AK3721" s="359"/>
    </row>
    <row r="3722" spans="1:37">
      <c r="A3722" s="367"/>
      <c r="B3722" s="445" t="s">
        <v>108</v>
      </c>
      <c r="C3722" s="402">
        <v>46.754800000000003</v>
      </c>
      <c r="D3722" s="428">
        <v>23.6066</v>
      </c>
      <c r="E3722" s="449"/>
      <c r="F3722" s="450"/>
      <c r="G3722" s="450" t="s">
        <v>2646</v>
      </c>
      <c r="H3722" s="450" t="s">
        <v>5676</v>
      </c>
      <c r="I3722" s="452" t="s">
        <v>624</v>
      </c>
      <c r="J3722" s="457"/>
      <c r="K3722" s="407"/>
      <c r="L3722" s="407"/>
      <c r="M3722" s="407"/>
      <c r="N3722" s="425" t="s">
        <v>624</v>
      </c>
      <c r="O3722" s="437"/>
      <c r="P3722" s="406"/>
      <c r="Q3722" s="406"/>
      <c r="R3722" s="406"/>
      <c r="S3722" s="406"/>
      <c r="T3722" s="406"/>
      <c r="U3722" s="406"/>
      <c r="V3722" s="406" t="e">
        <f t="shared" si="199"/>
        <v>#VALUE!</v>
      </c>
      <c r="W3722" s="676"/>
      <c r="X3722" s="507" t="e">
        <f t="shared" si="197"/>
        <v>#VALUE!</v>
      </c>
      <c r="Y3722" s="508" t="e">
        <f t="shared" si="198"/>
        <v>#VALUE!</v>
      </c>
      <c r="Z3722" s="509"/>
      <c r="AA3722" s="510"/>
      <c r="AB3722" s="421" t="s">
        <v>1315</v>
      </c>
      <c r="AC3722" s="431" t="s">
        <v>828</v>
      </c>
      <c r="AD3722" s="356"/>
      <c r="AE3722" s="356"/>
      <c r="AF3722" s="356"/>
      <c r="AG3722" s="356"/>
      <c r="AH3722" s="356"/>
      <c r="AI3722" s="356"/>
      <c r="AJ3722" s="441"/>
      <c r="AK3722" s="359"/>
    </row>
    <row r="3723" spans="1:37">
      <c r="A3723" s="367"/>
      <c r="B3723" s="445" t="s">
        <v>39</v>
      </c>
      <c r="C3723" s="402">
        <v>46.754199999999997</v>
      </c>
      <c r="D3723" s="428">
        <v>23.6052</v>
      </c>
      <c r="E3723" s="449"/>
      <c r="F3723" s="450"/>
      <c r="G3723" s="450" t="s">
        <v>2646</v>
      </c>
      <c r="H3723" s="450" t="s">
        <v>5677</v>
      </c>
      <c r="I3723" s="452" t="s">
        <v>624</v>
      </c>
      <c r="J3723" s="457"/>
      <c r="K3723" s="407"/>
      <c r="L3723" s="407"/>
      <c r="M3723" s="407"/>
      <c r="N3723" s="425" t="s">
        <v>624</v>
      </c>
      <c r="O3723" s="437"/>
      <c r="P3723" s="406"/>
      <c r="Q3723" s="406"/>
      <c r="R3723" s="406"/>
      <c r="S3723" s="406"/>
      <c r="T3723" s="406"/>
      <c r="U3723" s="406"/>
      <c r="V3723" s="406" t="e">
        <f t="shared" si="199"/>
        <v>#VALUE!</v>
      </c>
      <c r="W3723" s="676"/>
      <c r="X3723" s="507" t="e">
        <f t="shared" si="197"/>
        <v>#VALUE!</v>
      </c>
      <c r="Y3723" s="508" t="e">
        <f t="shared" si="198"/>
        <v>#VALUE!</v>
      </c>
      <c r="Z3723" s="509"/>
      <c r="AA3723" s="510"/>
      <c r="AB3723" s="421" t="s">
        <v>1315</v>
      </c>
      <c r="AC3723" s="431" t="s">
        <v>828</v>
      </c>
      <c r="AD3723" s="356"/>
      <c r="AE3723" s="356"/>
      <c r="AF3723" s="356"/>
      <c r="AG3723" s="356"/>
      <c r="AH3723" s="356"/>
      <c r="AI3723" s="356"/>
      <c r="AJ3723" s="441"/>
      <c r="AK3723" s="359"/>
    </row>
    <row r="3724" spans="1:37">
      <c r="A3724" s="367"/>
      <c r="B3724" s="445" t="s">
        <v>40</v>
      </c>
      <c r="C3724" s="402">
        <v>46.754300000000001</v>
      </c>
      <c r="D3724" s="428">
        <v>23.605699999999999</v>
      </c>
      <c r="E3724" s="449"/>
      <c r="F3724" s="450"/>
      <c r="G3724" s="450" t="s">
        <v>2646</v>
      </c>
      <c r="H3724" s="450" t="s">
        <v>5677</v>
      </c>
      <c r="I3724" s="452" t="s">
        <v>624</v>
      </c>
      <c r="J3724" s="457"/>
      <c r="K3724" s="407"/>
      <c r="L3724" s="407"/>
      <c r="M3724" s="407"/>
      <c r="N3724" s="425" t="s">
        <v>624</v>
      </c>
      <c r="O3724" s="437"/>
      <c r="P3724" s="406"/>
      <c r="Q3724" s="406"/>
      <c r="R3724" s="406"/>
      <c r="S3724" s="406"/>
      <c r="T3724" s="406"/>
      <c r="U3724" s="406"/>
      <c r="V3724" s="406" t="e">
        <f t="shared" si="199"/>
        <v>#VALUE!</v>
      </c>
      <c r="W3724" s="676"/>
      <c r="X3724" s="507" t="e">
        <f t="shared" si="197"/>
        <v>#VALUE!</v>
      </c>
      <c r="Y3724" s="508" t="e">
        <f t="shared" si="198"/>
        <v>#VALUE!</v>
      </c>
      <c r="Z3724" s="509"/>
      <c r="AA3724" s="510"/>
      <c r="AB3724" s="421" t="s">
        <v>1315</v>
      </c>
      <c r="AC3724" s="431" t="s">
        <v>828</v>
      </c>
      <c r="AD3724" s="356"/>
      <c r="AE3724" s="356"/>
      <c r="AF3724" s="356"/>
      <c r="AG3724" s="356"/>
      <c r="AH3724" s="356"/>
      <c r="AI3724" s="356"/>
      <c r="AJ3724" s="441"/>
      <c r="AK3724" s="359"/>
    </row>
    <row r="3725" spans="1:37">
      <c r="A3725" s="367"/>
      <c r="B3725" s="445" t="s">
        <v>41</v>
      </c>
      <c r="C3725" s="402">
        <v>46.754399999999997</v>
      </c>
      <c r="D3725" s="428">
        <v>23.606100000000001</v>
      </c>
      <c r="E3725" s="449"/>
      <c r="F3725" s="450"/>
      <c r="G3725" s="450" t="s">
        <v>2646</v>
      </c>
      <c r="H3725" s="450" t="s">
        <v>5677</v>
      </c>
      <c r="I3725" s="452" t="s">
        <v>624</v>
      </c>
      <c r="J3725" s="457"/>
      <c r="K3725" s="407"/>
      <c r="L3725" s="407"/>
      <c r="M3725" s="407"/>
      <c r="N3725" s="425" t="s">
        <v>624</v>
      </c>
      <c r="O3725" s="437"/>
      <c r="P3725" s="406"/>
      <c r="Q3725" s="406"/>
      <c r="R3725" s="406"/>
      <c r="S3725" s="406"/>
      <c r="T3725" s="406"/>
      <c r="U3725" s="406"/>
      <c r="V3725" s="406" t="e">
        <f t="shared" si="199"/>
        <v>#VALUE!</v>
      </c>
      <c r="W3725" s="676"/>
      <c r="X3725" s="507" t="e">
        <f t="shared" si="197"/>
        <v>#VALUE!</v>
      </c>
      <c r="Y3725" s="508" t="e">
        <f t="shared" si="198"/>
        <v>#VALUE!</v>
      </c>
      <c r="Z3725" s="509"/>
      <c r="AA3725" s="510"/>
      <c r="AB3725" s="421" t="s">
        <v>1315</v>
      </c>
      <c r="AC3725" s="431" t="s">
        <v>828</v>
      </c>
      <c r="AD3725" s="356"/>
      <c r="AE3725" s="356"/>
      <c r="AF3725" s="356"/>
      <c r="AG3725" s="356"/>
      <c r="AH3725" s="356"/>
      <c r="AI3725" s="356"/>
      <c r="AJ3725" s="441"/>
      <c r="AK3725" s="359"/>
    </row>
    <row r="3726" spans="1:37">
      <c r="A3726" s="367"/>
      <c r="B3726" s="445" t="s">
        <v>129</v>
      </c>
      <c r="C3726" s="402">
        <v>46.7545</v>
      </c>
      <c r="D3726" s="428">
        <v>23.6066</v>
      </c>
      <c r="E3726" s="449"/>
      <c r="F3726" s="450"/>
      <c r="G3726" s="450" t="s">
        <v>2646</v>
      </c>
      <c r="H3726" s="450" t="s">
        <v>5677</v>
      </c>
      <c r="I3726" s="452" t="s">
        <v>624</v>
      </c>
      <c r="J3726" s="457"/>
      <c r="K3726" s="407"/>
      <c r="L3726" s="407"/>
      <c r="M3726" s="407"/>
      <c r="N3726" s="425" t="s">
        <v>624</v>
      </c>
      <c r="O3726" s="437"/>
      <c r="P3726" s="406"/>
      <c r="Q3726" s="406"/>
      <c r="R3726" s="406"/>
      <c r="S3726" s="406"/>
      <c r="T3726" s="406"/>
      <c r="U3726" s="406"/>
      <c r="V3726" s="406" t="e">
        <f t="shared" si="199"/>
        <v>#VALUE!</v>
      </c>
      <c r="W3726" s="676"/>
      <c r="X3726" s="507" t="e">
        <f t="shared" si="197"/>
        <v>#VALUE!</v>
      </c>
      <c r="Y3726" s="508" t="e">
        <f t="shared" si="198"/>
        <v>#VALUE!</v>
      </c>
      <c r="Z3726" s="509"/>
      <c r="AA3726" s="510"/>
      <c r="AB3726" s="421" t="s">
        <v>1315</v>
      </c>
      <c r="AC3726" s="431" t="s">
        <v>828</v>
      </c>
      <c r="AD3726" s="356"/>
      <c r="AE3726" s="356"/>
      <c r="AF3726" s="356"/>
      <c r="AG3726" s="356"/>
      <c r="AH3726" s="356"/>
      <c r="AI3726" s="356"/>
      <c r="AJ3726" s="441"/>
      <c r="AK3726" s="359"/>
    </row>
    <row r="3727" spans="1:37">
      <c r="A3727" s="367"/>
      <c r="B3727" s="445" t="s">
        <v>26</v>
      </c>
      <c r="C3727" s="402">
        <v>46.7545</v>
      </c>
      <c r="D3727" s="428">
        <v>23.607299999999999</v>
      </c>
      <c r="E3727" s="449"/>
      <c r="F3727" s="450"/>
      <c r="G3727" s="450" t="s">
        <v>2646</v>
      </c>
      <c r="H3727" s="450" t="s">
        <v>5678</v>
      </c>
      <c r="I3727" s="452" t="s">
        <v>624</v>
      </c>
      <c r="J3727" s="457"/>
      <c r="K3727" s="407"/>
      <c r="L3727" s="407"/>
      <c r="M3727" s="407"/>
      <c r="N3727" s="425" t="s">
        <v>624</v>
      </c>
      <c r="O3727" s="437"/>
      <c r="P3727" s="406"/>
      <c r="Q3727" s="406"/>
      <c r="R3727" s="406"/>
      <c r="S3727" s="406"/>
      <c r="T3727" s="406"/>
      <c r="U3727" s="406"/>
      <c r="V3727" s="406" t="e">
        <f t="shared" si="199"/>
        <v>#VALUE!</v>
      </c>
      <c r="W3727" s="676"/>
      <c r="X3727" s="507" t="e">
        <f t="shared" si="197"/>
        <v>#VALUE!</v>
      </c>
      <c r="Y3727" s="508" t="e">
        <f t="shared" si="198"/>
        <v>#VALUE!</v>
      </c>
      <c r="Z3727" s="509"/>
      <c r="AA3727" s="510"/>
      <c r="AB3727" s="421" t="s">
        <v>1315</v>
      </c>
      <c r="AC3727" s="431" t="s">
        <v>828</v>
      </c>
      <c r="AD3727" s="356"/>
      <c r="AE3727" s="356"/>
      <c r="AF3727" s="356"/>
      <c r="AG3727" s="356"/>
      <c r="AH3727" s="356"/>
      <c r="AI3727" s="356"/>
      <c r="AJ3727" s="441"/>
      <c r="AK3727" s="359"/>
    </row>
    <row r="3728" spans="1:37">
      <c r="A3728" s="367"/>
      <c r="B3728" s="445" t="s">
        <v>28</v>
      </c>
      <c r="C3728" s="402">
        <v>46.754300000000001</v>
      </c>
      <c r="D3728" s="428">
        <v>23.607500000000002</v>
      </c>
      <c r="E3728" s="449"/>
      <c r="F3728" s="450"/>
      <c r="G3728" s="450" t="s">
        <v>2646</v>
      </c>
      <c r="H3728" s="450" t="s">
        <v>5678</v>
      </c>
      <c r="I3728" s="452" t="s">
        <v>624</v>
      </c>
      <c r="J3728" s="457"/>
      <c r="K3728" s="407"/>
      <c r="L3728" s="407"/>
      <c r="M3728" s="407"/>
      <c r="N3728" s="425" t="s">
        <v>624</v>
      </c>
      <c r="O3728" s="437"/>
      <c r="P3728" s="406"/>
      <c r="Q3728" s="406"/>
      <c r="R3728" s="406"/>
      <c r="S3728" s="406"/>
      <c r="T3728" s="406"/>
      <c r="U3728" s="406"/>
      <c r="V3728" s="406" t="e">
        <f t="shared" si="199"/>
        <v>#VALUE!</v>
      </c>
      <c r="W3728" s="676"/>
      <c r="X3728" s="507" t="e">
        <f t="shared" si="197"/>
        <v>#VALUE!</v>
      </c>
      <c r="Y3728" s="508" t="e">
        <f t="shared" si="198"/>
        <v>#VALUE!</v>
      </c>
      <c r="Z3728" s="509"/>
      <c r="AA3728" s="510"/>
      <c r="AB3728" s="421" t="s">
        <v>1315</v>
      </c>
      <c r="AC3728" s="431" t="s">
        <v>828</v>
      </c>
      <c r="AD3728" s="356"/>
      <c r="AE3728" s="356"/>
      <c r="AF3728" s="356"/>
      <c r="AG3728" s="356"/>
      <c r="AH3728" s="356"/>
      <c r="AI3728" s="356"/>
      <c r="AJ3728" s="441"/>
      <c r="AK3728" s="359"/>
    </row>
    <row r="3729" spans="1:37">
      <c r="A3729" s="367"/>
      <c r="B3729" s="445" t="s">
        <v>13</v>
      </c>
      <c r="C3729" s="402">
        <v>46.747599999999998</v>
      </c>
      <c r="D3729" s="428">
        <v>23.5976</v>
      </c>
      <c r="E3729" s="449"/>
      <c r="F3729" s="450"/>
      <c r="G3729" s="450" t="s">
        <v>2646</v>
      </c>
      <c r="H3729" s="450" t="s">
        <v>5679</v>
      </c>
      <c r="I3729" s="452" t="s">
        <v>624</v>
      </c>
      <c r="J3729" s="457"/>
      <c r="K3729" s="407"/>
      <c r="L3729" s="407"/>
      <c r="M3729" s="407"/>
      <c r="N3729" s="425" t="s">
        <v>624</v>
      </c>
      <c r="O3729" s="437"/>
      <c r="P3729" s="406"/>
      <c r="Q3729" s="406"/>
      <c r="R3729" s="406"/>
      <c r="S3729" s="406"/>
      <c r="T3729" s="406"/>
      <c r="U3729" s="406"/>
      <c r="V3729" s="406" t="e">
        <f t="shared" si="199"/>
        <v>#VALUE!</v>
      </c>
      <c r="W3729" s="676"/>
      <c r="X3729" s="507" t="e">
        <f t="shared" si="197"/>
        <v>#VALUE!</v>
      </c>
      <c r="Y3729" s="508" t="e">
        <f t="shared" si="198"/>
        <v>#VALUE!</v>
      </c>
      <c r="Z3729" s="509"/>
      <c r="AA3729" s="510" t="s">
        <v>1689</v>
      </c>
      <c r="AB3729" s="421" t="s">
        <v>1315</v>
      </c>
      <c r="AC3729" s="431" t="s">
        <v>828</v>
      </c>
      <c r="AD3729" s="356"/>
      <c r="AE3729" s="356"/>
      <c r="AF3729" s="356"/>
      <c r="AG3729" s="356"/>
      <c r="AH3729" s="356"/>
      <c r="AI3729" s="356"/>
      <c r="AJ3729" s="441"/>
      <c r="AK3729" s="359"/>
    </row>
    <row r="3730" spans="1:37">
      <c r="A3730" s="367"/>
      <c r="B3730" s="445" t="s">
        <v>17</v>
      </c>
      <c r="C3730" s="402">
        <v>46.747300000000003</v>
      </c>
      <c r="D3730" s="428">
        <v>23.5977</v>
      </c>
      <c r="E3730" s="449"/>
      <c r="F3730" s="450"/>
      <c r="G3730" s="450" t="s">
        <v>2646</v>
      </c>
      <c r="H3730" s="450" t="s">
        <v>5680</v>
      </c>
      <c r="I3730" s="452" t="s">
        <v>624</v>
      </c>
      <c r="J3730" s="457"/>
      <c r="K3730" s="407"/>
      <c r="L3730" s="407"/>
      <c r="M3730" s="407"/>
      <c r="N3730" s="425" t="s">
        <v>624</v>
      </c>
      <c r="O3730" s="437"/>
      <c r="P3730" s="406"/>
      <c r="Q3730" s="406"/>
      <c r="R3730" s="406"/>
      <c r="S3730" s="406"/>
      <c r="T3730" s="406"/>
      <c r="U3730" s="406"/>
      <c r="V3730" s="406" t="e">
        <f t="shared" si="199"/>
        <v>#VALUE!</v>
      </c>
      <c r="W3730" s="676"/>
      <c r="X3730" s="507" t="e">
        <f t="shared" si="197"/>
        <v>#VALUE!</v>
      </c>
      <c r="Y3730" s="508" t="e">
        <f t="shared" si="198"/>
        <v>#VALUE!</v>
      </c>
      <c r="Z3730" s="509"/>
      <c r="AA3730" s="510" t="s">
        <v>1689</v>
      </c>
      <c r="AB3730" s="421" t="s">
        <v>1315</v>
      </c>
      <c r="AC3730" s="431" t="s">
        <v>828</v>
      </c>
      <c r="AD3730" s="356"/>
      <c r="AE3730" s="356"/>
      <c r="AF3730" s="356"/>
      <c r="AG3730" s="356"/>
      <c r="AH3730" s="356"/>
      <c r="AI3730" s="356"/>
      <c r="AJ3730" s="441"/>
      <c r="AK3730" s="359"/>
    </row>
    <row r="3731" spans="1:37">
      <c r="A3731" s="367"/>
      <c r="B3731" s="445" t="s">
        <v>944</v>
      </c>
      <c r="C3731" s="402">
        <v>46.747599999999998</v>
      </c>
      <c r="D3731" s="428">
        <v>23.598400000000002</v>
      </c>
      <c r="E3731" s="449"/>
      <c r="F3731" s="450"/>
      <c r="G3731" s="450" t="s">
        <v>2646</v>
      </c>
      <c r="H3731" s="450" t="s">
        <v>5681</v>
      </c>
      <c r="I3731" s="452" t="s">
        <v>624</v>
      </c>
      <c r="J3731" s="457"/>
      <c r="K3731" s="407"/>
      <c r="L3731" s="407"/>
      <c r="M3731" s="407"/>
      <c r="N3731" s="425" t="s">
        <v>624</v>
      </c>
      <c r="O3731" s="437"/>
      <c r="P3731" s="406"/>
      <c r="Q3731" s="406"/>
      <c r="R3731" s="406"/>
      <c r="S3731" s="406"/>
      <c r="T3731" s="406"/>
      <c r="U3731" s="406"/>
      <c r="V3731" s="406" t="e">
        <f t="shared" si="199"/>
        <v>#VALUE!</v>
      </c>
      <c r="W3731" s="676"/>
      <c r="X3731" s="507" t="e">
        <f t="shared" si="197"/>
        <v>#VALUE!</v>
      </c>
      <c r="Y3731" s="508" t="e">
        <f t="shared" si="198"/>
        <v>#VALUE!</v>
      </c>
      <c r="Z3731" s="509"/>
      <c r="AA3731" s="510" t="s">
        <v>1689</v>
      </c>
      <c r="AB3731" s="421" t="s">
        <v>1315</v>
      </c>
      <c r="AC3731" s="431" t="s">
        <v>828</v>
      </c>
      <c r="AD3731" s="356"/>
      <c r="AE3731" s="356"/>
      <c r="AF3731" s="356"/>
      <c r="AG3731" s="356"/>
      <c r="AH3731" s="356"/>
      <c r="AI3731" s="356"/>
      <c r="AJ3731" s="441"/>
      <c r="AK3731" s="359"/>
    </row>
    <row r="3732" spans="1:37">
      <c r="A3732" s="367"/>
      <c r="B3732" s="445" t="s">
        <v>945</v>
      </c>
      <c r="C3732" s="402">
        <v>46.747300000000003</v>
      </c>
      <c r="D3732" s="428">
        <v>23.598700000000001</v>
      </c>
      <c r="E3732" s="449"/>
      <c r="F3732" s="450"/>
      <c r="G3732" s="450" t="s">
        <v>2646</v>
      </c>
      <c r="H3732" s="450" t="s">
        <v>5681</v>
      </c>
      <c r="I3732" s="452" t="s">
        <v>624</v>
      </c>
      <c r="J3732" s="457"/>
      <c r="K3732" s="407"/>
      <c r="L3732" s="407"/>
      <c r="M3732" s="407"/>
      <c r="N3732" s="425" t="s">
        <v>624</v>
      </c>
      <c r="O3732" s="437"/>
      <c r="P3732" s="406"/>
      <c r="Q3732" s="406"/>
      <c r="R3732" s="406"/>
      <c r="S3732" s="406"/>
      <c r="T3732" s="406"/>
      <c r="U3732" s="406"/>
      <c r="V3732" s="406" t="e">
        <f t="shared" si="199"/>
        <v>#VALUE!</v>
      </c>
      <c r="W3732" s="676"/>
      <c r="X3732" s="507" t="e">
        <f t="shared" si="197"/>
        <v>#VALUE!</v>
      </c>
      <c r="Y3732" s="508" t="e">
        <f t="shared" si="198"/>
        <v>#VALUE!</v>
      </c>
      <c r="Z3732" s="509"/>
      <c r="AA3732" s="510" t="s">
        <v>1689</v>
      </c>
      <c r="AB3732" s="421" t="s">
        <v>1315</v>
      </c>
      <c r="AC3732" s="431" t="s">
        <v>828</v>
      </c>
      <c r="AD3732" s="356"/>
      <c r="AE3732" s="356"/>
      <c r="AF3732" s="356"/>
      <c r="AG3732" s="356"/>
      <c r="AH3732" s="356"/>
      <c r="AI3732" s="356"/>
      <c r="AJ3732" s="441"/>
      <c r="AK3732" s="359"/>
    </row>
    <row r="3733" spans="1:37">
      <c r="A3733" s="367"/>
      <c r="B3733" s="445" t="s">
        <v>90</v>
      </c>
      <c r="C3733" s="402">
        <v>46.746899999999997</v>
      </c>
      <c r="D3733" s="428">
        <v>23.598500000000001</v>
      </c>
      <c r="E3733" s="449"/>
      <c r="F3733" s="450"/>
      <c r="G3733" s="450" t="s">
        <v>2646</v>
      </c>
      <c r="H3733" s="450" t="s">
        <v>5682</v>
      </c>
      <c r="I3733" s="452" t="s">
        <v>624</v>
      </c>
      <c r="J3733" s="457"/>
      <c r="K3733" s="407"/>
      <c r="L3733" s="407"/>
      <c r="M3733" s="407"/>
      <c r="N3733" s="425" t="s">
        <v>624</v>
      </c>
      <c r="O3733" s="437"/>
      <c r="P3733" s="406"/>
      <c r="Q3733" s="406"/>
      <c r="R3733" s="406"/>
      <c r="S3733" s="406"/>
      <c r="T3733" s="406"/>
      <c r="U3733" s="406"/>
      <c r="V3733" s="406" t="e">
        <f t="shared" si="199"/>
        <v>#VALUE!</v>
      </c>
      <c r="W3733" s="676"/>
      <c r="X3733" s="507" t="e">
        <f t="shared" si="197"/>
        <v>#VALUE!</v>
      </c>
      <c r="Y3733" s="508" t="e">
        <f t="shared" si="198"/>
        <v>#VALUE!</v>
      </c>
      <c r="Z3733" s="509"/>
      <c r="AA3733" s="510" t="s">
        <v>1689</v>
      </c>
      <c r="AB3733" s="421" t="s">
        <v>1315</v>
      </c>
      <c r="AC3733" s="431" t="s">
        <v>828</v>
      </c>
      <c r="AD3733" s="356"/>
      <c r="AE3733" s="356"/>
      <c r="AF3733" s="356"/>
      <c r="AG3733" s="356"/>
      <c r="AH3733" s="356"/>
      <c r="AI3733" s="356"/>
      <c r="AJ3733" s="441"/>
      <c r="AK3733" s="359"/>
    </row>
    <row r="3734" spans="1:37">
      <c r="A3734" s="367"/>
      <c r="B3734" s="445" t="s">
        <v>27</v>
      </c>
      <c r="C3734" s="402">
        <v>46.7468</v>
      </c>
      <c r="D3734" s="428">
        <v>23.597899999999999</v>
      </c>
      <c r="E3734" s="449"/>
      <c r="F3734" s="450"/>
      <c r="G3734" s="450" t="s">
        <v>2646</v>
      </c>
      <c r="H3734" s="450" t="s">
        <v>5682</v>
      </c>
      <c r="I3734" s="452" t="s">
        <v>624</v>
      </c>
      <c r="J3734" s="457"/>
      <c r="K3734" s="407"/>
      <c r="L3734" s="407"/>
      <c r="M3734" s="407"/>
      <c r="N3734" s="425" t="s">
        <v>624</v>
      </c>
      <c r="O3734" s="437"/>
      <c r="P3734" s="406"/>
      <c r="Q3734" s="406"/>
      <c r="R3734" s="406"/>
      <c r="S3734" s="406"/>
      <c r="T3734" s="406"/>
      <c r="U3734" s="406"/>
      <c r="V3734" s="406" t="e">
        <f t="shared" si="199"/>
        <v>#VALUE!</v>
      </c>
      <c r="W3734" s="676"/>
      <c r="X3734" s="507" t="e">
        <f t="shared" si="197"/>
        <v>#VALUE!</v>
      </c>
      <c r="Y3734" s="508" t="e">
        <f t="shared" si="198"/>
        <v>#VALUE!</v>
      </c>
      <c r="Z3734" s="509"/>
      <c r="AA3734" s="510" t="s">
        <v>1689</v>
      </c>
      <c r="AB3734" s="421" t="s">
        <v>1315</v>
      </c>
      <c r="AC3734" s="431" t="s">
        <v>828</v>
      </c>
      <c r="AD3734" s="356"/>
      <c r="AE3734" s="356"/>
      <c r="AF3734" s="356"/>
      <c r="AG3734" s="356"/>
      <c r="AH3734" s="356"/>
      <c r="AI3734" s="356"/>
      <c r="AJ3734" s="441"/>
      <c r="AK3734" s="359"/>
    </row>
    <row r="3735" spans="1:37">
      <c r="A3735" s="367"/>
      <c r="B3735" s="445" t="s">
        <v>32</v>
      </c>
      <c r="C3735" s="402">
        <v>46.746899999999997</v>
      </c>
      <c r="D3735" s="428">
        <v>23.598800000000001</v>
      </c>
      <c r="E3735" s="449"/>
      <c r="F3735" s="450"/>
      <c r="G3735" s="450" t="s">
        <v>2646</v>
      </c>
      <c r="H3735" s="450" t="s">
        <v>5682</v>
      </c>
      <c r="I3735" s="452" t="s">
        <v>624</v>
      </c>
      <c r="J3735" s="457"/>
      <c r="K3735" s="407"/>
      <c r="L3735" s="407"/>
      <c r="M3735" s="407"/>
      <c r="N3735" s="425" t="s">
        <v>624</v>
      </c>
      <c r="O3735" s="437"/>
      <c r="P3735" s="406"/>
      <c r="Q3735" s="406"/>
      <c r="R3735" s="406"/>
      <c r="S3735" s="406"/>
      <c r="T3735" s="406"/>
      <c r="U3735" s="406"/>
      <c r="V3735" s="406" t="e">
        <f t="shared" si="199"/>
        <v>#VALUE!</v>
      </c>
      <c r="W3735" s="676"/>
      <c r="X3735" s="507" t="e">
        <f t="shared" si="197"/>
        <v>#VALUE!</v>
      </c>
      <c r="Y3735" s="508" t="e">
        <f t="shared" si="198"/>
        <v>#VALUE!</v>
      </c>
      <c r="Z3735" s="509"/>
      <c r="AA3735" s="510" t="s">
        <v>1689</v>
      </c>
      <c r="AB3735" s="421" t="s">
        <v>1315</v>
      </c>
      <c r="AC3735" s="431" t="s">
        <v>828</v>
      </c>
      <c r="AD3735" s="356"/>
      <c r="AE3735" s="356"/>
      <c r="AF3735" s="356"/>
      <c r="AG3735" s="356"/>
      <c r="AH3735" s="356"/>
      <c r="AI3735" s="356"/>
      <c r="AJ3735" s="441"/>
      <c r="AK3735" s="359"/>
    </row>
    <row r="3736" spans="1:37">
      <c r="A3736" s="367"/>
      <c r="B3736" s="445" t="s">
        <v>26</v>
      </c>
      <c r="C3736" s="402">
        <v>46.743899999999996</v>
      </c>
      <c r="D3736" s="428">
        <v>23.483000000000001</v>
      </c>
      <c r="E3736" s="449"/>
      <c r="F3736" s="450"/>
      <c r="G3736" s="450" t="s">
        <v>1645</v>
      </c>
      <c r="H3736" s="450" t="s">
        <v>5683</v>
      </c>
      <c r="I3736" s="452" t="s">
        <v>624</v>
      </c>
      <c r="J3736" s="457"/>
      <c r="K3736" s="407"/>
      <c r="L3736" s="407"/>
      <c r="M3736" s="407"/>
      <c r="N3736" s="425" t="s">
        <v>624</v>
      </c>
      <c r="O3736" s="437"/>
      <c r="P3736" s="406"/>
      <c r="Q3736" s="406"/>
      <c r="R3736" s="406"/>
      <c r="S3736" s="406"/>
      <c r="T3736" s="406"/>
      <c r="U3736" s="406"/>
      <c r="V3736" s="406" t="e">
        <f t="shared" si="199"/>
        <v>#VALUE!</v>
      </c>
      <c r="W3736" s="676"/>
      <c r="X3736" s="507" t="e">
        <f t="shared" si="197"/>
        <v>#VALUE!</v>
      </c>
      <c r="Y3736" s="508" t="e">
        <f t="shared" si="198"/>
        <v>#VALUE!</v>
      </c>
      <c r="Z3736" s="509"/>
      <c r="AA3736" s="510"/>
      <c r="AB3736" s="421" t="s">
        <v>1315</v>
      </c>
      <c r="AC3736" s="431" t="s">
        <v>828</v>
      </c>
      <c r="AD3736" s="356"/>
      <c r="AE3736" s="356"/>
      <c r="AF3736" s="356"/>
      <c r="AG3736" s="356"/>
      <c r="AH3736" s="356"/>
      <c r="AI3736" s="356"/>
      <c r="AJ3736" s="441"/>
      <c r="AK3736" s="359"/>
    </row>
    <row r="3737" spans="1:37">
      <c r="A3737" s="367"/>
      <c r="B3737" s="445" t="s">
        <v>28</v>
      </c>
      <c r="C3737" s="402">
        <v>46.743699999999997</v>
      </c>
      <c r="D3737" s="428">
        <v>23.483000000000001</v>
      </c>
      <c r="E3737" s="449"/>
      <c r="F3737" s="450"/>
      <c r="G3737" s="450" t="s">
        <v>1645</v>
      </c>
      <c r="H3737" s="450" t="s">
        <v>5683</v>
      </c>
      <c r="I3737" s="452" t="s">
        <v>624</v>
      </c>
      <c r="J3737" s="457"/>
      <c r="K3737" s="407"/>
      <c r="L3737" s="407"/>
      <c r="M3737" s="407"/>
      <c r="N3737" s="425" t="s">
        <v>624</v>
      </c>
      <c r="O3737" s="437"/>
      <c r="P3737" s="406"/>
      <c r="Q3737" s="406"/>
      <c r="R3737" s="406"/>
      <c r="S3737" s="406"/>
      <c r="T3737" s="406"/>
      <c r="U3737" s="406"/>
      <c r="V3737" s="406" t="e">
        <f t="shared" si="199"/>
        <v>#VALUE!</v>
      </c>
      <c r="W3737" s="676"/>
      <c r="X3737" s="507" t="e">
        <f t="shared" si="197"/>
        <v>#VALUE!</v>
      </c>
      <c r="Y3737" s="508" t="e">
        <f t="shared" si="198"/>
        <v>#VALUE!</v>
      </c>
      <c r="Z3737" s="509"/>
      <c r="AA3737" s="510"/>
      <c r="AB3737" s="421" t="s">
        <v>1315</v>
      </c>
      <c r="AC3737" s="431" t="s">
        <v>828</v>
      </c>
      <c r="AD3737" s="356"/>
      <c r="AE3737" s="356"/>
      <c r="AF3737" s="356"/>
      <c r="AG3737" s="356"/>
      <c r="AH3737" s="356"/>
      <c r="AI3737" s="356"/>
      <c r="AJ3737" s="441"/>
      <c r="AK3737" s="359"/>
    </row>
    <row r="3738" spans="1:37">
      <c r="A3738" s="367"/>
      <c r="B3738" s="445" t="s">
        <v>36</v>
      </c>
      <c r="C3738" s="402">
        <v>46.743499999999997</v>
      </c>
      <c r="D3738" s="428">
        <v>23.483000000000001</v>
      </c>
      <c r="E3738" s="449"/>
      <c r="F3738" s="450"/>
      <c r="G3738" s="450" t="s">
        <v>1645</v>
      </c>
      <c r="H3738" s="450" t="s">
        <v>5683</v>
      </c>
      <c r="I3738" s="452" t="s">
        <v>624</v>
      </c>
      <c r="J3738" s="457"/>
      <c r="K3738" s="407"/>
      <c r="L3738" s="407"/>
      <c r="M3738" s="407"/>
      <c r="N3738" s="425" t="s">
        <v>624</v>
      </c>
      <c r="O3738" s="437"/>
      <c r="P3738" s="406"/>
      <c r="Q3738" s="406"/>
      <c r="R3738" s="406"/>
      <c r="S3738" s="406"/>
      <c r="T3738" s="406"/>
      <c r="U3738" s="406"/>
      <c r="V3738" s="406" t="e">
        <f t="shared" si="199"/>
        <v>#VALUE!</v>
      </c>
      <c r="W3738" s="676"/>
      <c r="X3738" s="507" t="e">
        <f t="shared" si="197"/>
        <v>#VALUE!</v>
      </c>
      <c r="Y3738" s="508" t="e">
        <f t="shared" si="198"/>
        <v>#VALUE!</v>
      </c>
      <c r="Z3738" s="509"/>
      <c r="AA3738" s="510"/>
      <c r="AB3738" s="421" t="s">
        <v>1315</v>
      </c>
      <c r="AC3738" s="431" t="s">
        <v>828</v>
      </c>
      <c r="AD3738" s="356"/>
      <c r="AE3738" s="356"/>
      <c r="AF3738" s="356"/>
      <c r="AG3738" s="356"/>
      <c r="AH3738" s="356"/>
      <c r="AI3738" s="356"/>
      <c r="AJ3738" s="441"/>
      <c r="AK3738" s="359"/>
    </row>
    <row r="3739" spans="1:37">
      <c r="A3739" s="367"/>
      <c r="B3739" s="445" t="s">
        <v>0</v>
      </c>
      <c r="C3739" s="402">
        <v>46.743400000000001</v>
      </c>
      <c r="D3739" s="428">
        <v>23.483000000000001</v>
      </c>
      <c r="E3739" s="449"/>
      <c r="F3739" s="450"/>
      <c r="G3739" s="450" t="s">
        <v>1645</v>
      </c>
      <c r="H3739" s="450" t="s">
        <v>5683</v>
      </c>
      <c r="I3739" s="452" t="s">
        <v>624</v>
      </c>
      <c r="J3739" s="457"/>
      <c r="K3739" s="407"/>
      <c r="L3739" s="407"/>
      <c r="M3739" s="407"/>
      <c r="N3739" s="425" t="s">
        <v>624</v>
      </c>
      <c r="O3739" s="437"/>
      <c r="P3739" s="406"/>
      <c r="Q3739" s="406"/>
      <c r="R3739" s="406"/>
      <c r="S3739" s="406"/>
      <c r="T3739" s="406"/>
      <c r="U3739" s="406"/>
      <c r="V3739" s="406" t="e">
        <f t="shared" si="199"/>
        <v>#VALUE!</v>
      </c>
      <c r="W3739" s="676"/>
      <c r="X3739" s="507" t="e">
        <f t="shared" si="197"/>
        <v>#VALUE!</v>
      </c>
      <c r="Y3739" s="508" t="e">
        <f t="shared" si="198"/>
        <v>#VALUE!</v>
      </c>
      <c r="Z3739" s="509"/>
      <c r="AA3739" s="510"/>
      <c r="AB3739" s="421" t="s">
        <v>1315</v>
      </c>
      <c r="AC3739" s="431" t="s">
        <v>828</v>
      </c>
      <c r="AD3739" s="356"/>
      <c r="AE3739" s="356"/>
      <c r="AF3739" s="356"/>
      <c r="AG3739" s="356"/>
      <c r="AH3739" s="356"/>
      <c r="AI3739" s="356"/>
      <c r="AJ3739" s="441"/>
      <c r="AK3739" s="359"/>
    </row>
    <row r="3740" spans="1:37">
      <c r="A3740" s="367"/>
      <c r="B3740" s="445" t="s">
        <v>65</v>
      </c>
      <c r="C3740" s="402">
        <v>46.743200000000002</v>
      </c>
      <c r="D3740" s="428">
        <v>23.4831</v>
      </c>
      <c r="E3740" s="449"/>
      <c r="F3740" s="450"/>
      <c r="G3740" s="450" t="s">
        <v>1645</v>
      </c>
      <c r="H3740" s="450" t="s">
        <v>5683</v>
      </c>
      <c r="I3740" s="452" t="s">
        <v>624</v>
      </c>
      <c r="J3740" s="457"/>
      <c r="K3740" s="407"/>
      <c r="L3740" s="407"/>
      <c r="M3740" s="407"/>
      <c r="N3740" s="425" t="s">
        <v>624</v>
      </c>
      <c r="O3740" s="437"/>
      <c r="P3740" s="406"/>
      <c r="Q3740" s="406"/>
      <c r="R3740" s="406"/>
      <c r="S3740" s="406"/>
      <c r="T3740" s="406"/>
      <c r="U3740" s="406"/>
      <c r="V3740" s="406" t="e">
        <f t="shared" si="199"/>
        <v>#VALUE!</v>
      </c>
      <c r="W3740" s="676"/>
      <c r="X3740" s="507" t="e">
        <f t="shared" si="197"/>
        <v>#VALUE!</v>
      </c>
      <c r="Y3740" s="508" t="e">
        <f t="shared" si="198"/>
        <v>#VALUE!</v>
      </c>
      <c r="Z3740" s="509"/>
      <c r="AA3740" s="510"/>
      <c r="AB3740" s="421" t="s">
        <v>1315</v>
      </c>
      <c r="AC3740" s="431" t="s">
        <v>828</v>
      </c>
      <c r="AD3740" s="356"/>
      <c r="AE3740" s="356"/>
      <c r="AF3740" s="356"/>
      <c r="AG3740" s="356"/>
      <c r="AH3740" s="356"/>
      <c r="AI3740" s="356"/>
      <c r="AJ3740" s="441"/>
      <c r="AK3740" s="359"/>
    </row>
    <row r="3741" spans="1:37">
      <c r="A3741" s="367"/>
      <c r="B3741" s="445" t="s">
        <v>160</v>
      </c>
      <c r="C3741" s="402">
        <v>46.743000000000002</v>
      </c>
      <c r="D3741" s="428">
        <v>23.4831</v>
      </c>
      <c r="E3741" s="449"/>
      <c r="F3741" s="450"/>
      <c r="G3741" s="450" t="s">
        <v>1645</v>
      </c>
      <c r="H3741" s="450" t="s">
        <v>5683</v>
      </c>
      <c r="I3741" s="452" t="s">
        <v>624</v>
      </c>
      <c r="J3741" s="457"/>
      <c r="K3741" s="407"/>
      <c r="L3741" s="407"/>
      <c r="M3741" s="407"/>
      <c r="N3741" s="425" t="s">
        <v>624</v>
      </c>
      <c r="O3741" s="437"/>
      <c r="P3741" s="406"/>
      <c r="Q3741" s="406"/>
      <c r="R3741" s="406"/>
      <c r="S3741" s="406"/>
      <c r="T3741" s="406"/>
      <c r="U3741" s="406"/>
      <c r="V3741" s="406" t="e">
        <f t="shared" si="199"/>
        <v>#VALUE!</v>
      </c>
      <c r="W3741" s="676"/>
      <c r="X3741" s="507" t="e">
        <f t="shared" si="197"/>
        <v>#VALUE!</v>
      </c>
      <c r="Y3741" s="508" t="e">
        <f t="shared" si="198"/>
        <v>#VALUE!</v>
      </c>
      <c r="Z3741" s="509"/>
      <c r="AA3741" s="510"/>
      <c r="AB3741" s="421" t="s">
        <v>1315</v>
      </c>
      <c r="AC3741" s="431" t="s">
        <v>828</v>
      </c>
      <c r="AD3741" s="356"/>
      <c r="AE3741" s="356"/>
      <c r="AF3741" s="356"/>
      <c r="AG3741" s="356"/>
      <c r="AH3741" s="356"/>
      <c r="AI3741" s="356"/>
      <c r="AJ3741" s="441"/>
      <c r="AK3741" s="359"/>
    </row>
    <row r="3742" spans="1:37">
      <c r="A3742" s="367"/>
      <c r="B3742" s="445" t="s">
        <v>183</v>
      </c>
      <c r="C3742" s="402">
        <v>46.742800000000003</v>
      </c>
      <c r="D3742" s="428">
        <v>23.4831</v>
      </c>
      <c r="E3742" s="449"/>
      <c r="F3742" s="450"/>
      <c r="G3742" s="450" t="s">
        <v>1645</v>
      </c>
      <c r="H3742" s="450" t="s">
        <v>5683</v>
      </c>
      <c r="I3742" s="452" t="s">
        <v>624</v>
      </c>
      <c r="J3742" s="457"/>
      <c r="K3742" s="407"/>
      <c r="L3742" s="407"/>
      <c r="M3742" s="407"/>
      <c r="N3742" s="425" t="s">
        <v>624</v>
      </c>
      <c r="O3742" s="437"/>
      <c r="P3742" s="406"/>
      <c r="Q3742" s="406"/>
      <c r="R3742" s="406"/>
      <c r="S3742" s="406"/>
      <c r="T3742" s="406"/>
      <c r="U3742" s="406"/>
      <c r="V3742" s="406" t="e">
        <f t="shared" si="199"/>
        <v>#VALUE!</v>
      </c>
      <c r="W3742" s="676"/>
      <c r="X3742" s="507" t="e">
        <f t="shared" si="197"/>
        <v>#VALUE!</v>
      </c>
      <c r="Y3742" s="508" t="e">
        <f t="shared" si="198"/>
        <v>#VALUE!</v>
      </c>
      <c r="Z3742" s="509"/>
      <c r="AA3742" s="510"/>
      <c r="AB3742" s="421" t="s">
        <v>1315</v>
      </c>
      <c r="AC3742" s="431" t="s">
        <v>828</v>
      </c>
      <c r="AD3742" s="356"/>
      <c r="AE3742" s="356"/>
      <c r="AF3742" s="356"/>
      <c r="AG3742" s="356"/>
      <c r="AH3742" s="356"/>
      <c r="AI3742" s="356"/>
      <c r="AJ3742" s="441"/>
      <c r="AK3742" s="359"/>
    </row>
    <row r="3743" spans="1:37">
      <c r="A3743" s="367"/>
      <c r="B3743" s="445" t="s">
        <v>26</v>
      </c>
      <c r="C3743" s="402">
        <v>46.743400000000001</v>
      </c>
      <c r="D3743" s="428">
        <v>23.483499999999999</v>
      </c>
      <c r="E3743" s="449"/>
      <c r="F3743" s="450"/>
      <c r="G3743" s="450" t="s">
        <v>1645</v>
      </c>
      <c r="H3743" s="450" t="s">
        <v>5684</v>
      </c>
      <c r="I3743" s="452" t="s">
        <v>624</v>
      </c>
      <c r="J3743" s="457"/>
      <c r="K3743" s="407"/>
      <c r="L3743" s="407"/>
      <c r="M3743" s="407"/>
      <c r="N3743" s="425" t="s">
        <v>624</v>
      </c>
      <c r="O3743" s="437"/>
      <c r="P3743" s="406"/>
      <c r="Q3743" s="406"/>
      <c r="R3743" s="406"/>
      <c r="S3743" s="406"/>
      <c r="T3743" s="406"/>
      <c r="U3743" s="406"/>
      <c r="V3743" s="406" t="e">
        <f t="shared" si="199"/>
        <v>#VALUE!</v>
      </c>
      <c r="W3743" s="676"/>
      <c r="X3743" s="507" t="e">
        <f t="shared" si="197"/>
        <v>#VALUE!</v>
      </c>
      <c r="Y3743" s="508" t="e">
        <f t="shared" si="198"/>
        <v>#VALUE!</v>
      </c>
      <c r="Z3743" s="509"/>
      <c r="AA3743" s="510"/>
      <c r="AB3743" s="421" t="s">
        <v>1315</v>
      </c>
      <c r="AC3743" s="431" t="s">
        <v>828</v>
      </c>
      <c r="AD3743" s="356"/>
      <c r="AE3743" s="356"/>
      <c r="AF3743" s="356"/>
      <c r="AG3743" s="356"/>
      <c r="AH3743" s="356"/>
      <c r="AI3743" s="356"/>
      <c r="AJ3743" s="441"/>
      <c r="AK3743" s="359"/>
    </row>
    <row r="3744" spans="1:37">
      <c r="A3744" s="367"/>
      <c r="B3744" s="445" t="s">
        <v>28</v>
      </c>
      <c r="C3744" s="402">
        <v>46.743000000000002</v>
      </c>
      <c r="D3744" s="428">
        <v>23.483599999999999</v>
      </c>
      <c r="E3744" s="449"/>
      <c r="F3744" s="450"/>
      <c r="G3744" s="450" t="s">
        <v>1645</v>
      </c>
      <c r="H3744" s="450" t="s">
        <v>5684</v>
      </c>
      <c r="I3744" s="452" t="s">
        <v>624</v>
      </c>
      <c r="J3744" s="457"/>
      <c r="K3744" s="407"/>
      <c r="L3744" s="407"/>
      <c r="M3744" s="407"/>
      <c r="N3744" s="425" t="s">
        <v>624</v>
      </c>
      <c r="O3744" s="437"/>
      <c r="P3744" s="406"/>
      <c r="Q3744" s="406"/>
      <c r="R3744" s="406"/>
      <c r="S3744" s="406"/>
      <c r="T3744" s="406"/>
      <c r="U3744" s="406"/>
      <c r="V3744" s="406" t="e">
        <f t="shared" si="199"/>
        <v>#VALUE!</v>
      </c>
      <c r="W3744" s="676"/>
      <c r="X3744" s="507" t="e">
        <f t="shared" si="197"/>
        <v>#VALUE!</v>
      </c>
      <c r="Y3744" s="508" t="e">
        <f t="shared" si="198"/>
        <v>#VALUE!</v>
      </c>
      <c r="Z3744" s="509"/>
      <c r="AA3744" s="510"/>
      <c r="AB3744" s="421" t="s">
        <v>1315</v>
      </c>
      <c r="AC3744" s="431" t="s">
        <v>828</v>
      </c>
      <c r="AD3744" s="356"/>
      <c r="AE3744" s="356"/>
      <c r="AF3744" s="356"/>
      <c r="AG3744" s="356"/>
      <c r="AH3744" s="356"/>
      <c r="AI3744" s="356"/>
      <c r="AJ3744" s="441"/>
      <c r="AK3744" s="359"/>
    </row>
    <row r="3745" spans="1:37">
      <c r="A3745" s="367"/>
      <c r="B3745" s="445" t="s">
        <v>839</v>
      </c>
      <c r="C3745" s="402">
        <v>46.725999999999999</v>
      </c>
      <c r="D3745" s="428">
        <v>23.487200000000001</v>
      </c>
      <c r="E3745" s="449"/>
      <c r="F3745" s="450"/>
      <c r="G3745" s="450" t="s">
        <v>1645</v>
      </c>
      <c r="H3745" s="450" t="s">
        <v>5685</v>
      </c>
      <c r="I3745" s="452" t="s">
        <v>624</v>
      </c>
      <c r="J3745" s="457"/>
      <c r="K3745" s="407"/>
      <c r="L3745" s="407"/>
      <c r="M3745" s="407"/>
      <c r="N3745" s="425" t="s">
        <v>624</v>
      </c>
      <c r="O3745" s="437"/>
      <c r="P3745" s="406"/>
      <c r="Q3745" s="406"/>
      <c r="R3745" s="406"/>
      <c r="S3745" s="406"/>
      <c r="T3745" s="406"/>
      <c r="U3745" s="406"/>
      <c r="V3745" s="406" t="e">
        <f t="shared" si="199"/>
        <v>#VALUE!</v>
      </c>
      <c r="W3745" s="676"/>
      <c r="X3745" s="507" t="e">
        <f t="shared" si="197"/>
        <v>#VALUE!</v>
      </c>
      <c r="Y3745" s="508" t="e">
        <f t="shared" si="198"/>
        <v>#VALUE!</v>
      </c>
      <c r="Z3745" s="509"/>
      <c r="AA3745" s="510"/>
      <c r="AB3745" s="421" t="s">
        <v>1315</v>
      </c>
      <c r="AC3745" s="431" t="s">
        <v>828</v>
      </c>
      <c r="AD3745" s="356"/>
      <c r="AE3745" s="356"/>
      <c r="AF3745" s="356"/>
      <c r="AG3745" s="356"/>
      <c r="AH3745" s="356"/>
      <c r="AI3745" s="356"/>
      <c r="AJ3745" s="441"/>
      <c r="AK3745" s="359"/>
    </row>
    <row r="3746" spans="1:37">
      <c r="A3746" s="367"/>
      <c r="B3746" s="445" t="s">
        <v>839</v>
      </c>
      <c r="C3746" s="402">
        <v>46.726399999999998</v>
      </c>
      <c r="D3746" s="428">
        <v>23.486699999999999</v>
      </c>
      <c r="E3746" s="449"/>
      <c r="F3746" s="450"/>
      <c r="G3746" s="450" t="s">
        <v>1645</v>
      </c>
      <c r="H3746" s="450" t="s">
        <v>5686</v>
      </c>
      <c r="I3746" s="452" t="s">
        <v>624</v>
      </c>
      <c r="J3746" s="457"/>
      <c r="K3746" s="407"/>
      <c r="L3746" s="407"/>
      <c r="M3746" s="407"/>
      <c r="N3746" s="425" t="s">
        <v>624</v>
      </c>
      <c r="O3746" s="437"/>
      <c r="P3746" s="406"/>
      <c r="Q3746" s="406"/>
      <c r="R3746" s="406"/>
      <c r="S3746" s="406"/>
      <c r="T3746" s="406"/>
      <c r="U3746" s="406"/>
      <c r="V3746" s="406" t="e">
        <f t="shared" si="199"/>
        <v>#VALUE!</v>
      </c>
      <c r="W3746" s="676"/>
      <c r="X3746" s="507" t="e">
        <f t="shared" si="197"/>
        <v>#VALUE!</v>
      </c>
      <c r="Y3746" s="508" t="e">
        <f t="shared" si="198"/>
        <v>#VALUE!</v>
      </c>
      <c r="Z3746" s="509"/>
      <c r="AA3746" s="510"/>
      <c r="AB3746" s="421" t="s">
        <v>1315</v>
      </c>
      <c r="AC3746" s="431" t="s">
        <v>828</v>
      </c>
      <c r="AD3746" s="356"/>
      <c r="AE3746" s="356"/>
      <c r="AF3746" s="356"/>
      <c r="AG3746" s="356"/>
      <c r="AH3746" s="356"/>
      <c r="AI3746" s="356"/>
      <c r="AJ3746" s="441"/>
      <c r="AK3746" s="359"/>
    </row>
    <row r="3747" spans="1:37">
      <c r="A3747" s="367"/>
      <c r="B3747" s="445" t="s">
        <v>839</v>
      </c>
      <c r="C3747" s="402">
        <v>46.726700000000001</v>
      </c>
      <c r="D3747" s="428">
        <v>23.4862</v>
      </c>
      <c r="E3747" s="449"/>
      <c r="F3747" s="450"/>
      <c r="G3747" s="450" t="s">
        <v>1645</v>
      </c>
      <c r="H3747" s="450" t="s">
        <v>5687</v>
      </c>
      <c r="I3747" s="452" t="s">
        <v>624</v>
      </c>
      <c r="J3747" s="457"/>
      <c r="K3747" s="407"/>
      <c r="L3747" s="407"/>
      <c r="M3747" s="407"/>
      <c r="N3747" s="425" t="s">
        <v>624</v>
      </c>
      <c r="O3747" s="437"/>
      <c r="P3747" s="406"/>
      <c r="Q3747" s="406"/>
      <c r="R3747" s="406"/>
      <c r="S3747" s="406"/>
      <c r="T3747" s="406"/>
      <c r="U3747" s="406"/>
      <c r="V3747" s="406" t="e">
        <f t="shared" si="199"/>
        <v>#VALUE!</v>
      </c>
      <c r="W3747" s="676"/>
      <c r="X3747" s="507" t="e">
        <f t="shared" si="197"/>
        <v>#VALUE!</v>
      </c>
      <c r="Y3747" s="508" t="e">
        <f t="shared" si="198"/>
        <v>#VALUE!</v>
      </c>
      <c r="Z3747" s="509"/>
      <c r="AA3747" s="510"/>
      <c r="AB3747" s="421" t="s">
        <v>1315</v>
      </c>
      <c r="AC3747" s="431" t="s">
        <v>828</v>
      </c>
      <c r="AD3747" s="356"/>
      <c r="AE3747" s="356"/>
      <c r="AF3747" s="356"/>
      <c r="AG3747" s="356"/>
      <c r="AH3747" s="356"/>
      <c r="AI3747" s="356"/>
      <c r="AJ3747" s="441"/>
      <c r="AK3747" s="359"/>
    </row>
    <row r="3748" spans="1:37">
      <c r="A3748" s="367"/>
      <c r="B3748" s="445" t="s">
        <v>839</v>
      </c>
      <c r="C3748" s="402">
        <v>46.7271</v>
      </c>
      <c r="D3748" s="428">
        <v>23.485700000000001</v>
      </c>
      <c r="E3748" s="449"/>
      <c r="F3748" s="450"/>
      <c r="G3748" s="450" t="s">
        <v>1645</v>
      </c>
      <c r="H3748" s="450" t="s">
        <v>5688</v>
      </c>
      <c r="I3748" s="452" t="s">
        <v>624</v>
      </c>
      <c r="J3748" s="457"/>
      <c r="K3748" s="407"/>
      <c r="L3748" s="407"/>
      <c r="M3748" s="407"/>
      <c r="N3748" s="425" t="s">
        <v>624</v>
      </c>
      <c r="O3748" s="437"/>
      <c r="P3748" s="406"/>
      <c r="Q3748" s="406"/>
      <c r="R3748" s="406"/>
      <c r="S3748" s="406"/>
      <c r="T3748" s="406"/>
      <c r="U3748" s="406"/>
      <c r="V3748" s="406" t="e">
        <f t="shared" si="199"/>
        <v>#VALUE!</v>
      </c>
      <c r="W3748" s="676"/>
      <c r="X3748" s="507" t="e">
        <f t="shared" si="197"/>
        <v>#VALUE!</v>
      </c>
      <c r="Y3748" s="508" t="e">
        <f t="shared" si="198"/>
        <v>#VALUE!</v>
      </c>
      <c r="Z3748" s="509"/>
      <c r="AA3748" s="510"/>
      <c r="AB3748" s="421" t="s">
        <v>1315</v>
      </c>
      <c r="AC3748" s="431" t="s">
        <v>828</v>
      </c>
      <c r="AD3748" s="356"/>
      <c r="AE3748" s="356"/>
      <c r="AF3748" s="356"/>
      <c r="AG3748" s="356"/>
      <c r="AH3748" s="356"/>
      <c r="AI3748" s="356"/>
      <c r="AJ3748" s="441"/>
      <c r="AK3748" s="359"/>
    </row>
    <row r="3749" spans="1:37">
      <c r="A3749" s="367"/>
      <c r="B3749" s="445" t="s">
        <v>839</v>
      </c>
      <c r="C3749" s="402">
        <v>46.727600000000002</v>
      </c>
      <c r="D3749" s="428">
        <v>23.484999999999999</v>
      </c>
      <c r="E3749" s="449"/>
      <c r="F3749" s="450"/>
      <c r="G3749" s="450" t="s">
        <v>1645</v>
      </c>
      <c r="H3749" s="450" t="s">
        <v>5689</v>
      </c>
      <c r="I3749" s="452" t="s">
        <v>624</v>
      </c>
      <c r="J3749" s="457"/>
      <c r="K3749" s="407"/>
      <c r="L3749" s="407"/>
      <c r="M3749" s="407"/>
      <c r="N3749" s="425" t="s">
        <v>624</v>
      </c>
      <c r="O3749" s="437"/>
      <c r="P3749" s="406"/>
      <c r="Q3749" s="406"/>
      <c r="R3749" s="406"/>
      <c r="S3749" s="406"/>
      <c r="T3749" s="406"/>
      <c r="U3749" s="406"/>
      <c r="V3749" s="406" t="e">
        <f t="shared" si="199"/>
        <v>#VALUE!</v>
      </c>
      <c r="W3749" s="676"/>
      <c r="X3749" s="507" t="e">
        <f t="shared" si="197"/>
        <v>#VALUE!</v>
      </c>
      <c r="Y3749" s="508" t="e">
        <f t="shared" si="198"/>
        <v>#VALUE!</v>
      </c>
      <c r="Z3749" s="509"/>
      <c r="AA3749" s="510"/>
      <c r="AB3749" s="421" t="s">
        <v>1315</v>
      </c>
      <c r="AC3749" s="431" t="s">
        <v>828</v>
      </c>
      <c r="AD3749" s="356"/>
      <c r="AE3749" s="356"/>
      <c r="AF3749" s="356"/>
      <c r="AG3749" s="356"/>
      <c r="AH3749" s="356"/>
      <c r="AI3749" s="356"/>
      <c r="AJ3749" s="441"/>
      <c r="AK3749" s="359"/>
    </row>
    <row r="3750" spans="1:37">
      <c r="A3750" s="367"/>
      <c r="B3750" s="445" t="s">
        <v>839</v>
      </c>
      <c r="C3750" s="402">
        <v>46.731000000000002</v>
      </c>
      <c r="D3750" s="428">
        <v>23.483000000000001</v>
      </c>
      <c r="E3750" s="449"/>
      <c r="F3750" s="450"/>
      <c r="G3750" s="450" t="s">
        <v>1645</v>
      </c>
      <c r="H3750" s="450" t="s">
        <v>5690</v>
      </c>
      <c r="I3750" s="452" t="s">
        <v>624</v>
      </c>
      <c r="J3750" s="457"/>
      <c r="K3750" s="407"/>
      <c r="L3750" s="407"/>
      <c r="M3750" s="407"/>
      <c r="N3750" s="425" t="s">
        <v>624</v>
      </c>
      <c r="O3750" s="437"/>
      <c r="P3750" s="406"/>
      <c r="Q3750" s="406"/>
      <c r="R3750" s="406"/>
      <c r="S3750" s="406"/>
      <c r="T3750" s="406"/>
      <c r="U3750" s="406"/>
      <c r="V3750" s="406" t="e">
        <f t="shared" si="199"/>
        <v>#VALUE!</v>
      </c>
      <c r="W3750" s="676"/>
      <c r="X3750" s="507" t="e">
        <f t="shared" si="197"/>
        <v>#VALUE!</v>
      </c>
      <c r="Y3750" s="508" t="e">
        <f t="shared" si="198"/>
        <v>#VALUE!</v>
      </c>
      <c r="Z3750" s="509"/>
      <c r="AA3750" s="510"/>
      <c r="AB3750" s="421" t="s">
        <v>1315</v>
      </c>
      <c r="AC3750" s="431" t="s">
        <v>828</v>
      </c>
      <c r="AD3750" s="356"/>
      <c r="AE3750" s="356"/>
      <c r="AF3750" s="356"/>
      <c r="AG3750" s="356"/>
      <c r="AH3750" s="356"/>
      <c r="AI3750" s="356"/>
      <c r="AJ3750" s="441"/>
      <c r="AK3750" s="359"/>
    </row>
    <row r="3751" spans="1:37">
      <c r="A3751" s="367"/>
      <c r="B3751" s="445" t="s">
        <v>839</v>
      </c>
      <c r="C3751" s="402">
        <v>46.731099999999998</v>
      </c>
      <c r="D3751" s="428">
        <v>23.483699999999999</v>
      </c>
      <c r="E3751" s="449"/>
      <c r="F3751" s="450"/>
      <c r="G3751" s="450" t="s">
        <v>1645</v>
      </c>
      <c r="H3751" s="450" t="s">
        <v>5691</v>
      </c>
      <c r="I3751" s="452" t="s">
        <v>624</v>
      </c>
      <c r="J3751" s="457"/>
      <c r="K3751" s="407"/>
      <c r="L3751" s="407"/>
      <c r="M3751" s="407"/>
      <c r="N3751" s="425" t="s">
        <v>624</v>
      </c>
      <c r="O3751" s="437"/>
      <c r="P3751" s="406"/>
      <c r="Q3751" s="406"/>
      <c r="R3751" s="406"/>
      <c r="S3751" s="406"/>
      <c r="T3751" s="406"/>
      <c r="U3751" s="406"/>
      <c r="V3751" s="406" t="e">
        <f t="shared" si="199"/>
        <v>#VALUE!</v>
      </c>
      <c r="W3751" s="676"/>
      <c r="X3751" s="507" t="e">
        <f t="shared" si="197"/>
        <v>#VALUE!</v>
      </c>
      <c r="Y3751" s="508" t="e">
        <f t="shared" si="198"/>
        <v>#VALUE!</v>
      </c>
      <c r="Z3751" s="509"/>
      <c r="AA3751" s="510"/>
      <c r="AB3751" s="421" t="s">
        <v>1315</v>
      </c>
      <c r="AC3751" s="431" t="s">
        <v>828</v>
      </c>
      <c r="AD3751" s="356"/>
      <c r="AE3751" s="356"/>
      <c r="AF3751" s="356"/>
      <c r="AG3751" s="356"/>
      <c r="AH3751" s="356"/>
      <c r="AI3751" s="356"/>
      <c r="AJ3751" s="441"/>
      <c r="AK3751" s="359"/>
    </row>
    <row r="3752" spans="1:37">
      <c r="A3752" s="367"/>
      <c r="B3752" s="445" t="s">
        <v>93</v>
      </c>
      <c r="C3752" s="402">
        <v>46.741100000000003</v>
      </c>
      <c r="D3752" s="428">
        <v>23.479600000000001</v>
      </c>
      <c r="E3752" s="449"/>
      <c r="F3752" s="450"/>
      <c r="G3752" s="450" t="s">
        <v>1645</v>
      </c>
      <c r="H3752" s="450" t="s">
        <v>5692</v>
      </c>
      <c r="I3752" s="452" t="s">
        <v>624</v>
      </c>
      <c r="J3752" s="457"/>
      <c r="K3752" s="407"/>
      <c r="L3752" s="407"/>
      <c r="M3752" s="407"/>
      <c r="N3752" s="425" t="s">
        <v>624</v>
      </c>
      <c r="O3752" s="437"/>
      <c r="P3752" s="406"/>
      <c r="Q3752" s="406"/>
      <c r="R3752" s="406"/>
      <c r="S3752" s="406"/>
      <c r="T3752" s="406"/>
      <c r="U3752" s="406"/>
      <c r="V3752" s="406" t="e">
        <f t="shared" si="199"/>
        <v>#VALUE!</v>
      </c>
      <c r="W3752" s="676"/>
      <c r="X3752" s="507" t="e">
        <f t="shared" si="197"/>
        <v>#VALUE!</v>
      </c>
      <c r="Y3752" s="508" t="e">
        <f t="shared" si="198"/>
        <v>#VALUE!</v>
      </c>
      <c r="Z3752" s="509"/>
      <c r="AA3752" s="510"/>
      <c r="AB3752" s="421" t="s">
        <v>1315</v>
      </c>
      <c r="AC3752" s="431" t="s">
        <v>828</v>
      </c>
      <c r="AD3752" s="356"/>
      <c r="AE3752" s="356"/>
      <c r="AF3752" s="356"/>
      <c r="AG3752" s="356"/>
      <c r="AH3752" s="356"/>
      <c r="AI3752" s="356"/>
      <c r="AJ3752" s="441"/>
      <c r="AK3752" s="359"/>
    </row>
    <row r="3753" spans="1:37">
      <c r="A3753" s="367"/>
      <c r="B3753" s="445" t="s">
        <v>94</v>
      </c>
      <c r="C3753" s="402">
        <v>46.741100000000003</v>
      </c>
      <c r="D3753" s="428">
        <v>23.48</v>
      </c>
      <c r="E3753" s="449"/>
      <c r="F3753" s="450"/>
      <c r="G3753" s="450" t="s">
        <v>1645</v>
      </c>
      <c r="H3753" s="450" t="s">
        <v>5692</v>
      </c>
      <c r="I3753" s="452" t="s">
        <v>624</v>
      </c>
      <c r="J3753" s="457"/>
      <c r="K3753" s="407"/>
      <c r="L3753" s="407"/>
      <c r="M3753" s="407"/>
      <c r="N3753" s="425" t="s">
        <v>624</v>
      </c>
      <c r="O3753" s="437"/>
      <c r="P3753" s="406"/>
      <c r="Q3753" s="406"/>
      <c r="R3753" s="406"/>
      <c r="S3753" s="406"/>
      <c r="T3753" s="406"/>
      <c r="U3753" s="406"/>
      <c r="V3753" s="406" t="e">
        <f t="shared" si="199"/>
        <v>#VALUE!</v>
      </c>
      <c r="W3753" s="676"/>
      <c r="X3753" s="507" t="e">
        <f t="shared" ref="X3753:X3816" si="200">CONCATENATE(IF(ISBLANK(O3753),"",CONCATENATE(O3753,O$2,", ")),IF(ISBLANK(P3753),"",CONCATENATE(P3753,P$2,", ")),IF(ISBLANK(Q3753),"",CONCATENATE(Q3753,Q$2,", ")),IF(ISBLANK(R3753),"",CONCATENATE(R3753,R$2,", ")),IF(ISBLANK(S3753),"",CONCATENATE(S3753,S$2,", ")),IF(ISBLANK(T3753),"",CONCATENATE(T3753,T$2,", ")),IF(ISBLANK(U3753),"",CONCATENATE(U3753,U$2,", ")),IF(ISBLANK(V3753),"",CONCATENATE(W3753,V3753,V$2)))</f>
        <v>#VALUE!</v>
      </c>
      <c r="Y3753" s="508" t="e">
        <f t="shared" ref="Y3753:Y3816" si="201">W3753&amp;N3753&amp;" din care "&amp;X3753</f>
        <v>#VALUE!</v>
      </c>
      <c r="Z3753" s="509"/>
      <c r="AA3753" s="510"/>
      <c r="AB3753" s="421" t="s">
        <v>1315</v>
      </c>
      <c r="AC3753" s="431" t="s">
        <v>828</v>
      </c>
      <c r="AD3753" s="356"/>
      <c r="AE3753" s="356"/>
      <c r="AF3753" s="356"/>
      <c r="AG3753" s="356"/>
      <c r="AH3753" s="356"/>
      <c r="AI3753" s="356"/>
      <c r="AJ3753" s="441"/>
      <c r="AK3753" s="359"/>
    </row>
    <row r="3754" spans="1:37">
      <c r="A3754" s="367"/>
      <c r="B3754" s="445" t="s">
        <v>95</v>
      </c>
      <c r="C3754" s="402">
        <v>46.741100000000003</v>
      </c>
      <c r="D3754" s="428">
        <v>23.480399999999999</v>
      </c>
      <c r="E3754" s="449"/>
      <c r="F3754" s="450"/>
      <c r="G3754" s="450" t="s">
        <v>1645</v>
      </c>
      <c r="H3754" s="450" t="s">
        <v>5692</v>
      </c>
      <c r="I3754" s="452" t="s">
        <v>624</v>
      </c>
      <c r="J3754" s="457"/>
      <c r="K3754" s="407"/>
      <c r="L3754" s="407"/>
      <c r="M3754" s="407"/>
      <c r="N3754" s="425" t="s">
        <v>624</v>
      </c>
      <c r="O3754" s="437"/>
      <c r="P3754" s="406"/>
      <c r="Q3754" s="406"/>
      <c r="R3754" s="406"/>
      <c r="S3754" s="406"/>
      <c r="T3754" s="406"/>
      <c r="U3754" s="406"/>
      <c r="V3754" s="406" t="e">
        <f t="shared" ref="V3754:V3817" si="202">N3754-SUM(O3754:U3754)</f>
        <v>#VALUE!</v>
      </c>
      <c r="W3754" s="676"/>
      <c r="X3754" s="507" t="e">
        <f t="shared" si="200"/>
        <v>#VALUE!</v>
      </c>
      <c r="Y3754" s="508" t="e">
        <f t="shared" si="201"/>
        <v>#VALUE!</v>
      </c>
      <c r="Z3754" s="509"/>
      <c r="AA3754" s="510"/>
      <c r="AB3754" s="421" t="s">
        <v>1315</v>
      </c>
      <c r="AC3754" s="431" t="s">
        <v>828</v>
      </c>
      <c r="AD3754" s="356"/>
      <c r="AE3754" s="356"/>
      <c r="AF3754" s="356"/>
      <c r="AG3754" s="356"/>
      <c r="AH3754" s="356"/>
      <c r="AI3754" s="356"/>
      <c r="AJ3754" s="441"/>
      <c r="AK3754" s="359"/>
    </row>
    <row r="3755" spans="1:37">
      <c r="A3755" s="367"/>
      <c r="B3755" s="445" t="s">
        <v>107</v>
      </c>
      <c r="C3755" s="402">
        <v>46.741100000000003</v>
      </c>
      <c r="D3755" s="428">
        <v>23.480699999999999</v>
      </c>
      <c r="E3755" s="449"/>
      <c r="F3755" s="450"/>
      <c r="G3755" s="450" t="s">
        <v>1645</v>
      </c>
      <c r="H3755" s="450" t="s">
        <v>5692</v>
      </c>
      <c r="I3755" s="452" t="s">
        <v>624</v>
      </c>
      <c r="J3755" s="457"/>
      <c r="K3755" s="407"/>
      <c r="L3755" s="407"/>
      <c r="M3755" s="407"/>
      <c r="N3755" s="425" t="s">
        <v>624</v>
      </c>
      <c r="O3755" s="437"/>
      <c r="P3755" s="406"/>
      <c r="Q3755" s="406"/>
      <c r="R3755" s="406"/>
      <c r="S3755" s="406"/>
      <c r="T3755" s="406"/>
      <c r="U3755" s="406"/>
      <c r="V3755" s="406" t="e">
        <f t="shared" si="202"/>
        <v>#VALUE!</v>
      </c>
      <c r="W3755" s="676"/>
      <c r="X3755" s="507" t="e">
        <f t="shared" si="200"/>
        <v>#VALUE!</v>
      </c>
      <c r="Y3755" s="508" t="e">
        <f t="shared" si="201"/>
        <v>#VALUE!</v>
      </c>
      <c r="Z3755" s="509"/>
      <c r="AA3755" s="510"/>
      <c r="AB3755" s="421" t="s">
        <v>1315</v>
      </c>
      <c r="AC3755" s="431" t="s">
        <v>828</v>
      </c>
      <c r="AD3755" s="356"/>
      <c r="AE3755" s="356"/>
      <c r="AF3755" s="356"/>
      <c r="AG3755" s="356"/>
      <c r="AH3755" s="356"/>
      <c r="AI3755" s="356"/>
      <c r="AJ3755" s="441"/>
      <c r="AK3755" s="359"/>
    </row>
    <row r="3756" spans="1:37">
      <c r="A3756" s="367"/>
      <c r="B3756" s="445" t="s">
        <v>108</v>
      </c>
      <c r="C3756" s="402">
        <v>46.741100000000003</v>
      </c>
      <c r="D3756" s="428">
        <v>23.481100000000001</v>
      </c>
      <c r="E3756" s="449"/>
      <c r="F3756" s="450"/>
      <c r="G3756" s="450" t="s">
        <v>1645</v>
      </c>
      <c r="H3756" s="450" t="s">
        <v>5692</v>
      </c>
      <c r="I3756" s="452" t="s">
        <v>624</v>
      </c>
      <c r="J3756" s="457"/>
      <c r="K3756" s="407"/>
      <c r="L3756" s="407"/>
      <c r="M3756" s="407"/>
      <c r="N3756" s="425" t="s">
        <v>624</v>
      </c>
      <c r="O3756" s="437"/>
      <c r="P3756" s="406"/>
      <c r="Q3756" s="406"/>
      <c r="R3756" s="406"/>
      <c r="S3756" s="406"/>
      <c r="T3756" s="406"/>
      <c r="U3756" s="406"/>
      <c r="V3756" s="406" t="e">
        <f t="shared" si="202"/>
        <v>#VALUE!</v>
      </c>
      <c r="W3756" s="676"/>
      <c r="X3756" s="507" t="e">
        <f t="shared" si="200"/>
        <v>#VALUE!</v>
      </c>
      <c r="Y3756" s="508" t="e">
        <f t="shared" si="201"/>
        <v>#VALUE!</v>
      </c>
      <c r="Z3756" s="509"/>
      <c r="AA3756" s="510"/>
      <c r="AB3756" s="421" t="s">
        <v>1315</v>
      </c>
      <c r="AC3756" s="431" t="s">
        <v>828</v>
      </c>
      <c r="AD3756" s="356"/>
      <c r="AE3756" s="356"/>
      <c r="AF3756" s="356"/>
      <c r="AG3756" s="356"/>
      <c r="AH3756" s="356"/>
      <c r="AI3756" s="356"/>
      <c r="AJ3756" s="441"/>
      <c r="AK3756" s="359"/>
    </row>
    <row r="3757" spans="1:37">
      <c r="A3757" s="367"/>
      <c r="B3757" s="445" t="s">
        <v>168</v>
      </c>
      <c r="C3757" s="402">
        <v>46.741100000000003</v>
      </c>
      <c r="D3757" s="428">
        <v>23.4817</v>
      </c>
      <c r="E3757" s="449"/>
      <c r="F3757" s="450"/>
      <c r="G3757" s="450" t="s">
        <v>1645</v>
      </c>
      <c r="H3757" s="450" t="s">
        <v>5692</v>
      </c>
      <c r="I3757" s="452" t="s">
        <v>624</v>
      </c>
      <c r="J3757" s="457"/>
      <c r="K3757" s="407"/>
      <c r="L3757" s="407"/>
      <c r="M3757" s="407"/>
      <c r="N3757" s="425" t="s">
        <v>624</v>
      </c>
      <c r="O3757" s="437"/>
      <c r="P3757" s="406"/>
      <c r="Q3757" s="406"/>
      <c r="R3757" s="406"/>
      <c r="S3757" s="406"/>
      <c r="T3757" s="406"/>
      <c r="U3757" s="406"/>
      <c r="V3757" s="406" t="e">
        <f t="shared" si="202"/>
        <v>#VALUE!</v>
      </c>
      <c r="W3757" s="676"/>
      <c r="X3757" s="507" t="e">
        <f t="shared" si="200"/>
        <v>#VALUE!</v>
      </c>
      <c r="Y3757" s="508" t="e">
        <f t="shared" si="201"/>
        <v>#VALUE!</v>
      </c>
      <c r="Z3757" s="509"/>
      <c r="AA3757" s="510"/>
      <c r="AB3757" s="421" t="s">
        <v>1315</v>
      </c>
      <c r="AC3757" s="431" t="s">
        <v>828</v>
      </c>
      <c r="AD3757" s="356"/>
      <c r="AE3757" s="356"/>
      <c r="AF3757" s="356"/>
      <c r="AG3757" s="356"/>
      <c r="AH3757" s="356"/>
      <c r="AI3757" s="356"/>
      <c r="AJ3757" s="441"/>
      <c r="AK3757" s="359"/>
    </row>
    <row r="3758" spans="1:37">
      <c r="A3758" s="367"/>
      <c r="B3758" s="445" t="s">
        <v>165</v>
      </c>
      <c r="C3758" s="402">
        <v>46.741100000000003</v>
      </c>
      <c r="D3758" s="428">
        <v>23.482099999999999</v>
      </c>
      <c r="E3758" s="449"/>
      <c r="F3758" s="450"/>
      <c r="G3758" s="450" t="s">
        <v>1645</v>
      </c>
      <c r="H3758" s="450" t="s">
        <v>5692</v>
      </c>
      <c r="I3758" s="452" t="s">
        <v>624</v>
      </c>
      <c r="J3758" s="457"/>
      <c r="K3758" s="407"/>
      <c r="L3758" s="407"/>
      <c r="M3758" s="407"/>
      <c r="N3758" s="425" t="s">
        <v>624</v>
      </c>
      <c r="O3758" s="437"/>
      <c r="P3758" s="406"/>
      <c r="Q3758" s="406"/>
      <c r="R3758" s="406"/>
      <c r="S3758" s="406"/>
      <c r="T3758" s="406"/>
      <c r="U3758" s="406"/>
      <c r="V3758" s="406" t="e">
        <f t="shared" si="202"/>
        <v>#VALUE!</v>
      </c>
      <c r="W3758" s="676"/>
      <c r="X3758" s="507" t="e">
        <f t="shared" si="200"/>
        <v>#VALUE!</v>
      </c>
      <c r="Y3758" s="508" t="e">
        <f t="shared" si="201"/>
        <v>#VALUE!</v>
      </c>
      <c r="Z3758" s="509"/>
      <c r="AA3758" s="510"/>
      <c r="AB3758" s="421" t="s">
        <v>1315</v>
      </c>
      <c r="AC3758" s="431" t="s">
        <v>828</v>
      </c>
      <c r="AD3758" s="356"/>
      <c r="AE3758" s="356"/>
      <c r="AF3758" s="356"/>
      <c r="AG3758" s="356"/>
      <c r="AH3758" s="356"/>
      <c r="AI3758" s="356"/>
      <c r="AJ3758" s="441"/>
      <c r="AK3758" s="359"/>
    </row>
    <row r="3759" spans="1:37">
      <c r="A3759" s="367"/>
      <c r="B3759" s="445" t="s">
        <v>93</v>
      </c>
      <c r="C3759" s="402">
        <v>46.738100000000003</v>
      </c>
      <c r="D3759" s="428">
        <v>23.4834</v>
      </c>
      <c r="E3759" s="449"/>
      <c r="F3759" s="450"/>
      <c r="G3759" s="450" t="s">
        <v>1645</v>
      </c>
      <c r="H3759" s="450" t="s">
        <v>3292</v>
      </c>
      <c r="I3759" s="452" t="s">
        <v>624</v>
      </c>
      <c r="J3759" s="457"/>
      <c r="K3759" s="407"/>
      <c r="L3759" s="407"/>
      <c r="M3759" s="407"/>
      <c r="N3759" s="425" t="s">
        <v>624</v>
      </c>
      <c r="O3759" s="437"/>
      <c r="P3759" s="406"/>
      <c r="Q3759" s="406"/>
      <c r="R3759" s="406"/>
      <c r="S3759" s="406"/>
      <c r="T3759" s="406"/>
      <c r="U3759" s="406"/>
      <c r="V3759" s="406" t="e">
        <f t="shared" si="202"/>
        <v>#VALUE!</v>
      </c>
      <c r="W3759" s="676"/>
      <c r="X3759" s="507" t="e">
        <f t="shared" si="200"/>
        <v>#VALUE!</v>
      </c>
      <c r="Y3759" s="508" t="e">
        <f t="shared" si="201"/>
        <v>#VALUE!</v>
      </c>
      <c r="Z3759" s="509"/>
      <c r="AA3759" s="510"/>
      <c r="AB3759" s="421" t="s">
        <v>1315</v>
      </c>
      <c r="AC3759" s="431" t="s">
        <v>828</v>
      </c>
      <c r="AD3759" s="356"/>
      <c r="AE3759" s="356"/>
      <c r="AF3759" s="356"/>
      <c r="AG3759" s="356"/>
      <c r="AH3759" s="356"/>
      <c r="AI3759" s="356"/>
      <c r="AJ3759" s="441"/>
      <c r="AK3759" s="359"/>
    </row>
    <row r="3760" spans="1:37">
      <c r="A3760" s="367"/>
      <c r="B3760" s="445" t="s">
        <v>95</v>
      </c>
      <c r="C3760" s="402">
        <v>46.738100000000003</v>
      </c>
      <c r="D3760" s="428">
        <v>23.482399999999998</v>
      </c>
      <c r="E3760" s="449"/>
      <c r="F3760" s="450"/>
      <c r="G3760" s="450" t="s">
        <v>1645</v>
      </c>
      <c r="H3760" s="450" t="s">
        <v>3292</v>
      </c>
      <c r="I3760" s="452" t="s">
        <v>624</v>
      </c>
      <c r="J3760" s="457"/>
      <c r="K3760" s="407"/>
      <c r="L3760" s="407"/>
      <c r="M3760" s="407"/>
      <c r="N3760" s="425" t="s">
        <v>624</v>
      </c>
      <c r="O3760" s="437"/>
      <c r="P3760" s="406"/>
      <c r="Q3760" s="406"/>
      <c r="R3760" s="406"/>
      <c r="S3760" s="406"/>
      <c r="T3760" s="406"/>
      <c r="U3760" s="406"/>
      <c r="V3760" s="406" t="e">
        <f t="shared" si="202"/>
        <v>#VALUE!</v>
      </c>
      <c r="W3760" s="676"/>
      <c r="X3760" s="507" t="e">
        <f t="shared" si="200"/>
        <v>#VALUE!</v>
      </c>
      <c r="Y3760" s="508" t="e">
        <f t="shared" si="201"/>
        <v>#VALUE!</v>
      </c>
      <c r="Z3760" s="509"/>
      <c r="AA3760" s="510"/>
      <c r="AB3760" s="421" t="s">
        <v>1315</v>
      </c>
      <c r="AC3760" s="431" t="s">
        <v>828</v>
      </c>
      <c r="AD3760" s="356"/>
      <c r="AE3760" s="356"/>
      <c r="AF3760" s="356"/>
      <c r="AG3760" s="356"/>
      <c r="AH3760" s="356"/>
      <c r="AI3760" s="356"/>
      <c r="AJ3760" s="441"/>
      <c r="AK3760" s="359"/>
    </row>
    <row r="3761" spans="1:37">
      <c r="A3761" s="367"/>
      <c r="B3761" s="445" t="s">
        <v>93</v>
      </c>
      <c r="C3761" s="402">
        <v>46.738300000000002</v>
      </c>
      <c r="D3761" s="428">
        <v>23.483499999999999</v>
      </c>
      <c r="E3761" s="449"/>
      <c r="F3761" s="450"/>
      <c r="G3761" s="450" t="s">
        <v>1645</v>
      </c>
      <c r="H3761" s="450" t="s">
        <v>5693</v>
      </c>
      <c r="I3761" s="452" t="s">
        <v>624</v>
      </c>
      <c r="J3761" s="457"/>
      <c r="K3761" s="407"/>
      <c r="L3761" s="407"/>
      <c r="M3761" s="407"/>
      <c r="N3761" s="425" t="s">
        <v>624</v>
      </c>
      <c r="O3761" s="437"/>
      <c r="P3761" s="406"/>
      <c r="Q3761" s="406"/>
      <c r="R3761" s="406"/>
      <c r="S3761" s="406"/>
      <c r="T3761" s="406"/>
      <c r="U3761" s="406"/>
      <c r="V3761" s="406" t="e">
        <f t="shared" si="202"/>
        <v>#VALUE!</v>
      </c>
      <c r="W3761" s="676"/>
      <c r="X3761" s="507" t="e">
        <f t="shared" si="200"/>
        <v>#VALUE!</v>
      </c>
      <c r="Y3761" s="508" t="e">
        <f t="shared" si="201"/>
        <v>#VALUE!</v>
      </c>
      <c r="Z3761" s="509"/>
      <c r="AA3761" s="510"/>
      <c r="AB3761" s="421" t="s">
        <v>1315</v>
      </c>
      <c r="AC3761" s="431" t="s">
        <v>828</v>
      </c>
      <c r="AD3761" s="356"/>
      <c r="AE3761" s="356"/>
      <c r="AF3761" s="356"/>
      <c r="AG3761" s="356"/>
      <c r="AH3761" s="356"/>
      <c r="AI3761" s="356"/>
      <c r="AJ3761" s="441"/>
      <c r="AK3761" s="359"/>
    </row>
    <row r="3762" spans="1:37">
      <c r="A3762" s="367"/>
      <c r="B3762" s="445" t="s">
        <v>94</v>
      </c>
      <c r="C3762" s="402">
        <v>46.738399999999999</v>
      </c>
      <c r="D3762" s="428">
        <v>23.482600000000001</v>
      </c>
      <c r="E3762" s="449"/>
      <c r="F3762" s="450"/>
      <c r="G3762" s="450" t="s">
        <v>1645</v>
      </c>
      <c r="H3762" s="450" t="s">
        <v>5694</v>
      </c>
      <c r="I3762" s="452" t="s">
        <v>624</v>
      </c>
      <c r="J3762" s="457"/>
      <c r="K3762" s="407"/>
      <c r="L3762" s="407"/>
      <c r="M3762" s="407"/>
      <c r="N3762" s="425" t="s">
        <v>624</v>
      </c>
      <c r="O3762" s="437"/>
      <c r="P3762" s="406"/>
      <c r="Q3762" s="406"/>
      <c r="R3762" s="406"/>
      <c r="S3762" s="406"/>
      <c r="T3762" s="406"/>
      <c r="U3762" s="406"/>
      <c r="V3762" s="406" t="e">
        <f t="shared" si="202"/>
        <v>#VALUE!</v>
      </c>
      <c r="W3762" s="676"/>
      <c r="X3762" s="507" t="e">
        <f t="shared" si="200"/>
        <v>#VALUE!</v>
      </c>
      <c r="Y3762" s="508" t="e">
        <f t="shared" si="201"/>
        <v>#VALUE!</v>
      </c>
      <c r="Z3762" s="509"/>
      <c r="AA3762" s="510"/>
      <c r="AB3762" s="421" t="s">
        <v>1315</v>
      </c>
      <c r="AC3762" s="431" t="s">
        <v>828</v>
      </c>
      <c r="AD3762" s="356"/>
      <c r="AE3762" s="356"/>
      <c r="AF3762" s="356"/>
      <c r="AG3762" s="356"/>
      <c r="AH3762" s="356"/>
      <c r="AI3762" s="356"/>
      <c r="AJ3762" s="441"/>
      <c r="AK3762" s="359"/>
    </row>
    <row r="3763" spans="1:37">
      <c r="A3763" s="367"/>
      <c r="B3763" s="445">
        <v>1</v>
      </c>
      <c r="C3763" s="402">
        <v>46.738399999999999</v>
      </c>
      <c r="D3763" s="428">
        <v>23.481200000000001</v>
      </c>
      <c r="E3763" s="449"/>
      <c r="F3763" s="450"/>
      <c r="G3763" s="450" t="s">
        <v>1645</v>
      </c>
      <c r="H3763" s="450" t="s">
        <v>5695</v>
      </c>
      <c r="I3763" s="452" t="s">
        <v>624</v>
      </c>
      <c r="J3763" s="457"/>
      <c r="K3763" s="407"/>
      <c r="L3763" s="407"/>
      <c r="M3763" s="407"/>
      <c r="N3763" s="425" t="s">
        <v>624</v>
      </c>
      <c r="O3763" s="437"/>
      <c r="P3763" s="406"/>
      <c r="Q3763" s="406"/>
      <c r="R3763" s="406"/>
      <c r="S3763" s="406"/>
      <c r="T3763" s="406"/>
      <c r="U3763" s="406"/>
      <c r="V3763" s="406" t="e">
        <f t="shared" si="202"/>
        <v>#VALUE!</v>
      </c>
      <c r="W3763" s="676"/>
      <c r="X3763" s="507" t="e">
        <f t="shared" si="200"/>
        <v>#VALUE!</v>
      </c>
      <c r="Y3763" s="508" t="e">
        <f t="shared" si="201"/>
        <v>#VALUE!</v>
      </c>
      <c r="Z3763" s="509"/>
      <c r="AA3763" s="510"/>
      <c r="AB3763" s="421" t="s">
        <v>1315</v>
      </c>
      <c r="AC3763" s="431" t="s">
        <v>828</v>
      </c>
      <c r="AD3763" s="356"/>
      <c r="AE3763" s="356"/>
      <c r="AF3763" s="356"/>
      <c r="AG3763" s="356"/>
      <c r="AH3763" s="356"/>
      <c r="AI3763" s="356"/>
      <c r="AJ3763" s="441"/>
      <c r="AK3763" s="359"/>
    </row>
    <row r="3764" spans="1:37">
      <c r="A3764" s="367"/>
      <c r="B3764" s="445">
        <v>2</v>
      </c>
      <c r="C3764" s="402">
        <v>46.738399999999999</v>
      </c>
      <c r="D3764" s="428">
        <v>23.480799999999999</v>
      </c>
      <c r="E3764" s="449"/>
      <c r="F3764" s="450"/>
      <c r="G3764" s="450" t="s">
        <v>1645</v>
      </c>
      <c r="H3764" s="450" t="s">
        <v>5695</v>
      </c>
      <c r="I3764" s="452" t="s">
        <v>624</v>
      </c>
      <c r="J3764" s="457"/>
      <c r="K3764" s="407"/>
      <c r="L3764" s="407"/>
      <c r="M3764" s="407"/>
      <c r="N3764" s="425" t="s">
        <v>624</v>
      </c>
      <c r="O3764" s="437"/>
      <c r="P3764" s="406"/>
      <c r="Q3764" s="406"/>
      <c r="R3764" s="406"/>
      <c r="S3764" s="406"/>
      <c r="T3764" s="406"/>
      <c r="U3764" s="406"/>
      <c r="V3764" s="406" t="e">
        <f t="shared" si="202"/>
        <v>#VALUE!</v>
      </c>
      <c r="W3764" s="676"/>
      <c r="X3764" s="507" t="e">
        <f t="shared" si="200"/>
        <v>#VALUE!</v>
      </c>
      <c r="Y3764" s="508" t="e">
        <f t="shared" si="201"/>
        <v>#VALUE!</v>
      </c>
      <c r="Z3764" s="509"/>
      <c r="AA3764" s="510"/>
      <c r="AB3764" s="421" t="s">
        <v>1315</v>
      </c>
      <c r="AC3764" s="431" t="s">
        <v>828</v>
      </c>
      <c r="AD3764" s="356"/>
      <c r="AE3764" s="356"/>
      <c r="AF3764" s="356"/>
      <c r="AG3764" s="356"/>
      <c r="AH3764" s="356"/>
      <c r="AI3764" s="356"/>
      <c r="AJ3764" s="441"/>
      <c r="AK3764" s="359"/>
    </row>
    <row r="3765" spans="1:37">
      <c r="A3765" s="367"/>
      <c r="B3765" s="445">
        <v>3</v>
      </c>
      <c r="C3765" s="402">
        <v>46.738399999999999</v>
      </c>
      <c r="D3765" s="428">
        <v>23.4802</v>
      </c>
      <c r="E3765" s="449"/>
      <c r="F3765" s="450"/>
      <c r="G3765" s="450" t="s">
        <v>1645</v>
      </c>
      <c r="H3765" s="450" t="s">
        <v>5695</v>
      </c>
      <c r="I3765" s="452" t="s">
        <v>624</v>
      </c>
      <c r="J3765" s="457"/>
      <c r="K3765" s="407"/>
      <c r="L3765" s="407"/>
      <c r="M3765" s="407"/>
      <c r="N3765" s="425" t="s">
        <v>624</v>
      </c>
      <c r="O3765" s="437"/>
      <c r="P3765" s="406"/>
      <c r="Q3765" s="406"/>
      <c r="R3765" s="406"/>
      <c r="S3765" s="406"/>
      <c r="T3765" s="406"/>
      <c r="U3765" s="406"/>
      <c r="V3765" s="406" t="e">
        <f t="shared" si="202"/>
        <v>#VALUE!</v>
      </c>
      <c r="W3765" s="676"/>
      <c r="X3765" s="507" t="e">
        <f t="shared" si="200"/>
        <v>#VALUE!</v>
      </c>
      <c r="Y3765" s="508" t="e">
        <f t="shared" si="201"/>
        <v>#VALUE!</v>
      </c>
      <c r="Z3765" s="509"/>
      <c r="AA3765" s="510"/>
      <c r="AB3765" s="421" t="s">
        <v>1315</v>
      </c>
      <c r="AC3765" s="431" t="s">
        <v>828</v>
      </c>
      <c r="AD3765" s="356"/>
      <c r="AE3765" s="356"/>
      <c r="AF3765" s="356"/>
      <c r="AG3765" s="356"/>
      <c r="AH3765" s="356"/>
      <c r="AI3765" s="356"/>
      <c r="AJ3765" s="441"/>
      <c r="AK3765" s="359"/>
    </row>
    <row r="3766" spans="1:37">
      <c r="A3766" s="367"/>
      <c r="B3766" s="445">
        <v>4</v>
      </c>
      <c r="C3766" s="402">
        <v>46.738399999999999</v>
      </c>
      <c r="D3766" s="428">
        <v>23.479700000000001</v>
      </c>
      <c r="E3766" s="449"/>
      <c r="F3766" s="450"/>
      <c r="G3766" s="450" t="s">
        <v>1645</v>
      </c>
      <c r="H3766" s="450" t="s">
        <v>5695</v>
      </c>
      <c r="I3766" s="452" t="s">
        <v>624</v>
      </c>
      <c r="J3766" s="457"/>
      <c r="K3766" s="407"/>
      <c r="L3766" s="407"/>
      <c r="M3766" s="407"/>
      <c r="N3766" s="425" t="s">
        <v>624</v>
      </c>
      <c r="O3766" s="437"/>
      <c r="P3766" s="406"/>
      <c r="Q3766" s="406"/>
      <c r="R3766" s="406"/>
      <c r="S3766" s="406"/>
      <c r="T3766" s="406"/>
      <c r="U3766" s="406"/>
      <c r="V3766" s="406" t="e">
        <f t="shared" si="202"/>
        <v>#VALUE!</v>
      </c>
      <c r="W3766" s="676"/>
      <c r="X3766" s="507" t="e">
        <f t="shared" si="200"/>
        <v>#VALUE!</v>
      </c>
      <c r="Y3766" s="508" t="e">
        <f t="shared" si="201"/>
        <v>#VALUE!</v>
      </c>
      <c r="Z3766" s="509"/>
      <c r="AA3766" s="510"/>
      <c r="AB3766" s="421" t="s">
        <v>1315</v>
      </c>
      <c r="AC3766" s="431" t="s">
        <v>828</v>
      </c>
      <c r="AD3766" s="356"/>
      <c r="AE3766" s="356"/>
      <c r="AF3766" s="356"/>
      <c r="AG3766" s="356"/>
      <c r="AH3766" s="356"/>
      <c r="AI3766" s="356"/>
      <c r="AJ3766" s="441"/>
      <c r="AK3766" s="359"/>
    </row>
    <row r="3767" spans="1:37">
      <c r="A3767" s="367"/>
      <c r="B3767" s="445">
        <v>5</v>
      </c>
      <c r="C3767" s="402">
        <v>46.738399999999999</v>
      </c>
      <c r="D3767" s="428">
        <v>23.479199999999999</v>
      </c>
      <c r="E3767" s="449"/>
      <c r="F3767" s="450"/>
      <c r="G3767" s="450" t="s">
        <v>1645</v>
      </c>
      <c r="H3767" s="450" t="s">
        <v>5695</v>
      </c>
      <c r="I3767" s="452" t="s">
        <v>624</v>
      </c>
      <c r="J3767" s="457"/>
      <c r="K3767" s="407"/>
      <c r="L3767" s="407"/>
      <c r="M3767" s="407"/>
      <c r="N3767" s="425" t="s">
        <v>624</v>
      </c>
      <c r="O3767" s="437"/>
      <c r="P3767" s="406"/>
      <c r="Q3767" s="406"/>
      <c r="R3767" s="406"/>
      <c r="S3767" s="406"/>
      <c r="T3767" s="406"/>
      <c r="U3767" s="406"/>
      <c r="V3767" s="406" t="e">
        <f t="shared" si="202"/>
        <v>#VALUE!</v>
      </c>
      <c r="W3767" s="676"/>
      <c r="X3767" s="507" t="e">
        <f t="shared" si="200"/>
        <v>#VALUE!</v>
      </c>
      <c r="Y3767" s="508" t="e">
        <f t="shared" si="201"/>
        <v>#VALUE!</v>
      </c>
      <c r="Z3767" s="509"/>
      <c r="AA3767" s="510"/>
      <c r="AB3767" s="421" t="s">
        <v>1315</v>
      </c>
      <c r="AC3767" s="431" t="s">
        <v>828</v>
      </c>
      <c r="AD3767" s="356"/>
      <c r="AE3767" s="356"/>
      <c r="AF3767" s="356"/>
      <c r="AG3767" s="356"/>
      <c r="AH3767" s="356"/>
      <c r="AI3767" s="356"/>
      <c r="AJ3767" s="441"/>
      <c r="AK3767" s="359"/>
    </row>
    <row r="3768" spans="1:37">
      <c r="A3768" s="367"/>
      <c r="B3768" s="445" t="s">
        <v>95</v>
      </c>
      <c r="C3768" s="402">
        <v>46.738399999999999</v>
      </c>
      <c r="D3768" s="428">
        <v>23.4818</v>
      </c>
      <c r="E3768" s="449"/>
      <c r="F3768" s="450"/>
      <c r="G3768" s="450" t="s">
        <v>1645</v>
      </c>
      <c r="H3768" s="450" t="s">
        <v>5695</v>
      </c>
      <c r="I3768" s="452" t="s">
        <v>624</v>
      </c>
      <c r="J3768" s="457"/>
      <c r="K3768" s="407"/>
      <c r="L3768" s="407"/>
      <c r="M3768" s="407"/>
      <c r="N3768" s="425" t="s">
        <v>624</v>
      </c>
      <c r="O3768" s="437"/>
      <c r="P3768" s="406"/>
      <c r="Q3768" s="406"/>
      <c r="R3768" s="406"/>
      <c r="S3768" s="406"/>
      <c r="T3768" s="406"/>
      <c r="U3768" s="406"/>
      <c r="V3768" s="406" t="e">
        <f t="shared" si="202"/>
        <v>#VALUE!</v>
      </c>
      <c r="W3768" s="676"/>
      <c r="X3768" s="507" t="e">
        <f t="shared" si="200"/>
        <v>#VALUE!</v>
      </c>
      <c r="Y3768" s="508" t="e">
        <f t="shared" si="201"/>
        <v>#VALUE!</v>
      </c>
      <c r="Z3768" s="509"/>
      <c r="AA3768" s="510"/>
      <c r="AB3768" s="421" t="s">
        <v>1315</v>
      </c>
      <c r="AC3768" s="431" t="s">
        <v>828</v>
      </c>
      <c r="AD3768" s="356"/>
      <c r="AE3768" s="356"/>
      <c r="AF3768" s="356"/>
      <c r="AG3768" s="356"/>
      <c r="AH3768" s="356"/>
      <c r="AI3768" s="356"/>
      <c r="AJ3768" s="441"/>
      <c r="AK3768" s="359"/>
    </row>
    <row r="3769" spans="1:37">
      <c r="A3769" s="367"/>
      <c r="B3769" s="445" t="s">
        <v>94</v>
      </c>
      <c r="C3769" s="402">
        <v>46.738100000000003</v>
      </c>
      <c r="D3769" s="428">
        <v>23.482900000000001</v>
      </c>
      <c r="E3769" s="449"/>
      <c r="F3769" s="450"/>
      <c r="G3769" s="450" t="s">
        <v>1645</v>
      </c>
      <c r="H3769" s="450" t="s">
        <v>5696</v>
      </c>
      <c r="I3769" s="452" t="s">
        <v>624</v>
      </c>
      <c r="J3769" s="457"/>
      <c r="K3769" s="407"/>
      <c r="L3769" s="407"/>
      <c r="M3769" s="407"/>
      <c r="N3769" s="425" t="s">
        <v>624</v>
      </c>
      <c r="O3769" s="437"/>
      <c r="P3769" s="406"/>
      <c r="Q3769" s="406"/>
      <c r="R3769" s="406"/>
      <c r="S3769" s="406"/>
      <c r="T3769" s="406"/>
      <c r="U3769" s="406"/>
      <c r="V3769" s="406" t="e">
        <f t="shared" si="202"/>
        <v>#VALUE!</v>
      </c>
      <c r="W3769" s="676"/>
      <c r="X3769" s="507" t="e">
        <f t="shared" si="200"/>
        <v>#VALUE!</v>
      </c>
      <c r="Y3769" s="508" t="e">
        <f t="shared" si="201"/>
        <v>#VALUE!</v>
      </c>
      <c r="Z3769" s="509"/>
      <c r="AA3769" s="510"/>
      <c r="AB3769" s="421" t="s">
        <v>1315</v>
      </c>
      <c r="AC3769" s="431" t="s">
        <v>828</v>
      </c>
      <c r="AD3769" s="356"/>
      <c r="AE3769" s="356"/>
      <c r="AF3769" s="356"/>
      <c r="AG3769" s="356"/>
      <c r="AH3769" s="356"/>
      <c r="AI3769" s="356"/>
      <c r="AJ3769" s="441"/>
      <c r="AK3769" s="359"/>
    </row>
    <row r="3770" spans="1:37">
      <c r="A3770" s="367"/>
      <c r="B3770" s="445" t="s">
        <v>166</v>
      </c>
      <c r="C3770" s="402">
        <v>46.738199999999999</v>
      </c>
      <c r="D3770" s="428">
        <v>23.479299999999999</v>
      </c>
      <c r="E3770" s="449"/>
      <c r="F3770" s="450"/>
      <c r="G3770" s="450" t="s">
        <v>1645</v>
      </c>
      <c r="H3770" s="450" t="s">
        <v>5696</v>
      </c>
      <c r="I3770" s="452" t="s">
        <v>624</v>
      </c>
      <c r="J3770" s="457"/>
      <c r="K3770" s="407"/>
      <c r="L3770" s="407"/>
      <c r="M3770" s="407"/>
      <c r="N3770" s="425" t="s">
        <v>624</v>
      </c>
      <c r="O3770" s="437"/>
      <c r="P3770" s="406"/>
      <c r="Q3770" s="406"/>
      <c r="R3770" s="406"/>
      <c r="S3770" s="406"/>
      <c r="T3770" s="406"/>
      <c r="U3770" s="406"/>
      <c r="V3770" s="406" t="e">
        <f t="shared" si="202"/>
        <v>#VALUE!</v>
      </c>
      <c r="W3770" s="676"/>
      <c r="X3770" s="507" t="e">
        <f t="shared" si="200"/>
        <v>#VALUE!</v>
      </c>
      <c r="Y3770" s="508" t="e">
        <f t="shared" si="201"/>
        <v>#VALUE!</v>
      </c>
      <c r="Z3770" s="509"/>
      <c r="AA3770" s="510"/>
      <c r="AB3770" s="421" t="s">
        <v>1315</v>
      </c>
      <c r="AC3770" s="431" t="s">
        <v>828</v>
      </c>
      <c r="AD3770" s="356"/>
      <c r="AE3770" s="356"/>
      <c r="AF3770" s="356"/>
      <c r="AG3770" s="356"/>
      <c r="AH3770" s="356"/>
      <c r="AI3770" s="356"/>
      <c r="AJ3770" s="441"/>
      <c r="AK3770" s="359"/>
    </row>
    <row r="3771" spans="1:37">
      <c r="A3771" s="367"/>
      <c r="B3771" s="445" t="s">
        <v>107</v>
      </c>
      <c r="C3771" s="402">
        <v>46.738100000000003</v>
      </c>
      <c r="D3771" s="428">
        <v>23.4818</v>
      </c>
      <c r="E3771" s="449"/>
      <c r="F3771" s="450"/>
      <c r="G3771" s="450" t="s">
        <v>1645</v>
      </c>
      <c r="H3771" s="450" t="s">
        <v>5697</v>
      </c>
      <c r="I3771" s="452" t="s">
        <v>624</v>
      </c>
      <c r="J3771" s="457"/>
      <c r="K3771" s="407"/>
      <c r="L3771" s="407"/>
      <c r="M3771" s="407"/>
      <c r="N3771" s="425" t="s">
        <v>624</v>
      </c>
      <c r="O3771" s="437"/>
      <c r="P3771" s="406"/>
      <c r="Q3771" s="406"/>
      <c r="R3771" s="406"/>
      <c r="S3771" s="406"/>
      <c r="T3771" s="406"/>
      <c r="U3771" s="406"/>
      <c r="V3771" s="406" t="e">
        <f t="shared" si="202"/>
        <v>#VALUE!</v>
      </c>
      <c r="W3771" s="676"/>
      <c r="X3771" s="507" t="e">
        <f t="shared" si="200"/>
        <v>#VALUE!</v>
      </c>
      <c r="Y3771" s="508" t="e">
        <f t="shared" si="201"/>
        <v>#VALUE!</v>
      </c>
      <c r="Z3771" s="509"/>
      <c r="AA3771" s="510"/>
      <c r="AB3771" s="421" t="s">
        <v>1315</v>
      </c>
      <c r="AC3771" s="431" t="s">
        <v>828</v>
      </c>
      <c r="AD3771" s="356"/>
      <c r="AE3771" s="356"/>
      <c r="AF3771" s="356"/>
      <c r="AG3771" s="356"/>
      <c r="AH3771" s="356"/>
      <c r="AI3771" s="356"/>
      <c r="AJ3771" s="441"/>
      <c r="AK3771" s="359"/>
    </row>
    <row r="3772" spans="1:37">
      <c r="A3772" s="367"/>
      <c r="B3772" s="445" t="s">
        <v>108</v>
      </c>
      <c r="C3772" s="402">
        <v>46.738100000000003</v>
      </c>
      <c r="D3772" s="428">
        <v>23.481300000000001</v>
      </c>
      <c r="E3772" s="449"/>
      <c r="F3772" s="450"/>
      <c r="G3772" s="450" t="s">
        <v>1645</v>
      </c>
      <c r="H3772" s="450" t="s">
        <v>5697</v>
      </c>
      <c r="I3772" s="452" t="s">
        <v>624</v>
      </c>
      <c r="J3772" s="457"/>
      <c r="K3772" s="407"/>
      <c r="L3772" s="407"/>
      <c r="M3772" s="407"/>
      <c r="N3772" s="425" t="s">
        <v>624</v>
      </c>
      <c r="O3772" s="437"/>
      <c r="P3772" s="406"/>
      <c r="Q3772" s="406"/>
      <c r="R3772" s="406"/>
      <c r="S3772" s="406"/>
      <c r="T3772" s="406"/>
      <c r="U3772" s="406"/>
      <c r="V3772" s="406" t="e">
        <f t="shared" si="202"/>
        <v>#VALUE!</v>
      </c>
      <c r="W3772" s="676"/>
      <c r="X3772" s="507" t="e">
        <f t="shared" si="200"/>
        <v>#VALUE!</v>
      </c>
      <c r="Y3772" s="508" t="e">
        <f t="shared" si="201"/>
        <v>#VALUE!</v>
      </c>
      <c r="Z3772" s="509"/>
      <c r="AA3772" s="510"/>
      <c r="AB3772" s="421" t="s">
        <v>1315</v>
      </c>
      <c r="AC3772" s="431" t="s">
        <v>828</v>
      </c>
      <c r="AD3772" s="356"/>
      <c r="AE3772" s="356"/>
      <c r="AF3772" s="356"/>
      <c r="AG3772" s="356"/>
      <c r="AH3772" s="356"/>
      <c r="AI3772" s="356"/>
      <c r="AJ3772" s="441"/>
      <c r="AK3772" s="359"/>
    </row>
    <row r="3773" spans="1:37">
      <c r="A3773" s="367"/>
      <c r="B3773" s="445" t="s">
        <v>168</v>
      </c>
      <c r="C3773" s="402">
        <v>46.738100000000003</v>
      </c>
      <c r="D3773" s="428">
        <v>23.480799999999999</v>
      </c>
      <c r="E3773" s="449"/>
      <c r="F3773" s="450"/>
      <c r="G3773" s="450" t="s">
        <v>1645</v>
      </c>
      <c r="H3773" s="450" t="s">
        <v>5697</v>
      </c>
      <c r="I3773" s="452" t="s">
        <v>624</v>
      </c>
      <c r="J3773" s="457"/>
      <c r="K3773" s="407"/>
      <c r="L3773" s="407"/>
      <c r="M3773" s="407"/>
      <c r="N3773" s="425" t="s">
        <v>624</v>
      </c>
      <c r="O3773" s="437"/>
      <c r="P3773" s="406"/>
      <c r="Q3773" s="406"/>
      <c r="R3773" s="406"/>
      <c r="S3773" s="406"/>
      <c r="T3773" s="406"/>
      <c r="U3773" s="406"/>
      <c r="V3773" s="406" t="e">
        <f t="shared" si="202"/>
        <v>#VALUE!</v>
      </c>
      <c r="W3773" s="676"/>
      <c r="X3773" s="507" t="e">
        <f t="shared" si="200"/>
        <v>#VALUE!</v>
      </c>
      <c r="Y3773" s="508" t="e">
        <f t="shared" si="201"/>
        <v>#VALUE!</v>
      </c>
      <c r="Z3773" s="509"/>
      <c r="AA3773" s="510"/>
      <c r="AB3773" s="421" t="s">
        <v>1315</v>
      </c>
      <c r="AC3773" s="431" t="s">
        <v>828</v>
      </c>
      <c r="AD3773" s="356"/>
      <c r="AE3773" s="356"/>
      <c r="AF3773" s="356"/>
      <c r="AG3773" s="356"/>
      <c r="AH3773" s="356"/>
      <c r="AI3773" s="356"/>
      <c r="AJ3773" s="441"/>
      <c r="AK3773" s="359"/>
    </row>
    <row r="3774" spans="1:37">
      <c r="A3774" s="367"/>
      <c r="B3774" s="445">
        <v>1</v>
      </c>
      <c r="C3774" s="402">
        <v>46.736800000000002</v>
      </c>
      <c r="D3774" s="428">
        <v>23.4834</v>
      </c>
      <c r="E3774" s="449"/>
      <c r="F3774" s="450"/>
      <c r="G3774" s="450" t="s">
        <v>1645</v>
      </c>
      <c r="H3774" s="450" t="s">
        <v>5698</v>
      </c>
      <c r="I3774" s="452" t="s">
        <v>624</v>
      </c>
      <c r="J3774" s="457"/>
      <c r="K3774" s="407"/>
      <c r="L3774" s="407"/>
      <c r="M3774" s="407"/>
      <c r="N3774" s="425" t="s">
        <v>624</v>
      </c>
      <c r="O3774" s="437"/>
      <c r="P3774" s="406"/>
      <c r="Q3774" s="406"/>
      <c r="R3774" s="406"/>
      <c r="S3774" s="406"/>
      <c r="T3774" s="406"/>
      <c r="U3774" s="406"/>
      <c r="V3774" s="406" t="e">
        <f t="shared" si="202"/>
        <v>#VALUE!</v>
      </c>
      <c r="W3774" s="676"/>
      <c r="X3774" s="507" t="e">
        <f t="shared" si="200"/>
        <v>#VALUE!</v>
      </c>
      <c r="Y3774" s="508" t="e">
        <f t="shared" si="201"/>
        <v>#VALUE!</v>
      </c>
      <c r="Z3774" s="509"/>
      <c r="AA3774" s="510"/>
      <c r="AB3774" s="421" t="s">
        <v>1315</v>
      </c>
      <c r="AC3774" s="431" t="s">
        <v>828</v>
      </c>
      <c r="AD3774" s="356"/>
      <c r="AE3774" s="356"/>
      <c r="AF3774" s="356"/>
      <c r="AG3774" s="356"/>
      <c r="AH3774" s="356"/>
      <c r="AI3774" s="356"/>
      <c r="AJ3774" s="441"/>
      <c r="AK3774" s="359"/>
    </row>
    <row r="3775" spans="1:37">
      <c r="A3775" s="367"/>
      <c r="B3775" s="445">
        <v>2</v>
      </c>
      <c r="C3775" s="402">
        <v>46.736800000000002</v>
      </c>
      <c r="D3775" s="428">
        <v>23.482800000000001</v>
      </c>
      <c r="E3775" s="449"/>
      <c r="F3775" s="450"/>
      <c r="G3775" s="450" t="s">
        <v>1645</v>
      </c>
      <c r="H3775" s="450" t="s">
        <v>5699</v>
      </c>
      <c r="I3775" s="452" t="s">
        <v>624</v>
      </c>
      <c r="J3775" s="457"/>
      <c r="K3775" s="407"/>
      <c r="L3775" s="407"/>
      <c r="M3775" s="407"/>
      <c r="N3775" s="425" t="s">
        <v>624</v>
      </c>
      <c r="O3775" s="437"/>
      <c r="P3775" s="406"/>
      <c r="Q3775" s="406"/>
      <c r="R3775" s="406"/>
      <c r="S3775" s="406"/>
      <c r="T3775" s="406"/>
      <c r="U3775" s="406"/>
      <c r="V3775" s="406" t="e">
        <f t="shared" si="202"/>
        <v>#VALUE!</v>
      </c>
      <c r="W3775" s="676"/>
      <c r="X3775" s="507" t="e">
        <f t="shared" si="200"/>
        <v>#VALUE!</v>
      </c>
      <c r="Y3775" s="508" t="e">
        <f t="shared" si="201"/>
        <v>#VALUE!</v>
      </c>
      <c r="Z3775" s="509"/>
      <c r="AA3775" s="510"/>
      <c r="AB3775" s="421" t="s">
        <v>1315</v>
      </c>
      <c r="AC3775" s="431" t="s">
        <v>828</v>
      </c>
      <c r="AD3775" s="356"/>
      <c r="AE3775" s="356"/>
      <c r="AF3775" s="356"/>
      <c r="AG3775" s="356"/>
      <c r="AH3775" s="356"/>
      <c r="AI3775" s="356"/>
      <c r="AJ3775" s="441"/>
      <c r="AK3775" s="359"/>
    </row>
    <row r="3776" spans="1:37">
      <c r="A3776" s="367"/>
      <c r="B3776" s="445" t="s">
        <v>93</v>
      </c>
      <c r="C3776" s="402">
        <v>46.736199999999997</v>
      </c>
      <c r="D3776" s="428">
        <v>23.4834</v>
      </c>
      <c r="E3776" s="449"/>
      <c r="F3776" s="450"/>
      <c r="G3776" s="450" t="s">
        <v>1645</v>
      </c>
      <c r="H3776" s="450" t="s">
        <v>5700</v>
      </c>
      <c r="I3776" s="452" t="s">
        <v>624</v>
      </c>
      <c r="J3776" s="457"/>
      <c r="K3776" s="407"/>
      <c r="L3776" s="407"/>
      <c r="M3776" s="407"/>
      <c r="N3776" s="425" t="s">
        <v>624</v>
      </c>
      <c r="O3776" s="437"/>
      <c r="P3776" s="406"/>
      <c r="Q3776" s="406"/>
      <c r="R3776" s="406"/>
      <c r="S3776" s="406"/>
      <c r="T3776" s="406"/>
      <c r="U3776" s="406"/>
      <c r="V3776" s="406" t="e">
        <f t="shared" si="202"/>
        <v>#VALUE!</v>
      </c>
      <c r="W3776" s="676"/>
      <c r="X3776" s="507" t="e">
        <f t="shared" si="200"/>
        <v>#VALUE!</v>
      </c>
      <c r="Y3776" s="508" t="e">
        <f t="shared" si="201"/>
        <v>#VALUE!</v>
      </c>
      <c r="Z3776" s="509"/>
      <c r="AA3776" s="510"/>
      <c r="AB3776" s="421" t="s">
        <v>1315</v>
      </c>
      <c r="AC3776" s="431" t="s">
        <v>828</v>
      </c>
      <c r="AD3776" s="356"/>
      <c r="AE3776" s="356"/>
      <c r="AF3776" s="356"/>
      <c r="AG3776" s="356"/>
      <c r="AH3776" s="356"/>
      <c r="AI3776" s="356"/>
      <c r="AJ3776" s="441"/>
      <c r="AK3776" s="359"/>
    </row>
    <row r="3777" spans="1:37">
      <c r="A3777" s="367"/>
      <c r="B3777" s="445" t="s">
        <v>94</v>
      </c>
      <c r="C3777" s="402">
        <v>46.7363</v>
      </c>
      <c r="D3777" s="428">
        <v>23.482700000000001</v>
      </c>
      <c r="E3777" s="449"/>
      <c r="F3777" s="450"/>
      <c r="G3777" s="450" t="s">
        <v>1645</v>
      </c>
      <c r="H3777" s="450" t="s">
        <v>5701</v>
      </c>
      <c r="I3777" s="452" t="s">
        <v>624</v>
      </c>
      <c r="J3777" s="457"/>
      <c r="K3777" s="407"/>
      <c r="L3777" s="407"/>
      <c r="M3777" s="407"/>
      <c r="N3777" s="425" t="s">
        <v>624</v>
      </c>
      <c r="O3777" s="437"/>
      <c r="P3777" s="406"/>
      <c r="Q3777" s="406"/>
      <c r="R3777" s="406"/>
      <c r="S3777" s="406"/>
      <c r="T3777" s="406"/>
      <c r="U3777" s="406"/>
      <c r="V3777" s="406" t="e">
        <f t="shared" si="202"/>
        <v>#VALUE!</v>
      </c>
      <c r="W3777" s="676"/>
      <c r="X3777" s="507" t="e">
        <f t="shared" si="200"/>
        <v>#VALUE!</v>
      </c>
      <c r="Y3777" s="508" t="e">
        <f t="shared" si="201"/>
        <v>#VALUE!</v>
      </c>
      <c r="Z3777" s="509"/>
      <c r="AA3777" s="510"/>
      <c r="AB3777" s="421" t="s">
        <v>1315</v>
      </c>
      <c r="AC3777" s="431" t="s">
        <v>828</v>
      </c>
      <c r="AD3777" s="356"/>
      <c r="AE3777" s="356"/>
      <c r="AF3777" s="356"/>
      <c r="AG3777" s="356"/>
      <c r="AH3777" s="356"/>
      <c r="AI3777" s="356"/>
      <c r="AJ3777" s="441"/>
      <c r="AK3777" s="359"/>
    </row>
    <row r="3778" spans="1:37">
      <c r="A3778" s="367"/>
      <c r="B3778" s="445" t="s">
        <v>95</v>
      </c>
      <c r="C3778" s="402">
        <v>46.7363</v>
      </c>
      <c r="D3778" s="428">
        <v>23.481999999999999</v>
      </c>
      <c r="E3778" s="449"/>
      <c r="F3778" s="450"/>
      <c r="G3778" s="450" t="s">
        <v>1645</v>
      </c>
      <c r="H3778" s="450" t="s">
        <v>5702</v>
      </c>
      <c r="I3778" s="452" t="s">
        <v>624</v>
      </c>
      <c r="J3778" s="457"/>
      <c r="K3778" s="407"/>
      <c r="L3778" s="407"/>
      <c r="M3778" s="407"/>
      <c r="N3778" s="425" t="s">
        <v>624</v>
      </c>
      <c r="O3778" s="437"/>
      <c r="P3778" s="406"/>
      <c r="Q3778" s="406"/>
      <c r="R3778" s="406"/>
      <c r="S3778" s="406"/>
      <c r="T3778" s="406"/>
      <c r="U3778" s="406"/>
      <c r="V3778" s="406" t="e">
        <f t="shared" si="202"/>
        <v>#VALUE!</v>
      </c>
      <c r="W3778" s="676"/>
      <c r="X3778" s="507" t="e">
        <f t="shared" si="200"/>
        <v>#VALUE!</v>
      </c>
      <c r="Y3778" s="508" t="e">
        <f t="shared" si="201"/>
        <v>#VALUE!</v>
      </c>
      <c r="Z3778" s="509"/>
      <c r="AA3778" s="510"/>
      <c r="AB3778" s="421" t="s">
        <v>1315</v>
      </c>
      <c r="AC3778" s="431" t="s">
        <v>828</v>
      </c>
      <c r="AD3778" s="356"/>
      <c r="AE3778" s="356"/>
      <c r="AF3778" s="356"/>
      <c r="AG3778" s="356"/>
      <c r="AH3778" s="356"/>
      <c r="AI3778" s="356"/>
      <c r="AJ3778" s="441"/>
      <c r="AK3778" s="359"/>
    </row>
    <row r="3779" spans="1:37">
      <c r="A3779" s="367"/>
      <c r="B3779" s="445" t="s">
        <v>107</v>
      </c>
      <c r="C3779" s="402">
        <v>46.736400000000003</v>
      </c>
      <c r="D3779" s="428">
        <v>23.481400000000001</v>
      </c>
      <c r="E3779" s="449"/>
      <c r="F3779" s="450"/>
      <c r="G3779" s="450" t="s">
        <v>1645</v>
      </c>
      <c r="H3779" s="450" t="s">
        <v>5703</v>
      </c>
      <c r="I3779" s="452" t="s">
        <v>624</v>
      </c>
      <c r="J3779" s="457"/>
      <c r="K3779" s="407"/>
      <c r="L3779" s="407"/>
      <c r="M3779" s="407"/>
      <c r="N3779" s="425" t="s">
        <v>624</v>
      </c>
      <c r="O3779" s="437"/>
      <c r="P3779" s="406"/>
      <c r="Q3779" s="406"/>
      <c r="R3779" s="406"/>
      <c r="S3779" s="406"/>
      <c r="T3779" s="406"/>
      <c r="U3779" s="406"/>
      <c r="V3779" s="406" t="e">
        <f t="shared" si="202"/>
        <v>#VALUE!</v>
      </c>
      <c r="W3779" s="676"/>
      <c r="X3779" s="507" t="e">
        <f t="shared" si="200"/>
        <v>#VALUE!</v>
      </c>
      <c r="Y3779" s="508" t="e">
        <f t="shared" si="201"/>
        <v>#VALUE!</v>
      </c>
      <c r="Z3779" s="509"/>
      <c r="AA3779" s="510"/>
      <c r="AB3779" s="421" t="s">
        <v>1315</v>
      </c>
      <c r="AC3779" s="431" t="s">
        <v>828</v>
      </c>
      <c r="AD3779" s="356"/>
      <c r="AE3779" s="356"/>
      <c r="AF3779" s="356"/>
      <c r="AG3779" s="356"/>
      <c r="AH3779" s="356"/>
      <c r="AI3779" s="356"/>
      <c r="AJ3779" s="441"/>
      <c r="AK3779" s="359"/>
    </row>
    <row r="3780" spans="1:37">
      <c r="A3780" s="367"/>
      <c r="B3780" s="445" t="s">
        <v>108</v>
      </c>
      <c r="C3780" s="402">
        <v>46.736400000000003</v>
      </c>
      <c r="D3780" s="428">
        <v>23.480699999999999</v>
      </c>
      <c r="E3780" s="449"/>
      <c r="F3780" s="450"/>
      <c r="G3780" s="450" t="s">
        <v>1645</v>
      </c>
      <c r="H3780" s="450" t="s">
        <v>5704</v>
      </c>
      <c r="I3780" s="452" t="s">
        <v>624</v>
      </c>
      <c r="J3780" s="457"/>
      <c r="K3780" s="407"/>
      <c r="L3780" s="407"/>
      <c r="M3780" s="407"/>
      <c r="N3780" s="425" t="s">
        <v>624</v>
      </c>
      <c r="O3780" s="437"/>
      <c r="P3780" s="406"/>
      <c r="Q3780" s="406"/>
      <c r="R3780" s="406"/>
      <c r="S3780" s="406"/>
      <c r="T3780" s="406"/>
      <c r="U3780" s="406"/>
      <c r="V3780" s="406" t="e">
        <f t="shared" si="202"/>
        <v>#VALUE!</v>
      </c>
      <c r="W3780" s="676"/>
      <c r="X3780" s="507" t="e">
        <f t="shared" si="200"/>
        <v>#VALUE!</v>
      </c>
      <c r="Y3780" s="508" t="e">
        <f t="shared" si="201"/>
        <v>#VALUE!</v>
      </c>
      <c r="Z3780" s="509"/>
      <c r="AA3780" s="510"/>
      <c r="AB3780" s="421" t="s">
        <v>1315</v>
      </c>
      <c r="AC3780" s="431" t="s">
        <v>828</v>
      </c>
      <c r="AD3780" s="356"/>
      <c r="AE3780" s="356"/>
      <c r="AF3780" s="356"/>
      <c r="AG3780" s="356"/>
      <c r="AH3780" s="356"/>
      <c r="AI3780" s="356"/>
      <c r="AJ3780" s="441"/>
      <c r="AK3780" s="359"/>
    </row>
    <row r="3781" spans="1:37">
      <c r="A3781" s="367"/>
      <c r="B3781" s="445" t="s">
        <v>93</v>
      </c>
      <c r="C3781" s="402">
        <v>46.735999999999997</v>
      </c>
      <c r="D3781" s="428">
        <v>23.4834</v>
      </c>
      <c r="E3781" s="449"/>
      <c r="F3781" s="450"/>
      <c r="G3781" s="450" t="s">
        <v>1645</v>
      </c>
      <c r="H3781" s="450" t="s">
        <v>5705</v>
      </c>
      <c r="I3781" s="452" t="s">
        <v>624</v>
      </c>
      <c r="J3781" s="457"/>
      <c r="K3781" s="407"/>
      <c r="L3781" s="407"/>
      <c r="M3781" s="407"/>
      <c r="N3781" s="425" t="s">
        <v>624</v>
      </c>
      <c r="O3781" s="437"/>
      <c r="P3781" s="406"/>
      <c r="Q3781" s="406"/>
      <c r="R3781" s="406"/>
      <c r="S3781" s="406"/>
      <c r="T3781" s="406"/>
      <c r="U3781" s="406"/>
      <c r="V3781" s="406" t="e">
        <f t="shared" si="202"/>
        <v>#VALUE!</v>
      </c>
      <c r="W3781" s="676"/>
      <c r="X3781" s="507" t="e">
        <f t="shared" si="200"/>
        <v>#VALUE!</v>
      </c>
      <c r="Y3781" s="508" t="e">
        <f t="shared" si="201"/>
        <v>#VALUE!</v>
      </c>
      <c r="Z3781" s="509"/>
      <c r="AA3781" s="510"/>
      <c r="AB3781" s="421" t="s">
        <v>1315</v>
      </c>
      <c r="AC3781" s="431" t="s">
        <v>828</v>
      </c>
      <c r="AD3781" s="356"/>
      <c r="AE3781" s="356"/>
      <c r="AF3781" s="356"/>
      <c r="AG3781" s="356"/>
      <c r="AH3781" s="356"/>
      <c r="AI3781" s="356"/>
      <c r="AJ3781" s="441"/>
      <c r="AK3781" s="359"/>
    </row>
    <row r="3782" spans="1:37">
      <c r="A3782" s="367"/>
      <c r="B3782" s="445" t="s">
        <v>94</v>
      </c>
      <c r="C3782" s="402">
        <v>46.7361</v>
      </c>
      <c r="D3782" s="428">
        <v>23.482800000000001</v>
      </c>
      <c r="E3782" s="449"/>
      <c r="F3782" s="450"/>
      <c r="G3782" s="450" t="s">
        <v>1645</v>
      </c>
      <c r="H3782" s="450" t="s">
        <v>5705</v>
      </c>
      <c r="I3782" s="452" t="s">
        <v>624</v>
      </c>
      <c r="J3782" s="457"/>
      <c r="K3782" s="407"/>
      <c r="L3782" s="407"/>
      <c r="M3782" s="407"/>
      <c r="N3782" s="425" t="s">
        <v>624</v>
      </c>
      <c r="O3782" s="437"/>
      <c r="P3782" s="406"/>
      <c r="Q3782" s="406"/>
      <c r="R3782" s="406"/>
      <c r="S3782" s="406"/>
      <c r="T3782" s="406"/>
      <c r="U3782" s="406"/>
      <c r="V3782" s="406" t="e">
        <f t="shared" si="202"/>
        <v>#VALUE!</v>
      </c>
      <c r="W3782" s="676"/>
      <c r="X3782" s="507" t="e">
        <f t="shared" si="200"/>
        <v>#VALUE!</v>
      </c>
      <c r="Y3782" s="508" t="e">
        <f t="shared" si="201"/>
        <v>#VALUE!</v>
      </c>
      <c r="Z3782" s="509"/>
      <c r="AA3782" s="510"/>
      <c r="AB3782" s="421" t="s">
        <v>1315</v>
      </c>
      <c r="AC3782" s="431" t="s">
        <v>828</v>
      </c>
      <c r="AD3782" s="356"/>
      <c r="AE3782" s="356"/>
      <c r="AF3782" s="356"/>
      <c r="AG3782" s="356"/>
      <c r="AH3782" s="356"/>
      <c r="AI3782" s="356"/>
      <c r="AJ3782" s="441"/>
      <c r="AK3782" s="359"/>
    </row>
    <row r="3783" spans="1:37">
      <c r="A3783" s="367"/>
      <c r="B3783" s="445" t="s">
        <v>95</v>
      </c>
      <c r="C3783" s="402">
        <v>46.7361</v>
      </c>
      <c r="D3783" s="428">
        <v>23.482299999999999</v>
      </c>
      <c r="E3783" s="449"/>
      <c r="F3783" s="450"/>
      <c r="G3783" s="450" t="s">
        <v>1645</v>
      </c>
      <c r="H3783" s="450" t="s">
        <v>5705</v>
      </c>
      <c r="I3783" s="452" t="s">
        <v>624</v>
      </c>
      <c r="J3783" s="457"/>
      <c r="K3783" s="407"/>
      <c r="L3783" s="407"/>
      <c r="M3783" s="407"/>
      <c r="N3783" s="425" t="s">
        <v>624</v>
      </c>
      <c r="O3783" s="437"/>
      <c r="P3783" s="406"/>
      <c r="Q3783" s="406"/>
      <c r="R3783" s="406"/>
      <c r="S3783" s="406"/>
      <c r="T3783" s="406"/>
      <c r="U3783" s="406"/>
      <c r="V3783" s="406" t="e">
        <f t="shared" si="202"/>
        <v>#VALUE!</v>
      </c>
      <c r="W3783" s="676"/>
      <c r="X3783" s="507" t="e">
        <f t="shared" si="200"/>
        <v>#VALUE!</v>
      </c>
      <c r="Y3783" s="508" t="e">
        <f t="shared" si="201"/>
        <v>#VALUE!</v>
      </c>
      <c r="Z3783" s="509"/>
      <c r="AA3783" s="510"/>
      <c r="AB3783" s="421" t="s">
        <v>1315</v>
      </c>
      <c r="AC3783" s="431" t="s">
        <v>828</v>
      </c>
      <c r="AD3783" s="356"/>
      <c r="AE3783" s="356"/>
      <c r="AF3783" s="356"/>
      <c r="AG3783" s="356"/>
      <c r="AH3783" s="356"/>
      <c r="AI3783" s="356"/>
      <c r="AJ3783" s="441"/>
      <c r="AK3783" s="359"/>
    </row>
    <row r="3784" spans="1:37">
      <c r="A3784" s="367"/>
      <c r="B3784" s="445" t="s">
        <v>107</v>
      </c>
      <c r="C3784" s="402">
        <v>46.736199999999997</v>
      </c>
      <c r="D3784" s="428">
        <v>23.4818</v>
      </c>
      <c r="E3784" s="449"/>
      <c r="F3784" s="450"/>
      <c r="G3784" s="450" t="s">
        <v>1645</v>
      </c>
      <c r="H3784" s="450" t="s">
        <v>5706</v>
      </c>
      <c r="I3784" s="452" t="s">
        <v>624</v>
      </c>
      <c r="J3784" s="457"/>
      <c r="K3784" s="407"/>
      <c r="L3784" s="407"/>
      <c r="M3784" s="407"/>
      <c r="N3784" s="425" t="s">
        <v>624</v>
      </c>
      <c r="O3784" s="437"/>
      <c r="P3784" s="406"/>
      <c r="Q3784" s="406"/>
      <c r="R3784" s="406"/>
      <c r="S3784" s="406"/>
      <c r="T3784" s="406"/>
      <c r="U3784" s="406"/>
      <c r="V3784" s="406" t="e">
        <f t="shared" si="202"/>
        <v>#VALUE!</v>
      </c>
      <c r="W3784" s="676"/>
      <c r="X3784" s="507" t="e">
        <f t="shared" si="200"/>
        <v>#VALUE!</v>
      </c>
      <c r="Y3784" s="508" t="e">
        <f t="shared" si="201"/>
        <v>#VALUE!</v>
      </c>
      <c r="Z3784" s="509"/>
      <c r="AA3784" s="510"/>
      <c r="AB3784" s="421" t="s">
        <v>1315</v>
      </c>
      <c r="AC3784" s="431" t="s">
        <v>828</v>
      </c>
      <c r="AD3784" s="356"/>
      <c r="AE3784" s="356"/>
      <c r="AF3784" s="356"/>
      <c r="AG3784" s="356"/>
      <c r="AH3784" s="356"/>
      <c r="AI3784" s="356"/>
      <c r="AJ3784" s="441"/>
      <c r="AK3784" s="359"/>
    </row>
    <row r="3785" spans="1:37">
      <c r="A3785" s="367"/>
      <c r="B3785" s="445" t="s">
        <v>108</v>
      </c>
      <c r="C3785" s="402">
        <v>46.736199999999997</v>
      </c>
      <c r="D3785" s="428">
        <v>23.481200000000001</v>
      </c>
      <c r="E3785" s="449"/>
      <c r="F3785" s="450"/>
      <c r="G3785" s="450" t="s">
        <v>1645</v>
      </c>
      <c r="H3785" s="450" t="s">
        <v>5707</v>
      </c>
      <c r="I3785" s="452" t="s">
        <v>624</v>
      </c>
      <c r="J3785" s="457"/>
      <c r="K3785" s="407"/>
      <c r="L3785" s="407"/>
      <c r="M3785" s="407"/>
      <c r="N3785" s="425" t="s">
        <v>624</v>
      </c>
      <c r="O3785" s="437"/>
      <c r="P3785" s="406"/>
      <c r="Q3785" s="406"/>
      <c r="R3785" s="406"/>
      <c r="S3785" s="406"/>
      <c r="T3785" s="406"/>
      <c r="U3785" s="406"/>
      <c r="V3785" s="406" t="e">
        <f t="shared" si="202"/>
        <v>#VALUE!</v>
      </c>
      <c r="W3785" s="676"/>
      <c r="X3785" s="507" t="e">
        <f t="shared" si="200"/>
        <v>#VALUE!</v>
      </c>
      <c r="Y3785" s="508" t="e">
        <f t="shared" si="201"/>
        <v>#VALUE!</v>
      </c>
      <c r="Z3785" s="509"/>
      <c r="AA3785" s="510"/>
      <c r="AB3785" s="421" t="s">
        <v>1315</v>
      </c>
      <c r="AC3785" s="431" t="s">
        <v>828</v>
      </c>
      <c r="AD3785" s="356"/>
      <c r="AE3785" s="356"/>
      <c r="AF3785" s="356"/>
      <c r="AG3785" s="356"/>
      <c r="AH3785" s="356"/>
      <c r="AI3785" s="356"/>
      <c r="AJ3785" s="441"/>
      <c r="AK3785" s="359"/>
    </row>
    <row r="3786" spans="1:37">
      <c r="A3786" s="367"/>
      <c r="B3786" s="445" t="s">
        <v>168</v>
      </c>
      <c r="C3786" s="402">
        <v>46.736199999999997</v>
      </c>
      <c r="D3786" s="428">
        <v>23.480699999999999</v>
      </c>
      <c r="E3786" s="449"/>
      <c r="F3786" s="450"/>
      <c r="G3786" s="450" t="s">
        <v>1645</v>
      </c>
      <c r="H3786" s="450" t="s">
        <v>5708</v>
      </c>
      <c r="I3786" s="452" t="s">
        <v>624</v>
      </c>
      <c r="J3786" s="457"/>
      <c r="K3786" s="407"/>
      <c r="L3786" s="407"/>
      <c r="M3786" s="407"/>
      <c r="N3786" s="425" t="s">
        <v>624</v>
      </c>
      <c r="O3786" s="437"/>
      <c r="P3786" s="406"/>
      <c r="Q3786" s="406"/>
      <c r="R3786" s="406"/>
      <c r="S3786" s="406"/>
      <c r="T3786" s="406"/>
      <c r="U3786" s="406"/>
      <c r="V3786" s="406" t="e">
        <f t="shared" si="202"/>
        <v>#VALUE!</v>
      </c>
      <c r="W3786" s="676"/>
      <c r="X3786" s="507" t="e">
        <f t="shared" si="200"/>
        <v>#VALUE!</v>
      </c>
      <c r="Y3786" s="508" t="e">
        <f t="shared" si="201"/>
        <v>#VALUE!</v>
      </c>
      <c r="Z3786" s="509"/>
      <c r="AA3786" s="510"/>
      <c r="AB3786" s="421" t="s">
        <v>1315</v>
      </c>
      <c r="AC3786" s="431" t="s">
        <v>828</v>
      </c>
      <c r="AD3786" s="356"/>
      <c r="AE3786" s="356"/>
      <c r="AF3786" s="356"/>
      <c r="AG3786" s="356"/>
      <c r="AH3786" s="356"/>
      <c r="AI3786" s="356"/>
      <c r="AJ3786" s="441"/>
      <c r="AK3786" s="359"/>
    </row>
    <row r="3787" spans="1:37">
      <c r="A3787" s="367"/>
      <c r="B3787" s="445" t="s">
        <v>166</v>
      </c>
      <c r="C3787" s="402">
        <v>46.736400000000003</v>
      </c>
      <c r="D3787" s="428">
        <v>23.479099999999999</v>
      </c>
      <c r="E3787" s="449"/>
      <c r="F3787" s="450"/>
      <c r="G3787" s="450" t="s">
        <v>1645</v>
      </c>
      <c r="H3787" s="450" t="s">
        <v>5708</v>
      </c>
      <c r="I3787" s="452" t="s">
        <v>624</v>
      </c>
      <c r="J3787" s="457"/>
      <c r="K3787" s="407"/>
      <c r="L3787" s="407"/>
      <c r="M3787" s="407"/>
      <c r="N3787" s="425" t="s">
        <v>624</v>
      </c>
      <c r="O3787" s="437"/>
      <c r="P3787" s="406"/>
      <c r="Q3787" s="406"/>
      <c r="R3787" s="406"/>
      <c r="S3787" s="406"/>
      <c r="T3787" s="406"/>
      <c r="U3787" s="406"/>
      <c r="V3787" s="406" t="e">
        <f t="shared" si="202"/>
        <v>#VALUE!</v>
      </c>
      <c r="W3787" s="676"/>
      <c r="X3787" s="507" t="e">
        <f t="shared" si="200"/>
        <v>#VALUE!</v>
      </c>
      <c r="Y3787" s="508" t="e">
        <f t="shared" si="201"/>
        <v>#VALUE!</v>
      </c>
      <c r="Z3787" s="509"/>
      <c r="AA3787" s="510"/>
      <c r="AB3787" s="421" t="s">
        <v>1315</v>
      </c>
      <c r="AC3787" s="431" t="s">
        <v>828</v>
      </c>
      <c r="AD3787" s="356"/>
      <c r="AE3787" s="356"/>
      <c r="AF3787" s="356"/>
      <c r="AG3787" s="356"/>
      <c r="AH3787" s="356"/>
      <c r="AI3787" s="356"/>
      <c r="AJ3787" s="441"/>
      <c r="AK3787" s="359"/>
    </row>
    <row r="3788" spans="1:37">
      <c r="A3788" s="367"/>
      <c r="B3788" s="445" t="s">
        <v>13</v>
      </c>
      <c r="C3788" s="402">
        <v>46.735300000000002</v>
      </c>
      <c r="D3788" s="428">
        <v>23.4831</v>
      </c>
      <c r="E3788" s="449"/>
      <c r="F3788" s="450"/>
      <c r="G3788" s="450" t="s">
        <v>1645</v>
      </c>
      <c r="H3788" s="450" t="s">
        <v>5709</v>
      </c>
      <c r="I3788" s="452" t="s">
        <v>624</v>
      </c>
      <c r="J3788" s="457"/>
      <c r="K3788" s="407"/>
      <c r="L3788" s="407"/>
      <c r="M3788" s="407"/>
      <c r="N3788" s="425" t="s">
        <v>624</v>
      </c>
      <c r="O3788" s="437"/>
      <c r="P3788" s="406"/>
      <c r="Q3788" s="406"/>
      <c r="R3788" s="406"/>
      <c r="S3788" s="406"/>
      <c r="T3788" s="406"/>
      <c r="U3788" s="406"/>
      <c r="V3788" s="406" t="e">
        <f t="shared" si="202"/>
        <v>#VALUE!</v>
      </c>
      <c r="W3788" s="676"/>
      <c r="X3788" s="507" t="e">
        <f t="shared" si="200"/>
        <v>#VALUE!</v>
      </c>
      <c r="Y3788" s="508" t="e">
        <f t="shared" si="201"/>
        <v>#VALUE!</v>
      </c>
      <c r="Z3788" s="509"/>
      <c r="AA3788" s="510"/>
      <c r="AB3788" s="421" t="s">
        <v>1315</v>
      </c>
      <c r="AC3788" s="431" t="s">
        <v>828</v>
      </c>
      <c r="AD3788" s="356"/>
      <c r="AE3788" s="356"/>
      <c r="AF3788" s="356"/>
      <c r="AG3788" s="356"/>
      <c r="AH3788" s="356"/>
      <c r="AI3788" s="356"/>
      <c r="AJ3788" s="441"/>
      <c r="AK3788" s="359"/>
    </row>
    <row r="3789" spans="1:37">
      <c r="A3789" s="367"/>
      <c r="B3789" s="445" t="s">
        <v>18</v>
      </c>
      <c r="C3789" s="402">
        <v>46.735399999999998</v>
      </c>
      <c r="D3789" s="428">
        <v>23.482399999999998</v>
      </c>
      <c r="E3789" s="449"/>
      <c r="F3789" s="450"/>
      <c r="G3789" s="450" t="s">
        <v>1645</v>
      </c>
      <c r="H3789" s="450" t="s">
        <v>5710</v>
      </c>
      <c r="I3789" s="452" t="s">
        <v>624</v>
      </c>
      <c r="J3789" s="457"/>
      <c r="K3789" s="407"/>
      <c r="L3789" s="407"/>
      <c r="M3789" s="407"/>
      <c r="N3789" s="425" t="s">
        <v>624</v>
      </c>
      <c r="O3789" s="437"/>
      <c r="P3789" s="406"/>
      <c r="Q3789" s="406"/>
      <c r="R3789" s="406"/>
      <c r="S3789" s="406"/>
      <c r="T3789" s="406"/>
      <c r="U3789" s="406"/>
      <c r="V3789" s="406" t="e">
        <f t="shared" si="202"/>
        <v>#VALUE!</v>
      </c>
      <c r="W3789" s="676"/>
      <c r="X3789" s="507" t="e">
        <f t="shared" si="200"/>
        <v>#VALUE!</v>
      </c>
      <c r="Y3789" s="508" t="e">
        <f t="shared" si="201"/>
        <v>#VALUE!</v>
      </c>
      <c r="Z3789" s="509"/>
      <c r="AA3789" s="510"/>
      <c r="AB3789" s="421" t="s">
        <v>1315</v>
      </c>
      <c r="AC3789" s="431" t="s">
        <v>828</v>
      </c>
      <c r="AD3789" s="356"/>
      <c r="AE3789" s="356"/>
      <c r="AF3789" s="356"/>
      <c r="AG3789" s="356"/>
      <c r="AH3789" s="356"/>
      <c r="AI3789" s="356"/>
      <c r="AJ3789" s="441"/>
      <c r="AK3789" s="359"/>
    </row>
    <row r="3790" spans="1:37">
      <c r="A3790" s="367"/>
      <c r="B3790" s="445" t="s">
        <v>24</v>
      </c>
      <c r="C3790" s="402">
        <v>46.735500000000002</v>
      </c>
      <c r="D3790" s="428">
        <v>23.4817</v>
      </c>
      <c r="E3790" s="449"/>
      <c r="F3790" s="450"/>
      <c r="G3790" s="450" t="s">
        <v>1645</v>
      </c>
      <c r="H3790" s="450" t="s">
        <v>5711</v>
      </c>
      <c r="I3790" s="452" t="s">
        <v>624</v>
      </c>
      <c r="J3790" s="457"/>
      <c r="K3790" s="407"/>
      <c r="L3790" s="407"/>
      <c r="M3790" s="407"/>
      <c r="N3790" s="425" t="s">
        <v>624</v>
      </c>
      <c r="O3790" s="437"/>
      <c r="P3790" s="406"/>
      <c r="Q3790" s="406"/>
      <c r="R3790" s="406"/>
      <c r="S3790" s="406"/>
      <c r="T3790" s="406"/>
      <c r="U3790" s="406"/>
      <c r="V3790" s="406" t="e">
        <f t="shared" si="202"/>
        <v>#VALUE!</v>
      </c>
      <c r="W3790" s="676"/>
      <c r="X3790" s="507" t="e">
        <f t="shared" si="200"/>
        <v>#VALUE!</v>
      </c>
      <c r="Y3790" s="508" t="e">
        <f t="shared" si="201"/>
        <v>#VALUE!</v>
      </c>
      <c r="Z3790" s="509"/>
      <c r="AA3790" s="510"/>
      <c r="AB3790" s="421" t="s">
        <v>1315</v>
      </c>
      <c r="AC3790" s="431" t="s">
        <v>828</v>
      </c>
      <c r="AD3790" s="356"/>
      <c r="AE3790" s="356"/>
      <c r="AF3790" s="356"/>
      <c r="AG3790" s="356"/>
      <c r="AH3790" s="356"/>
      <c r="AI3790" s="356"/>
      <c r="AJ3790" s="441"/>
      <c r="AK3790" s="359"/>
    </row>
    <row r="3791" spans="1:37">
      <c r="A3791" s="367"/>
      <c r="B3791" s="445" t="s">
        <v>198</v>
      </c>
      <c r="C3791" s="402">
        <v>46.735500000000002</v>
      </c>
      <c r="D3791" s="428">
        <v>23.481100000000001</v>
      </c>
      <c r="E3791" s="449"/>
      <c r="F3791" s="450"/>
      <c r="G3791" s="450" t="s">
        <v>1645</v>
      </c>
      <c r="H3791" s="450" t="s">
        <v>5712</v>
      </c>
      <c r="I3791" s="452" t="s">
        <v>624</v>
      </c>
      <c r="J3791" s="457"/>
      <c r="K3791" s="407"/>
      <c r="L3791" s="407"/>
      <c r="M3791" s="407"/>
      <c r="N3791" s="425" t="s">
        <v>624</v>
      </c>
      <c r="O3791" s="437"/>
      <c r="P3791" s="406"/>
      <c r="Q3791" s="406"/>
      <c r="R3791" s="406"/>
      <c r="S3791" s="406"/>
      <c r="T3791" s="406"/>
      <c r="U3791" s="406"/>
      <c r="V3791" s="406" t="e">
        <f t="shared" si="202"/>
        <v>#VALUE!</v>
      </c>
      <c r="W3791" s="676"/>
      <c r="X3791" s="507" t="e">
        <f t="shared" si="200"/>
        <v>#VALUE!</v>
      </c>
      <c r="Y3791" s="508" t="e">
        <f t="shared" si="201"/>
        <v>#VALUE!</v>
      </c>
      <c r="Z3791" s="509"/>
      <c r="AA3791" s="510"/>
      <c r="AB3791" s="421" t="s">
        <v>1315</v>
      </c>
      <c r="AC3791" s="431" t="s">
        <v>828</v>
      </c>
      <c r="AD3791" s="356"/>
      <c r="AE3791" s="356"/>
      <c r="AF3791" s="356"/>
      <c r="AG3791" s="356"/>
      <c r="AH3791" s="356"/>
      <c r="AI3791" s="356"/>
      <c r="AJ3791" s="441"/>
      <c r="AK3791" s="359"/>
    </row>
    <row r="3792" spans="1:37">
      <c r="A3792" s="367"/>
      <c r="B3792" s="445" t="s">
        <v>844</v>
      </c>
      <c r="C3792" s="402">
        <v>46.735599999999998</v>
      </c>
      <c r="D3792" s="428">
        <v>23.4803</v>
      </c>
      <c r="E3792" s="449"/>
      <c r="F3792" s="450"/>
      <c r="G3792" s="450" t="s">
        <v>1645</v>
      </c>
      <c r="H3792" s="450" t="s">
        <v>5713</v>
      </c>
      <c r="I3792" s="452" t="s">
        <v>624</v>
      </c>
      <c r="J3792" s="457"/>
      <c r="K3792" s="407"/>
      <c r="L3792" s="407"/>
      <c r="M3792" s="407"/>
      <c r="N3792" s="425" t="s">
        <v>624</v>
      </c>
      <c r="O3792" s="437"/>
      <c r="P3792" s="406"/>
      <c r="Q3792" s="406"/>
      <c r="R3792" s="406"/>
      <c r="S3792" s="406"/>
      <c r="T3792" s="406"/>
      <c r="U3792" s="406"/>
      <c r="V3792" s="406" t="e">
        <f t="shared" si="202"/>
        <v>#VALUE!</v>
      </c>
      <c r="W3792" s="676"/>
      <c r="X3792" s="507" t="e">
        <f t="shared" si="200"/>
        <v>#VALUE!</v>
      </c>
      <c r="Y3792" s="508" t="e">
        <f t="shared" si="201"/>
        <v>#VALUE!</v>
      </c>
      <c r="Z3792" s="509"/>
      <c r="AA3792" s="510"/>
      <c r="AB3792" s="421" t="s">
        <v>1315</v>
      </c>
      <c r="AC3792" s="431" t="s">
        <v>828</v>
      </c>
      <c r="AD3792" s="356"/>
      <c r="AE3792" s="356"/>
      <c r="AF3792" s="356"/>
      <c r="AG3792" s="356"/>
      <c r="AH3792" s="356"/>
      <c r="AI3792" s="356"/>
      <c r="AJ3792" s="441"/>
      <c r="AK3792" s="359"/>
    </row>
    <row r="3793" spans="1:37">
      <c r="A3793" s="367"/>
      <c r="B3793" s="445" t="s">
        <v>947</v>
      </c>
      <c r="C3793" s="402">
        <v>46.735599999999998</v>
      </c>
      <c r="D3793" s="428">
        <v>23.479600000000001</v>
      </c>
      <c r="E3793" s="449"/>
      <c r="F3793" s="450"/>
      <c r="G3793" s="450" t="s">
        <v>1645</v>
      </c>
      <c r="H3793" s="450" t="s">
        <v>5714</v>
      </c>
      <c r="I3793" s="452" t="s">
        <v>624</v>
      </c>
      <c r="J3793" s="457"/>
      <c r="K3793" s="407"/>
      <c r="L3793" s="407"/>
      <c r="M3793" s="407"/>
      <c r="N3793" s="425" t="s">
        <v>624</v>
      </c>
      <c r="O3793" s="437"/>
      <c r="P3793" s="406"/>
      <c r="Q3793" s="406"/>
      <c r="R3793" s="406"/>
      <c r="S3793" s="406"/>
      <c r="T3793" s="406"/>
      <c r="U3793" s="406"/>
      <c r="V3793" s="406" t="e">
        <f t="shared" si="202"/>
        <v>#VALUE!</v>
      </c>
      <c r="W3793" s="676"/>
      <c r="X3793" s="507" t="e">
        <f t="shared" si="200"/>
        <v>#VALUE!</v>
      </c>
      <c r="Y3793" s="508" t="e">
        <f t="shared" si="201"/>
        <v>#VALUE!</v>
      </c>
      <c r="Z3793" s="509"/>
      <c r="AA3793" s="510"/>
      <c r="AB3793" s="421" t="s">
        <v>1315</v>
      </c>
      <c r="AC3793" s="431" t="s">
        <v>828</v>
      </c>
      <c r="AD3793" s="356"/>
      <c r="AE3793" s="356"/>
      <c r="AF3793" s="356"/>
      <c r="AG3793" s="356"/>
      <c r="AH3793" s="356"/>
      <c r="AI3793" s="356"/>
      <c r="AJ3793" s="441"/>
      <c r="AK3793" s="359"/>
    </row>
    <row r="3794" spans="1:37">
      <c r="A3794" s="367"/>
      <c r="B3794" s="445" t="s">
        <v>200</v>
      </c>
      <c r="C3794" s="402">
        <v>46.735700000000001</v>
      </c>
      <c r="D3794" s="428">
        <v>23.478899999999999</v>
      </c>
      <c r="E3794" s="449"/>
      <c r="F3794" s="450"/>
      <c r="G3794" s="450" t="s">
        <v>1645</v>
      </c>
      <c r="H3794" s="450" t="s">
        <v>5715</v>
      </c>
      <c r="I3794" s="452" t="s">
        <v>624</v>
      </c>
      <c r="J3794" s="457"/>
      <c r="K3794" s="407"/>
      <c r="L3794" s="407"/>
      <c r="M3794" s="407"/>
      <c r="N3794" s="425" t="s">
        <v>624</v>
      </c>
      <c r="O3794" s="437"/>
      <c r="P3794" s="406"/>
      <c r="Q3794" s="406"/>
      <c r="R3794" s="406"/>
      <c r="S3794" s="406"/>
      <c r="T3794" s="406"/>
      <c r="U3794" s="406"/>
      <c r="V3794" s="406" t="e">
        <f t="shared" si="202"/>
        <v>#VALUE!</v>
      </c>
      <c r="W3794" s="676"/>
      <c r="X3794" s="507" t="e">
        <f t="shared" si="200"/>
        <v>#VALUE!</v>
      </c>
      <c r="Y3794" s="508" t="e">
        <f t="shared" si="201"/>
        <v>#VALUE!</v>
      </c>
      <c r="Z3794" s="509"/>
      <c r="AA3794" s="510"/>
      <c r="AB3794" s="421" t="s">
        <v>1315</v>
      </c>
      <c r="AC3794" s="431" t="s">
        <v>828</v>
      </c>
      <c r="AD3794" s="356"/>
      <c r="AE3794" s="356"/>
      <c r="AF3794" s="356"/>
      <c r="AG3794" s="356"/>
      <c r="AH3794" s="356"/>
      <c r="AI3794" s="356"/>
      <c r="AJ3794" s="441"/>
      <c r="AK3794" s="359"/>
    </row>
    <row r="3795" spans="1:37">
      <c r="A3795" s="367"/>
      <c r="B3795" s="445" t="s">
        <v>948</v>
      </c>
      <c r="C3795" s="402">
        <v>46.735100000000003</v>
      </c>
      <c r="D3795" s="428">
        <v>23.4831</v>
      </c>
      <c r="E3795" s="449"/>
      <c r="F3795" s="450"/>
      <c r="G3795" s="450" t="s">
        <v>1645</v>
      </c>
      <c r="H3795" s="450" t="s">
        <v>5716</v>
      </c>
      <c r="I3795" s="452" t="s">
        <v>624</v>
      </c>
      <c r="J3795" s="457"/>
      <c r="K3795" s="407"/>
      <c r="L3795" s="407"/>
      <c r="M3795" s="407"/>
      <c r="N3795" s="425" t="s">
        <v>624</v>
      </c>
      <c r="O3795" s="437"/>
      <c r="P3795" s="406"/>
      <c r="Q3795" s="406"/>
      <c r="R3795" s="406"/>
      <c r="S3795" s="406"/>
      <c r="T3795" s="406"/>
      <c r="U3795" s="406"/>
      <c r="V3795" s="406" t="e">
        <f t="shared" si="202"/>
        <v>#VALUE!</v>
      </c>
      <c r="W3795" s="676"/>
      <c r="X3795" s="507" t="e">
        <f t="shared" si="200"/>
        <v>#VALUE!</v>
      </c>
      <c r="Y3795" s="508" t="e">
        <f t="shared" si="201"/>
        <v>#VALUE!</v>
      </c>
      <c r="Z3795" s="509"/>
      <c r="AA3795" s="510"/>
      <c r="AB3795" s="421" t="s">
        <v>1315</v>
      </c>
      <c r="AC3795" s="431" t="s">
        <v>828</v>
      </c>
      <c r="AD3795" s="356"/>
      <c r="AE3795" s="356"/>
      <c r="AF3795" s="356"/>
      <c r="AG3795" s="356"/>
      <c r="AH3795" s="356"/>
      <c r="AI3795" s="356"/>
      <c r="AJ3795" s="441"/>
      <c r="AK3795" s="359"/>
    </row>
    <row r="3796" spans="1:37">
      <c r="A3796" s="367"/>
      <c r="B3796" s="445" t="s">
        <v>846</v>
      </c>
      <c r="C3796" s="402">
        <v>46.735199999999999</v>
      </c>
      <c r="D3796" s="428">
        <v>23.482399999999998</v>
      </c>
      <c r="E3796" s="449"/>
      <c r="F3796" s="450"/>
      <c r="G3796" s="450" t="s">
        <v>1645</v>
      </c>
      <c r="H3796" s="450" t="s">
        <v>5717</v>
      </c>
      <c r="I3796" s="452" t="s">
        <v>624</v>
      </c>
      <c r="J3796" s="457"/>
      <c r="K3796" s="407"/>
      <c r="L3796" s="407"/>
      <c r="M3796" s="407"/>
      <c r="N3796" s="425" t="s">
        <v>624</v>
      </c>
      <c r="O3796" s="437"/>
      <c r="P3796" s="406"/>
      <c r="Q3796" s="406"/>
      <c r="R3796" s="406"/>
      <c r="S3796" s="406"/>
      <c r="T3796" s="406"/>
      <c r="U3796" s="406"/>
      <c r="V3796" s="406" t="e">
        <f t="shared" si="202"/>
        <v>#VALUE!</v>
      </c>
      <c r="W3796" s="676"/>
      <c r="X3796" s="507" t="e">
        <f t="shared" si="200"/>
        <v>#VALUE!</v>
      </c>
      <c r="Y3796" s="508" t="e">
        <f t="shared" si="201"/>
        <v>#VALUE!</v>
      </c>
      <c r="Z3796" s="509"/>
      <c r="AA3796" s="510"/>
      <c r="AB3796" s="421" t="s">
        <v>1315</v>
      </c>
      <c r="AC3796" s="431" t="s">
        <v>828</v>
      </c>
      <c r="AD3796" s="356"/>
      <c r="AE3796" s="356"/>
      <c r="AF3796" s="356"/>
      <c r="AG3796" s="356"/>
      <c r="AH3796" s="356"/>
      <c r="AI3796" s="356"/>
      <c r="AJ3796" s="441"/>
      <c r="AK3796" s="359"/>
    </row>
    <row r="3797" spans="1:37">
      <c r="A3797" s="367"/>
      <c r="B3797" s="445">
        <v>12</v>
      </c>
      <c r="C3797" s="402">
        <v>46.735199999999999</v>
      </c>
      <c r="D3797" s="428">
        <v>23.4817</v>
      </c>
      <c r="E3797" s="449"/>
      <c r="F3797" s="450"/>
      <c r="G3797" s="450" t="s">
        <v>1645</v>
      </c>
      <c r="H3797" s="450" t="s">
        <v>5718</v>
      </c>
      <c r="I3797" s="452" t="s">
        <v>624</v>
      </c>
      <c r="J3797" s="457"/>
      <c r="K3797" s="407"/>
      <c r="L3797" s="407"/>
      <c r="M3797" s="407"/>
      <c r="N3797" s="425" t="s">
        <v>624</v>
      </c>
      <c r="O3797" s="437"/>
      <c r="P3797" s="406"/>
      <c r="Q3797" s="406"/>
      <c r="R3797" s="406"/>
      <c r="S3797" s="406"/>
      <c r="T3797" s="406"/>
      <c r="U3797" s="406"/>
      <c r="V3797" s="406" t="e">
        <f t="shared" si="202"/>
        <v>#VALUE!</v>
      </c>
      <c r="W3797" s="676"/>
      <c r="X3797" s="507" t="e">
        <f t="shared" si="200"/>
        <v>#VALUE!</v>
      </c>
      <c r="Y3797" s="508" t="e">
        <f t="shared" si="201"/>
        <v>#VALUE!</v>
      </c>
      <c r="Z3797" s="509"/>
      <c r="AA3797" s="510"/>
      <c r="AB3797" s="421" t="s">
        <v>1315</v>
      </c>
      <c r="AC3797" s="431" t="s">
        <v>828</v>
      </c>
      <c r="AD3797" s="356"/>
      <c r="AE3797" s="356"/>
      <c r="AF3797" s="356"/>
      <c r="AG3797" s="356"/>
      <c r="AH3797" s="356"/>
      <c r="AI3797" s="356"/>
      <c r="AJ3797" s="441"/>
      <c r="AK3797" s="359"/>
    </row>
    <row r="3798" spans="1:37">
      <c r="A3798" s="367"/>
      <c r="B3798" s="445" t="s">
        <v>949</v>
      </c>
      <c r="C3798" s="402">
        <v>46.735300000000002</v>
      </c>
      <c r="D3798" s="428">
        <v>23.481000000000002</v>
      </c>
      <c r="E3798" s="449"/>
      <c r="F3798" s="450"/>
      <c r="G3798" s="450" t="s">
        <v>1645</v>
      </c>
      <c r="H3798" s="450" t="s">
        <v>5719</v>
      </c>
      <c r="I3798" s="452" t="s">
        <v>624</v>
      </c>
      <c r="J3798" s="457"/>
      <c r="K3798" s="407"/>
      <c r="L3798" s="407"/>
      <c r="M3798" s="407"/>
      <c r="N3798" s="425" t="s">
        <v>624</v>
      </c>
      <c r="O3798" s="437"/>
      <c r="P3798" s="406"/>
      <c r="Q3798" s="406"/>
      <c r="R3798" s="406"/>
      <c r="S3798" s="406"/>
      <c r="T3798" s="406"/>
      <c r="U3798" s="406"/>
      <c r="V3798" s="406" t="e">
        <f t="shared" si="202"/>
        <v>#VALUE!</v>
      </c>
      <c r="W3798" s="676"/>
      <c r="X3798" s="507" t="e">
        <f t="shared" si="200"/>
        <v>#VALUE!</v>
      </c>
      <c r="Y3798" s="508" t="e">
        <f t="shared" si="201"/>
        <v>#VALUE!</v>
      </c>
      <c r="Z3798" s="509"/>
      <c r="AA3798" s="510"/>
      <c r="AB3798" s="421" t="s">
        <v>1315</v>
      </c>
      <c r="AC3798" s="431" t="s">
        <v>828</v>
      </c>
      <c r="AD3798" s="356"/>
      <c r="AE3798" s="356"/>
      <c r="AF3798" s="356"/>
      <c r="AG3798" s="356"/>
      <c r="AH3798" s="356"/>
      <c r="AI3798" s="356"/>
      <c r="AJ3798" s="441"/>
      <c r="AK3798" s="359"/>
    </row>
    <row r="3799" spans="1:37">
      <c r="A3799" s="367"/>
      <c r="B3799" s="445">
        <v>10</v>
      </c>
      <c r="C3799" s="402">
        <v>46.735399999999998</v>
      </c>
      <c r="D3799" s="428">
        <v>23.4803</v>
      </c>
      <c r="E3799" s="449"/>
      <c r="F3799" s="450"/>
      <c r="G3799" s="450" t="s">
        <v>1645</v>
      </c>
      <c r="H3799" s="450" t="s">
        <v>5720</v>
      </c>
      <c r="I3799" s="452" t="s">
        <v>624</v>
      </c>
      <c r="J3799" s="457"/>
      <c r="K3799" s="407"/>
      <c r="L3799" s="407"/>
      <c r="M3799" s="407"/>
      <c r="N3799" s="425" t="s">
        <v>624</v>
      </c>
      <c r="O3799" s="437"/>
      <c r="P3799" s="406"/>
      <c r="Q3799" s="406"/>
      <c r="R3799" s="406"/>
      <c r="S3799" s="406"/>
      <c r="T3799" s="406"/>
      <c r="U3799" s="406"/>
      <c r="V3799" s="406" t="e">
        <f t="shared" si="202"/>
        <v>#VALUE!</v>
      </c>
      <c r="W3799" s="676"/>
      <c r="X3799" s="507" t="e">
        <f t="shared" si="200"/>
        <v>#VALUE!</v>
      </c>
      <c r="Y3799" s="508" t="e">
        <f t="shared" si="201"/>
        <v>#VALUE!</v>
      </c>
      <c r="Z3799" s="509"/>
      <c r="AA3799" s="510"/>
      <c r="AB3799" s="421" t="s">
        <v>1315</v>
      </c>
      <c r="AC3799" s="431" t="s">
        <v>828</v>
      </c>
      <c r="AD3799" s="356"/>
      <c r="AE3799" s="356"/>
      <c r="AF3799" s="356"/>
      <c r="AG3799" s="356"/>
      <c r="AH3799" s="356"/>
      <c r="AI3799" s="356"/>
      <c r="AJ3799" s="441"/>
      <c r="AK3799" s="359"/>
    </row>
    <row r="3800" spans="1:37">
      <c r="A3800" s="367"/>
      <c r="B3800" s="445">
        <v>9</v>
      </c>
      <c r="C3800" s="402">
        <v>46.735399999999998</v>
      </c>
      <c r="D3800" s="428">
        <v>23.479600000000001</v>
      </c>
      <c r="E3800" s="449"/>
      <c r="F3800" s="450"/>
      <c r="G3800" s="450" t="s">
        <v>1645</v>
      </c>
      <c r="H3800" s="450" t="s">
        <v>5721</v>
      </c>
      <c r="I3800" s="452" t="s">
        <v>624</v>
      </c>
      <c r="J3800" s="457"/>
      <c r="K3800" s="407"/>
      <c r="L3800" s="407"/>
      <c r="M3800" s="407"/>
      <c r="N3800" s="425" t="s">
        <v>624</v>
      </c>
      <c r="O3800" s="437"/>
      <c r="P3800" s="406"/>
      <c r="Q3800" s="406"/>
      <c r="R3800" s="406"/>
      <c r="S3800" s="406"/>
      <c r="T3800" s="406"/>
      <c r="U3800" s="406"/>
      <c r="V3800" s="406" t="e">
        <f t="shared" si="202"/>
        <v>#VALUE!</v>
      </c>
      <c r="W3800" s="676"/>
      <c r="X3800" s="507" t="e">
        <f t="shared" si="200"/>
        <v>#VALUE!</v>
      </c>
      <c r="Y3800" s="508" t="e">
        <f t="shared" si="201"/>
        <v>#VALUE!</v>
      </c>
      <c r="Z3800" s="509"/>
      <c r="AA3800" s="510"/>
      <c r="AB3800" s="421" t="s">
        <v>1315</v>
      </c>
      <c r="AC3800" s="431" t="s">
        <v>828</v>
      </c>
      <c r="AD3800" s="356"/>
      <c r="AE3800" s="356"/>
      <c r="AF3800" s="356"/>
      <c r="AG3800" s="356"/>
      <c r="AH3800" s="356"/>
      <c r="AI3800" s="356"/>
      <c r="AJ3800" s="441"/>
      <c r="AK3800" s="359"/>
    </row>
    <row r="3801" spans="1:37">
      <c r="A3801" s="367"/>
      <c r="B3801" s="445" t="s">
        <v>845</v>
      </c>
      <c r="C3801" s="402">
        <v>46.735500000000002</v>
      </c>
      <c r="D3801" s="428">
        <v>23.478899999999999</v>
      </c>
      <c r="E3801" s="449"/>
      <c r="F3801" s="450"/>
      <c r="G3801" s="450" t="s">
        <v>1645</v>
      </c>
      <c r="H3801" s="450" t="s">
        <v>5721</v>
      </c>
      <c r="I3801" s="452" t="s">
        <v>624</v>
      </c>
      <c r="J3801" s="457"/>
      <c r="K3801" s="407"/>
      <c r="L3801" s="407"/>
      <c r="M3801" s="407"/>
      <c r="N3801" s="425" t="s">
        <v>624</v>
      </c>
      <c r="O3801" s="437"/>
      <c r="P3801" s="406"/>
      <c r="Q3801" s="406"/>
      <c r="R3801" s="406"/>
      <c r="S3801" s="406"/>
      <c r="T3801" s="406"/>
      <c r="U3801" s="406"/>
      <c r="V3801" s="406" t="e">
        <f t="shared" si="202"/>
        <v>#VALUE!</v>
      </c>
      <c r="W3801" s="676"/>
      <c r="X3801" s="507" t="e">
        <f t="shared" si="200"/>
        <v>#VALUE!</v>
      </c>
      <c r="Y3801" s="508" t="e">
        <f t="shared" si="201"/>
        <v>#VALUE!</v>
      </c>
      <c r="Z3801" s="509"/>
      <c r="AA3801" s="510"/>
      <c r="AB3801" s="421" t="s">
        <v>1315</v>
      </c>
      <c r="AC3801" s="431" t="s">
        <v>828</v>
      </c>
      <c r="AD3801" s="356"/>
      <c r="AE3801" s="356"/>
      <c r="AF3801" s="356"/>
      <c r="AG3801" s="356"/>
      <c r="AH3801" s="356"/>
      <c r="AI3801" s="356"/>
      <c r="AJ3801" s="441"/>
      <c r="AK3801" s="359"/>
    </row>
    <row r="3802" spans="1:37">
      <c r="A3802" s="367"/>
      <c r="B3802" s="445">
        <v>1</v>
      </c>
      <c r="C3802" s="402">
        <v>46.734900000000003</v>
      </c>
      <c r="D3802" s="428">
        <v>23.4831</v>
      </c>
      <c r="E3802" s="449"/>
      <c r="F3802" s="450"/>
      <c r="G3802" s="450" t="s">
        <v>1645</v>
      </c>
      <c r="H3802" s="450" t="s">
        <v>5722</v>
      </c>
      <c r="I3802" s="452" t="s">
        <v>624</v>
      </c>
      <c r="J3802" s="457"/>
      <c r="K3802" s="407"/>
      <c r="L3802" s="407"/>
      <c r="M3802" s="407"/>
      <c r="N3802" s="425" t="s">
        <v>624</v>
      </c>
      <c r="O3802" s="437"/>
      <c r="P3802" s="406"/>
      <c r="Q3802" s="406"/>
      <c r="R3802" s="406"/>
      <c r="S3802" s="406"/>
      <c r="T3802" s="406"/>
      <c r="U3802" s="406"/>
      <c r="V3802" s="406" t="e">
        <f t="shared" si="202"/>
        <v>#VALUE!</v>
      </c>
      <c r="W3802" s="676"/>
      <c r="X3802" s="507" t="e">
        <f t="shared" si="200"/>
        <v>#VALUE!</v>
      </c>
      <c r="Y3802" s="508" t="e">
        <f t="shared" si="201"/>
        <v>#VALUE!</v>
      </c>
      <c r="Z3802" s="509"/>
      <c r="AA3802" s="510"/>
      <c r="AB3802" s="421" t="s">
        <v>1315</v>
      </c>
      <c r="AC3802" s="431" t="s">
        <v>828</v>
      </c>
      <c r="AD3802" s="356"/>
      <c r="AE3802" s="356"/>
      <c r="AF3802" s="356"/>
      <c r="AG3802" s="356"/>
      <c r="AH3802" s="356"/>
      <c r="AI3802" s="356"/>
      <c r="AJ3802" s="441"/>
      <c r="AK3802" s="359"/>
    </row>
    <row r="3803" spans="1:37">
      <c r="A3803" s="367"/>
      <c r="B3803" s="445">
        <v>2</v>
      </c>
      <c r="C3803" s="402">
        <v>46.734900000000003</v>
      </c>
      <c r="D3803" s="428">
        <v>23.482299999999999</v>
      </c>
      <c r="E3803" s="449"/>
      <c r="F3803" s="450"/>
      <c r="G3803" s="450" t="s">
        <v>1645</v>
      </c>
      <c r="H3803" s="450" t="s">
        <v>5723</v>
      </c>
      <c r="I3803" s="452" t="s">
        <v>624</v>
      </c>
      <c r="J3803" s="457"/>
      <c r="K3803" s="407"/>
      <c r="L3803" s="407"/>
      <c r="M3803" s="407"/>
      <c r="N3803" s="425" t="s">
        <v>624</v>
      </c>
      <c r="O3803" s="437"/>
      <c r="P3803" s="406"/>
      <c r="Q3803" s="406"/>
      <c r="R3803" s="406"/>
      <c r="S3803" s="406"/>
      <c r="T3803" s="406"/>
      <c r="U3803" s="406"/>
      <c r="V3803" s="406" t="e">
        <f t="shared" si="202"/>
        <v>#VALUE!</v>
      </c>
      <c r="W3803" s="676"/>
      <c r="X3803" s="507" t="e">
        <f t="shared" si="200"/>
        <v>#VALUE!</v>
      </c>
      <c r="Y3803" s="508" t="e">
        <f t="shared" si="201"/>
        <v>#VALUE!</v>
      </c>
      <c r="Z3803" s="509"/>
      <c r="AA3803" s="510"/>
      <c r="AB3803" s="421" t="s">
        <v>1315</v>
      </c>
      <c r="AC3803" s="431" t="s">
        <v>828</v>
      </c>
      <c r="AD3803" s="356"/>
      <c r="AE3803" s="356"/>
      <c r="AF3803" s="356"/>
      <c r="AG3803" s="356"/>
      <c r="AH3803" s="356"/>
      <c r="AI3803" s="356"/>
      <c r="AJ3803" s="441"/>
      <c r="AK3803" s="359"/>
    </row>
    <row r="3804" spans="1:37">
      <c r="A3804" s="367"/>
      <c r="B3804" s="445">
        <v>3</v>
      </c>
      <c r="C3804" s="402">
        <v>46.734999999999999</v>
      </c>
      <c r="D3804" s="428">
        <v>23.4816</v>
      </c>
      <c r="E3804" s="449"/>
      <c r="F3804" s="450"/>
      <c r="G3804" s="450" t="s">
        <v>1645</v>
      </c>
      <c r="H3804" s="450" t="s">
        <v>5724</v>
      </c>
      <c r="I3804" s="452" t="s">
        <v>624</v>
      </c>
      <c r="J3804" s="457"/>
      <c r="K3804" s="407"/>
      <c r="L3804" s="407"/>
      <c r="M3804" s="407"/>
      <c r="N3804" s="425" t="s">
        <v>624</v>
      </c>
      <c r="O3804" s="437"/>
      <c r="P3804" s="406"/>
      <c r="Q3804" s="406"/>
      <c r="R3804" s="406"/>
      <c r="S3804" s="406"/>
      <c r="T3804" s="406"/>
      <c r="U3804" s="406"/>
      <c r="V3804" s="406" t="e">
        <f t="shared" si="202"/>
        <v>#VALUE!</v>
      </c>
      <c r="W3804" s="676"/>
      <c r="X3804" s="507" t="e">
        <f t="shared" si="200"/>
        <v>#VALUE!</v>
      </c>
      <c r="Y3804" s="508" t="e">
        <f t="shared" si="201"/>
        <v>#VALUE!</v>
      </c>
      <c r="Z3804" s="509"/>
      <c r="AA3804" s="510"/>
      <c r="AB3804" s="421" t="s">
        <v>1315</v>
      </c>
      <c r="AC3804" s="431" t="s">
        <v>828</v>
      </c>
      <c r="AD3804" s="356"/>
      <c r="AE3804" s="356"/>
      <c r="AF3804" s="356"/>
      <c r="AG3804" s="356"/>
      <c r="AH3804" s="356"/>
      <c r="AI3804" s="356"/>
      <c r="AJ3804" s="441"/>
      <c r="AK3804" s="359"/>
    </row>
    <row r="3805" spans="1:37">
      <c r="A3805" s="367"/>
      <c r="B3805" s="445">
        <v>4</v>
      </c>
      <c r="C3805" s="402">
        <v>46.735100000000003</v>
      </c>
      <c r="D3805" s="428">
        <v>23.480899999999998</v>
      </c>
      <c r="E3805" s="449"/>
      <c r="F3805" s="450"/>
      <c r="G3805" s="450" t="s">
        <v>1645</v>
      </c>
      <c r="H3805" s="450" t="s">
        <v>5725</v>
      </c>
      <c r="I3805" s="452" t="s">
        <v>624</v>
      </c>
      <c r="J3805" s="457"/>
      <c r="K3805" s="407"/>
      <c r="L3805" s="407"/>
      <c r="M3805" s="407"/>
      <c r="N3805" s="425" t="s">
        <v>624</v>
      </c>
      <c r="O3805" s="437"/>
      <c r="P3805" s="406"/>
      <c r="Q3805" s="406"/>
      <c r="R3805" s="406"/>
      <c r="S3805" s="406"/>
      <c r="T3805" s="406"/>
      <c r="U3805" s="406"/>
      <c r="V3805" s="406" t="e">
        <f t="shared" si="202"/>
        <v>#VALUE!</v>
      </c>
      <c r="W3805" s="676"/>
      <c r="X3805" s="507" t="e">
        <f t="shared" si="200"/>
        <v>#VALUE!</v>
      </c>
      <c r="Y3805" s="508" t="e">
        <f t="shared" si="201"/>
        <v>#VALUE!</v>
      </c>
      <c r="Z3805" s="509"/>
      <c r="AA3805" s="510"/>
      <c r="AB3805" s="421" t="s">
        <v>1315</v>
      </c>
      <c r="AC3805" s="431" t="s">
        <v>828</v>
      </c>
      <c r="AD3805" s="356"/>
      <c r="AE3805" s="356"/>
      <c r="AF3805" s="356"/>
      <c r="AG3805" s="356"/>
      <c r="AH3805" s="356"/>
      <c r="AI3805" s="356"/>
      <c r="AJ3805" s="441"/>
      <c r="AK3805" s="359"/>
    </row>
    <row r="3806" spans="1:37">
      <c r="A3806" s="367"/>
      <c r="B3806" s="445">
        <v>5</v>
      </c>
      <c r="C3806" s="402">
        <v>46.735100000000003</v>
      </c>
      <c r="D3806" s="428">
        <v>23.4802</v>
      </c>
      <c r="E3806" s="449"/>
      <c r="F3806" s="450"/>
      <c r="G3806" s="450" t="s">
        <v>1645</v>
      </c>
      <c r="H3806" s="450" t="s">
        <v>5726</v>
      </c>
      <c r="I3806" s="452" t="s">
        <v>624</v>
      </c>
      <c r="J3806" s="457"/>
      <c r="K3806" s="407"/>
      <c r="L3806" s="407"/>
      <c r="M3806" s="407"/>
      <c r="N3806" s="425" t="s">
        <v>624</v>
      </c>
      <c r="O3806" s="437"/>
      <c r="P3806" s="406"/>
      <c r="Q3806" s="406"/>
      <c r="R3806" s="406"/>
      <c r="S3806" s="406"/>
      <c r="T3806" s="406"/>
      <c r="U3806" s="406"/>
      <c r="V3806" s="406" t="e">
        <f t="shared" si="202"/>
        <v>#VALUE!</v>
      </c>
      <c r="W3806" s="676"/>
      <c r="X3806" s="507" t="e">
        <f t="shared" si="200"/>
        <v>#VALUE!</v>
      </c>
      <c r="Y3806" s="508" t="e">
        <f t="shared" si="201"/>
        <v>#VALUE!</v>
      </c>
      <c r="Z3806" s="509"/>
      <c r="AA3806" s="510"/>
      <c r="AB3806" s="421" t="s">
        <v>1315</v>
      </c>
      <c r="AC3806" s="431" t="s">
        <v>828</v>
      </c>
      <c r="AD3806" s="356"/>
      <c r="AE3806" s="356"/>
      <c r="AF3806" s="356"/>
      <c r="AG3806" s="356"/>
      <c r="AH3806" s="356"/>
      <c r="AI3806" s="356"/>
      <c r="AJ3806" s="441"/>
      <c r="AK3806" s="359"/>
    </row>
    <row r="3807" spans="1:37">
      <c r="A3807" s="367"/>
      <c r="B3807" s="445">
        <v>6</v>
      </c>
      <c r="C3807" s="402">
        <v>46.735199999999999</v>
      </c>
      <c r="D3807" s="428">
        <v>23.479600000000001</v>
      </c>
      <c r="E3807" s="449"/>
      <c r="F3807" s="450"/>
      <c r="G3807" s="450" t="s">
        <v>1645</v>
      </c>
      <c r="H3807" s="450" t="s">
        <v>5727</v>
      </c>
      <c r="I3807" s="452" t="s">
        <v>624</v>
      </c>
      <c r="J3807" s="457"/>
      <c r="K3807" s="407"/>
      <c r="L3807" s="407"/>
      <c r="M3807" s="407"/>
      <c r="N3807" s="425" t="s">
        <v>624</v>
      </c>
      <c r="O3807" s="437"/>
      <c r="P3807" s="406"/>
      <c r="Q3807" s="406"/>
      <c r="R3807" s="406"/>
      <c r="S3807" s="406"/>
      <c r="T3807" s="406"/>
      <c r="U3807" s="406"/>
      <c r="V3807" s="406" t="e">
        <f t="shared" si="202"/>
        <v>#VALUE!</v>
      </c>
      <c r="W3807" s="676"/>
      <c r="X3807" s="507" t="e">
        <f t="shared" si="200"/>
        <v>#VALUE!</v>
      </c>
      <c r="Y3807" s="508" t="e">
        <f t="shared" si="201"/>
        <v>#VALUE!</v>
      </c>
      <c r="Z3807" s="509"/>
      <c r="AA3807" s="510"/>
      <c r="AB3807" s="421" t="s">
        <v>1315</v>
      </c>
      <c r="AC3807" s="431" t="s">
        <v>828</v>
      </c>
      <c r="AD3807" s="356"/>
      <c r="AE3807" s="356"/>
      <c r="AF3807" s="356"/>
      <c r="AG3807" s="356"/>
      <c r="AH3807" s="356"/>
      <c r="AI3807" s="356"/>
      <c r="AJ3807" s="441"/>
      <c r="AK3807" s="359"/>
    </row>
    <row r="3808" spans="1:37">
      <c r="A3808" s="367"/>
      <c r="B3808" s="445">
        <v>7</v>
      </c>
      <c r="C3808" s="402">
        <v>46.735300000000002</v>
      </c>
      <c r="D3808" s="428">
        <v>23.4788</v>
      </c>
      <c r="E3808" s="449"/>
      <c r="F3808" s="450"/>
      <c r="G3808" s="450" t="s">
        <v>1645</v>
      </c>
      <c r="H3808" s="450" t="s">
        <v>5728</v>
      </c>
      <c r="I3808" s="452" t="s">
        <v>624</v>
      </c>
      <c r="J3808" s="457"/>
      <c r="K3808" s="407"/>
      <c r="L3808" s="407"/>
      <c r="M3808" s="407"/>
      <c r="N3808" s="425" t="s">
        <v>624</v>
      </c>
      <c r="O3808" s="437"/>
      <c r="P3808" s="406"/>
      <c r="Q3808" s="406"/>
      <c r="R3808" s="406"/>
      <c r="S3808" s="406"/>
      <c r="T3808" s="406"/>
      <c r="U3808" s="406"/>
      <c r="V3808" s="406" t="e">
        <f t="shared" si="202"/>
        <v>#VALUE!</v>
      </c>
      <c r="W3808" s="676"/>
      <c r="X3808" s="507" t="e">
        <f t="shared" si="200"/>
        <v>#VALUE!</v>
      </c>
      <c r="Y3808" s="508" t="e">
        <f t="shared" si="201"/>
        <v>#VALUE!</v>
      </c>
      <c r="Z3808" s="509"/>
      <c r="AA3808" s="510"/>
      <c r="AB3808" s="421" t="s">
        <v>1315</v>
      </c>
      <c r="AC3808" s="431" t="s">
        <v>828</v>
      </c>
      <c r="AD3808" s="356"/>
      <c r="AE3808" s="356"/>
      <c r="AF3808" s="356"/>
      <c r="AG3808" s="356"/>
      <c r="AH3808" s="356"/>
      <c r="AI3808" s="356"/>
      <c r="AJ3808" s="441"/>
      <c r="AK3808" s="359"/>
    </row>
    <row r="3809" spans="1:37">
      <c r="A3809" s="367"/>
      <c r="B3809" s="445">
        <v>8</v>
      </c>
      <c r="C3809" s="402">
        <v>46.734999999999999</v>
      </c>
      <c r="D3809" s="428">
        <v>23.479600000000001</v>
      </c>
      <c r="E3809" s="449"/>
      <c r="F3809" s="450"/>
      <c r="G3809" s="450" t="s">
        <v>1645</v>
      </c>
      <c r="H3809" s="450" t="s">
        <v>5729</v>
      </c>
      <c r="I3809" s="452" t="s">
        <v>624</v>
      </c>
      <c r="J3809" s="457"/>
      <c r="K3809" s="407"/>
      <c r="L3809" s="407"/>
      <c r="M3809" s="407"/>
      <c r="N3809" s="425" t="s">
        <v>624</v>
      </c>
      <c r="O3809" s="437"/>
      <c r="P3809" s="406"/>
      <c r="Q3809" s="406"/>
      <c r="R3809" s="406"/>
      <c r="S3809" s="406"/>
      <c r="T3809" s="406"/>
      <c r="U3809" s="406"/>
      <c r="V3809" s="406" t="e">
        <f t="shared" si="202"/>
        <v>#VALUE!</v>
      </c>
      <c r="W3809" s="676"/>
      <c r="X3809" s="507" t="e">
        <f t="shared" si="200"/>
        <v>#VALUE!</v>
      </c>
      <c r="Y3809" s="508" t="e">
        <f t="shared" si="201"/>
        <v>#VALUE!</v>
      </c>
      <c r="Z3809" s="509"/>
      <c r="AA3809" s="510"/>
      <c r="AB3809" s="421" t="s">
        <v>1315</v>
      </c>
      <c r="AC3809" s="431" t="s">
        <v>828</v>
      </c>
      <c r="AD3809" s="356"/>
      <c r="AE3809" s="356"/>
      <c r="AF3809" s="356"/>
      <c r="AG3809" s="356"/>
      <c r="AH3809" s="356"/>
      <c r="AI3809" s="356"/>
      <c r="AJ3809" s="441"/>
      <c r="AK3809" s="359"/>
    </row>
    <row r="3810" spans="1:37">
      <c r="A3810" s="367"/>
      <c r="B3810" s="445">
        <v>9</v>
      </c>
      <c r="C3810" s="402">
        <v>46.734900000000003</v>
      </c>
      <c r="D3810" s="428">
        <v>23.4802</v>
      </c>
      <c r="E3810" s="449"/>
      <c r="F3810" s="450"/>
      <c r="G3810" s="450" t="s">
        <v>1645</v>
      </c>
      <c r="H3810" s="450" t="s">
        <v>5730</v>
      </c>
      <c r="I3810" s="452" t="s">
        <v>624</v>
      </c>
      <c r="J3810" s="457"/>
      <c r="K3810" s="407"/>
      <c r="L3810" s="407"/>
      <c r="M3810" s="407"/>
      <c r="N3810" s="425" t="s">
        <v>624</v>
      </c>
      <c r="O3810" s="437"/>
      <c r="P3810" s="406"/>
      <c r="Q3810" s="406"/>
      <c r="R3810" s="406"/>
      <c r="S3810" s="406"/>
      <c r="T3810" s="406"/>
      <c r="U3810" s="406"/>
      <c r="V3810" s="406" t="e">
        <f t="shared" si="202"/>
        <v>#VALUE!</v>
      </c>
      <c r="W3810" s="676"/>
      <c r="X3810" s="507" t="e">
        <f t="shared" si="200"/>
        <v>#VALUE!</v>
      </c>
      <c r="Y3810" s="508" t="e">
        <f t="shared" si="201"/>
        <v>#VALUE!</v>
      </c>
      <c r="Z3810" s="509"/>
      <c r="AA3810" s="510"/>
      <c r="AB3810" s="421" t="s">
        <v>1315</v>
      </c>
      <c r="AC3810" s="431" t="s">
        <v>828</v>
      </c>
      <c r="AD3810" s="356"/>
      <c r="AE3810" s="356"/>
      <c r="AF3810" s="356"/>
      <c r="AG3810" s="356"/>
      <c r="AH3810" s="356"/>
      <c r="AI3810" s="356"/>
      <c r="AJ3810" s="441"/>
      <c r="AK3810" s="359"/>
    </row>
    <row r="3811" spans="1:37">
      <c r="A3811" s="367"/>
      <c r="B3811" s="445">
        <v>10</v>
      </c>
      <c r="C3811" s="402">
        <v>46.7348</v>
      </c>
      <c r="D3811" s="428">
        <v>23.480899999999998</v>
      </c>
      <c r="E3811" s="449"/>
      <c r="F3811" s="450"/>
      <c r="G3811" s="450" t="s">
        <v>1645</v>
      </c>
      <c r="H3811" s="450" t="s">
        <v>5731</v>
      </c>
      <c r="I3811" s="452" t="s">
        <v>624</v>
      </c>
      <c r="J3811" s="457"/>
      <c r="K3811" s="407"/>
      <c r="L3811" s="407"/>
      <c r="M3811" s="407"/>
      <c r="N3811" s="425" t="s">
        <v>624</v>
      </c>
      <c r="O3811" s="437"/>
      <c r="P3811" s="406"/>
      <c r="Q3811" s="406"/>
      <c r="R3811" s="406"/>
      <c r="S3811" s="406"/>
      <c r="T3811" s="406"/>
      <c r="U3811" s="406"/>
      <c r="V3811" s="406" t="e">
        <f t="shared" si="202"/>
        <v>#VALUE!</v>
      </c>
      <c r="W3811" s="676"/>
      <c r="X3811" s="507" t="e">
        <f t="shared" si="200"/>
        <v>#VALUE!</v>
      </c>
      <c r="Y3811" s="508" t="e">
        <f t="shared" si="201"/>
        <v>#VALUE!</v>
      </c>
      <c r="Z3811" s="509"/>
      <c r="AA3811" s="510"/>
      <c r="AB3811" s="421" t="s">
        <v>1315</v>
      </c>
      <c r="AC3811" s="431" t="s">
        <v>828</v>
      </c>
      <c r="AD3811" s="356"/>
      <c r="AE3811" s="356"/>
      <c r="AF3811" s="356"/>
      <c r="AG3811" s="356"/>
      <c r="AH3811" s="356"/>
      <c r="AI3811" s="356"/>
      <c r="AJ3811" s="441"/>
      <c r="AK3811" s="359"/>
    </row>
    <row r="3812" spans="1:37">
      <c r="A3812" s="367"/>
      <c r="B3812" s="445">
        <v>11</v>
      </c>
      <c r="C3812" s="402">
        <v>46.7348</v>
      </c>
      <c r="D3812" s="428">
        <v>23.4816</v>
      </c>
      <c r="E3812" s="449"/>
      <c r="F3812" s="450"/>
      <c r="G3812" s="450" t="s">
        <v>1645</v>
      </c>
      <c r="H3812" s="450" t="s">
        <v>5732</v>
      </c>
      <c r="I3812" s="452" t="s">
        <v>624</v>
      </c>
      <c r="J3812" s="457"/>
      <c r="K3812" s="407"/>
      <c r="L3812" s="407"/>
      <c r="M3812" s="407"/>
      <c r="N3812" s="425" t="s">
        <v>624</v>
      </c>
      <c r="O3812" s="437"/>
      <c r="P3812" s="406"/>
      <c r="Q3812" s="406"/>
      <c r="R3812" s="406"/>
      <c r="S3812" s="406"/>
      <c r="T3812" s="406"/>
      <c r="U3812" s="406"/>
      <c r="V3812" s="406" t="e">
        <f t="shared" si="202"/>
        <v>#VALUE!</v>
      </c>
      <c r="W3812" s="676"/>
      <c r="X3812" s="507" t="e">
        <f t="shared" si="200"/>
        <v>#VALUE!</v>
      </c>
      <c r="Y3812" s="508" t="e">
        <f t="shared" si="201"/>
        <v>#VALUE!</v>
      </c>
      <c r="Z3812" s="509"/>
      <c r="AA3812" s="510"/>
      <c r="AB3812" s="421" t="s">
        <v>1315</v>
      </c>
      <c r="AC3812" s="431" t="s">
        <v>828</v>
      </c>
      <c r="AD3812" s="356"/>
      <c r="AE3812" s="356"/>
      <c r="AF3812" s="356"/>
      <c r="AG3812" s="356"/>
      <c r="AH3812" s="356"/>
      <c r="AI3812" s="356"/>
      <c r="AJ3812" s="441"/>
      <c r="AK3812" s="359"/>
    </row>
    <row r="3813" spans="1:37">
      <c r="A3813" s="367"/>
      <c r="B3813" s="445">
        <v>12</v>
      </c>
      <c r="C3813" s="402">
        <v>46.734699999999997</v>
      </c>
      <c r="D3813" s="428">
        <v>23.482299999999999</v>
      </c>
      <c r="E3813" s="449"/>
      <c r="F3813" s="450"/>
      <c r="G3813" s="450" t="s">
        <v>1645</v>
      </c>
      <c r="H3813" s="450" t="s">
        <v>5733</v>
      </c>
      <c r="I3813" s="452" t="s">
        <v>624</v>
      </c>
      <c r="J3813" s="457"/>
      <c r="K3813" s="407"/>
      <c r="L3813" s="407"/>
      <c r="M3813" s="407"/>
      <c r="N3813" s="425" t="s">
        <v>624</v>
      </c>
      <c r="O3813" s="437"/>
      <c r="P3813" s="406"/>
      <c r="Q3813" s="406"/>
      <c r="R3813" s="406"/>
      <c r="S3813" s="406"/>
      <c r="T3813" s="406"/>
      <c r="U3813" s="406"/>
      <c r="V3813" s="406" t="e">
        <f t="shared" si="202"/>
        <v>#VALUE!</v>
      </c>
      <c r="W3813" s="676"/>
      <c r="X3813" s="507" t="e">
        <f t="shared" si="200"/>
        <v>#VALUE!</v>
      </c>
      <c r="Y3813" s="508" t="e">
        <f t="shared" si="201"/>
        <v>#VALUE!</v>
      </c>
      <c r="Z3813" s="509"/>
      <c r="AA3813" s="510"/>
      <c r="AB3813" s="421" t="s">
        <v>1315</v>
      </c>
      <c r="AC3813" s="431" t="s">
        <v>828</v>
      </c>
      <c r="AD3813" s="356"/>
      <c r="AE3813" s="356"/>
      <c r="AF3813" s="356"/>
      <c r="AG3813" s="356"/>
      <c r="AH3813" s="356"/>
      <c r="AI3813" s="356"/>
      <c r="AJ3813" s="441"/>
      <c r="AK3813" s="359"/>
    </row>
    <row r="3814" spans="1:37">
      <c r="A3814" s="367"/>
      <c r="B3814" s="445">
        <v>13</v>
      </c>
      <c r="C3814" s="402">
        <v>46.734699999999997</v>
      </c>
      <c r="D3814" s="428">
        <v>23.483000000000001</v>
      </c>
      <c r="E3814" s="449"/>
      <c r="F3814" s="450"/>
      <c r="G3814" s="450" t="s">
        <v>1645</v>
      </c>
      <c r="H3814" s="450" t="s">
        <v>5734</v>
      </c>
      <c r="I3814" s="452" t="s">
        <v>624</v>
      </c>
      <c r="J3814" s="457"/>
      <c r="K3814" s="407"/>
      <c r="L3814" s="407"/>
      <c r="M3814" s="407"/>
      <c r="N3814" s="425" t="s">
        <v>624</v>
      </c>
      <c r="O3814" s="437"/>
      <c r="P3814" s="406"/>
      <c r="Q3814" s="406"/>
      <c r="R3814" s="406"/>
      <c r="S3814" s="406"/>
      <c r="T3814" s="406"/>
      <c r="U3814" s="406"/>
      <c r="V3814" s="406" t="e">
        <f t="shared" si="202"/>
        <v>#VALUE!</v>
      </c>
      <c r="W3814" s="676"/>
      <c r="X3814" s="507" t="e">
        <f t="shared" si="200"/>
        <v>#VALUE!</v>
      </c>
      <c r="Y3814" s="508" t="e">
        <f t="shared" si="201"/>
        <v>#VALUE!</v>
      </c>
      <c r="Z3814" s="509"/>
      <c r="AA3814" s="510"/>
      <c r="AB3814" s="421" t="s">
        <v>1315</v>
      </c>
      <c r="AC3814" s="431" t="s">
        <v>828</v>
      </c>
      <c r="AD3814" s="356"/>
      <c r="AE3814" s="356"/>
      <c r="AF3814" s="356"/>
      <c r="AG3814" s="356"/>
      <c r="AH3814" s="356"/>
      <c r="AI3814" s="356"/>
      <c r="AJ3814" s="441"/>
      <c r="AK3814" s="359"/>
    </row>
    <row r="3815" spans="1:37">
      <c r="A3815" s="367"/>
      <c r="B3815" s="445" t="s">
        <v>93</v>
      </c>
      <c r="C3815" s="402">
        <v>46.740499999999997</v>
      </c>
      <c r="D3815" s="428">
        <v>23.495899999999999</v>
      </c>
      <c r="E3815" s="449"/>
      <c r="F3815" s="450"/>
      <c r="G3815" s="450" t="s">
        <v>1645</v>
      </c>
      <c r="H3815" s="450" t="s">
        <v>3168</v>
      </c>
      <c r="I3815" s="452" t="s">
        <v>624</v>
      </c>
      <c r="J3815" s="457"/>
      <c r="K3815" s="407"/>
      <c r="L3815" s="407"/>
      <c r="M3815" s="407"/>
      <c r="N3815" s="425" t="s">
        <v>624</v>
      </c>
      <c r="O3815" s="437"/>
      <c r="P3815" s="406"/>
      <c r="Q3815" s="406"/>
      <c r="R3815" s="406"/>
      <c r="S3815" s="406"/>
      <c r="T3815" s="406"/>
      <c r="U3815" s="406"/>
      <c r="V3815" s="406" t="e">
        <f t="shared" si="202"/>
        <v>#VALUE!</v>
      </c>
      <c r="W3815" s="676"/>
      <c r="X3815" s="507" t="e">
        <f t="shared" si="200"/>
        <v>#VALUE!</v>
      </c>
      <c r="Y3815" s="508" t="e">
        <f t="shared" si="201"/>
        <v>#VALUE!</v>
      </c>
      <c r="Z3815" s="509"/>
      <c r="AA3815" s="510"/>
      <c r="AB3815" s="421" t="s">
        <v>1315</v>
      </c>
      <c r="AC3815" s="431" t="s">
        <v>828</v>
      </c>
      <c r="AD3815" s="356"/>
      <c r="AE3815" s="356"/>
      <c r="AF3815" s="356"/>
      <c r="AG3815" s="356"/>
      <c r="AH3815" s="356"/>
      <c r="AI3815" s="356"/>
      <c r="AJ3815" s="441"/>
      <c r="AK3815" s="359"/>
    </row>
    <row r="3816" spans="1:37">
      <c r="A3816" s="367"/>
      <c r="B3816" s="445" t="s">
        <v>94</v>
      </c>
      <c r="C3816" s="402">
        <v>46.740200000000002</v>
      </c>
      <c r="D3816" s="428">
        <v>23.495899999999999</v>
      </c>
      <c r="E3816" s="449"/>
      <c r="F3816" s="450"/>
      <c r="G3816" s="450" t="s">
        <v>1645</v>
      </c>
      <c r="H3816" s="450" t="s">
        <v>3168</v>
      </c>
      <c r="I3816" s="452" t="s">
        <v>624</v>
      </c>
      <c r="J3816" s="457"/>
      <c r="K3816" s="407"/>
      <c r="L3816" s="407"/>
      <c r="M3816" s="407"/>
      <c r="N3816" s="425" t="s">
        <v>624</v>
      </c>
      <c r="O3816" s="437"/>
      <c r="P3816" s="406"/>
      <c r="Q3816" s="406"/>
      <c r="R3816" s="406"/>
      <c r="S3816" s="406"/>
      <c r="T3816" s="406"/>
      <c r="U3816" s="406"/>
      <c r="V3816" s="406" t="e">
        <f t="shared" si="202"/>
        <v>#VALUE!</v>
      </c>
      <c r="W3816" s="676"/>
      <c r="X3816" s="507" t="e">
        <f t="shared" si="200"/>
        <v>#VALUE!</v>
      </c>
      <c r="Y3816" s="508" t="e">
        <f t="shared" si="201"/>
        <v>#VALUE!</v>
      </c>
      <c r="Z3816" s="509"/>
      <c r="AA3816" s="510"/>
      <c r="AB3816" s="421" t="s">
        <v>1315</v>
      </c>
      <c r="AC3816" s="431" t="s">
        <v>828</v>
      </c>
      <c r="AD3816" s="356"/>
      <c r="AE3816" s="356"/>
      <c r="AF3816" s="356"/>
      <c r="AG3816" s="356"/>
      <c r="AH3816" s="356"/>
      <c r="AI3816" s="356"/>
      <c r="AJ3816" s="441"/>
      <c r="AK3816" s="359"/>
    </row>
    <row r="3817" spans="1:37">
      <c r="A3817" s="367"/>
      <c r="B3817" s="445" t="s">
        <v>95</v>
      </c>
      <c r="C3817" s="402">
        <v>46.739899999999999</v>
      </c>
      <c r="D3817" s="428">
        <v>23.495799999999999</v>
      </c>
      <c r="E3817" s="449"/>
      <c r="F3817" s="450"/>
      <c r="G3817" s="450" t="s">
        <v>1645</v>
      </c>
      <c r="H3817" s="450" t="s">
        <v>3168</v>
      </c>
      <c r="I3817" s="452" t="s">
        <v>624</v>
      </c>
      <c r="J3817" s="457"/>
      <c r="K3817" s="407"/>
      <c r="L3817" s="407"/>
      <c r="M3817" s="407"/>
      <c r="N3817" s="425" t="s">
        <v>624</v>
      </c>
      <c r="O3817" s="437"/>
      <c r="P3817" s="406"/>
      <c r="Q3817" s="406"/>
      <c r="R3817" s="406"/>
      <c r="S3817" s="406"/>
      <c r="T3817" s="406"/>
      <c r="U3817" s="406"/>
      <c r="V3817" s="406" t="e">
        <f t="shared" si="202"/>
        <v>#VALUE!</v>
      </c>
      <c r="W3817" s="676"/>
      <c r="X3817" s="507" t="e">
        <f t="shared" ref="X3817:X3880" si="203">CONCATENATE(IF(ISBLANK(O3817),"",CONCATENATE(O3817,O$2,", ")),IF(ISBLANK(P3817),"",CONCATENATE(P3817,P$2,", ")),IF(ISBLANK(Q3817),"",CONCATENATE(Q3817,Q$2,", ")),IF(ISBLANK(R3817),"",CONCATENATE(R3817,R$2,", ")),IF(ISBLANK(S3817),"",CONCATENATE(S3817,S$2,", ")),IF(ISBLANK(T3817),"",CONCATENATE(T3817,T$2,", ")),IF(ISBLANK(U3817),"",CONCATENATE(U3817,U$2,", ")),IF(ISBLANK(V3817),"",CONCATENATE(W3817,V3817,V$2)))</f>
        <v>#VALUE!</v>
      </c>
      <c r="Y3817" s="508" t="e">
        <f t="shared" ref="Y3817:Y3880" si="204">W3817&amp;N3817&amp;" din care "&amp;X3817</f>
        <v>#VALUE!</v>
      </c>
      <c r="Z3817" s="509"/>
      <c r="AA3817" s="510"/>
      <c r="AB3817" s="421" t="s">
        <v>1315</v>
      </c>
      <c r="AC3817" s="431" t="s">
        <v>828</v>
      </c>
      <c r="AD3817" s="356"/>
      <c r="AE3817" s="356"/>
      <c r="AF3817" s="356"/>
      <c r="AG3817" s="356"/>
      <c r="AH3817" s="356"/>
      <c r="AI3817" s="356"/>
      <c r="AJ3817" s="441"/>
      <c r="AK3817" s="359"/>
    </row>
    <row r="3818" spans="1:37">
      <c r="A3818" s="367"/>
      <c r="B3818" s="445" t="s">
        <v>107</v>
      </c>
      <c r="C3818" s="402">
        <v>46.7395</v>
      </c>
      <c r="D3818" s="428">
        <v>23.495799999999999</v>
      </c>
      <c r="E3818" s="449"/>
      <c r="F3818" s="450"/>
      <c r="G3818" s="450" t="s">
        <v>1645</v>
      </c>
      <c r="H3818" s="450" t="s">
        <v>3168</v>
      </c>
      <c r="I3818" s="452" t="s">
        <v>624</v>
      </c>
      <c r="J3818" s="457"/>
      <c r="K3818" s="407"/>
      <c r="L3818" s="407"/>
      <c r="M3818" s="407"/>
      <c r="N3818" s="425" t="s">
        <v>624</v>
      </c>
      <c r="O3818" s="437"/>
      <c r="P3818" s="406"/>
      <c r="Q3818" s="406"/>
      <c r="R3818" s="406"/>
      <c r="S3818" s="406"/>
      <c r="T3818" s="406"/>
      <c r="U3818" s="406"/>
      <c r="V3818" s="406" t="e">
        <f t="shared" ref="V3818:V3881" si="205">N3818-SUM(O3818:U3818)</f>
        <v>#VALUE!</v>
      </c>
      <c r="W3818" s="676"/>
      <c r="X3818" s="507" t="e">
        <f t="shared" si="203"/>
        <v>#VALUE!</v>
      </c>
      <c r="Y3818" s="508" t="e">
        <f t="shared" si="204"/>
        <v>#VALUE!</v>
      </c>
      <c r="Z3818" s="509"/>
      <c r="AA3818" s="510"/>
      <c r="AB3818" s="421" t="s">
        <v>1315</v>
      </c>
      <c r="AC3818" s="431" t="s">
        <v>828</v>
      </c>
      <c r="AD3818" s="356"/>
      <c r="AE3818" s="356"/>
      <c r="AF3818" s="356"/>
      <c r="AG3818" s="356"/>
      <c r="AH3818" s="356"/>
      <c r="AI3818" s="356"/>
      <c r="AJ3818" s="441"/>
      <c r="AK3818" s="359"/>
    </row>
    <row r="3819" spans="1:37">
      <c r="A3819" s="367"/>
      <c r="B3819" s="445" t="s">
        <v>28</v>
      </c>
      <c r="C3819" s="402">
        <v>46.7423</v>
      </c>
      <c r="D3819" s="428">
        <v>23.487400000000001</v>
      </c>
      <c r="E3819" s="449"/>
      <c r="F3819" s="450"/>
      <c r="G3819" s="450" t="s">
        <v>1645</v>
      </c>
      <c r="H3819" s="450" t="s">
        <v>3142</v>
      </c>
      <c r="I3819" s="452" t="s">
        <v>624</v>
      </c>
      <c r="J3819" s="457"/>
      <c r="K3819" s="407"/>
      <c r="L3819" s="407"/>
      <c r="M3819" s="407"/>
      <c r="N3819" s="425" t="s">
        <v>624</v>
      </c>
      <c r="O3819" s="437"/>
      <c r="P3819" s="406"/>
      <c r="Q3819" s="406"/>
      <c r="R3819" s="406"/>
      <c r="S3819" s="406"/>
      <c r="T3819" s="406"/>
      <c r="U3819" s="406"/>
      <c r="V3819" s="406" t="e">
        <f t="shared" si="205"/>
        <v>#VALUE!</v>
      </c>
      <c r="W3819" s="676"/>
      <c r="X3819" s="507" t="e">
        <f t="shared" si="203"/>
        <v>#VALUE!</v>
      </c>
      <c r="Y3819" s="508" t="e">
        <f t="shared" si="204"/>
        <v>#VALUE!</v>
      </c>
      <c r="Z3819" s="509"/>
      <c r="AA3819" s="510"/>
      <c r="AB3819" s="421" t="s">
        <v>1315</v>
      </c>
      <c r="AC3819" s="431" t="s">
        <v>828</v>
      </c>
      <c r="AD3819" s="356"/>
      <c r="AE3819" s="356"/>
      <c r="AF3819" s="356"/>
      <c r="AG3819" s="356"/>
      <c r="AH3819" s="356"/>
      <c r="AI3819" s="356"/>
      <c r="AJ3819" s="441"/>
      <c r="AK3819" s="359"/>
    </row>
    <row r="3820" spans="1:37">
      <c r="A3820" s="367"/>
      <c r="B3820" s="445" t="s">
        <v>13</v>
      </c>
      <c r="C3820" s="402">
        <v>46.741</v>
      </c>
      <c r="D3820" s="428">
        <v>23.492000000000001</v>
      </c>
      <c r="E3820" s="449"/>
      <c r="F3820" s="450"/>
      <c r="G3820" s="450" t="s">
        <v>1645</v>
      </c>
      <c r="H3820" s="450" t="s">
        <v>5735</v>
      </c>
      <c r="I3820" s="452" t="s">
        <v>624</v>
      </c>
      <c r="J3820" s="457"/>
      <c r="K3820" s="407"/>
      <c r="L3820" s="407"/>
      <c r="M3820" s="407"/>
      <c r="N3820" s="425" t="s">
        <v>624</v>
      </c>
      <c r="O3820" s="437"/>
      <c r="P3820" s="406"/>
      <c r="Q3820" s="406"/>
      <c r="R3820" s="406"/>
      <c r="S3820" s="406"/>
      <c r="T3820" s="406"/>
      <c r="U3820" s="406"/>
      <c r="V3820" s="406" t="e">
        <f t="shared" si="205"/>
        <v>#VALUE!</v>
      </c>
      <c r="W3820" s="676"/>
      <c r="X3820" s="507" t="e">
        <f t="shared" si="203"/>
        <v>#VALUE!</v>
      </c>
      <c r="Y3820" s="508" t="e">
        <f t="shared" si="204"/>
        <v>#VALUE!</v>
      </c>
      <c r="Z3820" s="509"/>
      <c r="AA3820" s="510"/>
      <c r="AB3820" s="421" t="s">
        <v>1315</v>
      </c>
      <c r="AC3820" s="431" t="s">
        <v>828</v>
      </c>
      <c r="AD3820" s="356"/>
      <c r="AE3820" s="356"/>
      <c r="AF3820" s="356"/>
      <c r="AG3820" s="356"/>
      <c r="AH3820" s="356"/>
      <c r="AI3820" s="356"/>
      <c r="AJ3820" s="441"/>
      <c r="AK3820" s="359"/>
    </row>
    <row r="3821" spans="1:37">
      <c r="A3821" s="367"/>
      <c r="B3821" s="445" t="s">
        <v>93</v>
      </c>
      <c r="C3821" s="402">
        <v>46.740099999999998</v>
      </c>
      <c r="D3821" s="428">
        <v>23.491</v>
      </c>
      <c r="E3821" s="449"/>
      <c r="F3821" s="450"/>
      <c r="G3821" s="450" t="s">
        <v>1645</v>
      </c>
      <c r="H3821" s="450" t="s">
        <v>5736</v>
      </c>
      <c r="I3821" s="452" t="s">
        <v>624</v>
      </c>
      <c r="J3821" s="457"/>
      <c r="K3821" s="407"/>
      <c r="L3821" s="407"/>
      <c r="M3821" s="407"/>
      <c r="N3821" s="425" t="s">
        <v>624</v>
      </c>
      <c r="O3821" s="437"/>
      <c r="P3821" s="406"/>
      <c r="Q3821" s="406"/>
      <c r="R3821" s="406"/>
      <c r="S3821" s="406"/>
      <c r="T3821" s="406"/>
      <c r="U3821" s="406"/>
      <c r="V3821" s="406" t="e">
        <f t="shared" si="205"/>
        <v>#VALUE!</v>
      </c>
      <c r="W3821" s="676"/>
      <c r="X3821" s="507" t="e">
        <f t="shared" si="203"/>
        <v>#VALUE!</v>
      </c>
      <c r="Y3821" s="508" t="e">
        <f t="shared" si="204"/>
        <v>#VALUE!</v>
      </c>
      <c r="Z3821" s="509"/>
      <c r="AA3821" s="510"/>
      <c r="AB3821" s="421" t="s">
        <v>1315</v>
      </c>
      <c r="AC3821" s="431" t="s">
        <v>828</v>
      </c>
      <c r="AD3821" s="356"/>
      <c r="AE3821" s="356"/>
      <c r="AF3821" s="356"/>
      <c r="AG3821" s="356"/>
      <c r="AH3821" s="356"/>
      <c r="AI3821" s="356"/>
      <c r="AJ3821" s="441"/>
      <c r="AK3821" s="359"/>
    </row>
    <row r="3822" spans="1:37">
      <c r="A3822" s="367"/>
      <c r="B3822" s="445" t="s">
        <v>94</v>
      </c>
      <c r="C3822" s="402">
        <v>46.739699999999999</v>
      </c>
      <c r="D3822" s="428">
        <v>23.491</v>
      </c>
      <c r="E3822" s="449"/>
      <c r="F3822" s="450"/>
      <c r="G3822" s="450" t="s">
        <v>1645</v>
      </c>
      <c r="H3822" s="450" t="s">
        <v>5737</v>
      </c>
      <c r="I3822" s="452" t="s">
        <v>624</v>
      </c>
      <c r="J3822" s="457"/>
      <c r="K3822" s="407"/>
      <c r="L3822" s="407"/>
      <c r="M3822" s="407"/>
      <c r="N3822" s="425" t="s">
        <v>624</v>
      </c>
      <c r="O3822" s="437"/>
      <c r="P3822" s="406"/>
      <c r="Q3822" s="406"/>
      <c r="R3822" s="406"/>
      <c r="S3822" s="406"/>
      <c r="T3822" s="406"/>
      <c r="U3822" s="406"/>
      <c r="V3822" s="406" t="e">
        <f t="shared" si="205"/>
        <v>#VALUE!</v>
      </c>
      <c r="W3822" s="676"/>
      <c r="X3822" s="507" t="e">
        <f t="shared" si="203"/>
        <v>#VALUE!</v>
      </c>
      <c r="Y3822" s="508" t="e">
        <f t="shared" si="204"/>
        <v>#VALUE!</v>
      </c>
      <c r="Z3822" s="509"/>
      <c r="AA3822" s="510"/>
      <c r="AB3822" s="421" t="s">
        <v>1315</v>
      </c>
      <c r="AC3822" s="431" t="s">
        <v>828</v>
      </c>
      <c r="AD3822" s="356"/>
      <c r="AE3822" s="356"/>
      <c r="AF3822" s="356"/>
      <c r="AG3822" s="356"/>
      <c r="AH3822" s="356"/>
      <c r="AI3822" s="356"/>
      <c r="AJ3822" s="441"/>
      <c r="AK3822" s="359"/>
    </row>
    <row r="3823" spans="1:37">
      <c r="A3823" s="367"/>
      <c r="B3823" s="445" t="s">
        <v>95</v>
      </c>
      <c r="C3823" s="402">
        <v>46.739199999999997</v>
      </c>
      <c r="D3823" s="428">
        <v>23.4909</v>
      </c>
      <c r="E3823" s="449"/>
      <c r="F3823" s="450"/>
      <c r="G3823" s="450" t="s">
        <v>1645</v>
      </c>
      <c r="H3823" s="450" t="s">
        <v>5738</v>
      </c>
      <c r="I3823" s="452" t="s">
        <v>624</v>
      </c>
      <c r="J3823" s="457"/>
      <c r="K3823" s="407"/>
      <c r="L3823" s="407"/>
      <c r="M3823" s="407"/>
      <c r="N3823" s="425" t="s">
        <v>624</v>
      </c>
      <c r="O3823" s="437"/>
      <c r="P3823" s="406"/>
      <c r="Q3823" s="406"/>
      <c r="R3823" s="406"/>
      <c r="S3823" s="406"/>
      <c r="T3823" s="406"/>
      <c r="U3823" s="406"/>
      <c r="V3823" s="406" t="e">
        <f t="shared" si="205"/>
        <v>#VALUE!</v>
      </c>
      <c r="W3823" s="676"/>
      <c r="X3823" s="507" t="e">
        <f t="shared" si="203"/>
        <v>#VALUE!</v>
      </c>
      <c r="Y3823" s="508" t="e">
        <f t="shared" si="204"/>
        <v>#VALUE!</v>
      </c>
      <c r="Z3823" s="509"/>
      <c r="AA3823" s="510"/>
      <c r="AB3823" s="421" t="s">
        <v>1315</v>
      </c>
      <c r="AC3823" s="431" t="s">
        <v>828</v>
      </c>
      <c r="AD3823" s="356"/>
      <c r="AE3823" s="356"/>
      <c r="AF3823" s="356"/>
      <c r="AG3823" s="356"/>
      <c r="AH3823" s="356"/>
      <c r="AI3823" s="356"/>
      <c r="AJ3823" s="441"/>
      <c r="AK3823" s="359"/>
    </row>
    <row r="3824" spans="1:37">
      <c r="A3824" s="367"/>
      <c r="B3824" s="445" t="s">
        <v>107</v>
      </c>
      <c r="C3824" s="402">
        <v>46.738799999999998</v>
      </c>
      <c r="D3824" s="428">
        <v>23.4909</v>
      </c>
      <c r="E3824" s="449"/>
      <c r="F3824" s="450"/>
      <c r="G3824" s="450" t="s">
        <v>1645</v>
      </c>
      <c r="H3824" s="450" t="s">
        <v>5739</v>
      </c>
      <c r="I3824" s="452" t="s">
        <v>624</v>
      </c>
      <c r="J3824" s="457"/>
      <c r="K3824" s="407"/>
      <c r="L3824" s="407"/>
      <c r="M3824" s="407"/>
      <c r="N3824" s="425" t="s">
        <v>624</v>
      </c>
      <c r="O3824" s="437"/>
      <c r="P3824" s="406"/>
      <c r="Q3824" s="406"/>
      <c r="R3824" s="406"/>
      <c r="S3824" s="406"/>
      <c r="T3824" s="406"/>
      <c r="U3824" s="406"/>
      <c r="V3824" s="406" t="e">
        <f t="shared" si="205"/>
        <v>#VALUE!</v>
      </c>
      <c r="W3824" s="676"/>
      <c r="X3824" s="507" t="e">
        <f t="shared" si="203"/>
        <v>#VALUE!</v>
      </c>
      <c r="Y3824" s="508" t="e">
        <f t="shared" si="204"/>
        <v>#VALUE!</v>
      </c>
      <c r="Z3824" s="509"/>
      <c r="AA3824" s="510"/>
      <c r="AB3824" s="421" t="s">
        <v>1315</v>
      </c>
      <c r="AC3824" s="431" t="s">
        <v>828</v>
      </c>
      <c r="AD3824" s="356"/>
      <c r="AE3824" s="356"/>
      <c r="AF3824" s="356"/>
      <c r="AG3824" s="356"/>
      <c r="AH3824" s="356"/>
      <c r="AI3824" s="356"/>
      <c r="AJ3824" s="441"/>
      <c r="AK3824" s="359"/>
    </row>
    <row r="3825" spans="1:37">
      <c r="A3825" s="367"/>
      <c r="B3825" s="445" t="s">
        <v>108</v>
      </c>
      <c r="C3825" s="402">
        <v>46.738300000000002</v>
      </c>
      <c r="D3825" s="428">
        <v>23.4908</v>
      </c>
      <c r="E3825" s="449"/>
      <c r="F3825" s="450"/>
      <c r="G3825" s="450" t="s">
        <v>1645</v>
      </c>
      <c r="H3825" s="450" t="s">
        <v>5740</v>
      </c>
      <c r="I3825" s="452" t="s">
        <v>624</v>
      </c>
      <c r="J3825" s="457"/>
      <c r="K3825" s="407"/>
      <c r="L3825" s="407"/>
      <c r="M3825" s="407"/>
      <c r="N3825" s="425" t="s">
        <v>624</v>
      </c>
      <c r="O3825" s="437"/>
      <c r="P3825" s="406"/>
      <c r="Q3825" s="406"/>
      <c r="R3825" s="406"/>
      <c r="S3825" s="406"/>
      <c r="T3825" s="406"/>
      <c r="U3825" s="406"/>
      <c r="V3825" s="406" t="e">
        <f t="shared" si="205"/>
        <v>#VALUE!</v>
      </c>
      <c r="W3825" s="676"/>
      <c r="X3825" s="507" t="e">
        <f t="shared" si="203"/>
        <v>#VALUE!</v>
      </c>
      <c r="Y3825" s="508" t="e">
        <f t="shared" si="204"/>
        <v>#VALUE!</v>
      </c>
      <c r="Z3825" s="509"/>
      <c r="AA3825" s="510"/>
      <c r="AB3825" s="421" t="s">
        <v>1315</v>
      </c>
      <c r="AC3825" s="431" t="s">
        <v>828</v>
      </c>
      <c r="AD3825" s="356"/>
      <c r="AE3825" s="356"/>
      <c r="AF3825" s="356"/>
      <c r="AG3825" s="356"/>
      <c r="AH3825" s="356"/>
      <c r="AI3825" s="356"/>
      <c r="AJ3825" s="441"/>
      <c r="AK3825" s="359"/>
    </row>
    <row r="3826" spans="1:37">
      <c r="A3826" s="367"/>
      <c r="B3826" s="445" t="s">
        <v>168</v>
      </c>
      <c r="C3826" s="402">
        <v>46.737900000000003</v>
      </c>
      <c r="D3826" s="428">
        <v>23.4908</v>
      </c>
      <c r="E3826" s="449"/>
      <c r="F3826" s="450"/>
      <c r="G3826" s="450" t="s">
        <v>1645</v>
      </c>
      <c r="H3826" s="450" t="s">
        <v>5741</v>
      </c>
      <c r="I3826" s="452" t="s">
        <v>624</v>
      </c>
      <c r="J3826" s="457"/>
      <c r="K3826" s="407"/>
      <c r="L3826" s="407"/>
      <c r="M3826" s="407"/>
      <c r="N3826" s="425" t="s">
        <v>624</v>
      </c>
      <c r="O3826" s="437"/>
      <c r="P3826" s="406"/>
      <c r="Q3826" s="406"/>
      <c r="R3826" s="406"/>
      <c r="S3826" s="406"/>
      <c r="T3826" s="406"/>
      <c r="U3826" s="406"/>
      <c r="V3826" s="406" t="e">
        <f t="shared" si="205"/>
        <v>#VALUE!</v>
      </c>
      <c r="W3826" s="676"/>
      <c r="X3826" s="507" t="e">
        <f t="shared" si="203"/>
        <v>#VALUE!</v>
      </c>
      <c r="Y3826" s="508" t="e">
        <f t="shared" si="204"/>
        <v>#VALUE!</v>
      </c>
      <c r="Z3826" s="509"/>
      <c r="AA3826" s="510"/>
      <c r="AB3826" s="421" t="s">
        <v>1315</v>
      </c>
      <c r="AC3826" s="431" t="s">
        <v>828</v>
      </c>
      <c r="AD3826" s="356"/>
      <c r="AE3826" s="356"/>
      <c r="AF3826" s="356"/>
      <c r="AG3826" s="356"/>
      <c r="AH3826" s="356"/>
      <c r="AI3826" s="356"/>
      <c r="AJ3826" s="441"/>
      <c r="AK3826" s="359"/>
    </row>
    <row r="3827" spans="1:37">
      <c r="A3827" s="367"/>
      <c r="B3827" s="445" t="s">
        <v>165</v>
      </c>
      <c r="C3827" s="402">
        <v>46.737400000000001</v>
      </c>
      <c r="D3827" s="428">
        <v>23.4908</v>
      </c>
      <c r="E3827" s="449"/>
      <c r="F3827" s="450"/>
      <c r="G3827" s="450" t="s">
        <v>1645</v>
      </c>
      <c r="H3827" s="450" t="s">
        <v>5742</v>
      </c>
      <c r="I3827" s="452" t="s">
        <v>624</v>
      </c>
      <c r="J3827" s="457"/>
      <c r="K3827" s="407"/>
      <c r="L3827" s="407"/>
      <c r="M3827" s="407"/>
      <c r="N3827" s="425" t="s">
        <v>624</v>
      </c>
      <c r="O3827" s="437"/>
      <c r="P3827" s="406"/>
      <c r="Q3827" s="406"/>
      <c r="R3827" s="406"/>
      <c r="S3827" s="406"/>
      <c r="T3827" s="406"/>
      <c r="U3827" s="406"/>
      <c r="V3827" s="406" t="e">
        <f t="shared" si="205"/>
        <v>#VALUE!</v>
      </c>
      <c r="W3827" s="676"/>
      <c r="X3827" s="507" t="e">
        <f t="shared" si="203"/>
        <v>#VALUE!</v>
      </c>
      <c r="Y3827" s="508" t="e">
        <f t="shared" si="204"/>
        <v>#VALUE!</v>
      </c>
      <c r="Z3827" s="509"/>
      <c r="AA3827" s="510"/>
      <c r="AB3827" s="421" t="s">
        <v>1315</v>
      </c>
      <c r="AC3827" s="431" t="s">
        <v>828</v>
      </c>
      <c r="AD3827" s="356"/>
      <c r="AE3827" s="356"/>
      <c r="AF3827" s="356"/>
      <c r="AG3827" s="356"/>
      <c r="AH3827" s="356"/>
      <c r="AI3827" s="356"/>
      <c r="AJ3827" s="441"/>
      <c r="AK3827" s="359"/>
    </row>
    <row r="3828" spans="1:37">
      <c r="A3828" s="367"/>
      <c r="B3828" s="445" t="s">
        <v>52</v>
      </c>
      <c r="C3828" s="402">
        <v>46.737000000000002</v>
      </c>
      <c r="D3828" s="428">
        <v>23.4907</v>
      </c>
      <c r="E3828" s="449"/>
      <c r="F3828" s="450"/>
      <c r="G3828" s="450" t="s">
        <v>1645</v>
      </c>
      <c r="H3828" s="450" t="s">
        <v>5743</v>
      </c>
      <c r="I3828" s="452" t="s">
        <v>624</v>
      </c>
      <c r="J3828" s="457"/>
      <c r="K3828" s="407"/>
      <c r="L3828" s="407"/>
      <c r="M3828" s="407"/>
      <c r="N3828" s="425" t="s">
        <v>624</v>
      </c>
      <c r="O3828" s="437"/>
      <c r="P3828" s="406"/>
      <c r="Q3828" s="406"/>
      <c r="R3828" s="406"/>
      <c r="S3828" s="406"/>
      <c r="T3828" s="406"/>
      <c r="U3828" s="406"/>
      <c r="V3828" s="406" t="e">
        <f t="shared" si="205"/>
        <v>#VALUE!</v>
      </c>
      <c r="W3828" s="676"/>
      <c r="X3828" s="507" t="e">
        <f t="shared" si="203"/>
        <v>#VALUE!</v>
      </c>
      <c r="Y3828" s="508" t="e">
        <f t="shared" si="204"/>
        <v>#VALUE!</v>
      </c>
      <c r="Z3828" s="509"/>
      <c r="AA3828" s="510"/>
      <c r="AB3828" s="421" t="s">
        <v>1315</v>
      </c>
      <c r="AC3828" s="431" t="s">
        <v>828</v>
      </c>
      <c r="AD3828" s="356"/>
      <c r="AE3828" s="356"/>
      <c r="AF3828" s="356"/>
      <c r="AG3828" s="356"/>
      <c r="AH3828" s="356"/>
      <c r="AI3828" s="356"/>
      <c r="AJ3828" s="441"/>
      <c r="AK3828" s="359"/>
    </row>
    <row r="3829" spans="1:37">
      <c r="A3829" s="367"/>
      <c r="B3829" s="445" t="s">
        <v>93</v>
      </c>
      <c r="C3829" s="402">
        <v>46.741799999999998</v>
      </c>
      <c r="D3829" s="428">
        <v>23.492799999999999</v>
      </c>
      <c r="E3829" s="449"/>
      <c r="F3829" s="450"/>
      <c r="G3829" s="450" t="s">
        <v>1645</v>
      </c>
      <c r="H3829" s="450" t="s">
        <v>5744</v>
      </c>
      <c r="I3829" s="452" t="s">
        <v>624</v>
      </c>
      <c r="J3829" s="457"/>
      <c r="K3829" s="407"/>
      <c r="L3829" s="407"/>
      <c r="M3829" s="407"/>
      <c r="N3829" s="425" t="s">
        <v>624</v>
      </c>
      <c r="O3829" s="437"/>
      <c r="P3829" s="406"/>
      <c r="Q3829" s="406"/>
      <c r="R3829" s="406"/>
      <c r="S3829" s="406"/>
      <c r="T3829" s="406"/>
      <c r="U3829" s="406"/>
      <c r="V3829" s="406" t="e">
        <f t="shared" si="205"/>
        <v>#VALUE!</v>
      </c>
      <c r="W3829" s="676"/>
      <c r="X3829" s="507" t="e">
        <f t="shared" si="203"/>
        <v>#VALUE!</v>
      </c>
      <c r="Y3829" s="508" t="e">
        <f t="shared" si="204"/>
        <v>#VALUE!</v>
      </c>
      <c r="Z3829" s="509"/>
      <c r="AA3829" s="510"/>
      <c r="AB3829" s="421" t="s">
        <v>1315</v>
      </c>
      <c r="AC3829" s="431" t="s">
        <v>828</v>
      </c>
      <c r="AD3829" s="356"/>
      <c r="AE3829" s="356"/>
      <c r="AF3829" s="356"/>
      <c r="AG3829" s="356"/>
      <c r="AH3829" s="356"/>
      <c r="AI3829" s="356"/>
      <c r="AJ3829" s="441"/>
      <c r="AK3829" s="359"/>
    </row>
    <row r="3830" spans="1:37">
      <c r="A3830" s="367"/>
      <c r="B3830" s="445" t="s">
        <v>94</v>
      </c>
      <c r="C3830" s="402">
        <v>46.741399999999999</v>
      </c>
      <c r="D3830" s="428">
        <v>23.492899999999999</v>
      </c>
      <c r="E3830" s="449"/>
      <c r="F3830" s="450"/>
      <c r="G3830" s="450" t="s">
        <v>1645</v>
      </c>
      <c r="H3830" s="450" t="s">
        <v>5745</v>
      </c>
      <c r="I3830" s="452" t="s">
        <v>624</v>
      </c>
      <c r="J3830" s="457"/>
      <c r="K3830" s="407"/>
      <c r="L3830" s="407"/>
      <c r="M3830" s="407"/>
      <c r="N3830" s="425" t="s">
        <v>624</v>
      </c>
      <c r="O3830" s="437"/>
      <c r="P3830" s="406"/>
      <c r="Q3830" s="406"/>
      <c r="R3830" s="406"/>
      <c r="S3830" s="406"/>
      <c r="T3830" s="406"/>
      <c r="U3830" s="406"/>
      <c r="V3830" s="406" t="e">
        <f t="shared" si="205"/>
        <v>#VALUE!</v>
      </c>
      <c r="W3830" s="676"/>
      <c r="X3830" s="507" t="e">
        <f t="shared" si="203"/>
        <v>#VALUE!</v>
      </c>
      <c r="Y3830" s="508" t="e">
        <f t="shared" si="204"/>
        <v>#VALUE!</v>
      </c>
      <c r="Z3830" s="509"/>
      <c r="AA3830" s="510"/>
      <c r="AB3830" s="421" t="s">
        <v>1315</v>
      </c>
      <c r="AC3830" s="431" t="s">
        <v>828</v>
      </c>
      <c r="AD3830" s="356"/>
      <c r="AE3830" s="356"/>
      <c r="AF3830" s="356"/>
      <c r="AG3830" s="356"/>
      <c r="AH3830" s="356"/>
      <c r="AI3830" s="356"/>
      <c r="AJ3830" s="441"/>
      <c r="AK3830" s="359"/>
    </row>
    <row r="3831" spans="1:37">
      <c r="A3831" s="367"/>
      <c r="B3831" s="445" t="s">
        <v>95</v>
      </c>
      <c r="C3831" s="402">
        <v>46.741</v>
      </c>
      <c r="D3831" s="428">
        <v>23.492899999999999</v>
      </c>
      <c r="E3831" s="449"/>
      <c r="F3831" s="450"/>
      <c r="G3831" s="450" t="s">
        <v>1645</v>
      </c>
      <c r="H3831" s="450" t="s">
        <v>5746</v>
      </c>
      <c r="I3831" s="452" t="s">
        <v>624</v>
      </c>
      <c r="J3831" s="457"/>
      <c r="K3831" s="407"/>
      <c r="L3831" s="407"/>
      <c r="M3831" s="407"/>
      <c r="N3831" s="425" t="s">
        <v>624</v>
      </c>
      <c r="O3831" s="437"/>
      <c r="P3831" s="406"/>
      <c r="Q3831" s="406"/>
      <c r="R3831" s="406"/>
      <c r="S3831" s="406"/>
      <c r="T3831" s="406"/>
      <c r="U3831" s="406"/>
      <c r="V3831" s="406" t="e">
        <f t="shared" si="205"/>
        <v>#VALUE!</v>
      </c>
      <c r="W3831" s="676"/>
      <c r="X3831" s="507" t="e">
        <f t="shared" si="203"/>
        <v>#VALUE!</v>
      </c>
      <c r="Y3831" s="508" t="e">
        <f t="shared" si="204"/>
        <v>#VALUE!</v>
      </c>
      <c r="Z3831" s="509"/>
      <c r="AA3831" s="510"/>
      <c r="AB3831" s="421" t="s">
        <v>1315</v>
      </c>
      <c r="AC3831" s="431" t="s">
        <v>828</v>
      </c>
      <c r="AD3831" s="356"/>
      <c r="AE3831" s="356"/>
      <c r="AF3831" s="356"/>
      <c r="AG3831" s="356"/>
      <c r="AH3831" s="356"/>
      <c r="AI3831" s="356"/>
      <c r="AJ3831" s="441"/>
      <c r="AK3831" s="359"/>
    </row>
    <row r="3832" spans="1:37">
      <c r="A3832" s="367"/>
      <c r="B3832" s="445" t="s">
        <v>108</v>
      </c>
      <c r="C3832" s="402">
        <v>46.741</v>
      </c>
      <c r="D3832" s="428">
        <v>23.4925</v>
      </c>
      <c r="E3832" s="449"/>
      <c r="F3832" s="450"/>
      <c r="G3832" s="450" t="s">
        <v>1645</v>
      </c>
      <c r="H3832" s="450" t="s">
        <v>5747</v>
      </c>
      <c r="I3832" s="452" t="s">
        <v>624</v>
      </c>
      <c r="J3832" s="457"/>
      <c r="K3832" s="407"/>
      <c r="L3832" s="407"/>
      <c r="M3832" s="407"/>
      <c r="N3832" s="425" t="s">
        <v>624</v>
      </c>
      <c r="O3832" s="437"/>
      <c r="P3832" s="406"/>
      <c r="Q3832" s="406"/>
      <c r="R3832" s="406"/>
      <c r="S3832" s="406"/>
      <c r="T3832" s="406"/>
      <c r="U3832" s="406"/>
      <c r="V3832" s="406" t="e">
        <f t="shared" si="205"/>
        <v>#VALUE!</v>
      </c>
      <c r="W3832" s="676"/>
      <c r="X3832" s="507" t="e">
        <f t="shared" si="203"/>
        <v>#VALUE!</v>
      </c>
      <c r="Y3832" s="508" t="e">
        <f t="shared" si="204"/>
        <v>#VALUE!</v>
      </c>
      <c r="Z3832" s="509"/>
      <c r="AA3832" s="510"/>
      <c r="AB3832" s="421" t="s">
        <v>1315</v>
      </c>
      <c r="AC3832" s="431" t="s">
        <v>828</v>
      </c>
      <c r="AD3832" s="356"/>
      <c r="AE3832" s="356"/>
      <c r="AF3832" s="356"/>
      <c r="AG3832" s="356"/>
      <c r="AH3832" s="356"/>
      <c r="AI3832" s="356"/>
      <c r="AJ3832" s="441"/>
      <c r="AK3832" s="359"/>
    </row>
    <row r="3833" spans="1:37">
      <c r="A3833" s="367"/>
      <c r="B3833" s="445" t="s">
        <v>95</v>
      </c>
      <c r="C3833" s="402">
        <v>46.739400000000003</v>
      </c>
      <c r="D3833" s="428">
        <v>23.488900000000001</v>
      </c>
      <c r="E3833" s="449"/>
      <c r="F3833" s="450"/>
      <c r="G3833" s="450" t="s">
        <v>1645</v>
      </c>
      <c r="H3833" s="450" t="s">
        <v>5748</v>
      </c>
      <c r="I3833" s="452" t="s">
        <v>624</v>
      </c>
      <c r="J3833" s="457"/>
      <c r="K3833" s="407"/>
      <c r="L3833" s="407"/>
      <c r="M3833" s="407"/>
      <c r="N3833" s="425" t="s">
        <v>624</v>
      </c>
      <c r="O3833" s="437"/>
      <c r="P3833" s="406"/>
      <c r="Q3833" s="406"/>
      <c r="R3833" s="406"/>
      <c r="S3833" s="406"/>
      <c r="T3833" s="406"/>
      <c r="U3833" s="406"/>
      <c r="V3833" s="406" t="e">
        <f t="shared" si="205"/>
        <v>#VALUE!</v>
      </c>
      <c r="W3833" s="676"/>
      <c r="X3833" s="507" t="e">
        <f t="shared" si="203"/>
        <v>#VALUE!</v>
      </c>
      <c r="Y3833" s="508" t="e">
        <f t="shared" si="204"/>
        <v>#VALUE!</v>
      </c>
      <c r="Z3833" s="509"/>
      <c r="AA3833" s="510"/>
      <c r="AB3833" s="421" t="s">
        <v>1315</v>
      </c>
      <c r="AC3833" s="431" t="s">
        <v>828</v>
      </c>
      <c r="AD3833" s="356"/>
      <c r="AE3833" s="356"/>
      <c r="AF3833" s="356"/>
      <c r="AG3833" s="356"/>
      <c r="AH3833" s="356"/>
      <c r="AI3833" s="356"/>
      <c r="AJ3833" s="441"/>
      <c r="AK3833" s="359"/>
    </row>
    <row r="3834" spans="1:37">
      <c r="A3834" s="367"/>
      <c r="B3834" s="445" t="s">
        <v>52</v>
      </c>
      <c r="C3834" s="402">
        <v>46.737200000000001</v>
      </c>
      <c r="D3834" s="428">
        <v>23.488600000000002</v>
      </c>
      <c r="E3834" s="449"/>
      <c r="F3834" s="450"/>
      <c r="G3834" s="450" t="s">
        <v>1645</v>
      </c>
      <c r="H3834" s="450" t="s">
        <v>5749</v>
      </c>
      <c r="I3834" s="452" t="s">
        <v>624</v>
      </c>
      <c r="J3834" s="457"/>
      <c r="K3834" s="407"/>
      <c r="L3834" s="407"/>
      <c r="M3834" s="407"/>
      <c r="N3834" s="425" t="s">
        <v>624</v>
      </c>
      <c r="O3834" s="437"/>
      <c r="P3834" s="406"/>
      <c r="Q3834" s="406"/>
      <c r="R3834" s="406"/>
      <c r="S3834" s="406"/>
      <c r="T3834" s="406"/>
      <c r="U3834" s="406"/>
      <c r="V3834" s="406" t="e">
        <f t="shared" si="205"/>
        <v>#VALUE!</v>
      </c>
      <c r="W3834" s="676"/>
      <c r="X3834" s="507" t="e">
        <f t="shared" si="203"/>
        <v>#VALUE!</v>
      </c>
      <c r="Y3834" s="508" t="e">
        <f t="shared" si="204"/>
        <v>#VALUE!</v>
      </c>
      <c r="Z3834" s="509"/>
      <c r="AA3834" s="510"/>
      <c r="AB3834" s="421" t="s">
        <v>1315</v>
      </c>
      <c r="AC3834" s="431" t="s">
        <v>828</v>
      </c>
      <c r="AD3834" s="356"/>
      <c r="AE3834" s="356"/>
      <c r="AF3834" s="356"/>
      <c r="AG3834" s="356"/>
      <c r="AH3834" s="356"/>
      <c r="AI3834" s="356"/>
      <c r="AJ3834" s="441"/>
      <c r="AK3834" s="359"/>
    </row>
    <row r="3835" spans="1:37">
      <c r="A3835" s="367"/>
      <c r="B3835" s="445" t="s">
        <v>93</v>
      </c>
      <c r="C3835" s="402">
        <v>46.740200000000002</v>
      </c>
      <c r="D3835" s="428">
        <v>23.488399999999999</v>
      </c>
      <c r="E3835" s="449"/>
      <c r="F3835" s="450"/>
      <c r="G3835" s="450" t="s">
        <v>1645</v>
      </c>
      <c r="H3835" s="450" t="s">
        <v>5750</v>
      </c>
      <c r="I3835" s="452" t="s">
        <v>624</v>
      </c>
      <c r="J3835" s="457"/>
      <c r="K3835" s="407"/>
      <c r="L3835" s="407"/>
      <c r="M3835" s="407"/>
      <c r="N3835" s="425" t="s">
        <v>624</v>
      </c>
      <c r="O3835" s="437"/>
      <c r="P3835" s="406"/>
      <c r="Q3835" s="406"/>
      <c r="R3835" s="406"/>
      <c r="S3835" s="406"/>
      <c r="T3835" s="406"/>
      <c r="U3835" s="406"/>
      <c r="V3835" s="406" t="e">
        <f t="shared" si="205"/>
        <v>#VALUE!</v>
      </c>
      <c r="W3835" s="676"/>
      <c r="X3835" s="507" t="e">
        <f t="shared" si="203"/>
        <v>#VALUE!</v>
      </c>
      <c r="Y3835" s="508" t="e">
        <f t="shared" si="204"/>
        <v>#VALUE!</v>
      </c>
      <c r="Z3835" s="509"/>
      <c r="AA3835" s="510"/>
      <c r="AB3835" s="421" t="s">
        <v>1315</v>
      </c>
      <c r="AC3835" s="431" t="s">
        <v>828</v>
      </c>
      <c r="AD3835" s="356"/>
      <c r="AE3835" s="356"/>
      <c r="AF3835" s="356"/>
      <c r="AG3835" s="356"/>
      <c r="AH3835" s="356"/>
      <c r="AI3835" s="356"/>
      <c r="AJ3835" s="441"/>
      <c r="AK3835" s="359"/>
    </row>
    <row r="3836" spans="1:37">
      <c r="A3836" s="367"/>
      <c r="B3836" s="445" t="s">
        <v>94</v>
      </c>
      <c r="C3836" s="402">
        <v>46.739699999999999</v>
      </c>
      <c r="D3836" s="428">
        <v>23.488299999999999</v>
      </c>
      <c r="E3836" s="449"/>
      <c r="F3836" s="450"/>
      <c r="G3836" s="450" t="s">
        <v>1645</v>
      </c>
      <c r="H3836" s="450" t="s">
        <v>5751</v>
      </c>
      <c r="I3836" s="452" t="s">
        <v>624</v>
      </c>
      <c r="J3836" s="457"/>
      <c r="K3836" s="407"/>
      <c r="L3836" s="407"/>
      <c r="M3836" s="407"/>
      <c r="N3836" s="425" t="s">
        <v>624</v>
      </c>
      <c r="O3836" s="437"/>
      <c r="P3836" s="406"/>
      <c r="Q3836" s="406"/>
      <c r="R3836" s="406"/>
      <c r="S3836" s="406"/>
      <c r="T3836" s="406"/>
      <c r="U3836" s="406"/>
      <c r="V3836" s="406" t="e">
        <f t="shared" si="205"/>
        <v>#VALUE!</v>
      </c>
      <c r="W3836" s="676"/>
      <c r="X3836" s="507" t="e">
        <f t="shared" si="203"/>
        <v>#VALUE!</v>
      </c>
      <c r="Y3836" s="508" t="e">
        <f t="shared" si="204"/>
        <v>#VALUE!</v>
      </c>
      <c r="Z3836" s="509"/>
      <c r="AA3836" s="510"/>
      <c r="AB3836" s="421" t="s">
        <v>1315</v>
      </c>
      <c r="AC3836" s="431" t="s">
        <v>828</v>
      </c>
      <c r="AD3836" s="356"/>
      <c r="AE3836" s="356"/>
      <c r="AF3836" s="356"/>
      <c r="AG3836" s="356"/>
      <c r="AH3836" s="356"/>
      <c r="AI3836" s="356"/>
      <c r="AJ3836" s="441"/>
      <c r="AK3836" s="359"/>
    </row>
    <row r="3837" spans="1:37">
      <c r="A3837" s="367"/>
      <c r="B3837" s="445" t="s">
        <v>95</v>
      </c>
      <c r="C3837" s="402">
        <v>46.739100000000001</v>
      </c>
      <c r="D3837" s="428">
        <v>23.488299999999999</v>
      </c>
      <c r="E3837" s="449"/>
      <c r="F3837" s="450"/>
      <c r="G3837" s="450" t="s">
        <v>1645</v>
      </c>
      <c r="H3837" s="450" t="s">
        <v>5752</v>
      </c>
      <c r="I3837" s="452" t="s">
        <v>624</v>
      </c>
      <c r="J3837" s="457"/>
      <c r="K3837" s="407"/>
      <c r="L3837" s="407"/>
      <c r="M3837" s="407"/>
      <c r="N3837" s="425" t="s">
        <v>624</v>
      </c>
      <c r="O3837" s="437"/>
      <c r="P3837" s="406"/>
      <c r="Q3837" s="406"/>
      <c r="R3837" s="406"/>
      <c r="S3837" s="406"/>
      <c r="T3837" s="406"/>
      <c r="U3837" s="406"/>
      <c r="V3837" s="406" t="e">
        <f t="shared" si="205"/>
        <v>#VALUE!</v>
      </c>
      <c r="W3837" s="676"/>
      <c r="X3837" s="507" t="e">
        <f t="shared" si="203"/>
        <v>#VALUE!</v>
      </c>
      <c r="Y3837" s="508" t="e">
        <f t="shared" si="204"/>
        <v>#VALUE!</v>
      </c>
      <c r="Z3837" s="509"/>
      <c r="AA3837" s="510"/>
      <c r="AB3837" s="421" t="s">
        <v>1315</v>
      </c>
      <c r="AC3837" s="431" t="s">
        <v>828</v>
      </c>
      <c r="AD3837" s="356"/>
      <c r="AE3837" s="356"/>
      <c r="AF3837" s="356"/>
      <c r="AG3837" s="356"/>
      <c r="AH3837" s="356"/>
      <c r="AI3837" s="356"/>
      <c r="AJ3837" s="441"/>
      <c r="AK3837" s="359"/>
    </row>
    <row r="3838" spans="1:37">
      <c r="A3838" s="367"/>
      <c r="B3838" s="445" t="s">
        <v>93</v>
      </c>
      <c r="C3838" s="402">
        <v>46.7378</v>
      </c>
      <c r="D3838" s="428">
        <v>23.488199999999999</v>
      </c>
      <c r="E3838" s="449"/>
      <c r="F3838" s="450"/>
      <c r="G3838" s="450" t="s">
        <v>1645</v>
      </c>
      <c r="H3838" s="450" t="s">
        <v>5753</v>
      </c>
      <c r="I3838" s="452" t="s">
        <v>624</v>
      </c>
      <c r="J3838" s="457"/>
      <c r="K3838" s="407"/>
      <c r="L3838" s="407"/>
      <c r="M3838" s="407"/>
      <c r="N3838" s="425" t="s">
        <v>624</v>
      </c>
      <c r="O3838" s="437"/>
      <c r="P3838" s="406"/>
      <c r="Q3838" s="406"/>
      <c r="R3838" s="406"/>
      <c r="S3838" s="406"/>
      <c r="T3838" s="406"/>
      <c r="U3838" s="406"/>
      <c r="V3838" s="406" t="e">
        <f t="shared" si="205"/>
        <v>#VALUE!</v>
      </c>
      <c r="W3838" s="676"/>
      <c r="X3838" s="507" t="e">
        <f t="shared" si="203"/>
        <v>#VALUE!</v>
      </c>
      <c r="Y3838" s="508" t="e">
        <f t="shared" si="204"/>
        <v>#VALUE!</v>
      </c>
      <c r="Z3838" s="509"/>
      <c r="AA3838" s="510"/>
      <c r="AB3838" s="421" t="s">
        <v>1315</v>
      </c>
      <c r="AC3838" s="431" t="s">
        <v>828</v>
      </c>
      <c r="AD3838" s="356"/>
      <c r="AE3838" s="356"/>
      <c r="AF3838" s="356"/>
      <c r="AG3838" s="356"/>
      <c r="AH3838" s="356"/>
      <c r="AI3838" s="356"/>
      <c r="AJ3838" s="441"/>
      <c r="AK3838" s="359"/>
    </row>
    <row r="3839" spans="1:37">
      <c r="A3839" s="367"/>
      <c r="B3839" s="445" t="s">
        <v>94</v>
      </c>
      <c r="C3839" s="402">
        <v>46.737299999999998</v>
      </c>
      <c r="D3839" s="428">
        <v>23.488099999999999</v>
      </c>
      <c r="E3839" s="449"/>
      <c r="F3839" s="450"/>
      <c r="G3839" s="450" t="s">
        <v>1645</v>
      </c>
      <c r="H3839" s="450" t="s">
        <v>5754</v>
      </c>
      <c r="I3839" s="452" t="s">
        <v>624</v>
      </c>
      <c r="J3839" s="457"/>
      <c r="K3839" s="407"/>
      <c r="L3839" s="407"/>
      <c r="M3839" s="407"/>
      <c r="N3839" s="425" t="s">
        <v>624</v>
      </c>
      <c r="O3839" s="437"/>
      <c r="P3839" s="406"/>
      <c r="Q3839" s="406"/>
      <c r="R3839" s="406"/>
      <c r="S3839" s="406"/>
      <c r="T3839" s="406"/>
      <c r="U3839" s="406"/>
      <c r="V3839" s="406" t="e">
        <f t="shared" si="205"/>
        <v>#VALUE!</v>
      </c>
      <c r="W3839" s="676"/>
      <c r="X3839" s="507" t="e">
        <f t="shared" si="203"/>
        <v>#VALUE!</v>
      </c>
      <c r="Y3839" s="508" t="e">
        <f t="shared" si="204"/>
        <v>#VALUE!</v>
      </c>
      <c r="Z3839" s="509"/>
      <c r="AA3839" s="510"/>
      <c r="AB3839" s="421" t="s">
        <v>1315</v>
      </c>
      <c r="AC3839" s="431" t="s">
        <v>828</v>
      </c>
      <c r="AD3839" s="356"/>
      <c r="AE3839" s="356"/>
      <c r="AF3839" s="356"/>
      <c r="AG3839" s="356"/>
      <c r="AH3839" s="356"/>
      <c r="AI3839" s="356"/>
      <c r="AJ3839" s="441"/>
      <c r="AK3839" s="359"/>
    </row>
    <row r="3840" spans="1:37">
      <c r="A3840" s="367"/>
      <c r="B3840" s="445" t="s">
        <v>95</v>
      </c>
      <c r="C3840" s="402">
        <v>46.739199999999997</v>
      </c>
      <c r="D3840" s="428">
        <v>23.4879</v>
      </c>
      <c r="E3840" s="449"/>
      <c r="F3840" s="450"/>
      <c r="G3840" s="450" t="s">
        <v>1645</v>
      </c>
      <c r="H3840" s="450" t="s">
        <v>5755</v>
      </c>
      <c r="I3840" s="452" t="s">
        <v>624</v>
      </c>
      <c r="J3840" s="457"/>
      <c r="K3840" s="407"/>
      <c r="L3840" s="407"/>
      <c r="M3840" s="407"/>
      <c r="N3840" s="425" t="s">
        <v>624</v>
      </c>
      <c r="O3840" s="437"/>
      <c r="P3840" s="406"/>
      <c r="Q3840" s="406"/>
      <c r="R3840" s="406"/>
      <c r="S3840" s="406"/>
      <c r="T3840" s="406"/>
      <c r="U3840" s="406"/>
      <c r="V3840" s="406" t="e">
        <f t="shared" si="205"/>
        <v>#VALUE!</v>
      </c>
      <c r="W3840" s="676"/>
      <c r="X3840" s="507" t="e">
        <f t="shared" si="203"/>
        <v>#VALUE!</v>
      </c>
      <c r="Y3840" s="508" t="e">
        <f t="shared" si="204"/>
        <v>#VALUE!</v>
      </c>
      <c r="Z3840" s="509"/>
      <c r="AA3840" s="510"/>
      <c r="AB3840" s="421" t="s">
        <v>1315</v>
      </c>
      <c r="AC3840" s="431" t="s">
        <v>828</v>
      </c>
      <c r="AD3840" s="356"/>
      <c r="AE3840" s="356"/>
      <c r="AF3840" s="356"/>
      <c r="AG3840" s="356"/>
      <c r="AH3840" s="356"/>
      <c r="AI3840" s="356"/>
      <c r="AJ3840" s="441"/>
      <c r="AK3840" s="359"/>
    </row>
    <row r="3841" spans="1:37">
      <c r="A3841" s="367"/>
      <c r="B3841" s="445" t="s">
        <v>165</v>
      </c>
      <c r="C3841" s="402">
        <v>46.737200000000001</v>
      </c>
      <c r="D3841" s="428">
        <v>23.4878</v>
      </c>
      <c r="E3841" s="449"/>
      <c r="F3841" s="450"/>
      <c r="G3841" s="450" t="s">
        <v>1645</v>
      </c>
      <c r="H3841" s="450" t="s">
        <v>5756</v>
      </c>
      <c r="I3841" s="452" t="s">
        <v>624</v>
      </c>
      <c r="J3841" s="457"/>
      <c r="K3841" s="407"/>
      <c r="L3841" s="407"/>
      <c r="M3841" s="407"/>
      <c r="N3841" s="425" t="s">
        <v>624</v>
      </c>
      <c r="O3841" s="437"/>
      <c r="P3841" s="406"/>
      <c r="Q3841" s="406"/>
      <c r="R3841" s="406"/>
      <c r="S3841" s="406"/>
      <c r="T3841" s="406"/>
      <c r="U3841" s="406"/>
      <c r="V3841" s="406" t="e">
        <f t="shared" si="205"/>
        <v>#VALUE!</v>
      </c>
      <c r="W3841" s="676"/>
      <c r="X3841" s="507" t="e">
        <f t="shared" si="203"/>
        <v>#VALUE!</v>
      </c>
      <c r="Y3841" s="508" t="e">
        <f t="shared" si="204"/>
        <v>#VALUE!</v>
      </c>
      <c r="Z3841" s="509"/>
      <c r="AA3841" s="510"/>
      <c r="AB3841" s="421" t="s">
        <v>1315</v>
      </c>
      <c r="AC3841" s="431" t="s">
        <v>828</v>
      </c>
      <c r="AD3841" s="356"/>
      <c r="AE3841" s="356"/>
      <c r="AF3841" s="356"/>
      <c r="AG3841" s="356"/>
      <c r="AH3841" s="356"/>
      <c r="AI3841" s="356"/>
      <c r="AJ3841" s="441"/>
      <c r="AK3841" s="359"/>
    </row>
    <row r="3842" spans="1:37">
      <c r="A3842" s="367"/>
      <c r="B3842" s="445" t="s">
        <v>168</v>
      </c>
      <c r="C3842" s="402">
        <v>46.738</v>
      </c>
      <c r="D3842" s="428">
        <v>23.486599999999999</v>
      </c>
      <c r="E3842" s="449"/>
      <c r="F3842" s="450"/>
      <c r="G3842" s="450" t="s">
        <v>1645</v>
      </c>
      <c r="H3842" s="450" t="s">
        <v>5757</v>
      </c>
      <c r="I3842" s="452" t="s">
        <v>624</v>
      </c>
      <c r="J3842" s="457"/>
      <c r="K3842" s="407"/>
      <c r="L3842" s="407"/>
      <c r="M3842" s="407"/>
      <c r="N3842" s="425" t="s">
        <v>624</v>
      </c>
      <c r="O3842" s="437"/>
      <c r="P3842" s="406"/>
      <c r="Q3842" s="406"/>
      <c r="R3842" s="406"/>
      <c r="S3842" s="406"/>
      <c r="T3842" s="406"/>
      <c r="U3842" s="406"/>
      <c r="V3842" s="406" t="e">
        <f t="shared" si="205"/>
        <v>#VALUE!</v>
      </c>
      <c r="W3842" s="676"/>
      <c r="X3842" s="507" t="e">
        <f t="shared" si="203"/>
        <v>#VALUE!</v>
      </c>
      <c r="Y3842" s="508" t="e">
        <f t="shared" si="204"/>
        <v>#VALUE!</v>
      </c>
      <c r="Z3842" s="509"/>
      <c r="AA3842" s="510"/>
      <c r="AB3842" s="421" t="s">
        <v>1315</v>
      </c>
      <c r="AC3842" s="431" t="s">
        <v>828</v>
      </c>
      <c r="AD3842" s="356"/>
      <c r="AE3842" s="356"/>
      <c r="AF3842" s="356"/>
      <c r="AG3842" s="356"/>
      <c r="AH3842" s="356"/>
      <c r="AI3842" s="356"/>
      <c r="AJ3842" s="441"/>
      <c r="AK3842" s="359"/>
    </row>
    <row r="3843" spans="1:37">
      <c r="A3843" s="367"/>
      <c r="B3843" s="445" t="s">
        <v>165</v>
      </c>
      <c r="C3843" s="402">
        <v>46.738300000000002</v>
      </c>
      <c r="D3843" s="428">
        <v>23.486599999999999</v>
      </c>
      <c r="E3843" s="449"/>
      <c r="F3843" s="450"/>
      <c r="G3843" s="450" t="s">
        <v>1645</v>
      </c>
      <c r="H3843" s="450" t="s">
        <v>5757</v>
      </c>
      <c r="I3843" s="452" t="s">
        <v>624</v>
      </c>
      <c r="J3843" s="457"/>
      <c r="K3843" s="407"/>
      <c r="L3843" s="407"/>
      <c r="M3843" s="407"/>
      <c r="N3843" s="425" t="s">
        <v>624</v>
      </c>
      <c r="O3843" s="437"/>
      <c r="P3843" s="406"/>
      <c r="Q3843" s="406"/>
      <c r="R3843" s="406"/>
      <c r="S3843" s="406"/>
      <c r="T3843" s="406"/>
      <c r="U3843" s="406"/>
      <c r="V3843" s="406" t="e">
        <f t="shared" si="205"/>
        <v>#VALUE!</v>
      </c>
      <c r="W3843" s="676"/>
      <c r="X3843" s="507" t="e">
        <f t="shared" si="203"/>
        <v>#VALUE!</v>
      </c>
      <c r="Y3843" s="508" t="e">
        <f t="shared" si="204"/>
        <v>#VALUE!</v>
      </c>
      <c r="Z3843" s="509"/>
      <c r="AA3843" s="510"/>
      <c r="AB3843" s="421" t="s">
        <v>1315</v>
      </c>
      <c r="AC3843" s="431" t="s">
        <v>828</v>
      </c>
      <c r="AD3843" s="356"/>
      <c r="AE3843" s="356"/>
      <c r="AF3843" s="356"/>
      <c r="AG3843" s="356"/>
      <c r="AH3843" s="356"/>
      <c r="AI3843" s="356"/>
      <c r="AJ3843" s="441"/>
      <c r="AK3843" s="359"/>
    </row>
    <row r="3844" spans="1:37">
      <c r="A3844" s="367"/>
      <c r="B3844" s="445" t="s">
        <v>160</v>
      </c>
      <c r="C3844" s="402">
        <v>46.745719999999999</v>
      </c>
      <c r="D3844" s="428">
        <v>23.485299999999999</v>
      </c>
      <c r="E3844" s="449"/>
      <c r="F3844" s="450"/>
      <c r="G3844" s="450" t="s">
        <v>1645</v>
      </c>
      <c r="H3844" s="450" t="s">
        <v>5758</v>
      </c>
      <c r="I3844" s="452" t="s">
        <v>624</v>
      </c>
      <c r="J3844" s="457"/>
      <c r="K3844" s="407"/>
      <c r="L3844" s="407"/>
      <c r="M3844" s="407"/>
      <c r="N3844" s="425" t="s">
        <v>624</v>
      </c>
      <c r="O3844" s="437"/>
      <c r="P3844" s="406"/>
      <c r="Q3844" s="406"/>
      <c r="R3844" s="406"/>
      <c r="S3844" s="406"/>
      <c r="T3844" s="406"/>
      <c r="U3844" s="406"/>
      <c r="V3844" s="406" t="e">
        <f t="shared" si="205"/>
        <v>#VALUE!</v>
      </c>
      <c r="W3844" s="676"/>
      <c r="X3844" s="507" t="e">
        <f t="shared" si="203"/>
        <v>#VALUE!</v>
      </c>
      <c r="Y3844" s="508" t="e">
        <f t="shared" si="204"/>
        <v>#VALUE!</v>
      </c>
      <c r="Z3844" s="509"/>
      <c r="AA3844" s="510"/>
      <c r="AB3844" s="421" t="s">
        <v>1315</v>
      </c>
      <c r="AC3844" s="431" t="s">
        <v>828</v>
      </c>
      <c r="AD3844" s="356"/>
      <c r="AE3844" s="356"/>
      <c r="AF3844" s="356"/>
      <c r="AG3844" s="356"/>
      <c r="AH3844" s="356"/>
      <c r="AI3844" s="356"/>
      <c r="AJ3844" s="441"/>
      <c r="AK3844" s="359"/>
    </row>
    <row r="3845" spans="1:37">
      <c r="A3845" s="367"/>
      <c r="B3845" s="445" t="s">
        <v>839</v>
      </c>
      <c r="C3845" s="402">
        <v>46.7273</v>
      </c>
      <c r="D3845" s="428">
        <v>23.487200000000001</v>
      </c>
      <c r="E3845" s="449"/>
      <c r="F3845" s="450"/>
      <c r="G3845" s="450" t="s">
        <v>1645</v>
      </c>
      <c r="H3845" s="450" t="s">
        <v>5759</v>
      </c>
      <c r="I3845" s="452" t="s">
        <v>624</v>
      </c>
      <c r="J3845" s="457"/>
      <c r="K3845" s="407"/>
      <c r="L3845" s="407"/>
      <c r="M3845" s="407"/>
      <c r="N3845" s="425" t="s">
        <v>624</v>
      </c>
      <c r="O3845" s="437"/>
      <c r="P3845" s="406"/>
      <c r="Q3845" s="406"/>
      <c r="R3845" s="406"/>
      <c r="S3845" s="406"/>
      <c r="T3845" s="406"/>
      <c r="U3845" s="406"/>
      <c r="V3845" s="406" t="e">
        <f t="shared" si="205"/>
        <v>#VALUE!</v>
      </c>
      <c r="W3845" s="676"/>
      <c r="X3845" s="507" t="e">
        <f t="shared" si="203"/>
        <v>#VALUE!</v>
      </c>
      <c r="Y3845" s="508" t="e">
        <f t="shared" si="204"/>
        <v>#VALUE!</v>
      </c>
      <c r="Z3845" s="509"/>
      <c r="AA3845" s="510"/>
      <c r="AB3845" s="421" t="s">
        <v>1315</v>
      </c>
      <c r="AC3845" s="431" t="s">
        <v>828</v>
      </c>
      <c r="AD3845" s="356"/>
      <c r="AE3845" s="356"/>
      <c r="AF3845" s="356"/>
      <c r="AG3845" s="356"/>
      <c r="AH3845" s="356"/>
      <c r="AI3845" s="356"/>
      <c r="AJ3845" s="441"/>
      <c r="AK3845" s="359"/>
    </row>
    <row r="3846" spans="1:37">
      <c r="A3846" s="367"/>
      <c r="B3846" s="445" t="s">
        <v>93</v>
      </c>
      <c r="C3846" s="402">
        <v>46.7515</v>
      </c>
      <c r="D3846" s="428">
        <v>23.505800000000001</v>
      </c>
      <c r="E3846" s="449"/>
      <c r="F3846" s="450"/>
      <c r="G3846" s="450" t="s">
        <v>1645</v>
      </c>
      <c r="H3846" s="450" t="s">
        <v>5760</v>
      </c>
      <c r="I3846" s="452" t="s">
        <v>624</v>
      </c>
      <c r="J3846" s="457"/>
      <c r="K3846" s="407"/>
      <c r="L3846" s="407"/>
      <c r="M3846" s="407"/>
      <c r="N3846" s="425" t="s">
        <v>624</v>
      </c>
      <c r="O3846" s="437"/>
      <c r="P3846" s="406"/>
      <c r="Q3846" s="406"/>
      <c r="R3846" s="406"/>
      <c r="S3846" s="406"/>
      <c r="T3846" s="406"/>
      <c r="U3846" s="406"/>
      <c r="V3846" s="406" t="e">
        <f t="shared" si="205"/>
        <v>#VALUE!</v>
      </c>
      <c r="W3846" s="676"/>
      <c r="X3846" s="507" t="e">
        <f t="shared" si="203"/>
        <v>#VALUE!</v>
      </c>
      <c r="Y3846" s="508" t="e">
        <f t="shared" si="204"/>
        <v>#VALUE!</v>
      </c>
      <c r="Z3846" s="509"/>
      <c r="AA3846" s="510"/>
      <c r="AB3846" s="421" t="s">
        <v>1315</v>
      </c>
      <c r="AC3846" s="431" t="s">
        <v>828</v>
      </c>
      <c r="AD3846" s="356"/>
      <c r="AE3846" s="356"/>
      <c r="AF3846" s="356"/>
      <c r="AG3846" s="356"/>
      <c r="AH3846" s="356"/>
      <c r="AI3846" s="356"/>
      <c r="AJ3846" s="441"/>
      <c r="AK3846" s="359"/>
    </row>
    <row r="3847" spans="1:37">
      <c r="A3847" s="367"/>
      <c r="B3847" s="445" t="s">
        <v>94</v>
      </c>
      <c r="C3847" s="402">
        <v>46.7517</v>
      </c>
      <c r="D3847" s="428">
        <v>23.505700000000001</v>
      </c>
      <c r="E3847" s="449"/>
      <c r="F3847" s="450"/>
      <c r="G3847" s="450" t="s">
        <v>1645</v>
      </c>
      <c r="H3847" s="450" t="s">
        <v>5760</v>
      </c>
      <c r="I3847" s="452" t="s">
        <v>624</v>
      </c>
      <c r="J3847" s="457"/>
      <c r="K3847" s="407"/>
      <c r="L3847" s="407"/>
      <c r="M3847" s="407"/>
      <c r="N3847" s="425" t="s">
        <v>624</v>
      </c>
      <c r="O3847" s="437"/>
      <c r="P3847" s="406"/>
      <c r="Q3847" s="406"/>
      <c r="R3847" s="406"/>
      <c r="S3847" s="406"/>
      <c r="T3847" s="406"/>
      <c r="U3847" s="406"/>
      <c r="V3847" s="406" t="e">
        <f t="shared" si="205"/>
        <v>#VALUE!</v>
      </c>
      <c r="W3847" s="676"/>
      <c r="X3847" s="507" t="e">
        <f t="shared" si="203"/>
        <v>#VALUE!</v>
      </c>
      <c r="Y3847" s="508" t="e">
        <f t="shared" si="204"/>
        <v>#VALUE!</v>
      </c>
      <c r="Z3847" s="509"/>
      <c r="AA3847" s="510"/>
      <c r="AB3847" s="421" t="s">
        <v>1315</v>
      </c>
      <c r="AC3847" s="431" t="s">
        <v>828</v>
      </c>
      <c r="AD3847" s="356"/>
      <c r="AE3847" s="356"/>
      <c r="AF3847" s="356"/>
      <c r="AG3847" s="356"/>
      <c r="AH3847" s="356"/>
      <c r="AI3847" s="356"/>
      <c r="AJ3847" s="441"/>
      <c r="AK3847" s="359"/>
    </row>
    <row r="3848" spans="1:37">
      <c r="A3848" s="367"/>
      <c r="B3848" s="445" t="s">
        <v>32</v>
      </c>
      <c r="C3848" s="402">
        <v>46.750599999999999</v>
      </c>
      <c r="D3848" s="428">
        <v>23.506799999999998</v>
      </c>
      <c r="E3848" s="449"/>
      <c r="F3848" s="450"/>
      <c r="G3848" s="450" t="s">
        <v>1645</v>
      </c>
      <c r="H3848" s="450" t="s">
        <v>5761</v>
      </c>
      <c r="I3848" s="452" t="s">
        <v>624</v>
      </c>
      <c r="J3848" s="457"/>
      <c r="K3848" s="407"/>
      <c r="L3848" s="407"/>
      <c r="M3848" s="407"/>
      <c r="N3848" s="425" t="s">
        <v>624</v>
      </c>
      <c r="O3848" s="437"/>
      <c r="P3848" s="406"/>
      <c r="Q3848" s="406"/>
      <c r="R3848" s="406"/>
      <c r="S3848" s="406"/>
      <c r="T3848" s="406"/>
      <c r="U3848" s="406"/>
      <c r="V3848" s="406" t="e">
        <f t="shared" si="205"/>
        <v>#VALUE!</v>
      </c>
      <c r="W3848" s="676"/>
      <c r="X3848" s="507" t="e">
        <f t="shared" si="203"/>
        <v>#VALUE!</v>
      </c>
      <c r="Y3848" s="508" t="e">
        <f t="shared" si="204"/>
        <v>#VALUE!</v>
      </c>
      <c r="Z3848" s="509"/>
      <c r="AA3848" s="510"/>
      <c r="AB3848" s="421" t="s">
        <v>1315</v>
      </c>
      <c r="AC3848" s="431" t="s">
        <v>828</v>
      </c>
      <c r="AD3848" s="356"/>
      <c r="AE3848" s="356"/>
      <c r="AF3848" s="356"/>
      <c r="AG3848" s="356"/>
      <c r="AH3848" s="356"/>
      <c r="AI3848" s="356"/>
      <c r="AJ3848" s="441"/>
      <c r="AK3848" s="359"/>
    </row>
    <row r="3849" spans="1:37">
      <c r="A3849" s="367"/>
      <c r="B3849" s="445" t="s">
        <v>23</v>
      </c>
      <c r="C3849" s="402">
        <v>46.750900000000001</v>
      </c>
      <c r="D3849" s="428">
        <v>23.506699999999999</v>
      </c>
      <c r="E3849" s="449"/>
      <c r="F3849" s="450"/>
      <c r="G3849" s="450" t="s">
        <v>1645</v>
      </c>
      <c r="H3849" s="450" t="s">
        <v>5761</v>
      </c>
      <c r="I3849" s="452" t="s">
        <v>624</v>
      </c>
      <c r="J3849" s="457"/>
      <c r="K3849" s="407"/>
      <c r="L3849" s="407"/>
      <c r="M3849" s="407"/>
      <c r="N3849" s="425" t="s">
        <v>624</v>
      </c>
      <c r="O3849" s="437"/>
      <c r="P3849" s="406"/>
      <c r="Q3849" s="406"/>
      <c r="R3849" s="406"/>
      <c r="S3849" s="406"/>
      <c r="T3849" s="406"/>
      <c r="U3849" s="406"/>
      <c r="V3849" s="406" t="e">
        <f t="shared" si="205"/>
        <v>#VALUE!</v>
      </c>
      <c r="W3849" s="676"/>
      <c r="X3849" s="507" t="e">
        <f t="shared" si="203"/>
        <v>#VALUE!</v>
      </c>
      <c r="Y3849" s="508" t="e">
        <f t="shared" si="204"/>
        <v>#VALUE!</v>
      </c>
      <c r="Z3849" s="509"/>
      <c r="AA3849" s="510"/>
      <c r="AB3849" s="421" t="s">
        <v>1315</v>
      </c>
      <c r="AC3849" s="431" t="s">
        <v>828</v>
      </c>
      <c r="AD3849" s="356"/>
      <c r="AE3849" s="356"/>
      <c r="AF3849" s="356"/>
      <c r="AG3849" s="356"/>
      <c r="AH3849" s="356"/>
      <c r="AI3849" s="356"/>
      <c r="AJ3849" s="441"/>
      <c r="AK3849" s="359"/>
    </row>
    <row r="3850" spans="1:37">
      <c r="A3850" s="367"/>
      <c r="B3850" s="445" t="s">
        <v>22</v>
      </c>
      <c r="C3850" s="402">
        <v>46.751100000000001</v>
      </c>
      <c r="D3850" s="428">
        <v>23.506599999999999</v>
      </c>
      <c r="E3850" s="449"/>
      <c r="F3850" s="450"/>
      <c r="G3850" s="450" t="s">
        <v>1645</v>
      </c>
      <c r="H3850" s="450" t="s">
        <v>5761</v>
      </c>
      <c r="I3850" s="452" t="s">
        <v>624</v>
      </c>
      <c r="J3850" s="457"/>
      <c r="K3850" s="407"/>
      <c r="L3850" s="407"/>
      <c r="M3850" s="407"/>
      <c r="N3850" s="425" t="s">
        <v>624</v>
      </c>
      <c r="O3850" s="437"/>
      <c r="P3850" s="406"/>
      <c r="Q3850" s="406"/>
      <c r="R3850" s="406"/>
      <c r="S3850" s="406"/>
      <c r="T3850" s="406"/>
      <c r="U3850" s="406"/>
      <c r="V3850" s="406" t="e">
        <f t="shared" si="205"/>
        <v>#VALUE!</v>
      </c>
      <c r="W3850" s="676"/>
      <c r="X3850" s="507" t="e">
        <f t="shared" si="203"/>
        <v>#VALUE!</v>
      </c>
      <c r="Y3850" s="508" t="e">
        <f t="shared" si="204"/>
        <v>#VALUE!</v>
      </c>
      <c r="Z3850" s="509"/>
      <c r="AA3850" s="510"/>
      <c r="AB3850" s="421" t="s">
        <v>1315</v>
      </c>
      <c r="AC3850" s="431" t="s">
        <v>828</v>
      </c>
      <c r="AD3850" s="356"/>
      <c r="AE3850" s="356"/>
      <c r="AF3850" s="356"/>
      <c r="AG3850" s="356"/>
      <c r="AH3850" s="356"/>
      <c r="AI3850" s="356"/>
      <c r="AJ3850" s="441"/>
      <c r="AK3850" s="359"/>
    </row>
    <row r="3851" spans="1:37">
      <c r="A3851" s="367"/>
      <c r="B3851" s="445" t="s">
        <v>33</v>
      </c>
      <c r="C3851" s="402">
        <v>46.7515</v>
      </c>
      <c r="D3851" s="428">
        <v>23.506499999999999</v>
      </c>
      <c r="E3851" s="449"/>
      <c r="F3851" s="450"/>
      <c r="G3851" s="450" t="s">
        <v>1645</v>
      </c>
      <c r="H3851" s="450" t="s">
        <v>5761</v>
      </c>
      <c r="I3851" s="452" t="s">
        <v>624</v>
      </c>
      <c r="J3851" s="457"/>
      <c r="K3851" s="407"/>
      <c r="L3851" s="407"/>
      <c r="M3851" s="407"/>
      <c r="N3851" s="425" t="s">
        <v>624</v>
      </c>
      <c r="O3851" s="437"/>
      <c r="P3851" s="406"/>
      <c r="Q3851" s="406"/>
      <c r="R3851" s="406"/>
      <c r="S3851" s="406"/>
      <c r="T3851" s="406"/>
      <c r="U3851" s="406"/>
      <c r="V3851" s="406" t="e">
        <f t="shared" si="205"/>
        <v>#VALUE!</v>
      </c>
      <c r="W3851" s="676"/>
      <c r="X3851" s="507" t="e">
        <f t="shared" si="203"/>
        <v>#VALUE!</v>
      </c>
      <c r="Y3851" s="508" t="e">
        <f t="shared" si="204"/>
        <v>#VALUE!</v>
      </c>
      <c r="Z3851" s="509"/>
      <c r="AA3851" s="510"/>
      <c r="AB3851" s="421" t="s">
        <v>1315</v>
      </c>
      <c r="AC3851" s="431" t="s">
        <v>828</v>
      </c>
      <c r="AD3851" s="356"/>
      <c r="AE3851" s="356"/>
      <c r="AF3851" s="356"/>
      <c r="AG3851" s="356"/>
      <c r="AH3851" s="356"/>
      <c r="AI3851" s="356"/>
      <c r="AJ3851" s="441"/>
      <c r="AK3851" s="359"/>
    </row>
    <row r="3852" spans="1:37">
      <c r="A3852" s="367"/>
      <c r="B3852" s="445">
        <v>1</v>
      </c>
      <c r="C3852" s="402">
        <v>46.751199999999997</v>
      </c>
      <c r="D3852" s="428">
        <v>23.507999999999999</v>
      </c>
      <c r="E3852" s="449"/>
      <c r="F3852" s="450"/>
      <c r="G3852" s="450" t="s">
        <v>1645</v>
      </c>
      <c r="H3852" s="450" t="s">
        <v>5762</v>
      </c>
      <c r="I3852" s="452" t="s">
        <v>624</v>
      </c>
      <c r="J3852" s="457"/>
      <c r="K3852" s="407"/>
      <c r="L3852" s="407"/>
      <c r="M3852" s="407"/>
      <c r="N3852" s="425" t="s">
        <v>624</v>
      </c>
      <c r="O3852" s="437"/>
      <c r="P3852" s="406"/>
      <c r="Q3852" s="406"/>
      <c r="R3852" s="406"/>
      <c r="S3852" s="406"/>
      <c r="T3852" s="406"/>
      <c r="U3852" s="406"/>
      <c r="V3852" s="406" t="e">
        <f t="shared" si="205"/>
        <v>#VALUE!</v>
      </c>
      <c r="W3852" s="676"/>
      <c r="X3852" s="507" t="e">
        <f t="shared" si="203"/>
        <v>#VALUE!</v>
      </c>
      <c r="Y3852" s="508" t="e">
        <f t="shared" si="204"/>
        <v>#VALUE!</v>
      </c>
      <c r="Z3852" s="509"/>
      <c r="AA3852" s="510"/>
      <c r="AB3852" s="421" t="s">
        <v>1315</v>
      </c>
      <c r="AC3852" s="431" t="s">
        <v>828</v>
      </c>
      <c r="AD3852" s="356"/>
      <c r="AE3852" s="356"/>
      <c r="AF3852" s="356"/>
      <c r="AG3852" s="356"/>
      <c r="AH3852" s="356"/>
      <c r="AI3852" s="356"/>
      <c r="AJ3852" s="441"/>
      <c r="AK3852" s="359"/>
    </row>
    <row r="3853" spans="1:37">
      <c r="A3853" s="367"/>
      <c r="B3853" s="445">
        <v>2</v>
      </c>
      <c r="C3853" s="402">
        <v>46.750700000000002</v>
      </c>
      <c r="D3853" s="428">
        <v>23.508199999999999</v>
      </c>
      <c r="E3853" s="449"/>
      <c r="F3853" s="450"/>
      <c r="G3853" s="450" t="s">
        <v>1645</v>
      </c>
      <c r="H3853" s="450" t="s">
        <v>5763</v>
      </c>
      <c r="I3853" s="452" t="s">
        <v>624</v>
      </c>
      <c r="J3853" s="457"/>
      <c r="K3853" s="407"/>
      <c r="L3853" s="407"/>
      <c r="M3853" s="407"/>
      <c r="N3853" s="425" t="s">
        <v>624</v>
      </c>
      <c r="O3853" s="437"/>
      <c r="P3853" s="406"/>
      <c r="Q3853" s="406"/>
      <c r="R3853" s="406"/>
      <c r="S3853" s="406"/>
      <c r="T3853" s="406"/>
      <c r="U3853" s="406"/>
      <c r="V3853" s="406" t="e">
        <f t="shared" si="205"/>
        <v>#VALUE!</v>
      </c>
      <c r="W3853" s="676"/>
      <c r="X3853" s="507" t="e">
        <f t="shared" si="203"/>
        <v>#VALUE!</v>
      </c>
      <c r="Y3853" s="508" t="e">
        <f t="shared" si="204"/>
        <v>#VALUE!</v>
      </c>
      <c r="Z3853" s="509"/>
      <c r="AA3853" s="510"/>
      <c r="AB3853" s="421" t="s">
        <v>1315</v>
      </c>
      <c r="AC3853" s="431" t="s">
        <v>828</v>
      </c>
      <c r="AD3853" s="356"/>
      <c r="AE3853" s="356"/>
      <c r="AF3853" s="356"/>
      <c r="AG3853" s="356"/>
      <c r="AH3853" s="356"/>
      <c r="AI3853" s="356"/>
      <c r="AJ3853" s="441"/>
      <c r="AK3853" s="359"/>
    </row>
    <row r="3854" spans="1:37">
      <c r="A3854" s="367"/>
      <c r="B3854" s="445">
        <v>3</v>
      </c>
      <c r="C3854" s="402">
        <v>46.750300000000003</v>
      </c>
      <c r="D3854" s="428">
        <v>23.508400000000002</v>
      </c>
      <c r="E3854" s="449"/>
      <c r="F3854" s="450"/>
      <c r="G3854" s="450" t="s">
        <v>1645</v>
      </c>
      <c r="H3854" s="450" t="s">
        <v>5764</v>
      </c>
      <c r="I3854" s="452" t="s">
        <v>624</v>
      </c>
      <c r="J3854" s="457"/>
      <c r="K3854" s="407"/>
      <c r="L3854" s="407"/>
      <c r="M3854" s="407"/>
      <c r="N3854" s="425" t="s">
        <v>624</v>
      </c>
      <c r="O3854" s="437"/>
      <c r="P3854" s="406"/>
      <c r="Q3854" s="406"/>
      <c r="R3854" s="406"/>
      <c r="S3854" s="406"/>
      <c r="T3854" s="406"/>
      <c r="U3854" s="406"/>
      <c r="V3854" s="406" t="e">
        <f t="shared" si="205"/>
        <v>#VALUE!</v>
      </c>
      <c r="W3854" s="676"/>
      <c r="X3854" s="507" t="e">
        <f t="shared" si="203"/>
        <v>#VALUE!</v>
      </c>
      <c r="Y3854" s="508" t="e">
        <f t="shared" si="204"/>
        <v>#VALUE!</v>
      </c>
      <c r="Z3854" s="509"/>
      <c r="AA3854" s="510"/>
      <c r="AB3854" s="421" t="s">
        <v>1315</v>
      </c>
      <c r="AC3854" s="431" t="s">
        <v>828</v>
      </c>
      <c r="AD3854" s="356"/>
      <c r="AE3854" s="356"/>
      <c r="AF3854" s="356"/>
      <c r="AG3854" s="356"/>
      <c r="AH3854" s="356"/>
      <c r="AI3854" s="356"/>
      <c r="AJ3854" s="441"/>
      <c r="AK3854" s="359"/>
    </row>
    <row r="3855" spans="1:37">
      <c r="A3855" s="367"/>
      <c r="B3855" s="445">
        <v>4</v>
      </c>
      <c r="C3855" s="402">
        <v>46.749899999999997</v>
      </c>
      <c r="D3855" s="428">
        <v>23.508600000000001</v>
      </c>
      <c r="E3855" s="449"/>
      <c r="F3855" s="450"/>
      <c r="G3855" s="450" t="s">
        <v>1645</v>
      </c>
      <c r="H3855" s="450" t="s">
        <v>5765</v>
      </c>
      <c r="I3855" s="452" t="s">
        <v>624</v>
      </c>
      <c r="J3855" s="457"/>
      <c r="K3855" s="407"/>
      <c r="L3855" s="407"/>
      <c r="M3855" s="407"/>
      <c r="N3855" s="425" t="s">
        <v>624</v>
      </c>
      <c r="O3855" s="437"/>
      <c r="P3855" s="406"/>
      <c r="Q3855" s="406"/>
      <c r="R3855" s="406"/>
      <c r="S3855" s="406"/>
      <c r="T3855" s="406"/>
      <c r="U3855" s="406"/>
      <c r="V3855" s="406" t="e">
        <f t="shared" si="205"/>
        <v>#VALUE!</v>
      </c>
      <c r="W3855" s="676"/>
      <c r="X3855" s="507" t="e">
        <f t="shared" si="203"/>
        <v>#VALUE!</v>
      </c>
      <c r="Y3855" s="508" t="e">
        <f t="shared" si="204"/>
        <v>#VALUE!</v>
      </c>
      <c r="Z3855" s="509"/>
      <c r="AA3855" s="510"/>
      <c r="AB3855" s="421" t="s">
        <v>1315</v>
      </c>
      <c r="AC3855" s="431" t="s">
        <v>828</v>
      </c>
      <c r="AD3855" s="356"/>
      <c r="AE3855" s="356"/>
      <c r="AF3855" s="356"/>
      <c r="AG3855" s="356"/>
      <c r="AH3855" s="356"/>
      <c r="AI3855" s="356"/>
      <c r="AJ3855" s="441"/>
      <c r="AK3855" s="359"/>
    </row>
    <row r="3856" spans="1:37">
      <c r="A3856" s="367"/>
      <c r="B3856" s="445" t="s">
        <v>93</v>
      </c>
      <c r="C3856" s="402">
        <v>46.751600000000003</v>
      </c>
      <c r="D3856" s="428">
        <v>23.505199999999999</v>
      </c>
      <c r="E3856" s="449"/>
      <c r="F3856" s="450"/>
      <c r="G3856" s="450" t="s">
        <v>1645</v>
      </c>
      <c r="H3856" s="450" t="s">
        <v>4419</v>
      </c>
      <c r="I3856" s="452" t="s">
        <v>624</v>
      </c>
      <c r="J3856" s="457"/>
      <c r="K3856" s="407"/>
      <c r="L3856" s="407"/>
      <c r="M3856" s="407"/>
      <c r="N3856" s="425" t="s">
        <v>624</v>
      </c>
      <c r="O3856" s="437"/>
      <c r="P3856" s="406"/>
      <c r="Q3856" s="406"/>
      <c r="R3856" s="406"/>
      <c r="S3856" s="406"/>
      <c r="T3856" s="406"/>
      <c r="U3856" s="406"/>
      <c r="V3856" s="406" t="e">
        <f t="shared" si="205"/>
        <v>#VALUE!</v>
      </c>
      <c r="W3856" s="676"/>
      <c r="X3856" s="507" t="e">
        <f t="shared" si="203"/>
        <v>#VALUE!</v>
      </c>
      <c r="Y3856" s="508" t="e">
        <f t="shared" si="204"/>
        <v>#VALUE!</v>
      </c>
      <c r="Z3856" s="509"/>
      <c r="AA3856" s="510"/>
      <c r="AB3856" s="421" t="s">
        <v>1315</v>
      </c>
      <c r="AC3856" s="431" t="s">
        <v>828</v>
      </c>
      <c r="AD3856" s="356"/>
      <c r="AE3856" s="356"/>
      <c r="AF3856" s="356"/>
      <c r="AG3856" s="356"/>
      <c r="AH3856" s="356"/>
      <c r="AI3856" s="356"/>
      <c r="AJ3856" s="441"/>
      <c r="AK3856" s="359"/>
    </row>
    <row r="3857" spans="1:37">
      <c r="A3857" s="367"/>
      <c r="B3857" s="445" t="s">
        <v>107</v>
      </c>
      <c r="C3857" s="402">
        <v>46.750799999999998</v>
      </c>
      <c r="D3857" s="428">
        <v>23.505400000000002</v>
      </c>
      <c r="E3857" s="449"/>
      <c r="F3857" s="450"/>
      <c r="G3857" s="450" t="s">
        <v>1645</v>
      </c>
      <c r="H3857" s="450" t="s">
        <v>4419</v>
      </c>
      <c r="I3857" s="452" t="s">
        <v>624</v>
      </c>
      <c r="J3857" s="457"/>
      <c r="K3857" s="407"/>
      <c r="L3857" s="407"/>
      <c r="M3857" s="407"/>
      <c r="N3857" s="425" t="s">
        <v>624</v>
      </c>
      <c r="O3857" s="437"/>
      <c r="P3857" s="406"/>
      <c r="Q3857" s="406"/>
      <c r="R3857" s="406"/>
      <c r="S3857" s="406"/>
      <c r="T3857" s="406"/>
      <c r="U3857" s="406"/>
      <c r="V3857" s="406" t="e">
        <f t="shared" si="205"/>
        <v>#VALUE!</v>
      </c>
      <c r="W3857" s="676"/>
      <c r="X3857" s="507" t="e">
        <f t="shared" si="203"/>
        <v>#VALUE!</v>
      </c>
      <c r="Y3857" s="508" t="e">
        <f t="shared" si="204"/>
        <v>#VALUE!</v>
      </c>
      <c r="Z3857" s="509"/>
      <c r="AA3857" s="510"/>
      <c r="AB3857" s="421" t="s">
        <v>1315</v>
      </c>
      <c r="AC3857" s="431" t="s">
        <v>828</v>
      </c>
      <c r="AD3857" s="356"/>
      <c r="AE3857" s="356"/>
      <c r="AF3857" s="356"/>
      <c r="AG3857" s="356"/>
      <c r="AH3857" s="356"/>
      <c r="AI3857" s="356"/>
      <c r="AJ3857" s="441"/>
      <c r="AK3857" s="359"/>
    </row>
    <row r="3858" spans="1:37">
      <c r="A3858" s="367"/>
      <c r="B3858" s="445" t="s">
        <v>95</v>
      </c>
      <c r="C3858" s="402">
        <v>46.750999999999998</v>
      </c>
      <c r="D3858" s="428">
        <v>23.505199999999999</v>
      </c>
      <c r="E3858" s="449"/>
      <c r="F3858" s="450"/>
      <c r="G3858" s="450" t="s">
        <v>1645</v>
      </c>
      <c r="H3858" s="450" t="s">
        <v>4420</v>
      </c>
      <c r="I3858" s="452" t="s">
        <v>624</v>
      </c>
      <c r="J3858" s="457"/>
      <c r="K3858" s="407"/>
      <c r="L3858" s="407"/>
      <c r="M3858" s="407"/>
      <c r="N3858" s="425" t="s">
        <v>624</v>
      </c>
      <c r="O3858" s="437"/>
      <c r="P3858" s="406"/>
      <c r="Q3858" s="406"/>
      <c r="R3858" s="406"/>
      <c r="S3858" s="406"/>
      <c r="T3858" s="406"/>
      <c r="U3858" s="406"/>
      <c r="V3858" s="406" t="e">
        <f t="shared" si="205"/>
        <v>#VALUE!</v>
      </c>
      <c r="W3858" s="676"/>
      <c r="X3858" s="507" t="e">
        <f t="shared" si="203"/>
        <v>#VALUE!</v>
      </c>
      <c r="Y3858" s="508" t="e">
        <f t="shared" si="204"/>
        <v>#VALUE!</v>
      </c>
      <c r="Z3858" s="509"/>
      <c r="AA3858" s="510"/>
      <c r="AB3858" s="421" t="s">
        <v>1315</v>
      </c>
      <c r="AC3858" s="431" t="s">
        <v>828</v>
      </c>
      <c r="AD3858" s="356"/>
      <c r="AE3858" s="356"/>
      <c r="AF3858" s="356"/>
      <c r="AG3858" s="356"/>
      <c r="AH3858" s="356"/>
      <c r="AI3858" s="356"/>
      <c r="AJ3858" s="441"/>
      <c r="AK3858" s="359"/>
    </row>
    <row r="3859" spans="1:37">
      <c r="A3859" s="367"/>
      <c r="B3859" s="445" t="s">
        <v>94</v>
      </c>
      <c r="C3859" s="402">
        <v>46.751399999999997</v>
      </c>
      <c r="D3859" s="428">
        <v>23.505199999999999</v>
      </c>
      <c r="E3859" s="449"/>
      <c r="F3859" s="450"/>
      <c r="G3859" s="450" t="s">
        <v>1645</v>
      </c>
      <c r="H3859" s="450" t="s">
        <v>4407</v>
      </c>
      <c r="I3859" s="452" t="s">
        <v>624</v>
      </c>
      <c r="J3859" s="457"/>
      <c r="K3859" s="407"/>
      <c r="L3859" s="407"/>
      <c r="M3859" s="407"/>
      <c r="N3859" s="425" t="s">
        <v>624</v>
      </c>
      <c r="O3859" s="437"/>
      <c r="P3859" s="406"/>
      <c r="Q3859" s="406"/>
      <c r="R3859" s="406"/>
      <c r="S3859" s="406"/>
      <c r="T3859" s="406"/>
      <c r="U3859" s="406"/>
      <c r="V3859" s="406" t="e">
        <f t="shared" si="205"/>
        <v>#VALUE!</v>
      </c>
      <c r="W3859" s="676"/>
      <c r="X3859" s="507" t="e">
        <f t="shared" si="203"/>
        <v>#VALUE!</v>
      </c>
      <c r="Y3859" s="508" t="e">
        <f t="shared" si="204"/>
        <v>#VALUE!</v>
      </c>
      <c r="Z3859" s="509"/>
      <c r="AA3859" s="510"/>
      <c r="AB3859" s="421" t="s">
        <v>1315</v>
      </c>
      <c r="AC3859" s="431" t="s">
        <v>828</v>
      </c>
      <c r="AD3859" s="356"/>
      <c r="AE3859" s="356"/>
      <c r="AF3859" s="356"/>
      <c r="AG3859" s="356"/>
      <c r="AH3859" s="356"/>
      <c r="AI3859" s="356"/>
      <c r="AJ3859" s="441"/>
      <c r="AK3859" s="359"/>
    </row>
    <row r="3860" spans="1:37">
      <c r="A3860" s="367"/>
      <c r="B3860" s="445" t="s">
        <v>32</v>
      </c>
      <c r="C3860" s="402">
        <v>46.740699999999997</v>
      </c>
      <c r="D3860" s="428">
        <v>23.479600000000001</v>
      </c>
      <c r="E3860" s="449"/>
      <c r="F3860" s="450"/>
      <c r="G3860" s="450" t="s">
        <v>1645</v>
      </c>
      <c r="H3860" s="450" t="s">
        <v>5766</v>
      </c>
      <c r="I3860" s="452" t="s">
        <v>624</v>
      </c>
      <c r="J3860" s="457"/>
      <c r="K3860" s="407"/>
      <c r="L3860" s="407"/>
      <c r="M3860" s="407"/>
      <c r="N3860" s="425" t="s">
        <v>624</v>
      </c>
      <c r="O3860" s="437"/>
      <c r="P3860" s="406"/>
      <c r="Q3860" s="406"/>
      <c r="R3860" s="406"/>
      <c r="S3860" s="406"/>
      <c r="T3860" s="406"/>
      <c r="U3860" s="406"/>
      <c r="V3860" s="406" t="e">
        <f t="shared" si="205"/>
        <v>#VALUE!</v>
      </c>
      <c r="W3860" s="676"/>
      <c r="X3860" s="507" t="e">
        <f t="shared" si="203"/>
        <v>#VALUE!</v>
      </c>
      <c r="Y3860" s="508" t="e">
        <f t="shared" si="204"/>
        <v>#VALUE!</v>
      </c>
      <c r="Z3860" s="509"/>
      <c r="AA3860" s="510"/>
      <c r="AB3860" s="421" t="s">
        <v>1315</v>
      </c>
      <c r="AC3860" s="431" t="s">
        <v>828</v>
      </c>
      <c r="AD3860" s="356"/>
      <c r="AE3860" s="356"/>
      <c r="AF3860" s="356"/>
      <c r="AG3860" s="356"/>
      <c r="AH3860" s="356"/>
      <c r="AI3860" s="356"/>
      <c r="AJ3860" s="441"/>
      <c r="AK3860" s="359"/>
    </row>
    <row r="3861" spans="1:37">
      <c r="A3861" s="367"/>
      <c r="B3861" s="445" t="s">
        <v>23</v>
      </c>
      <c r="C3861" s="402">
        <v>46.740699999999997</v>
      </c>
      <c r="D3861" s="428">
        <v>23.48</v>
      </c>
      <c r="E3861" s="449"/>
      <c r="F3861" s="450"/>
      <c r="G3861" s="450" t="s">
        <v>1645</v>
      </c>
      <c r="H3861" s="450" t="s">
        <v>5767</v>
      </c>
      <c r="I3861" s="452" t="s">
        <v>624</v>
      </c>
      <c r="J3861" s="457"/>
      <c r="K3861" s="407"/>
      <c r="L3861" s="407"/>
      <c r="M3861" s="407"/>
      <c r="N3861" s="425" t="s">
        <v>624</v>
      </c>
      <c r="O3861" s="437"/>
      <c r="P3861" s="406"/>
      <c r="Q3861" s="406"/>
      <c r="R3861" s="406"/>
      <c r="S3861" s="406"/>
      <c r="T3861" s="406"/>
      <c r="U3861" s="406"/>
      <c r="V3861" s="406" t="e">
        <f t="shared" si="205"/>
        <v>#VALUE!</v>
      </c>
      <c r="W3861" s="676"/>
      <c r="X3861" s="507" t="e">
        <f t="shared" si="203"/>
        <v>#VALUE!</v>
      </c>
      <c r="Y3861" s="508" t="e">
        <f t="shared" si="204"/>
        <v>#VALUE!</v>
      </c>
      <c r="Z3861" s="509"/>
      <c r="AA3861" s="510"/>
      <c r="AB3861" s="421" t="s">
        <v>1315</v>
      </c>
      <c r="AC3861" s="431" t="s">
        <v>828</v>
      </c>
      <c r="AD3861" s="356"/>
      <c r="AE3861" s="356"/>
      <c r="AF3861" s="356"/>
      <c r="AG3861" s="356"/>
      <c r="AH3861" s="356"/>
      <c r="AI3861" s="356"/>
      <c r="AJ3861" s="441"/>
      <c r="AK3861" s="359"/>
    </row>
    <row r="3862" spans="1:37">
      <c r="A3862" s="367"/>
      <c r="B3862" s="445" t="s">
        <v>22</v>
      </c>
      <c r="C3862" s="402">
        <v>46.740699999999997</v>
      </c>
      <c r="D3862" s="428">
        <v>23.4802</v>
      </c>
      <c r="E3862" s="449"/>
      <c r="F3862" s="450"/>
      <c r="G3862" s="450" t="s">
        <v>1645</v>
      </c>
      <c r="H3862" s="450" t="s">
        <v>5768</v>
      </c>
      <c r="I3862" s="452" t="s">
        <v>624</v>
      </c>
      <c r="J3862" s="457"/>
      <c r="K3862" s="407"/>
      <c r="L3862" s="407"/>
      <c r="M3862" s="407"/>
      <c r="N3862" s="425" t="s">
        <v>624</v>
      </c>
      <c r="O3862" s="437"/>
      <c r="P3862" s="406"/>
      <c r="Q3862" s="406"/>
      <c r="R3862" s="406"/>
      <c r="S3862" s="406"/>
      <c r="T3862" s="406"/>
      <c r="U3862" s="406"/>
      <c r="V3862" s="406" t="e">
        <f t="shared" si="205"/>
        <v>#VALUE!</v>
      </c>
      <c r="W3862" s="676"/>
      <c r="X3862" s="507" t="e">
        <f t="shared" si="203"/>
        <v>#VALUE!</v>
      </c>
      <c r="Y3862" s="508" t="e">
        <f t="shared" si="204"/>
        <v>#VALUE!</v>
      </c>
      <c r="Z3862" s="509"/>
      <c r="AA3862" s="510"/>
      <c r="AB3862" s="421" t="s">
        <v>1315</v>
      </c>
      <c r="AC3862" s="431" t="s">
        <v>828</v>
      </c>
      <c r="AD3862" s="356"/>
      <c r="AE3862" s="356"/>
      <c r="AF3862" s="356"/>
      <c r="AG3862" s="356"/>
      <c r="AH3862" s="356"/>
      <c r="AI3862" s="356"/>
      <c r="AJ3862" s="441"/>
      <c r="AK3862" s="359"/>
    </row>
    <row r="3863" spans="1:37">
      <c r="A3863" s="367"/>
      <c r="B3863" s="445">
        <v>3</v>
      </c>
      <c r="C3863" s="402">
        <v>46.735799999999998</v>
      </c>
      <c r="D3863" s="428">
        <v>23.4772</v>
      </c>
      <c r="E3863" s="449"/>
      <c r="F3863" s="450"/>
      <c r="G3863" s="450" t="s">
        <v>1645</v>
      </c>
      <c r="H3863" s="450" t="s">
        <v>5769</v>
      </c>
      <c r="I3863" s="452" t="s">
        <v>624</v>
      </c>
      <c r="J3863" s="457"/>
      <c r="K3863" s="407"/>
      <c r="L3863" s="407"/>
      <c r="M3863" s="407"/>
      <c r="N3863" s="425" t="s">
        <v>624</v>
      </c>
      <c r="O3863" s="437"/>
      <c r="P3863" s="406"/>
      <c r="Q3863" s="406"/>
      <c r="R3863" s="406"/>
      <c r="S3863" s="406"/>
      <c r="T3863" s="406"/>
      <c r="U3863" s="406"/>
      <c r="V3863" s="406" t="e">
        <f t="shared" si="205"/>
        <v>#VALUE!</v>
      </c>
      <c r="W3863" s="676"/>
      <c r="X3863" s="507" t="e">
        <f t="shared" si="203"/>
        <v>#VALUE!</v>
      </c>
      <c r="Y3863" s="508" t="e">
        <f t="shared" si="204"/>
        <v>#VALUE!</v>
      </c>
      <c r="Z3863" s="509"/>
      <c r="AA3863" s="510"/>
      <c r="AB3863" s="421" t="s">
        <v>1315</v>
      </c>
      <c r="AC3863" s="431" t="s">
        <v>828</v>
      </c>
      <c r="AD3863" s="356"/>
      <c r="AE3863" s="356"/>
      <c r="AF3863" s="356"/>
      <c r="AG3863" s="356"/>
      <c r="AH3863" s="356"/>
      <c r="AI3863" s="356"/>
      <c r="AJ3863" s="441"/>
      <c r="AK3863" s="359"/>
    </row>
    <row r="3864" spans="1:37">
      <c r="A3864" s="367"/>
      <c r="B3864" s="445">
        <v>4</v>
      </c>
      <c r="C3864" s="402">
        <v>46.735900000000001</v>
      </c>
      <c r="D3864" s="428">
        <v>23.476400000000002</v>
      </c>
      <c r="E3864" s="449"/>
      <c r="F3864" s="450"/>
      <c r="G3864" s="450" t="s">
        <v>1645</v>
      </c>
      <c r="H3864" s="450" t="s">
        <v>5770</v>
      </c>
      <c r="I3864" s="452" t="s">
        <v>624</v>
      </c>
      <c r="J3864" s="457"/>
      <c r="K3864" s="407"/>
      <c r="L3864" s="407"/>
      <c r="M3864" s="407"/>
      <c r="N3864" s="425" t="s">
        <v>624</v>
      </c>
      <c r="O3864" s="437"/>
      <c r="P3864" s="406"/>
      <c r="Q3864" s="406"/>
      <c r="R3864" s="406"/>
      <c r="S3864" s="406"/>
      <c r="T3864" s="406"/>
      <c r="U3864" s="406"/>
      <c r="V3864" s="406" t="e">
        <f t="shared" si="205"/>
        <v>#VALUE!</v>
      </c>
      <c r="W3864" s="676"/>
      <c r="X3864" s="507" t="e">
        <f t="shared" si="203"/>
        <v>#VALUE!</v>
      </c>
      <c r="Y3864" s="508" t="e">
        <f t="shared" si="204"/>
        <v>#VALUE!</v>
      </c>
      <c r="Z3864" s="509"/>
      <c r="AA3864" s="510"/>
      <c r="AB3864" s="421" t="s">
        <v>1315</v>
      </c>
      <c r="AC3864" s="431" t="s">
        <v>828</v>
      </c>
      <c r="AD3864" s="356"/>
      <c r="AE3864" s="356"/>
      <c r="AF3864" s="356"/>
      <c r="AG3864" s="356"/>
      <c r="AH3864" s="356"/>
      <c r="AI3864" s="356"/>
      <c r="AJ3864" s="441"/>
      <c r="AK3864" s="359"/>
    </row>
    <row r="3865" spans="1:37">
      <c r="A3865" s="367"/>
      <c r="B3865" s="445" t="s">
        <v>108</v>
      </c>
      <c r="C3865" s="402">
        <v>46.735900000000001</v>
      </c>
      <c r="D3865" s="428">
        <v>23.475899999999999</v>
      </c>
      <c r="E3865" s="449"/>
      <c r="F3865" s="450"/>
      <c r="G3865" s="450" t="s">
        <v>1645</v>
      </c>
      <c r="H3865" s="450" t="s">
        <v>5771</v>
      </c>
      <c r="I3865" s="452" t="s">
        <v>624</v>
      </c>
      <c r="J3865" s="457"/>
      <c r="K3865" s="407"/>
      <c r="L3865" s="407"/>
      <c r="M3865" s="407"/>
      <c r="N3865" s="425" t="s">
        <v>624</v>
      </c>
      <c r="O3865" s="437"/>
      <c r="P3865" s="406"/>
      <c r="Q3865" s="406"/>
      <c r="R3865" s="406"/>
      <c r="S3865" s="406"/>
      <c r="T3865" s="406"/>
      <c r="U3865" s="406"/>
      <c r="V3865" s="406" t="e">
        <f t="shared" si="205"/>
        <v>#VALUE!</v>
      </c>
      <c r="W3865" s="676"/>
      <c r="X3865" s="507" t="e">
        <f t="shared" si="203"/>
        <v>#VALUE!</v>
      </c>
      <c r="Y3865" s="508" t="e">
        <f t="shared" si="204"/>
        <v>#VALUE!</v>
      </c>
      <c r="Z3865" s="509"/>
      <c r="AA3865" s="510"/>
      <c r="AB3865" s="421" t="s">
        <v>1315</v>
      </c>
      <c r="AC3865" s="431" t="s">
        <v>828</v>
      </c>
      <c r="AD3865" s="356"/>
      <c r="AE3865" s="356"/>
      <c r="AF3865" s="356"/>
      <c r="AG3865" s="356"/>
      <c r="AH3865" s="356"/>
      <c r="AI3865" s="356"/>
      <c r="AJ3865" s="441"/>
      <c r="AK3865" s="359"/>
    </row>
    <row r="3866" spans="1:37">
      <c r="A3866" s="367"/>
      <c r="B3866" s="445">
        <v>6</v>
      </c>
      <c r="C3866" s="402">
        <v>46.7361</v>
      </c>
      <c r="D3866" s="428">
        <v>23.475300000000001</v>
      </c>
      <c r="E3866" s="449"/>
      <c r="F3866" s="450"/>
      <c r="G3866" s="450" t="s">
        <v>1645</v>
      </c>
      <c r="H3866" s="450" t="s">
        <v>5772</v>
      </c>
      <c r="I3866" s="452" t="s">
        <v>624</v>
      </c>
      <c r="J3866" s="457"/>
      <c r="K3866" s="407"/>
      <c r="L3866" s="407"/>
      <c r="M3866" s="407"/>
      <c r="N3866" s="425" t="s">
        <v>624</v>
      </c>
      <c r="O3866" s="437"/>
      <c r="P3866" s="406"/>
      <c r="Q3866" s="406"/>
      <c r="R3866" s="406"/>
      <c r="S3866" s="406"/>
      <c r="T3866" s="406"/>
      <c r="U3866" s="406"/>
      <c r="V3866" s="406" t="e">
        <f t="shared" si="205"/>
        <v>#VALUE!</v>
      </c>
      <c r="W3866" s="676"/>
      <c r="X3866" s="507" t="e">
        <f t="shared" si="203"/>
        <v>#VALUE!</v>
      </c>
      <c r="Y3866" s="508" t="e">
        <f t="shared" si="204"/>
        <v>#VALUE!</v>
      </c>
      <c r="Z3866" s="509"/>
      <c r="AA3866" s="510"/>
      <c r="AB3866" s="421" t="s">
        <v>1315</v>
      </c>
      <c r="AC3866" s="431" t="s">
        <v>828</v>
      </c>
      <c r="AD3866" s="356"/>
      <c r="AE3866" s="356"/>
      <c r="AF3866" s="356"/>
      <c r="AG3866" s="356"/>
      <c r="AH3866" s="356"/>
      <c r="AI3866" s="356"/>
      <c r="AJ3866" s="441"/>
      <c r="AK3866" s="359"/>
    </row>
    <row r="3867" spans="1:37">
      <c r="A3867" s="367"/>
      <c r="B3867" s="445">
        <v>7</v>
      </c>
      <c r="C3867" s="402">
        <v>46.735799999999998</v>
      </c>
      <c r="D3867" s="428">
        <v>23.474299999999999</v>
      </c>
      <c r="E3867" s="449"/>
      <c r="F3867" s="450"/>
      <c r="G3867" s="450" t="s">
        <v>1645</v>
      </c>
      <c r="H3867" s="450" t="s">
        <v>5773</v>
      </c>
      <c r="I3867" s="452" t="s">
        <v>624</v>
      </c>
      <c r="J3867" s="457"/>
      <c r="K3867" s="407"/>
      <c r="L3867" s="407"/>
      <c r="M3867" s="407"/>
      <c r="N3867" s="425" t="s">
        <v>624</v>
      </c>
      <c r="O3867" s="437"/>
      <c r="P3867" s="406"/>
      <c r="Q3867" s="406"/>
      <c r="R3867" s="406"/>
      <c r="S3867" s="406"/>
      <c r="T3867" s="406"/>
      <c r="U3867" s="406"/>
      <c r="V3867" s="406" t="e">
        <f t="shared" si="205"/>
        <v>#VALUE!</v>
      </c>
      <c r="W3867" s="676"/>
      <c r="X3867" s="507" t="e">
        <f t="shared" si="203"/>
        <v>#VALUE!</v>
      </c>
      <c r="Y3867" s="508" t="e">
        <f t="shared" si="204"/>
        <v>#VALUE!</v>
      </c>
      <c r="Z3867" s="509"/>
      <c r="AA3867" s="510"/>
      <c r="AB3867" s="421" t="s">
        <v>1315</v>
      </c>
      <c r="AC3867" s="431" t="s">
        <v>828</v>
      </c>
      <c r="AD3867" s="356"/>
      <c r="AE3867" s="356"/>
      <c r="AF3867" s="356"/>
      <c r="AG3867" s="356"/>
      <c r="AH3867" s="356"/>
      <c r="AI3867" s="356"/>
      <c r="AJ3867" s="441"/>
      <c r="AK3867" s="359"/>
    </row>
    <row r="3868" spans="1:37">
      <c r="A3868" s="367"/>
      <c r="B3868" s="445">
        <v>8</v>
      </c>
      <c r="C3868" s="402">
        <v>46.7361</v>
      </c>
      <c r="D3868" s="428">
        <v>23.4739</v>
      </c>
      <c r="E3868" s="449"/>
      <c r="F3868" s="450"/>
      <c r="G3868" s="450" t="s">
        <v>1645</v>
      </c>
      <c r="H3868" s="450" t="s">
        <v>5774</v>
      </c>
      <c r="I3868" s="452" t="s">
        <v>624</v>
      </c>
      <c r="J3868" s="457"/>
      <c r="K3868" s="407"/>
      <c r="L3868" s="407"/>
      <c r="M3868" s="407"/>
      <c r="N3868" s="425" t="s">
        <v>624</v>
      </c>
      <c r="O3868" s="437"/>
      <c r="P3868" s="406"/>
      <c r="Q3868" s="406"/>
      <c r="R3868" s="406"/>
      <c r="S3868" s="406"/>
      <c r="T3868" s="406"/>
      <c r="U3868" s="406"/>
      <c r="V3868" s="406" t="e">
        <f t="shared" si="205"/>
        <v>#VALUE!</v>
      </c>
      <c r="W3868" s="676"/>
      <c r="X3868" s="507" t="e">
        <f t="shared" si="203"/>
        <v>#VALUE!</v>
      </c>
      <c r="Y3868" s="508" t="e">
        <f t="shared" si="204"/>
        <v>#VALUE!</v>
      </c>
      <c r="Z3868" s="509"/>
      <c r="AA3868" s="510"/>
      <c r="AB3868" s="421" t="s">
        <v>1315</v>
      </c>
      <c r="AC3868" s="431" t="s">
        <v>828</v>
      </c>
      <c r="AD3868" s="356"/>
      <c r="AE3868" s="356"/>
      <c r="AF3868" s="356"/>
      <c r="AG3868" s="356"/>
      <c r="AH3868" s="356"/>
      <c r="AI3868" s="356"/>
      <c r="AJ3868" s="441"/>
      <c r="AK3868" s="359"/>
    </row>
    <row r="3869" spans="1:37">
      <c r="A3869" s="367"/>
      <c r="B3869" s="445">
        <v>3</v>
      </c>
      <c r="C3869" s="402">
        <v>46.742800000000003</v>
      </c>
      <c r="D3869" s="428">
        <v>23.485099999999999</v>
      </c>
      <c r="E3869" s="449"/>
      <c r="F3869" s="450"/>
      <c r="G3869" s="450" t="s">
        <v>1645</v>
      </c>
      <c r="H3869" s="450" t="s">
        <v>5775</v>
      </c>
      <c r="I3869" s="452" t="s">
        <v>624</v>
      </c>
      <c r="J3869" s="457"/>
      <c r="K3869" s="407"/>
      <c r="L3869" s="407"/>
      <c r="M3869" s="407"/>
      <c r="N3869" s="425" t="s">
        <v>624</v>
      </c>
      <c r="O3869" s="437"/>
      <c r="P3869" s="406"/>
      <c r="Q3869" s="406"/>
      <c r="R3869" s="406"/>
      <c r="S3869" s="406"/>
      <c r="T3869" s="406"/>
      <c r="U3869" s="406"/>
      <c r="V3869" s="406" t="e">
        <f t="shared" si="205"/>
        <v>#VALUE!</v>
      </c>
      <c r="W3869" s="676"/>
      <c r="X3869" s="507" t="e">
        <f t="shared" si="203"/>
        <v>#VALUE!</v>
      </c>
      <c r="Y3869" s="508" t="e">
        <f t="shared" si="204"/>
        <v>#VALUE!</v>
      </c>
      <c r="Z3869" s="509"/>
      <c r="AA3869" s="510"/>
      <c r="AB3869" s="421" t="s">
        <v>1315</v>
      </c>
      <c r="AC3869" s="431" t="s">
        <v>828</v>
      </c>
      <c r="AD3869" s="356"/>
      <c r="AE3869" s="356"/>
      <c r="AF3869" s="356"/>
      <c r="AG3869" s="356"/>
      <c r="AH3869" s="356"/>
      <c r="AI3869" s="356"/>
      <c r="AJ3869" s="441"/>
      <c r="AK3869" s="359"/>
    </row>
    <row r="3870" spans="1:37">
      <c r="A3870" s="367"/>
      <c r="B3870" s="445" t="s">
        <v>95</v>
      </c>
      <c r="C3870" s="402">
        <v>46.742400000000004</v>
      </c>
      <c r="D3870" s="428">
        <v>23.485199999999999</v>
      </c>
      <c r="E3870" s="449"/>
      <c r="F3870" s="450"/>
      <c r="G3870" s="450" t="s">
        <v>1645</v>
      </c>
      <c r="H3870" s="450" t="s">
        <v>5775</v>
      </c>
      <c r="I3870" s="452" t="s">
        <v>624</v>
      </c>
      <c r="J3870" s="457"/>
      <c r="K3870" s="407"/>
      <c r="L3870" s="407"/>
      <c r="M3870" s="407"/>
      <c r="N3870" s="425" t="s">
        <v>624</v>
      </c>
      <c r="O3870" s="437"/>
      <c r="P3870" s="406"/>
      <c r="Q3870" s="406"/>
      <c r="R3870" s="406"/>
      <c r="S3870" s="406"/>
      <c r="T3870" s="406"/>
      <c r="U3870" s="406"/>
      <c r="V3870" s="406" t="e">
        <f t="shared" si="205"/>
        <v>#VALUE!</v>
      </c>
      <c r="W3870" s="676"/>
      <c r="X3870" s="507" t="e">
        <f t="shared" si="203"/>
        <v>#VALUE!</v>
      </c>
      <c r="Y3870" s="508" t="e">
        <f t="shared" si="204"/>
        <v>#VALUE!</v>
      </c>
      <c r="Z3870" s="509"/>
      <c r="AA3870" s="510"/>
      <c r="AB3870" s="421" t="s">
        <v>1315</v>
      </c>
      <c r="AC3870" s="431" t="s">
        <v>828</v>
      </c>
      <c r="AD3870" s="356"/>
      <c r="AE3870" s="356"/>
      <c r="AF3870" s="356"/>
      <c r="AG3870" s="356"/>
      <c r="AH3870" s="356"/>
      <c r="AI3870" s="356"/>
      <c r="AJ3870" s="441"/>
      <c r="AK3870" s="359"/>
    </row>
    <row r="3871" spans="1:37">
      <c r="A3871" s="367"/>
      <c r="B3871" s="445" t="s">
        <v>26</v>
      </c>
      <c r="C3871" s="402">
        <v>46.741700000000002</v>
      </c>
      <c r="D3871" s="428">
        <v>23.494700000000002</v>
      </c>
      <c r="E3871" s="449"/>
      <c r="F3871" s="450"/>
      <c r="G3871" s="450" t="s">
        <v>1645</v>
      </c>
      <c r="H3871" s="450" t="s">
        <v>5776</v>
      </c>
      <c r="I3871" s="452" t="s">
        <v>624</v>
      </c>
      <c r="J3871" s="457"/>
      <c r="K3871" s="407"/>
      <c r="L3871" s="407"/>
      <c r="M3871" s="407"/>
      <c r="N3871" s="425" t="s">
        <v>624</v>
      </c>
      <c r="O3871" s="437"/>
      <c r="P3871" s="406"/>
      <c r="Q3871" s="406"/>
      <c r="R3871" s="406"/>
      <c r="S3871" s="406"/>
      <c r="T3871" s="406"/>
      <c r="U3871" s="406"/>
      <c r="V3871" s="406" t="e">
        <f t="shared" si="205"/>
        <v>#VALUE!</v>
      </c>
      <c r="W3871" s="676"/>
      <c r="X3871" s="507" t="e">
        <f t="shared" si="203"/>
        <v>#VALUE!</v>
      </c>
      <c r="Y3871" s="508" t="e">
        <f t="shared" si="204"/>
        <v>#VALUE!</v>
      </c>
      <c r="Z3871" s="509"/>
      <c r="AA3871" s="510"/>
      <c r="AB3871" s="421" t="s">
        <v>1315</v>
      </c>
      <c r="AC3871" s="431" t="s">
        <v>828</v>
      </c>
      <c r="AD3871" s="356"/>
      <c r="AE3871" s="356"/>
      <c r="AF3871" s="356"/>
      <c r="AG3871" s="356"/>
      <c r="AH3871" s="356"/>
      <c r="AI3871" s="356"/>
      <c r="AJ3871" s="441"/>
      <c r="AK3871" s="359"/>
    </row>
    <row r="3872" spans="1:37">
      <c r="A3872" s="367"/>
      <c r="B3872" s="445" t="s">
        <v>28</v>
      </c>
      <c r="C3872" s="402">
        <v>46.741300000000003</v>
      </c>
      <c r="D3872" s="428">
        <v>23.494599999999998</v>
      </c>
      <c r="E3872" s="449"/>
      <c r="F3872" s="450"/>
      <c r="G3872" s="450" t="s">
        <v>1645</v>
      </c>
      <c r="H3872" s="450" t="s">
        <v>5776</v>
      </c>
      <c r="I3872" s="452" t="s">
        <v>624</v>
      </c>
      <c r="J3872" s="457"/>
      <c r="K3872" s="407"/>
      <c r="L3872" s="407"/>
      <c r="M3872" s="407"/>
      <c r="N3872" s="425" t="s">
        <v>624</v>
      </c>
      <c r="O3872" s="437"/>
      <c r="P3872" s="406"/>
      <c r="Q3872" s="406"/>
      <c r="R3872" s="406"/>
      <c r="S3872" s="406"/>
      <c r="T3872" s="406"/>
      <c r="U3872" s="406"/>
      <c r="V3872" s="406" t="e">
        <f t="shared" si="205"/>
        <v>#VALUE!</v>
      </c>
      <c r="W3872" s="676"/>
      <c r="X3872" s="507" t="e">
        <f t="shared" si="203"/>
        <v>#VALUE!</v>
      </c>
      <c r="Y3872" s="508" t="e">
        <f t="shared" si="204"/>
        <v>#VALUE!</v>
      </c>
      <c r="Z3872" s="509"/>
      <c r="AA3872" s="510"/>
      <c r="AB3872" s="421" t="s">
        <v>1315</v>
      </c>
      <c r="AC3872" s="431" t="s">
        <v>828</v>
      </c>
      <c r="AD3872" s="356"/>
      <c r="AE3872" s="356"/>
      <c r="AF3872" s="356"/>
      <c r="AG3872" s="356"/>
      <c r="AH3872" s="356"/>
      <c r="AI3872" s="356"/>
      <c r="AJ3872" s="441"/>
      <c r="AK3872" s="359"/>
    </row>
    <row r="3873" spans="1:37">
      <c r="A3873" s="367"/>
      <c r="B3873" s="445" t="s">
        <v>36</v>
      </c>
      <c r="C3873" s="402">
        <v>46.741</v>
      </c>
      <c r="D3873" s="428">
        <v>23.494599999999998</v>
      </c>
      <c r="E3873" s="449"/>
      <c r="F3873" s="450"/>
      <c r="G3873" s="450" t="s">
        <v>1645</v>
      </c>
      <c r="H3873" s="450" t="s">
        <v>5776</v>
      </c>
      <c r="I3873" s="452" t="s">
        <v>624</v>
      </c>
      <c r="J3873" s="457"/>
      <c r="K3873" s="407"/>
      <c r="L3873" s="407"/>
      <c r="M3873" s="407"/>
      <c r="N3873" s="425" t="s">
        <v>624</v>
      </c>
      <c r="O3873" s="437"/>
      <c r="P3873" s="406"/>
      <c r="Q3873" s="406"/>
      <c r="R3873" s="406"/>
      <c r="S3873" s="406"/>
      <c r="T3873" s="406"/>
      <c r="U3873" s="406"/>
      <c r="V3873" s="406" t="e">
        <f t="shared" si="205"/>
        <v>#VALUE!</v>
      </c>
      <c r="W3873" s="676"/>
      <c r="X3873" s="507" t="e">
        <f t="shared" si="203"/>
        <v>#VALUE!</v>
      </c>
      <c r="Y3873" s="508" t="e">
        <f t="shared" si="204"/>
        <v>#VALUE!</v>
      </c>
      <c r="Z3873" s="509"/>
      <c r="AA3873" s="510"/>
      <c r="AB3873" s="421" t="s">
        <v>1315</v>
      </c>
      <c r="AC3873" s="431" t="s">
        <v>828</v>
      </c>
      <c r="AD3873" s="356"/>
      <c r="AE3873" s="356"/>
      <c r="AF3873" s="356"/>
      <c r="AG3873" s="356"/>
      <c r="AH3873" s="356"/>
      <c r="AI3873" s="356"/>
      <c r="AJ3873" s="441"/>
      <c r="AK3873" s="359"/>
    </row>
    <row r="3874" spans="1:37">
      <c r="A3874" s="367"/>
      <c r="B3874" s="445" t="s">
        <v>93</v>
      </c>
      <c r="C3874" s="402">
        <v>46.7423</v>
      </c>
      <c r="D3874" s="428">
        <v>23.481100000000001</v>
      </c>
      <c r="E3874" s="449"/>
      <c r="F3874" s="450"/>
      <c r="G3874" s="450" t="s">
        <v>1645</v>
      </c>
      <c r="H3874" s="450" t="s">
        <v>5777</v>
      </c>
      <c r="I3874" s="452" t="s">
        <v>624</v>
      </c>
      <c r="J3874" s="457"/>
      <c r="K3874" s="407"/>
      <c r="L3874" s="407"/>
      <c r="M3874" s="407"/>
      <c r="N3874" s="425" t="s">
        <v>624</v>
      </c>
      <c r="O3874" s="437"/>
      <c r="P3874" s="406"/>
      <c r="Q3874" s="406"/>
      <c r="R3874" s="406"/>
      <c r="S3874" s="406"/>
      <c r="T3874" s="406"/>
      <c r="U3874" s="406"/>
      <c r="V3874" s="406" t="e">
        <f t="shared" si="205"/>
        <v>#VALUE!</v>
      </c>
      <c r="W3874" s="676"/>
      <c r="X3874" s="507" t="e">
        <f t="shared" si="203"/>
        <v>#VALUE!</v>
      </c>
      <c r="Y3874" s="508" t="e">
        <f t="shared" si="204"/>
        <v>#VALUE!</v>
      </c>
      <c r="Z3874" s="509"/>
      <c r="AA3874" s="510"/>
      <c r="AB3874" s="421" t="s">
        <v>1315</v>
      </c>
      <c r="AC3874" s="431" t="s">
        <v>828</v>
      </c>
      <c r="AD3874" s="356"/>
      <c r="AE3874" s="356"/>
      <c r="AF3874" s="356"/>
      <c r="AG3874" s="356"/>
      <c r="AH3874" s="356"/>
      <c r="AI3874" s="356"/>
      <c r="AJ3874" s="441"/>
      <c r="AK3874" s="359"/>
    </row>
    <row r="3875" spans="1:37">
      <c r="A3875" s="367"/>
      <c r="B3875" s="445" t="s">
        <v>94</v>
      </c>
      <c r="C3875" s="402">
        <v>46.742699999999999</v>
      </c>
      <c r="D3875" s="428">
        <v>23.481100000000001</v>
      </c>
      <c r="E3875" s="449"/>
      <c r="F3875" s="450"/>
      <c r="G3875" s="450" t="s">
        <v>1645</v>
      </c>
      <c r="H3875" s="450" t="s">
        <v>5777</v>
      </c>
      <c r="I3875" s="452" t="s">
        <v>624</v>
      </c>
      <c r="J3875" s="457"/>
      <c r="K3875" s="407"/>
      <c r="L3875" s="407"/>
      <c r="M3875" s="407"/>
      <c r="N3875" s="425" t="s">
        <v>624</v>
      </c>
      <c r="O3875" s="437"/>
      <c r="P3875" s="406"/>
      <c r="Q3875" s="406"/>
      <c r="R3875" s="406"/>
      <c r="S3875" s="406"/>
      <c r="T3875" s="406"/>
      <c r="U3875" s="406"/>
      <c r="V3875" s="406" t="e">
        <f t="shared" si="205"/>
        <v>#VALUE!</v>
      </c>
      <c r="W3875" s="676"/>
      <c r="X3875" s="507" t="e">
        <f t="shared" si="203"/>
        <v>#VALUE!</v>
      </c>
      <c r="Y3875" s="508" t="e">
        <f t="shared" si="204"/>
        <v>#VALUE!</v>
      </c>
      <c r="Z3875" s="509"/>
      <c r="AA3875" s="510"/>
      <c r="AB3875" s="421" t="s">
        <v>1315</v>
      </c>
      <c r="AC3875" s="431" t="s">
        <v>828</v>
      </c>
      <c r="AD3875" s="356"/>
      <c r="AE3875" s="356"/>
      <c r="AF3875" s="356"/>
      <c r="AG3875" s="356"/>
      <c r="AH3875" s="356"/>
      <c r="AI3875" s="356"/>
      <c r="AJ3875" s="441"/>
      <c r="AK3875" s="359"/>
    </row>
    <row r="3876" spans="1:37">
      <c r="A3876" s="367"/>
      <c r="B3876" s="445" t="s">
        <v>52</v>
      </c>
      <c r="C3876" s="402">
        <v>46.740900000000003</v>
      </c>
      <c r="D3876" s="428">
        <v>23.470300000000002</v>
      </c>
      <c r="E3876" s="449"/>
      <c r="F3876" s="450"/>
      <c r="G3876" s="450" t="s">
        <v>1645</v>
      </c>
      <c r="H3876" s="450" t="s">
        <v>5778</v>
      </c>
      <c r="I3876" s="452" t="s">
        <v>624</v>
      </c>
      <c r="J3876" s="457"/>
      <c r="K3876" s="407"/>
      <c r="L3876" s="407"/>
      <c r="M3876" s="407"/>
      <c r="N3876" s="425" t="s">
        <v>624</v>
      </c>
      <c r="O3876" s="437"/>
      <c r="P3876" s="406"/>
      <c r="Q3876" s="406"/>
      <c r="R3876" s="406"/>
      <c r="S3876" s="406"/>
      <c r="T3876" s="406"/>
      <c r="U3876" s="406"/>
      <c r="V3876" s="406" t="e">
        <f t="shared" si="205"/>
        <v>#VALUE!</v>
      </c>
      <c r="W3876" s="676"/>
      <c r="X3876" s="507" t="e">
        <f t="shared" si="203"/>
        <v>#VALUE!</v>
      </c>
      <c r="Y3876" s="508" t="e">
        <f t="shared" si="204"/>
        <v>#VALUE!</v>
      </c>
      <c r="Z3876" s="509"/>
      <c r="AA3876" s="510"/>
      <c r="AB3876" s="421" t="s">
        <v>1315</v>
      </c>
      <c r="AC3876" s="431" t="s">
        <v>828</v>
      </c>
      <c r="AD3876" s="356"/>
      <c r="AE3876" s="356"/>
      <c r="AF3876" s="356"/>
      <c r="AG3876" s="356"/>
      <c r="AH3876" s="356"/>
      <c r="AI3876" s="356"/>
      <c r="AJ3876" s="441"/>
      <c r="AK3876" s="359"/>
    </row>
    <row r="3877" spans="1:37">
      <c r="A3877" s="367"/>
      <c r="B3877" s="445" t="s">
        <v>165</v>
      </c>
      <c r="C3877" s="402">
        <v>46.740600000000001</v>
      </c>
      <c r="D3877" s="428">
        <v>23.470199999999998</v>
      </c>
      <c r="E3877" s="449"/>
      <c r="F3877" s="450"/>
      <c r="G3877" s="450" t="s">
        <v>1645</v>
      </c>
      <c r="H3877" s="450" t="s">
        <v>5779</v>
      </c>
      <c r="I3877" s="452" t="s">
        <v>624</v>
      </c>
      <c r="J3877" s="457"/>
      <c r="K3877" s="407"/>
      <c r="L3877" s="407"/>
      <c r="M3877" s="407"/>
      <c r="N3877" s="425" t="s">
        <v>624</v>
      </c>
      <c r="O3877" s="437"/>
      <c r="P3877" s="406"/>
      <c r="Q3877" s="406"/>
      <c r="R3877" s="406"/>
      <c r="S3877" s="406"/>
      <c r="T3877" s="406"/>
      <c r="U3877" s="406"/>
      <c r="V3877" s="406" t="e">
        <f t="shared" si="205"/>
        <v>#VALUE!</v>
      </c>
      <c r="W3877" s="676"/>
      <c r="X3877" s="507" t="e">
        <f t="shared" si="203"/>
        <v>#VALUE!</v>
      </c>
      <c r="Y3877" s="508" t="e">
        <f t="shared" si="204"/>
        <v>#VALUE!</v>
      </c>
      <c r="Z3877" s="509"/>
      <c r="AA3877" s="510"/>
      <c r="AB3877" s="421" t="s">
        <v>1315</v>
      </c>
      <c r="AC3877" s="431" t="s">
        <v>828</v>
      </c>
      <c r="AD3877" s="356"/>
      <c r="AE3877" s="356"/>
      <c r="AF3877" s="356"/>
      <c r="AG3877" s="356"/>
      <c r="AH3877" s="356"/>
      <c r="AI3877" s="356"/>
      <c r="AJ3877" s="441"/>
      <c r="AK3877" s="359"/>
    </row>
    <row r="3878" spans="1:37">
      <c r="A3878" s="367"/>
      <c r="B3878" s="445" t="s">
        <v>168</v>
      </c>
      <c r="C3878" s="402">
        <v>46.740200000000002</v>
      </c>
      <c r="D3878" s="428">
        <v>23.470099999999999</v>
      </c>
      <c r="E3878" s="449"/>
      <c r="F3878" s="450"/>
      <c r="G3878" s="450" t="s">
        <v>1645</v>
      </c>
      <c r="H3878" s="450" t="s">
        <v>5780</v>
      </c>
      <c r="I3878" s="452" t="s">
        <v>624</v>
      </c>
      <c r="J3878" s="457"/>
      <c r="K3878" s="407"/>
      <c r="L3878" s="407"/>
      <c r="M3878" s="407"/>
      <c r="N3878" s="425" t="s">
        <v>624</v>
      </c>
      <c r="O3878" s="437"/>
      <c r="P3878" s="406"/>
      <c r="Q3878" s="406"/>
      <c r="R3878" s="406"/>
      <c r="S3878" s="406"/>
      <c r="T3878" s="406"/>
      <c r="U3878" s="406"/>
      <c r="V3878" s="406" t="e">
        <f t="shared" si="205"/>
        <v>#VALUE!</v>
      </c>
      <c r="W3878" s="676"/>
      <c r="X3878" s="507" t="e">
        <f t="shared" si="203"/>
        <v>#VALUE!</v>
      </c>
      <c r="Y3878" s="508" t="e">
        <f t="shared" si="204"/>
        <v>#VALUE!</v>
      </c>
      <c r="Z3878" s="509"/>
      <c r="AA3878" s="510"/>
      <c r="AB3878" s="421" t="s">
        <v>1315</v>
      </c>
      <c r="AC3878" s="431" t="s">
        <v>828</v>
      </c>
      <c r="AD3878" s="356"/>
      <c r="AE3878" s="356"/>
      <c r="AF3878" s="356"/>
      <c r="AG3878" s="356"/>
      <c r="AH3878" s="356"/>
      <c r="AI3878" s="356"/>
      <c r="AJ3878" s="441"/>
      <c r="AK3878" s="359"/>
    </row>
    <row r="3879" spans="1:37">
      <c r="A3879" s="367"/>
      <c r="B3879" s="445" t="s">
        <v>108</v>
      </c>
      <c r="C3879" s="402">
        <v>46.739899999999999</v>
      </c>
      <c r="D3879" s="428">
        <v>23.47</v>
      </c>
      <c r="E3879" s="449"/>
      <c r="F3879" s="450"/>
      <c r="G3879" s="450" t="s">
        <v>1645</v>
      </c>
      <c r="H3879" s="450" t="s">
        <v>5781</v>
      </c>
      <c r="I3879" s="452" t="s">
        <v>624</v>
      </c>
      <c r="J3879" s="457"/>
      <c r="K3879" s="407"/>
      <c r="L3879" s="407"/>
      <c r="M3879" s="407"/>
      <c r="N3879" s="425" t="s">
        <v>624</v>
      </c>
      <c r="O3879" s="437"/>
      <c r="P3879" s="406"/>
      <c r="Q3879" s="406"/>
      <c r="R3879" s="406"/>
      <c r="S3879" s="406"/>
      <c r="T3879" s="406"/>
      <c r="U3879" s="406"/>
      <c r="V3879" s="406" t="e">
        <f t="shared" si="205"/>
        <v>#VALUE!</v>
      </c>
      <c r="W3879" s="676"/>
      <c r="X3879" s="507" t="e">
        <f t="shared" si="203"/>
        <v>#VALUE!</v>
      </c>
      <c r="Y3879" s="508" t="e">
        <f t="shared" si="204"/>
        <v>#VALUE!</v>
      </c>
      <c r="Z3879" s="509"/>
      <c r="AA3879" s="510"/>
      <c r="AB3879" s="421" t="s">
        <v>1315</v>
      </c>
      <c r="AC3879" s="431" t="s">
        <v>828</v>
      </c>
      <c r="AD3879" s="356"/>
      <c r="AE3879" s="356"/>
      <c r="AF3879" s="356"/>
      <c r="AG3879" s="356"/>
      <c r="AH3879" s="356"/>
      <c r="AI3879" s="356"/>
      <c r="AJ3879" s="441"/>
      <c r="AK3879" s="359"/>
    </row>
    <row r="3880" spans="1:37">
      <c r="A3880" s="367"/>
      <c r="B3880" s="445" t="s">
        <v>107</v>
      </c>
      <c r="C3880" s="402">
        <v>46.7393</v>
      </c>
      <c r="D3880" s="428">
        <v>23.4697</v>
      </c>
      <c r="E3880" s="449"/>
      <c r="F3880" s="450"/>
      <c r="G3880" s="450" t="s">
        <v>1645</v>
      </c>
      <c r="H3880" s="450" t="s">
        <v>5782</v>
      </c>
      <c r="I3880" s="452" t="s">
        <v>624</v>
      </c>
      <c r="J3880" s="457"/>
      <c r="K3880" s="407"/>
      <c r="L3880" s="407"/>
      <c r="M3880" s="407"/>
      <c r="N3880" s="425" t="s">
        <v>624</v>
      </c>
      <c r="O3880" s="437"/>
      <c r="P3880" s="406"/>
      <c r="Q3880" s="406"/>
      <c r="R3880" s="406"/>
      <c r="S3880" s="406"/>
      <c r="T3880" s="406"/>
      <c r="U3880" s="406"/>
      <c r="V3880" s="406" t="e">
        <f t="shared" si="205"/>
        <v>#VALUE!</v>
      </c>
      <c r="W3880" s="676"/>
      <c r="X3880" s="507" t="e">
        <f t="shared" si="203"/>
        <v>#VALUE!</v>
      </c>
      <c r="Y3880" s="508" t="e">
        <f t="shared" si="204"/>
        <v>#VALUE!</v>
      </c>
      <c r="Z3880" s="509"/>
      <c r="AA3880" s="510"/>
      <c r="AB3880" s="421" t="s">
        <v>1315</v>
      </c>
      <c r="AC3880" s="431" t="s">
        <v>828</v>
      </c>
      <c r="AD3880" s="356"/>
      <c r="AE3880" s="356"/>
      <c r="AF3880" s="356"/>
      <c r="AG3880" s="356"/>
      <c r="AH3880" s="356"/>
      <c r="AI3880" s="356"/>
      <c r="AJ3880" s="441"/>
      <c r="AK3880" s="359"/>
    </row>
    <row r="3881" spans="1:37">
      <c r="A3881" s="367"/>
      <c r="B3881" s="445" t="s">
        <v>95</v>
      </c>
      <c r="C3881" s="402">
        <v>46.738799999999998</v>
      </c>
      <c r="D3881" s="428">
        <v>23.4696</v>
      </c>
      <c r="E3881" s="449"/>
      <c r="F3881" s="450"/>
      <c r="G3881" s="450" t="s">
        <v>1645</v>
      </c>
      <c r="H3881" s="450" t="s">
        <v>5783</v>
      </c>
      <c r="I3881" s="452" t="s">
        <v>624</v>
      </c>
      <c r="J3881" s="457"/>
      <c r="K3881" s="407"/>
      <c r="L3881" s="407"/>
      <c r="M3881" s="407"/>
      <c r="N3881" s="425" t="s">
        <v>624</v>
      </c>
      <c r="O3881" s="437"/>
      <c r="P3881" s="406"/>
      <c r="Q3881" s="406"/>
      <c r="R3881" s="406"/>
      <c r="S3881" s="406"/>
      <c r="T3881" s="406"/>
      <c r="U3881" s="406"/>
      <c r="V3881" s="406" t="e">
        <f t="shared" si="205"/>
        <v>#VALUE!</v>
      </c>
      <c r="W3881" s="676"/>
      <c r="X3881" s="507" t="e">
        <f t="shared" ref="X3881:X3924" si="206">CONCATENATE(IF(ISBLANK(O3881),"",CONCATENATE(O3881,O$2,", ")),IF(ISBLANK(P3881),"",CONCATENATE(P3881,P$2,", ")),IF(ISBLANK(Q3881),"",CONCATENATE(Q3881,Q$2,", ")),IF(ISBLANK(R3881),"",CONCATENATE(R3881,R$2,", ")),IF(ISBLANK(S3881),"",CONCATENATE(S3881,S$2,", ")),IF(ISBLANK(T3881),"",CONCATENATE(T3881,T$2,", ")),IF(ISBLANK(U3881),"",CONCATENATE(U3881,U$2,", ")),IF(ISBLANK(V3881),"",CONCATENATE(W3881,V3881,V$2)))</f>
        <v>#VALUE!</v>
      </c>
      <c r="Y3881" s="508" t="e">
        <f t="shared" ref="Y3881:Y3924" si="207">W3881&amp;N3881&amp;" din care "&amp;X3881</f>
        <v>#VALUE!</v>
      </c>
      <c r="Z3881" s="509"/>
      <c r="AA3881" s="510"/>
      <c r="AB3881" s="421" t="s">
        <v>1315</v>
      </c>
      <c r="AC3881" s="431" t="s">
        <v>828</v>
      </c>
      <c r="AD3881" s="356"/>
      <c r="AE3881" s="356"/>
      <c r="AF3881" s="356"/>
      <c r="AG3881" s="356"/>
      <c r="AH3881" s="356"/>
      <c r="AI3881" s="356"/>
      <c r="AJ3881" s="441"/>
      <c r="AK3881" s="359"/>
    </row>
    <row r="3882" spans="1:37">
      <c r="A3882" s="367"/>
      <c r="B3882" s="445" t="s">
        <v>93</v>
      </c>
      <c r="C3882" s="402">
        <v>46.741</v>
      </c>
      <c r="D3882" s="428">
        <v>23.465399999999999</v>
      </c>
      <c r="E3882" s="449"/>
      <c r="F3882" s="450"/>
      <c r="G3882" s="450" t="s">
        <v>1645</v>
      </c>
      <c r="H3882" s="450" t="s">
        <v>5784</v>
      </c>
      <c r="I3882" s="452" t="s">
        <v>624</v>
      </c>
      <c r="J3882" s="457"/>
      <c r="K3882" s="407"/>
      <c r="L3882" s="407"/>
      <c r="M3882" s="407"/>
      <c r="N3882" s="425" t="s">
        <v>624</v>
      </c>
      <c r="O3882" s="437"/>
      <c r="P3882" s="406"/>
      <c r="Q3882" s="406"/>
      <c r="R3882" s="406"/>
      <c r="S3882" s="406"/>
      <c r="T3882" s="406"/>
      <c r="U3882" s="406"/>
      <c r="V3882" s="406" t="e">
        <f t="shared" ref="V3882:V3924" si="208">N3882-SUM(O3882:U3882)</f>
        <v>#VALUE!</v>
      </c>
      <c r="W3882" s="676"/>
      <c r="X3882" s="507" t="e">
        <f t="shared" si="206"/>
        <v>#VALUE!</v>
      </c>
      <c r="Y3882" s="508" t="e">
        <f t="shared" si="207"/>
        <v>#VALUE!</v>
      </c>
      <c r="Z3882" s="509"/>
      <c r="AA3882" s="510"/>
      <c r="AB3882" s="421" t="s">
        <v>1315</v>
      </c>
      <c r="AC3882" s="431" t="s">
        <v>828</v>
      </c>
      <c r="AD3882" s="356"/>
      <c r="AE3882" s="356"/>
      <c r="AF3882" s="356"/>
      <c r="AG3882" s="356"/>
      <c r="AH3882" s="356"/>
      <c r="AI3882" s="356"/>
      <c r="AJ3882" s="441"/>
      <c r="AK3882" s="359"/>
    </row>
    <row r="3883" spans="1:37">
      <c r="A3883" s="367"/>
      <c r="B3883" s="445" t="s">
        <v>94</v>
      </c>
      <c r="C3883" s="402">
        <v>46.740600000000001</v>
      </c>
      <c r="D3883" s="428">
        <v>23.465299999999999</v>
      </c>
      <c r="E3883" s="449"/>
      <c r="F3883" s="450"/>
      <c r="G3883" s="450" t="s">
        <v>1645</v>
      </c>
      <c r="H3883" s="450" t="s">
        <v>5785</v>
      </c>
      <c r="I3883" s="452" t="s">
        <v>624</v>
      </c>
      <c r="J3883" s="457"/>
      <c r="K3883" s="407"/>
      <c r="L3883" s="407"/>
      <c r="M3883" s="407"/>
      <c r="N3883" s="425" t="s">
        <v>624</v>
      </c>
      <c r="O3883" s="437"/>
      <c r="P3883" s="406"/>
      <c r="Q3883" s="406"/>
      <c r="R3883" s="406"/>
      <c r="S3883" s="406"/>
      <c r="T3883" s="406"/>
      <c r="U3883" s="406"/>
      <c r="V3883" s="406" t="e">
        <f t="shared" si="208"/>
        <v>#VALUE!</v>
      </c>
      <c r="W3883" s="676"/>
      <c r="X3883" s="507" t="e">
        <f t="shared" si="206"/>
        <v>#VALUE!</v>
      </c>
      <c r="Y3883" s="508" t="e">
        <f t="shared" si="207"/>
        <v>#VALUE!</v>
      </c>
      <c r="Z3883" s="509"/>
      <c r="AA3883" s="510"/>
      <c r="AB3883" s="421" t="s">
        <v>1315</v>
      </c>
      <c r="AC3883" s="431" t="s">
        <v>828</v>
      </c>
      <c r="AD3883" s="356"/>
      <c r="AE3883" s="356"/>
      <c r="AF3883" s="356"/>
      <c r="AG3883" s="356"/>
      <c r="AH3883" s="356"/>
      <c r="AI3883" s="356"/>
      <c r="AJ3883" s="441"/>
      <c r="AK3883" s="359"/>
    </row>
    <row r="3884" spans="1:37">
      <c r="A3884" s="367"/>
      <c r="B3884" s="445" t="s">
        <v>95</v>
      </c>
      <c r="C3884" s="402">
        <v>46.740200000000002</v>
      </c>
      <c r="D3884" s="428">
        <v>23.465199999999999</v>
      </c>
      <c r="E3884" s="449"/>
      <c r="F3884" s="450"/>
      <c r="G3884" s="450" t="s">
        <v>1645</v>
      </c>
      <c r="H3884" s="450" t="s">
        <v>5786</v>
      </c>
      <c r="I3884" s="452" t="s">
        <v>624</v>
      </c>
      <c r="J3884" s="457"/>
      <c r="K3884" s="407"/>
      <c r="L3884" s="407"/>
      <c r="M3884" s="407"/>
      <c r="N3884" s="425" t="s">
        <v>624</v>
      </c>
      <c r="O3884" s="437"/>
      <c r="P3884" s="406"/>
      <c r="Q3884" s="406"/>
      <c r="R3884" s="406"/>
      <c r="S3884" s="406"/>
      <c r="T3884" s="406"/>
      <c r="U3884" s="406"/>
      <c r="V3884" s="406" t="e">
        <f t="shared" si="208"/>
        <v>#VALUE!</v>
      </c>
      <c r="W3884" s="676"/>
      <c r="X3884" s="507" t="e">
        <f t="shared" si="206"/>
        <v>#VALUE!</v>
      </c>
      <c r="Y3884" s="508" t="e">
        <f t="shared" si="207"/>
        <v>#VALUE!</v>
      </c>
      <c r="Z3884" s="509"/>
      <c r="AA3884" s="510"/>
      <c r="AB3884" s="421" t="s">
        <v>1315</v>
      </c>
      <c r="AC3884" s="431" t="s">
        <v>828</v>
      </c>
      <c r="AD3884" s="356"/>
      <c r="AE3884" s="356"/>
      <c r="AF3884" s="356"/>
      <c r="AG3884" s="356"/>
      <c r="AH3884" s="356"/>
      <c r="AI3884" s="356"/>
      <c r="AJ3884" s="441"/>
      <c r="AK3884" s="359"/>
    </row>
    <row r="3885" spans="1:37">
      <c r="A3885" s="367"/>
      <c r="B3885" s="445" t="s">
        <v>107</v>
      </c>
      <c r="C3885" s="402">
        <v>46.739800000000002</v>
      </c>
      <c r="D3885" s="428">
        <v>23.4651</v>
      </c>
      <c r="E3885" s="449"/>
      <c r="F3885" s="450"/>
      <c r="G3885" s="450" t="s">
        <v>1645</v>
      </c>
      <c r="H3885" s="450" t="s">
        <v>5787</v>
      </c>
      <c r="I3885" s="452" t="s">
        <v>624</v>
      </c>
      <c r="J3885" s="457"/>
      <c r="K3885" s="407"/>
      <c r="L3885" s="407"/>
      <c r="M3885" s="407"/>
      <c r="N3885" s="425" t="s">
        <v>624</v>
      </c>
      <c r="O3885" s="437"/>
      <c r="P3885" s="406"/>
      <c r="Q3885" s="406"/>
      <c r="R3885" s="406"/>
      <c r="S3885" s="406"/>
      <c r="T3885" s="406"/>
      <c r="U3885" s="406"/>
      <c r="V3885" s="406" t="e">
        <f t="shared" si="208"/>
        <v>#VALUE!</v>
      </c>
      <c r="W3885" s="676"/>
      <c r="X3885" s="507" t="e">
        <f t="shared" si="206"/>
        <v>#VALUE!</v>
      </c>
      <c r="Y3885" s="508" t="e">
        <f t="shared" si="207"/>
        <v>#VALUE!</v>
      </c>
      <c r="Z3885" s="509"/>
      <c r="AA3885" s="510"/>
      <c r="AB3885" s="421" t="s">
        <v>1315</v>
      </c>
      <c r="AC3885" s="431" t="s">
        <v>828</v>
      </c>
      <c r="AD3885" s="356"/>
      <c r="AE3885" s="356"/>
      <c r="AF3885" s="356"/>
      <c r="AG3885" s="356"/>
      <c r="AH3885" s="356"/>
      <c r="AI3885" s="356"/>
      <c r="AJ3885" s="441"/>
      <c r="AK3885" s="359"/>
    </row>
    <row r="3886" spans="1:37">
      <c r="A3886" s="367"/>
      <c r="B3886" s="445" t="s">
        <v>108</v>
      </c>
      <c r="C3886" s="402">
        <v>46.739400000000003</v>
      </c>
      <c r="D3886" s="428">
        <v>23.4649</v>
      </c>
      <c r="E3886" s="449"/>
      <c r="F3886" s="450"/>
      <c r="G3886" s="450" t="s">
        <v>1645</v>
      </c>
      <c r="H3886" s="450" t="s">
        <v>5788</v>
      </c>
      <c r="I3886" s="452" t="s">
        <v>624</v>
      </c>
      <c r="J3886" s="457"/>
      <c r="K3886" s="407"/>
      <c r="L3886" s="407"/>
      <c r="M3886" s="407"/>
      <c r="N3886" s="425" t="s">
        <v>624</v>
      </c>
      <c r="O3886" s="437"/>
      <c r="P3886" s="406"/>
      <c r="Q3886" s="406"/>
      <c r="R3886" s="406"/>
      <c r="S3886" s="406"/>
      <c r="T3886" s="406"/>
      <c r="U3886" s="406"/>
      <c r="V3886" s="406" t="e">
        <f t="shared" si="208"/>
        <v>#VALUE!</v>
      </c>
      <c r="W3886" s="676"/>
      <c r="X3886" s="507" t="e">
        <f t="shared" si="206"/>
        <v>#VALUE!</v>
      </c>
      <c r="Y3886" s="508" t="e">
        <f t="shared" si="207"/>
        <v>#VALUE!</v>
      </c>
      <c r="Z3886" s="509"/>
      <c r="AA3886" s="510"/>
      <c r="AB3886" s="421" t="s">
        <v>1315</v>
      </c>
      <c r="AC3886" s="431" t="s">
        <v>828</v>
      </c>
      <c r="AD3886" s="356"/>
      <c r="AE3886" s="356"/>
      <c r="AF3886" s="356"/>
      <c r="AG3886" s="356"/>
      <c r="AH3886" s="356"/>
      <c r="AI3886" s="356"/>
      <c r="AJ3886" s="441"/>
      <c r="AK3886" s="359"/>
    </row>
    <row r="3887" spans="1:37">
      <c r="A3887" s="367"/>
      <c r="B3887" s="445" t="s">
        <v>168</v>
      </c>
      <c r="C3887" s="402">
        <v>46.738999999999997</v>
      </c>
      <c r="D3887" s="428">
        <v>23.4648</v>
      </c>
      <c r="E3887" s="449"/>
      <c r="F3887" s="450"/>
      <c r="G3887" s="450" t="s">
        <v>1645</v>
      </c>
      <c r="H3887" s="450" t="s">
        <v>5789</v>
      </c>
      <c r="I3887" s="452" t="s">
        <v>624</v>
      </c>
      <c r="J3887" s="457"/>
      <c r="K3887" s="407"/>
      <c r="L3887" s="407"/>
      <c r="M3887" s="407"/>
      <c r="N3887" s="425" t="s">
        <v>624</v>
      </c>
      <c r="O3887" s="437"/>
      <c r="P3887" s="406"/>
      <c r="Q3887" s="406"/>
      <c r="R3887" s="406"/>
      <c r="S3887" s="406"/>
      <c r="T3887" s="406"/>
      <c r="U3887" s="406"/>
      <c r="V3887" s="406" t="e">
        <f t="shared" si="208"/>
        <v>#VALUE!</v>
      </c>
      <c r="W3887" s="676"/>
      <c r="X3887" s="507" t="e">
        <f t="shared" si="206"/>
        <v>#VALUE!</v>
      </c>
      <c r="Y3887" s="508" t="e">
        <f t="shared" si="207"/>
        <v>#VALUE!</v>
      </c>
      <c r="Z3887" s="509"/>
      <c r="AA3887" s="510"/>
      <c r="AB3887" s="421" t="s">
        <v>1315</v>
      </c>
      <c r="AC3887" s="431" t="s">
        <v>828</v>
      </c>
      <c r="AD3887" s="356"/>
      <c r="AE3887" s="356"/>
      <c r="AF3887" s="356"/>
      <c r="AG3887" s="356"/>
      <c r="AH3887" s="356"/>
      <c r="AI3887" s="356"/>
      <c r="AJ3887" s="441"/>
      <c r="AK3887" s="359"/>
    </row>
    <row r="3888" spans="1:37">
      <c r="A3888" s="367"/>
      <c r="B3888" s="445" t="s">
        <v>93</v>
      </c>
      <c r="C3888" s="402">
        <v>46.748899999999999</v>
      </c>
      <c r="D3888" s="428">
        <v>23.4969</v>
      </c>
      <c r="E3888" s="449"/>
      <c r="F3888" s="450"/>
      <c r="G3888" s="450" t="s">
        <v>1645</v>
      </c>
      <c r="H3888" s="450" t="s">
        <v>3193</v>
      </c>
      <c r="I3888" s="452" t="s">
        <v>624</v>
      </c>
      <c r="J3888" s="457"/>
      <c r="K3888" s="407"/>
      <c r="L3888" s="407"/>
      <c r="M3888" s="407"/>
      <c r="N3888" s="425" t="s">
        <v>624</v>
      </c>
      <c r="O3888" s="437"/>
      <c r="P3888" s="406"/>
      <c r="Q3888" s="406"/>
      <c r="R3888" s="406"/>
      <c r="S3888" s="406"/>
      <c r="T3888" s="406"/>
      <c r="U3888" s="406"/>
      <c r="V3888" s="406" t="e">
        <f t="shared" si="208"/>
        <v>#VALUE!</v>
      </c>
      <c r="W3888" s="676"/>
      <c r="X3888" s="507" t="e">
        <f t="shared" si="206"/>
        <v>#VALUE!</v>
      </c>
      <c r="Y3888" s="508" t="e">
        <f t="shared" si="207"/>
        <v>#VALUE!</v>
      </c>
      <c r="Z3888" s="509"/>
      <c r="AA3888" s="510"/>
      <c r="AB3888" s="421" t="s">
        <v>1315</v>
      </c>
      <c r="AC3888" s="431" t="s">
        <v>828</v>
      </c>
      <c r="AD3888" s="356"/>
      <c r="AE3888" s="356"/>
      <c r="AF3888" s="356"/>
      <c r="AG3888" s="356"/>
      <c r="AH3888" s="356"/>
      <c r="AI3888" s="356"/>
      <c r="AJ3888" s="441"/>
      <c r="AK3888" s="359"/>
    </row>
    <row r="3889" spans="1:37">
      <c r="A3889" s="367"/>
      <c r="B3889" s="445" t="s">
        <v>94</v>
      </c>
      <c r="C3889" s="402">
        <v>46.748899999999999</v>
      </c>
      <c r="D3889" s="428">
        <v>23.497299999999999</v>
      </c>
      <c r="E3889" s="449"/>
      <c r="F3889" s="450"/>
      <c r="G3889" s="450" t="s">
        <v>1645</v>
      </c>
      <c r="H3889" s="450" t="s">
        <v>3193</v>
      </c>
      <c r="I3889" s="452" t="s">
        <v>624</v>
      </c>
      <c r="J3889" s="457"/>
      <c r="K3889" s="407"/>
      <c r="L3889" s="407"/>
      <c r="M3889" s="407"/>
      <c r="N3889" s="425" t="s">
        <v>624</v>
      </c>
      <c r="O3889" s="437"/>
      <c r="P3889" s="406"/>
      <c r="Q3889" s="406"/>
      <c r="R3889" s="406"/>
      <c r="S3889" s="406"/>
      <c r="T3889" s="406"/>
      <c r="U3889" s="406"/>
      <c r="V3889" s="406" t="e">
        <f t="shared" si="208"/>
        <v>#VALUE!</v>
      </c>
      <c r="W3889" s="676"/>
      <c r="X3889" s="507" t="e">
        <f t="shared" si="206"/>
        <v>#VALUE!</v>
      </c>
      <c r="Y3889" s="508" t="e">
        <f t="shared" si="207"/>
        <v>#VALUE!</v>
      </c>
      <c r="Z3889" s="509"/>
      <c r="AA3889" s="510"/>
      <c r="AB3889" s="421" t="s">
        <v>1315</v>
      </c>
      <c r="AC3889" s="431" t="s">
        <v>828</v>
      </c>
      <c r="AD3889" s="356"/>
      <c r="AE3889" s="356"/>
      <c r="AF3889" s="356"/>
      <c r="AG3889" s="356"/>
      <c r="AH3889" s="356"/>
      <c r="AI3889" s="356"/>
      <c r="AJ3889" s="441"/>
      <c r="AK3889" s="359"/>
    </row>
    <row r="3890" spans="1:37">
      <c r="A3890" s="367"/>
      <c r="B3890" s="445" t="s">
        <v>95</v>
      </c>
      <c r="C3890" s="402">
        <v>46.748899999999999</v>
      </c>
      <c r="D3890" s="428">
        <v>23.497599999999998</v>
      </c>
      <c r="E3890" s="449"/>
      <c r="F3890" s="450"/>
      <c r="G3890" s="450" t="s">
        <v>1645</v>
      </c>
      <c r="H3890" s="450" t="s">
        <v>3193</v>
      </c>
      <c r="I3890" s="452" t="s">
        <v>624</v>
      </c>
      <c r="J3890" s="457"/>
      <c r="K3890" s="407"/>
      <c r="L3890" s="407"/>
      <c r="M3890" s="407"/>
      <c r="N3890" s="425" t="s">
        <v>624</v>
      </c>
      <c r="O3890" s="437"/>
      <c r="P3890" s="406"/>
      <c r="Q3890" s="406"/>
      <c r="R3890" s="406"/>
      <c r="S3890" s="406"/>
      <c r="T3890" s="406"/>
      <c r="U3890" s="406"/>
      <c r="V3890" s="406" t="e">
        <f t="shared" si="208"/>
        <v>#VALUE!</v>
      </c>
      <c r="W3890" s="676"/>
      <c r="X3890" s="507" t="e">
        <f t="shared" si="206"/>
        <v>#VALUE!</v>
      </c>
      <c r="Y3890" s="508" t="e">
        <f t="shared" si="207"/>
        <v>#VALUE!</v>
      </c>
      <c r="Z3890" s="509"/>
      <c r="AA3890" s="510"/>
      <c r="AB3890" s="421" t="s">
        <v>1315</v>
      </c>
      <c r="AC3890" s="431" t="s">
        <v>828</v>
      </c>
      <c r="AD3890" s="356"/>
      <c r="AE3890" s="356"/>
      <c r="AF3890" s="356"/>
      <c r="AG3890" s="356"/>
      <c r="AH3890" s="356"/>
      <c r="AI3890" s="356"/>
      <c r="AJ3890" s="441"/>
      <c r="AK3890" s="359"/>
    </row>
    <row r="3891" spans="1:37">
      <c r="A3891" s="367"/>
      <c r="B3891" s="445" t="s">
        <v>32</v>
      </c>
      <c r="C3891" s="402">
        <v>46.750500000000002</v>
      </c>
      <c r="D3891" s="428">
        <v>23.498000000000001</v>
      </c>
      <c r="E3891" s="449"/>
      <c r="F3891" s="450"/>
      <c r="G3891" s="450" t="s">
        <v>1645</v>
      </c>
      <c r="H3891" s="450" t="s">
        <v>5790</v>
      </c>
      <c r="I3891" s="452" t="s">
        <v>624</v>
      </c>
      <c r="J3891" s="457"/>
      <c r="K3891" s="407"/>
      <c r="L3891" s="407"/>
      <c r="M3891" s="407"/>
      <c r="N3891" s="425" t="s">
        <v>624</v>
      </c>
      <c r="O3891" s="437"/>
      <c r="P3891" s="406"/>
      <c r="Q3891" s="406"/>
      <c r="R3891" s="406"/>
      <c r="S3891" s="406"/>
      <c r="T3891" s="406"/>
      <c r="U3891" s="406"/>
      <c r="V3891" s="406" t="e">
        <f t="shared" si="208"/>
        <v>#VALUE!</v>
      </c>
      <c r="W3891" s="676"/>
      <c r="X3891" s="507" t="e">
        <f t="shared" si="206"/>
        <v>#VALUE!</v>
      </c>
      <c r="Y3891" s="508" t="e">
        <f t="shared" si="207"/>
        <v>#VALUE!</v>
      </c>
      <c r="Z3891" s="509"/>
      <c r="AA3891" s="510"/>
      <c r="AB3891" s="421" t="s">
        <v>1315</v>
      </c>
      <c r="AC3891" s="431" t="s">
        <v>828</v>
      </c>
      <c r="AD3891" s="356"/>
      <c r="AE3891" s="356"/>
      <c r="AF3891" s="356"/>
      <c r="AG3891" s="356"/>
      <c r="AH3891" s="356"/>
      <c r="AI3891" s="356"/>
      <c r="AJ3891" s="441"/>
      <c r="AK3891" s="359"/>
    </row>
    <row r="3892" spans="1:37">
      <c r="A3892" s="367"/>
      <c r="B3892" s="445" t="s">
        <v>23</v>
      </c>
      <c r="C3892" s="402">
        <v>46.750500000000002</v>
      </c>
      <c r="D3892" s="428">
        <v>23.4986</v>
      </c>
      <c r="E3892" s="449"/>
      <c r="F3892" s="450"/>
      <c r="G3892" s="450" t="s">
        <v>1645</v>
      </c>
      <c r="H3892" s="450" t="s">
        <v>5790</v>
      </c>
      <c r="I3892" s="452" t="s">
        <v>624</v>
      </c>
      <c r="J3892" s="457"/>
      <c r="K3892" s="407"/>
      <c r="L3892" s="407"/>
      <c r="M3892" s="407"/>
      <c r="N3892" s="425" t="s">
        <v>624</v>
      </c>
      <c r="O3892" s="437"/>
      <c r="P3892" s="406"/>
      <c r="Q3892" s="406"/>
      <c r="R3892" s="406"/>
      <c r="S3892" s="406"/>
      <c r="T3892" s="406"/>
      <c r="U3892" s="406"/>
      <c r="V3892" s="406" t="e">
        <f t="shared" si="208"/>
        <v>#VALUE!</v>
      </c>
      <c r="W3892" s="676"/>
      <c r="X3892" s="507" t="e">
        <f t="shared" si="206"/>
        <v>#VALUE!</v>
      </c>
      <c r="Y3892" s="508" t="e">
        <f t="shared" si="207"/>
        <v>#VALUE!</v>
      </c>
      <c r="Z3892" s="509"/>
      <c r="AA3892" s="510"/>
      <c r="AB3892" s="421" t="s">
        <v>1315</v>
      </c>
      <c r="AC3892" s="431" t="s">
        <v>828</v>
      </c>
      <c r="AD3892" s="356"/>
      <c r="AE3892" s="356"/>
      <c r="AF3892" s="356"/>
      <c r="AG3892" s="356"/>
      <c r="AH3892" s="356"/>
      <c r="AI3892" s="356"/>
      <c r="AJ3892" s="441"/>
      <c r="AK3892" s="359"/>
    </row>
    <row r="3893" spans="1:37">
      <c r="A3893" s="367"/>
      <c r="B3893" s="445" t="s">
        <v>163</v>
      </c>
      <c r="C3893" s="402">
        <v>46.750700000000002</v>
      </c>
      <c r="D3893" s="428">
        <v>23.499400000000001</v>
      </c>
      <c r="E3893" s="449"/>
      <c r="F3893" s="450"/>
      <c r="G3893" s="450" t="s">
        <v>1645</v>
      </c>
      <c r="H3893" s="450" t="s">
        <v>5790</v>
      </c>
      <c r="I3893" s="452" t="s">
        <v>624</v>
      </c>
      <c r="J3893" s="457"/>
      <c r="K3893" s="407"/>
      <c r="L3893" s="407"/>
      <c r="M3893" s="407"/>
      <c r="N3893" s="425" t="s">
        <v>624</v>
      </c>
      <c r="O3893" s="437"/>
      <c r="P3893" s="406"/>
      <c r="Q3893" s="406"/>
      <c r="R3893" s="406"/>
      <c r="S3893" s="406"/>
      <c r="T3893" s="406"/>
      <c r="U3893" s="406"/>
      <c r="V3893" s="406" t="e">
        <f t="shared" si="208"/>
        <v>#VALUE!</v>
      </c>
      <c r="W3893" s="676"/>
      <c r="X3893" s="507" t="e">
        <f t="shared" si="206"/>
        <v>#VALUE!</v>
      </c>
      <c r="Y3893" s="508" t="e">
        <f t="shared" si="207"/>
        <v>#VALUE!</v>
      </c>
      <c r="Z3893" s="509"/>
      <c r="AA3893" s="510"/>
      <c r="AB3893" s="421" t="s">
        <v>1315</v>
      </c>
      <c r="AC3893" s="431" t="s">
        <v>828</v>
      </c>
      <c r="AD3893" s="356"/>
      <c r="AE3893" s="356"/>
      <c r="AF3893" s="356"/>
      <c r="AG3893" s="356"/>
      <c r="AH3893" s="356"/>
      <c r="AI3893" s="356"/>
      <c r="AJ3893" s="441"/>
      <c r="AK3893" s="359"/>
    </row>
    <row r="3894" spans="1:37">
      <c r="A3894" s="367"/>
      <c r="B3894" s="445" t="s">
        <v>90</v>
      </c>
      <c r="C3894" s="402">
        <v>46.750300000000003</v>
      </c>
      <c r="D3894" s="428">
        <v>23.497399999999999</v>
      </c>
      <c r="E3894" s="449"/>
      <c r="F3894" s="450"/>
      <c r="G3894" s="450" t="s">
        <v>1645</v>
      </c>
      <c r="H3894" s="450" t="s">
        <v>5791</v>
      </c>
      <c r="I3894" s="452" t="s">
        <v>624</v>
      </c>
      <c r="J3894" s="457"/>
      <c r="K3894" s="407"/>
      <c r="L3894" s="407"/>
      <c r="M3894" s="407"/>
      <c r="N3894" s="425" t="s">
        <v>624</v>
      </c>
      <c r="O3894" s="437"/>
      <c r="P3894" s="406"/>
      <c r="Q3894" s="406"/>
      <c r="R3894" s="406"/>
      <c r="S3894" s="406"/>
      <c r="T3894" s="406"/>
      <c r="U3894" s="406"/>
      <c r="V3894" s="406" t="e">
        <f t="shared" si="208"/>
        <v>#VALUE!</v>
      </c>
      <c r="W3894" s="676"/>
      <c r="X3894" s="507" t="e">
        <f t="shared" si="206"/>
        <v>#VALUE!</v>
      </c>
      <c r="Y3894" s="508" t="e">
        <f t="shared" si="207"/>
        <v>#VALUE!</v>
      </c>
      <c r="Z3894" s="509"/>
      <c r="AA3894" s="510"/>
      <c r="AB3894" s="421" t="s">
        <v>1315</v>
      </c>
      <c r="AC3894" s="431" t="s">
        <v>828</v>
      </c>
      <c r="AD3894" s="356"/>
      <c r="AE3894" s="356"/>
      <c r="AF3894" s="356"/>
      <c r="AG3894" s="356"/>
      <c r="AH3894" s="356"/>
      <c r="AI3894" s="356"/>
      <c r="AJ3894" s="441"/>
      <c r="AK3894" s="359"/>
    </row>
    <row r="3895" spans="1:37">
      <c r="A3895" s="367"/>
      <c r="B3895" s="445" t="s">
        <v>119</v>
      </c>
      <c r="C3895" s="402">
        <v>46.750300000000003</v>
      </c>
      <c r="D3895" s="428">
        <v>23.497199999999999</v>
      </c>
      <c r="E3895" s="449"/>
      <c r="F3895" s="450"/>
      <c r="G3895" s="450" t="s">
        <v>1645</v>
      </c>
      <c r="H3895" s="450" t="s">
        <v>5791</v>
      </c>
      <c r="I3895" s="452" t="s">
        <v>624</v>
      </c>
      <c r="J3895" s="457"/>
      <c r="K3895" s="407"/>
      <c r="L3895" s="407"/>
      <c r="M3895" s="407"/>
      <c r="N3895" s="425" t="s">
        <v>624</v>
      </c>
      <c r="O3895" s="437"/>
      <c r="P3895" s="406"/>
      <c r="Q3895" s="406"/>
      <c r="R3895" s="406"/>
      <c r="S3895" s="406"/>
      <c r="T3895" s="406"/>
      <c r="U3895" s="406"/>
      <c r="V3895" s="406" t="e">
        <f t="shared" si="208"/>
        <v>#VALUE!</v>
      </c>
      <c r="W3895" s="676"/>
      <c r="X3895" s="507" t="e">
        <f t="shared" si="206"/>
        <v>#VALUE!</v>
      </c>
      <c r="Y3895" s="508" t="e">
        <f t="shared" si="207"/>
        <v>#VALUE!</v>
      </c>
      <c r="Z3895" s="509"/>
      <c r="AA3895" s="510"/>
      <c r="AB3895" s="421" t="s">
        <v>1315</v>
      </c>
      <c r="AC3895" s="431" t="s">
        <v>828</v>
      </c>
      <c r="AD3895" s="356"/>
      <c r="AE3895" s="356"/>
      <c r="AF3895" s="356"/>
      <c r="AG3895" s="356"/>
      <c r="AH3895" s="356"/>
      <c r="AI3895" s="356"/>
      <c r="AJ3895" s="441"/>
      <c r="AK3895" s="359"/>
    </row>
    <row r="3896" spans="1:37">
      <c r="A3896" s="367"/>
      <c r="B3896" s="445" t="s">
        <v>27</v>
      </c>
      <c r="C3896" s="402">
        <v>46.750300000000003</v>
      </c>
      <c r="D3896" s="428">
        <v>23.4969</v>
      </c>
      <c r="E3896" s="449"/>
      <c r="F3896" s="450"/>
      <c r="G3896" s="450" t="s">
        <v>1645</v>
      </c>
      <c r="H3896" s="450" t="s">
        <v>5791</v>
      </c>
      <c r="I3896" s="452" t="s">
        <v>624</v>
      </c>
      <c r="J3896" s="457"/>
      <c r="K3896" s="407"/>
      <c r="L3896" s="407"/>
      <c r="M3896" s="407"/>
      <c r="N3896" s="425" t="s">
        <v>624</v>
      </c>
      <c r="O3896" s="437"/>
      <c r="P3896" s="406"/>
      <c r="Q3896" s="406"/>
      <c r="R3896" s="406"/>
      <c r="S3896" s="406"/>
      <c r="T3896" s="406"/>
      <c r="U3896" s="406"/>
      <c r="V3896" s="406" t="e">
        <f t="shared" si="208"/>
        <v>#VALUE!</v>
      </c>
      <c r="W3896" s="676"/>
      <c r="X3896" s="507" t="e">
        <f t="shared" si="206"/>
        <v>#VALUE!</v>
      </c>
      <c r="Y3896" s="508" t="e">
        <f t="shared" si="207"/>
        <v>#VALUE!</v>
      </c>
      <c r="Z3896" s="509"/>
      <c r="AA3896" s="510"/>
      <c r="AB3896" s="421" t="s">
        <v>1315</v>
      </c>
      <c r="AC3896" s="431" t="s">
        <v>828</v>
      </c>
      <c r="AD3896" s="356"/>
      <c r="AE3896" s="356"/>
      <c r="AF3896" s="356"/>
      <c r="AG3896" s="356"/>
      <c r="AH3896" s="356"/>
      <c r="AI3896" s="356"/>
      <c r="AJ3896" s="441"/>
      <c r="AK3896" s="359"/>
    </row>
    <row r="3897" spans="1:37">
      <c r="A3897" s="367"/>
      <c r="B3897" s="445" t="s">
        <v>29</v>
      </c>
      <c r="C3897" s="402">
        <v>46.7502</v>
      </c>
      <c r="D3897" s="428">
        <v>23.496600000000001</v>
      </c>
      <c r="E3897" s="449"/>
      <c r="F3897" s="450"/>
      <c r="G3897" s="450" t="s">
        <v>1645</v>
      </c>
      <c r="H3897" s="450" t="s">
        <v>5791</v>
      </c>
      <c r="I3897" s="452" t="s">
        <v>624</v>
      </c>
      <c r="J3897" s="457"/>
      <c r="K3897" s="407"/>
      <c r="L3897" s="407"/>
      <c r="M3897" s="407"/>
      <c r="N3897" s="425" t="s">
        <v>624</v>
      </c>
      <c r="O3897" s="437"/>
      <c r="P3897" s="406"/>
      <c r="Q3897" s="406"/>
      <c r="R3897" s="406"/>
      <c r="S3897" s="406"/>
      <c r="T3897" s="406"/>
      <c r="U3897" s="406"/>
      <c r="V3897" s="406" t="e">
        <f t="shared" si="208"/>
        <v>#VALUE!</v>
      </c>
      <c r="W3897" s="676"/>
      <c r="X3897" s="507" t="e">
        <f t="shared" si="206"/>
        <v>#VALUE!</v>
      </c>
      <c r="Y3897" s="508" t="e">
        <f t="shared" si="207"/>
        <v>#VALUE!</v>
      </c>
      <c r="Z3897" s="509"/>
      <c r="AA3897" s="510"/>
      <c r="AB3897" s="421" t="s">
        <v>1315</v>
      </c>
      <c r="AC3897" s="431" t="s">
        <v>828</v>
      </c>
      <c r="AD3897" s="356"/>
      <c r="AE3897" s="356"/>
      <c r="AF3897" s="356"/>
      <c r="AG3897" s="356"/>
      <c r="AH3897" s="356"/>
      <c r="AI3897" s="356"/>
      <c r="AJ3897" s="441"/>
      <c r="AK3897" s="359"/>
    </row>
    <row r="3898" spans="1:37">
      <c r="A3898" s="367"/>
      <c r="B3898" s="445" t="s">
        <v>31</v>
      </c>
      <c r="C3898" s="402">
        <v>46.7502</v>
      </c>
      <c r="D3898" s="428">
        <v>23.496300000000002</v>
      </c>
      <c r="E3898" s="449"/>
      <c r="F3898" s="450"/>
      <c r="G3898" s="450" t="s">
        <v>1645</v>
      </c>
      <c r="H3898" s="450" t="s">
        <v>5791</v>
      </c>
      <c r="I3898" s="452" t="s">
        <v>624</v>
      </c>
      <c r="J3898" s="457"/>
      <c r="K3898" s="407"/>
      <c r="L3898" s="407"/>
      <c r="M3898" s="407"/>
      <c r="N3898" s="425" t="s">
        <v>624</v>
      </c>
      <c r="O3898" s="437"/>
      <c r="P3898" s="406"/>
      <c r="Q3898" s="406"/>
      <c r="R3898" s="406"/>
      <c r="S3898" s="406"/>
      <c r="T3898" s="406"/>
      <c r="U3898" s="406"/>
      <c r="V3898" s="406" t="e">
        <f t="shared" si="208"/>
        <v>#VALUE!</v>
      </c>
      <c r="W3898" s="676"/>
      <c r="X3898" s="507" t="e">
        <f t="shared" si="206"/>
        <v>#VALUE!</v>
      </c>
      <c r="Y3898" s="508" t="e">
        <f t="shared" si="207"/>
        <v>#VALUE!</v>
      </c>
      <c r="Z3898" s="509"/>
      <c r="AA3898" s="510"/>
      <c r="AB3898" s="421" t="s">
        <v>1315</v>
      </c>
      <c r="AC3898" s="431" t="s">
        <v>828</v>
      </c>
      <c r="AD3898" s="356"/>
      <c r="AE3898" s="356"/>
      <c r="AF3898" s="356"/>
      <c r="AG3898" s="356"/>
      <c r="AH3898" s="356"/>
      <c r="AI3898" s="356"/>
      <c r="AJ3898" s="441"/>
      <c r="AK3898" s="359"/>
    </row>
    <row r="3899" spans="1:37">
      <c r="A3899" s="367"/>
      <c r="B3899" s="445">
        <v>1</v>
      </c>
      <c r="C3899" s="402">
        <v>46.732399999999998</v>
      </c>
      <c r="D3899" s="428">
        <v>23.484300000000001</v>
      </c>
      <c r="E3899" s="449"/>
      <c r="F3899" s="450"/>
      <c r="G3899" s="450" t="s">
        <v>1645</v>
      </c>
      <c r="H3899" s="450" t="s">
        <v>3096</v>
      </c>
      <c r="I3899" s="452" t="s">
        <v>624</v>
      </c>
      <c r="J3899" s="457"/>
      <c r="K3899" s="407"/>
      <c r="L3899" s="407"/>
      <c r="M3899" s="407"/>
      <c r="N3899" s="425" t="s">
        <v>624</v>
      </c>
      <c r="O3899" s="437"/>
      <c r="P3899" s="406"/>
      <c r="Q3899" s="406"/>
      <c r="R3899" s="406"/>
      <c r="S3899" s="406"/>
      <c r="T3899" s="406"/>
      <c r="U3899" s="406"/>
      <c r="V3899" s="406" t="e">
        <f t="shared" si="208"/>
        <v>#VALUE!</v>
      </c>
      <c r="W3899" s="676"/>
      <c r="X3899" s="507" t="e">
        <f t="shared" si="206"/>
        <v>#VALUE!</v>
      </c>
      <c r="Y3899" s="508" t="e">
        <f t="shared" si="207"/>
        <v>#VALUE!</v>
      </c>
      <c r="Z3899" s="509"/>
      <c r="AA3899" s="510"/>
      <c r="AB3899" s="421" t="s">
        <v>1315</v>
      </c>
      <c r="AC3899" s="431" t="s">
        <v>828</v>
      </c>
      <c r="AD3899" s="356"/>
      <c r="AE3899" s="356"/>
      <c r="AF3899" s="356"/>
      <c r="AG3899" s="356"/>
      <c r="AH3899" s="356"/>
      <c r="AI3899" s="356"/>
      <c r="AJ3899" s="441"/>
      <c r="AK3899" s="359"/>
    </row>
    <row r="3900" spans="1:37">
      <c r="A3900" s="367"/>
      <c r="B3900" s="445" t="s">
        <v>94</v>
      </c>
      <c r="C3900" s="402">
        <v>46.731999999999999</v>
      </c>
      <c r="D3900" s="428">
        <v>23.4848</v>
      </c>
      <c r="E3900" s="449"/>
      <c r="F3900" s="450"/>
      <c r="G3900" s="450" t="s">
        <v>1645</v>
      </c>
      <c r="H3900" s="450" t="s">
        <v>3096</v>
      </c>
      <c r="I3900" s="452" t="s">
        <v>624</v>
      </c>
      <c r="J3900" s="457"/>
      <c r="K3900" s="407"/>
      <c r="L3900" s="407"/>
      <c r="M3900" s="407"/>
      <c r="N3900" s="425" t="s">
        <v>624</v>
      </c>
      <c r="O3900" s="437"/>
      <c r="P3900" s="406"/>
      <c r="Q3900" s="406"/>
      <c r="R3900" s="406"/>
      <c r="S3900" s="406"/>
      <c r="T3900" s="406"/>
      <c r="U3900" s="406"/>
      <c r="V3900" s="406" t="e">
        <f t="shared" si="208"/>
        <v>#VALUE!</v>
      </c>
      <c r="W3900" s="676"/>
      <c r="X3900" s="507" t="e">
        <f t="shared" si="206"/>
        <v>#VALUE!</v>
      </c>
      <c r="Y3900" s="508" t="e">
        <f t="shared" si="207"/>
        <v>#VALUE!</v>
      </c>
      <c r="Z3900" s="509"/>
      <c r="AA3900" s="510"/>
      <c r="AB3900" s="421" t="s">
        <v>1315</v>
      </c>
      <c r="AC3900" s="431" t="s">
        <v>828</v>
      </c>
      <c r="AD3900" s="356"/>
      <c r="AE3900" s="356"/>
      <c r="AF3900" s="356"/>
      <c r="AG3900" s="356"/>
      <c r="AH3900" s="356"/>
      <c r="AI3900" s="356"/>
      <c r="AJ3900" s="441"/>
      <c r="AK3900" s="359"/>
    </row>
    <row r="3901" spans="1:37">
      <c r="A3901" s="367"/>
      <c r="B3901" s="445">
        <v>1</v>
      </c>
      <c r="C3901" s="402">
        <v>46.739899999999999</v>
      </c>
      <c r="D3901" s="428">
        <v>23.496500000000001</v>
      </c>
      <c r="E3901" s="449"/>
      <c r="F3901" s="450"/>
      <c r="G3901" s="450" t="s">
        <v>1645</v>
      </c>
      <c r="H3901" s="450" t="s">
        <v>5792</v>
      </c>
      <c r="I3901" s="452" t="s">
        <v>624</v>
      </c>
      <c r="J3901" s="457"/>
      <c r="K3901" s="407"/>
      <c r="L3901" s="407"/>
      <c r="M3901" s="407"/>
      <c r="N3901" s="425" t="s">
        <v>624</v>
      </c>
      <c r="O3901" s="437"/>
      <c r="P3901" s="406"/>
      <c r="Q3901" s="406"/>
      <c r="R3901" s="406"/>
      <c r="S3901" s="406"/>
      <c r="T3901" s="406"/>
      <c r="U3901" s="406"/>
      <c r="V3901" s="406" t="e">
        <f t="shared" si="208"/>
        <v>#VALUE!</v>
      </c>
      <c r="W3901" s="676"/>
      <c r="X3901" s="507" t="e">
        <f t="shared" si="206"/>
        <v>#VALUE!</v>
      </c>
      <c r="Y3901" s="508" t="e">
        <f t="shared" si="207"/>
        <v>#VALUE!</v>
      </c>
      <c r="Z3901" s="509"/>
      <c r="AA3901" s="510"/>
      <c r="AB3901" s="421" t="s">
        <v>1315</v>
      </c>
      <c r="AC3901" s="431" t="s">
        <v>828</v>
      </c>
      <c r="AD3901" s="356"/>
      <c r="AE3901" s="356"/>
      <c r="AF3901" s="356"/>
      <c r="AG3901" s="356"/>
      <c r="AH3901" s="356"/>
      <c r="AI3901" s="356"/>
      <c r="AJ3901" s="441"/>
      <c r="AK3901" s="359"/>
    </row>
    <row r="3902" spans="1:37">
      <c r="A3902" s="367"/>
      <c r="B3902" s="445">
        <v>2</v>
      </c>
      <c r="C3902" s="402">
        <v>46.739899999999999</v>
      </c>
      <c r="D3902" s="428">
        <v>23.497</v>
      </c>
      <c r="E3902" s="449"/>
      <c r="F3902" s="450"/>
      <c r="G3902" s="450" t="s">
        <v>1645</v>
      </c>
      <c r="H3902" s="450" t="s">
        <v>5793</v>
      </c>
      <c r="I3902" s="452" t="s">
        <v>624</v>
      </c>
      <c r="J3902" s="457"/>
      <c r="K3902" s="407"/>
      <c r="L3902" s="407"/>
      <c r="M3902" s="407"/>
      <c r="N3902" s="425" t="s">
        <v>624</v>
      </c>
      <c r="O3902" s="437"/>
      <c r="P3902" s="406"/>
      <c r="Q3902" s="406"/>
      <c r="R3902" s="406"/>
      <c r="S3902" s="406"/>
      <c r="T3902" s="406"/>
      <c r="U3902" s="406"/>
      <c r="V3902" s="406" t="e">
        <f t="shared" si="208"/>
        <v>#VALUE!</v>
      </c>
      <c r="W3902" s="676"/>
      <c r="X3902" s="507" t="e">
        <f t="shared" si="206"/>
        <v>#VALUE!</v>
      </c>
      <c r="Y3902" s="508" t="e">
        <f t="shared" si="207"/>
        <v>#VALUE!</v>
      </c>
      <c r="Z3902" s="509"/>
      <c r="AA3902" s="510"/>
      <c r="AB3902" s="421" t="s">
        <v>1315</v>
      </c>
      <c r="AC3902" s="431" t="s">
        <v>828</v>
      </c>
      <c r="AD3902" s="356"/>
      <c r="AE3902" s="356"/>
      <c r="AF3902" s="356"/>
      <c r="AG3902" s="356"/>
      <c r="AH3902" s="356"/>
      <c r="AI3902" s="356"/>
      <c r="AJ3902" s="441"/>
      <c r="AK3902" s="359"/>
    </row>
    <row r="3903" spans="1:37">
      <c r="A3903" s="367"/>
      <c r="B3903" s="445">
        <v>3</v>
      </c>
      <c r="C3903" s="402">
        <v>46.74</v>
      </c>
      <c r="D3903" s="428">
        <v>23.497599999999998</v>
      </c>
      <c r="E3903" s="449"/>
      <c r="F3903" s="450"/>
      <c r="G3903" s="450" t="s">
        <v>1645</v>
      </c>
      <c r="H3903" s="450" t="s">
        <v>5794</v>
      </c>
      <c r="I3903" s="452" t="s">
        <v>624</v>
      </c>
      <c r="J3903" s="457"/>
      <c r="K3903" s="407"/>
      <c r="L3903" s="407"/>
      <c r="M3903" s="407"/>
      <c r="N3903" s="425" t="s">
        <v>624</v>
      </c>
      <c r="O3903" s="437"/>
      <c r="P3903" s="406"/>
      <c r="Q3903" s="406"/>
      <c r="R3903" s="406"/>
      <c r="S3903" s="406"/>
      <c r="T3903" s="406"/>
      <c r="U3903" s="406"/>
      <c r="V3903" s="406" t="e">
        <f t="shared" si="208"/>
        <v>#VALUE!</v>
      </c>
      <c r="W3903" s="676"/>
      <c r="X3903" s="507" t="e">
        <f t="shared" si="206"/>
        <v>#VALUE!</v>
      </c>
      <c r="Y3903" s="508" t="e">
        <f t="shared" si="207"/>
        <v>#VALUE!</v>
      </c>
      <c r="Z3903" s="509"/>
      <c r="AA3903" s="510"/>
      <c r="AB3903" s="421" t="s">
        <v>1315</v>
      </c>
      <c r="AC3903" s="431" t="s">
        <v>828</v>
      </c>
      <c r="AD3903" s="356"/>
      <c r="AE3903" s="356"/>
      <c r="AF3903" s="356"/>
      <c r="AG3903" s="356"/>
      <c r="AH3903" s="356"/>
      <c r="AI3903" s="356"/>
      <c r="AJ3903" s="441"/>
      <c r="AK3903" s="359"/>
    </row>
    <row r="3904" spans="1:37">
      <c r="A3904" s="367"/>
      <c r="B3904" s="445">
        <v>4</v>
      </c>
      <c r="C3904" s="402">
        <v>46.74</v>
      </c>
      <c r="D3904" s="428">
        <v>23.498200000000001</v>
      </c>
      <c r="E3904" s="449"/>
      <c r="F3904" s="450"/>
      <c r="G3904" s="450" t="s">
        <v>1645</v>
      </c>
      <c r="H3904" s="450" t="s">
        <v>5795</v>
      </c>
      <c r="I3904" s="452" t="s">
        <v>624</v>
      </c>
      <c r="J3904" s="457"/>
      <c r="K3904" s="407"/>
      <c r="L3904" s="407"/>
      <c r="M3904" s="407"/>
      <c r="N3904" s="425" t="s">
        <v>624</v>
      </c>
      <c r="O3904" s="437"/>
      <c r="P3904" s="406"/>
      <c r="Q3904" s="406"/>
      <c r="R3904" s="406"/>
      <c r="S3904" s="406"/>
      <c r="T3904" s="406"/>
      <c r="U3904" s="406"/>
      <c r="V3904" s="406" t="e">
        <f t="shared" si="208"/>
        <v>#VALUE!</v>
      </c>
      <c r="W3904" s="676"/>
      <c r="X3904" s="507" t="e">
        <f t="shared" si="206"/>
        <v>#VALUE!</v>
      </c>
      <c r="Y3904" s="508" t="e">
        <f t="shared" si="207"/>
        <v>#VALUE!</v>
      </c>
      <c r="Z3904" s="509"/>
      <c r="AA3904" s="510"/>
      <c r="AB3904" s="421" t="s">
        <v>1315</v>
      </c>
      <c r="AC3904" s="431" t="s">
        <v>828</v>
      </c>
      <c r="AD3904" s="356"/>
      <c r="AE3904" s="356"/>
      <c r="AF3904" s="356"/>
      <c r="AG3904" s="356"/>
      <c r="AH3904" s="356"/>
      <c r="AI3904" s="356"/>
      <c r="AJ3904" s="441"/>
      <c r="AK3904" s="359"/>
    </row>
    <row r="3905" spans="1:37">
      <c r="A3905" s="367"/>
      <c r="B3905" s="445">
        <v>5</v>
      </c>
      <c r="C3905" s="402">
        <v>46.74</v>
      </c>
      <c r="D3905" s="428">
        <v>23.498799999999999</v>
      </c>
      <c r="E3905" s="449"/>
      <c r="F3905" s="450"/>
      <c r="G3905" s="450" t="s">
        <v>1645</v>
      </c>
      <c r="H3905" s="450" t="s">
        <v>5796</v>
      </c>
      <c r="I3905" s="452" t="s">
        <v>624</v>
      </c>
      <c r="J3905" s="457"/>
      <c r="K3905" s="407"/>
      <c r="L3905" s="407"/>
      <c r="M3905" s="407"/>
      <c r="N3905" s="425" t="s">
        <v>624</v>
      </c>
      <c r="O3905" s="437"/>
      <c r="P3905" s="406"/>
      <c r="Q3905" s="406"/>
      <c r="R3905" s="406"/>
      <c r="S3905" s="406"/>
      <c r="T3905" s="406"/>
      <c r="U3905" s="406"/>
      <c r="V3905" s="406" t="e">
        <f t="shared" si="208"/>
        <v>#VALUE!</v>
      </c>
      <c r="W3905" s="676"/>
      <c r="X3905" s="507" t="e">
        <f t="shared" si="206"/>
        <v>#VALUE!</v>
      </c>
      <c r="Y3905" s="508" t="e">
        <f t="shared" si="207"/>
        <v>#VALUE!</v>
      </c>
      <c r="Z3905" s="509"/>
      <c r="AA3905" s="510"/>
      <c r="AB3905" s="421" t="s">
        <v>1315</v>
      </c>
      <c r="AC3905" s="431" t="s">
        <v>828</v>
      </c>
      <c r="AD3905" s="356"/>
      <c r="AE3905" s="356"/>
      <c r="AF3905" s="356"/>
      <c r="AG3905" s="356"/>
      <c r="AH3905" s="356"/>
      <c r="AI3905" s="356"/>
      <c r="AJ3905" s="441"/>
      <c r="AK3905" s="359"/>
    </row>
    <row r="3906" spans="1:37">
      <c r="A3906" s="367"/>
      <c r="B3906" s="445" t="s">
        <v>93</v>
      </c>
      <c r="C3906" s="402">
        <v>46.740400000000001</v>
      </c>
      <c r="D3906" s="428">
        <v>23.503499999999999</v>
      </c>
      <c r="E3906" s="449"/>
      <c r="F3906" s="450"/>
      <c r="G3906" s="450" t="s">
        <v>1645</v>
      </c>
      <c r="H3906" s="450" t="s">
        <v>5797</v>
      </c>
      <c r="I3906" s="452" t="s">
        <v>624</v>
      </c>
      <c r="J3906" s="457"/>
      <c r="K3906" s="407"/>
      <c r="L3906" s="407"/>
      <c r="M3906" s="407"/>
      <c r="N3906" s="425" t="s">
        <v>624</v>
      </c>
      <c r="O3906" s="437"/>
      <c r="P3906" s="406"/>
      <c r="Q3906" s="406"/>
      <c r="R3906" s="406"/>
      <c r="S3906" s="406"/>
      <c r="T3906" s="406"/>
      <c r="U3906" s="406"/>
      <c r="V3906" s="406" t="e">
        <f t="shared" si="208"/>
        <v>#VALUE!</v>
      </c>
      <c r="W3906" s="676"/>
      <c r="X3906" s="507" t="e">
        <f t="shared" si="206"/>
        <v>#VALUE!</v>
      </c>
      <c r="Y3906" s="508" t="e">
        <f t="shared" si="207"/>
        <v>#VALUE!</v>
      </c>
      <c r="Z3906" s="509"/>
      <c r="AA3906" s="510"/>
      <c r="AB3906" s="421" t="s">
        <v>1315</v>
      </c>
      <c r="AC3906" s="431" t="s">
        <v>828</v>
      </c>
      <c r="AD3906" s="356"/>
      <c r="AE3906" s="356"/>
      <c r="AF3906" s="356"/>
      <c r="AG3906" s="356"/>
      <c r="AH3906" s="356"/>
      <c r="AI3906" s="356"/>
      <c r="AJ3906" s="441"/>
      <c r="AK3906" s="359"/>
    </row>
    <row r="3907" spans="1:37">
      <c r="A3907" s="367"/>
      <c r="B3907" s="445">
        <v>6</v>
      </c>
      <c r="C3907" s="402">
        <v>46.74</v>
      </c>
      <c r="D3907" s="428">
        <v>23.499400000000001</v>
      </c>
      <c r="E3907" s="449"/>
      <c r="F3907" s="450"/>
      <c r="G3907" s="450" t="s">
        <v>1645</v>
      </c>
      <c r="H3907" s="450" t="s">
        <v>5798</v>
      </c>
      <c r="I3907" s="452" t="s">
        <v>624</v>
      </c>
      <c r="J3907" s="457"/>
      <c r="K3907" s="407"/>
      <c r="L3907" s="407"/>
      <c r="M3907" s="407"/>
      <c r="N3907" s="425" t="s">
        <v>624</v>
      </c>
      <c r="O3907" s="437"/>
      <c r="P3907" s="406"/>
      <c r="Q3907" s="406"/>
      <c r="R3907" s="406"/>
      <c r="S3907" s="406"/>
      <c r="T3907" s="406"/>
      <c r="U3907" s="406"/>
      <c r="V3907" s="406" t="e">
        <f t="shared" si="208"/>
        <v>#VALUE!</v>
      </c>
      <c r="W3907" s="676"/>
      <c r="X3907" s="507" t="e">
        <f t="shared" si="206"/>
        <v>#VALUE!</v>
      </c>
      <c r="Y3907" s="508" t="e">
        <f t="shared" si="207"/>
        <v>#VALUE!</v>
      </c>
      <c r="Z3907" s="509"/>
      <c r="AA3907" s="510"/>
      <c r="AB3907" s="421" t="s">
        <v>1315</v>
      </c>
      <c r="AC3907" s="431" t="s">
        <v>828</v>
      </c>
      <c r="AD3907" s="356"/>
      <c r="AE3907" s="356"/>
      <c r="AF3907" s="356"/>
      <c r="AG3907" s="356"/>
      <c r="AH3907" s="356"/>
      <c r="AI3907" s="356"/>
      <c r="AJ3907" s="441"/>
      <c r="AK3907" s="359"/>
    </row>
    <row r="3908" spans="1:37">
      <c r="A3908" s="367"/>
      <c r="B3908" s="445" t="s">
        <v>165</v>
      </c>
      <c r="C3908" s="402">
        <v>46.74</v>
      </c>
      <c r="D3908" s="428">
        <v>23.5</v>
      </c>
      <c r="E3908" s="449"/>
      <c r="F3908" s="450"/>
      <c r="G3908" s="450" t="s">
        <v>1645</v>
      </c>
      <c r="H3908" s="450" t="s">
        <v>5799</v>
      </c>
      <c r="I3908" s="452" t="s">
        <v>624</v>
      </c>
      <c r="J3908" s="457"/>
      <c r="K3908" s="407"/>
      <c r="L3908" s="407"/>
      <c r="M3908" s="407"/>
      <c r="N3908" s="425" t="s">
        <v>624</v>
      </c>
      <c r="O3908" s="437"/>
      <c r="P3908" s="406"/>
      <c r="Q3908" s="406"/>
      <c r="R3908" s="406"/>
      <c r="S3908" s="406"/>
      <c r="T3908" s="406"/>
      <c r="U3908" s="406"/>
      <c r="V3908" s="406" t="e">
        <f t="shared" si="208"/>
        <v>#VALUE!</v>
      </c>
      <c r="W3908" s="676"/>
      <c r="X3908" s="507" t="e">
        <f t="shared" si="206"/>
        <v>#VALUE!</v>
      </c>
      <c r="Y3908" s="508" t="e">
        <f t="shared" si="207"/>
        <v>#VALUE!</v>
      </c>
      <c r="Z3908" s="509"/>
      <c r="AA3908" s="510"/>
      <c r="AB3908" s="421" t="s">
        <v>1315</v>
      </c>
      <c r="AC3908" s="431" t="s">
        <v>828</v>
      </c>
      <c r="AD3908" s="356"/>
      <c r="AE3908" s="356"/>
      <c r="AF3908" s="356"/>
      <c r="AG3908" s="356"/>
      <c r="AH3908" s="356"/>
      <c r="AI3908" s="356"/>
      <c r="AJ3908" s="441"/>
      <c r="AK3908" s="359"/>
    </row>
    <row r="3909" spans="1:37">
      <c r="A3909" s="367"/>
      <c r="B3909" s="445" t="s">
        <v>26</v>
      </c>
      <c r="C3909" s="402">
        <v>46.7425</v>
      </c>
      <c r="D3909" s="428">
        <v>23.500599999999999</v>
      </c>
      <c r="E3909" s="449"/>
      <c r="F3909" s="450"/>
      <c r="G3909" s="450" t="s">
        <v>1645</v>
      </c>
      <c r="H3909" s="450" t="s">
        <v>5800</v>
      </c>
      <c r="I3909" s="452" t="s">
        <v>624</v>
      </c>
      <c r="J3909" s="457"/>
      <c r="K3909" s="407"/>
      <c r="L3909" s="407"/>
      <c r="M3909" s="407"/>
      <c r="N3909" s="425" t="s">
        <v>624</v>
      </c>
      <c r="O3909" s="437"/>
      <c r="P3909" s="406"/>
      <c r="Q3909" s="406"/>
      <c r="R3909" s="406"/>
      <c r="S3909" s="406"/>
      <c r="T3909" s="406"/>
      <c r="U3909" s="406"/>
      <c r="V3909" s="406" t="e">
        <f t="shared" si="208"/>
        <v>#VALUE!</v>
      </c>
      <c r="W3909" s="676"/>
      <c r="X3909" s="507" t="e">
        <f t="shared" si="206"/>
        <v>#VALUE!</v>
      </c>
      <c r="Y3909" s="508" t="e">
        <f t="shared" si="207"/>
        <v>#VALUE!</v>
      </c>
      <c r="Z3909" s="509"/>
      <c r="AA3909" s="510"/>
      <c r="AB3909" s="421" t="s">
        <v>1315</v>
      </c>
      <c r="AC3909" s="431" t="s">
        <v>828</v>
      </c>
      <c r="AD3909" s="356"/>
      <c r="AE3909" s="356"/>
      <c r="AF3909" s="356"/>
      <c r="AG3909" s="356"/>
      <c r="AH3909" s="356"/>
      <c r="AI3909" s="356"/>
      <c r="AJ3909" s="441"/>
      <c r="AK3909" s="359"/>
    </row>
    <row r="3910" spans="1:37">
      <c r="A3910" s="367"/>
      <c r="B3910" s="445" t="s">
        <v>28</v>
      </c>
      <c r="C3910" s="402">
        <v>46.742199999999997</v>
      </c>
      <c r="D3910" s="428">
        <v>23.500599999999999</v>
      </c>
      <c r="E3910" s="449"/>
      <c r="F3910" s="450"/>
      <c r="G3910" s="450" t="s">
        <v>1645</v>
      </c>
      <c r="H3910" s="450" t="s">
        <v>5801</v>
      </c>
      <c r="I3910" s="452" t="s">
        <v>624</v>
      </c>
      <c r="J3910" s="457"/>
      <c r="K3910" s="407"/>
      <c r="L3910" s="407"/>
      <c r="M3910" s="407"/>
      <c r="N3910" s="425" t="s">
        <v>624</v>
      </c>
      <c r="O3910" s="437"/>
      <c r="P3910" s="406"/>
      <c r="Q3910" s="406"/>
      <c r="R3910" s="406"/>
      <c r="S3910" s="406"/>
      <c r="T3910" s="406"/>
      <c r="U3910" s="406"/>
      <c r="V3910" s="406" t="e">
        <f t="shared" si="208"/>
        <v>#VALUE!</v>
      </c>
      <c r="W3910" s="676"/>
      <c r="X3910" s="507" t="e">
        <f t="shared" si="206"/>
        <v>#VALUE!</v>
      </c>
      <c r="Y3910" s="508" t="e">
        <f t="shared" si="207"/>
        <v>#VALUE!</v>
      </c>
      <c r="Z3910" s="509"/>
      <c r="AA3910" s="510"/>
      <c r="AB3910" s="421" t="s">
        <v>1315</v>
      </c>
      <c r="AC3910" s="431" t="s">
        <v>828</v>
      </c>
      <c r="AD3910" s="356"/>
      <c r="AE3910" s="356"/>
      <c r="AF3910" s="356"/>
      <c r="AG3910" s="356"/>
      <c r="AH3910" s="356"/>
      <c r="AI3910" s="356"/>
      <c r="AJ3910" s="441"/>
      <c r="AK3910" s="359"/>
    </row>
    <row r="3911" spans="1:37">
      <c r="A3911" s="367"/>
      <c r="B3911" s="445" t="s">
        <v>36</v>
      </c>
      <c r="C3911" s="402">
        <v>46.741799999999998</v>
      </c>
      <c r="D3911" s="428">
        <v>23.500599999999999</v>
      </c>
      <c r="E3911" s="449"/>
      <c r="F3911" s="450"/>
      <c r="G3911" s="450" t="s">
        <v>1645</v>
      </c>
      <c r="H3911" s="450" t="s">
        <v>5802</v>
      </c>
      <c r="I3911" s="452" t="s">
        <v>624</v>
      </c>
      <c r="J3911" s="457"/>
      <c r="K3911" s="407"/>
      <c r="L3911" s="407"/>
      <c r="M3911" s="407"/>
      <c r="N3911" s="425" t="s">
        <v>624</v>
      </c>
      <c r="O3911" s="437"/>
      <c r="P3911" s="406"/>
      <c r="Q3911" s="406"/>
      <c r="R3911" s="406"/>
      <c r="S3911" s="406"/>
      <c r="T3911" s="406"/>
      <c r="U3911" s="406"/>
      <c r="V3911" s="406" t="e">
        <f t="shared" si="208"/>
        <v>#VALUE!</v>
      </c>
      <c r="W3911" s="676"/>
      <c r="X3911" s="507" t="e">
        <f t="shared" si="206"/>
        <v>#VALUE!</v>
      </c>
      <c r="Y3911" s="508" t="e">
        <f t="shared" si="207"/>
        <v>#VALUE!</v>
      </c>
      <c r="Z3911" s="509"/>
      <c r="AA3911" s="510"/>
      <c r="AB3911" s="421" t="s">
        <v>1315</v>
      </c>
      <c r="AC3911" s="431" t="s">
        <v>828</v>
      </c>
      <c r="AD3911" s="356"/>
      <c r="AE3911" s="356"/>
      <c r="AF3911" s="356"/>
      <c r="AG3911" s="356"/>
      <c r="AH3911" s="356"/>
      <c r="AI3911" s="356"/>
      <c r="AJ3911" s="441"/>
      <c r="AK3911" s="359"/>
    </row>
    <row r="3912" spans="1:37">
      <c r="A3912" s="367"/>
      <c r="B3912" s="445" t="s">
        <v>130</v>
      </c>
      <c r="C3912" s="402">
        <v>46.752000000000002</v>
      </c>
      <c r="D3912" s="428">
        <v>23.4984</v>
      </c>
      <c r="E3912" s="449"/>
      <c r="F3912" s="450"/>
      <c r="G3912" s="450" t="s">
        <v>1645</v>
      </c>
      <c r="H3912" s="450" t="s">
        <v>3091</v>
      </c>
      <c r="I3912" s="452" t="s">
        <v>624</v>
      </c>
      <c r="J3912" s="457"/>
      <c r="K3912" s="407"/>
      <c r="L3912" s="407"/>
      <c r="M3912" s="407"/>
      <c r="N3912" s="425" t="s">
        <v>624</v>
      </c>
      <c r="O3912" s="437"/>
      <c r="P3912" s="406"/>
      <c r="Q3912" s="406"/>
      <c r="R3912" s="406"/>
      <c r="S3912" s="406"/>
      <c r="T3912" s="406"/>
      <c r="U3912" s="406"/>
      <c r="V3912" s="406" t="e">
        <f t="shared" si="208"/>
        <v>#VALUE!</v>
      </c>
      <c r="W3912" s="676"/>
      <c r="X3912" s="507" t="e">
        <f t="shared" si="206"/>
        <v>#VALUE!</v>
      </c>
      <c r="Y3912" s="508" t="e">
        <f t="shared" si="207"/>
        <v>#VALUE!</v>
      </c>
      <c r="Z3912" s="509"/>
      <c r="AA3912" s="510"/>
      <c r="AB3912" s="421" t="s">
        <v>1315</v>
      </c>
      <c r="AC3912" s="431" t="s">
        <v>828</v>
      </c>
      <c r="AD3912" s="356"/>
      <c r="AE3912" s="356"/>
      <c r="AF3912" s="356"/>
      <c r="AG3912" s="356"/>
      <c r="AH3912" s="356"/>
      <c r="AI3912" s="356"/>
      <c r="AJ3912" s="441"/>
      <c r="AK3912" s="359"/>
    </row>
    <row r="3913" spans="1:37">
      <c r="A3913" s="367"/>
      <c r="B3913" s="445" t="s">
        <v>814</v>
      </c>
      <c r="C3913" s="402">
        <v>46.752800000000001</v>
      </c>
      <c r="D3913" s="428">
        <v>23.4985</v>
      </c>
      <c r="E3913" s="449"/>
      <c r="F3913" s="450"/>
      <c r="G3913" s="450" t="s">
        <v>1645</v>
      </c>
      <c r="H3913" s="450" t="s">
        <v>3091</v>
      </c>
      <c r="I3913" s="452" t="s">
        <v>624</v>
      </c>
      <c r="J3913" s="457"/>
      <c r="K3913" s="407"/>
      <c r="L3913" s="407"/>
      <c r="M3913" s="407"/>
      <c r="N3913" s="425" t="s">
        <v>624</v>
      </c>
      <c r="O3913" s="437"/>
      <c r="P3913" s="406"/>
      <c r="Q3913" s="406"/>
      <c r="R3913" s="406"/>
      <c r="S3913" s="406"/>
      <c r="T3913" s="406"/>
      <c r="U3913" s="406"/>
      <c r="V3913" s="406" t="e">
        <f t="shared" si="208"/>
        <v>#VALUE!</v>
      </c>
      <c r="W3913" s="676"/>
      <c r="X3913" s="507" t="e">
        <f t="shared" si="206"/>
        <v>#VALUE!</v>
      </c>
      <c r="Y3913" s="508" t="e">
        <f t="shared" si="207"/>
        <v>#VALUE!</v>
      </c>
      <c r="Z3913" s="509"/>
      <c r="AA3913" s="510"/>
      <c r="AB3913" s="421" t="s">
        <v>1315</v>
      </c>
      <c r="AC3913" s="431" t="s">
        <v>828</v>
      </c>
      <c r="AD3913" s="356"/>
      <c r="AE3913" s="356"/>
      <c r="AF3913" s="356"/>
      <c r="AG3913" s="356"/>
      <c r="AH3913" s="356"/>
      <c r="AI3913" s="356"/>
      <c r="AJ3913" s="441"/>
      <c r="AK3913" s="359"/>
    </row>
    <row r="3914" spans="1:37">
      <c r="A3914" s="367"/>
      <c r="B3914" s="445" t="s">
        <v>815</v>
      </c>
      <c r="C3914" s="402">
        <v>46.752899999999997</v>
      </c>
      <c r="D3914" s="428">
        <v>23.4983</v>
      </c>
      <c r="E3914" s="449"/>
      <c r="F3914" s="450"/>
      <c r="G3914" s="450" t="s">
        <v>1645</v>
      </c>
      <c r="H3914" s="450" t="s">
        <v>3091</v>
      </c>
      <c r="I3914" s="452" t="s">
        <v>624</v>
      </c>
      <c r="J3914" s="457"/>
      <c r="K3914" s="407"/>
      <c r="L3914" s="407"/>
      <c r="M3914" s="407"/>
      <c r="N3914" s="425" t="s">
        <v>624</v>
      </c>
      <c r="O3914" s="437"/>
      <c r="P3914" s="406"/>
      <c r="Q3914" s="406"/>
      <c r="R3914" s="406"/>
      <c r="S3914" s="406"/>
      <c r="T3914" s="406"/>
      <c r="U3914" s="406"/>
      <c r="V3914" s="406" t="e">
        <f t="shared" si="208"/>
        <v>#VALUE!</v>
      </c>
      <c r="W3914" s="676"/>
      <c r="X3914" s="507" t="e">
        <f t="shared" si="206"/>
        <v>#VALUE!</v>
      </c>
      <c r="Y3914" s="508" t="e">
        <f t="shared" si="207"/>
        <v>#VALUE!</v>
      </c>
      <c r="Z3914" s="509"/>
      <c r="AA3914" s="510"/>
      <c r="AB3914" s="421" t="s">
        <v>1315</v>
      </c>
      <c r="AC3914" s="431" t="s">
        <v>828</v>
      </c>
      <c r="AD3914" s="356"/>
      <c r="AE3914" s="356"/>
      <c r="AF3914" s="356"/>
      <c r="AG3914" s="356"/>
      <c r="AH3914" s="356"/>
      <c r="AI3914" s="356"/>
      <c r="AJ3914" s="441"/>
      <c r="AK3914" s="359"/>
    </row>
    <row r="3915" spans="1:37">
      <c r="A3915" s="367"/>
      <c r="B3915" s="445" t="s">
        <v>950</v>
      </c>
      <c r="C3915" s="402">
        <v>46.742100000000001</v>
      </c>
      <c r="D3915" s="428">
        <v>23.471800000000002</v>
      </c>
      <c r="E3915" s="449"/>
      <c r="F3915" s="450"/>
      <c r="G3915" s="450" t="s">
        <v>1645</v>
      </c>
      <c r="H3915" s="450" t="s">
        <v>5803</v>
      </c>
      <c r="I3915" s="452" t="s">
        <v>624</v>
      </c>
      <c r="J3915" s="457"/>
      <c r="K3915" s="407"/>
      <c r="L3915" s="407"/>
      <c r="M3915" s="407"/>
      <c r="N3915" s="425" t="s">
        <v>624</v>
      </c>
      <c r="O3915" s="437"/>
      <c r="P3915" s="406"/>
      <c r="Q3915" s="406"/>
      <c r="R3915" s="406"/>
      <c r="S3915" s="406"/>
      <c r="T3915" s="406"/>
      <c r="U3915" s="406"/>
      <c r="V3915" s="406" t="e">
        <f t="shared" si="208"/>
        <v>#VALUE!</v>
      </c>
      <c r="W3915" s="676"/>
      <c r="X3915" s="507" t="e">
        <f t="shared" si="206"/>
        <v>#VALUE!</v>
      </c>
      <c r="Y3915" s="508" t="e">
        <f t="shared" si="207"/>
        <v>#VALUE!</v>
      </c>
      <c r="Z3915" s="509"/>
      <c r="AA3915" s="510"/>
      <c r="AB3915" s="421" t="s">
        <v>1315</v>
      </c>
      <c r="AC3915" s="431" t="s">
        <v>828</v>
      </c>
      <c r="AD3915" s="356"/>
      <c r="AE3915" s="356"/>
      <c r="AF3915" s="356"/>
      <c r="AG3915" s="356"/>
      <c r="AH3915" s="356"/>
      <c r="AI3915" s="356"/>
      <c r="AJ3915" s="441"/>
      <c r="AK3915" s="359"/>
    </row>
    <row r="3916" spans="1:37">
      <c r="A3916" s="367"/>
      <c r="B3916" s="445" t="s">
        <v>950</v>
      </c>
      <c r="C3916" s="402">
        <v>46.741799999999998</v>
      </c>
      <c r="D3916" s="428">
        <v>23.471699999999998</v>
      </c>
      <c r="E3916" s="449"/>
      <c r="F3916" s="450"/>
      <c r="G3916" s="450" t="s">
        <v>1645</v>
      </c>
      <c r="H3916" s="450" t="s">
        <v>5803</v>
      </c>
      <c r="I3916" s="452" t="s">
        <v>624</v>
      </c>
      <c r="J3916" s="457"/>
      <c r="K3916" s="407"/>
      <c r="L3916" s="407"/>
      <c r="M3916" s="407"/>
      <c r="N3916" s="425" t="s">
        <v>624</v>
      </c>
      <c r="O3916" s="437"/>
      <c r="P3916" s="406"/>
      <c r="Q3916" s="406"/>
      <c r="R3916" s="406"/>
      <c r="S3916" s="406"/>
      <c r="T3916" s="406"/>
      <c r="U3916" s="406"/>
      <c r="V3916" s="406" t="e">
        <f t="shared" si="208"/>
        <v>#VALUE!</v>
      </c>
      <c r="W3916" s="676"/>
      <c r="X3916" s="507" t="e">
        <f t="shared" si="206"/>
        <v>#VALUE!</v>
      </c>
      <c r="Y3916" s="508" t="e">
        <f t="shared" si="207"/>
        <v>#VALUE!</v>
      </c>
      <c r="Z3916" s="509"/>
      <c r="AA3916" s="510"/>
      <c r="AB3916" s="421" t="s">
        <v>1315</v>
      </c>
      <c r="AC3916" s="431" t="s">
        <v>828</v>
      </c>
      <c r="AD3916" s="356"/>
      <c r="AE3916" s="356"/>
      <c r="AF3916" s="356"/>
      <c r="AG3916" s="356"/>
      <c r="AH3916" s="356"/>
      <c r="AI3916" s="356"/>
      <c r="AJ3916" s="441"/>
      <c r="AK3916" s="359"/>
    </row>
    <row r="3917" spans="1:37">
      <c r="A3917" s="367"/>
      <c r="B3917" s="445" t="s">
        <v>93</v>
      </c>
      <c r="C3917" s="402">
        <v>46.7408</v>
      </c>
      <c r="D3917" s="428">
        <v>23.470800000000001</v>
      </c>
      <c r="E3917" s="449"/>
      <c r="F3917" s="450"/>
      <c r="G3917" s="450" t="s">
        <v>1645</v>
      </c>
      <c r="H3917" s="450" t="s">
        <v>5804</v>
      </c>
      <c r="I3917" s="452" t="s">
        <v>624</v>
      </c>
      <c r="J3917" s="457"/>
      <c r="K3917" s="407"/>
      <c r="L3917" s="407"/>
      <c r="M3917" s="407"/>
      <c r="N3917" s="425" t="s">
        <v>624</v>
      </c>
      <c r="O3917" s="437"/>
      <c r="P3917" s="406"/>
      <c r="Q3917" s="406"/>
      <c r="R3917" s="406"/>
      <c r="S3917" s="406"/>
      <c r="T3917" s="406"/>
      <c r="U3917" s="406"/>
      <c r="V3917" s="406" t="e">
        <f t="shared" si="208"/>
        <v>#VALUE!</v>
      </c>
      <c r="W3917" s="676"/>
      <c r="X3917" s="507" t="e">
        <f t="shared" si="206"/>
        <v>#VALUE!</v>
      </c>
      <c r="Y3917" s="508" t="e">
        <f t="shared" si="207"/>
        <v>#VALUE!</v>
      </c>
      <c r="Z3917" s="509"/>
      <c r="AA3917" s="510"/>
      <c r="AB3917" s="421" t="s">
        <v>1315</v>
      </c>
      <c r="AC3917" s="431" t="s">
        <v>828</v>
      </c>
      <c r="AD3917" s="356"/>
      <c r="AE3917" s="356"/>
      <c r="AF3917" s="356"/>
      <c r="AG3917" s="356"/>
      <c r="AH3917" s="356"/>
      <c r="AI3917" s="356"/>
      <c r="AJ3917" s="441"/>
      <c r="AK3917" s="359"/>
    </row>
    <row r="3918" spans="1:37">
      <c r="A3918" s="367"/>
      <c r="B3918" s="445" t="s">
        <v>94</v>
      </c>
      <c r="C3918" s="402">
        <v>46.740499999999997</v>
      </c>
      <c r="D3918" s="428">
        <v>23.470700000000001</v>
      </c>
      <c r="E3918" s="449"/>
      <c r="F3918" s="450"/>
      <c r="G3918" s="450" t="s">
        <v>1645</v>
      </c>
      <c r="H3918" s="450" t="s">
        <v>5804</v>
      </c>
      <c r="I3918" s="452" t="s">
        <v>624</v>
      </c>
      <c r="J3918" s="457"/>
      <c r="K3918" s="407"/>
      <c r="L3918" s="407"/>
      <c r="M3918" s="407"/>
      <c r="N3918" s="425" t="s">
        <v>624</v>
      </c>
      <c r="O3918" s="437"/>
      <c r="P3918" s="406"/>
      <c r="Q3918" s="406"/>
      <c r="R3918" s="406"/>
      <c r="S3918" s="406"/>
      <c r="T3918" s="406"/>
      <c r="U3918" s="406"/>
      <c r="V3918" s="406" t="e">
        <f t="shared" si="208"/>
        <v>#VALUE!</v>
      </c>
      <c r="W3918" s="676"/>
      <c r="X3918" s="507" t="e">
        <f t="shared" si="206"/>
        <v>#VALUE!</v>
      </c>
      <c r="Y3918" s="508" t="e">
        <f t="shared" si="207"/>
        <v>#VALUE!</v>
      </c>
      <c r="Z3918" s="509"/>
      <c r="AA3918" s="510"/>
      <c r="AB3918" s="421" t="s">
        <v>1315</v>
      </c>
      <c r="AC3918" s="431" t="s">
        <v>828</v>
      </c>
      <c r="AD3918" s="356"/>
      <c r="AE3918" s="356"/>
      <c r="AF3918" s="356"/>
      <c r="AG3918" s="356"/>
      <c r="AH3918" s="356"/>
      <c r="AI3918" s="356"/>
      <c r="AJ3918" s="441"/>
      <c r="AK3918" s="359"/>
    </row>
    <row r="3919" spans="1:37">
      <c r="A3919" s="367"/>
      <c r="B3919" s="445" t="s">
        <v>939</v>
      </c>
      <c r="C3919" s="402">
        <v>46.739600000000003</v>
      </c>
      <c r="D3919" s="428">
        <v>23.470300000000002</v>
      </c>
      <c r="E3919" s="449"/>
      <c r="F3919" s="450"/>
      <c r="G3919" s="450" t="s">
        <v>1645</v>
      </c>
      <c r="H3919" s="450" t="s">
        <v>5805</v>
      </c>
      <c r="I3919" s="452" t="s">
        <v>624</v>
      </c>
      <c r="J3919" s="457"/>
      <c r="K3919" s="407"/>
      <c r="L3919" s="407"/>
      <c r="M3919" s="407"/>
      <c r="N3919" s="425" t="s">
        <v>624</v>
      </c>
      <c r="O3919" s="437"/>
      <c r="P3919" s="406"/>
      <c r="Q3919" s="406"/>
      <c r="R3919" s="406"/>
      <c r="S3919" s="406"/>
      <c r="T3919" s="406"/>
      <c r="U3919" s="406"/>
      <c r="V3919" s="406" t="e">
        <f t="shared" si="208"/>
        <v>#VALUE!</v>
      </c>
      <c r="W3919" s="676"/>
      <c r="X3919" s="507" t="e">
        <f t="shared" si="206"/>
        <v>#VALUE!</v>
      </c>
      <c r="Y3919" s="508" t="e">
        <f t="shared" si="207"/>
        <v>#VALUE!</v>
      </c>
      <c r="Z3919" s="509"/>
      <c r="AA3919" s="510"/>
      <c r="AB3919" s="421" t="s">
        <v>1315</v>
      </c>
      <c r="AC3919" s="431" t="s">
        <v>828</v>
      </c>
      <c r="AD3919" s="356"/>
      <c r="AE3919" s="356"/>
      <c r="AF3919" s="356"/>
      <c r="AG3919" s="356"/>
      <c r="AH3919" s="356"/>
      <c r="AI3919" s="356"/>
      <c r="AJ3919" s="441"/>
      <c r="AK3919" s="359"/>
    </row>
    <row r="3920" spans="1:37">
      <c r="A3920" s="367"/>
      <c r="B3920" s="445" t="s">
        <v>93</v>
      </c>
      <c r="C3920" s="402">
        <v>46.746600000000001</v>
      </c>
      <c r="D3920" s="428">
        <v>23.53</v>
      </c>
      <c r="E3920" s="449"/>
      <c r="F3920" s="450"/>
      <c r="G3920" s="450" t="s">
        <v>1645</v>
      </c>
      <c r="H3920" s="450" t="s">
        <v>5806</v>
      </c>
      <c r="I3920" s="452" t="s">
        <v>624</v>
      </c>
      <c r="J3920" s="457"/>
      <c r="K3920" s="407"/>
      <c r="L3920" s="407"/>
      <c r="M3920" s="407"/>
      <c r="N3920" s="425" t="s">
        <v>624</v>
      </c>
      <c r="O3920" s="437"/>
      <c r="P3920" s="406"/>
      <c r="Q3920" s="406"/>
      <c r="R3920" s="406"/>
      <c r="S3920" s="406"/>
      <c r="T3920" s="406"/>
      <c r="U3920" s="406"/>
      <c r="V3920" s="406" t="e">
        <f t="shared" si="208"/>
        <v>#VALUE!</v>
      </c>
      <c r="W3920" s="676"/>
      <c r="X3920" s="507" t="e">
        <f t="shared" si="206"/>
        <v>#VALUE!</v>
      </c>
      <c r="Y3920" s="508" t="e">
        <f t="shared" si="207"/>
        <v>#VALUE!</v>
      </c>
      <c r="Z3920" s="509"/>
      <c r="AA3920" s="510"/>
      <c r="AB3920" s="421" t="s">
        <v>1315</v>
      </c>
      <c r="AC3920" s="431" t="s">
        <v>828</v>
      </c>
      <c r="AD3920" s="356"/>
      <c r="AE3920" s="356"/>
      <c r="AF3920" s="356"/>
      <c r="AG3920" s="356"/>
      <c r="AH3920" s="356"/>
      <c r="AI3920" s="356"/>
      <c r="AJ3920" s="441"/>
      <c r="AK3920" s="359"/>
    </row>
    <row r="3921" spans="1:37">
      <c r="A3921" s="367"/>
      <c r="B3921" s="445" t="s">
        <v>94</v>
      </c>
      <c r="C3921" s="402">
        <v>46.746499999999997</v>
      </c>
      <c r="D3921" s="428">
        <v>23.529699999999998</v>
      </c>
      <c r="E3921" s="449"/>
      <c r="F3921" s="450"/>
      <c r="G3921" s="450" t="s">
        <v>1645</v>
      </c>
      <c r="H3921" s="450" t="s">
        <v>5807</v>
      </c>
      <c r="I3921" s="452" t="s">
        <v>624</v>
      </c>
      <c r="J3921" s="457"/>
      <c r="K3921" s="407"/>
      <c r="L3921" s="407"/>
      <c r="M3921" s="407"/>
      <c r="N3921" s="425" t="s">
        <v>624</v>
      </c>
      <c r="O3921" s="437"/>
      <c r="P3921" s="406"/>
      <c r="Q3921" s="406"/>
      <c r="R3921" s="406"/>
      <c r="S3921" s="406"/>
      <c r="T3921" s="406"/>
      <c r="U3921" s="406"/>
      <c r="V3921" s="406" t="e">
        <f t="shared" si="208"/>
        <v>#VALUE!</v>
      </c>
      <c r="W3921" s="676"/>
      <c r="X3921" s="507" t="e">
        <f t="shared" si="206"/>
        <v>#VALUE!</v>
      </c>
      <c r="Y3921" s="508" t="e">
        <f t="shared" si="207"/>
        <v>#VALUE!</v>
      </c>
      <c r="Z3921" s="509"/>
      <c r="AA3921" s="510"/>
      <c r="AB3921" s="421" t="s">
        <v>1315</v>
      </c>
      <c r="AC3921" s="431" t="s">
        <v>828</v>
      </c>
      <c r="AD3921" s="356"/>
      <c r="AE3921" s="356"/>
      <c r="AF3921" s="356"/>
      <c r="AG3921" s="356"/>
      <c r="AH3921" s="356"/>
      <c r="AI3921" s="356"/>
      <c r="AJ3921" s="441"/>
      <c r="AK3921" s="359"/>
    </row>
    <row r="3922" spans="1:37">
      <c r="A3922" s="367"/>
      <c r="B3922" s="445" t="s">
        <v>95</v>
      </c>
      <c r="C3922" s="402">
        <v>46.746499999999997</v>
      </c>
      <c r="D3922" s="428">
        <v>23.529499999999999</v>
      </c>
      <c r="E3922" s="449"/>
      <c r="F3922" s="450"/>
      <c r="G3922" s="450" t="s">
        <v>1645</v>
      </c>
      <c r="H3922" s="450" t="s">
        <v>5808</v>
      </c>
      <c r="I3922" s="452" t="s">
        <v>624</v>
      </c>
      <c r="J3922" s="457"/>
      <c r="K3922" s="407"/>
      <c r="L3922" s="407"/>
      <c r="M3922" s="407"/>
      <c r="N3922" s="425" t="s">
        <v>624</v>
      </c>
      <c r="O3922" s="437"/>
      <c r="P3922" s="406"/>
      <c r="Q3922" s="406"/>
      <c r="R3922" s="406"/>
      <c r="S3922" s="406"/>
      <c r="T3922" s="406"/>
      <c r="U3922" s="406"/>
      <c r="V3922" s="406" t="e">
        <f t="shared" si="208"/>
        <v>#VALUE!</v>
      </c>
      <c r="W3922" s="676"/>
      <c r="X3922" s="507" t="e">
        <f t="shared" si="206"/>
        <v>#VALUE!</v>
      </c>
      <c r="Y3922" s="508" t="e">
        <f t="shared" si="207"/>
        <v>#VALUE!</v>
      </c>
      <c r="Z3922" s="509"/>
      <c r="AA3922" s="510"/>
      <c r="AB3922" s="421" t="s">
        <v>1315</v>
      </c>
      <c r="AC3922" s="431" t="s">
        <v>828</v>
      </c>
      <c r="AD3922" s="356"/>
      <c r="AE3922" s="356"/>
      <c r="AF3922" s="356"/>
      <c r="AG3922" s="356"/>
      <c r="AH3922" s="356"/>
      <c r="AI3922" s="356"/>
      <c r="AJ3922" s="441"/>
      <c r="AK3922" s="359"/>
    </row>
    <row r="3923" spans="1:37" ht="13.5" thickBot="1">
      <c r="A3923" s="367"/>
      <c r="B3923" s="445" t="s">
        <v>107</v>
      </c>
      <c r="C3923" s="402">
        <v>46.746499999999997</v>
      </c>
      <c r="D3923" s="428">
        <v>23.529199999999999</v>
      </c>
      <c r="E3923" s="449"/>
      <c r="F3923" s="450"/>
      <c r="G3923" s="450" t="s">
        <v>1645</v>
      </c>
      <c r="H3923" s="450" t="s">
        <v>5809</v>
      </c>
      <c r="I3923" s="452" t="s">
        <v>624</v>
      </c>
      <c r="J3923" s="457"/>
      <c r="K3923" s="407"/>
      <c r="L3923" s="407"/>
      <c r="M3923" s="407"/>
      <c r="N3923" s="425" t="s">
        <v>624</v>
      </c>
      <c r="O3923" s="437"/>
      <c r="P3923" s="406"/>
      <c r="Q3923" s="406"/>
      <c r="R3923" s="406"/>
      <c r="S3923" s="406"/>
      <c r="T3923" s="406"/>
      <c r="U3923" s="406"/>
      <c r="V3923" s="406" t="e">
        <f t="shared" si="208"/>
        <v>#VALUE!</v>
      </c>
      <c r="W3923" s="676"/>
      <c r="X3923" s="507" t="e">
        <f t="shared" si="206"/>
        <v>#VALUE!</v>
      </c>
      <c r="Y3923" s="508" t="e">
        <f t="shared" si="207"/>
        <v>#VALUE!</v>
      </c>
      <c r="Z3923" s="509"/>
      <c r="AA3923" s="510"/>
      <c r="AB3923" s="421" t="s">
        <v>1315</v>
      </c>
      <c r="AC3923" s="431" t="s">
        <v>828</v>
      </c>
      <c r="AD3923" s="356"/>
      <c r="AE3923" s="356"/>
      <c r="AF3923" s="356"/>
      <c r="AG3923" s="356"/>
      <c r="AH3923" s="356"/>
      <c r="AI3923" s="356"/>
      <c r="AJ3923" s="441"/>
      <c r="AK3923" s="359"/>
    </row>
    <row r="3924" spans="1:37" s="358" customFormat="1" ht="13.5" thickTop="1">
      <c r="A3924" s="358" t="s">
        <v>153</v>
      </c>
      <c r="B3924" s="497"/>
      <c r="C3924" s="18"/>
      <c r="D3924" s="18"/>
      <c r="E3924" s="497"/>
      <c r="F3924" s="497"/>
      <c r="G3924" s="497"/>
      <c r="H3924" s="497" t="s">
        <v>2075</v>
      </c>
      <c r="I3924" s="497"/>
      <c r="J3924" s="497"/>
      <c r="K3924" s="18"/>
      <c r="L3924" s="18"/>
      <c r="M3924" s="18"/>
      <c r="N3924" s="18"/>
      <c r="O3924" s="18"/>
      <c r="P3924" s="18"/>
      <c r="Q3924" s="18"/>
      <c r="R3924" s="18"/>
      <c r="S3924" s="18"/>
      <c r="T3924" s="18"/>
      <c r="U3924" s="18"/>
      <c r="V3924" s="18">
        <f t="shared" si="208"/>
        <v>0</v>
      </c>
      <c r="W3924" s="642"/>
      <c r="X3924" s="497" t="str">
        <f t="shared" si="206"/>
        <v>0 număr camere necunoscut &lt;span style="color: red;"&gt;(spuneți-mi sau trimiteți tabel întreținere)&lt;/span&gt;</v>
      </c>
      <c r="Y3924" s="497" t="str">
        <f t="shared" si="207"/>
        <v xml:space="preserve"> din care 0 număr camere necunoscut &lt;span style="color: red;"&gt;(spuneți-mi sau trimiteți tabel întreținere)&lt;/span&gt;</v>
      </c>
      <c r="Z3924" s="497"/>
      <c r="AA3924" s="497"/>
      <c r="AB3924" s="498"/>
      <c r="AC3924" s="497" t="s">
        <v>624</v>
      </c>
      <c r="AD3924" s="497"/>
      <c r="AE3924" s="497"/>
      <c r="AF3924" s="497"/>
      <c r="AG3924" s="497"/>
      <c r="AH3924" s="497"/>
      <c r="AI3924" s="497"/>
      <c r="AJ3924" s="497"/>
      <c r="AK3924" s="91"/>
    </row>
  </sheetData>
  <autoFilter ref="A4:AK3924"/>
  <sortState ref="A88027:BV88032">
    <sortCondition ref="C88027:C88032"/>
    <sortCondition ref="D88027:D88032"/>
  </sortState>
  <hyperlinks>
    <hyperlink ref="B11" r:id="rId1" display="http://www.teoalida.ro/"/>
    <hyperlink ref="B11:J11" r:id="rId2" display="Compusă de Teoalida - www.teoalida.ro - teoalida17@yahoo.com"/>
    <hyperlink ref="I11:Y11" r:id="rId3" display="Compusă de Teoalida - www.teoalida.ro - teoalida17@yahoo.com"/>
    <hyperlink ref="Y11" r:id="rId4" display="Compusă de Teoalida - www.teoalida.ro - teoalida17@yahoo.com"/>
    <hyperlink ref="T11" r:id="rId5" display="Compusă de Teoalida - www.teoalida.ro - teoalida17@yahoo.com"/>
    <hyperlink ref="S11" r:id="rId6" display="Compusă de Teoalida - www.teoalida.ro - teoalida17@yahoo.com"/>
    <hyperlink ref="R11" r:id="rId7" display="Compusă de Teoalida - www.teoalida.ro - teoalida17@yahoo.com"/>
    <hyperlink ref="Q11" r:id="rId8" display="Compusă de Teoalida - www.teoalida.ro - teoalida17@yahoo.com"/>
  </hyperlinks>
  <pageMargins left="0.75" right="0.75" top="1" bottom="1" header="0.5" footer="0.5"/>
  <pageSetup orientation="portrait" horizontalDpi="1200" verticalDpi="1200" r:id="rId9"/>
  <headerFooter alignWithMargins="0"/>
</worksheet>
</file>

<file path=xl/worksheets/sheet2.xml><?xml version="1.0" encoding="utf-8"?>
<worksheet xmlns="http://schemas.openxmlformats.org/spreadsheetml/2006/main" xmlns:r="http://schemas.openxmlformats.org/officeDocument/2006/relationships">
  <sheetPr codeName="Sheet1"/>
  <dimension ref="B1:Y38"/>
  <sheetViews>
    <sheetView zoomScaleNormal="100" workbookViewId="0">
      <pane ySplit="5" topLeftCell="A6" activePane="bottomLeft" state="frozen"/>
      <selection activeCell="AO89789" sqref="AO89789"/>
      <selection pane="bottomLeft" activeCell="A6" sqref="A6"/>
    </sheetView>
  </sheetViews>
  <sheetFormatPr defaultColWidth="2.7109375" defaultRowHeight="12.75"/>
  <cols>
    <col min="1" max="1" width="2.7109375" style="527"/>
    <col min="2" max="2" width="9.7109375" style="527" customWidth="1"/>
    <col min="3" max="3" width="30.7109375" style="527" customWidth="1"/>
    <col min="4" max="4" width="5.7109375" style="527" customWidth="1"/>
    <col min="5" max="5" width="6.28515625" style="527" bestFit="1" customWidth="1"/>
    <col min="6" max="6" width="11.140625" style="527" bestFit="1" customWidth="1"/>
    <col min="7" max="24" width="7.7109375" style="527" customWidth="1"/>
    <col min="25" max="16384" width="2.7109375" style="527"/>
  </cols>
  <sheetData>
    <row r="1" spans="2:25" ht="13.5" thickBot="1"/>
    <row r="2" spans="2:25">
      <c r="B2" s="558"/>
      <c r="C2" s="559"/>
      <c r="D2" s="559"/>
      <c r="E2" s="559"/>
      <c r="F2" s="599"/>
      <c r="G2" s="560" t="s">
        <v>1044</v>
      </c>
      <c r="H2" s="561"/>
      <c r="I2" s="562"/>
      <c r="J2" s="563" t="s">
        <v>1548</v>
      </c>
      <c r="K2" s="564"/>
      <c r="L2" s="565"/>
      <c r="M2" s="563" t="s">
        <v>1547</v>
      </c>
      <c r="N2" s="564"/>
      <c r="O2" s="565"/>
      <c r="P2" s="563" t="s">
        <v>1155</v>
      </c>
      <c r="Q2" s="564"/>
      <c r="R2" s="565"/>
      <c r="S2" s="566" t="s">
        <v>1156</v>
      </c>
      <c r="T2" s="567"/>
      <c r="U2" s="568"/>
      <c r="V2" s="566" t="s">
        <v>624</v>
      </c>
      <c r="W2" s="567"/>
      <c r="X2" s="568"/>
      <c r="Y2" s="532"/>
    </row>
    <row r="3" spans="2:25" ht="25.5">
      <c r="B3" s="589" t="s">
        <v>1226</v>
      </c>
      <c r="C3" s="549" t="s">
        <v>931</v>
      </c>
      <c r="D3" s="549" t="s">
        <v>1226</v>
      </c>
      <c r="E3" s="549" t="s">
        <v>1354</v>
      </c>
      <c r="F3" s="600" t="s">
        <v>1334</v>
      </c>
      <c r="G3" s="555" t="s">
        <v>209</v>
      </c>
      <c r="H3" s="550" t="s">
        <v>2394</v>
      </c>
      <c r="I3" s="553" t="s">
        <v>181</v>
      </c>
      <c r="J3" s="556" t="s">
        <v>209</v>
      </c>
      <c r="K3" s="551" t="s">
        <v>2394</v>
      </c>
      <c r="L3" s="554" t="s">
        <v>181</v>
      </c>
      <c r="M3" s="556" t="s">
        <v>209</v>
      </c>
      <c r="N3" s="551" t="s">
        <v>2394</v>
      </c>
      <c r="O3" s="554" t="s">
        <v>181</v>
      </c>
      <c r="P3" s="556" t="s">
        <v>209</v>
      </c>
      <c r="Q3" s="551" t="s">
        <v>2394</v>
      </c>
      <c r="R3" s="554" t="s">
        <v>181</v>
      </c>
      <c r="S3" s="557" t="s">
        <v>209</v>
      </c>
      <c r="T3" s="552" t="s">
        <v>2394</v>
      </c>
      <c r="U3" s="569" t="s">
        <v>181</v>
      </c>
      <c r="V3" s="557" t="s">
        <v>209</v>
      </c>
      <c r="W3" s="552" t="s">
        <v>2394</v>
      </c>
      <c r="X3" s="569" t="s">
        <v>181</v>
      </c>
      <c r="Y3" s="532"/>
    </row>
    <row r="4" spans="2:25" ht="13.5" thickBot="1">
      <c r="B4" s="570"/>
      <c r="C4" s="571"/>
      <c r="D4" s="571"/>
      <c r="E4" s="571"/>
      <c r="F4" s="601"/>
      <c r="G4" s="572">
        <f>SUM(G9:G37)</f>
        <v>166</v>
      </c>
      <c r="H4" s="573">
        <f t="shared" ref="H4:X4" si="0">SUM(H9:H37)</f>
        <v>32</v>
      </c>
      <c r="I4" s="574">
        <f t="shared" si="0"/>
        <v>156</v>
      </c>
      <c r="J4" s="575">
        <f>SUM(J9:J37)</f>
        <v>1434</v>
      </c>
      <c r="K4" s="576">
        <f t="shared" si="0"/>
        <v>2706</v>
      </c>
      <c r="L4" s="577">
        <f t="shared" si="0"/>
        <v>52980</v>
      </c>
      <c r="M4" s="575">
        <f>SUM(M9:M37)</f>
        <v>1482</v>
      </c>
      <c r="N4" s="576">
        <f t="shared" si="0"/>
        <v>2958</v>
      </c>
      <c r="O4" s="577">
        <f t="shared" si="0"/>
        <v>74770</v>
      </c>
      <c r="P4" s="575">
        <f>SUM(P9:P37)</f>
        <v>2816</v>
      </c>
      <c r="Q4" s="576">
        <f t="shared" si="0"/>
        <v>7958</v>
      </c>
      <c r="R4" s="577">
        <f t="shared" si="0"/>
        <v>122638</v>
      </c>
      <c r="S4" s="578">
        <f>SUM(S9:S37)</f>
        <v>744</v>
      </c>
      <c r="T4" s="579">
        <f>SUM(T9:T37)</f>
        <v>1630</v>
      </c>
      <c r="U4" s="580">
        <f>SUM(U9:U37)</f>
        <v>10718</v>
      </c>
      <c r="V4" s="578">
        <f t="shared" si="0"/>
        <v>8</v>
      </c>
      <c r="W4" s="579">
        <f t="shared" si="0"/>
        <v>6</v>
      </c>
      <c r="X4" s="580">
        <f t="shared" si="0"/>
        <v>0</v>
      </c>
      <c r="Y4" s="532"/>
    </row>
    <row r="6" spans="2:25" ht="26.25">
      <c r="B6" s="528" t="s">
        <v>1174</v>
      </c>
      <c r="C6" s="528"/>
      <c r="D6" s="530"/>
      <c r="E6" s="530"/>
      <c r="F6" s="530"/>
      <c r="G6" s="530"/>
      <c r="H6" s="530"/>
      <c r="I6" s="530"/>
      <c r="J6" s="530"/>
      <c r="K6" s="530"/>
      <c r="L6" s="530"/>
      <c r="M6" s="530"/>
      <c r="N6" s="530"/>
      <c r="O6" s="530"/>
      <c r="P6" s="530"/>
      <c r="Q6" s="530"/>
      <c r="R6" s="530"/>
      <c r="S6" s="530"/>
      <c r="T6" s="530"/>
      <c r="U6" s="530"/>
      <c r="V6" s="530"/>
      <c r="W6" s="530"/>
      <c r="X6" s="530"/>
    </row>
    <row r="7" spans="2:25" ht="18">
      <c r="B7" s="529" t="s">
        <v>648</v>
      </c>
      <c r="C7" s="529"/>
      <c r="D7" s="530"/>
      <c r="E7" s="530"/>
      <c r="F7" s="530"/>
      <c r="G7" s="530"/>
      <c r="H7" s="530"/>
      <c r="I7" s="530"/>
      <c r="J7" s="530"/>
      <c r="K7" s="530"/>
      <c r="L7" s="530"/>
      <c r="M7" s="530"/>
      <c r="N7" s="530"/>
      <c r="O7" s="530"/>
      <c r="P7" s="530"/>
      <c r="Q7" s="530"/>
      <c r="R7" s="530"/>
      <c r="S7" s="530"/>
      <c r="T7" s="530"/>
      <c r="U7" s="530"/>
      <c r="V7" s="530"/>
      <c r="W7" s="530"/>
      <c r="X7" s="530"/>
    </row>
    <row r="8" spans="2:25" ht="13.5" thickBot="1">
      <c r="B8" s="534"/>
      <c r="C8" s="534"/>
      <c r="D8" s="534"/>
      <c r="E8" s="534"/>
      <c r="F8" s="534"/>
      <c r="G8" s="534"/>
      <c r="H8" s="534"/>
      <c r="I8" s="534"/>
      <c r="J8" s="534"/>
      <c r="K8" s="534"/>
      <c r="L8" s="534"/>
      <c r="M8" s="534"/>
      <c r="N8" s="534"/>
      <c r="O8" s="534"/>
      <c r="P8" s="534"/>
      <c r="Q8" s="534"/>
      <c r="R8" s="534"/>
      <c r="S8" s="534"/>
      <c r="T8" s="534"/>
      <c r="U8" s="534"/>
      <c r="V8" s="534"/>
      <c r="W8" s="534"/>
      <c r="X8" s="534"/>
    </row>
    <row r="9" spans="2:25">
      <c r="B9" s="587">
        <v>1</v>
      </c>
      <c r="C9" s="548" t="s">
        <v>1311</v>
      </c>
      <c r="D9" s="591" t="s">
        <v>1269</v>
      </c>
      <c r="E9" s="591">
        <v>12</v>
      </c>
      <c r="F9" s="592" t="s">
        <v>1336</v>
      </c>
      <c r="G9" s="537">
        <f>COUNTIFS('Detalii blocuri'!$C:$C,"&gt;0",'Detalii blocuri'!$L:$L,$B9,'Detalii blocuri'!$AC:$AC,G$2)</f>
        <v>8</v>
      </c>
      <c r="H9" s="538">
        <f>SUMIFS('Detalii blocuri'!$K:$K,'Detalii blocuri'!$L:$L,$B9,'Detalii blocuri'!$AC:$AC,G$2)</f>
        <v>0</v>
      </c>
      <c r="I9" s="535">
        <f>SUMIFS('Detalii blocuri'!$N:$N,'Detalii blocuri'!$L:$L,$B9,'Detalii blocuri'!$AC:$AC,G$2)</f>
        <v>32</v>
      </c>
      <c r="J9" s="539">
        <f>COUNTIFS('Detalii blocuri'!$C:$C,"&gt;0",'Detalii blocuri'!$L:$L,$B9,'Detalii blocuri'!$AC:$AC,J$2)</f>
        <v>0</v>
      </c>
      <c r="K9" s="540">
        <f>SUMIFS('Detalii blocuri'!$K:$K,'Detalii blocuri'!$L:$L,$B9,'Detalii blocuri'!$AC:$AC,J$2)</f>
        <v>0</v>
      </c>
      <c r="L9" s="536">
        <f>SUMIFS('Detalii blocuri'!$N:$N,'Detalii blocuri'!$L:$L,$B9,'Detalii blocuri'!$AC:$AC,J$2)</f>
        <v>0</v>
      </c>
      <c r="M9" s="539">
        <f>COUNTIFS('Detalii blocuri'!$C:$C,"&gt;0",'Detalii blocuri'!$L:$L,$B9,'Detalii blocuri'!$AC:$AC,M$2)</f>
        <v>0</v>
      </c>
      <c r="N9" s="540">
        <f>SUMIFS('Detalii blocuri'!$K:$K,'Detalii blocuri'!$L:$L,$B9,'Detalii blocuri'!$AC:$AC,M$2)</f>
        <v>0</v>
      </c>
      <c r="O9" s="536">
        <f>SUMIFS('Detalii blocuri'!$N:$N,'Detalii blocuri'!$L:$L,$B9,'Detalii blocuri'!$AC:$AC,M$2)</f>
        <v>0</v>
      </c>
      <c r="P9" s="539">
        <f>COUNTIFS('Detalii blocuri'!$C:$C,"&gt;0",'Detalii blocuri'!$L:$L,$B9,'Detalii blocuri'!$AC:$AC,P$2)</f>
        <v>0</v>
      </c>
      <c r="Q9" s="540">
        <f>SUMIFS('Detalii blocuri'!$K:$K,'Detalii blocuri'!$L:$L,$B9,'Detalii blocuri'!$AC:$AC,P$2)</f>
        <v>0</v>
      </c>
      <c r="R9" s="536">
        <f>SUMIFS('Detalii blocuri'!$N:$N,'Detalii blocuri'!$L:$L,$B9,'Detalii blocuri'!$AC:$AC,P$2)</f>
        <v>0</v>
      </c>
      <c r="S9" s="541">
        <f>COUNTIFS('Detalii blocuri'!$C:$C,"&gt;0",'Detalii blocuri'!$L:$L,$B9,'Detalii blocuri'!$AC:$AC,S$2)</f>
        <v>0</v>
      </c>
      <c r="T9" s="543">
        <f>SUMIFS('Detalii blocuri'!$K:$K,'Detalii blocuri'!$L:$L,$B9,'Detalii blocuri'!$AC:$AC,S$2)</f>
        <v>0</v>
      </c>
      <c r="U9" s="542">
        <f>SUMIFS('Detalii blocuri'!$N:$N,'Detalii blocuri'!$L:$L,$B9,'Detalii blocuri'!$AC:$AC,S$2)</f>
        <v>0</v>
      </c>
      <c r="V9" s="541">
        <f>COUNTIFS('Detalii blocuri'!$C:$C,"&gt;0",'Detalii blocuri'!$L:$L,$B9,'Detalii blocuri'!$AC:$AC,V$2)</f>
        <v>0</v>
      </c>
      <c r="W9" s="543">
        <f>SUMIFS('Detalii blocuri'!$K:$K,'Detalii blocuri'!$L:$L,$B9,'Detalii blocuri'!$AC:$AC,V$2)</f>
        <v>0</v>
      </c>
      <c r="X9" s="542">
        <f>SUMIFS('Detalii blocuri'!$N:$N,'Detalii blocuri'!$L:$L,$B9,'Detalii blocuri'!$AC:$AC,V$2)</f>
        <v>0</v>
      </c>
      <c r="Y9" s="532"/>
    </row>
    <row r="10" spans="2:25">
      <c r="B10" s="587">
        <v>2</v>
      </c>
      <c r="C10" s="548" t="s">
        <v>1297</v>
      </c>
      <c r="D10" s="590" t="s">
        <v>1270</v>
      </c>
      <c r="E10" s="590">
        <v>13</v>
      </c>
      <c r="F10" s="593" t="s">
        <v>1337</v>
      </c>
      <c r="G10" s="537">
        <f>COUNTIFS('Detalii blocuri'!$C:$C,"&gt;0",'Detalii blocuri'!$L:$L,$B10,'Detalii blocuri'!$AC:$AC,G$2)</f>
        <v>17</v>
      </c>
      <c r="H10" s="538">
        <f>SUMIFS('Detalii blocuri'!$K:$K,'Detalii blocuri'!$L:$L,$B10,'Detalii blocuri'!$AC:$AC,G$2)</f>
        <v>0</v>
      </c>
      <c r="I10" s="535">
        <f>SUMIFS('Detalii blocuri'!$N:$N,'Detalii blocuri'!$L:$L,$B10,'Detalii blocuri'!$AC:$AC,G$2)</f>
        <v>46</v>
      </c>
      <c r="J10" s="539">
        <f>COUNTIFS('Detalii blocuri'!$C:$C,"&gt;0",'Detalii blocuri'!$L:$L,$B10,'Detalii blocuri'!$AC:$AC,J$2)</f>
        <v>74</v>
      </c>
      <c r="K10" s="540">
        <f>SUMIFS('Detalii blocuri'!$K:$K,'Detalii blocuri'!$L:$L,$B10,'Detalii blocuri'!$AC:$AC,J$2)</f>
        <v>87</v>
      </c>
      <c r="L10" s="536">
        <f>SUMIFS('Detalii blocuri'!$N:$N,'Detalii blocuri'!$L:$L,$B10,'Detalii blocuri'!$AC:$AC,J$2)</f>
        <v>696</v>
      </c>
      <c r="M10" s="539">
        <f>COUNTIFS('Detalii blocuri'!$C:$C,"&gt;0",'Detalii blocuri'!$L:$L,$B10,'Detalii blocuri'!$AC:$AC,M$2)</f>
        <v>3</v>
      </c>
      <c r="N10" s="540">
        <f>SUMIFS('Detalii blocuri'!$K:$K,'Detalii blocuri'!$L:$L,$B10,'Detalii blocuri'!$AC:$AC,M$2)</f>
        <v>3</v>
      </c>
      <c r="O10" s="536">
        <f>SUMIFS('Detalii blocuri'!$N:$N,'Detalii blocuri'!$L:$L,$B10,'Detalii blocuri'!$AC:$AC,M$2)</f>
        <v>8</v>
      </c>
      <c r="P10" s="539">
        <f>COUNTIFS('Detalii blocuri'!$C:$C,"&gt;0",'Detalii blocuri'!$L:$L,$B10,'Detalii blocuri'!$AC:$AC,P$2)</f>
        <v>0</v>
      </c>
      <c r="Q10" s="540">
        <f>SUMIFS('Detalii blocuri'!$K:$K,'Detalii blocuri'!$L:$L,$B10,'Detalii blocuri'!$AC:$AC,P$2)</f>
        <v>0</v>
      </c>
      <c r="R10" s="536">
        <f>SUMIFS('Detalii blocuri'!$N:$N,'Detalii blocuri'!$L:$L,$B10,'Detalii blocuri'!$AC:$AC,P$2)</f>
        <v>0</v>
      </c>
      <c r="S10" s="541">
        <f>COUNTIFS('Detalii blocuri'!$C:$C,"&gt;0",'Detalii blocuri'!$L:$L,$B10,'Detalii blocuri'!$AC:$AC,S$2)</f>
        <v>1</v>
      </c>
      <c r="T10" s="543">
        <f>SUMIFS('Detalii blocuri'!$K:$K,'Detalii blocuri'!$L:$L,$B10,'Detalii blocuri'!$AC:$AC,S$2)</f>
        <v>0</v>
      </c>
      <c r="U10" s="542">
        <f>SUMIFS('Detalii blocuri'!$N:$N,'Detalii blocuri'!$L:$L,$B10,'Detalii blocuri'!$AC:$AC,S$2)</f>
        <v>0</v>
      </c>
      <c r="V10" s="541">
        <f>COUNTIFS('Detalii blocuri'!$C:$C,"&gt;0",'Detalii blocuri'!$L:$L,$B10,'Detalii blocuri'!$AC:$AC,V$2)</f>
        <v>0</v>
      </c>
      <c r="W10" s="543">
        <f>SUMIFS('Detalii blocuri'!$K:$K,'Detalii blocuri'!$L:$L,$B10,'Detalii blocuri'!$AC:$AC,V$2)</f>
        <v>0</v>
      </c>
      <c r="X10" s="542">
        <f>SUMIFS('Detalii blocuri'!$N:$N,'Detalii blocuri'!$L:$L,$B10,'Detalii blocuri'!$AC:$AC,V$2)</f>
        <v>0</v>
      </c>
      <c r="Y10" s="532"/>
    </row>
    <row r="11" spans="2:25">
      <c r="B11" s="587">
        <v>3</v>
      </c>
      <c r="C11" s="548" t="s">
        <v>1531</v>
      </c>
      <c r="D11" s="590" t="s">
        <v>1271</v>
      </c>
      <c r="E11" s="590">
        <v>14</v>
      </c>
      <c r="F11" s="593" t="s">
        <v>1338</v>
      </c>
      <c r="G11" s="537">
        <f>COUNTIFS('Detalii blocuri'!$C:$C,"&gt;0",'Detalii blocuri'!$L:$L,$B11,'Detalii blocuri'!$AC:$AC,G$2)</f>
        <v>27</v>
      </c>
      <c r="H11" s="538">
        <f>SUMIFS('Detalii blocuri'!$K:$K,'Detalii blocuri'!$L:$L,$B11,'Detalii blocuri'!$AC:$AC,G$2)</f>
        <v>7</v>
      </c>
      <c r="I11" s="535">
        <f>SUMIFS('Detalii blocuri'!$N:$N,'Detalii blocuri'!$L:$L,$B11,'Detalii blocuri'!$AC:$AC,G$2)</f>
        <v>0</v>
      </c>
      <c r="J11" s="539">
        <f>COUNTIFS('Detalii blocuri'!$C:$C,"&gt;0",'Detalii blocuri'!$L:$L,$B11,'Detalii blocuri'!$AC:$AC,J$2)</f>
        <v>80</v>
      </c>
      <c r="K11" s="540">
        <f>SUMIFS('Detalii blocuri'!$K:$K,'Detalii blocuri'!$L:$L,$B11,'Detalii blocuri'!$AC:$AC,J$2)</f>
        <v>132</v>
      </c>
      <c r="L11" s="536">
        <f>SUMIFS('Detalii blocuri'!$N:$N,'Detalii blocuri'!$L:$L,$B11,'Detalii blocuri'!$AC:$AC,J$2)</f>
        <v>1056</v>
      </c>
      <c r="M11" s="539">
        <f>COUNTIFS('Detalii blocuri'!$C:$C,"&gt;0",'Detalii blocuri'!$L:$L,$B11,'Detalii blocuri'!$AC:$AC,M$2)</f>
        <v>6</v>
      </c>
      <c r="N11" s="540">
        <f>SUMIFS('Detalii blocuri'!$K:$K,'Detalii blocuri'!$L:$L,$B11,'Detalii blocuri'!$AC:$AC,M$2)</f>
        <v>6</v>
      </c>
      <c r="O11" s="536">
        <f>SUMIFS('Detalii blocuri'!$N:$N,'Detalii blocuri'!$L:$L,$B11,'Detalii blocuri'!$AC:$AC,M$2)</f>
        <v>30</v>
      </c>
      <c r="P11" s="539">
        <f>COUNTIFS('Detalii blocuri'!$C:$C,"&gt;0",'Detalii blocuri'!$L:$L,$B11,'Detalii blocuri'!$AC:$AC,P$2)</f>
        <v>22</v>
      </c>
      <c r="Q11" s="540">
        <f>SUMIFS('Detalii blocuri'!$K:$K,'Detalii blocuri'!$L:$L,$B11,'Detalii blocuri'!$AC:$AC,P$2)</f>
        <v>28</v>
      </c>
      <c r="R11" s="536">
        <f>SUMIFS('Detalii blocuri'!$N:$N,'Detalii blocuri'!$L:$L,$B11,'Detalii blocuri'!$AC:$AC,P$2)</f>
        <v>98</v>
      </c>
      <c r="S11" s="541">
        <f>COUNTIFS('Detalii blocuri'!$C:$C,"&gt;0",'Detalii blocuri'!$L:$L,$B11,'Detalii blocuri'!$AC:$AC,S$2)</f>
        <v>10</v>
      </c>
      <c r="T11" s="543">
        <f>SUMIFS('Detalii blocuri'!$K:$K,'Detalii blocuri'!$L:$L,$B11,'Detalii blocuri'!$AC:$AC,S$2)</f>
        <v>35</v>
      </c>
      <c r="U11" s="542">
        <f>SUMIFS('Detalii blocuri'!$N:$N,'Detalii blocuri'!$L:$L,$B11,'Detalii blocuri'!$AC:$AC,S$2)</f>
        <v>120</v>
      </c>
      <c r="V11" s="541">
        <f>COUNTIFS('Detalii blocuri'!$C:$C,"&gt;0",'Detalii blocuri'!$L:$L,$B11,'Detalii blocuri'!$AC:$AC,V$2)</f>
        <v>0</v>
      </c>
      <c r="W11" s="543">
        <f>SUMIFS('Detalii blocuri'!$K:$K,'Detalii blocuri'!$L:$L,$B11,'Detalii blocuri'!$AC:$AC,V$2)</f>
        <v>0</v>
      </c>
      <c r="X11" s="542">
        <f>SUMIFS('Detalii blocuri'!$N:$N,'Detalii blocuri'!$L:$L,$B11,'Detalii blocuri'!$AC:$AC,V$2)</f>
        <v>0</v>
      </c>
      <c r="Y11" s="532"/>
    </row>
    <row r="12" spans="2:25">
      <c r="B12" s="587">
        <v>4</v>
      </c>
      <c r="C12" s="548" t="s">
        <v>1333</v>
      </c>
      <c r="D12" s="590" t="s">
        <v>1272</v>
      </c>
      <c r="E12" s="590">
        <v>15</v>
      </c>
      <c r="F12" s="593" t="s">
        <v>1339</v>
      </c>
      <c r="G12" s="537">
        <f>COUNTIFS('Detalii blocuri'!$C:$C,"&gt;0",'Detalii blocuri'!$L:$L,$B12,'Detalii blocuri'!$AC:$AC,G$2)</f>
        <v>17</v>
      </c>
      <c r="H12" s="538">
        <f>SUMIFS('Detalii blocuri'!$K:$K,'Detalii blocuri'!$L:$L,$B12,'Detalii blocuri'!$AC:$AC,G$2)</f>
        <v>3</v>
      </c>
      <c r="I12" s="535">
        <f>SUMIFS('Detalii blocuri'!$N:$N,'Detalii blocuri'!$L:$L,$B12,'Detalii blocuri'!$AC:$AC,G$2)</f>
        <v>0</v>
      </c>
      <c r="J12" s="539">
        <f>COUNTIFS('Detalii blocuri'!$C:$C,"&gt;0",'Detalii blocuri'!$L:$L,$B12,'Detalii blocuri'!$AC:$AC,J$2)</f>
        <v>89</v>
      </c>
      <c r="K12" s="540">
        <f>SUMIFS('Detalii blocuri'!$K:$K,'Detalii blocuri'!$L:$L,$B12,'Detalii blocuri'!$AC:$AC,J$2)</f>
        <v>124</v>
      </c>
      <c r="L12" s="536">
        <f>SUMIFS('Detalii blocuri'!$N:$N,'Detalii blocuri'!$L:$L,$B12,'Detalii blocuri'!$AC:$AC,J$2)</f>
        <v>2473</v>
      </c>
      <c r="M12" s="539">
        <f>COUNTIFS('Detalii blocuri'!$C:$C,"&gt;0",'Detalii blocuri'!$L:$L,$B12,'Detalii blocuri'!$AC:$AC,M$2)</f>
        <v>24</v>
      </c>
      <c r="N12" s="540">
        <f>SUMIFS('Detalii blocuri'!$K:$K,'Detalii blocuri'!$L:$L,$B12,'Detalii blocuri'!$AC:$AC,M$2)</f>
        <v>32</v>
      </c>
      <c r="O12" s="536">
        <f>SUMIFS('Detalii blocuri'!$N:$N,'Detalii blocuri'!$L:$L,$B12,'Detalii blocuri'!$AC:$AC,M$2)</f>
        <v>313</v>
      </c>
      <c r="P12" s="539">
        <f>COUNTIFS('Detalii blocuri'!$C:$C,"&gt;0",'Detalii blocuri'!$L:$L,$B12,'Detalii blocuri'!$AC:$AC,P$2)</f>
        <v>97</v>
      </c>
      <c r="Q12" s="540">
        <f>SUMIFS('Detalii blocuri'!$K:$K,'Detalii blocuri'!$L:$L,$B12,'Detalii blocuri'!$AC:$AC,P$2)</f>
        <v>216</v>
      </c>
      <c r="R12" s="536">
        <f>SUMIFS('Detalii blocuri'!$N:$N,'Detalii blocuri'!$L:$L,$B12,'Detalii blocuri'!$AC:$AC,P$2)</f>
        <v>1897</v>
      </c>
      <c r="S12" s="541">
        <f>COUNTIFS('Detalii blocuri'!$C:$C,"&gt;0",'Detalii blocuri'!$L:$L,$B12,'Detalii blocuri'!$AC:$AC,S$2)</f>
        <v>60</v>
      </c>
      <c r="T12" s="543">
        <f>SUMIFS('Detalii blocuri'!$K:$K,'Detalii blocuri'!$L:$L,$B12,'Detalii blocuri'!$AC:$AC,S$2)</f>
        <v>251</v>
      </c>
      <c r="U12" s="542">
        <f>SUMIFS('Detalii blocuri'!$N:$N,'Detalii blocuri'!$L:$L,$B12,'Detalii blocuri'!$AC:$AC,S$2)</f>
        <v>994</v>
      </c>
      <c r="V12" s="541">
        <f>COUNTIFS('Detalii blocuri'!$C:$C,"&gt;0",'Detalii blocuri'!$L:$L,$B12,'Detalii blocuri'!$AC:$AC,V$2)</f>
        <v>0</v>
      </c>
      <c r="W12" s="543">
        <f>SUMIFS('Detalii blocuri'!$K:$K,'Detalii blocuri'!$L:$L,$B12,'Detalii blocuri'!$AC:$AC,V$2)</f>
        <v>0</v>
      </c>
      <c r="X12" s="542">
        <f>SUMIFS('Detalii blocuri'!$N:$N,'Detalii blocuri'!$L:$L,$B12,'Detalii blocuri'!$AC:$AC,V$2)</f>
        <v>0</v>
      </c>
      <c r="Y12" s="532"/>
    </row>
    <row r="13" spans="2:25">
      <c r="B13" s="587">
        <v>5</v>
      </c>
      <c r="C13" s="548" t="s">
        <v>1296</v>
      </c>
      <c r="D13" s="590" t="s">
        <v>1273</v>
      </c>
      <c r="E13" s="590">
        <v>16</v>
      </c>
      <c r="F13" s="593" t="s">
        <v>1335</v>
      </c>
      <c r="G13" s="537">
        <f>COUNTIFS('Detalii blocuri'!$C:$C,"&gt;0",'Detalii blocuri'!$L:$L,$B13,'Detalii blocuri'!$AC:$AC,G$2)</f>
        <v>11</v>
      </c>
      <c r="H13" s="538">
        <f>SUMIFS('Detalii blocuri'!$K:$K,'Detalii blocuri'!$L:$L,$B13,'Detalii blocuri'!$AC:$AC,G$2)</f>
        <v>6</v>
      </c>
      <c r="I13" s="535">
        <f>SUMIFS('Detalii blocuri'!$N:$N,'Detalii blocuri'!$L:$L,$B13,'Detalii blocuri'!$AC:$AC,G$2)</f>
        <v>0</v>
      </c>
      <c r="J13" s="539">
        <f>COUNTIFS('Detalii blocuri'!$C:$C,"&gt;0",'Detalii blocuri'!$L:$L,$B13,'Detalii blocuri'!$AC:$AC,J$2)</f>
        <v>376</v>
      </c>
      <c r="K13" s="540">
        <f>SUMIFS('Detalii blocuri'!$K:$K,'Detalii blocuri'!$L:$L,$B13,'Detalii blocuri'!$AC:$AC,J$2)</f>
        <v>856</v>
      </c>
      <c r="L13" s="536">
        <f>SUMIFS('Detalii blocuri'!$N:$N,'Detalii blocuri'!$L:$L,$B13,'Detalii blocuri'!$AC:$AC,J$2)</f>
        <v>15127</v>
      </c>
      <c r="M13" s="539">
        <f>COUNTIFS('Detalii blocuri'!$C:$C,"&gt;0",'Detalii blocuri'!$L:$L,$B13,'Detalii blocuri'!$AC:$AC,M$2)</f>
        <v>602</v>
      </c>
      <c r="N13" s="540">
        <f>SUMIFS('Detalii blocuri'!$K:$K,'Detalii blocuri'!$L:$L,$B13,'Detalii blocuri'!$AC:$AC,M$2)</f>
        <v>1297</v>
      </c>
      <c r="O13" s="536">
        <f>SUMIFS('Detalii blocuri'!$N:$N,'Detalii blocuri'!$L:$L,$B13,'Detalii blocuri'!$AC:$AC,M$2)</f>
        <v>27992</v>
      </c>
      <c r="P13" s="539">
        <f>COUNTIFS('Detalii blocuri'!$C:$C,"&gt;0",'Detalii blocuri'!$L:$L,$B13,'Detalii blocuri'!$AC:$AC,P$2)</f>
        <v>1070</v>
      </c>
      <c r="Q13" s="540">
        <f>SUMIFS('Detalii blocuri'!$K:$K,'Detalii blocuri'!$L:$L,$B13,'Detalii blocuri'!$AC:$AC,P$2)</f>
        <v>3144</v>
      </c>
      <c r="R13" s="536">
        <f>SUMIFS('Detalii blocuri'!$N:$N,'Detalii blocuri'!$L:$L,$B13,'Detalii blocuri'!$AC:$AC,P$2)</f>
        <v>40583</v>
      </c>
      <c r="S13" s="541">
        <f>COUNTIFS('Detalii blocuri'!$C:$C,"&gt;0",'Detalii blocuri'!$L:$L,$B13,'Detalii blocuri'!$AC:$AC,S$2)</f>
        <v>101</v>
      </c>
      <c r="T13" s="543">
        <f>SUMIFS('Detalii blocuri'!$K:$K,'Detalii blocuri'!$L:$L,$B13,'Detalii blocuri'!$AC:$AC,S$2)</f>
        <v>275</v>
      </c>
      <c r="U13" s="542">
        <f>SUMIFS('Detalii blocuri'!$N:$N,'Detalii blocuri'!$L:$L,$B13,'Detalii blocuri'!$AC:$AC,S$2)</f>
        <v>266</v>
      </c>
      <c r="V13" s="541">
        <f>COUNTIFS('Detalii blocuri'!$C:$C,"&gt;0",'Detalii blocuri'!$L:$L,$B13,'Detalii blocuri'!$AC:$AC,V$2)</f>
        <v>3</v>
      </c>
      <c r="W13" s="543">
        <f>SUMIFS('Detalii blocuri'!$K:$K,'Detalii blocuri'!$L:$L,$B13,'Detalii blocuri'!$AC:$AC,V$2)</f>
        <v>2</v>
      </c>
      <c r="X13" s="542">
        <f>SUMIFS('Detalii blocuri'!$N:$N,'Detalii blocuri'!$L:$L,$B13,'Detalii blocuri'!$AC:$AC,V$2)</f>
        <v>0</v>
      </c>
      <c r="Y13" s="532"/>
    </row>
    <row r="14" spans="2:25">
      <c r="B14" s="588">
        <v>6</v>
      </c>
      <c r="C14" s="547" t="s">
        <v>1527</v>
      </c>
      <c r="D14" s="531" t="s">
        <v>1274</v>
      </c>
      <c r="E14" s="531">
        <v>17</v>
      </c>
      <c r="F14" s="594" t="s">
        <v>1340</v>
      </c>
      <c r="G14" s="544">
        <f>COUNTIFS('Detalii blocuri'!$C:$C,"&gt;0",'Detalii blocuri'!$L:$L,$B14,'Detalii blocuri'!$AC:$AC,G$2)</f>
        <v>3</v>
      </c>
      <c r="H14" s="545">
        <f>SUMIFS('Detalii blocuri'!$K:$K,'Detalii blocuri'!$L:$L,$B14,'Detalii blocuri'!$AC:$AC,G$2)</f>
        <v>0</v>
      </c>
      <c r="I14" s="546">
        <f>SUMIFS('Detalii blocuri'!$N:$N,'Detalii blocuri'!$L:$L,$B14,'Detalii blocuri'!$AC:$AC,G$2)</f>
        <v>0</v>
      </c>
      <c r="J14" s="581">
        <f>COUNTIFS('Detalii blocuri'!$C:$C,"&gt;0",'Detalii blocuri'!$L:$L,$B14,'Detalii blocuri'!$AC:$AC,J$2)</f>
        <v>10</v>
      </c>
      <c r="K14" s="582">
        <f>SUMIFS('Detalii blocuri'!$K:$K,'Detalii blocuri'!$L:$L,$B14,'Detalii blocuri'!$AC:$AC,J$2)</f>
        <v>19</v>
      </c>
      <c r="L14" s="583">
        <f>SUMIFS('Detalii blocuri'!$N:$N,'Detalii blocuri'!$L:$L,$B14,'Detalii blocuri'!$AC:$AC,J$2)</f>
        <v>484</v>
      </c>
      <c r="M14" s="581">
        <f>COUNTIFS('Detalii blocuri'!$C:$C,"&gt;0",'Detalii blocuri'!$L:$L,$B14,'Detalii blocuri'!$AC:$AC,M$2)</f>
        <v>3</v>
      </c>
      <c r="N14" s="582">
        <f>SUMIFS('Detalii blocuri'!$K:$K,'Detalii blocuri'!$L:$L,$B14,'Detalii blocuri'!$AC:$AC,M$2)</f>
        <v>3</v>
      </c>
      <c r="O14" s="583">
        <f>SUMIFS('Detalii blocuri'!$N:$N,'Detalii blocuri'!$L:$L,$B14,'Detalii blocuri'!$AC:$AC,M$2)</f>
        <v>66</v>
      </c>
      <c r="P14" s="581">
        <f>COUNTIFS('Detalii blocuri'!$C:$C,"&gt;0",'Detalii blocuri'!$L:$L,$B14,'Detalii blocuri'!$AC:$AC,P$2)</f>
        <v>2</v>
      </c>
      <c r="Q14" s="582">
        <f>SUMIFS('Detalii blocuri'!$K:$K,'Detalii blocuri'!$L:$L,$B14,'Detalii blocuri'!$AC:$AC,P$2)</f>
        <v>5</v>
      </c>
      <c r="R14" s="583">
        <f>SUMIFS('Detalii blocuri'!$N:$N,'Detalii blocuri'!$L:$L,$B14,'Detalii blocuri'!$AC:$AC,P$2)</f>
        <v>50</v>
      </c>
      <c r="S14" s="584">
        <f>COUNTIFS('Detalii blocuri'!$C:$C,"&gt;0",'Detalii blocuri'!$L:$L,$B14,'Detalii blocuri'!$AC:$AC,S$2)</f>
        <v>57</v>
      </c>
      <c r="T14" s="585">
        <f>SUMIFS('Detalii blocuri'!$K:$K,'Detalii blocuri'!$L:$L,$B14,'Detalii blocuri'!$AC:$AC,S$2)</f>
        <v>79</v>
      </c>
      <c r="U14" s="586">
        <f>SUMIFS('Detalii blocuri'!$N:$N,'Detalii blocuri'!$L:$L,$B14,'Detalii blocuri'!$AC:$AC,S$2)</f>
        <v>103</v>
      </c>
      <c r="V14" s="584">
        <f>COUNTIFS('Detalii blocuri'!$C:$C,"&gt;0",'Detalii blocuri'!$L:$L,$B14,'Detalii blocuri'!$AC:$AC,V$2)</f>
        <v>0</v>
      </c>
      <c r="W14" s="585">
        <f>SUMIFS('Detalii blocuri'!$K:$K,'Detalii blocuri'!$L:$L,$B14,'Detalii blocuri'!$AC:$AC,V$2)</f>
        <v>0</v>
      </c>
      <c r="X14" s="586">
        <f>SUMIFS('Detalii blocuri'!$N:$N,'Detalii blocuri'!$L:$L,$B14,'Detalii blocuri'!$AC:$AC,V$2)</f>
        <v>0</v>
      </c>
      <c r="Y14" s="532"/>
    </row>
    <row r="15" spans="2:25">
      <c r="B15" s="587">
        <v>7</v>
      </c>
      <c r="C15" s="548" t="s">
        <v>1312</v>
      </c>
      <c r="D15" s="590" t="s">
        <v>1275</v>
      </c>
      <c r="E15" s="590">
        <v>18</v>
      </c>
      <c r="F15" s="593" t="s">
        <v>1341</v>
      </c>
      <c r="G15" s="537">
        <f>COUNTIFS('Detalii blocuri'!$C:$C,"&gt;0",'Detalii blocuri'!$L:$L,$B15,'Detalii blocuri'!$AC:$AC,G$2)</f>
        <v>0</v>
      </c>
      <c r="H15" s="538">
        <f>SUMIFS('Detalii blocuri'!$K:$K,'Detalii blocuri'!$L:$L,$B15,'Detalii blocuri'!$AC:$AC,G$2)</f>
        <v>0</v>
      </c>
      <c r="I15" s="535">
        <f>SUMIFS('Detalii blocuri'!$N:$N,'Detalii blocuri'!$L:$L,$B15,'Detalii blocuri'!$AC:$AC,G$2)</f>
        <v>0</v>
      </c>
      <c r="J15" s="539">
        <f>COUNTIFS('Detalii blocuri'!$C:$C,"&gt;0",'Detalii blocuri'!$L:$L,$B15,'Detalii blocuri'!$AC:$AC,J$2)</f>
        <v>5</v>
      </c>
      <c r="K15" s="540">
        <f>SUMIFS('Detalii blocuri'!$K:$K,'Detalii blocuri'!$L:$L,$B15,'Detalii blocuri'!$AC:$AC,J$2)</f>
        <v>5</v>
      </c>
      <c r="L15" s="536">
        <f>SUMIFS('Detalii blocuri'!$N:$N,'Detalii blocuri'!$L:$L,$B15,'Detalii blocuri'!$AC:$AC,J$2)</f>
        <v>206</v>
      </c>
      <c r="M15" s="539">
        <f>COUNTIFS('Detalii blocuri'!$C:$C,"&gt;0",'Detalii blocuri'!$L:$L,$B15,'Detalii blocuri'!$AC:$AC,M$2)</f>
        <v>0</v>
      </c>
      <c r="N15" s="540">
        <f>SUMIFS('Detalii blocuri'!$K:$K,'Detalii blocuri'!$L:$L,$B15,'Detalii blocuri'!$AC:$AC,M$2)</f>
        <v>0</v>
      </c>
      <c r="O15" s="536">
        <f>SUMIFS('Detalii blocuri'!$N:$N,'Detalii blocuri'!$L:$L,$B15,'Detalii blocuri'!$AC:$AC,M$2)</f>
        <v>0</v>
      </c>
      <c r="P15" s="539">
        <f>COUNTIFS('Detalii blocuri'!$C:$C,"&gt;0",'Detalii blocuri'!$L:$L,$B15,'Detalii blocuri'!$AC:$AC,P$2)</f>
        <v>10</v>
      </c>
      <c r="Q15" s="540">
        <f>SUMIFS('Detalii blocuri'!$K:$K,'Detalii blocuri'!$L:$L,$B15,'Detalii blocuri'!$AC:$AC,P$2)</f>
        <v>17</v>
      </c>
      <c r="R15" s="536">
        <f>SUMIFS('Detalii blocuri'!$N:$N,'Detalii blocuri'!$L:$L,$B15,'Detalii blocuri'!$AC:$AC,P$2)</f>
        <v>358</v>
      </c>
      <c r="S15" s="541">
        <f>COUNTIFS('Detalii blocuri'!$C:$C,"&gt;0",'Detalii blocuri'!$L:$L,$B15,'Detalii blocuri'!$AC:$AC,S$2)</f>
        <v>63</v>
      </c>
      <c r="T15" s="543">
        <f>SUMIFS('Detalii blocuri'!$K:$K,'Detalii blocuri'!$L:$L,$B15,'Detalii blocuri'!$AC:$AC,S$2)</f>
        <v>67</v>
      </c>
      <c r="U15" s="542">
        <f>SUMIFS('Detalii blocuri'!$N:$N,'Detalii blocuri'!$L:$L,$B15,'Detalii blocuri'!$AC:$AC,S$2)</f>
        <v>1153</v>
      </c>
      <c r="V15" s="541">
        <f>COUNTIFS('Detalii blocuri'!$C:$C,"&gt;0",'Detalii blocuri'!$L:$L,$B15,'Detalii blocuri'!$AC:$AC,V$2)</f>
        <v>0</v>
      </c>
      <c r="W15" s="543">
        <f>SUMIFS('Detalii blocuri'!$K:$K,'Detalii blocuri'!$L:$L,$B15,'Detalii blocuri'!$AC:$AC,V$2)</f>
        <v>0</v>
      </c>
      <c r="X15" s="542">
        <f>SUMIFS('Detalii blocuri'!$N:$N,'Detalii blocuri'!$L:$L,$B15,'Detalii blocuri'!$AC:$AC,V$2)</f>
        <v>0</v>
      </c>
      <c r="Y15" s="532"/>
    </row>
    <row r="16" spans="2:25">
      <c r="B16" s="587">
        <v>8</v>
      </c>
      <c r="C16" s="548" t="s">
        <v>1532</v>
      </c>
      <c r="D16" s="590" t="s">
        <v>1276</v>
      </c>
      <c r="E16" s="590">
        <v>18.5</v>
      </c>
      <c r="F16" s="593" t="s">
        <v>1342</v>
      </c>
      <c r="G16" s="537">
        <f>COUNTIFS('Detalii blocuri'!$C:$C,"&gt;0",'Detalii blocuri'!$L:$L,$B16,'Detalii blocuri'!$AC:$AC,G$2)</f>
        <v>0</v>
      </c>
      <c r="H16" s="538">
        <f>SUMIFS('Detalii blocuri'!$K:$K,'Detalii blocuri'!$L:$L,$B16,'Detalii blocuri'!$AC:$AC,G$2)</f>
        <v>0</v>
      </c>
      <c r="I16" s="535">
        <f>SUMIFS('Detalii blocuri'!$N:$N,'Detalii blocuri'!$L:$L,$B16,'Detalii blocuri'!$AC:$AC,G$2)</f>
        <v>0</v>
      </c>
      <c r="J16" s="539">
        <f>COUNTIFS('Detalii blocuri'!$C:$C,"&gt;0",'Detalii blocuri'!$L:$L,$B16,'Detalii blocuri'!$AC:$AC,J$2)</f>
        <v>0</v>
      </c>
      <c r="K16" s="540">
        <f>SUMIFS('Detalii blocuri'!$K:$K,'Detalii blocuri'!$L:$L,$B16,'Detalii blocuri'!$AC:$AC,J$2)</f>
        <v>0</v>
      </c>
      <c r="L16" s="536">
        <f>SUMIFS('Detalii blocuri'!$N:$N,'Detalii blocuri'!$L:$L,$B16,'Detalii blocuri'!$AC:$AC,J$2)</f>
        <v>0</v>
      </c>
      <c r="M16" s="539">
        <f>COUNTIFS('Detalii blocuri'!$C:$C,"&gt;0",'Detalii blocuri'!$L:$L,$B16,'Detalii blocuri'!$AC:$AC,M$2)</f>
        <v>0</v>
      </c>
      <c r="N16" s="540">
        <f>SUMIFS('Detalii blocuri'!$K:$K,'Detalii blocuri'!$L:$L,$B16,'Detalii blocuri'!$AC:$AC,M$2)</f>
        <v>0</v>
      </c>
      <c r="O16" s="536">
        <f>SUMIFS('Detalii blocuri'!$N:$N,'Detalii blocuri'!$L:$L,$B16,'Detalii blocuri'!$AC:$AC,M$2)</f>
        <v>0</v>
      </c>
      <c r="P16" s="539">
        <f>COUNTIFS('Detalii blocuri'!$C:$C,"&gt;0",'Detalii blocuri'!$L:$L,$B16,'Detalii blocuri'!$AC:$AC,P$2)</f>
        <v>27</v>
      </c>
      <c r="Q16" s="540">
        <f>SUMIFS('Detalii blocuri'!$K:$K,'Detalii blocuri'!$L:$L,$B16,'Detalii blocuri'!$AC:$AC,P$2)</f>
        <v>63</v>
      </c>
      <c r="R16" s="536">
        <f>SUMIFS('Detalii blocuri'!$N:$N,'Detalii blocuri'!$L:$L,$B16,'Detalii blocuri'!$AC:$AC,P$2)</f>
        <v>1436</v>
      </c>
      <c r="S16" s="541">
        <f>COUNTIFS('Detalii blocuri'!$C:$C,"&gt;0",'Detalii blocuri'!$L:$L,$B16,'Detalii blocuri'!$AC:$AC,S$2)</f>
        <v>30</v>
      </c>
      <c r="T16" s="543">
        <f>SUMIFS('Detalii blocuri'!$K:$K,'Detalii blocuri'!$L:$L,$B16,'Detalii blocuri'!$AC:$AC,S$2)</f>
        <v>36</v>
      </c>
      <c r="U16" s="542">
        <f>SUMIFS('Detalii blocuri'!$N:$N,'Detalii blocuri'!$L:$L,$B16,'Detalii blocuri'!$AC:$AC,S$2)</f>
        <v>572</v>
      </c>
      <c r="V16" s="541">
        <f>COUNTIFS('Detalii blocuri'!$C:$C,"&gt;0",'Detalii blocuri'!$L:$L,$B16,'Detalii blocuri'!$AC:$AC,V$2)</f>
        <v>0</v>
      </c>
      <c r="W16" s="543">
        <f>SUMIFS('Detalii blocuri'!$K:$K,'Detalii blocuri'!$L:$L,$B16,'Detalii blocuri'!$AC:$AC,V$2)</f>
        <v>0</v>
      </c>
      <c r="X16" s="542">
        <f>SUMIFS('Detalii blocuri'!$N:$N,'Detalii blocuri'!$L:$L,$B16,'Detalii blocuri'!$AC:$AC,V$2)</f>
        <v>0</v>
      </c>
      <c r="Y16" s="532"/>
    </row>
    <row r="17" spans="2:25">
      <c r="B17" s="587">
        <v>9</v>
      </c>
      <c r="C17" s="548" t="s">
        <v>1313</v>
      </c>
      <c r="D17" s="590" t="s">
        <v>1277</v>
      </c>
      <c r="E17" s="590">
        <v>19</v>
      </c>
      <c r="F17" s="593" t="s">
        <v>1343</v>
      </c>
      <c r="G17" s="537">
        <f>COUNTIFS('Detalii blocuri'!$C:$C,"&gt;0",'Detalii blocuri'!$L:$L,$B17,'Detalii blocuri'!$AC:$AC,G$2)</f>
        <v>0</v>
      </c>
      <c r="H17" s="538">
        <f>SUMIFS('Detalii blocuri'!$K:$K,'Detalii blocuri'!$L:$L,$B17,'Detalii blocuri'!$AC:$AC,G$2)</f>
        <v>0</v>
      </c>
      <c r="I17" s="535">
        <f>SUMIFS('Detalii blocuri'!$N:$N,'Detalii blocuri'!$L:$L,$B17,'Detalii blocuri'!$AC:$AC,G$2)</f>
        <v>0</v>
      </c>
      <c r="J17" s="539">
        <f>COUNTIFS('Detalii blocuri'!$C:$C,"&gt;0",'Detalii blocuri'!$L:$L,$B17,'Detalii blocuri'!$AC:$AC,J$2)</f>
        <v>2</v>
      </c>
      <c r="K17" s="540">
        <f>SUMIFS('Detalii blocuri'!$K:$K,'Detalii blocuri'!$L:$L,$B17,'Detalii blocuri'!$AC:$AC,J$2)</f>
        <v>3</v>
      </c>
      <c r="L17" s="536">
        <f>SUMIFS('Detalii blocuri'!$N:$N,'Detalii blocuri'!$L:$L,$B17,'Detalii blocuri'!$AC:$AC,J$2)</f>
        <v>108</v>
      </c>
      <c r="M17" s="539">
        <f>COUNTIFS('Detalii blocuri'!$C:$C,"&gt;0",'Detalii blocuri'!$L:$L,$B17,'Detalii blocuri'!$AC:$AC,M$2)</f>
        <v>1</v>
      </c>
      <c r="N17" s="540">
        <f>SUMIFS('Detalii blocuri'!$K:$K,'Detalii blocuri'!$L:$L,$B17,'Detalii blocuri'!$AC:$AC,M$2)</f>
        <v>3</v>
      </c>
      <c r="O17" s="536">
        <f>SUMIFS('Detalii blocuri'!$N:$N,'Detalii blocuri'!$L:$L,$B17,'Detalii blocuri'!$AC:$AC,M$2)</f>
        <v>180</v>
      </c>
      <c r="P17" s="539">
        <f>COUNTIFS('Detalii blocuri'!$C:$C,"&gt;0",'Detalii blocuri'!$L:$L,$B17,'Detalii blocuri'!$AC:$AC,P$2)</f>
        <v>113</v>
      </c>
      <c r="Q17" s="540">
        <f>SUMIFS('Detalii blocuri'!$K:$K,'Detalii blocuri'!$L:$L,$B17,'Detalii blocuri'!$AC:$AC,P$2)</f>
        <v>276</v>
      </c>
      <c r="R17" s="536">
        <f>SUMIFS('Detalii blocuri'!$N:$N,'Detalii blocuri'!$L:$L,$B17,'Detalii blocuri'!$AC:$AC,P$2)</f>
        <v>9137</v>
      </c>
      <c r="S17" s="541">
        <f>COUNTIFS('Detalii blocuri'!$C:$C,"&gt;0",'Detalii blocuri'!$L:$L,$B17,'Detalii blocuri'!$AC:$AC,S$2)</f>
        <v>14</v>
      </c>
      <c r="T17" s="543">
        <f>SUMIFS('Detalii blocuri'!$K:$K,'Detalii blocuri'!$L:$L,$B17,'Detalii blocuri'!$AC:$AC,S$2)</f>
        <v>24</v>
      </c>
      <c r="U17" s="542">
        <f>SUMIFS('Detalii blocuri'!$N:$N,'Detalii blocuri'!$L:$L,$B17,'Detalii blocuri'!$AC:$AC,S$2)</f>
        <v>0</v>
      </c>
      <c r="V17" s="541">
        <f>COUNTIFS('Detalii blocuri'!$C:$C,"&gt;0",'Detalii blocuri'!$L:$L,$B17,'Detalii blocuri'!$AC:$AC,V$2)</f>
        <v>0</v>
      </c>
      <c r="W17" s="543">
        <f>SUMIFS('Detalii blocuri'!$K:$K,'Detalii blocuri'!$L:$L,$B17,'Detalii blocuri'!$AC:$AC,V$2)</f>
        <v>0</v>
      </c>
      <c r="X17" s="542">
        <f>SUMIFS('Detalii blocuri'!$N:$N,'Detalii blocuri'!$L:$L,$B17,'Detalii blocuri'!$AC:$AC,V$2)</f>
        <v>0</v>
      </c>
      <c r="Y17" s="532"/>
    </row>
    <row r="18" spans="2:25">
      <c r="B18" s="587">
        <v>10</v>
      </c>
      <c r="C18" s="548" t="s">
        <v>1528</v>
      </c>
      <c r="D18" s="590" t="s">
        <v>1278</v>
      </c>
      <c r="E18" s="590">
        <v>19.5</v>
      </c>
      <c r="F18" s="595">
        <v>64255112</v>
      </c>
      <c r="G18" s="537">
        <f>COUNTIFS('Detalii blocuri'!$C:$C,"&gt;0",'Detalii blocuri'!$L:$L,$B18,'Detalii blocuri'!$AC:$AC,G$2)</f>
        <v>0</v>
      </c>
      <c r="H18" s="538">
        <f>SUMIFS('Detalii blocuri'!$K:$K,'Detalii blocuri'!$L:$L,$B18,'Detalii blocuri'!$AC:$AC,G$2)</f>
        <v>0</v>
      </c>
      <c r="I18" s="535">
        <f>SUMIFS('Detalii blocuri'!$N:$N,'Detalii blocuri'!$L:$L,$B18,'Detalii blocuri'!$AC:$AC,G$2)</f>
        <v>0</v>
      </c>
      <c r="J18" s="539">
        <f>COUNTIFS('Detalii blocuri'!$C:$C,"&gt;0",'Detalii blocuri'!$L:$L,$B18,'Detalii blocuri'!$AC:$AC,J$2)</f>
        <v>15</v>
      </c>
      <c r="K18" s="540">
        <f>SUMIFS('Detalii blocuri'!$K:$K,'Detalii blocuri'!$L:$L,$B18,'Detalii blocuri'!$AC:$AC,J$2)</f>
        <v>25</v>
      </c>
      <c r="L18" s="536">
        <f>SUMIFS('Detalii blocuri'!$N:$N,'Detalii blocuri'!$L:$L,$B18,'Detalii blocuri'!$AC:$AC,J$2)</f>
        <v>1000</v>
      </c>
      <c r="M18" s="539">
        <f>COUNTIFS('Detalii blocuri'!$C:$C,"&gt;0",'Detalii blocuri'!$L:$L,$B18,'Detalii blocuri'!$AC:$AC,M$2)</f>
        <v>0</v>
      </c>
      <c r="N18" s="540">
        <f>SUMIFS('Detalii blocuri'!$K:$K,'Detalii blocuri'!$L:$L,$B18,'Detalii blocuri'!$AC:$AC,M$2)</f>
        <v>0</v>
      </c>
      <c r="O18" s="536">
        <f>SUMIFS('Detalii blocuri'!$N:$N,'Detalii blocuri'!$L:$L,$B18,'Detalii blocuri'!$AC:$AC,M$2)</f>
        <v>0</v>
      </c>
      <c r="P18" s="539">
        <f>COUNTIFS('Detalii blocuri'!$C:$C,"&gt;0",'Detalii blocuri'!$L:$L,$B18,'Detalii blocuri'!$AC:$AC,P$2)</f>
        <v>26</v>
      </c>
      <c r="Q18" s="540">
        <f>SUMIFS('Detalii blocuri'!$K:$K,'Detalii blocuri'!$L:$L,$B18,'Detalii blocuri'!$AC:$AC,P$2)</f>
        <v>50</v>
      </c>
      <c r="R18" s="536">
        <f>SUMIFS('Detalii blocuri'!$N:$N,'Detalii blocuri'!$L:$L,$B18,'Detalii blocuri'!$AC:$AC,P$2)</f>
        <v>1580</v>
      </c>
      <c r="S18" s="541">
        <f>COUNTIFS('Detalii blocuri'!$C:$C,"&gt;0",'Detalii blocuri'!$L:$L,$B18,'Detalii blocuri'!$AC:$AC,S$2)</f>
        <v>8</v>
      </c>
      <c r="T18" s="543">
        <f>SUMIFS('Detalii blocuri'!$K:$K,'Detalii blocuri'!$L:$L,$B18,'Detalii blocuri'!$AC:$AC,S$2)</f>
        <v>16</v>
      </c>
      <c r="U18" s="542">
        <f>SUMIFS('Detalii blocuri'!$N:$N,'Detalii blocuri'!$L:$L,$B18,'Detalii blocuri'!$AC:$AC,S$2)</f>
        <v>155</v>
      </c>
      <c r="V18" s="541">
        <f>COUNTIFS('Detalii blocuri'!$C:$C,"&gt;0",'Detalii blocuri'!$L:$L,$B18,'Detalii blocuri'!$AC:$AC,V$2)</f>
        <v>0</v>
      </c>
      <c r="W18" s="543">
        <f>SUMIFS('Detalii blocuri'!$K:$K,'Detalii blocuri'!$L:$L,$B18,'Detalii blocuri'!$AC:$AC,V$2)</f>
        <v>0</v>
      </c>
      <c r="X18" s="542">
        <f>SUMIFS('Detalii blocuri'!$N:$N,'Detalii blocuri'!$L:$L,$B18,'Detalii blocuri'!$AC:$AC,V$2)</f>
        <v>0</v>
      </c>
      <c r="Y18" s="532"/>
    </row>
    <row r="19" spans="2:25">
      <c r="B19" s="588">
        <v>11</v>
      </c>
      <c r="C19" s="547" t="s">
        <v>1529</v>
      </c>
      <c r="D19" s="531" t="s">
        <v>1279</v>
      </c>
      <c r="E19" s="531">
        <v>20</v>
      </c>
      <c r="F19" s="596">
        <v>64255160</v>
      </c>
      <c r="G19" s="544">
        <f>COUNTIFS('Detalii blocuri'!$C:$C,"&gt;0",'Detalii blocuri'!$L:$L,$B19,'Detalii blocuri'!$AC:$AC,G$2)</f>
        <v>0</v>
      </c>
      <c r="H19" s="545">
        <f>SUMIFS('Detalii blocuri'!$K:$K,'Detalii blocuri'!$L:$L,$B19,'Detalii blocuri'!$AC:$AC,G$2)</f>
        <v>0</v>
      </c>
      <c r="I19" s="546">
        <f>SUMIFS('Detalii blocuri'!$N:$N,'Detalii blocuri'!$L:$L,$B19,'Detalii blocuri'!$AC:$AC,G$2)</f>
        <v>0</v>
      </c>
      <c r="J19" s="581">
        <f>COUNTIFS('Detalii blocuri'!$C:$C,"&gt;0",'Detalii blocuri'!$L:$L,$B19,'Detalii blocuri'!$AC:$AC,J$2)</f>
        <v>64</v>
      </c>
      <c r="K19" s="582">
        <f>SUMIFS('Detalii blocuri'!$K:$K,'Detalii blocuri'!$L:$L,$B19,'Detalii blocuri'!$AC:$AC,J$2)</f>
        <v>100</v>
      </c>
      <c r="L19" s="583">
        <f>SUMIFS('Detalii blocuri'!$N:$N,'Detalii blocuri'!$L:$L,$B19,'Detalii blocuri'!$AC:$AC,J$2)</f>
        <v>5252</v>
      </c>
      <c r="M19" s="581">
        <f>COUNTIFS('Detalii blocuri'!$C:$C,"&gt;0",'Detalii blocuri'!$L:$L,$B19,'Detalii blocuri'!$AC:$AC,M$2)</f>
        <v>102</v>
      </c>
      <c r="N19" s="582">
        <f>SUMIFS('Detalii blocuri'!$K:$K,'Detalii blocuri'!$L:$L,$B19,'Detalii blocuri'!$AC:$AC,M$2)</f>
        <v>135</v>
      </c>
      <c r="O19" s="583">
        <f>SUMIFS('Detalii blocuri'!$N:$N,'Detalii blocuri'!$L:$L,$B19,'Detalii blocuri'!$AC:$AC,M$2)</f>
        <v>8796</v>
      </c>
      <c r="P19" s="581">
        <f>COUNTIFS('Detalii blocuri'!$C:$C,"&gt;0",'Detalii blocuri'!$L:$L,$B19,'Detalii blocuri'!$AC:$AC,P$2)</f>
        <v>33</v>
      </c>
      <c r="Q19" s="582">
        <f>SUMIFS('Detalii blocuri'!$K:$K,'Detalii blocuri'!$L:$L,$B19,'Detalii blocuri'!$AC:$AC,P$2)</f>
        <v>145</v>
      </c>
      <c r="R19" s="583">
        <f>SUMIFS('Detalii blocuri'!$N:$N,'Detalii blocuri'!$L:$L,$B19,'Detalii blocuri'!$AC:$AC,P$2)</f>
        <v>4979</v>
      </c>
      <c r="S19" s="584">
        <f>COUNTIFS('Detalii blocuri'!$C:$C,"&gt;0",'Detalii blocuri'!$L:$L,$B19,'Detalii blocuri'!$AC:$AC,S$2)</f>
        <v>6</v>
      </c>
      <c r="T19" s="585">
        <f>SUMIFS('Detalii blocuri'!$K:$K,'Detalii blocuri'!$L:$L,$B19,'Detalii blocuri'!$AC:$AC,S$2)</f>
        <v>6</v>
      </c>
      <c r="U19" s="586">
        <f>SUMIFS('Detalii blocuri'!$N:$N,'Detalii blocuri'!$L:$L,$B19,'Detalii blocuri'!$AC:$AC,S$2)</f>
        <v>1048</v>
      </c>
      <c r="V19" s="584">
        <f>COUNTIFS('Detalii blocuri'!$C:$C,"&gt;0",'Detalii blocuri'!$L:$L,$B19,'Detalii blocuri'!$AC:$AC,V$2)</f>
        <v>1</v>
      </c>
      <c r="W19" s="585">
        <f>SUMIFS('Detalii blocuri'!$K:$K,'Detalii blocuri'!$L:$L,$B19,'Detalii blocuri'!$AC:$AC,V$2)</f>
        <v>1</v>
      </c>
      <c r="X19" s="586">
        <f>SUMIFS('Detalii blocuri'!$N:$N,'Detalii blocuri'!$L:$L,$B19,'Detalii blocuri'!$AC:$AC,V$2)</f>
        <v>0</v>
      </c>
      <c r="Y19" s="532"/>
    </row>
    <row r="20" spans="2:25">
      <c r="B20" s="587">
        <v>12</v>
      </c>
      <c r="C20" s="548" t="s">
        <v>1530</v>
      </c>
      <c r="D20" s="590" t="s">
        <v>1280</v>
      </c>
      <c r="E20" s="590">
        <v>20.5</v>
      </c>
      <c r="F20" s="595">
        <v>64255208</v>
      </c>
      <c r="G20" s="537">
        <f>COUNTIFS('Detalii blocuri'!$C:$C,"&gt;0",'Detalii blocuri'!$L:$L,$B20,'Detalii blocuri'!$AC:$AC,G$2)</f>
        <v>0</v>
      </c>
      <c r="H20" s="538">
        <f>SUMIFS('Detalii blocuri'!$K:$K,'Detalii blocuri'!$L:$L,$B20,'Detalii blocuri'!$AC:$AC,G$2)</f>
        <v>0</v>
      </c>
      <c r="I20" s="535">
        <f>SUMIFS('Detalii blocuri'!$N:$N,'Detalii blocuri'!$L:$L,$B20,'Detalii blocuri'!$AC:$AC,G$2)</f>
        <v>0</v>
      </c>
      <c r="J20" s="539">
        <f>COUNTIFS('Detalii blocuri'!$C:$C,"&gt;0",'Detalii blocuri'!$L:$L,$B20,'Detalii blocuri'!$AC:$AC,J$2)</f>
        <v>2</v>
      </c>
      <c r="K20" s="540">
        <f>SUMIFS('Detalii blocuri'!$K:$K,'Detalii blocuri'!$L:$L,$B20,'Detalii blocuri'!$AC:$AC,J$2)</f>
        <v>2</v>
      </c>
      <c r="L20" s="536">
        <f>SUMIFS('Detalii blocuri'!$N:$N,'Detalii blocuri'!$L:$L,$B20,'Detalii blocuri'!$AC:$AC,J$2)</f>
        <v>88</v>
      </c>
      <c r="M20" s="539">
        <f>COUNTIFS('Detalii blocuri'!$C:$C,"&gt;0",'Detalii blocuri'!$L:$L,$B20,'Detalii blocuri'!$AC:$AC,M$2)</f>
        <v>0</v>
      </c>
      <c r="N20" s="540">
        <f>SUMIFS('Detalii blocuri'!$K:$K,'Detalii blocuri'!$L:$L,$B20,'Detalii blocuri'!$AC:$AC,M$2)</f>
        <v>0</v>
      </c>
      <c r="O20" s="536">
        <f>SUMIFS('Detalii blocuri'!$N:$N,'Detalii blocuri'!$L:$L,$B20,'Detalii blocuri'!$AC:$AC,M$2)</f>
        <v>0</v>
      </c>
      <c r="P20" s="539">
        <f>COUNTIFS('Detalii blocuri'!$C:$C,"&gt;0",'Detalii blocuri'!$L:$L,$B20,'Detalii blocuri'!$AC:$AC,P$2)</f>
        <v>5</v>
      </c>
      <c r="Q20" s="540">
        <f>SUMIFS('Detalii blocuri'!$K:$K,'Detalii blocuri'!$L:$L,$B20,'Detalii blocuri'!$AC:$AC,P$2)</f>
        <v>21</v>
      </c>
      <c r="R20" s="536">
        <f>SUMIFS('Detalii blocuri'!$N:$N,'Detalii blocuri'!$L:$L,$B20,'Detalii blocuri'!$AC:$AC,P$2)</f>
        <v>501</v>
      </c>
      <c r="S20" s="541">
        <f>COUNTIFS('Detalii blocuri'!$C:$C,"&gt;0",'Detalii blocuri'!$L:$L,$B20,'Detalii blocuri'!$AC:$AC,S$2)</f>
        <v>7</v>
      </c>
      <c r="T20" s="543">
        <f>SUMIFS('Detalii blocuri'!$K:$K,'Detalii blocuri'!$L:$L,$B20,'Detalii blocuri'!$AC:$AC,S$2)</f>
        <v>9</v>
      </c>
      <c r="U20" s="542">
        <f>SUMIFS('Detalii blocuri'!$N:$N,'Detalii blocuri'!$L:$L,$B20,'Detalii blocuri'!$AC:$AC,S$2)</f>
        <v>132</v>
      </c>
      <c r="V20" s="541">
        <f>COUNTIFS('Detalii blocuri'!$C:$C,"&gt;0",'Detalii blocuri'!$L:$L,$B20,'Detalii blocuri'!$AC:$AC,V$2)</f>
        <v>0</v>
      </c>
      <c r="W20" s="543">
        <f>SUMIFS('Detalii blocuri'!$K:$K,'Detalii blocuri'!$L:$L,$B20,'Detalii blocuri'!$AC:$AC,V$2)</f>
        <v>0</v>
      </c>
      <c r="X20" s="542">
        <f>SUMIFS('Detalii blocuri'!$N:$N,'Detalii blocuri'!$L:$L,$B20,'Detalii blocuri'!$AC:$AC,V$2)</f>
        <v>0</v>
      </c>
      <c r="Y20" s="532"/>
    </row>
    <row r="21" spans="2:25">
      <c r="B21" s="587">
        <v>13</v>
      </c>
      <c r="C21" s="548" t="s">
        <v>1533</v>
      </c>
      <c r="D21" s="590" t="s">
        <v>1281</v>
      </c>
      <c r="E21" s="590">
        <v>21</v>
      </c>
      <c r="F21" s="595">
        <v>64255255</v>
      </c>
      <c r="G21" s="537">
        <f>COUNTIFS('Detalii blocuri'!$C:$C,"&gt;0",'Detalii blocuri'!$L:$L,$B21,'Detalii blocuri'!$AC:$AC,G$2)</f>
        <v>0</v>
      </c>
      <c r="H21" s="538">
        <f>SUMIFS('Detalii blocuri'!$K:$K,'Detalii blocuri'!$L:$L,$B21,'Detalii blocuri'!$AC:$AC,G$2)</f>
        <v>0</v>
      </c>
      <c r="I21" s="535">
        <f>SUMIFS('Detalii blocuri'!$N:$N,'Detalii blocuri'!$L:$L,$B21,'Detalii blocuri'!$AC:$AC,G$2)</f>
        <v>0</v>
      </c>
      <c r="J21" s="539">
        <f>COUNTIFS('Detalii blocuri'!$C:$C,"&gt;0",'Detalii blocuri'!$L:$L,$B21,'Detalii blocuri'!$AC:$AC,J$2)</f>
        <v>0</v>
      </c>
      <c r="K21" s="540">
        <f>SUMIFS('Detalii blocuri'!$K:$K,'Detalii blocuri'!$L:$L,$B21,'Detalii blocuri'!$AC:$AC,J$2)</f>
        <v>0</v>
      </c>
      <c r="L21" s="536">
        <f>SUMIFS('Detalii blocuri'!$N:$N,'Detalii blocuri'!$L:$L,$B21,'Detalii blocuri'!$AC:$AC,J$2)</f>
        <v>0</v>
      </c>
      <c r="M21" s="539">
        <f>COUNTIFS('Detalii blocuri'!$C:$C,"&gt;0",'Detalii blocuri'!$L:$L,$B21,'Detalii blocuri'!$AC:$AC,M$2)</f>
        <v>0</v>
      </c>
      <c r="N21" s="540">
        <f>SUMIFS('Detalii blocuri'!$K:$K,'Detalii blocuri'!$L:$L,$B21,'Detalii blocuri'!$AC:$AC,M$2)</f>
        <v>0</v>
      </c>
      <c r="O21" s="536">
        <f>SUMIFS('Detalii blocuri'!$N:$N,'Detalii blocuri'!$L:$L,$B21,'Detalii blocuri'!$AC:$AC,M$2)</f>
        <v>0</v>
      </c>
      <c r="P21" s="539">
        <f>COUNTIFS('Detalii blocuri'!$C:$C,"&gt;0",'Detalii blocuri'!$L:$L,$B21,'Detalii blocuri'!$AC:$AC,P$2)</f>
        <v>1</v>
      </c>
      <c r="Q21" s="540">
        <f>SUMIFS('Detalii blocuri'!$K:$K,'Detalii blocuri'!$L:$L,$B21,'Detalii blocuri'!$AC:$AC,P$2)</f>
        <v>8</v>
      </c>
      <c r="R21" s="536">
        <f>SUMIFS('Detalii blocuri'!$N:$N,'Detalii blocuri'!$L:$L,$B21,'Detalii blocuri'!$AC:$AC,P$2)</f>
        <v>300</v>
      </c>
      <c r="S21" s="541">
        <f>COUNTIFS('Detalii blocuri'!$C:$C,"&gt;0",'Detalii blocuri'!$L:$L,$B21,'Detalii blocuri'!$AC:$AC,S$2)</f>
        <v>7</v>
      </c>
      <c r="T21" s="543">
        <f>SUMIFS('Detalii blocuri'!$K:$K,'Detalii blocuri'!$L:$L,$B21,'Detalii blocuri'!$AC:$AC,S$2)</f>
        <v>10</v>
      </c>
      <c r="U21" s="542">
        <f>SUMIFS('Detalii blocuri'!$N:$N,'Detalii blocuri'!$L:$L,$B21,'Detalii blocuri'!$AC:$AC,S$2)</f>
        <v>88</v>
      </c>
      <c r="V21" s="541">
        <f>COUNTIFS('Detalii blocuri'!$C:$C,"&gt;0",'Detalii blocuri'!$L:$L,$B21,'Detalii blocuri'!$AC:$AC,V$2)</f>
        <v>0</v>
      </c>
      <c r="W21" s="543">
        <f>SUMIFS('Detalii blocuri'!$K:$K,'Detalii blocuri'!$L:$L,$B21,'Detalii blocuri'!$AC:$AC,V$2)</f>
        <v>0</v>
      </c>
      <c r="X21" s="542">
        <f>SUMIFS('Detalii blocuri'!$N:$N,'Detalii blocuri'!$L:$L,$B21,'Detalii blocuri'!$AC:$AC,V$2)</f>
        <v>0</v>
      </c>
      <c r="Y21" s="532"/>
    </row>
    <row r="22" spans="2:25">
      <c r="B22" s="587">
        <v>14</v>
      </c>
      <c r="C22" s="548" t="s">
        <v>1515</v>
      </c>
      <c r="D22" s="590" t="s">
        <v>1282</v>
      </c>
      <c r="E22" s="590">
        <v>21.5</v>
      </c>
      <c r="F22" s="595">
        <v>64208255</v>
      </c>
      <c r="G22" s="537">
        <f>COUNTIFS('Detalii blocuri'!$C:$C,"&gt;0",'Detalii blocuri'!$L:$L,$B22,'Detalii blocuri'!$AC:$AC,G$2)</f>
        <v>0</v>
      </c>
      <c r="H22" s="538">
        <f>SUMIFS('Detalii blocuri'!$K:$K,'Detalii blocuri'!$L:$L,$B22,'Detalii blocuri'!$AC:$AC,G$2)</f>
        <v>0</v>
      </c>
      <c r="I22" s="535">
        <f>SUMIFS('Detalii blocuri'!$N:$N,'Detalii blocuri'!$L:$L,$B22,'Detalii blocuri'!$AC:$AC,G$2)</f>
        <v>0</v>
      </c>
      <c r="J22" s="539">
        <f>COUNTIFS('Detalii blocuri'!$C:$C,"&gt;0",'Detalii blocuri'!$L:$L,$B22,'Detalii blocuri'!$AC:$AC,J$2)</f>
        <v>0</v>
      </c>
      <c r="K22" s="540">
        <f>SUMIFS('Detalii blocuri'!$K:$K,'Detalii blocuri'!$L:$L,$B22,'Detalii blocuri'!$AC:$AC,J$2)</f>
        <v>0</v>
      </c>
      <c r="L22" s="536">
        <f>SUMIFS('Detalii blocuri'!$N:$N,'Detalii blocuri'!$L:$L,$B22,'Detalii blocuri'!$AC:$AC,J$2)</f>
        <v>0</v>
      </c>
      <c r="M22" s="539">
        <f>COUNTIFS('Detalii blocuri'!$C:$C,"&gt;0",'Detalii blocuri'!$L:$L,$B22,'Detalii blocuri'!$AC:$AC,M$2)</f>
        <v>0</v>
      </c>
      <c r="N22" s="540">
        <f>SUMIFS('Detalii blocuri'!$K:$K,'Detalii blocuri'!$L:$L,$B22,'Detalii blocuri'!$AC:$AC,M$2)</f>
        <v>0</v>
      </c>
      <c r="O22" s="536">
        <f>SUMIFS('Detalii blocuri'!$N:$N,'Detalii blocuri'!$L:$L,$B22,'Detalii blocuri'!$AC:$AC,M$2)</f>
        <v>0</v>
      </c>
      <c r="P22" s="539">
        <f>COUNTIFS('Detalii blocuri'!$C:$C,"&gt;0",'Detalii blocuri'!$L:$L,$B22,'Detalii blocuri'!$AC:$AC,P$2)</f>
        <v>2</v>
      </c>
      <c r="Q22" s="540">
        <f>SUMIFS('Detalii blocuri'!$K:$K,'Detalii blocuri'!$L:$L,$B22,'Detalii blocuri'!$AC:$AC,P$2)</f>
        <v>6</v>
      </c>
      <c r="R22" s="536">
        <f>SUMIFS('Detalii blocuri'!$N:$N,'Detalii blocuri'!$L:$L,$B22,'Detalii blocuri'!$AC:$AC,P$2)</f>
        <v>400</v>
      </c>
      <c r="S22" s="541">
        <f>COUNTIFS('Detalii blocuri'!$C:$C,"&gt;0",'Detalii blocuri'!$L:$L,$B22,'Detalii blocuri'!$AC:$AC,S$2)</f>
        <v>1</v>
      </c>
      <c r="T22" s="543">
        <f>SUMIFS('Detalii blocuri'!$K:$K,'Detalii blocuri'!$L:$L,$B22,'Detalii blocuri'!$AC:$AC,S$2)</f>
        <v>1</v>
      </c>
      <c r="U22" s="542">
        <f>SUMIFS('Detalii blocuri'!$N:$N,'Detalii blocuri'!$L:$L,$B22,'Detalii blocuri'!$AC:$AC,S$2)</f>
        <v>0</v>
      </c>
      <c r="V22" s="541">
        <f>COUNTIFS('Detalii blocuri'!$C:$C,"&gt;0",'Detalii blocuri'!$L:$L,$B22,'Detalii blocuri'!$AC:$AC,V$2)</f>
        <v>0</v>
      </c>
      <c r="W22" s="543">
        <f>SUMIFS('Detalii blocuri'!$K:$K,'Detalii blocuri'!$L:$L,$B22,'Detalii blocuri'!$AC:$AC,V$2)</f>
        <v>0</v>
      </c>
      <c r="X22" s="542">
        <f>SUMIFS('Detalii blocuri'!$N:$N,'Detalii blocuri'!$L:$L,$B22,'Detalii blocuri'!$AC:$AC,V$2)</f>
        <v>0</v>
      </c>
      <c r="Y22" s="532"/>
    </row>
    <row r="23" spans="2:25">
      <c r="B23" s="587">
        <v>15</v>
      </c>
      <c r="C23" s="548" t="s">
        <v>1314</v>
      </c>
      <c r="D23" s="590" t="s">
        <v>1283</v>
      </c>
      <c r="E23" s="590">
        <v>22</v>
      </c>
      <c r="F23" s="595">
        <v>64160255</v>
      </c>
      <c r="G23" s="537">
        <f>COUNTIFS('Detalii blocuri'!$C:$C,"&gt;0",'Detalii blocuri'!$L:$L,$B23,'Detalii blocuri'!$AC:$AC,G$2)</f>
        <v>0</v>
      </c>
      <c r="H23" s="538">
        <f>SUMIFS('Detalii blocuri'!$K:$K,'Detalii blocuri'!$L:$L,$B23,'Detalii blocuri'!$AC:$AC,G$2)</f>
        <v>0</v>
      </c>
      <c r="I23" s="535">
        <f>SUMIFS('Detalii blocuri'!$N:$N,'Detalii blocuri'!$L:$L,$B23,'Detalii blocuri'!$AC:$AC,G$2)</f>
        <v>0</v>
      </c>
      <c r="J23" s="539">
        <f>COUNTIFS('Detalii blocuri'!$C:$C,"&gt;0",'Detalii blocuri'!$L:$L,$B23,'Detalii blocuri'!$AC:$AC,J$2)</f>
        <v>0</v>
      </c>
      <c r="K23" s="540">
        <f>SUMIFS('Detalii blocuri'!$K:$K,'Detalii blocuri'!$L:$L,$B23,'Detalii blocuri'!$AC:$AC,J$2)</f>
        <v>0</v>
      </c>
      <c r="L23" s="536">
        <f>SUMIFS('Detalii blocuri'!$N:$N,'Detalii blocuri'!$L:$L,$B23,'Detalii blocuri'!$AC:$AC,J$2)</f>
        <v>0</v>
      </c>
      <c r="M23" s="539">
        <f>COUNTIFS('Detalii blocuri'!$C:$C,"&gt;0",'Detalii blocuri'!$L:$L,$B23,'Detalii blocuri'!$AC:$AC,M$2)</f>
        <v>0</v>
      </c>
      <c r="N23" s="540">
        <f>SUMIFS('Detalii blocuri'!$K:$K,'Detalii blocuri'!$L:$L,$B23,'Detalii blocuri'!$AC:$AC,M$2)</f>
        <v>0</v>
      </c>
      <c r="O23" s="536">
        <f>SUMIFS('Detalii blocuri'!$N:$N,'Detalii blocuri'!$L:$L,$B23,'Detalii blocuri'!$AC:$AC,M$2)</f>
        <v>0</v>
      </c>
      <c r="P23" s="539">
        <f>COUNTIFS('Detalii blocuri'!$C:$C,"&gt;0",'Detalii blocuri'!$L:$L,$B23,'Detalii blocuri'!$AC:$AC,P$2)</f>
        <v>0</v>
      </c>
      <c r="Q23" s="540">
        <f>SUMIFS('Detalii blocuri'!$K:$K,'Detalii blocuri'!$L:$L,$B23,'Detalii blocuri'!$AC:$AC,P$2)</f>
        <v>0</v>
      </c>
      <c r="R23" s="536">
        <f>SUMIFS('Detalii blocuri'!$N:$N,'Detalii blocuri'!$L:$L,$B23,'Detalii blocuri'!$AC:$AC,P$2)</f>
        <v>0</v>
      </c>
      <c r="S23" s="541">
        <f>COUNTIFS('Detalii blocuri'!$C:$C,"&gt;0",'Detalii blocuri'!$L:$L,$B23,'Detalii blocuri'!$AC:$AC,S$2)</f>
        <v>0</v>
      </c>
      <c r="T23" s="543">
        <f>SUMIFS('Detalii blocuri'!$K:$K,'Detalii blocuri'!$L:$L,$B23,'Detalii blocuri'!$AC:$AC,S$2)</f>
        <v>0</v>
      </c>
      <c r="U23" s="542">
        <f>SUMIFS('Detalii blocuri'!$N:$N,'Detalii blocuri'!$L:$L,$B23,'Detalii blocuri'!$AC:$AC,S$2)</f>
        <v>0</v>
      </c>
      <c r="V23" s="541">
        <f>COUNTIFS('Detalii blocuri'!$C:$C,"&gt;0",'Detalii blocuri'!$L:$L,$B23,'Detalii blocuri'!$AC:$AC,V$2)</f>
        <v>0</v>
      </c>
      <c r="W23" s="543">
        <f>SUMIFS('Detalii blocuri'!$K:$K,'Detalii blocuri'!$L:$L,$B23,'Detalii blocuri'!$AC:$AC,V$2)</f>
        <v>0</v>
      </c>
      <c r="X23" s="542">
        <f>SUMIFS('Detalii blocuri'!$N:$N,'Detalii blocuri'!$L:$L,$B23,'Detalii blocuri'!$AC:$AC,V$2)</f>
        <v>0</v>
      </c>
      <c r="Y23" s="532"/>
    </row>
    <row r="24" spans="2:25">
      <c r="B24" s="588">
        <v>16</v>
      </c>
      <c r="C24" s="547" t="s">
        <v>1536</v>
      </c>
      <c r="D24" s="531" t="s">
        <v>1284</v>
      </c>
      <c r="E24" s="531">
        <v>22.5</v>
      </c>
      <c r="F24" s="596">
        <v>64136255</v>
      </c>
      <c r="G24" s="544">
        <f>COUNTIFS('Detalii blocuri'!$C:$C,"&gt;0",'Detalii blocuri'!$L:$L,$B24,'Detalii blocuri'!$AC:$AC,G$2)</f>
        <v>0</v>
      </c>
      <c r="H24" s="545">
        <f>SUMIFS('Detalii blocuri'!$K:$K,'Detalii blocuri'!$L:$L,$B24,'Detalii blocuri'!$AC:$AC,G$2)</f>
        <v>0</v>
      </c>
      <c r="I24" s="546">
        <f>SUMIFS('Detalii blocuri'!$N:$N,'Detalii blocuri'!$L:$L,$B24,'Detalii blocuri'!$AC:$AC,G$2)</f>
        <v>0</v>
      </c>
      <c r="J24" s="581">
        <f>COUNTIFS('Detalii blocuri'!$C:$C,"&gt;0",'Detalii blocuri'!$L:$L,$B24,'Detalii blocuri'!$AC:$AC,J$2)</f>
        <v>0</v>
      </c>
      <c r="K24" s="582">
        <f>SUMIFS('Detalii blocuri'!$K:$K,'Detalii blocuri'!$L:$L,$B24,'Detalii blocuri'!$AC:$AC,J$2)</f>
        <v>0</v>
      </c>
      <c r="L24" s="583">
        <f>SUMIFS('Detalii blocuri'!$N:$N,'Detalii blocuri'!$L:$L,$B24,'Detalii blocuri'!$AC:$AC,J$2)</f>
        <v>0</v>
      </c>
      <c r="M24" s="581">
        <f>COUNTIFS('Detalii blocuri'!$C:$C,"&gt;0",'Detalii blocuri'!$L:$L,$B24,'Detalii blocuri'!$AC:$AC,M$2)</f>
        <v>0</v>
      </c>
      <c r="N24" s="582">
        <f>SUMIFS('Detalii blocuri'!$K:$K,'Detalii blocuri'!$L:$L,$B24,'Detalii blocuri'!$AC:$AC,M$2)</f>
        <v>0</v>
      </c>
      <c r="O24" s="583">
        <f>SUMIFS('Detalii blocuri'!$N:$N,'Detalii blocuri'!$L:$L,$B24,'Detalii blocuri'!$AC:$AC,M$2)</f>
        <v>0</v>
      </c>
      <c r="P24" s="581">
        <f>COUNTIFS('Detalii blocuri'!$C:$C,"&gt;0",'Detalii blocuri'!$L:$L,$B24,'Detalii blocuri'!$AC:$AC,P$2)</f>
        <v>0</v>
      </c>
      <c r="Q24" s="582">
        <f>SUMIFS('Detalii blocuri'!$K:$K,'Detalii blocuri'!$L:$L,$B24,'Detalii blocuri'!$AC:$AC,P$2)</f>
        <v>0</v>
      </c>
      <c r="R24" s="583">
        <f>SUMIFS('Detalii blocuri'!$N:$N,'Detalii blocuri'!$L:$L,$B24,'Detalii blocuri'!$AC:$AC,P$2)</f>
        <v>0</v>
      </c>
      <c r="S24" s="584">
        <f>COUNTIFS('Detalii blocuri'!$C:$C,"&gt;0",'Detalii blocuri'!$L:$L,$B24,'Detalii blocuri'!$AC:$AC,S$2)</f>
        <v>1</v>
      </c>
      <c r="T24" s="585">
        <f>SUMIFS('Detalii blocuri'!$K:$K,'Detalii blocuri'!$L:$L,$B24,'Detalii blocuri'!$AC:$AC,S$2)</f>
        <v>1</v>
      </c>
      <c r="U24" s="586">
        <f>SUMIFS('Detalii blocuri'!$N:$N,'Detalii blocuri'!$L:$L,$B24,'Detalii blocuri'!$AC:$AC,S$2)</f>
        <v>0</v>
      </c>
      <c r="V24" s="584">
        <f>COUNTIFS('Detalii blocuri'!$C:$C,"&gt;0",'Detalii blocuri'!$L:$L,$B24,'Detalii blocuri'!$AC:$AC,V$2)</f>
        <v>0</v>
      </c>
      <c r="W24" s="585">
        <f>SUMIFS('Detalii blocuri'!$K:$K,'Detalii blocuri'!$L:$L,$B24,'Detalii blocuri'!$AC:$AC,V$2)</f>
        <v>0</v>
      </c>
      <c r="X24" s="586">
        <f>SUMIFS('Detalii blocuri'!$N:$N,'Detalii blocuri'!$L:$L,$B24,'Detalii blocuri'!$AC:$AC,V$2)</f>
        <v>0</v>
      </c>
      <c r="Y24" s="532"/>
    </row>
    <row r="25" spans="2:25">
      <c r="B25" s="587">
        <v>17</v>
      </c>
      <c r="C25" s="548" t="s">
        <v>1537</v>
      </c>
      <c r="D25" s="590" t="s">
        <v>1285</v>
      </c>
      <c r="E25" s="590">
        <v>23</v>
      </c>
      <c r="F25" s="595">
        <v>64112255</v>
      </c>
      <c r="G25" s="537">
        <f>COUNTIFS('Detalii blocuri'!$C:$C,"&gt;0",'Detalii blocuri'!$L:$L,$B25,'Detalii blocuri'!$AC:$AC,G$2)</f>
        <v>0</v>
      </c>
      <c r="H25" s="538">
        <f>SUMIFS('Detalii blocuri'!$K:$K,'Detalii blocuri'!$L:$L,$B25,'Detalii blocuri'!$AC:$AC,G$2)</f>
        <v>0</v>
      </c>
      <c r="I25" s="535">
        <f>SUMIFS('Detalii blocuri'!$N:$N,'Detalii blocuri'!$L:$L,$B25,'Detalii blocuri'!$AC:$AC,G$2)</f>
        <v>0</v>
      </c>
      <c r="J25" s="539">
        <f>COUNTIFS('Detalii blocuri'!$C:$C,"&gt;0",'Detalii blocuri'!$L:$L,$B25,'Detalii blocuri'!$AC:$AC,J$2)</f>
        <v>0</v>
      </c>
      <c r="K25" s="540">
        <f>SUMIFS('Detalii blocuri'!$K:$K,'Detalii blocuri'!$L:$L,$B25,'Detalii blocuri'!$AC:$AC,J$2)</f>
        <v>0</v>
      </c>
      <c r="L25" s="536">
        <f>SUMIFS('Detalii blocuri'!$N:$N,'Detalii blocuri'!$L:$L,$B25,'Detalii blocuri'!$AC:$AC,J$2)</f>
        <v>0</v>
      </c>
      <c r="M25" s="539">
        <f>COUNTIFS('Detalii blocuri'!$C:$C,"&gt;0",'Detalii blocuri'!$L:$L,$B25,'Detalii blocuri'!$AC:$AC,M$2)</f>
        <v>0</v>
      </c>
      <c r="N25" s="540">
        <f>SUMIFS('Detalii blocuri'!$K:$K,'Detalii blocuri'!$L:$L,$B25,'Detalii blocuri'!$AC:$AC,M$2)</f>
        <v>0</v>
      </c>
      <c r="O25" s="536">
        <f>SUMIFS('Detalii blocuri'!$N:$N,'Detalii blocuri'!$L:$L,$B25,'Detalii blocuri'!$AC:$AC,M$2)</f>
        <v>0</v>
      </c>
      <c r="P25" s="539">
        <f>COUNTIFS('Detalii blocuri'!$C:$C,"&gt;0",'Detalii blocuri'!$L:$L,$B25,'Detalii blocuri'!$AC:$AC,P$2)</f>
        <v>0</v>
      </c>
      <c r="Q25" s="540">
        <f>SUMIFS('Detalii blocuri'!$K:$K,'Detalii blocuri'!$L:$L,$B25,'Detalii blocuri'!$AC:$AC,P$2)</f>
        <v>0</v>
      </c>
      <c r="R25" s="536">
        <f>SUMIFS('Detalii blocuri'!$N:$N,'Detalii blocuri'!$L:$L,$B25,'Detalii blocuri'!$AC:$AC,P$2)</f>
        <v>0</v>
      </c>
      <c r="S25" s="541">
        <f>COUNTIFS('Detalii blocuri'!$C:$C,"&gt;0",'Detalii blocuri'!$L:$L,$B25,'Detalii blocuri'!$AC:$AC,S$2)</f>
        <v>2</v>
      </c>
      <c r="T25" s="543">
        <f>SUMIFS('Detalii blocuri'!$K:$K,'Detalii blocuri'!$L:$L,$B25,'Detalii blocuri'!$AC:$AC,S$2)</f>
        <v>2</v>
      </c>
      <c r="U25" s="542">
        <f>SUMIFS('Detalii blocuri'!$N:$N,'Detalii blocuri'!$L:$L,$B25,'Detalii blocuri'!$AC:$AC,S$2)</f>
        <v>0</v>
      </c>
      <c r="V25" s="541">
        <f>COUNTIFS('Detalii blocuri'!$C:$C,"&gt;0",'Detalii blocuri'!$L:$L,$B25,'Detalii blocuri'!$AC:$AC,V$2)</f>
        <v>0</v>
      </c>
      <c r="W25" s="543">
        <f>SUMIFS('Detalii blocuri'!$K:$K,'Detalii blocuri'!$L:$L,$B25,'Detalii blocuri'!$AC:$AC,V$2)</f>
        <v>0</v>
      </c>
      <c r="X25" s="542">
        <f>SUMIFS('Detalii blocuri'!$N:$N,'Detalii blocuri'!$L:$L,$B25,'Detalii blocuri'!$AC:$AC,V$2)</f>
        <v>0</v>
      </c>
      <c r="Y25" s="532"/>
    </row>
    <row r="26" spans="2:25">
      <c r="B26" s="587">
        <v>18</v>
      </c>
      <c r="C26" s="548" t="s">
        <v>1538</v>
      </c>
      <c r="D26" s="590" t="s">
        <v>1286</v>
      </c>
      <c r="E26" s="590">
        <v>23.5</v>
      </c>
      <c r="F26" s="593" t="s">
        <v>1344</v>
      </c>
      <c r="G26" s="537">
        <f>COUNTIFS('Detalii blocuri'!$C:$C,"&gt;0",'Detalii blocuri'!$L:$L,$B26,'Detalii blocuri'!$AC:$AC,G$2)</f>
        <v>0</v>
      </c>
      <c r="H26" s="538">
        <f>SUMIFS('Detalii blocuri'!$K:$K,'Detalii blocuri'!$L:$L,$B26,'Detalii blocuri'!$AC:$AC,G$2)</f>
        <v>0</v>
      </c>
      <c r="I26" s="535">
        <f>SUMIFS('Detalii blocuri'!$N:$N,'Detalii blocuri'!$L:$L,$B26,'Detalii blocuri'!$AC:$AC,G$2)</f>
        <v>0</v>
      </c>
      <c r="J26" s="539">
        <f>COUNTIFS('Detalii blocuri'!$C:$C,"&gt;0",'Detalii blocuri'!$L:$L,$B26,'Detalii blocuri'!$AC:$AC,J$2)</f>
        <v>0</v>
      </c>
      <c r="K26" s="540">
        <f>SUMIFS('Detalii blocuri'!$K:$K,'Detalii blocuri'!$L:$L,$B26,'Detalii blocuri'!$AC:$AC,J$2)</f>
        <v>0</v>
      </c>
      <c r="L26" s="536">
        <f>SUMIFS('Detalii blocuri'!$N:$N,'Detalii blocuri'!$L:$L,$B26,'Detalii blocuri'!$AC:$AC,J$2)</f>
        <v>0</v>
      </c>
      <c r="M26" s="539">
        <f>COUNTIFS('Detalii blocuri'!$C:$C,"&gt;0",'Detalii blocuri'!$L:$L,$B26,'Detalii blocuri'!$AC:$AC,M$2)</f>
        <v>0</v>
      </c>
      <c r="N26" s="540">
        <f>SUMIFS('Detalii blocuri'!$K:$K,'Detalii blocuri'!$L:$L,$B26,'Detalii blocuri'!$AC:$AC,M$2)</f>
        <v>0</v>
      </c>
      <c r="O26" s="536">
        <f>SUMIFS('Detalii blocuri'!$N:$N,'Detalii blocuri'!$L:$L,$B26,'Detalii blocuri'!$AC:$AC,M$2)</f>
        <v>0</v>
      </c>
      <c r="P26" s="539">
        <f>COUNTIFS('Detalii blocuri'!$C:$C,"&gt;0",'Detalii blocuri'!$L:$L,$B26,'Detalii blocuri'!$AC:$AC,P$2)</f>
        <v>0</v>
      </c>
      <c r="Q26" s="540">
        <f>SUMIFS('Detalii blocuri'!$K:$K,'Detalii blocuri'!$L:$L,$B26,'Detalii blocuri'!$AC:$AC,P$2)</f>
        <v>0</v>
      </c>
      <c r="R26" s="536">
        <f>SUMIFS('Detalii blocuri'!$N:$N,'Detalii blocuri'!$L:$L,$B26,'Detalii blocuri'!$AC:$AC,P$2)</f>
        <v>0</v>
      </c>
      <c r="S26" s="541">
        <f>COUNTIFS('Detalii blocuri'!$C:$C,"&gt;0",'Detalii blocuri'!$L:$L,$B26,'Detalii blocuri'!$AC:$AC,S$2)</f>
        <v>1</v>
      </c>
      <c r="T26" s="543">
        <f>SUMIFS('Detalii blocuri'!$K:$K,'Detalii blocuri'!$L:$L,$B26,'Detalii blocuri'!$AC:$AC,S$2)</f>
        <v>2</v>
      </c>
      <c r="U26" s="542">
        <f>SUMIFS('Detalii blocuri'!$N:$N,'Detalii blocuri'!$L:$L,$B26,'Detalii blocuri'!$AC:$AC,S$2)</f>
        <v>228</v>
      </c>
      <c r="V26" s="541">
        <f>COUNTIFS('Detalii blocuri'!$C:$C,"&gt;0",'Detalii blocuri'!$L:$L,$B26,'Detalii blocuri'!$AC:$AC,V$2)</f>
        <v>0</v>
      </c>
      <c r="W26" s="543">
        <f>SUMIFS('Detalii blocuri'!$K:$K,'Detalii blocuri'!$L:$L,$B26,'Detalii blocuri'!$AC:$AC,V$2)</f>
        <v>0</v>
      </c>
      <c r="X26" s="542">
        <f>SUMIFS('Detalii blocuri'!$N:$N,'Detalii blocuri'!$L:$L,$B26,'Detalii blocuri'!$AC:$AC,V$2)</f>
        <v>0</v>
      </c>
      <c r="Y26" s="532"/>
    </row>
    <row r="27" spans="2:25">
      <c r="B27" s="587">
        <v>19</v>
      </c>
      <c r="C27" s="548" t="s">
        <v>1539</v>
      </c>
      <c r="D27" s="590" t="s">
        <v>1287</v>
      </c>
      <c r="E27" s="590">
        <v>24</v>
      </c>
      <c r="F27" s="593" t="s">
        <v>1345</v>
      </c>
      <c r="G27" s="537">
        <f>COUNTIFS('Detalii blocuri'!$C:$C,"&gt;0",'Detalii blocuri'!$L:$L,$B27,'Detalii blocuri'!$AC:$AC,G$2)</f>
        <v>0</v>
      </c>
      <c r="H27" s="538">
        <f>SUMIFS('Detalii blocuri'!$K:$K,'Detalii blocuri'!$L:$L,$B27,'Detalii blocuri'!$AC:$AC,G$2)</f>
        <v>0</v>
      </c>
      <c r="I27" s="535">
        <f>SUMIFS('Detalii blocuri'!$N:$N,'Detalii blocuri'!$L:$L,$B27,'Detalii blocuri'!$AC:$AC,G$2)</f>
        <v>0</v>
      </c>
      <c r="J27" s="539">
        <f>COUNTIFS('Detalii blocuri'!$C:$C,"&gt;0",'Detalii blocuri'!$L:$L,$B27,'Detalii blocuri'!$AC:$AC,J$2)</f>
        <v>0</v>
      </c>
      <c r="K27" s="540">
        <f>SUMIFS('Detalii blocuri'!$K:$K,'Detalii blocuri'!$L:$L,$B27,'Detalii blocuri'!$AC:$AC,J$2)</f>
        <v>0</v>
      </c>
      <c r="L27" s="536">
        <f>SUMIFS('Detalii blocuri'!$N:$N,'Detalii blocuri'!$L:$L,$B27,'Detalii blocuri'!$AC:$AC,J$2)</f>
        <v>0</v>
      </c>
      <c r="M27" s="539">
        <f>COUNTIFS('Detalii blocuri'!$C:$C,"&gt;0",'Detalii blocuri'!$L:$L,$B27,'Detalii blocuri'!$AC:$AC,M$2)</f>
        <v>0</v>
      </c>
      <c r="N27" s="540">
        <f>SUMIFS('Detalii blocuri'!$K:$K,'Detalii blocuri'!$L:$L,$B27,'Detalii blocuri'!$AC:$AC,M$2)</f>
        <v>0</v>
      </c>
      <c r="O27" s="536">
        <f>SUMIFS('Detalii blocuri'!$N:$N,'Detalii blocuri'!$L:$L,$B27,'Detalii blocuri'!$AC:$AC,M$2)</f>
        <v>0</v>
      </c>
      <c r="P27" s="539">
        <f>COUNTIFS('Detalii blocuri'!$C:$C,"&gt;0",'Detalii blocuri'!$L:$L,$B27,'Detalii blocuri'!$AC:$AC,P$2)</f>
        <v>0</v>
      </c>
      <c r="Q27" s="540">
        <f>SUMIFS('Detalii blocuri'!$K:$K,'Detalii blocuri'!$L:$L,$B27,'Detalii blocuri'!$AC:$AC,P$2)</f>
        <v>0</v>
      </c>
      <c r="R27" s="536">
        <f>SUMIFS('Detalii blocuri'!$N:$N,'Detalii blocuri'!$L:$L,$B27,'Detalii blocuri'!$AC:$AC,P$2)</f>
        <v>0</v>
      </c>
      <c r="S27" s="541">
        <f>COUNTIFS('Detalii blocuri'!$C:$C,"&gt;0",'Detalii blocuri'!$L:$L,$B27,'Detalii blocuri'!$AC:$AC,S$2)</f>
        <v>0</v>
      </c>
      <c r="T27" s="543">
        <f>SUMIFS('Detalii blocuri'!$K:$K,'Detalii blocuri'!$L:$L,$B27,'Detalii blocuri'!$AC:$AC,S$2)</f>
        <v>0</v>
      </c>
      <c r="U27" s="542">
        <f>SUMIFS('Detalii blocuri'!$N:$N,'Detalii blocuri'!$L:$L,$B27,'Detalii blocuri'!$AC:$AC,S$2)</f>
        <v>0</v>
      </c>
      <c r="V27" s="541">
        <f>COUNTIFS('Detalii blocuri'!$C:$C,"&gt;0",'Detalii blocuri'!$L:$L,$B27,'Detalii blocuri'!$AC:$AC,V$2)</f>
        <v>0</v>
      </c>
      <c r="W27" s="543">
        <f>SUMIFS('Detalii blocuri'!$K:$K,'Detalii blocuri'!$L:$L,$B27,'Detalii blocuri'!$AC:$AC,V$2)</f>
        <v>0</v>
      </c>
      <c r="X27" s="542">
        <f>SUMIFS('Detalii blocuri'!$N:$N,'Detalii blocuri'!$L:$L,$B27,'Detalii blocuri'!$AC:$AC,V$2)</f>
        <v>0</v>
      </c>
      <c r="Y27" s="532"/>
    </row>
    <row r="28" spans="2:25">
      <c r="B28" s="587">
        <v>20</v>
      </c>
      <c r="C28" s="548" t="s">
        <v>1540</v>
      </c>
      <c r="D28" s="590" t="s">
        <v>1288</v>
      </c>
      <c r="E28" s="590">
        <v>24.5</v>
      </c>
      <c r="F28" s="593" t="s">
        <v>1346</v>
      </c>
      <c r="G28" s="537">
        <f>COUNTIFS('Detalii blocuri'!$C:$C,"&gt;0",'Detalii blocuri'!$L:$L,$B28,'Detalii blocuri'!$AC:$AC,G$2)</f>
        <v>0</v>
      </c>
      <c r="H28" s="538">
        <f>SUMIFS('Detalii blocuri'!$K:$K,'Detalii blocuri'!$L:$L,$B28,'Detalii blocuri'!$AC:$AC,G$2)</f>
        <v>0</v>
      </c>
      <c r="I28" s="535">
        <f>SUMIFS('Detalii blocuri'!$N:$N,'Detalii blocuri'!$L:$L,$B28,'Detalii blocuri'!$AC:$AC,G$2)</f>
        <v>0</v>
      </c>
      <c r="J28" s="539">
        <f>COUNTIFS('Detalii blocuri'!$C:$C,"&gt;0",'Detalii blocuri'!$L:$L,$B28,'Detalii blocuri'!$AC:$AC,J$2)</f>
        <v>0</v>
      </c>
      <c r="K28" s="540">
        <f>SUMIFS('Detalii blocuri'!$K:$K,'Detalii blocuri'!$L:$L,$B28,'Detalii blocuri'!$AC:$AC,J$2)</f>
        <v>0</v>
      </c>
      <c r="L28" s="536">
        <f>SUMIFS('Detalii blocuri'!$N:$N,'Detalii blocuri'!$L:$L,$B28,'Detalii blocuri'!$AC:$AC,J$2)</f>
        <v>0</v>
      </c>
      <c r="M28" s="539">
        <f>COUNTIFS('Detalii blocuri'!$C:$C,"&gt;0",'Detalii blocuri'!$L:$L,$B28,'Detalii blocuri'!$AC:$AC,M$2)</f>
        <v>0</v>
      </c>
      <c r="N28" s="540">
        <f>SUMIFS('Detalii blocuri'!$K:$K,'Detalii blocuri'!$L:$L,$B28,'Detalii blocuri'!$AC:$AC,M$2)</f>
        <v>0</v>
      </c>
      <c r="O28" s="536">
        <f>SUMIFS('Detalii blocuri'!$N:$N,'Detalii blocuri'!$L:$L,$B28,'Detalii blocuri'!$AC:$AC,M$2)</f>
        <v>0</v>
      </c>
      <c r="P28" s="539">
        <f>COUNTIFS('Detalii blocuri'!$C:$C,"&gt;0",'Detalii blocuri'!$L:$L,$B28,'Detalii blocuri'!$AC:$AC,P$2)</f>
        <v>0</v>
      </c>
      <c r="Q28" s="540">
        <f>SUMIFS('Detalii blocuri'!$K:$K,'Detalii blocuri'!$L:$L,$B28,'Detalii blocuri'!$AC:$AC,P$2)</f>
        <v>0</v>
      </c>
      <c r="R28" s="536">
        <f>SUMIFS('Detalii blocuri'!$N:$N,'Detalii blocuri'!$L:$L,$B28,'Detalii blocuri'!$AC:$AC,P$2)</f>
        <v>0</v>
      </c>
      <c r="S28" s="541">
        <f>COUNTIFS('Detalii blocuri'!$C:$C,"&gt;0",'Detalii blocuri'!$L:$L,$B28,'Detalii blocuri'!$AC:$AC,S$2)</f>
        <v>1</v>
      </c>
      <c r="T28" s="543">
        <f>SUMIFS('Detalii blocuri'!$K:$K,'Detalii blocuri'!$L:$L,$B28,'Detalii blocuri'!$AC:$AC,S$2)</f>
        <v>0</v>
      </c>
      <c r="U28" s="542">
        <f>SUMIFS('Detalii blocuri'!$N:$N,'Detalii blocuri'!$L:$L,$B28,'Detalii blocuri'!$AC:$AC,S$2)</f>
        <v>0</v>
      </c>
      <c r="V28" s="541">
        <f>COUNTIFS('Detalii blocuri'!$C:$C,"&gt;0",'Detalii blocuri'!$L:$L,$B28,'Detalii blocuri'!$AC:$AC,V$2)</f>
        <v>0</v>
      </c>
      <c r="W28" s="543">
        <f>SUMIFS('Detalii blocuri'!$K:$K,'Detalii blocuri'!$L:$L,$B28,'Detalii blocuri'!$AC:$AC,V$2)</f>
        <v>0</v>
      </c>
      <c r="X28" s="542">
        <f>SUMIFS('Detalii blocuri'!$N:$N,'Detalii blocuri'!$L:$L,$B28,'Detalii blocuri'!$AC:$AC,V$2)</f>
        <v>0</v>
      </c>
      <c r="Y28" s="532"/>
    </row>
    <row r="29" spans="2:25">
      <c r="B29" s="588">
        <v>21</v>
      </c>
      <c r="C29" s="547" t="s">
        <v>1541</v>
      </c>
      <c r="D29" s="531" t="s">
        <v>1289</v>
      </c>
      <c r="E29" s="531">
        <v>25</v>
      </c>
      <c r="F29" s="594" t="s">
        <v>1347</v>
      </c>
      <c r="G29" s="544">
        <f>COUNTIFS('Detalii blocuri'!$C:$C,"&gt;0",'Detalii blocuri'!$L:$L,$B29,'Detalii blocuri'!$AC:$AC,G$2)</f>
        <v>0</v>
      </c>
      <c r="H29" s="545">
        <f>SUMIFS('Detalii blocuri'!$K:$K,'Detalii blocuri'!$L:$L,$B29,'Detalii blocuri'!$AC:$AC,G$2)</f>
        <v>0</v>
      </c>
      <c r="I29" s="546">
        <f>SUMIFS('Detalii blocuri'!$N:$N,'Detalii blocuri'!$L:$L,$B29,'Detalii blocuri'!$AC:$AC,G$2)</f>
        <v>0</v>
      </c>
      <c r="J29" s="581">
        <f>COUNTIFS('Detalii blocuri'!$C:$C,"&gt;0",'Detalii blocuri'!$L:$L,$B29,'Detalii blocuri'!$AC:$AC,J$2)</f>
        <v>0</v>
      </c>
      <c r="K29" s="582">
        <f>SUMIFS('Detalii blocuri'!$K:$K,'Detalii blocuri'!$L:$L,$B29,'Detalii blocuri'!$AC:$AC,J$2)</f>
        <v>0</v>
      </c>
      <c r="L29" s="583">
        <f>SUMIFS('Detalii blocuri'!$N:$N,'Detalii blocuri'!$L:$L,$B29,'Detalii blocuri'!$AC:$AC,J$2)</f>
        <v>0</v>
      </c>
      <c r="M29" s="581">
        <f>COUNTIFS('Detalii blocuri'!$C:$C,"&gt;0",'Detalii blocuri'!$L:$L,$B29,'Detalii blocuri'!$AC:$AC,M$2)</f>
        <v>0</v>
      </c>
      <c r="N29" s="582">
        <f>SUMIFS('Detalii blocuri'!$K:$K,'Detalii blocuri'!$L:$L,$B29,'Detalii blocuri'!$AC:$AC,M$2)</f>
        <v>0</v>
      </c>
      <c r="O29" s="583">
        <f>SUMIFS('Detalii blocuri'!$N:$N,'Detalii blocuri'!$L:$L,$B29,'Detalii blocuri'!$AC:$AC,M$2)</f>
        <v>0</v>
      </c>
      <c r="P29" s="581">
        <f>COUNTIFS('Detalii blocuri'!$C:$C,"&gt;0",'Detalii blocuri'!$L:$L,$B29,'Detalii blocuri'!$AC:$AC,P$2)</f>
        <v>0</v>
      </c>
      <c r="Q29" s="582">
        <f>SUMIFS('Detalii blocuri'!$K:$K,'Detalii blocuri'!$L:$L,$B29,'Detalii blocuri'!$AC:$AC,P$2)</f>
        <v>0</v>
      </c>
      <c r="R29" s="583">
        <f>SUMIFS('Detalii blocuri'!$N:$N,'Detalii blocuri'!$L:$L,$B29,'Detalii blocuri'!$AC:$AC,P$2)</f>
        <v>0</v>
      </c>
      <c r="S29" s="584">
        <f>COUNTIFS('Detalii blocuri'!$C:$C,"&gt;0",'Detalii blocuri'!$L:$L,$B29,'Detalii blocuri'!$AC:$AC,S$2)</f>
        <v>0</v>
      </c>
      <c r="T29" s="585">
        <f>SUMIFS('Detalii blocuri'!$K:$K,'Detalii blocuri'!$L:$L,$B29,'Detalii blocuri'!$AC:$AC,S$2)</f>
        <v>0</v>
      </c>
      <c r="U29" s="586">
        <f>SUMIFS('Detalii blocuri'!$N:$N,'Detalii blocuri'!$L:$L,$B29,'Detalii blocuri'!$AC:$AC,S$2)</f>
        <v>0</v>
      </c>
      <c r="V29" s="584">
        <f>COUNTIFS('Detalii blocuri'!$C:$C,"&gt;0",'Detalii blocuri'!$L:$L,$B29,'Detalii blocuri'!$AC:$AC,V$2)</f>
        <v>0</v>
      </c>
      <c r="W29" s="585">
        <f>SUMIFS('Detalii blocuri'!$K:$K,'Detalii blocuri'!$L:$L,$B29,'Detalii blocuri'!$AC:$AC,V$2)</f>
        <v>0</v>
      </c>
      <c r="X29" s="586">
        <f>SUMIFS('Detalii blocuri'!$N:$N,'Detalii blocuri'!$L:$L,$B29,'Detalii blocuri'!$AC:$AC,V$2)</f>
        <v>0</v>
      </c>
      <c r="Y29" s="532"/>
    </row>
    <row r="30" spans="2:25">
      <c r="B30" s="587">
        <v>22</v>
      </c>
      <c r="C30" s="548" t="s">
        <v>1542</v>
      </c>
      <c r="D30" s="590" t="s">
        <v>1290</v>
      </c>
      <c r="E30" s="590">
        <v>25.5</v>
      </c>
      <c r="F30" s="593" t="s">
        <v>1348</v>
      </c>
      <c r="G30" s="537">
        <f>COUNTIFS('Detalii blocuri'!$C:$C,"&gt;0",'Detalii blocuri'!$L:$L,$B30,'Detalii blocuri'!$AC:$AC,G$2)</f>
        <v>0</v>
      </c>
      <c r="H30" s="538">
        <f>SUMIFS('Detalii blocuri'!$K:$K,'Detalii blocuri'!$L:$L,$B30,'Detalii blocuri'!$AC:$AC,G$2)</f>
        <v>0</v>
      </c>
      <c r="I30" s="535">
        <f>SUMIFS('Detalii blocuri'!$N:$N,'Detalii blocuri'!$L:$L,$B30,'Detalii blocuri'!$AC:$AC,G$2)</f>
        <v>0</v>
      </c>
      <c r="J30" s="539">
        <f>COUNTIFS('Detalii blocuri'!$C:$C,"&gt;0",'Detalii blocuri'!$L:$L,$B30,'Detalii blocuri'!$AC:$AC,J$2)</f>
        <v>0</v>
      </c>
      <c r="K30" s="540">
        <f>SUMIFS('Detalii blocuri'!$K:$K,'Detalii blocuri'!$L:$L,$B30,'Detalii blocuri'!$AC:$AC,J$2)</f>
        <v>0</v>
      </c>
      <c r="L30" s="536">
        <f>SUMIFS('Detalii blocuri'!$N:$N,'Detalii blocuri'!$L:$L,$B30,'Detalii blocuri'!$AC:$AC,J$2)</f>
        <v>0</v>
      </c>
      <c r="M30" s="539">
        <f>COUNTIFS('Detalii blocuri'!$C:$C,"&gt;0",'Detalii blocuri'!$L:$L,$B30,'Detalii blocuri'!$AC:$AC,M$2)</f>
        <v>0</v>
      </c>
      <c r="N30" s="540">
        <f>SUMIFS('Detalii blocuri'!$K:$K,'Detalii blocuri'!$L:$L,$B30,'Detalii blocuri'!$AC:$AC,M$2)</f>
        <v>0</v>
      </c>
      <c r="O30" s="536">
        <f>SUMIFS('Detalii blocuri'!$N:$N,'Detalii blocuri'!$L:$L,$B30,'Detalii blocuri'!$AC:$AC,M$2)</f>
        <v>0</v>
      </c>
      <c r="P30" s="539">
        <f>COUNTIFS('Detalii blocuri'!$C:$C,"&gt;0",'Detalii blocuri'!$L:$L,$B30,'Detalii blocuri'!$AC:$AC,P$2)</f>
        <v>0</v>
      </c>
      <c r="Q30" s="540">
        <f>SUMIFS('Detalii blocuri'!$K:$K,'Detalii blocuri'!$L:$L,$B30,'Detalii blocuri'!$AC:$AC,P$2)</f>
        <v>0</v>
      </c>
      <c r="R30" s="536">
        <f>SUMIFS('Detalii blocuri'!$N:$N,'Detalii blocuri'!$L:$L,$B30,'Detalii blocuri'!$AC:$AC,P$2)</f>
        <v>0</v>
      </c>
      <c r="S30" s="541">
        <f>COUNTIFS('Detalii blocuri'!$C:$C,"&gt;0",'Detalii blocuri'!$L:$L,$B30,'Detalii blocuri'!$AC:$AC,S$2)</f>
        <v>0</v>
      </c>
      <c r="T30" s="543">
        <f>SUMIFS('Detalii blocuri'!$K:$K,'Detalii blocuri'!$L:$L,$B30,'Detalii blocuri'!$AC:$AC,S$2)</f>
        <v>0</v>
      </c>
      <c r="U30" s="542">
        <f>SUMIFS('Detalii blocuri'!$N:$N,'Detalii blocuri'!$L:$L,$B30,'Detalii blocuri'!$AC:$AC,S$2)</f>
        <v>0</v>
      </c>
      <c r="V30" s="541">
        <f>COUNTIFS('Detalii blocuri'!$C:$C,"&gt;0",'Detalii blocuri'!$L:$L,$B30,'Detalii blocuri'!$AC:$AC,V$2)</f>
        <v>0</v>
      </c>
      <c r="W30" s="543">
        <f>SUMIFS('Detalii blocuri'!$K:$K,'Detalii blocuri'!$L:$L,$B30,'Detalii blocuri'!$AC:$AC,V$2)</f>
        <v>0</v>
      </c>
      <c r="X30" s="542">
        <f>SUMIFS('Detalii blocuri'!$N:$N,'Detalii blocuri'!$L:$L,$B30,'Detalii blocuri'!$AC:$AC,V$2)</f>
        <v>0</v>
      </c>
      <c r="Y30" s="532"/>
    </row>
    <row r="31" spans="2:25">
      <c r="B31" s="587">
        <v>23</v>
      </c>
      <c r="C31" s="548" t="s">
        <v>1543</v>
      </c>
      <c r="D31" s="590" t="s">
        <v>1291</v>
      </c>
      <c r="E31" s="590">
        <v>26</v>
      </c>
      <c r="F31" s="593" t="s">
        <v>1349</v>
      </c>
      <c r="G31" s="537">
        <f>COUNTIFS('Detalii blocuri'!$C:$C,"&gt;0",'Detalii blocuri'!$L:$L,$B31,'Detalii blocuri'!$AC:$AC,G$2)</f>
        <v>0</v>
      </c>
      <c r="H31" s="538">
        <f>SUMIFS('Detalii blocuri'!$K:$K,'Detalii blocuri'!$L:$L,$B31,'Detalii blocuri'!$AC:$AC,G$2)</f>
        <v>0</v>
      </c>
      <c r="I31" s="535">
        <f>SUMIFS('Detalii blocuri'!$N:$N,'Detalii blocuri'!$L:$L,$B31,'Detalii blocuri'!$AC:$AC,G$2)</f>
        <v>0</v>
      </c>
      <c r="J31" s="539">
        <f>COUNTIFS('Detalii blocuri'!$C:$C,"&gt;0",'Detalii blocuri'!$L:$L,$B31,'Detalii blocuri'!$AC:$AC,J$2)</f>
        <v>0</v>
      </c>
      <c r="K31" s="540">
        <f>SUMIFS('Detalii blocuri'!$K:$K,'Detalii blocuri'!$L:$L,$B31,'Detalii blocuri'!$AC:$AC,J$2)</f>
        <v>0</v>
      </c>
      <c r="L31" s="536">
        <f>SUMIFS('Detalii blocuri'!$N:$N,'Detalii blocuri'!$L:$L,$B31,'Detalii blocuri'!$AC:$AC,J$2)</f>
        <v>0</v>
      </c>
      <c r="M31" s="539">
        <f>COUNTIFS('Detalii blocuri'!$C:$C,"&gt;0",'Detalii blocuri'!$L:$L,$B31,'Detalii blocuri'!$AC:$AC,M$2)</f>
        <v>0</v>
      </c>
      <c r="N31" s="540">
        <f>SUMIFS('Detalii blocuri'!$K:$K,'Detalii blocuri'!$L:$L,$B31,'Detalii blocuri'!$AC:$AC,M$2)</f>
        <v>0</v>
      </c>
      <c r="O31" s="536">
        <f>SUMIFS('Detalii blocuri'!$N:$N,'Detalii blocuri'!$L:$L,$B31,'Detalii blocuri'!$AC:$AC,M$2)</f>
        <v>0</v>
      </c>
      <c r="P31" s="539">
        <f>COUNTIFS('Detalii blocuri'!$C:$C,"&gt;0",'Detalii blocuri'!$L:$L,$B31,'Detalii blocuri'!$AC:$AC,P$2)</f>
        <v>0</v>
      </c>
      <c r="Q31" s="540">
        <f>SUMIFS('Detalii blocuri'!$K:$K,'Detalii blocuri'!$L:$L,$B31,'Detalii blocuri'!$AC:$AC,P$2)</f>
        <v>0</v>
      </c>
      <c r="R31" s="536">
        <f>SUMIFS('Detalii blocuri'!$N:$N,'Detalii blocuri'!$L:$L,$B31,'Detalii blocuri'!$AC:$AC,P$2)</f>
        <v>0</v>
      </c>
      <c r="S31" s="541">
        <f>COUNTIFS('Detalii blocuri'!$C:$C,"&gt;0",'Detalii blocuri'!$L:$L,$B31,'Detalii blocuri'!$AC:$AC,S$2)</f>
        <v>1</v>
      </c>
      <c r="T31" s="543">
        <f>SUMIFS('Detalii blocuri'!$K:$K,'Detalii blocuri'!$L:$L,$B31,'Detalii blocuri'!$AC:$AC,S$2)</f>
        <v>0</v>
      </c>
      <c r="U31" s="542">
        <f>SUMIFS('Detalii blocuri'!$N:$N,'Detalii blocuri'!$L:$L,$B31,'Detalii blocuri'!$AC:$AC,S$2)</f>
        <v>318</v>
      </c>
      <c r="V31" s="541">
        <f>COUNTIFS('Detalii blocuri'!$C:$C,"&gt;0",'Detalii blocuri'!$L:$L,$B31,'Detalii blocuri'!$AC:$AC,V$2)</f>
        <v>0</v>
      </c>
      <c r="W31" s="543">
        <f>SUMIFS('Detalii blocuri'!$K:$K,'Detalii blocuri'!$L:$L,$B31,'Detalii blocuri'!$AC:$AC,V$2)</f>
        <v>0</v>
      </c>
      <c r="X31" s="542">
        <f>SUMIFS('Detalii blocuri'!$N:$N,'Detalii blocuri'!$L:$L,$B31,'Detalii blocuri'!$AC:$AC,V$2)</f>
        <v>0</v>
      </c>
      <c r="Y31" s="532"/>
    </row>
    <row r="32" spans="2:25">
      <c r="B32" s="587">
        <v>24</v>
      </c>
      <c r="C32" s="548" t="s">
        <v>1544</v>
      </c>
      <c r="D32" s="590" t="s">
        <v>1292</v>
      </c>
      <c r="E32" s="590">
        <v>26.5</v>
      </c>
      <c r="F32" s="593" t="s">
        <v>1350</v>
      </c>
      <c r="G32" s="537">
        <f>COUNTIFS('Detalii blocuri'!$C:$C,"&gt;0",'Detalii blocuri'!$L:$L,$B32,'Detalii blocuri'!$AC:$AC,G$2)</f>
        <v>0</v>
      </c>
      <c r="H32" s="538">
        <f>SUMIFS('Detalii blocuri'!$K:$K,'Detalii blocuri'!$L:$L,$B32,'Detalii blocuri'!$AC:$AC,G$2)</f>
        <v>0</v>
      </c>
      <c r="I32" s="535">
        <f>SUMIFS('Detalii blocuri'!$N:$N,'Detalii blocuri'!$L:$L,$B32,'Detalii blocuri'!$AC:$AC,G$2)</f>
        <v>0</v>
      </c>
      <c r="J32" s="539">
        <f>COUNTIFS('Detalii blocuri'!$C:$C,"&gt;0",'Detalii blocuri'!$L:$L,$B32,'Detalii blocuri'!$AC:$AC,J$2)</f>
        <v>0</v>
      </c>
      <c r="K32" s="540">
        <f>SUMIFS('Detalii blocuri'!$K:$K,'Detalii blocuri'!$L:$L,$B32,'Detalii blocuri'!$AC:$AC,J$2)</f>
        <v>0</v>
      </c>
      <c r="L32" s="536">
        <f>SUMIFS('Detalii blocuri'!$N:$N,'Detalii blocuri'!$L:$L,$B32,'Detalii blocuri'!$AC:$AC,J$2)</f>
        <v>0</v>
      </c>
      <c r="M32" s="539">
        <f>COUNTIFS('Detalii blocuri'!$C:$C,"&gt;0",'Detalii blocuri'!$L:$L,$B32,'Detalii blocuri'!$AC:$AC,M$2)</f>
        <v>0</v>
      </c>
      <c r="N32" s="540">
        <f>SUMIFS('Detalii blocuri'!$K:$K,'Detalii blocuri'!$L:$L,$B32,'Detalii blocuri'!$AC:$AC,M$2)</f>
        <v>0</v>
      </c>
      <c r="O32" s="536">
        <f>SUMIFS('Detalii blocuri'!$N:$N,'Detalii blocuri'!$L:$L,$B32,'Detalii blocuri'!$AC:$AC,M$2)</f>
        <v>0</v>
      </c>
      <c r="P32" s="539">
        <f>COUNTIFS('Detalii blocuri'!$C:$C,"&gt;0",'Detalii blocuri'!$L:$L,$B32,'Detalii blocuri'!$AC:$AC,P$2)</f>
        <v>0</v>
      </c>
      <c r="Q32" s="540">
        <f>SUMIFS('Detalii blocuri'!$K:$K,'Detalii blocuri'!$L:$L,$B32,'Detalii blocuri'!$AC:$AC,P$2)</f>
        <v>0</v>
      </c>
      <c r="R32" s="536">
        <f>SUMIFS('Detalii blocuri'!$N:$N,'Detalii blocuri'!$L:$L,$B32,'Detalii blocuri'!$AC:$AC,P$2)</f>
        <v>0</v>
      </c>
      <c r="S32" s="541">
        <f>COUNTIFS('Detalii blocuri'!$C:$C,"&gt;0",'Detalii blocuri'!$L:$L,$B32,'Detalii blocuri'!$AC:$AC,S$2)</f>
        <v>0</v>
      </c>
      <c r="T32" s="543">
        <f>SUMIFS('Detalii blocuri'!$K:$K,'Detalii blocuri'!$L:$L,$B32,'Detalii blocuri'!$AC:$AC,S$2)</f>
        <v>0</v>
      </c>
      <c r="U32" s="542">
        <f>SUMIFS('Detalii blocuri'!$N:$N,'Detalii blocuri'!$L:$L,$B32,'Detalii blocuri'!$AC:$AC,S$2)</f>
        <v>0</v>
      </c>
      <c r="V32" s="541">
        <f>COUNTIFS('Detalii blocuri'!$C:$C,"&gt;0",'Detalii blocuri'!$L:$L,$B32,'Detalii blocuri'!$AC:$AC,V$2)</f>
        <v>0</v>
      </c>
      <c r="W32" s="543">
        <f>SUMIFS('Detalii blocuri'!$K:$K,'Detalii blocuri'!$L:$L,$B32,'Detalii blocuri'!$AC:$AC,V$2)</f>
        <v>0</v>
      </c>
      <c r="X32" s="542">
        <f>SUMIFS('Detalii blocuri'!$N:$N,'Detalii blocuri'!$L:$L,$B32,'Detalii blocuri'!$AC:$AC,V$2)</f>
        <v>0</v>
      </c>
      <c r="Y32" s="532"/>
    </row>
    <row r="33" spans="2:25">
      <c r="B33" s="587">
        <v>25</v>
      </c>
      <c r="C33" s="548" t="s">
        <v>1545</v>
      </c>
      <c r="D33" s="590" t="s">
        <v>1293</v>
      </c>
      <c r="E33" s="590">
        <v>27</v>
      </c>
      <c r="F33" s="593" t="s">
        <v>1351</v>
      </c>
      <c r="G33" s="537">
        <f>COUNTIFS('Detalii blocuri'!$C:$C,"&gt;0",'Detalii blocuri'!$L:$L,$B33,'Detalii blocuri'!$AC:$AC,G$2)</f>
        <v>0</v>
      </c>
      <c r="H33" s="538">
        <f>SUMIFS('Detalii blocuri'!$K:$K,'Detalii blocuri'!$L:$L,$B33,'Detalii blocuri'!$AC:$AC,G$2)</f>
        <v>0</v>
      </c>
      <c r="I33" s="535">
        <f>SUMIFS('Detalii blocuri'!$N:$N,'Detalii blocuri'!$L:$L,$B33,'Detalii blocuri'!$AC:$AC,G$2)</f>
        <v>0</v>
      </c>
      <c r="J33" s="539">
        <f>COUNTIFS('Detalii blocuri'!$C:$C,"&gt;0",'Detalii blocuri'!$L:$L,$B33,'Detalii blocuri'!$AC:$AC,J$2)</f>
        <v>0</v>
      </c>
      <c r="K33" s="540">
        <f>SUMIFS('Detalii blocuri'!$K:$K,'Detalii blocuri'!$L:$L,$B33,'Detalii blocuri'!$AC:$AC,J$2)</f>
        <v>0</v>
      </c>
      <c r="L33" s="536">
        <f>SUMIFS('Detalii blocuri'!$N:$N,'Detalii blocuri'!$L:$L,$B33,'Detalii blocuri'!$AC:$AC,J$2)</f>
        <v>0</v>
      </c>
      <c r="M33" s="539">
        <f>COUNTIFS('Detalii blocuri'!$C:$C,"&gt;0",'Detalii blocuri'!$L:$L,$B33,'Detalii blocuri'!$AC:$AC,M$2)</f>
        <v>0</v>
      </c>
      <c r="N33" s="540">
        <f>SUMIFS('Detalii blocuri'!$K:$K,'Detalii blocuri'!$L:$L,$B33,'Detalii blocuri'!$AC:$AC,M$2)</f>
        <v>0</v>
      </c>
      <c r="O33" s="536">
        <f>SUMIFS('Detalii blocuri'!$N:$N,'Detalii blocuri'!$L:$L,$B33,'Detalii blocuri'!$AC:$AC,M$2)</f>
        <v>0</v>
      </c>
      <c r="P33" s="539">
        <f>COUNTIFS('Detalii blocuri'!$C:$C,"&gt;0",'Detalii blocuri'!$L:$L,$B33,'Detalii blocuri'!$AC:$AC,P$2)</f>
        <v>0</v>
      </c>
      <c r="Q33" s="540">
        <f>SUMIFS('Detalii blocuri'!$K:$K,'Detalii blocuri'!$L:$L,$B33,'Detalii blocuri'!$AC:$AC,P$2)</f>
        <v>0</v>
      </c>
      <c r="R33" s="536">
        <f>SUMIFS('Detalii blocuri'!$N:$N,'Detalii blocuri'!$L:$L,$B33,'Detalii blocuri'!$AC:$AC,P$2)</f>
        <v>0</v>
      </c>
      <c r="S33" s="541">
        <f>COUNTIFS('Detalii blocuri'!$C:$C,"&gt;0",'Detalii blocuri'!$L:$L,$B33,'Detalii blocuri'!$AC:$AC,S$2)</f>
        <v>0</v>
      </c>
      <c r="T33" s="543">
        <f>SUMIFS('Detalii blocuri'!$K:$K,'Detalii blocuri'!$L:$L,$B33,'Detalii blocuri'!$AC:$AC,S$2)</f>
        <v>0</v>
      </c>
      <c r="U33" s="542">
        <f>SUMIFS('Detalii blocuri'!$N:$N,'Detalii blocuri'!$L:$L,$B33,'Detalii blocuri'!$AC:$AC,S$2)</f>
        <v>0</v>
      </c>
      <c r="V33" s="541">
        <f>COUNTIFS('Detalii blocuri'!$C:$C,"&gt;0",'Detalii blocuri'!$L:$L,$B33,'Detalii blocuri'!$AC:$AC,V$2)</f>
        <v>0</v>
      </c>
      <c r="W33" s="543">
        <f>SUMIFS('Detalii blocuri'!$K:$K,'Detalii blocuri'!$L:$L,$B33,'Detalii blocuri'!$AC:$AC,V$2)</f>
        <v>0</v>
      </c>
      <c r="X33" s="542">
        <f>SUMIFS('Detalii blocuri'!$N:$N,'Detalii blocuri'!$L:$L,$B33,'Detalii blocuri'!$AC:$AC,V$2)</f>
        <v>0</v>
      </c>
      <c r="Y33" s="532"/>
    </row>
    <row r="34" spans="2:25">
      <c r="B34" s="588">
        <v>26</v>
      </c>
      <c r="C34" s="547" t="s">
        <v>1546</v>
      </c>
      <c r="D34" s="531" t="s">
        <v>1294</v>
      </c>
      <c r="E34" s="531">
        <v>27.5</v>
      </c>
      <c r="F34" s="594" t="s">
        <v>1352</v>
      </c>
      <c r="G34" s="544">
        <f>COUNTIFS('Detalii blocuri'!$C:$C,"&gt;0",'Detalii blocuri'!$L:$L,$B34,'Detalii blocuri'!$AC:$AC,G$2)</f>
        <v>0</v>
      </c>
      <c r="H34" s="545">
        <f>SUMIFS('Detalii blocuri'!$K:$K,'Detalii blocuri'!$L:$L,$B34,'Detalii blocuri'!$AC:$AC,G$2)</f>
        <v>0</v>
      </c>
      <c r="I34" s="546">
        <f>SUMIFS('Detalii blocuri'!$N:$N,'Detalii blocuri'!$L:$L,$B34,'Detalii blocuri'!$AC:$AC,G$2)</f>
        <v>0</v>
      </c>
      <c r="J34" s="581">
        <f>COUNTIFS('Detalii blocuri'!$C:$C,"&gt;0",'Detalii blocuri'!$L:$L,$B34,'Detalii blocuri'!$AC:$AC,J$2)</f>
        <v>0</v>
      </c>
      <c r="K34" s="582">
        <f>SUMIFS('Detalii blocuri'!$K:$K,'Detalii blocuri'!$L:$L,$B34,'Detalii blocuri'!$AC:$AC,J$2)</f>
        <v>0</v>
      </c>
      <c r="L34" s="583">
        <f>SUMIFS('Detalii blocuri'!$N:$N,'Detalii blocuri'!$L:$L,$B34,'Detalii blocuri'!$AC:$AC,J$2)</f>
        <v>0</v>
      </c>
      <c r="M34" s="581">
        <f>COUNTIFS('Detalii blocuri'!$C:$C,"&gt;0",'Detalii blocuri'!$L:$L,$B34,'Detalii blocuri'!$AC:$AC,M$2)</f>
        <v>0</v>
      </c>
      <c r="N34" s="582">
        <f>SUMIFS('Detalii blocuri'!$K:$K,'Detalii blocuri'!$L:$L,$B34,'Detalii blocuri'!$AC:$AC,M$2)</f>
        <v>0</v>
      </c>
      <c r="O34" s="583">
        <f>SUMIFS('Detalii blocuri'!$N:$N,'Detalii blocuri'!$L:$L,$B34,'Detalii blocuri'!$AC:$AC,M$2)</f>
        <v>0</v>
      </c>
      <c r="P34" s="581">
        <f>COUNTIFS('Detalii blocuri'!$C:$C,"&gt;0",'Detalii blocuri'!$L:$L,$B34,'Detalii blocuri'!$AC:$AC,P$2)</f>
        <v>0</v>
      </c>
      <c r="Q34" s="582">
        <f>SUMIFS('Detalii blocuri'!$K:$K,'Detalii blocuri'!$L:$L,$B34,'Detalii blocuri'!$AC:$AC,P$2)</f>
        <v>0</v>
      </c>
      <c r="R34" s="583">
        <f>SUMIFS('Detalii blocuri'!$N:$N,'Detalii blocuri'!$L:$L,$B34,'Detalii blocuri'!$AC:$AC,P$2)</f>
        <v>0</v>
      </c>
      <c r="S34" s="584">
        <f>COUNTIFS('Detalii blocuri'!$C:$C,"&gt;0",'Detalii blocuri'!$L:$L,$B34,'Detalii blocuri'!$AC:$AC,S$2)</f>
        <v>1</v>
      </c>
      <c r="T34" s="585">
        <f>SUMIFS('Detalii blocuri'!$K:$K,'Detalii blocuri'!$L:$L,$B34,'Detalii blocuri'!$AC:$AC,S$2)</f>
        <v>1</v>
      </c>
      <c r="U34" s="586">
        <f>SUMIFS('Detalii blocuri'!$N:$N,'Detalii blocuri'!$L:$L,$B34,'Detalii blocuri'!$AC:$AC,S$2)</f>
        <v>182</v>
      </c>
      <c r="V34" s="584">
        <f>COUNTIFS('Detalii blocuri'!$C:$C,"&gt;0",'Detalii blocuri'!$L:$L,$B34,'Detalii blocuri'!$AC:$AC,V$2)</f>
        <v>0</v>
      </c>
      <c r="W34" s="585">
        <f>SUMIFS('Detalii blocuri'!$K:$K,'Detalii blocuri'!$L:$L,$B34,'Detalii blocuri'!$AC:$AC,V$2)</f>
        <v>0</v>
      </c>
      <c r="X34" s="586">
        <f>SUMIFS('Detalii blocuri'!$N:$N,'Detalii blocuri'!$L:$L,$B34,'Detalii blocuri'!$AC:$AC,V$2)</f>
        <v>0</v>
      </c>
      <c r="Y34" s="532"/>
    </row>
    <row r="35" spans="2:25">
      <c r="B35" s="587">
        <v>27</v>
      </c>
      <c r="C35" s="548" t="s">
        <v>1332</v>
      </c>
      <c r="D35" s="590" t="s">
        <v>1295</v>
      </c>
      <c r="E35" s="590">
        <v>28</v>
      </c>
      <c r="F35" s="593" t="s">
        <v>1353</v>
      </c>
      <c r="G35" s="537">
        <f>COUNTIFS('Detalii blocuri'!$C:$C,"&gt;0",'Detalii blocuri'!$L:$L,$B35,'Detalii blocuri'!$AC:$AC,G$2)</f>
        <v>0</v>
      </c>
      <c r="H35" s="538">
        <f>SUMIFS('Detalii blocuri'!$K:$K,'Detalii blocuri'!$L:$L,$B35,'Detalii blocuri'!$AC:$AC,G$2)</f>
        <v>0</v>
      </c>
      <c r="I35" s="535">
        <f>SUMIFS('Detalii blocuri'!$N:$N,'Detalii blocuri'!$L:$L,$B35,'Detalii blocuri'!$AC:$AC,G$2)</f>
        <v>0</v>
      </c>
      <c r="J35" s="539">
        <f>COUNTIFS('Detalii blocuri'!$C:$C,"&gt;0",'Detalii blocuri'!$L:$L,$B35,'Detalii blocuri'!$AC:$AC,J$2)</f>
        <v>0</v>
      </c>
      <c r="K35" s="540">
        <f>SUMIFS('Detalii blocuri'!$K:$K,'Detalii blocuri'!$L:$L,$B35,'Detalii blocuri'!$AC:$AC,J$2)</f>
        <v>0</v>
      </c>
      <c r="L35" s="536">
        <f>SUMIFS('Detalii blocuri'!$N:$N,'Detalii blocuri'!$L:$L,$B35,'Detalii blocuri'!$AC:$AC,J$2)</f>
        <v>0</v>
      </c>
      <c r="M35" s="539">
        <f>COUNTIFS('Detalii blocuri'!$C:$C,"&gt;0",'Detalii blocuri'!$L:$L,$B35,'Detalii blocuri'!$AC:$AC,M$2)</f>
        <v>0</v>
      </c>
      <c r="N35" s="540">
        <f>SUMIFS('Detalii blocuri'!$K:$K,'Detalii blocuri'!$L:$L,$B35,'Detalii blocuri'!$AC:$AC,M$2)</f>
        <v>0</v>
      </c>
      <c r="O35" s="536">
        <f>SUMIFS('Detalii blocuri'!$N:$N,'Detalii blocuri'!$L:$L,$B35,'Detalii blocuri'!$AC:$AC,M$2)</f>
        <v>0</v>
      </c>
      <c r="P35" s="539">
        <f>COUNTIFS('Detalii blocuri'!$C:$C,"&gt;0",'Detalii blocuri'!$L:$L,$B35,'Detalii blocuri'!$AC:$AC,P$2)</f>
        <v>0</v>
      </c>
      <c r="Q35" s="540">
        <f>SUMIFS('Detalii blocuri'!$K:$K,'Detalii blocuri'!$L:$L,$B35,'Detalii blocuri'!$AC:$AC,P$2)</f>
        <v>0</v>
      </c>
      <c r="R35" s="536">
        <f>SUMIFS('Detalii blocuri'!$N:$N,'Detalii blocuri'!$L:$L,$B35,'Detalii blocuri'!$AC:$AC,P$2)</f>
        <v>0</v>
      </c>
      <c r="S35" s="541">
        <f>COUNTIFS('Detalii blocuri'!$C:$C,"&gt;0",'Detalii blocuri'!$L:$L,$B35,'Detalii blocuri'!$AC:$AC,S$2)</f>
        <v>0</v>
      </c>
      <c r="T35" s="543">
        <f>SUMIFS('Detalii blocuri'!$K:$K,'Detalii blocuri'!$L:$L,$B35,'Detalii blocuri'!$AC:$AC,S$2)</f>
        <v>0</v>
      </c>
      <c r="U35" s="542">
        <f>SUMIFS('Detalii blocuri'!$N:$N,'Detalii blocuri'!$L:$L,$B35,'Detalii blocuri'!$AC:$AC,S$2)</f>
        <v>0</v>
      </c>
      <c r="V35" s="541">
        <f>COUNTIFS('Detalii blocuri'!$C:$C,"&gt;0",'Detalii blocuri'!$L:$L,$B35,'Detalii blocuri'!$AC:$AC,V$2)</f>
        <v>0</v>
      </c>
      <c r="W35" s="543">
        <f>SUMIFS('Detalii blocuri'!$K:$K,'Detalii blocuri'!$L:$L,$B35,'Detalii blocuri'!$AC:$AC,V$2)</f>
        <v>0</v>
      </c>
      <c r="X35" s="542">
        <f>SUMIFS('Detalii blocuri'!$N:$N,'Detalii blocuri'!$L:$L,$B35,'Detalii blocuri'!$AC:$AC,V$2)</f>
        <v>0</v>
      </c>
      <c r="Y35" s="532"/>
    </row>
    <row r="36" spans="2:25">
      <c r="B36" s="587"/>
      <c r="C36" s="548" t="s">
        <v>1315</v>
      </c>
      <c r="D36" s="590" t="s">
        <v>1356</v>
      </c>
      <c r="E36" s="590">
        <v>10</v>
      </c>
      <c r="F36" s="595">
        <v>255255255</v>
      </c>
      <c r="G36" s="537">
        <f>COUNTIFS('Detalii blocuri'!$C:$C,"&gt;0",'Detalii blocuri'!$L:$L,$B36,'Detalii blocuri'!$AC:$AC,G$2)</f>
        <v>0</v>
      </c>
      <c r="H36" s="538">
        <f>SUMIFS('Detalii blocuri'!$K:$K,'Detalii blocuri'!$L:$L,$B36,'Detalii blocuri'!$AC:$AC,G$2)</f>
        <v>0</v>
      </c>
      <c r="I36" s="535">
        <f>SUMIFS('Detalii blocuri'!$N:$N,'Detalii blocuri'!$L:$L,$B36,'Detalii blocuri'!$AC:$AC,G$2)</f>
        <v>0</v>
      </c>
      <c r="J36" s="539">
        <f>COUNTIFS('Detalii blocuri'!$C:$C,"&gt;0",'Detalii blocuri'!$L:$L,$B36,'Detalii blocuri'!$AC:$AC,J$2)</f>
        <v>0</v>
      </c>
      <c r="K36" s="540">
        <f>SUMIFS('Detalii blocuri'!$K:$K,'Detalii blocuri'!$L:$L,$B36,'Detalii blocuri'!$AC:$AC,J$2)</f>
        <v>0</v>
      </c>
      <c r="L36" s="536">
        <f>SUMIFS('Detalii blocuri'!$N:$N,'Detalii blocuri'!$L:$L,$B36,'Detalii blocuri'!$AC:$AC,J$2)</f>
        <v>0</v>
      </c>
      <c r="M36" s="539">
        <f>COUNTIFS('Detalii blocuri'!$C:$C,"&gt;0",'Detalii blocuri'!$L:$L,$B36,'Detalii blocuri'!$AC:$AC,M$2)</f>
        <v>0</v>
      </c>
      <c r="N36" s="540">
        <f>SUMIFS('Detalii blocuri'!$K:$K,'Detalii blocuri'!$L:$L,$B36,'Detalii blocuri'!$AC:$AC,M$2)</f>
        <v>0</v>
      </c>
      <c r="O36" s="536">
        <f>SUMIFS('Detalii blocuri'!$N:$N,'Detalii blocuri'!$L:$L,$B36,'Detalii blocuri'!$AC:$AC,M$2)</f>
        <v>0</v>
      </c>
      <c r="P36" s="539">
        <f>COUNTIFS('Detalii blocuri'!$C:$C,"&gt;0",'Detalii blocuri'!$L:$L,$B36,'Detalii blocuri'!$AC:$AC,P$2)</f>
        <v>0</v>
      </c>
      <c r="Q36" s="540">
        <f>SUMIFS('Detalii blocuri'!$K:$K,'Detalii blocuri'!$L:$L,$B36,'Detalii blocuri'!$AC:$AC,P$2)</f>
        <v>0</v>
      </c>
      <c r="R36" s="536">
        <f>SUMIFS('Detalii blocuri'!$N:$N,'Detalii blocuri'!$L:$L,$B36,'Detalii blocuri'!$AC:$AC,P$2)</f>
        <v>0</v>
      </c>
      <c r="S36" s="541">
        <f>COUNTIFS('Detalii blocuri'!$C:$C,"&gt;0",'Detalii blocuri'!$L:$L,$B36,'Detalii blocuri'!$AC:$AC,S$2)</f>
        <v>0</v>
      </c>
      <c r="T36" s="543">
        <f>SUMIFS('Detalii blocuri'!$K:$K,'Detalii blocuri'!$L:$L,$B36,'Detalii blocuri'!$AC:$AC,S$2)</f>
        <v>0</v>
      </c>
      <c r="U36" s="542">
        <f>SUMIFS('Detalii blocuri'!$N:$N,'Detalii blocuri'!$L:$L,$B36,'Detalii blocuri'!$AC:$AC,S$2)</f>
        <v>0</v>
      </c>
      <c r="V36" s="541">
        <f>COUNTIFS('Detalii blocuri'!$C:$C,"&gt;0",'Detalii blocuri'!$L:$L,$B36,'Detalii blocuri'!$AC:$AC,V$2)</f>
        <v>0</v>
      </c>
      <c r="W36" s="543">
        <f>SUMIFS('Detalii blocuri'!$K:$K,'Detalii blocuri'!$L:$L,$B36,'Detalii blocuri'!$AC:$AC,V$2)</f>
        <v>0</v>
      </c>
      <c r="X36" s="542">
        <f>SUMIFS('Detalii blocuri'!$N:$N,'Detalii blocuri'!$L:$L,$B36,'Detalii blocuri'!$AC:$AC,V$2)</f>
        <v>0</v>
      </c>
      <c r="Y36" s="532"/>
    </row>
    <row r="37" spans="2:25" ht="13.5" thickBot="1">
      <c r="B37" s="587"/>
      <c r="C37" s="548"/>
      <c r="D37" s="597" t="s">
        <v>208</v>
      </c>
      <c r="E37" s="597"/>
      <c r="F37" s="598"/>
      <c r="G37" s="537">
        <f t="shared" ref="G37:X37" si="1">SUM(G9:G36)</f>
        <v>83</v>
      </c>
      <c r="H37" s="538">
        <f t="shared" si="1"/>
        <v>16</v>
      </c>
      <c r="I37" s="535">
        <f t="shared" si="1"/>
        <v>78</v>
      </c>
      <c r="J37" s="539">
        <f t="shared" si="1"/>
        <v>717</v>
      </c>
      <c r="K37" s="540">
        <f t="shared" si="1"/>
        <v>1353</v>
      </c>
      <c r="L37" s="536">
        <f t="shared" si="1"/>
        <v>26490</v>
      </c>
      <c r="M37" s="539">
        <f t="shared" si="1"/>
        <v>741</v>
      </c>
      <c r="N37" s="540">
        <f t="shared" si="1"/>
        <v>1479</v>
      </c>
      <c r="O37" s="536">
        <f t="shared" si="1"/>
        <v>37385</v>
      </c>
      <c r="P37" s="539">
        <f t="shared" si="1"/>
        <v>1408</v>
      </c>
      <c r="Q37" s="540">
        <f t="shared" si="1"/>
        <v>3979</v>
      </c>
      <c r="R37" s="536">
        <f t="shared" si="1"/>
        <v>61319</v>
      </c>
      <c r="S37" s="541">
        <f t="shared" si="1"/>
        <v>372</v>
      </c>
      <c r="T37" s="543">
        <f t="shared" si="1"/>
        <v>815</v>
      </c>
      <c r="U37" s="542">
        <f t="shared" si="1"/>
        <v>5359</v>
      </c>
      <c r="V37" s="541">
        <f t="shared" si="1"/>
        <v>4</v>
      </c>
      <c r="W37" s="543">
        <f t="shared" si="1"/>
        <v>3</v>
      </c>
      <c r="X37" s="542">
        <f t="shared" si="1"/>
        <v>0</v>
      </c>
      <c r="Y37" s="532"/>
    </row>
    <row r="38" spans="2:25">
      <c r="B38" s="533"/>
      <c r="C38" s="533"/>
      <c r="D38" s="533"/>
      <c r="E38" s="533"/>
      <c r="F38" s="533"/>
      <c r="G38" s="533"/>
      <c r="H38" s="533"/>
      <c r="I38" s="533"/>
      <c r="J38" s="533"/>
      <c r="K38" s="533"/>
      <c r="L38" s="533"/>
      <c r="M38" s="533"/>
      <c r="N38" s="533"/>
      <c r="O38" s="533"/>
      <c r="P38" s="533"/>
      <c r="Q38" s="533"/>
      <c r="R38" s="533"/>
      <c r="S38" s="533"/>
      <c r="T38" s="533"/>
      <c r="U38" s="533"/>
      <c r="V38" s="533"/>
      <c r="W38" s="533"/>
      <c r="X38" s="533"/>
    </row>
  </sheetData>
  <hyperlinks>
    <hyperlink ref="B7" r:id="rId1" display="Compusă de Teoalida - www.teoalida.ro - teoalida17@yahoo.com"/>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dimension ref="B2:BK27"/>
  <sheetViews>
    <sheetView zoomScaleNormal="100" workbookViewId="0"/>
  </sheetViews>
  <sheetFormatPr defaultColWidth="2.7109375" defaultRowHeight="12.75"/>
  <cols>
    <col min="1" max="1" width="2.7109375" style="113"/>
    <col min="2" max="2" width="13.7109375" style="113" customWidth="1"/>
    <col min="3" max="3" width="5.7109375" style="113" customWidth="1"/>
    <col min="4" max="4" width="8.7109375" style="113" customWidth="1"/>
    <col min="5" max="18" width="7.7109375" style="113" customWidth="1"/>
    <col min="19" max="26" width="6.7109375" style="113" customWidth="1"/>
    <col min="27" max="33" width="7.7109375" style="113" customWidth="1"/>
    <col min="34" max="37" width="4.7109375" style="113" customWidth="1"/>
    <col min="38" max="38" width="5.7109375" style="113" customWidth="1"/>
    <col min="39" max="44" width="4.7109375" style="113" customWidth="1"/>
    <col min="45" max="60" width="3.7109375" style="113" customWidth="1"/>
    <col min="61" max="61" width="4.7109375" style="113" customWidth="1"/>
    <col min="62" max="62" width="5.7109375" style="113" customWidth="1"/>
    <col min="63" max="16384" width="2.7109375" style="113"/>
  </cols>
  <sheetData>
    <row r="2" spans="2:63" ht="26.25">
      <c r="B2" s="146" t="s">
        <v>1174</v>
      </c>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row>
    <row r="3" spans="2:63" ht="18">
      <c r="B3" s="114" t="s">
        <v>648</v>
      </c>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row>
    <row r="5" spans="2:63">
      <c r="B5" s="115" t="s">
        <v>1228</v>
      </c>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row>
    <row r="6" spans="2:63" ht="18">
      <c r="B6" s="529" t="s">
        <v>2393</v>
      </c>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row>
    <row r="7" spans="2:63" ht="13.5" thickBot="1"/>
    <row r="8" spans="2:63">
      <c r="B8" s="123"/>
      <c r="C8" s="160" t="s">
        <v>9</v>
      </c>
      <c r="D8" s="158"/>
      <c r="E8" s="126" t="s">
        <v>208</v>
      </c>
      <c r="F8" s="118"/>
      <c r="G8" s="118"/>
      <c r="H8" s="145"/>
      <c r="I8" s="145"/>
      <c r="J8" s="145"/>
      <c r="K8" s="161" t="s">
        <v>807</v>
      </c>
      <c r="L8" s="162"/>
      <c r="M8" s="163"/>
      <c r="N8" s="164" t="s">
        <v>808</v>
      </c>
      <c r="O8" s="165"/>
      <c r="P8" s="165"/>
      <c r="Q8" s="165"/>
      <c r="R8" s="166"/>
      <c r="S8" s="167" t="s">
        <v>768</v>
      </c>
      <c r="T8" s="168"/>
      <c r="U8" s="168"/>
      <c r="V8" s="168"/>
      <c r="W8" s="168"/>
      <c r="X8" s="168"/>
      <c r="Y8" s="168"/>
      <c r="Z8" s="168"/>
      <c r="AA8" s="141" t="s">
        <v>1227</v>
      </c>
      <c r="AB8" s="142"/>
      <c r="AC8" s="142"/>
      <c r="AD8" s="142"/>
      <c r="AE8" s="142"/>
      <c r="AF8" s="142"/>
      <c r="AG8" s="142"/>
      <c r="AH8" s="160" t="s">
        <v>1026</v>
      </c>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204"/>
      <c r="BK8" s="116"/>
    </row>
    <row r="9" spans="2:63" ht="34.5" thickBot="1">
      <c r="B9" s="124"/>
      <c r="C9" s="119" t="s">
        <v>931</v>
      </c>
      <c r="D9" s="159" t="s">
        <v>933</v>
      </c>
      <c r="E9" s="127" t="s">
        <v>209</v>
      </c>
      <c r="F9" s="120" t="s">
        <v>180</v>
      </c>
      <c r="G9" s="120" t="s">
        <v>181</v>
      </c>
      <c r="H9" s="122" t="s">
        <v>1038</v>
      </c>
      <c r="I9" s="122" t="s">
        <v>1037</v>
      </c>
      <c r="J9" s="122" t="s">
        <v>1039</v>
      </c>
      <c r="K9" s="169" t="s">
        <v>209</v>
      </c>
      <c r="L9" s="170" t="s">
        <v>180</v>
      </c>
      <c r="M9" s="171" t="s">
        <v>181</v>
      </c>
      <c r="N9" s="172" t="s">
        <v>802</v>
      </c>
      <c r="O9" s="173" t="s">
        <v>803</v>
      </c>
      <c r="P9" s="173" t="s">
        <v>804</v>
      </c>
      <c r="Q9" s="173" t="s">
        <v>211</v>
      </c>
      <c r="R9" s="174" t="s">
        <v>810</v>
      </c>
      <c r="S9" s="175" t="s">
        <v>789</v>
      </c>
      <c r="T9" s="176" t="s">
        <v>212</v>
      </c>
      <c r="U9" s="176" t="s">
        <v>213</v>
      </c>
      <c r="V9" s="176" t="s">
        <v>214</v>
      </c>
      <c r="W9" s="176" t="s">
        <v>215</v>
      </c>
      <c r="X9" s="176" t="s">
        <v>216</v>
      </c>
      <c r="Y9" s="176" t="s">
        <v>1046</v>
      </c>
      <c r="Z9" s="176" t="s">
        <v>626</v>
      </c>
      <c r="AA9" s="143" t="s">
        <v>789</v>
      </c>
      <c r="AB9" s="144" t="s">
        <v>212</v>
      </c>
      <c r="AC9" s="144" t="s">
        <v>213</v>
      </c>
      <c r="AD9" s="144" t="s">
        <v>214</v>
      </c>
      <c r="AE9" s="144" t="s">
        <v>215</v>
      </c>
      <c r="AF9" s="144" t="s">
        <v>216</v>
      </c>
      <c r="AG9" s="144" t="s">
        <v>1046</v>
      </c>
      <c r="AH9" s="198">
        <v>1</v>
      </c>
      <c r="AI9" s="198">
        <v>2</v>
      </c>
      <c r="AJ9" s="198">
        <v>3</v>
      </c>
      <c r="AK9" s="198">
        <v>4</v>
      </c>
      <c r="AL9" s="198">
        <v>5</v>
      </c>
      <c r="AM9" s="198">
        <v>6</v>
      </c>
      <c r="AN9" s="198">
        <v>7</v>
      </c>
      <c r="AO9" s="198">
        <v>8</v>
      </c>
      <c r="AP9" s="198">
        <v>9</v>
      </c>
      <c r="AQ9" s="198">
        <v>10</v>
      </c>
      <c r="AR9" s="198">
        <v>11</v>
      </c>
      <c r="AS9" s="198">
        <v>12</v>
      </c>
      <c r="AT9" s="198">
        <v>13</v>
      </c>
      <c r="AU9" s="198">
        <v>14</v>
      </c>
      <c r="AV9" s="198">
        <v>15</v>
      </c>
      <c r="AW9" s="198">
        <v>16</v>
      </c>
      <c r="AX9" s="198">
        <v>17</v>
      </c>
      <c r="AY9" s="198">
        <v>18</v>
      </c>
      <c r="AZ9" s="198">
        <v>19</v>
      </c>
      <c r="BA9" s="198">
        <v>20</v>
      </c>
      <c r="BB9" s="198">
        <v>21</v>
      </c>
      <c r="BC9" s="198">
        <v>22</v>
      </c>
      <c r="BD9" s="198">
        <v>23</v>
      </c>
      <c r="BE9" s="198">
        <v>24</v>
      </c>
      <c r="BF9" s="198">
        <v>25</v>
      </c>
      <c r="BG9" s="198">
        <v>26</v>
      </c>
      <c r="BH9" s="198">
        <v>27</v>
      </c>
      <c r="BI9" s="198" t="s">
        <v>840</v>
      </c>
      <c r="BJ9" s="205" t="s">
        <v>624</v>
      </c>
      <c r="BK9" s="116"/>
    </row>
    <row r="10" spans="2:63">
      <c r="B10" s="147" t="s">
        <v>974</v>
      </c>
      <c r="C10" s="136" t="s">
        <v>1331</v>
      </c>
      <c r="D10" s="364" t="s">
        <v>2464</v>
      </c>
      <c r="E10" s="361">
        <f>COUNTIFS('Detalii blocuri'!C:C,"&gt;0",'Detalii blocuri'!$G:$G,$B$6,'Detalii blocuri'!$AB:$AB,C10)</f>
        <v>83</v>
      </c>
      <c r="F10" s="132">
        <f>SUMIFS('Detalii blocuri'!$K:$K,'Detalii blocuri'!$G:$G,$B$6,'Detalii blocuri'!$AB:$AB,C10)</f>
        <v>16</v>
      </c>
      <c r="G10" s="132">
        <f>SUMIFS('Detalii blocuri'!$N:$N,'Detalii blocuri'!$G:$G,$B$6,'Detalii blocuri'!$AB:$AB,C10)</f>
        <v>78</v>
      </c>
      <c r="H10" s="201">
        <f>COUNTIFS('Detalii blocuri'!AI:AI,"*/planuri*",'Detalii blocuri'!$G:$G,$B$6,'Detalii blocuri'!$AB:$AB,C10)/E10</f>
        <v>0</v>
      </c>
      <c r="I10" s="201">
        <f>COUNTIFS('Detalii blocuri'!$N:$N,"&gt;0",'Detalii blocuri'!$G:$G,$B$6,'Detalii blocuri'!$AB:$AB,C10)/E10</f>
        <v>0.16867469879518071</v>
      </c>
      <c r="J10" s="201">
        <f t="shared" ref="J10:J27" si="0">(G10-Z10)/G10</f>
        <v>0</v>
      </c>
      <c r="K10" s="177">
        <f>COUNTIFS('Detalii blocuri'!$G:$G,$B$6,'Detalii blocuri'!$AB:$AB,C10,'Detalii blocuri'!J:J,"da*")/E10</f>
        <v>0</v>
      </c>
      <c r="L10" s="178">
        <f>SUMIFS('Detalii blocuri'!$K:$K,'Detalii blocuri'!$G:$G,$B$6,'Detalii blocuri'!$AB:$AB,C10,'Detalii blocuri'!J:J,"da*")/F10</f>
        <v>0</v>
      </c>
      <c r="M10" s="179">
        <f>SUMIFS('Detalii blocuri'!$N:$N,'Detalii blocuri'!$G:$G,$B$6,'Detalii blocuri'!$AB:$AB,C10,'Detalii blocuri'!J:J,"da*")/G10</f>
        <v>0</v>
      </c>
      <c r="N10" s="180">
        <f>SUMIFS('Detalii blocuri'!$N:$N,'Detalii blocuri'!$G:$G,$B$6,'Detalii blocuri'!$AB:$AB,C10,'Detalii blocuri'!AD:AD,"*cf1*")/G10</f>
        <v>0</v>
      </c>
      <c r="O10" s="181">
        <f>SUMIFS('Detalii blocuri'!$N:$N,'Detalii blocuri'!$G:$G,$B$6,'Detalii blocuri'!$AB:$AB,C10,'Detalii blocuri'!AD:AD,"*cf2*")/G10</f>
        <v>0</v>
      </c>
      <c r="P10" s="181">
        <f>SUMIFS('Detalii blocuri'!$N:$N,'Detalii blocuri'!$G:$G,$B$6,'Detalii blocuri'!$AB:$AB,C10,'Detalii blocuri'!AD:AD,"*cf3*")/G10</f>
        <v>0</v>
      </c>
      <c r="Q10" s="181">
        <f>SUMIFS('Detalii blocuri'!$N:$N,'Detalii blocuri'!$G:$G,$B$6,'Detalii blocuri'!$AB:$AB,C10,'Detalii blocuri'!AD:AD,"*cămin*")/G10</f>
        <v>0</v>
      </c>
      <c r="R10" s="182">
        <f>1-N10-O10-P10-Q10</f>
        <v>1</v>
      </c>
      <c r="S10" s="138">
        <f>SUMIFS('Detalii blocuri'!O:O,'Detalii blocuri'!$G:$G,$B$6,'Detalii blocuri'!$AB:$AB,$C10)</f>
        <v>0</v>
      </c>
      <c r="T10" s="139">
        <f>SUMIFS('Detalii blocuri'!P:P,'Detalii blocuri'!$G:$G,$B$6,'Detalii blocuri'!$AB:$AB,$C10)</f>
        <v>0</v>
      </c>
      <c r="U10" s="139">
        <f>SUMIFS('Detalii blocuri'!Q:Q,'Detalii blocuri'!$G:$G,$B$6,'Detalii blocuri'!$AB:$AB,$C10)</f>
        <v>0</v>
      </c>
      <c r="V10" s="139">
        <f>SUMIFS('Detalii blocuri'!R:R,'Detalii blocuri'!$G:$G,$B$6,'Detalii blocuri'!$AB:$AB,$C10)</f>
        <v>0</v>
      </c>
      <c r="W10" s="139">
        <f>SUMIFS('Detalii blocuri'!S:S,'Detalii blocuri'!$G:$G,$B$6,'Detalii blocuri'!$AB:$AB,$C10)</f>
        <v>0</v>
      </c>
      <c r="X10" s="139">
        <f>SUMIFS('Detalii blocuri'!T:T,'Detalii blocuri'!$G:$G,$B$6,'Detalii blocuri'!$AB:$AB,$C10)</f>
        <v>0</v>
      </c>
      <c r="Y10" s="139">
        <f>SUMIFS('Detalii blocuri'!U:U,'Detalii blocuri'!$G:$G,$B$6,'Detalii blocuri'!$AB:$AB,$C10)</f>
        <v>0</v>
      </c>
      <c r="Z10" s="139">
        <f t="shared" ref="Z10:Z26" si="1">G10-SUM(S10:Y10)</f>
        <v>78</v>
      </c>
      <c r="AA10" s="148" t="e">
        <f t="shared" ref="AA10:AA27" si="2">S10/SUM($S10:$Y10)</f>
        <v>#DIV/0!</v>
      </c>
      <c r="AB10" s="149" t="e">
        <f t="shared" ref="AB10:AB27" si="3">T10/SUM($S10:$Y10)</f>
        <v>#DIV/0!</v>
      </c>
      <c r="AC10" s="149" t="e">
        <f t="shared" ref="AC10:AC27" si="4">U10/SUM($S10:$Y10)</f>
        <v>#DIV/0!</v>
      </c>
      <c r="AD10" s="149" t="e">
        <f t="shared" ref="AD10:AD27" si="5">V10/SUM($S10:$Y10)</f>
        <v>#DIV/0!</v>
      </c>
      <c r="AE10" s="149" t="e">
        <f t="shared" ref="AE10:AE27" si="6">W10/SUM($S10:$Y10)</f>
        <v>#DIV/0!</v>
      </c>
      <c r="AF10" s="149" t="e">
        <f t="shared" ref="AF10:AF27" si="7">X10/SUM($S10:$Y10)</f>
        <v>#DIV/0!</v>
      </c>
      <c r="AG10" s="149" t="e">
        <f t="shared" ref="AG10:AG27" si="8">Y10/SUM($S10:$Y10)</f>
        <v>#DIV/0!</v>
      </c>
      <c r="AH10" s="130">
        <f>COUNTIFS('Detalii blocuri'!$L:$L,AH$9,'Detalii blocuri'!$G:$G,$B$6,'Detalii blocuri'!$AB:$AB,$C10)</f>
        <v>8</v>
      </c>
      <c r="AI10" s="130">
        <f>COUNTIFS('Detalii blocuri'!$L:$L,AI$9,'Detalii blocuri'!$G:$G,$B$6,'Detalii blocuri'!$AB:$AB,$C10)</f>
        <v>17</v>
      </c>
      <c r="AJ10" s="130">
        <f>COUNTIFS('Detalii blocuri'!$L:$L,AJ$9,'Detalii blocuri'!$G:$G,$B$6,'Detalii blocuri'!$AB:$AB,$C10)</f>
        <v>27</v>
      </c>
      <c r="AK10" s="130">
        <f>COUNTIFS('Detalii blocuri'!$L:$L,AK$9,'Detalii blocuri'!$G:$G,$B$6,'Detalii blocuri'!$AB:$AB,$C10)</f>
        <v>17</v>
      </c>
      <c r="AL10" s="130">
        <f>COUNTIFS('Detalii blocuri'!$L:$L,AL$9,'Detalii blocuri'!$G:$G,$B$6,'Detalii blocuri'!$AB:$AB,$C10)</f>
        <v>11</v>
      </c>
      <c r="AM10" s="130">
        <f>COUNTIFS('Detalii blocuri'!$L:$L,AM$9,'Detalii blocuri'!$G:$G,$B$6,'Detalii blocuri'!$AB:$AB,$C10)</f>
        <v>3</v>
      </c>
      <c r="AN10" s="130">
        <f>COUNTIFS('Detalii blocuri'!$L:$L,AN$9,'Detalii blocuri'!$G:$G,$B$6,'Detalii blocuri'!$AB:$AB,$C10)</f>
        <v>0</v>
      </c>
      <c r="AO10" s="130">
        <f>COUNTIFS('Detalii blocuri'!$L:$L,AO$9,'Detalii blocuri'!$G:$G,$B$6,'Detalii blocuri'!$AB:$AB,$C10)</f>
        <v>0</v>
      </c>
      <c r="AP10" s="130">
        <f>COUNTIFS('Detalii blocuri'!$L:$L,AP$9,'Detalii blocuri'!$G:$G,$B$6,'Detalii blocuri'!$AB:$AB,$C10)</f>
        <v>0</v>
      </c>
      <c r="AQ10" s="130">
        <f>COUNTIFS('Detalii blocuri'!$L:$L,AQ$9,'Detalii blocuri'!$G:$G,$B$6,'Detalii blocuri'!$AB:$AB,$C10)</f>
        <v>0</v>
      </c>
      <c r="AR10" s="130">
        <f>COUNTIFS('Detalii blocuri'!$L:$L,AR$9,'Detalii blocuri'!$G:$G,$B$6,'Detalii blocuri'!$AB:$AB,$C10)</f>
        <v>0</v>
      </c>
      <c r="AS10" s="130">
        <f>COUNTIFS('Detalii blocuri'!$L:$L,AS$9,'Detalii blocuri'!$G:$G,$B$6,'Detalii blocuri'!$AB:$AB,$C10)</f>
        <v>0</v>
      </c>
      <c r="AT10" s="130">
        <f>COUNTIFS('Detalii blocuri'!$L:$L,AT$9,'Detalii blocuri'!$G:$G,$B$6,'Detalii blocuri'!$AB:$AB,$C10)</f>
        <v>0</v>
      </c>
      <c r="AU10" s="130">
        <f>COUNTIFS('Detalii blocuri'!$L:$L,AU$9,'Detalii blocuri'!$G:$G,$B$6,'Detalii blocuri'!$AB:$AB,$C10)</f>
        <v>0</v>
      </c>
      <c r="AV10" s="130">
        <f>COUNTIFS('Detalii blocuri'!$L:$L,AV$9,'Detalii blocuri'!$G:$G,$B$6,'Detalii blocuri'!$AB:$AB,$C10)</f>
        <v>0</v>
      </c>
      <c r="AW10" s="130">
        <f>COUNTIFS('Detalii blocuri'!$L:$L,AW$9,'Detalii blocuri'!$G:$G,$B$6,'Detalii blocuri'!$AB:$AB,$C10)</f>
        <v>0</v>
      </c>
      <c r="AX10" s="130">
        <f>COUNTIFS('Detalii blocuri'!$L:$L,AX$9,'Detalii blocuri'!$G:$G,$B$6,'Detalii blocuri'!$AB:$AB,$C10)</f>
        <v>0</v>
      </c>
      <c r="AY10" s="130">
        <f>COUNTIFS('Detalii blocuri'!$L:$L,AY$9,'Detalii blocuri'!$G:$G,$B$6,'Detalii blocuri'!$AB:$AB,$C10)</f>
        <v>0</v>
      </c>
      <c r="AZ10" s="130">
        <f>COUNTIFS('Detalii blocuri'!$L:$L,AZ$9,'Detalii blocuri'!$G:$G,$B$6,'Detalii blocuri'!$AB:$AB,$C10)</f>
        <v>0</v>
      </c>
      <c r="BA10" s="130">
        <f>COUNTIFS('Detalii blocuri'!$L:$L,BA$9,'Detalii blocuri'!$G:$G,$B$6,'Detalii blocuri'!$AB:$AB,$C10)</f>
        <v>0</v>
      </c>
      <c r="BB10" s="130">
        <f>COUNTIFS('Detalii blocuri'!$L:$L,BB$9,'Detalii blocuri'!$G:$G,$B$6,'Detalii blocuri'!$AB:$AB,$C10)</f>
        <v>0</v>
      </c>
      <c r="BC10" s="130">
        <f>COUNTIFS('Detalii blocuri'!$L:$L,BC$9,'Detalii blocuri'!$G:$G,$B$6,'Detalii blocuri'!$AB:$AB,$C10)</f>
        <v>0</v>
      </c>
      <c r="BD10" s="130">
        <f>COUNTIFS('Detalii blocuri'!$L:$L,BD$9,'Detalii blocuri'!$G:$G,$B$6,'Detalii blocuri'!$AB:$AB,$C10)</f>
        <v>0</v>
      </c>
      <c r="BE10" s="130">
        <f>COUNTIFS('Detalii blocuri'!$L:$L,BE$9,'Detalii blocuri'!$G:$G,$B$6,'Detalii blocuri'!$AB:$AB,$C10)</f>
        <v>0</v>
      </c>
      <c r="BF10" s="130">
        <f>COUNTIFS('Detalii blocuri'!$L:$L,BF$9,'Detalii blocuri'!$G:$G,$B$6,'Detalii blocuri'!$AB:$AB,$C10)</f>
        <v>0</v>
      </c>
      <c r="BG10" s="130">
        <f>COUNTIFS('Detalii blocuri'!$L:$L,BG$9,'Detalii blocuri'!$G:$G,$B$6,'Detalii blocuri'!$AB:$AB,$C10)</f>
        <v>0</v>
      </c>
      <c r="BH10" s="130">
        <f>COUNTIFS('Detalii blocuri'!$L:$L,BH$9,'Detalii blocuri'!$G:$G,$B$6,'Detalii blocuri'!$AB:$AB,$C10)</f>
        <v>0</v>
      </c>
      <c r="BI10" s="130">
        <f>COUNTIFS('Detalii blocuri'!$L:$L,BI$9,'Detalii blocuri'!$G:$G,$B$6,'Detalii blocuri'!$AB:$AB,$C10)</f>
        <v>0</v>
      </c>
      <c r="BJ10" s="129">
        <f>COUNTIFS('Detalii blocuri'!$L:$L,BJ$9,'Detalii blocuri'!$G:$G,$B$6,'Detalii blocuri'!$AB:$AB,$C10)</f>
        <v>0</v>
      </c>
      <c r="BK10" s="116"/>
    </row>
    <row r="11" spans="2:63">
      <c r="B11" s="128" t="s">
        <v>928</v>
      </c>
      <c r="C11" s="117" t="s">
        <v>1319</v>
      </c>
      <c r="D11" s="263" t="s">
        <v>2465</v>
      </c>
      <c r="E11" s="154">
        <f>COUNTIFS('Detalii blocuri'!C:C,"&gt;0",'Detalii blocuri'!$G:$G,$B$6,'Detalii blocuri'!$AB:$AB,C11)</f>
        <v>77</v>
      </c>
      <c r="F11" s="155">
        <f>SUMIFS('Detalii blocuri'!$K:$K,'Detalii blocuri'!$G:$G,$B$6,'Detalii blocuri'!$AB:$AB,C11)</f>
        <v>111</v>
      </c>
      <c r="G11" s="155">
        <f>SUMIFS('Detalii blocuri'!$N:$N,'Detalii blocuri'!$G:$G,$B$6,'Detalii blocuri'!$AB:$AB,C11)</f>
        <v>960</v>
      </c>
      <c r="H11" s="202">
        <f>COUNTIFS('Detalii blocuri'!AI:AI,"*/planuri*",'Detalii blocuri'!$G:$G,$B$6,'Detalii blocuri'!$AB:$AB,C11)/E11</f>
        <v>0</v>
      </c>
      <c r="I11" s="202">
        <f>COUNTIFS('Detalii blocuri'!$N:$N,"&gt;0",'Detalii blocuri'!$G:$G,$B$6,'Detalii blocuri'!$AB:$AB,C11)/E11</f>
        <v>0.83116883116883122</v>
      </c>
      <c r="J11" s="202">
        <f t="shared" si="0"/>
        <v>0.43541666666666667</v>
      </c>
      <c r="K11" s="183">
        <f>COUNTIFS('Detalii blocuri'!$G:$G,$B$6,'Detalii blocuri'!$AB:$AB,C11,'Detalii blocuri'!J:J,"da*")/E11</f>
        <v>0</v>
      </c>
      <c r="L11" s="184">
        <f>SUMIFS('Detalii blocuri'!$K:$K,'Detalii blocuri'!$G:$G,$B$6,'Detalii blocuri'!$AB:$AB,C11,'Detalii blocuri'!J:J,"da*")/F11</f>
        <v>0</v>
      </c>
      <c r="M11" s="185">
        <f>SUMIFS('Detalii blocuri'!$N:$N,'Detalii blocuri'!$G:$G,$B$6,'Detalii blocuri'!$AB:$AB,C11,'Detalii blocuri'!J:J,"da*")/G11</f>
        <v>0</v>
      </c>
      <c r="N11" s="186">
        <f>SUMIFS('Detalii blocuri'!$N:$N,'Detalii blocuri'!$G:$G,$B$6,'Detalii blocuri'!$AB:$AB,C11,'Detalii blocuri'!AD:AD,"*cf1*")/G11</f>
        <v>0.1</v>
      </c>
      <c r="O11" s="187">
        <f>SUMIFS('Detalii blocuri'!$N:$N,'Detalii blocuri'!$G:$G,$B$6,'Detalii blocuri'!$AB:$AB,C11,'Detalii blocuri'!AD:AD,"*cf2*")/G11</f>
        <v>0</v>
      </c>
      <c r="P11" s="187">
        <f>SUMIFS('Detalii blocuri'!$N:$N,'Detalii blocuri'!$G:$G,$B$6,'Detalii blocuri'!$AB:$AB,C11,'Detalii blocuri'!AD:AD,"*cf3*")/G11</f>
        <v>0</v>
      </c>
      <c r="Q11" s="187">
        <f>SUMIFS('Detalii blocuri'!$N:$N,'Detalii blocuri'!$G:$G,$B$6,'Detalii blocuri'!$AB:$AB,C11,'Detalii blocuri'!AD:AD,"*cămin*")/G11</f>
        <v>0.17291666666666666</v>
      </c>
      <c r="R11" s="188">
        <f t="shared" ref="R11:R22" si="9">1-N11-O11-P11-Q11</f>
        <v>0.7270833333333333</v>
      </c>
      <c r="S11" s="189">
        <f>SUMIFS('Detalii blocuri'!O:O,'Detalii blocuri'!$G:$G,$B$6,'Detalii blocuri'!$AB:$AB,$C11)</f>
        <v>40</v>
      </c>
      <c r="T11" s="190">
        <f>SUMIFS('Detalii blocuri'!P:P,'Detalii blocuri'!$G:$G,$B$6,'Detalii blocuri'!$AB:$AB,$C11)</f>
        <v>76</v>
      </c>
      <c r="U11" s="190">
        <f>SUMIFS('Detalii blocuri'!Q:Q,'Detalii blocuri'!$G:$G,$B$6,'Detalii blocuri'!$AB:$AB,$C11)</f>
        <v>268</v>
      </c>
      <c r="V11" s="190">
        <f>SUMIFS('Detalii blocuri'!R:R,'Detalii blocuri'!$G:$G,$B$6,'Detalii blocuri'!$AB:$AB,$C11)</f>
        <v>34</v>
      </c>
      <c r="W11" s="190">
        <f>SUMIFS('Detalii blocuri'!S:S,'Detalii blocuri'!$G:$G,$B$6,'Detalii blocuri'!$AB:$AB,$C11)</f>
        <v>0</v>
      </c>
      <c r="X11" s="190">
        <f>SUMIFS('Detalii blocuri'!T:T,'Detalii blocuri'!$G:$G,$B$6,'Detalii blocuri'!$AB:$AB,$C11)</f>
        <v>0</v>
      </c>
      <c r="Y11" s="190">
        <f>SUMIFS('Detalii blocuri'!U:U,'Detalii blocuri'!$G:$G,$B$6,'Detalii blocuri'!$AB:$AB,$C11)</f>
        <v>0</v>
      </c>
      <c r="Z11" s="190">
        <f t="shared" si="1"/>
        <v>542</v>
      </c>
      <c r="AA11" s="150">
        <f t="shared" si="2"/>
        <v>9.569377990430622E-2</v>
      </c>
      <c r="AB11" s="151">
        <f t="shared" si="3"/>
        <v>0.18181818181818182</v>
      </c>
      <c r="AC11" s="151">
        <f t="shared" si="4"/>
        <v>0.64114832535885169</v>
      </c>
      <c r="AD11" s="151">
        <f t="shared" si="5"/>
        <v>8.1339712918660281E-2</v>
      </c>
      <c r="AE11" s="151">
        <f t="shared" si="6"/>
        <v>0</v>
      </c>
      <c r="AF11" s="151">
        <f t="shared" si="7"/>
        <v>0</v>
      </c>
      <c r="AG11" s="151">
        <f t="shared" si="8"/>
        <v>0</v>
      </c>
      <c r="AH11" s="197">
        <f>COUNTIFS('Detalii blocuri'!$L:$L,AH$9,'Detalii blocuri'!$G:$G,$B$6,'Detalii blocuri'!$AB:$AB,$C11)</f>
        <v>0</v>
      </c>
      <c r="AI11" s="197">
        <f>COUNTIFS('Detalii blocuri'!$L:$L,AI$9,'Detalii blocuri'!$G:$G,$B$6,'Detalii blocuri'!$AB:$AB,$C11)</f>
        <v>35</v>
      </c>
      <c r="AJ11" s="197">
        <f>COUNTIFS('Detalii blocuri'!$L:$L,AJ$9,'Detalii blocuri'!$G:$G,$B$6,'Detalii blocuri'!$AB:$AB,$C11)</f>
        <v>33</v>
      </c>
      <c r="AK11" s="197">
        <f>COUNTIFS('Detalii blocuri'!$L:$L,AK$9,'Detalii blocuri'!$G:$G,$B$6,'Detalii blocuri'!$AB:$AB,$C11)</f>
        <v>6</v>
      </c>
      <c r="AL11" s="197">
        <f>COUNTIFS('Detalii blocuri'!$L:$L,AL$9,'Detalii blocuri'!$G:$G,$B$6,'Detalii blocuri'!$AB:$AB,$C11)</f>
        <v>0</v>
      </c>
      <c r="AM11" s="197">
        <f>COUNTIFS('Detalii blocuri'!$L:$L,AM$9,'Detalii blocuri'!$G:$G,$B$6,'Detalii blocuri'!$AB:$AB,$C11)</f>
        <v>0</v>
      </c>
      <c r="AN11" s="197">
        <f>COUNTIFS('Detalii blocuri'!$L:$L,AN$9,'Detalii blocuri'!$G:$G,$B$6,'Detalii blocuri'!$AB:$AB,$C11)</f>
        <v>0</v>
      </c>
      <c r="AO11" s="197">
        <f>COUNTIFS('Detalii blocuri'!$L:$L,AO$9,'Detalii blocuri'!$G:$G,$B$6,'Detalii blocuri'!$AB:$AB,$C11)</f>
        <v>0</v>
      </c>
      <c r="AP11" s="197">
        <f>COUNTIFS('Detalii blocuri'!$L:$L,AP$9,'Detalii blocuri'!$G:$G,$B$6,'Detalii blocuri'!$AB:$AB,$C11)</f>
        <v>0</v>
      </c>
      <c r="AQ11" s="197">
        <f>COUNTIFS('Detalii blocuri'!$L:$L,AQ$9,'Detalii blocuri'!$G:$G,$B$6,'Detalii blocuri'!$AB:$AB,$C11)</f>
        <v>0</v>
      </c>
      <c r="AR11" s="197">
        <f>COUNTIFS('Detalii blocuri'!$L:$L,AR$9,'Detalii blocuri'!$G:$G,$B$6,'Detalii blocuri'!$AB:$AB,$C11)</f>
        <v>0</v>
      </c>
      <c r="AS11" s="197">
        <f>COUNTIFS('Detalii blocuri'!$L:$L,AS$9,'Detalii blocuri'!$G:$G,$B$6,'Detalii blocuri'!$AB:$AB,$C11)</f>
        <v>0</v>
      </c>
      <c r="AT11" s="197">
        <f>COUNTIFS('Detalii blocuri'!$L:$L,AT$9,'Detalii blocuri'!$G:$G,$B$6,'Detalii blocuri'!$AB:$AB,$C11)</f>
        <v>0</v>
      </c>
      <c r="AU11" s="197">
        <f>COUNTIFS('Detalii blocuri'!$L:$L,AU$9,'Detalii blocuri'!$G:$G,$B$6,'Detalii blocuri'!$AB:$AB,$C11)</f>
        <v>0</v>
      </c>
      <c r="AV11" s="197">
        <f>COUNTIFS('Detalii blocuri'!$L:$L,AV$9,'Detalii blocuri'!$G:$G,$B$6,'Detalii blocuri'!$AB:$AB,$C11)</f>
        <v>0</v>
      </c>
      <c r="AW11" s="197">
        <f>COUNTIFS('Detalii blocuri'!$L:$L,AW$9,'Detalii blocuri'!$G:$G,$B$6,'Detalii blocuri'!$AB:$AB,$C11)</f>
        <v>0</v>
      </c>
      <c r="AX11" s="197">
        <f>COUNTIFS('Detalii blocuri'!$L:$L,AX$9,'Detalii blocuri'!$G:$G,$B$6,'Detalii blocuri'!$AB:$AB,$C11)</f>
        <v>0</v>
      </c>
      <c r="AY11" s="197">
        <f>COUNTIFS('Detalii blocuri'!$L:$L,AY$9,'Detalii blocuri'!$G:$G,$B$6,'Detalii blocuri'!$AB:$AB,$C11)</f>
        <v>0</v>
      </c>
      <c r="AZ11" s="197">
        <f>COUNTIFS('Detalii blocuri'!$L:$L,AZ$9,'Detalii blocuri'!$G:$G,$B$6,'Detalii blocuri'!$AB:$AB,$C11)</f>
        <v>0</v>
      </c>
      <c r="BA11" s="197">
        <f>COUNTIFS('Detalii blocuri'!$L:$L,BA$9,'Detalii blocuri'!$G:$G,$B$6,'Detalii blocuri'!$AB:$AB,$C11)</f>
        <v>0</v>
      </c>
      <c r="BB11" s="197">
        <f>COUNTIFS('Detalii blocuri'!$L:$L,BB$9,'Detalii blocuri'!$G:$G,$B$6,'Detalii blocuri'!$AB:$AB,$C11)</f>
        <v>0</v>
      </c>
      <c r="BC11" s="197">
        <f>COUNTIFS('Detalii blocuri'!$L:$L,BC$9,'Detalii blocuri'!$G:$G,$B$6,'Detalii blocuri'!$AB:$AB,$C11)</f>
        <v>0</v>
      </c>
      <c r="BD11" s="197">
        <f>COUNTIFS('Detalii blocuri'!$L:$L,BD$9,'Detalii blocuri'!$G:$G,$B$6,'Detalii blocuri'!$AB:$AB,$C11)</f>
        <v>0</v>
      </c>
      <c r="BE11" s="197">
        <f>COUNTIFS('Detalii blocuri'!$L:$L,BE$9,'Detalii blocuri'!$G:$G,$B$6,'Detalii blocuri'!$AB:$AB,$C11)</f>
        <v>0</v>
      </c>
      <c r="BF11" s="197">
        <f>COUNTIFS('Detalii blocuri'!$L:$L,BF$9,'Detalii blocuri'!$G:$G,$B$6,'Detalii blocuri'!$AB:$AB,$C11)</f>
        <v>0</v>
      </c>
      <c r="BG11" s="197">
        <f>COUNTIFS('Detalii blocuri'!$L:$L,BG$9,'Detalii blocuri'!$G:$G,$B$6,'Detalii blocuri'!$AB:$AB,$C11)</f>
        <v>0</v>
      </c>
      <c r="BH11" s="197">
        <f>COUNTIFS('Detalii blocuri'!$L:$L,BH$9,'Detalii blocuri'!$G:$G,$B$6,'Detalii blocuri'!$AB:$AB,$C11)</f>
        <v>0</v>
      </c>
      <c r="BI11" s="197">
        <f>COUNTIFS('Detalii blocuri'!$L:$L,BI$9,'Detalii blocuri'!$G:$G,$B$6,'Detalii blocuri'!$AB:$AB,$C11)</f>
        <v>0</v>
      </c>
      <c r="BJ11" s="200">
        <f>COUNTIFS('Detalii blocuri'!$L:$L,BJ$9,'Detalii blocuri'!$G:$G,$B$6,'Detalii blocuri'!$AB:$AB,$C11)</f>
        <v>2</v>
      </c>
      <c r="BK11" s="116"/>
    </row>
    <row r="12" spans="2:63">
      <c r="B12" s="147" t="s">
        <v>1104</v>
      </c>
      <c r="C12" s="136" t="s">
        <v>1320</v>
      </c>
      <c r="D12" s="364" t="s">
        <v>2466</v>
      </c>
      <c r="E12" s="131">
        <f>COUNTIFS('Detalii blocuri'!C:C,"&gt;0",'Detalii blocuri'!$G:$G,$B$6,'Detalii blocuri'!$AB:$AB,C12)</f>
        <v>130</v>
      </c>
      <c r="F12" s="132">
        <f>SUMIFS('Detalii blocuri'!$K:$K,'Detalii blocuri'!$G:$G,$B$6,'Detalii blocuri'!$AB:$AB,C12)</f>
        <v>188</v>
      </c>
      <c r="G12" s="132">
        <f>SUMIFS('Detalii blocuri'!$N:$N,'Detalii blocuri'!$G:$G,$B$6,'Detalii blocuri'!$AB:$AB,C12)</f>
        <v>2844</v>
      </c>
      <c r="H12" s="201">
        <f>COUNTIFS('Detalii blocuri'!AI:AI,"*/planuri*",'Detalii blocuri'!$G:$G,$B$6,'Detalii blocuri'!$AB:$AB,C12)/E12</f>
        <v>8.461538461538462E-2</v>
      </c>
      <c r="I12" s="201">
        <f>COUNTIFS('Detalii blocuri'!$N:$N,"&gt;0",'Detalii blocuri'!$G:$G,$B$6,'Detalii blocuri'!$AB:$AB,C12)/E12</f>
        <v>0.90769230769230769</v>
      </c>
      <c r="J12" s="201">
        <f t="shared" si="0"/>
        <v>0.29852320675105487</v>
      </c>
      <c r="K12" s="177">
        <f>COUNTIFS('Detalii blocuri'!$G:$G,$B$6,'Detalii blocuri'!$AB:$AB,C12,'Detalii blocuri'!J:J,"da*")/E12</f>
        <v>3.0769230769230771E-2</v>
      </c>
      <c r="L12" s="178">
        <f>SUMIFS('Detalii blocuri'!$K:$K,'Detalii blocuri'!$G:$G,$B$6,'Detalii blocuri'!$AB:$AB,C12,'Detalii blocuri'!J:J,"da*")/F12</f>
        <v>2.1276595744680851E-2</v>
      </c>
      <c r="M12" s="179">
        <f>SUMIFS('Detalii blocuri'!$N:$N,'Detalii blocuri'!$G:$G,$B$6,'Detalii blocuri'!$AB:$AB,C12,'Detalii blocuri'!J:J,"da*")/G12</f>
        <v>7.3136427566807313E-2</v>
      </c>
      <c r="N12" s="180">
        <f>SUMIFS('Detalii blocuri'!$N:$N,'Detalii blocuri'!$G:$G,$B$6,'Detalii blocuri'!$AB:$AB,C12,'Detalii blocuri'!AD:AD,"*cf1*")/G12</f>
        <v>0.17967651195499296</v>
      </c>
      <c r="O12" s="181">
        <f>SUMIFS('Detalii blocuri'!$N:$N,'Detalii blocuri'!$G:$G,$B$6,'Detalii blocuri'!$AB:$AB,C12,'Detalii blocuri'!AD:AD,"*cf2*")/G12</f>
        <v>0</v>
      </c>
      <c r="P12" s="181">
        <f>SUMIFS('Detalii blocuri'!$N:$N,'Detalii blocuri'!$G:$G,$B$6,'Detalii blocuri'!$AB:$AB,C12,'Detalii blocuri'!AD:AD,"*cf3*")/G12</f>
        <v>0</v>
      </c>
      <c r="Q12" s="181">
        <f>SUMIFS('Detalii blocuri'!$N:$N,'Detalii blocuri'!$G:$G,$B$6,'Detalii blocuri'!$AB:$AB,C12,'Detalii blocuri'!AD:AD,"*cămin*")/G12</f>
        <v>0</v>
      </c>
      <c r="R12" s="182">
        <f t="shared" si="9"/>
        <v>0.82032348804500699</v>
      </c>
      <c r="S12" s="138">
        <f>SUMIFS('Detalii blocuri'!O:O,'Detalii blocuri'!$G:$G,$B$6,'Detalii blocuri'!$AB:$AB,$C12)</f>
        <v>0</v>
      </c>
      <c r="T12" s="139">
        <f>SUMIFS('Detalii blocuri'!P:P,'Detalii blocuri'!$G:$G,$B$6,'Detalii blocuri'!$AB:$AB,$C12)</f>
        <v>0</v>
      </c>
      <c r="U12" s="139">
        <f>SUMIFS('Detalii blocuri'!Q:Q,'Detalii blocuri'!$G:$G,$B$6,'Detalii blocuri'!$AB:$AB,$C12)</f>
        <v>694</v>
      </c>
      <c r="V12" s="139">
        <f>SUMIFS('Detalii blocuri'!R:R,'Detalii blocuri'!$G:$G,$B$6,'Detalii blocuri'!$AB:$AB,$C12)</f>
        <v>143</v>
      </c>
      <c r="W12" s="139">
        <f>SUMIFS('Detalii blocuri'!S:S,'Detalii blocuri'!$G:$G,$B$6,'Detalii blocuri'!$AB:$AB,$C12)</f>
        <v>12</v>
      </c>
      <c r="X12" s="139">
        <f>SUMIFS('Detalii blocuri'!T:T,'Detalii blocuri'!$G:$G,$B$6,'Detalii blocuri'!$AB:$AB,$C12)</f>
        <v>0</v>
      </c>
      <c r="Y12" s="139">
        <f>SUMIFS('Detalii blocuri'!U:U,'Detalii blocuri'!$G:$G,$B$6,'Detalii blocuri'!$AB:$AB,$C12)</f>
        <v>0</v>
      </c>
      <c r="Z12" s="139">
        <f t="shared" si="1"/>
        <v>1995</v>
      </c>
      <c r="AA12" s="148">
        <f t="shared" si="2"/>
        <v>0</v>
      </c>
      <c r="AB12" s="149">
        <f t="shared" si="3"/>
        <v>0</v>
      </c>
      <c r="AC12" s="149">
        <f t="shared" si="4"/>
        <v>0.81743227326266199</v>
      </c>
      <c r="AD12" s="149">
        <f t="shared" si="5"/>
        <v>0.16843345111896349</v>
      </c>
      <c r="AE12" s="149">
        <f t="shared" si="6"/>
        <v>1.4134275618374558E-2</v>
      </c>
      <c r="AF12" s="149">
        <f t="shared" si="7"/>
        <v>0</v>
      </c>
      <c r="AG12" s="149">
        <f t="shared" si="8"/>
        <v>0</v>
      </c>
      <c r="AH12" s="130">
        <f>COUNTIFS('Detalii blocuri'!$L:$L,AH$9,'Detalii blocuri'!$G:$G,$B$6,'Detalii blocuri'!$AB:$AB,$C12)</f>
        <v>0</v>
      </c>
      <c r="AI12" s="130">
        <f>COUNTIFS('Detalii blocuri'!$L:$L,AI$9,'Detalii blocuri'!$G:$G,$B$6,'Detalii blocuri'!$AB:$AB,$C12)</f>
        <v>16</v>
      </c>
      <c r="AJ12" s="130">
        <f>COUNTIFS('Detalii blocuri'!$L:$L,AJ$9,'Detalii blocuri'!$G:$G,$B$6,'Detalii blocuri'!$AB:$AB,$C12)</f>
        <v>33</v>
      </c>
      <c r="AK12" s="130">
        <f>COUNTIFS('Detalii blocuri'!$L:$L,AK$9,'Detalii blocuri'!$G:$G,$B$6,'Detalii blocuri'!$AB:$AB,$C12)</f>
        <v>36</v>
      </c>
      <c r="AL12" s="130">
        <f>COUNTIFS('Detalii blocuri'!$L:$L,AL$9,'Detalii blocuri'!$G:$G,$B$6,'Detalii blocuri'!$AB:$AB,$C12)</f>
        <v>29</v>
      </c>
      <c r="AM12" s="130">
        <f>COUNTIFS('Detalii blocuri'!$L:$L,AM$9,'Detalii blocuri'!$G:$G,$B$6,'Detalii blocuri'!$AB:$AB,$C12)</f>
        <v>9</v>
      </c>
      <c r="AN12" s="130">
        <f>COUNTIFS('Detalii blocuri'!$L:$L,AN$9,'Detalii blocuri'!$G:$G,$B$6,'Detalii blocuri'!$AB:$AB,$C12)</f>
        <v>5</v>
      </c>
      <c r="AO12" s="130">
        <f>COUNTIFS('Detalii blocuri'!$L:$L,AO$9,'Detalii blocuri'!$G:$G,$B$6,'Detalii blocuri'!$AB:$AB,$C12)</f>
        <v>0</v>
      </c>
      <c r="AP12" s="130">
        <f>COUNTIFS('Detalii blocuri'!$L:$L,AP$9,'Detalii blocuri'!$G:$G,$B$6,'Detalii blocuri'!$AB:$AB,$C12)</f>
        <v>1</v>
      </c>
      <c r="AQ12" s="130">
        <f>COUNTIFS('Detalii blocuri'!$L:$L,AQ$9,'Detalii blocuri'!$G:$G,$B$6,'Detalii blocuri'!$AB:$AB,$C12)</f>
        <v>0</v>
      </c>
      <c r="AR12" s="130">
        <f>COUNTIFS('Detalii blocuri'!$L:$L,AR$9,'Detalii blocuri'!$G:$G,$B$6,'Detalii blocuri'!$AB:$AB,$C12)</f>
        <v>0</v>
      </c>
      <c r="AS12" s="130">
        <f>COUNTIFS('Detalii blocuri'!$L:$L,AS$9,'Detalii blocuri'!$G:$G,$B$6,'Detalii blocuri'!$AB:$AB,$C12)</f>
        <v>0</v>
      </c>
      <c r="AT12" s="130">
        <f>COUNTIFS('Detalii blocuri'!$L:$L,AT$9,'Detalii blocuri'!$G:$G,$B$6,'Detalii blocuri'!$AB:$AB,$C12)</f>
        <v>0</v>
      </c>
      <c r="AU12" s="130">
        <f>COUNTIFS('Detalii blocuri'!$L:$L,AU$9,'Detalii blocuri'!$G:$G,$B$6,'Detalii blocuri'!$AB:$AB,$C12)</f>
        <v>0</v>
      </c>
      <c r="AV12" s="130">
        <f>COUNTIFS('Detalii blocuri'!$L:$L,AV$9,'Detalii blocuri'!$G:$G,$B$6,'Detalii blocuri'!$AB:$AB,$C12)</f>
        <v>0</v>
      </c>
      <c r="AW12" s="130">
        <f>COUNTIFS('Detalii blocuri'!$L:$L,AW$9,'Detalii blocuri'!$G:$G,$B$6,'Detalii blocuri'!$AB:$AB,$C12)</f>
        <v>0</v>
      </c>
      <c r="AX12" s="130">
        <f>COUNTIFS('Detalii blocuri'!$L:$L,AX$9,'Detalii blocuri'!$G:$G,$B$6,'Detalii blocuri'!$AB:$AB,$C12)</f>
        <v>0</v>
      </c>
      <c r="AY12" s="130">
        <f>COUNTIFS('Detalii blocuri'!$L:$L,AY$9,'Detalii blocuri'!$G:$G,$B$6,'Detalii blocuri'!$AB:$AB,$C12)</f>
        <v>0</v>
      </c>
      <c r="AZ12" s="130">
        <f>COUNTIFS('Detalii blocuri'!$L:$L,AZ$9,'Detalii blocuri'!$G:$G,$B$6,'Detalii blocuri'!$AB:$AB,$C12)</f>
        <v>0</v>
      </c>
      <c r="BA12" s="130">
        <f>COUNTIFS('Detalii blocuri'!$L:$L,BA$9,'Detalii blocuri'!$G:$G,$B$6,'Detalii blocuri'!$AB:$AB,$C12)</f>
        <v>0</v>
      </c>
      <c r="BB12" s="130">
        <f>COUNTIFS('Detalii blocuri'!$L:$L,BB$9,'Detalii blocuri'!$G:$G,$B$6,'Detalii blocuri'!$AB:$AB,$C12)</f>
        <v>0</v>
      </c>
      <c r="BC12" s="130">
        <f>COUNTIFS('Detalii blocuri'!$L:$L,BC$9,'Detalii blocuri'!$G:$G,$B$6,'Detalii blocuri'!$AB:$AB,$C12)</f>
        <v>0</v>
      </c>
      <c r="BD12" s="130">
        <f>COUNTIFS('Detalii blocuri'!$L:$L,BD$9,'Detalii blocuri'!$G:$G,$B$6,'Detalii blocuri'!$AB:$AB,$C12)</f>
        <v>0</v>
      </c>
      <c r="BE12" s="130">
        <f>COUNTIFS('Detalii blocuri'!$L:$L,BE$9,'Detalii blocuri'!$G:$G,$B$6,'Detalii blocuri'!$AB:$AB,$C12)</f>
        <v>0</v>
      </c>
      <c r="BF12" s="130">
        <f>COUNTIFS('Detalii blocuri'!$L:$L,BF$9,'Detalii blocuri'!$G:$G,$B$6,'Detalii blocuri'!$AB:$AB,$C12)</f>
        <v>0</v>
      </c>
      <c r="BG12" s="130">
        <f>COUNTIFS('Detalii blocuri'!$L:$L,BG$9,'Detalii blocuri'!$G:$G,$B$6,'Detalii blocuri'!$AB:$AB,$C12)</f>
        <v>0</v>
      </c>
      <c r="BH12" s="130">
        <f>COUNTIFS('Detalii blocuri'!$L:$L,BH$9,'Detalii blocuri'!$G:$G,$B$6,'Detalii blocuri'!$AB:$AB,$C12)</f>
        <v>0</v>
      </c>
      <c r="BI12" s="130">
        <f>COUNTIFS('Detalii blocuri'!$L:$L,BI$9,'Detalii blocuri'!$G:$G,$B$6,'Detalii blocuri'!$AB:$AB,$C12)</f>
        <v>0</v>
      </c>
      <c r="BJ12" s="129">
        <f>COUNTIFS('Detalii blocuri'!$L:$L,BJ$9,'Detalii blocuri'!$G:$G,$B$6,'Detalii blocuri'!$AB:$AB,$C12)</f>
        <v>1</v>
      </c>
      <c r="BK12" s="116"/>
    </row>
    <row r="13" spans="2:63">
      <c r="B13" s="147" t="s">
        <v>1103</v>
      </c>
      <c r="C13" s="136" t="s">
        <v>1321</v>
      </c>
      <c r="D13" s="364" t="s">
        <v>2467</v>
      </c>
      <c r="E13" s="131">
        <f>COUNTIFS('Detalii blocuri'!C:C,"&gt;0",'Detalii blocuri'!$G:$G,$B$6,'Detalii blocuri'!$AB:$AB,C13)</f>
        <v>220</v>
      </c>
      <c r="F13" s="132">
        <f>SUMIFS('Detalii blocuri'!$K:$K,'Detalii blocuri'!$G:$G,$B$6,'Detalii blocuri'!$AB:$AB,C13)</f>
        <v>516</v>
      </c>
      <c r="G13" s="132">
        <f>SUMIFS('Detalii blocuri'!$N:$N,'Detalii blocuri'!$G:$G,$B$6,'Detalii blocuri'!$AB:$AB,C13)</f>
        <v>8233</v>
      </c>
      <c r="H13" s="201">
        <f>COUNTIFS('Detalii blocuri'!AI:AI,"*/planuri*",'Detalii blocuri'!$G:$G,$B$6,'Detalii blocuri'!$AB:$AB,C13)/E13</f>
        <v>0.59545454545454546</v>
      </c>
      <c r="I13" s="201">
        <f>COUNTIFS('Detalii blocuri'!$N:$N,"&gt;0",'Detalii blocuri'!$G:$G,$B$6,'Detalii blocuri'!$AB:$AB,C13)/E13</f>
        <v>0.97272727272727277</v>
      </c>
      <c r="J13" s="201">
        <f t="shared" si="0"/>
        <v>0.86821328798736785</v>
      </c>
      <c r="K13" s="177">
        <f>COUNTIFS('Detalii blocuri'!$G:$G,$B$6,'Detalii blocuri'!$AB:$AB,C13,'Detalii blocuri'!J:J,"da*")/E13</f>
        <v>0.1</v>
      </c>
      <c r="L13" s="178">
        <f>SUMIFS('Detalii blocuri'!$K:$K,'Detalii blocuri'!$G:$G,$B$6,'Detalii blocuri'!$AB:$AB,C13,'Detalii blocuri'!J:J,"da*")/F13</f>
        <v>6.2015503875968991E-2</v>
      </c>
      <c r="M13" s="179">
        <f>SUMIFS('Detalii blocuri'!$N:$N,'Detalii blocuri'!$G:$G,$B$6,'Detalii blocuri'!$AB:$AB,C13,'Detalii blocuri'!J:J,"da*")/G13</f>
        <v>0.15935867848900764</v>
      </c>
      <c r="N13" s="180">
        <f>SUMIFS('Detalii blocuri'!$N:$N,'Detalii blocuri'!$G:$G,$B$6,'Detalii blocuri'!$AB:$AB,C13,'Detalii blocuri'!AD:AD,"*cf1*")/G13</f>
        <v>0.47880480991133245</v>
      </c>
      <c r="O13" s="181">
        <f>SUMIFS('Detalii blocuri'!$N:$N,'Detalii blocuri'!$G:$G,$B$6,'Detalii blocuri'!$AB:$AB,C13,'Detalii blocuri'!AD:AD,"*cf2*")/G13</f>
        <v>0</v>
      </c>
      <c r="P13" s="181">
        <f>SUMIFS('Detalii blocuri'!$N:$N,'Detalii blocuri'!$G:$G,$B$6,'Detalii blocuri'!$AB:$AB,C13,'Detalii blocuri'!AD:AD,"*cf3*")/G13</f>
        <v>0</v>
      </c>
      <c r="Q13" s="181">
        <f>SUMIFS('Detalii blocuri'!$N:$N,'Detalii blocuri'!$G:$G,$B$6,'Detalii blocuri'!$AB:$AB,C13,'Detalii blocuri'!AD:AD,"*cămin*")/G13</f>
        <v>0</v>
      </c>
      <c r="R13" s="182">
        <f t="shared" si="9"/>
        <v>0.52119519008866755</v>
      </c>
      <c r="S13" s="138">
        <f>SUMIFS('Detalii blocuri'!O:O,'Detalii blocuri'!$G:$G,$B$6,'Detalii blocuri'!$AB:$AB,$C13)</f>
        <v>0</v>
      </c>
      <c r="T13" s="139">
        <f>SUMIFS('Detalii blocuri'!P:P,'Detalii blocuri'!$G:$G,$B$6,'Detalii blocuri'!$AB:$AB,$C13)</f>
        <v>6</v>
      </c>
      <c r="U13" s="139">
        <f>SUMIFS('Detalii blocuri'!Q:Q,'Detalii blocuri'!$G:$G,$B$6,'Detalii blocuri'!$AB:$AB,$C13)</f>
        <v>3776</v>
      </c>
      <c r="V13" s="139">
        <f>SUMIFS('Detalii blocuri'!R:R,'Detalii blocuri'!$G:$G,$B$6,'Detalii blocuri'!$AB:$AB,$C13)</f>
        <v>2878</v>
      </c>
      <c r="W13" s="139">
        <f>SUMIFS('Detalii blocuri'!S:S,'Detalii blocuri'!$G:$G,$B$6,'Detalii blocuri'!$AB:$AB,$C13)</f>
        <v>488</v>
      </c>
      <c r="X13" s="139">
        <f>SUMIFS('Detalii blocuri'!T:T,'Detalii blocuri'!$G:$G,$B$6,'Detalii blocuri'!$AB:$AB,$C13)</f>
        <v>0</v>
      </c>
      <c r="Y13" s="139">
        <f>SUMIFS('Detalii blocuri'!U:U,'Detalii blocuri'!$G:$G,$B$6,'Detalii blocuri'!$AB:$AB,$C13)</f>
        <v>0</v>
      </c>
      <c r="Z13" s="139">
        <f t="shared" si="1"/>
        <v>1085</v>
      </c>
      <c r="AA13" s="148">
        <f t="shared" si="2"/>
        <v>0</v>
      </c>
      <c r="AB13" s="149">
        <f t="shared" si="3"/>
        <v>8.3939563514269728E-4</v>
      </c>
      <c r="AC13" s="149">
        <f t="shared" si="4"/>
        <v>0.52825965304980416</v>
      </c>
      <c r="AD13" s="149">
        <f t="shared" si="5"/>
        <v>0.40263010632344715</v>
      </c>
      <c r="AE13" s="149">
        <f t="shared" si="6"/>
        <v>6.8270844991606044E-2</v>
      </c>
      <c r="AF13" s="149">
        <f t="shared" si="7"/>
        <v>0</v>
      </c>
      <c r="AG13" s="149">
        <f t="shared" si="8"/>
        <v>0</v>
      </c>
      <c r="AH13" s="130">
        <f>COUNTIFS('Detalii blocuri'!$L:$L,AH$9,'Detalii blocuri'!$G:$G,$B$6,'Detalii blocuri'!$AB:$AB,$C13)</f>
        <v>0</v>
      </c>
      <c r="AI13" s="130">
        <f>COUNTIFS('Detalii blocuri'!$L:$L,AI$9,'Detalii blocuri'!$G:$G,$B$6,'Detalii blocuri'!$AB:$AB,$C13)</f>
        <v>3</v>
      </c>
      <c r="AJ13" s="130">
        <f>COUNTIFS('Detalii blocuri'!$L:$L,AJ$9,'Detalii blocuri'!$G:$G,$B$6,'Detalii blocuri'!$AB:$AB,$C13)</f>
        <v>13</v>
      </c>
      <c r="AK13" s="130">
        <f>COUNTIFS('Detalii blocuri'!$L:$L,AK$9,'Detalii blocuri'!$G:$G,$B$6,'Detalii blocuri'!$AB:$AB,$C13)</f>
        <v>23</v>
      </c>
      <c r="AL13" s="130">
        <f>COUNTIFS('Detalii blocuri'!$L:$L,AL$9,'Detalii blocuri'!$G:$G,$B$6,'Detalii blocuri'!$AB:$AB,$C13)</f>
        <v>158</v>
      </c>
      <c r="AM13" s="130">
        <f>COUNTIFS('Detalii blocuri'!$L:$L,AM$9,'Detalii blocuri'!$G:$G,$B$6,'Detalii blocuri'!$AB:$AB,$C13)</f>
        <v>1</v>
      </c>
      <c r="AN13" s="130">
        <f>COUNTIFS('Detalii blocuri'!$L:$L,AN$9,'Detalii blocuri'!$G:$G,$B$6,'Detalii blocuri'!$AB:$AB,$C13)</f>
        <v>0</v>
      </c>
      <c r="AO13" s="130">
        <f>COUNTIFS('Detalii blocuri'!$L:$L,AO$9,'Detalii blocuri'!$G:$G,$B$6,'Detalii blocuri'!$AB:$AB,$C13)</f>
        <v>0</v>
      </c>
      <c r="AP13" s="130">
        <f>COUNTIFS('Detalii blocuri'!$L:$L,AP$9,'Detalii blocuri'!$G:$G,$B$6,'Detalii blocuri'!$AB:$AB,$C13)</f>
        <v>0</v>
      </c>
      <c r="AQ13" s="130">
        <f>COUNTIFS('Detalii blocuri'!$L:$L,AQ$9,'Detalii blocuri'!$G:$G,$B$6,'Detalii blocuri'!$AB:$AB,$C13)</f>
        <v>14</v>
      </c>
      <c r="AR13" s="130">
        <f>COUNTIFS('Detalii blocuri'!$L:$L,AR$9,'Detalii blocuri'!$G:$G,$B$6,'Detalii blocuri'!$AB:$AB,$C13)</f>
        <v>6</v>
      </c>
      <c r="AS13" s="130">
        <f>COUNTIFS('Detalii blocuri'!$L:$L,AS$9,'Detalii blocuri'!$G:$G,$B$6,'Detalii blocuri'!$AB:$AB,$C13)</f>
        <v>2</v>
      </c>
      <c r="AT13" s="130">
        <f>COUNTIFS('Detalii blocuri'!$L:$L,AT$9,'Detalii blocuri'!$G:$G,$B$6,'Detalii blocuri'!$AB:$AB,$C13)</f>
        <v>0</v>
      </c>
      <c r="AU13" s="130">
        <f>COUNTIFS('Detalii blocuri'!$L:$L,AU$9,'Detalii blocuri'!$G:$G,$B$6,'Detalii blocuri'!$AB:$AB,$C13)</f>
        <v>0</v>
      </c>
      <c r="AV13" s="130">
        <f>COUNTIFS('Detalii blocuri'!$L:$L,AV$9,'Detalii blocuri'!$G:$G,$B$6,'Detalii blocuri'!$AB:$AB,$C13)</f>
        <v>0</v>
      </c>
      <c r="AW13" s="130">
        <f>COUNTIFS('Detalii blocuri'!$L:$L,AW$9,'Detalii blocuri'!$G:$G,$B$6,'Detalii blocuri'!$AB:$AB,$C13)</f>
        <v>0</v>
      </c>
      <c r="AX13" s="130">
        <f>COUNTIFS('Detalii blocuri'!$L:$L,AX$9,'Detalii blocuri'!$G:$G,$B$6,'Detalii blocuri'!$AB:$AB,$C13)</f>
        <v>0</v>
      </c>
      <c r="AY13" s="130">
        <f>COUNTIFS('Detalii blocuri'!$L:$L,AY$9,'Detalii blocuri'!$G:$G,$B$6,'Detalii blocuri'!$AB:$AB,$C13)</f>
        <v>0</v>
      </c>
      <c r="AZ13" s="130">
        <f>COUNTIFS('Detalii blocuri'!$L:$L,AZ$9,'Detalii blocuri'!$G:$G,$B$6,'Detalii blocuri'!$AB:$AB,$C13)</f>
        <v>0</v>
      </c>
      <c r="BA13" s="130">
        <f>COUNTIFS('Detalii blocuri'!$L:$L,BA$9,'Detalii blocuri'!$G:$G,$B$6,'Detalii blocuri'!$AB:$AB,$C13)</f>
        <v>0</v>
      </c>
      <c r="BB13" s="130">
        <f>COUNTIFS('Detalii blocuri'!$L:$L,BB$9,'Detalii blocuri'!$G:$G,$B$6,'Detalii blocuri'!$AB:$AB,$C13)</f>
        <v>0</v>
      </c>
      <c r="BC13" s="130">
        <f>COUNTIFS('Detalii blocuri'!$L:$L,BC$9,'Detalii blocuri'!$G:$G,$B$6,'Detalii blocuri'!$AB:$AB,$C13)</f>
        <v>0</v>
      </c>
      <c r="BD13" s="130">
        <f>COUNTIFS('Detalii blocuri'!$L:$L,BD$9,'Detalii blocuri'!$G:$G,$B$6,'Detalii blocuri'!$AB:$AB,$C13)</f>
        <v>0</v>
      </c>
      <c r="BE13" s="130">
        <f>COUNTIFS('Detalii blocuri'!$L:$L,BE$9,'Detalii blocuri'!$G:$G,$B$6,'Detalii blocuri'!$AB:$AB,$C13)</f>
        <v>0</v>
      </c>
      <c r="BF13" s="130">
        <f>COUNTIFS('Detalii blocuri'!$L:$L,BF$9,'Detalii blocuri'!$G:$G,$B$6,'Detalii blocuri'!$AB:$AB,$C13)</f>
        <v>0</v>
      </c>
      <c r="BG13" s="130">
        <f>COUNTIFS('Detalii blocuri'!$L:$L,BG$9,'Detalii blocuri'!$G:$G,$B$6,'Detalii blocuri'!$AB:$AB,$C13)</f>
        <v>0</v>
      </c>
      <c r="BH13" s="130">
        <f>COUNTIFS('Detalii blocuri'!$L:$L,BH$9,'Detalii blocuri'!$G:$G,$B$6,'Detalii blocuri'!$AB:$AB,$C13)</f>
        <v>0</v>
      </c>
      <c r="BI13" s="130">
        <f>COUNTIFS('Detalii blocuri'!$L:$L,BI$9,'Detalii blocuri'!$G:$G,$B$6,'Detalii blocuri'!$AB:$AB,$C13)</f>
        <v>0</v>
      </c>
      <c r="BJ13" s="129">
        <f>COUNTIFS('Detalii blocuri'!$L:$L,BJ$9,'Detalii blocuri'!$G:$G,$B$6,'Detalii blocuri'!$AB:$AB,$C13)</f>
        <v>0</v>
      </c>
      <c r="BK13" s="116"/>
    </row>
    <row r="14" spans="2:63">
      <c r="B14" s="147" t="s">
        <v>929</v>
      </c>
      <c r="C14" s="136" t="s">
        <v>1322</v>
      </c>
      <c r="D14" s="364" t="s">
        <v>2468</v>
      </c>
      <c r="E14" s="131">
        <f>COUNTIFS('Detalii blocuri'!C:C,"&gt;0",'Detalii blocuri'!$G:$G,$B$6,'Detalii blocuri'!$AB:$AB,C14)</f>
        <v>293</v>
      </c>
      <c r="F14" s="132">
        <f>SUMIFS('Detalii blocuri'!$K:$K,'Detalii blocuri'!$G:$G,$B$6,'Detalii blocuri'!$AB:$AB,C14)</f>
        <v>538</v>
      </c>
      <c r="G14" s="132">
        <f>SUMIFS('Detalii blocuri'!$N:$N,'Detalii blocuri'!$G:$G,$B$6,'Detalii blocuri'!$AB:$AB,C14)</f>
        <v>14453</v>
      </c>
      <c r="H14" s="201">
        <f>COUNTIFS('Detalii blocuri'!AI:AI,"*/planuri*",'Detalii blocuri'!$G:$G,$B$6,'Detalii blocuri'!$AB:$AB,C14)/E14</f>
        <v>0.69283276450511944</v>
      </c>
      <c r="I14" s="201">
        <f>COUNTIFS('Detalii blocuri'!$N:$N,"&gt;0",'Detalii blocuri'!$G:$G,$B$6,'Detalii blocuri'!$AB:$AB,C14)/E14</f>
        <v>0.98293515358361772</v>
      </c>
      <c r="J14" s="201">
        <f t="shared" si="0"/>
        <v>0.96990244239950185</v>
      </c>
      <c r="K14" s="177">
        <f>COUNTIFS('Detalii blocuri'!$G:$G,$B$6,'Detalii blocuri'!$AB:$AB,C14,'Detalii blocuri'!J:J,"da*")/E14</f>
        <v>0.20477815699658702</v>
      </c>
      <c r="L14" s="178">
        <f>SUMIFS('Detalii blocuri'!$K:$K,'Detalii blocuri'!$G:$G,$B$6,'Detalii blocuri'!$AB:$AB,C14,'Detalii blocuri'!J:J,"da*")/F14</f>
        <v>0.17843866171003717</v>
      </c>
      <c r="M14" s="179">
        <f>SUMIFS('Detalii blocuri'!$N:$N,'Detalii blocuri'!$G:$G,$B$6,'Detalii blocuri'!$AB:$AB,C14,'Detalii blocuri'!J:J,"da*")/G14</f>
        <v>0.34982356604165227</v>
      </c>
      <c r="N14" s="180">
        <f>SUMIFS('Detalii blocuri'!$N:$N,'Detalii blocuri'!$G:$G,$B$6,'Detalii blocuri'!$AB:$AB,C14,'Detalii blocuri'!AD:AD,"*cf1*")/G14</f>
        <v>0.71604511174150698</v>
      </c>
      <c r="O14" s="181">
        <f>SUMIFS('Detalii blocuri'!$N:$N,'Detalii blocuri'!$G:$G,$B$6,'Detalii blocuri'!$AB:$AB,C14,'Detalii blocuri'!AD:AD,"*cf2*")/G14</f>
        <v>0</v>
      </c>
      <c r="P14" s="181">
        <f>SUMIFS('Detalii blocuri'!$N:$N,'Detalii blocuri'!$G:$G,$B$6,'Detalii blocuri'!$AB:$AB,C14,'Detalii blocuri'!AD:AD,"*cf3*")/G14</f>
        <v>0</v>
      </c>
      <c r="Q14" s="181">
        <f>SUMIFS('Detalii blocuri'!$N:$N,'Detalii blocuri'!$G:$G,$B$6,'Detalii blocuri'!$AB:$AB,C14,'Detalii blocuri'!AD:AD,"*cămin*")/G14</f>
        <v>6.974330588805093E-2</v>
      </c>
      <c r="R14" s="182">
        <f t="shared" si="9"/>
        <v>0.21421158237044208</v>
      </c>
      <c r="S14" s="138">
        <f>SUMIFS('Detalii blocuri'!O:O,'Detalii blocuri'!$G:$G,$B$6,'Detalii blocuri'!$AB:$AB,$C14)</f>
        <v>1008</v>
      </c>
      <c r="T14" s="139">
        <f>SUMIFS('Detalii blocuri'!P:P,'Detalii blocuri'!$G:$G,$B$6,'Detalii blocuri'!$AB:$AB,$C14)</f>
        <v>2797</v>
      </c>
      <c r="U14" s="139">
        <f>SUMIFS('Detalii blocuri'!Q:Q,'Detalii blocuri'!$G:$G,$B$6,'Detalii blocuri'!$AB:$AB,$C14)</f>
        <v>7312</v>
      </c>
      <c r="V14" s="139">
        <f>SUMIFS('Detalii blocuri'!R:R,'Detalii blocuri'!$G:$G,$B$6,'Detalii blocuri'!$AB:$AB,$C14)</f>
        <v>2640</v>
      </c>
      <c r="W14" s="139">
        <f>SUMIFS('Detalii blocuri'!S:S,'Detalii blocuri'!$G:$G,$B$6,'Detalii blocuri'!$AB:$AB,$C14)</f>
        <v>261</v>
      </c>
      <c r="X14" s="139">
        <f>SUMIFS('Detalii blocuri'!T:T,'Detalii blocuri'!$G:$G,$B$6,'Detalii blocuri'!$AB:$AB,$C14)</f>
        <v>0</v>
      </c>
      <c r="Y14" s="139">
        <f>SUMIFS('Detalii blocuri'!U:U,'Detalii blocuri'!$G:$G,$B$6,'Detalii blocuri'!$AB:$AB,$C14)</f>
        <v>0</v>
      </c>
      <c r="Z14" s="139">
        <f t="shared" si="1"/>
        <v>435</v>
      </c>
      <c r="AA14" s="148">
        <f t="shared" si="2"/>
        <v>7.1907547439006986E-2</v>
      </c>
      <c r="AB14" s="149">
        <f t="shared" si="3"/>
        <v>0.19952917677272078</v>
      </c>
      <c r="AC14" s="149">
        <f t="shared" si="4"/>
        <v>0.52161506634327293</v>
      </c>
      <c r="AD14" s="149">
        <f t="shared" si="5"/>
        <v>0.18832929091168499</v>
      </c>
      <c r="AE14" s="149">
        <f t="shared" si="6"/>
        <v>1.8618918533314311E-2</v>
      </c>
      <c r="AF14" s="149">
        <f t="shared" si="7"/>
        <v>0</v>
      </c>
      <c r="AG14" s="149">
        <f t="shared" si="8"/>
        <v>0</v>
      </c>
      <c r="AH14" s="130">
        <f>COUNTIFS('Detalii blocuri'!$L:$L,AH$9,'Detalii blocuri'!$G:$G,$B$6,'Detalii blocuri'!$AB:$AB,$C14)</f>
        <v>0</v>
      </c>
      <c r="AI14" s="130">
        <f>COUNTIFS('Detalii blocuri'!$L:$L,AI$9,'Detalii blocuri'!$G:$G,$B$6,'Detalii blocuri'!$AB:$AB,$C14)</f>
        <v>20</v>
      </c>
      <c r="AJ14" s="130">
        <f>COUNTIFS('Detalii blocuri'!$L:$L,AJ$9,'Detalii blocuri'!$G:$G,$B$6,'Detalii blocuri'!$AB:$AB,$C14)</f>
        <v>1</v>
      </c>
      <c r="AK14" s="130">
        <f>COUNTIFS('Detalii blocuri'!$L:$L,AK$9,'Detalii blocuri'!$G:$G,$B$6,'Detalii blocuri'!$AB:$AB,$C14)</f>
        <v>24</v>
      </c>
      <c r="AL14" s="130">
        <f>COUNTIFS('Detalii blocuri'!$L:$L,AL$9,'Detalii blocuri'!$G:$G,$B$6,'Detalii blocuri'!$AB:$AB,$C14)</f>
        <v>188</v>
      </c>
      <c r="AM14" s="130">
        <f>COUNTIFS('Detalii blocuri'!$L:$L,AM$9,'Detalii blocuri'!$G:$G,$B$6,'Detalii blocuri'!$AB:$AB,$C14)</f>
        <v>0</v>
      </c>
      <c r="AN14" s="130">
        <f>COUNTIFS('Detalii blocuri'!$L:$L,AN$9,'Detalii blocuri'!$G:$G,$B$6,'Detalii blocuri'!$AB:$AB,$C14)</f>
        <v>0</v>
      </c>
      <c r="AO14" s="130">
        <f>COUNTIFS('Detalii blocuri'!$L:$L,AO$9,'Detalii blocuri'!$G:$G,$B$6,'Detalii blocuri'!$AB:$AB,$C14)</f>
        <v>0</v>
      </c>
      <c r="AP14" s="130">
        <f>COUNTIFS('Detalii blocuri'!$L:$L,AP$9,'Detalii blocuri'!$G:$G,$B$6,'Detalii blocuri'!$AB:$AB,$C14)</f>
        <v>1</v>
      </c>
      <c r="AQ14" s="130">
        <f>COUNTIFS('Detalii blocuri'!$L:$L,AQ$9,'Detalii blocuri'!$G:$G,$B$6,'Detalii blocuri'!$AB:$AB,$C14)</f>
        <v>1</v>
      </c>
      <c r="AR14" s="130">
        <f>COUNTIFS('Detalii blocuri'!$L:$L,AR$9,'Detalii blocuri'!$G:$G,$B$6,'Detalii blocuri'!$AB:$AB,$C14)</f>
        <v>58</v>
      </c>
      <c r="AS14" s="130">
        <f>COUNTIFS('Detalii blocuri'!$L:$L,AS$9,'Detalii blocuri'!$G:$G,$B$6,'Detalii blocuri'!$AB:$AB,$C14)</f>
        <v>0</v>
      </c>
      <c r="AT14" s="130">
        <f>COUNTIFS('Detalii blocuri'!$L:$L,AT$9,'Detalii blocuri'!$G:$G,$B$6,'Detalii blocuri'!$AB:$AB,$C14)</f>
        <v>0</v>
      </c>
      <c r="AU14" s="130">
        <f>COUNTIFS('Detalii blocuri'!$L:$L,AU$9,'Detalii blocuri'!$G:$G,$B$6,'Detalii blocuri'!$AB:$AB,$C14)</f>
        <v>0</v>
      </c>
      <c r="AV14" s="130">
        <f>COUNTIFS('Detalii blocuri'!$L:$L,AV$9,'Detalii blocuri'!$G:$G,$B$6,'Detalii blocuri'!$AB:$AB,$C14)</f>
        <v>0</v>
      </c>
      <c r="AW14" s="130">
        <f>COUNTIFS('Detalii blocuri'!$L:$L,AW$9,'Detalii blocuri'!$G:$G,$B$6,'Detalii blocuri'!$AB:$AB,$C14)</f>
        <v>0</v>
      </c>
      <c r="AX14" s="130">
        <f>COUNTIFS('Detalii blocuri'!$L:$L,AX$9,'Detalii blocuri'!$G:$G,$B$6,'Detalii blocuri'!$AB:$AB,$C14)</f>
        <v>0</v>
      </c>
      <c r="AY14" s="130">
        <f>COUNTIFS('Detalii blocuri'!$L:$L,AY$9,'Detalii blocuri'!$G:$G,$B$6,'Detalii blocuri'!$AB:$AB,$C14)</f>
        <v>0</v>
      </c>
      <c r="AZ14" s="130">
        <f>COUNTIFS('Detalii blocuri'!$L:$L,AZ$9,'Detalii blocuri'!$G:$G,$B$6,'Detalii blocuri'!$AB:$AB,$C14)</f>
        <v>0</v>
      </c>
      <c r="BA14" s="130">
        <f>COUNTIFS('Detalii blocuri'!$L:$L,BA$9,'Detalii blocuri'!$G:$G,$B$6,'Detalii blocuri'!$AB:$AB,$C14)</f>
        <v>0</v>
      </c>
      <c r="BB14" s="130">
        <f>COUNTIFS('Detalii blocuri'!$L:$L,BB$9,'Detalii blocuri'!$G:$G,$B$6,'Detalii blocuri'!$AB:$AB,$C14)</f>
        <v>0</v>
      </c>
      <c r="BC14" s="130">
        <f>COUNTIFS('Detalii blocuri'!$L:$L,BC$9,'Detalii blocuri'!$G:$G,$B$6,'Detalii blocuri'!$AB:$AB,$C14)</f>
        <v>0</v>
      </c>
      <c r="BD14" s="130">
        <f>COUNTIFS('Detalii blocuri'!$L:$L,BD$9,'Detalii blocuri'!$G:$G,$B$6,'Detalii blocuri'!$AB:$AB,$C14)</f>
        <v>0</v>
      </c>
      <c r="BE14" s="130">
        <f>COUNTIFS('Detalii blocuri'!$L:$L,BE$9,'Detalii blocuri'!$G:$G,$B$6,'Detalii blocuri'!$AB:$AB,$C14)</f>
        <v>0</v>
      </c>
      <c r="BF14" s="130">
        <f>COUNTIFS('Detalii blocuri'!$L:$L,BF$9,'Detalii blocuri'!$G:$G,$B$6,'Detalii blocuri'!$AB:$AB,$C14)</f>
        <v>0</v>
      </c>
      <c r="BG14" s="130">
        <f>COUNTIFS('Detalii blocuri'!$L:$L,BG$9,'Detalii blocuri'!$G:$G,$B$6,'Detalii blocuri'!$AB:$AB,$C14)</f>
        <v>0</v>
      </c>
      <c r="BH14" s="130">
        <f>COUNTIFS('Detalii blocuri'!$L:$L,BH$9,'Detalii blocuri'!$G:$G,$B$6,'Detalii blocuri'!$AB:$AB,$C14)</f>
        <v>0</v>
      </c>
      <c r="BI14" s="130">
        <f>COUNTIFS('Detalii blocuri'!$L:$L,BI$9,'Detalii blocuri'!$G:$G,$B$6,'Detalii blocuri'!$AB:$AB,$C14)</f>
        <v>0</v>
      </c>
      <c r="BJ14" s="129">
        <f>COUNTIFS('Detalii blocuri'!$L:$L,BJ$9,'Detalii blocuri'!$G:$G,$B$6,'Detalii blocuri'!$AB:$AB,$C14)</f>
        <v>0</v>
      </c>
      <c r="BK14" s="116"/>
    </row>
    <row r="15" spans="2:63">
      <c r="B15" s="128" t="s">
        <v>927</v>
      </c>
      <c r="C15" s="117" t="s">
        <v>1323</v>
      </c>
      <c r="D15" s="263" t="s">
        <v>2469</v>
      </c>
      <c r="E15" s="154">
        <f>COUNTIFS('Detalii blocuri'!C:C,"&gt;0",'Detalii blocuri'!$G:$G,$B$6,'Detalii blocuri'!$AB:$AB,C15)</f>
        <v>320</v>
      </c>
      <c r="F15" s="155">
        <f>SUMIFS('Detalii blocuri'!$K:$K,'Detalii blocuri'!$G:$G,$B$6,'Detalii blocuri'!$AB:$AB,C15)</f>
        <v>670</v>
      </c>
      <c r="G15" s="155">
        <f>SUMIFS('Detalii blocuri'!$N:$N,'Detalii blocuri'!$G:$G,$B$6,'Detalii blocuri'!$AB:$AB,C15)</f>
        <v>13918</v>
      </c>
      <c r="H15" s="202">
        <f>COUNTIFS('Detalii blocuri'!AI:AI,"*/planuri*",'Detalii blocuri'!$G:$G,$B$6,'Detalii blocuri'!$AB:$AB,C15)/E15</f>
        <v>0.421875</v>
      </c>
      <c r="I15" s="202">
        <f>COUNTIFS('Detalii blocuri'!$N:$N,"&gt;0",'Detalii blocuri'!$G:$G,$B$6,'Detalii blocuri'!$AB:$AB,C15)/E15</f>
        <v>0.984375</v>
      </c>
      <c r="J15" s="202">
        <f t="shared" si="0"/>
        <v>0.92908463859749968</v>
      </c>
      <c r="K15" s="183">
        <f>COUNTIFS('Detalii blocuri'!$G:$G,$B$6,'Detalii blocuri'!$AB:$AB,C15,'Detalii blocuri'!J:J,"da*")/E15</f>
        <v>3.125E-2</v>
      </c>
      <c r="L15" s="184">
        <f>SUMIFS('Detalii blocuri'!$K:$K,'Detalii blocuri'!$G:$G,$B$6,'Detalii blocuri'!$AB:$AB,C15,'Detalii blocuri'!J:J,"da*")/F15</f>
        <v>1.4925373134328358E-2</v>
      </c>
      <c r="M15" s="185">
        <f>SUMIFS('Detalii blocuri'!$N:$N,'Detalii blocuri'!$G:$G,$B$6,'Detalii blocuri'!$AB:$AB,C15,'Detalii blocuri'!J:J,"da*")/G15</f>
        <v>0.12645495042391147</v>
      </c>
      <c r="N15" s="186">
        <f>SUMIFS('Detalii blocuri'!$N:$N,'Detalii blocuri'!$G:$G,$B$6,'Detalii blocuri'!$AB:$AB,C15,'Detalii blocuri'!AD:AD,"*cf1*")/G15</f>
        <v>0.36535421755999425</v>
      </c>
      <c r="O15" s="187">
        <f>SUMIFS('Detalii blocuri'!$N:$N,'Detalii blocuri'!$G:$G,$B$6,'Detalii blocuri'!$AB:$AB,C15,'Detalii blocuri'!AD:AD,"*cf2*")/G15</f>
        <v>3.1613737605977868E-2</v>
      </c>
      <c r="P15" s="187">
        <f>SUMIFS('Detalii blocuri'!$N:$N,'Detalii blocuri'!$G:$G,$B$6,'Detalii blocuri'!$AB:$AB,C15,'Detalii blocuri'!AD:AD,"*cf3*")/G15</f>
        <v>0.24572496048282799</v>
      </c>
      <c r="Q15" s="187">
        <f>SUMIFS('Detalii blocuri'!$N:$N,'Detalii blocuri'!$G:$G,$B$6,'Detalii blocuri'!$AB:$AB,C15,'Detalii blocuri'!AD:AD,"*cămin*")/G15</f>
        <v>0.14880011495904583</v>
      </c>
      <c r="R15" s="188">
        <f t="shared" si="9"/>
        <v>0.20850696939215413</v>
      </c>
      <c r="S15" s="189">
        <f>SUMIFS('Detalii blocuri'!O:O,'Detalii blocuri'!$G:$G,$B$6,'Detalii blocuri'!$AB:$AB,$C15)</f>
        <v>1851</v>
      </c>
      <c r="T15" s="190">
        <f>SUMIFS('Detalii blocuri'!P:P,'Detalii blocuri'!$G:$G,$B$6,'Detalii blocuri'!$AB:$AB,$C15)</f>
        <v>2360</v>
      </c>
      <c r="U15" s="190">
        <f>SUMIFS('Detalii blocuri'!Q:Q,'Detalii blocuri'!$G:$G,$B$6,'Detalii blocuri'!$AB:$AB,$C15)</f>
        <v>4006</v>
      </c>
      <c r="V15" s="190">
        <f>SUMIFS('Detalii blocuri'!R:R,'Detalii blocuri'!$G:$G,$B$6,'Detalii blocuri'!$AB:$AB,$C15)</f>
        <v>3733</v>
      </c>
      <c r="W15" s="190">
        <f>SUMIFS('Detalii blocuri'!S:S,'Detalii blocuri'!$G:$G,$B$6,'Detalii blocuri'!$AB:$AB,$C15)</f>
        <v>976</v>
      </c>
      <c r="X15" s="190">
        <f>SUMIFS('Detalii blocuri'!T:T,'Detalii blocuri'!$G:$G,$B$6,'Detalii blocuri'!$AB:$AB,$C15)</f>
        <v>5</v>
      </c>
      <c r="Y15" s="190">
        <f>SUMIFS('Detalii blocuri'!U:U,'Detalii blocuri'!$G:$G,$B$6,'Detalii blocuri'!$AB:$AB,$C15)</f>
        <v>0</v>
      </c>
      <c r="Z15" s="190">
        <f t="shared" si="1"/>
        <v>987</v>
      </c>
      <c r="AA15" s="150">
        <f t="shared" si="2"/>
        <v>0.14314438171835125</v>
      </c>
      <c r="AB15" s="151">
        <f t="shared" si="3"/>
        <v>0.18250715335240894</v>
      </c>
      <c r="AC15" s="151">
        <f t="shared" si="4"/>
        <v>0.30979815946175854</v>
      </c>
      <c r="AD15" s="151">
        <f t="shared" si="5"/>
        <v>0.28868610316294174</v>
      </c>
      <c r="AE15" s="151">
        <f t="shared" si="6"/>
        <v>7.5477534606758948E-2</v>
      </c>
      <c r="AF15" s="151">
        <f t="shared" si="7"/>
        <v>3.8666769778052741E-4</v>
      </c>
      <c r="AG15" s="151">
        <f t="shared" si="8"/>
        <v>0</v>
      </c>
      <c r="AH15" s="197">
        <f>COUNTIFS('Detalii blocuri'!$L:$L,AH$9,'Detalii blocuri'!$G:$G,$B$6,'Detalii blocuri'!$AB:$AB,$C15)</f>
        <v>0</v>
      </c>
      <c r="AI15" s="197">
        <f>COUNTIFS('Detalii blocuri'!$L:$L,AI$9,'Detalii blocuri'!$G:$G,$B$6,'Detalii blocuri'!$AB:$AB,$C15)</f>
        <v>0</v>
      </c>
      <c r="AJ15" s="197">
        <f>COUNTIFS('Detalii blocuri'!$L:$L,AJ$9,'Detalii blocuri'!$G:$G,$B$6,'Detalii blocuri'!$AB:$AB,$C15)</f>
        <v>5</v>
      </c>
      <c r="AK15" s="197">
        <f>COUNTIFS('Detalii blocuri'!$L:$L,AK$9,'Detalii blocuri'!$G:$G,$B$6,'Detalii blocuri'!$AB:$AB,$C15)</f>
        <v>21</v>
      </c>
      <c r="AL15" s="197">
        <f>COUNTIFS('Detalii blocuri'!$L:$L,AL$9,'Detalii blocuri'!$G:$G,$B$6,'Detalii blocuri'!$AB:$AB,$C15)</f>
        <v>277</v>
      </c>
      <c r="AM15" s="197">
        <f>COUNTIFS('Detalii blocuri'!$L:$L,AM$9,'Detalii blocuri'!$G:$G,$B$6,'Detalii blocuri'!$AB:$AB,$C15)</f>
        <v>3</v>
      </c>
      <c r="AN15" s="197">
        <f>COUNTIFS('Detalii blocuri'!$L:$L,AN$9,'Detalii blocuri'!$G:$G,$B$6,'Detalii blocuri'!$AB:$AB,$C15)</f>
        <v>0</v>
      </c>
      <c r="AO15" s="197">
        <f>COUNTIFS('Detalii blocuri'!$L:$L,AO$9,'Detalii blocuri'!$G:$G,$B$6,'Detalii blocuri'!$AB:$AB,$C15)</f>
        <v>0</v>
      </c>
      <c r="AP15" s="197">
        <f>COUNTIFS('Detalii blocuri'!$L:$L,AP$9,'Detalii blocuri'!$G:$G,$B$6,'Detalii blocuri'!$AB:$AB,$C15)</f>
        <v>0</v>
      </c>
      <c r="AQ15" s="197">
        <f>COUNTIFS('Detalii blocuri'!$L:$L,AQ$9,'Detalii blocuri'!$G:$G,$B$6,'Detalii blocuri'!$AB:$AB,$C15)</f>
        <v>0</v>
      </c>
      <c r="AR15" s="197">
        <f>COUNTIFS('Detalii blocuri'!$L:$L,AR$9,'Detalii blocuri'!$G:$G,$B$6,'Detalii blocuri'!$AB:$AB,$C15)</f>
        <v>10</v>
      </c>
      <c r="AS15" s="197">
        <f>COUNTIFS('Detalii blocuri'!$L:$L,AS$9,'Detalii blocuri'!$G:$G,$B$6,'Detalii blocuri'!$AB:$AB,$C15)</f>
        <v>0</v>
      </c>
      <c r="AT15" s="197">
        <f>COUNTIFS('Detalii blocuri'!$L:$L,AT$9,'Detalii blocuri'!$G:$G,$B$6,'Detalii blocuri'!$AB:$AB,$C15)</f>
        <v>0</v>
      </c>
      <c r="AU15" s="197">
        <f>COUNTIFS('Detalii blocuri'!$L:$L,AU$9,'Detalii blocuri'!$G:$G,$B$6,'Detalii blocuri'!$AB:$AB,$C15)</f>
        <v>0</v>
      </c>
      <c r="AV15" s="197">
        <f>COUNTIFS('Detalii blocuri'!$L:$L,AV$9,'Detalii blocuri'!$G:$G,$B$6,'Detalii blocuri'!$AB:$AB,$C15)</f>
        <v>0</v>
      </c>
      <c r="AW15" s="197">
        <f>COUNTIFS('Detalii blocuri'!$L:$L,AW$9,'Detalii blocuri'!$G:$G,$B$6,'Detalii blocuri'!$AB:$AB,$C15)</f>
        <v>0</v>
      </c>
      <c r="AX15" s="197">
        <f>COUNTIFS('Detalii blocuri'!$L:$L,AX$9,'Detalii blocuri'!$G:$G,$B$6,'Detalii blocuri'!$AB:$AB,$C15)</f>
        <v>0</v>
      </c>
      <c r="AY15" s="197">
        <f>COUNTIFS('Detalii blocuri'!$L:$L,AY$9,'Detalii blocuri'!$G:$G,$B$6,'Detalii blocuri'!$AB:$AB,$C15)</f>
        <v>0</v>
      </c>
      <c r="AZ15" s="197">
        <f>COUNTIFS('Detalii blocuri'!$L:$L,AZ$9,'Detalii blocuri'!$G:$G,$B$6,'Detalii blocuri'!$AB:$AB,$C15)</f>
        <v>0</v>
      </c>
      <c r="BA15" s="197">
        <f>COUNTIFS('Detalii blocuri'!$L:$L,BA$9,'Detalii blocuri'!$G:$G,$B$6,'Detalii blocuri'!$AB:$AB,$C15)</f>
        <v>0</v>
      </c>
      <c r="BB15" s="197">
        <f>COUNTIFS('Detalii blocuri'!$L:$L,BB$9,'Detalii blocuri'!$G:$G,$B$6,'Detalii blocuri'!$AB:$AB,$C15)</f>
        <v>0</v>
      </c>
      <c r="BC15" s="197">
        <f>COUNTIFS('Detalii blocuri'!$L:$L,BC$9,'Detalii blocuri'!$G:$G,$B$6,'Detalii blocuri'!$AB:$AB,$C15)</f>
        <v>0</v>
      </c>
      <c r="BD15" s="197">
        <f>COUNTIFS('Detalii blocuri'!$L:$L,BD$9,'Detalii blocuri'!$G:$G,$B$6,'Detalii blocuri'!$AB:$AB,$C15)</f>
        <v>0</v>
      </c>
      <c r="BE15" s="197">
        <f>COUNTIFS('Detalii blocuri'!$L:$L,BE$9,'Detalii blocuri'!$G:$G,$B$6,'Detalii blocuri'!$AB:$AB,$C15)</f>
        <v>0</v>
      </c>
      <c r="BF15" s="197">
        <f>COUNTIFS('Detalii blocuri'!$L:$L,BF$9,'Detalii blocuri'!$G:$G,$B$6,'Detalii blocuri'!$AB:$AB,$C15)</f>
        <v>0</v>
      </c>
      <c r="BG15" s="197">
        <f>COUNTIFS('Detalii blocuri'!$L:$L,BG$9,'Detalii blocuri'!$G:$G,$B$6,'Detalii blocuri'!$AB:$AB,$C15)</f>
        <v>0</v>
      </c>
      <c r="BH15" s="197">
        <f>COUNTIFS('Detalii blocuri'!$L:$L,BH$9,'Detalii blocuri'!$G:$G,$B$6,'Detalii blocuri'!$AB:$AB,$C15)</f>
        <v>0</v>
      </c>
      <c r="BI15" s="197">
        <f>COUNTIFS('Detalii blocuri'!$L:$L,BI$9,'Detalii blocuri'!$G:$G,$B$6,'Detalii blocuri'!$AB:$AB,$C15)</f>
        <v>0</v>
      </c>
      <c r="BJ15" s="200">
        <f>COUNTIFS('Detalii blocuri'!$L:$L,BJ$9,'Detalii blocuri'!$G:$G,$B$6,'Detalii blocuri'!$AB:$AB,$C15)</f>
        <v>4</v>
      </c>
      <c r="BK15" s="116"/>
    </row>
    <row r="16" spans="2:63">
      <c r="B16" s="147" t="s">
        <v>829</v>
      </c>
      <c r="C16" s="136" t="s">
        <v>1324</v>
      </c>
      <c r="D16" s="364" t="s">
        <v>2470</v>
      </c>
      <c r="E16" s="131">
        <f>COUNTIFS('Detalii blocuri'!C:C,"&gt;0",'Detalii blocuri'!$G:$G,$B$6,'Detalii blocuri'!$AB:$AB,C16)</f>
        <v>256</v>
      </c>
      <c r="F16" s="132">
        <f>SUMIFS('Detalii blocuri'!$K:$K,'Detalii blocuri'!$G:$G,$B$6,'Detalii blocuri'!$AB:$AB,C16)</f>
        <v>501</v>
      </c>
      <c r="G16" s="132">
        <f>SUMIFS('Detalii blocuri'!$N:$N,'Detalii blocuri'!$G:$G,$B$6,'Detalii blocuri'!$AB:$AB,C16)</f>
        <v>13910</v>
      </c>
      <c r="H16" s="201">
        <f>COUNTIFS('Detalii blocuri'!AI:AI,"*/planuri*",'Detalii blocuri'!$G:$G,$B$6,'Detalii blocuri'!$AB:$AB,C16)/E16</f>
        <v>0.62890625</v>
      </c>
      <c r="I16" s="201">
        <f>COUNTIFS('Detalii blocuri'!$N:$N,"&gt;0",'Detalii blocuri'!$G:$G,$B$6,'Detalii blocuri'!$AB:$AB,C16)/E16</f>
        <v>0.98828125</v>
      </c>
      <c r="J16" s="201">
        <f t="shared" si="0"/>
        <v>0.92983465132997845</v>
      </c>
      <c r="K16" s="177">
        <f>COUNTIFS('Detalii blocuri'!$G:$G,$B$6,'Detalii blocuri'!$AB:$AB,C16,'Detalii blocuri'!J:J,"da*")/E16</f>
        <v>0.25390625</v>
      </c>
      <c r="L16" s="178">
        <f>SUMIFS('Detalii blocuri'!$K:$K,'Detalii blocuri'!$G:$G,$B$6,'Detalii blocuri'!$AB:$AB,C16,'Detalii blocuri'!J:J,"da*")/F16</f>
        <v>0.17165668662674652</v>
      </c>
      <c r="M16" s="179">
        <f>SUMIFS('Detalii blocuri'!$N:$N,'Detalii blocuri'!$G:$G,$B$6,'Detalii blocuri'!$AB:$AB,C16,'Detalii blocuri'!J:J,"da*")/G16</f>
        <v>0.32473040977713874</v>
      </c>
      <c r="N16" s="180">
        <f>SUMIFS('Detalii blocuri'!$N:$N,'Detalii blocuri'!$G:$G,$B$6,'Detalii blocuri'!$AB:$AB,C16,'Detalii blocuri'!AD:AD,"*cf1*")/G16</f>
        <v>0.3708842559309849</v>
      </c>
      <c r="O16" s="181">
        <f>SUMIFS('Detalii blocuri'!$N:$N,'Detalii blocuri'!$G:$G,$B$6,'Detalii blocuri'!$AB:$AB,C16,'Detalii blocuri'!AD:AD,"*cf2*")/G16</f>
        <v>0.31984184040258806</v>
      </c>
      <c r="P16" s="181">
        <f>SUMIFS('Detalii blocuri'!$N:$N,'Detalii blocuri'!$G:$G,$B$6,'Detalii blocuri'!$AB:$AB,C16,'Detalii blocuri'!AD:AD,"*cf3*")/G16</f>
        <v>0</v>
      </c>
      <c r="Q16" s="181">
        <f>SUMIFS('Detalii blocuri'!$N:$N,'Detalii blocuri'!$G:$G,$B$6,'Detalii blocuri'!$AB:$AB,C16,'Detalii blocuri'!AD:AD,"*cămin*")/G16</f>
        <v>0.15729690869877785</v>
      </c>
      <c r="R16" s="182">
        <f t="shared" si="9"/>
        <v>0.15197699496764924</v>
      </c>
      <c r="S16" s="138">
        <f>SUMIFS('Detalii blocuri'!O:O,'Detalii blocuri'!$G:$G,$B$6,'Detalii blocuri'!$AB:$AB,$C16)</f>
        <v>2068</v>
      </c>
      <c r="T16" s="139">
        <f>SUMIFS('Detalii blocuri'!P:P,'Detalii blocuri'!$G:$G,$B$6,'Detalii blocuri'!$AB:$AB,$C16)</f>
        <v>34</v>
      </c>
      <c r="U16" s="139">
        <f>SUMIFS('Detalii blocuri'!Q:Q,'Detalii blocuri'!$G:$G,$B$6,'Detalii blocuri'!$AB:$AB,$C16)</f>
        <v>6554</v>
      </c>
      <c r="V16" s="139">
        <f>SUMIFS('Detalii blocuri'!R:R,'Detalii blocuri'!$G:$G,$B$6,'Detalii blocuri'!$AB:$AB,$C16)</f>
        <v>3516</v>
      </c>
      <c r="W16" s="139">
        <f>SUMIFS('Detalii blocuri'!S:S,'Detalii blocuri'!$G:$G,$B$6,'Detalii blocuri'!$AB:$AB,$C16)</f>
        <v>762</v>
      </c>
      <c r="X16" s="139">
        <f>SUMIFS('Detalii blocuri'!T:T,'Detalii blocuri'!$G:$G,$B$6,'Detalii blocuri'!$AB:$AB,$C16)</f>
        <v>0</v>
      </c>
      <c r="Y16" s="139">
        <f>SUMIFS('Detalii blocuri'!U:U,'Detalii blocuri'!$G:$G,$B$6,'Detalii blocuri'!$AB:$AB,$C16)</f>
        <v>0</v>
      </c>
      <c r="Z16" s="139">
        <f t="shared" si="1"/>
        <v>976</v>
      </c>
      <c r="AA16" s="148">
        <f t="shared" si="2"/>
        <v>0.1598886655327045</v>
      </c>
      <c r="AB16" s="149">
        <f t="shared" si="3"/>
        <v>2.628730477810422E-3</v>
      </c>
      <c r="AC16" s="149">
        <f t="shared" si="4"/>
        <v>0.50672645739910316</v>
      </c>
      <c r="AD16" s="149">
        <f t="shared" si="5"/>
        <v>0.27184165764651308</v>
      </c>
      <c r="AE16" s="149">
        <f t="shared" si="6"/>
        <v>5.8914488943868873E-2</v>
      </c>
      <c r="AF16" s="149">
        <f t="shared" si="7"/>
        <v>0</v>
      </c>
      <c r="AG16" s="149">
        <f t="shared" si="8"/>
        <v>0</v>
      </c>
      <c r="AH16" s="130">
        <f>COUNTIFS('Detalii blocuri'!$L:$L,AH$9,'Detalii blocuri'!$G:$G,$B$6,'Detalii blocuri'!$AB:$AB,$C16)</f>
        <v>0</v>
      </c>
      <c r="AI16" s="130">
        <f>COUNTIFS('Detalii blocuri'!$L:$L,AI$9,'Detalii blocuri'!$G:$G,$B$6,'Detalii blocuri'!$AB:$AB,$C16)</f>
        <v>3</v>
      </c>
      <c r="AJ16" s="130">
        <f>COUNTIFS('Detalii blocuri'!$L:$L,AJ$9,'Detalii blocuri'!$G:$G,$B$6,'Detalii blocuri'!$AB:$AB,$C16)</f>
        <v>1</v>
      </c>
      <c r="AK16" s="130">
        <f>COUNTIFS('Detalii blocuri'!$L:$L,AK$9,'Detalii blocuri'!$G:$G,$B$6,'Detalii blocuri'!$AB:$AB,$C16)</f>
        <v>3</v>
      </c>
      <c r="AL16" s="130">
        <f>COUNTIFS('Detalii blocuri'!$L:$L,AL$9,'Detalii blocuri'!$G:$G,$B$6,'Detalii blocuri'!$AB:$AB,$C16)</f>
        <v>184</v>
      </c>
      <c r="AM16" s="130">
        <f>COUNTIFS('Detalii blocuri'!$L:$L,AM$9,'Detalii blocuri'!$G:$G,$B$6,'Detalii blocuri'!$AB:$AB,$C16)</f>
        <v>0</v>
      </c>
      <c r="AN16" s="130">
        <f>COUNTIFS('Detalii blocuri'!$L:$L,AN$9,'Detalii blocuri'!$G:$G,$B$6,'Detalii blocuri'!$AB:$AB,$C16)</f>
        <v>0</v>
      </c>
      <c r="AO16" s="130">
        <f>COUNTIFS('Detalii blocuri'!$L:$L,AO$9,'Detalii blocuri'!$G:$G,$B$6,'Detalii blocuri'!$AB:$AB,$C16)</f>
        <v>0</v>
      </c>
      <c r="AP16" s="130">
        <f>COUNTIFS('Detalii blocuri'!$L:$L,AP$9,'Detalii blocuri'!$G:$G,$B$6,'Detalii blocuri'!$AB:$AB,$C16)</f>
        <v>0</v>
      </c>
      <c r="AQ16" s="130">
        <f>COUNTIFS('Detalii blocuri'!$L:$L,AQ$9,'Detalii blocuri'!$G:$G,$B$6,'Detalii blocuri'!$AB:$AB,$C16)</f>
        <v>0</v>
      </c>
      <c r="AR16" s="130">
        <f>COUNTIFS('Detalii blocuri'!$L:$L,AR$9,'Detalii blocuri'!$G:$G,$B$6,'Detalii blocuri'!$AB:$AB,$C16)</f>
        <v>65</v>
      </c>
      <c r="AS16" s="130">
        <f>COUNTIFS('Detalii blocuri'!$L:$L,AS$9,'Detalii blocuri'!$G:$G,$B$6,'Detalii blocuri'!$AB:$AB,$C16)</f>
        <v>0</v>
      </c>
      <c r="AT16" s="130">
        <f>COUNTIFS('Detalii blocuri'!$L:$L,AT$9,'Detalii blocuri'!$G:$G,$B$6,'Detalii blocuri'!$AB:$AB,$C16)</f>
        <v>0</v>
      </c>
      <c r="AU16" s="130">
        <f>COUNTIFS('Detalii blocuri'!$L:$L,AU$9,'Detalii blocuri'!$G:$G,$B$6,'Detalii blocuri'!$AB:$AB,$C16)</f>
        <v>0</v>
      </c>
      <c r="AV16" s="130">
        <f>COUNTIFS('Detalii blocuri'!$L:$L,AV$9,'Detalii blocuri'!$G:$G,$B$6,'Detalii blocuri'!$AB:$AB,$C16)</f>
        <v>0</v>
      </c>
      <c r="AW16" s="130">
        <f>COUNTIFS('Detalii blocuri'!$L:$L,AW$9,'Detalii blocuri'!$G:$G,$B$6,'Detalii blocuri'!$AB:$AB,$C16)</f>
        <v>0</v>
      </c>
      <c r="AX16" s="130">
        <f>COUNTIFS('Detalii blocuri'!$L:$L,AX$9,'Detalii blocuri'!$G:$G,$B$6,'Detalii blocuri'!$AB:$AB,$C16)</f>
        <v>0</v>
      </c>
      <c r="AY16" s="130">
        <f>COUNTIFS('Detalii blocuri'!$L:$L,AY$9,'Detalii blocuri'!$G:$G,$B$6,'Detalii blocuri'!$AB:$AB,$C16)</f>
        <v>0</v>
      </c>
      <c r="AZ16" s="130">
        <f>COUNTIFS('Detalii blocuri'!$L:$L,AZ$9,'Detalii blocuri'!$G:$G,$B$6,'Detalii blocuri'!$AB:$AB,$C16)</f>
        <v>0</v>
      </c>
      <c r="BA16" s="130">
        <f>COUNTIFS('Detalii blocuri'!$L:$L,BA$9,'Detalii blocuri'!$G:$G,$B$6,'Detalii blocuri'!$AB:$AB,$C16)</f>
        <v>0</v>
      </c>
      <c r="BB16" s="130">
        <f>COUNTIFS('Detalii blocuri'!$L:$L,BB$9,'Detalii blocuri'!$G:$G,$B$6,'Detalii blocuri'!$AB:$AB,$C16)</f>
        <v>0</v>
      </c>
      <c r="BC16" s="130">
        <f>COUNTIFS('Detalii blocuri'!$L:$L,BC$9,'Detalii blocuri'!$G:$G,$B$6,'Detalii blocuri'!$AB:$AB,$C16)</f>
        <v>0</v>
      </c>
      <c r="BD16" s="130">
        <f>COUNTIFS('Detalii blocuri'!$L:$L,BD$9,'Detalii blocuri'!$G:$G,$B$6,'Detalii blocuri'!$AB:$AB,$C16)</f>
        <v>0</v>
      </c>
      <c r="BE16" s="130">
        <f>COUNTIFS('Detalii blocuri'!$L:$L,BE$9,'Detalii blocuri'!$G:$G,$B$6,'Detalii blocuri'!$AB:$AB,$C16)</f>
        <v>0</v>
      </c>
      <c r="BF16" s="130">
        <f>COUNTIFS('Detalii blocuri'!$L:$L,BF$9,'Detalii blocuri'!$G:$G,$B$6,'Detalii blocuri'!$AB:$AB,$C16)</f>
        <v>0</v>
      </c>
      <c r="BG16" s="130">
        <f>COUNTIFS('Detalii blocuri'!$L:$L,BG$9,'Detalii blocuri'!$G:$G,$B$6,'Detalii blocuri'!$AB:$AB,$C16)</f>
        <v>0</v>
      </c>
      <c r="BH16" s="130">
        <f>COUNTIFS('Detalii blocuri'!$L:$L,BH$9,'Detalii blocuri'!$G:$G,$B$6,'Detalii blocuri'!$AB:$AB,$C16)</f>
        <v>0</v>
      </c>
      <c r="BI16" s="130">
        <f>COUNTIFS('Detalii blocuri'!$L:$L,BI$9,'Detalii blocuri'!$G:$G,$B$6,'Detalii blocuri'!$AB:$AB,$C16)</f>
        <v>0</v>
      </c>
      <c r="BJ16" s="129">
        <f>COUNTIFS('Detalii blocuri'!$L:$L,BJ$9,'Detalii blocuri'!$G:$G,$B$6,'Detalii blocuri'!$AB:$AB,$C16)</f>
        <v>0</v>
      </c>
      <c r="BK16" s="116"/>
    </row>
    <row r="17" spans="2:63">
      <c r="B17" s="147" t="s">
        <v>647</v>
      </c>
      <c r="C17" s="136" t="s">
        <v>1325</v>
      </c>
      <c r="D17" s="364" t="s">
        <v>2471</v>
      </c>
      <c r="E17" s="131">
        <f>COUNTIFS('Detalii blocuri'!C:C,"&gt;0",'Detalii blocuri'!$G:$G,$B$6,'Detalii blocuri'!$AB:$AB,C17)</f>
        <v>169</v>
      </c>
      <c r="F17" s="132">
        <f>SUMIFS('Detalii blocuri'!$K:$K,'Detalii blocuri'!$G:$G,$B$6,'Detalii blocuri'!$AB:$AB,C17)</f>
        <v>308</v>
      </c>
      <c r="G17" s="132">
        <f>SUMIFS('Detalii blocuri'!$N:$N,'Detalii blocuri'!$G:$G,$B$6,'Detalii blocuri'!$AB:$AB,C17)</f>
        <v>9677</v>
      </c>
      <c r="H17" s="201">
        <f>COUNTIFS('Detalii blocuri'!AI:AI,"*/planuri*",'Detalii blocuri'!$G:$G,$B$6,'Detalii blocuri'!$AB:$AB,C17)/E17</f>
        <v>0.83431952662721898</v>
      </c>
      <c r="I17" s="201">
        <f>COUNTIFS('Detalii blocuri'!$N:$N,"&gt;0",'Detalii blocuri'!$G:$G,$B$6,'Detalii blocuri'!$AB:$AB,C17)/E17</f>
        <v>1</v>
      </c>
      <c r="J17" s="201">
        <f t="shared" si="0"/>
        <v>0.98594605766249865</v>
      </c>
      <c r="K17" s="177">
        <f>COUNTIFS('Detalii blocuri'!$G:$G,$B$6,'Detalii blocuri'!$AB:$AB,C17,'Detalii blocuri'!J:J,"da*")/E17</f>
        <v>0.16568047337278108</v>
      </c>
      <c r="L17" s="178">
        <f>SUMIFS('Detalii blocuri'!$K:$K,'Detalii blocuri'!$G:$G,$B$6,'Detalii blocuri'!$AB:$AB,C17,'Detalii blocuri'!J:J,"da*")/F17</f>
        <v>0.13636363636363635</v>
      </c>
      <c r="M17" s="179">
        <f>SUMIFS('Detalii blocuri'!$N:$N,'Detalii blocuri'!$G:$G,$B$6,'Detalii blocuri'!$AB:$AB,C17,'Detalii blocuri'!J:J,"da*")/G17</f>
        <v>0.27890875271261756</v>
      </c>
      <c r="N17" s="180">
        <f>SUMIFS('Detalii blocuri'!$N:$N,'Detalii blocuri'!$G:$G,$B$6,'Detalii blocuri'!$AB:$AB,C17,'Detalii blocuri'!AD:AD,"*cf1*")/G17</f>
        <v>0.46471013743928902</v>
      </c>
      <c r="O17" s="181">
        <f>SUMIFS('Detalii blocuri'!$N:$N,'Detalii blocuri'!$G:$G,$B$6,'Detalii blocuri'!$AB:$AB,C17,'Detalii blocuri'!AD:AD,"*cf2*")/G17</f>
        <v>0.29533946471013744</v>
      </c>
      <c r="P17" s="181">
        <f>SUMIFS('Detalii blocuri'!$N:$N,'Detalii blocuri'!$G:$G,$B$6,'Detalii blocuri'!$AB:$AB,C17,'Detalii blocuri'!AD:AD,"*cf3*")/G17</f>
        <v>0</v>
      </c>
      <c r="Q17" s="181">
        <f>SUMIFS('Detalii blocuri'!$N:$N,'Detalii blocuri'!$G:$G,$B$6,'Detalii blocuri'!$AB:$AB,C17,'Detalii blocuri'!AD:AD,"*cămin*")/G17</f>
        <v>0.12710550790534256</v>
      </c>
      <c r="R17" s="182">
        <f t="shared" si="9"/>
        <v>0.11284488994523098</v>
      </c>
      <c r="S17" s="138">
        <f>SUMIFS('Detalii blocuri'!O:O,'Detalii blocuri'!$G:$G,$B$6,'Detalii blocuri'!$AB:$AB,$C17)</f>
        <v>1230</v>
      </c>
      <c r="T17" s="139">
        <f>SUMIFS('Detalii blocuri'!P:P,'Detalii blocuri'!$G:$G,$B$6,'Detalii blocuri'!$AB:$AB,$C17)</f>
        <v>1638</v>
      </c>
      <c r="U17" s="139">
        <f>SUMIFS('Detalii blocuri'!Q:Q,'Detalii blocuri'!$G:$G,$B$6,'Detalii blocuri'!$AB:$AB,$C17)</f>
        <v>3928</v>
      </c>
      <c r="V17" s="139">
        <f>SUMIFS('Detalii blocuri'!R:R,'Detalii blocuri'!$G:$G,$B$6,'Detalii blocuri'!$AB:$AB,$C17)</f>
        <v>2472</v>
      </c>
      <c r="W17" s="139">
        <f>SUMIFS('Detalii blocuri'!S:S,'Detalii blocuri'!$G:$G,$B$6,'Detalii blocuri'!$AB:$AB,$C17)</f>
        <v>273</v>
      </c>
      <c r="X17" s="139">
        <f>SUMIFS('Detalii blocuri'!T:T,'Detalii blocuri'!$G:$G,$B$6,'Detalii blocuri'!$AB:$AB,$C17)</f>
        <v>0</v>
      </c>
      <c r="Y17" s="139">
        <f>SUMIFS('Detalii blocuri'!U:U,'Detalii blocuri'!$G:$G,$B$6,'Detalii blocuri'!$AB:$AB,$C17)</f>
        <v>0</v>
      </c>
      <c r="Z17" s="139">
        <f t="shared" si="1"/>
        <v>136</v>
      </c>
      <c r="AA17" s="148">
        <f t="shared" si="2"/>
        <v>0.12891730426580023</v>
      </c>
      <c r="AB17" s="149">
        <f t="shared" si="3"/>
        <v>0.17168011738811445</v>
      </c>
      <c r="AC17" s="149">
        <f t="shared" si="4"/>
        <v>0.41169688711875063</v>
      </c>
      <c r="AD17" s="149">
        <f t="shared" si="5"/>
        <v>0.25909233832931561</v>
      </c>
      <c r="AE17" s="149">
        <f t="shared" si="6"/>
        <v>2.8613352898019074E-2</v>
      </c>
      <c r="AF17" s="149">
        <f t="shared" si="7"/>
        <v>0</v>
      </c>
      <c r="AG17" s="149">
        <f t="shared" si="8"/>
        <v>0</v>
      </c>
      <c r="AH17" s="130">
        <f>COUNTIFS('Detalii blocuri'!$L:$L,AH$9,'Detalii blocuri'!$G:$G,$B$6,'Detalii blocuri'!$AB:$AB,$C17)</f>
        <v>0</v>
      </c>
      <c r="AI17" s="130">
        <f>COUNTIFS('Detalii blocuri'!$L:$L,AI$9,'Detalii blocuri'!$G:$G,$B$6,'Detalii blocuri'!$AB:$AB,$C17)</f>
        <v>0</v>
      </c>
      <c r="AJ17" s="130">
        <f>COUNTIFS('Detalii blocuri'!$L:$L,AJ$9,'Detalii blocuri'!$G:$G,$B$6,'Detalii blocuri'!$AB:$AB,$C17)</f>
        <v>0</v>
      </c>
      <c r="AK17" s="130">
        <f>COUNTIFS('Detalii blocuri'!$L:$L,AK$9,'Detalii blocuri'!$G:$G,$B$6,'Detalii blocuri'!$AB:$AB,$C17)</f>
        <v>0</v>
      </c>
      <c r="AL17" s="130">
        <f>COUNTIFS('Detalii blocuri'!$L:$L,AL$9,'Detalii blocuri'!$G:$G,$B$6,'Detalii blocuri'!$AB:$AB,$C17)</f>
        <v>141</v>
      </c>
      <c r="AM17" s="130">
        <f>COUNTIFS('Detalii blocuri'!$L:$L,AM$9,'Detalii blocuri'!$G:$G,$B$6,'Detalii blocuri'!$AB:$AB,$C17)</f>
        <v>0</v>
      </c>
      <c r="AN17" s="130">
        <f>COUNTIFS('Detalii blocuri'!$L:$L,AN$9,'Detalii blocuri'!$G:$G,$B$6,'Detalii blocuri'!$AB:$AB,$C17)</f>
        <v>0</v>
      </c>
      <c r="AO17" s="130">
        <f>COUNTIFS('Detalii blocuri'!$L:$L,AO$9,'Detalii blocuri'!$G:$G,$B$6,'Detalii blocuri'!$AB:$AB,$C17)</f>
        <v>0</v>
      </c>
      <c r="AP17" s="130">
        <f>COUNTIFS('Detalii blocuri'!$L:$L,AP$9,'Detalii blocuri'!$G:$G,$B$6,'Detalii blocuri'!$AB:$AB,$C17)</f>
        <v>1</v>
      </c>
      <c r="AQ17" s="130">
        <f>COUNTIFS('Detalii blocuri'!$L:$L,AQ$9,'Detalii blocuri'!$G:$G,$B$6,'Detalii blocuri'!$AB:$AB,$C17)</f>
        <v>0</v>
      </c>
      <c r="AR17" s="130">
        <f>COUNTIFS('Detalii blocuri'!$L:$L,AR$9,'Detalii blocuri'!$G:$G,$B$6,'Detalii blocuri'!$AB:$AB,$C17)</f>
        <v>27</v>
      </c>
      <c r="AS17" s="130">
        <f>COUNTIFS('Detalii blocuri'!$L:$L,AS$9,'Detalii blocuri'!$G:$G,$B$6,'Detalii blocuri'!$AB:$AB,$C17)</f>
        <v>0</v>
      </c>
      <c r="AT17" s="130">
        <f>COUNTIFS('Detalii blocuri'!$L:$L,AT$9,'Detalii blocuri'!$G:$G,$B$6,'Detalii blocuri'!$AB:$AB,$C17)</f>
        <v>0</v>
      </c>
      <c r="AU17" s="130">
        <f>COUNTIFS('Detalii blocuri'!$L:$L,AU$9,'Detalii blocuri'!$G:$G,$B$6,'Detalii blocuri'!$AB:$AB,$C17)</f>
        <v>0</v>
      </c>
      <c r="AV17" s="130">
        <f>COUNTIFS('Detalii blocuri'!$L:$L,AV$9,'Detalii blocuri'!$G:$G,$B$6,'Detalii blocuri'!$AB:$AB,$C17)</f>
        <v>0</v>
      </c>
      <c r="AW17" s="130">
        <f>COUNTIFS('Detalii blocuri'!$L:$L,AW$9,'Detalii blocuri'!$G:$G,$B$6,'Detalii blocuri'!$AB:$AB,$C17)</f>
        <v>0</v>
      </c>
      <c r="AX17" s="130">
        <f>COUNTIFS('Detalii blocuri'!$L:$L,AX$9,'Detalii blocuri'!$G:$G,$B$6,'Detalii blocuri'!$AB:$AB,$C17)</f>
        <v>0</v>
      </c>
      <c r="AY17" s="130">
        <f>COUNTIFS('Detalii blocuri'!$L:$L,AY$9,'Detalii blocuri'!$G:$G,$B$6,'Detalii blocuri'!$AB:$AB,$C17)</f>
        <v>0</v>
      </c>
      <c r="AZ17" s="130">
        <f>COUNTIFS('Detalii blocuri'!$L:$L,AZ$9,'Detalii blocuri'!$G:$G,$B$6,'Detalii blocuri'!$AB:$AB,$C17)</f>
        <v>0</v>
      </c>
      <c r="BA17" s="130">
        <f>COUNTIFS('Detalii blocuri'!$L:$L,BA$9,'Detalii blocuri'!$G:$G,$B$6,'Detalii blocuri'!$AB:$AB,$C17)</f>
        <v>0</v>
      </c>
      <c r="BB17" s="130">
        <f>COUNTIFS('Detalii blocuri'!$L:$L,BB$9,'Detalii blocuri'!$G:$G,$B$6,'Detalii blocuri'!$AB:$AB,$C17)</f>
        <v>0</v>
      </c>
      <c r="BC17" s="130">
        <f>COUNTIFS('Detalii blocuri'!$L:$L,BC$9,'Detalii blocuri'!$G:$G,$B$6,'Detalii blocuri'!$AB:$AB,$C17)</f>
        <v>0</v>
      </c>
      <c r="BD17" s="130">
        <f>COUNTIFS('Detalii blocuri'!$L:$L,BD$9,'Detalii blocuri'!$G:$G,$B$6,'Detalii blocuri'!$AB:$AB,$C17)</f>
        <v>0</v>
      </c>
      <c r="BE17" s="130">
        <f>COUNTIFS('Detalii blocuri'!$L:$L,BE$9,'Detalii blocuri'!$G:$G,$B$6,'Detalii blocuri'!$AB:$AB,$C17)</f>
        <v>0</v>
      </c>
      <c r="BF17" s="130">
        <f>COUNTIFS('Detalii blocuri'!$L:$L,BF$9,'Detalii blocuri'!$G:$G,$B$6,'Detalii blocuri'!$AB:$AB,$C17)</f>
        <v>0</v>
      </c>
      <c r="BG17" s="130">
        <f>COUNTIFS('Detalii blocuri'!$L:$L,BG$9,'Detalii blocuri'!$G:$G,$B$6,'Detalii blocuri'!$AB:$AB,$C17)</f>
        <v>0</v>
      </c>
      <c r="BH17" s="130">
        <f>COUNTIFS('Detalii blocuri'!$L:$L,BH$9,'Detalii blocuri'!$G:$G,$B$6,'Detalii blocuri'!$AB:$AB,$C17)</f>
        <v>0</v>
      </c>
      <c r="BI17" s="130">
        <f>COUNTIFS('Detalii blocuri'!$L:$L,BI$9,'Detalii blocuri'!$G:$G,$B$6,'Detalii blocuri'!$AB:$AB,$C17)</f>
        <v>0</v>
      </c>
      <c r="BJ17" s="129">
        <f>COUNTIFS('Detalii blocuri'!$L:$L,BJ$9,'Detalii blocuri'!$G:$G,$B$6,'Detalii blocuri'!$AB:$AB,$C17)</f>
        <v>0</v>
      </c>
      <c r="BK17" s="116"/>
    </row>
    <row r="18" spans="2:63">
      <c r="B18" s="128" t="s">
        <v>811</v>
      </c>
      <c r="C18" s="117" t="s">
        <v>1326</v>
      </c>
      <c r="D18" s="263" t="s">
        <v>2472</v>
      </c>
      <c r="E18" s="154">
        <f>COUNTIFS('Detalii blocuri'!C:C,"&gt;0",'Detalii blocuri'!$G:$G,$B$6,'Detalii blocuri'!$AB:$AB,C18)</f>
        <v>513</v>
      </c>
      <c r="F18" s="155">
        <f>SUMIFS('Detalii blocuri'!$K:$K,'Detalii blocuri'!$G:$G,$B$6,'Detalii blocuri'!$AB:$AB,C18)</f>
        <v>1709</v>
      </c>
      <c r="G18" s="155">
        <f>SUMIFS('Detalii blocuri'!$N:$N,'Detalii blocuri'!$G:$G,$B$6,'Detalii blocuri'!$AB:$AB,C18)</f>
        <v>23348</v>
      </c>
      <c r="H18" s="202">
        <f>COUNTIFS('Detalii blocuri'!AI:AI,"*/planuri*",'Detalii blocuri'!$G:$G,$B$6,'Detalii blocuri'!$AB:$AB,C18)/E18</f>
        <v>0.88109161793372315</v>
      </c>
      <c r="I18" s="202">
        <f>COUNTIFS('Detalii blocuri'!$N:$N,"&gt;0",'Detalii blocuri'!$G:$G,$B$6,'Detalii blocuri'!$AB:$AB,C18)/E18</f>
        <v>1</v>
      </c>
      <c r="J18" s="202">
        <f t="shared" si="0"/>
        <v>0.91236936782593803</v>
      </c>
      <c r="K18" s="183">
        <f>COUNTIFS('Detalii blocuri'!$G:$G,$B$6,'Detalii blocuri'!$AB:$AB,C18,'Detalii blocuri'!J:J,"da*")/E18</f>
        <v>2.7290448343079921E-2</v>
      </c>
      <c r="L18" s="184">
        <f>SUMIFS('Detalii blocuri'!$K:$K,'Detalii blocuri'!$G:$G,$B$6,'Detalii blocuri'!$AB:$AB,C18,'Detalii blocuri'!J:J,"da*")/F18</f>
        <v>3.6863662960795789E-2</v>
      </c>
      <c r="M18" s="185">
        <f>SUMIFS('Detalii blocuri'!$N:$N,'Detalii blocuri'!$G:$G,$B$6,'Detalii blocuri'!$AB:$AB,C18,'Detalii blocuri'!J:J,"da*")/G18</f>
        <v>8.9086859688195991E-2</v>
      </c>
      <c r="N18" s="186">
        <f>SUMIFS('Detalii blocuri'!$N:$N,'Detalii blocuri'!$G:$G,$B$6,'Detalii blocuri'!$AB:$AB,C18,'Detalii blocuri'!AD:AD,"*cf1*")/G18</f>
        <v>0.76469076580435158</v>
      </c>
      <c r="O18" s="187">
        <f>SUMIFS('Detalii blocuri'!$N:$N,'Detalii blocuri'!$G:$G,$B$6,'Detalii blocuri'!$AB:$AB,C18,'Detalii blocuri'!AD:AD,"*cf2*")/G18</f>
        <v>0.11641254068870996</v>
      </c>
      <c r="P18" s="187">
        <f>SUMIFS('Detalii blocuri'!$N:$N,'Detalii blocuri'!$G:$G,$B$6,'Detalii blocuri'!$AB:$AB,C18,'Detalii blocuri'!AD:AD,"*cf3*")/G18</f>
        <v>0</v>
      </c>
      <c r="Q18" s="187">
        <f>SUMIFS('Detalii blocuri'!$N:$N,'Detalii blocuri'!$G:$G,$B$6,'Detalii blocuri'!$AB:$AB,C18,'Detalii blocuri'!AD:AD,"*cămin*")/G18</f>
        <v>0</v>
      </c>
      <c r="R18" s="188">
        <f t="shared" si="9"/>
        <v>0.11889669350693846</v>
      </c>
      <c r="S18" s="189">
        <f>SUMIFS('Detalii blocuri'!O:O,'Detalii blocuri'!$G:$G,$B$6,'Detalii blocuri'!$AB:$AB,$C18)</f>
        <v>0</v>
      </c>
      <c r="T18" s="190">
        <f>SUMIFS('Detalii blocuri'!P:P,'Detalii blocuri'!$G:$G,$B$6,'Detalii blocuri'!$AB:$AB,$C18)</f>
        <v>2030</v>
      </c>
      <c r="U18" s="190">
        <f>SUMIFS('Detalii blocuri'!Q:Q,'Detalii blocuri'!$G:$G,$B$6,'Detalii blocuri'!$AB:$AB,$C18)</f>
        <v>7766</v>
      </c>
      <c r="V18" s="190">
        <f>SUMIFS('Detalii blocuri'!R:R,'Detalii blocuri'!$G:$G,$B$6,'Detalii blocuri'!$AB:$AB,$C18)</f>
        <v>8010</v>
      </c>
      <c r="W18" s="190">
        <f>SUMIFS('Detalii blocuri'!S:S,'Detalii blocuri'!$G:$G,$B$6,'Detalii blocuri'!$AB:$AB,$C18)</f>
        <v>3492</v>
      </c>
      <c r="X18" s="190">
        <f>SUMIFS('Detalii blocuri'!T:T,'Detalii blocuri'!$G:$G,$B$6,'Detalii blocuri'!$AB:$AB,$C18)</f>
        <v>4</v>
      </c>
      <c r="Y18" s="190">
        <f>SUMIFS('Detalii blocuri'!U:U,'Detalii blocuri'!$G:$G,$B$6,'Detalii blocuri'!$AB:$AB,$C18)</f>
        <v>0</v>
      </c>
      <c r="Z18" s="190">
        <f t="shared" si="1"/>
        <v>2046</v>
      </c>
      <c r="AA18" s="150">
        <f t="shared" si="2"/>
        <v>0</v>
      </c>
      <c r="AB18" s="151">
        <f t="shared" si="3"/>
        <v>9.5296216317716648E-2</v>
      </c>
      <c r="AC18" s="151">
        <f t="shared" si="4"/>
        <v>0.36456670735142238</v>
      </c>
      <c r="AD18" s="151">
        <f t="shared" si="5"/>
        <v>0.37602103088911837</v>
      </c>
      <c r="AE18" s="151">
        <f t="shared" si="6"/>
        <v>0.16392826964604262</v>
      </c>
      <c r="AF18" s="151">
        <f t="shared" si="7"/>
        <v>1.8777579569993427E-4</v>
      </c>
      <c r="AG18" s="151">
        <f t="shared" si="8"/>
        <v>0</v>
      </c>
      <c r="AH18" s="197">
        <f>COUNTIFS('Detalii blocuri'!$L:$L,AH$9,'Detalii blocuri'!$G:$G,$B$6,'Detalii blocuri'!$AB:$AB,$C18)</f>
        <v>0</v>
      </c>
      <c r="AI18" s="197">
        <f>COUNTIFS('Detalii blocuri'!$L:$L,AI$9,'Detalii blocuri'!$G:$G,$B$6,'Detalii blocuri'!$AB:$AB,$C18)</f>
        <v>0</v>
      </c>
      <c r="AJ18" s="197">
        <f>COUNTIFS('Detalii blocuri'!$L:$L,AJ$9,'Detalii blocuri'!$G:$G,$B$6,'Detalii blocuri'!$AB:$AB,$C18)</f>
        <v>0</v>
      </c>
      <c r="AK18" s="197">
        <f>COUNTIFS('Detalii blocuri'!$L:$L,AK$9,'Detalii blocuri'!$G:$G,$B$6,'Detalii blocuri'!$AB:$AB,$C18)</f>
        <v>3</v>
      </c>
      <c r="AL18" s="197">
        <f>COUNTIFS('Detalii blocuri'!$L:$L,AL$9,'Detalii blocuri'!$G:$G,$B$6,'Detalii blocuri'!$AB:$AB,$C18)</f>
        <v>495</v>
      </c>
      <c r="AM18" s="197">
        <f>COUNTIFS('Detalii blocuri'!$L:$L,AM$9,'Detalii blocuri'!$G:$G,$B$6,'Detalii blocuri'!$AB:$AB,$C18)</f>
        <v>0</v>
      </c>
      <c r="AN18" s="197">
        <f>COUNTIFS('Detalii blocuri'!$L:$L,AN$9,'Detalii blocuri'!$G:$G,$B$6,'Detalii blocuri'!$AB:$AB,$C18)</f>
        <v>1</v>
      </c>
      <c r="AO18" s="197">
        <f>COUNTIFS('Detalii blocuri'!$L:$L,AO$9,'Detalii blocuri'!$G:$G,$B$6,'Detalii blocuri'!$AB:$AB,$C18)</f>
        <v>0</v>
      </c>
      <c r="AP18" s="197">
        <f>COUNTIFS('Detalii blocuri'!$L:$L,AP$9,'Detalii blocuri'!$G:$G,$B$6,'Detalii blocuri'!$AB:$AB,$C18)</f>
        <v>4</v>
      </c>
      <c r="AQ18" s="197">
        <f>COUNTIFS('Detalii blocuri'!$L:$L,AQ$9,'Detalii blocuri'!$G:$G,$B$6,'Detalii blocuri'!$AB:$AB,$C18)</f>
        <v>0</v>
      </c>
      <c r="AR18" s="197">
        <f>COUNTIFS('Detalii blocuri'!$L:$L,AR$9,'Detalii blocuri'!$G:$G,$B$6,'Detalii blocuri'!$AB:$AB,$C18)</f>
        <v>10</v>
      </c>
      <c r="AS18" s="197">
        <f>COUNTIFS('Detalii blocuri'!$L:$L,AS$9,'Detalii blocuri'!$G:$G,$B$6,'Detalii blocuri'!$AB:$AB,$C18)</f>
        <v>0</v>
      </c>
      <c r="AT18" s="197">
        <f>COUNTIFS('Detalii blocuri'!$L:$L,AT$9,'Detalii blocuri'!$G:$G,$B$6,'Detalii blocuri'!$AB:$AB,$C18)</f>
        <v>0</v>
      </c>
      <c r="AU18" s="197">
        <f>COUNTIFS('Detalii blocuri'!$L:$L,AU$9,'Detalii blocuri'!$G:$G,$B$6,'Detalii blocuri'!$AB:$AB,$C18)</f>
        <v>0</v>
      </c>
      <c r="AV18" s="197">
        <f>COUNTIFS('Detalii blocuri'!$L:$L,AV$9,'Detalii blocuri'!$G:$G,$B$6,'Detalii blocuri'!$AB:$AB,$C18)</f>
        <v>0</v>
      </c>
      <c r="AW18" s="197">
        <f>COUNTIFS('Detalii blocuri'!$L:$L,AW$9,'Detalii blocuri'!$G:$G,$B$6,'Detalii blocuri'!$AB:$AB,$C18)</f>
        <v>0</v>
      </c>
      <c r="AX18" s="197">
        <f>COUNTIFS('Detalii blocuri'!$L:$L,AX$9,'Detalii blocuri'!$G:$G,$B$6,'Detalii blocuri'!$AB:$AB,$C18)</f>
        <v>0</v>
      </c>
      <c r="AY18" s="197">
        <f>COUNTIFS('Detalii blocuri'!$L:$L,AY$9,'Detalii blocuri'!$G:$G,$B$6,'Detalii blocuri'!$AB:$AB,$C18)</f>
        <v>0</v>
      </c>
      <c r="AZ18" s="197">
        <f>COUNTIFS('Detalii blocuri'!$L:$L,AZ$9,'Detalii blocuri'!$G:$G,$B$6,'Detalii blocuri'!$AB:$AB,$C18)</f>
        <v>0</v>
      </c>
      <c r="BA18" s="197">
        <f>COUNTIFS('Detalii blocuri'!$L:$L,BA$9,'Detalii blocuri'!$G:$G,$B$6,'Detalii blocuri'!$AB:$AB,$C18)</f>
        <v>0</v>
      </c>
      <c r="BB18" s="197">
        <f>COUNTIFS('Detalii blocuri'!$L:$L,BB$9,'Detalii blocuri'!$G:$G,$B$6,'Detalii blocuri'!$AB:$AB,$C18)</f>
        <v>0</v>
      </c>
      <c r="BC18" s="197">
        <f>COUNTIFS('Detalii blocuri'!$L:$L,BC$9,'Detalii blocuri'!$G:$G,$B$6,'Detalii blocuri'!$AB:$AB,$C18)</f>
        <v>0</v>
      </c>
      <c r="BD18" s="197">
        <f>COUNTIFS('Detalii blocuri'!$L:$L,BD$9,'Detalii blocuri'!$G:$G,$B$6,'Detalii blocuri'!$AB:$AB,$C18)</f>
        <v>0</v>
      </c>
      <c r="BE18" s="197">
        <f>COUNTIFS('Detalii blocuri'!$L:$L,BE$9,'Detalii blocuri'!$G:$G,$B$6,'Detalii blocuri'!$AB:$AB,$C18)</f>
        <v>0</v>
      </c>
      <c r="BF18" s="197">
        <f>COUNTIFS('Detalii blocuri'!$L:$L,BF$9,'Detalii blocuri'!$G:$G,$B$6,'Detalii blocuri'!$AB:$AB,$C18)</f>
        <v>0</v>
      </c>
      <c r="BG18" s="197">
        <f>COUNTIFS('Detalii blocuri'!$L:$L,BG$9,'Detalii blocuri'!$G:$G,$B$6,'Detalii blocuri'!$AB:$AB,$C18)</f>
        <v>0</v>
      </c>
      <c r="BH18" s="197">
        <f>COUNTIFS('Detalii blocuri'!$L:$L,BH$9,'Detalii blocuri'!$G:$G,$B$6,'Detalii blocuri'!$AB:$AB,$C18)</f>
        <v>0</v>
      </c>
      <c r="BI18" s="197">
        <f>COUNTIFS('Detalii blocuri'!$L:$L,BI$9,'Detalii blocuri'!$G:$G,$B$6,'Detalii blocuri'!$AB:$AB,$C18)</f>
        <v>0</v>
      </c>
      <c r="BJ18" s="200">
        <f>COUNTIFS('Detalii blocuri'!$L:$L,BJ$9,'Detalii blocuri'!$G:$G,$B$6,'Detalii blocuri'!$AB:$AB,$C18)</f>
        <v>0</v>
      </c>
      <c r="BK18" s="116"/>
    </row>
    <row r="19" spans="2:63">
      <c r="B19" s="147" t="s">
        <v>219</v>
      </c>
      <c r="C19" s="136" t="s">
        <v>1327</v>
      </c>
      <c r="D19" s="364" t="s">
        <v>2473</v>
      </c>
      <c r="E19" s="131">
        <f>COUNTIFS('Detalii blocuri'!C:C,"&gt;0",'Detalii blocuri'!$G:$G,$B$6,'Detalii blocuri'!$AB:$AB,C19)</f>
        <v>734</v>
      </c>
      <c r="F19" s="132">
        <f>SUMIFS('Detalii blocuri'!$K:$K,'Detalii blocuri'!$G:$G,$B$6,'Detalii blocuri'!$AB:$AB,C19)</f>
        <v>1930</v>
      </c>
      <c r="G19" s="132">
        <f>SUMIFS('Detalii blocuri'!$N:$N,'Detalii blocuri'!$G:$G,$B$6,'Detalii blocuri'!$AB:$AB,C19)</f>
        <v>29289</v>
      </c>
      <c r="H19" s="201">
        <f>COUNTIFS('Detalii blocuri'!AI:AI,"*/planuri*",'Detalii blocuri'!$G:$G,$B$6,'Detalii blocuri'!$AB:$AB,C19)/E19</f>
        <v>0.92506811989100812</v>
      </c>
      <c r="I19" s="201">
        <f>COUNTIFS('Detalii blocuri'!$N:$N,"&gt;0",'Detalii blocuri'!$G:$G,$B$6,'Detalii blocuri'!$AB:$AB,C19)/E19</f>
        <v>0.99318801089918252</v>
      </c>
      <c r="J19" s="201">
        <f t="shared" si="0"/>
        <v>0.9081566458397351</v>
      </c>
      <c r="K19" s="177">
        <f>COUNTIFS('Detalii blocuri'!$G:$G,$B$6,'Detalii blocuri'!$AB:$AB,C19,'Detalii blocuri'!J:J,"da*")/E19</f>
        <v>0.12534059945504086</v>
      </c>
      <c r="L19" s="178">
        <f>SUMIFS('Detalii blocuri'!$K:$K,'Detalii blocuri'!$G:$G,$B$6,'Detalii blocuri'!$AB:$AB,C19,'Detalii blocuri'!J:J,"da*")/F19</f>
        <v>0.14196891191709846</v>
      </c>
      <c r="M19" s="179">
        <f>SUMIFS('Detalii blocuri'!$N:$N,'Detalii blocuri'!$G:$G,$B$6,'Detalii blocuri'!$AB:$AB,C19,'Detalii blocuri'!J:J,"da*")/G19</f>
        <v>0.31236983167742155</v>
      </c>
      <c r="N19" s="180">
        <f>SUMIFS('Detalii blocuri'!$N:$N,'Detalii blocuri'!$G:$G,$B$6,'Detalii blocuri'!$AB:$AB,C19,'Detalii blocuri'!AD:AD,"*cf1*")/G19</f>
        <v>0.79958346136774894</v>
      </c>
      <c r="O19" s="181">
        <f>SUMIFS('Detalii blocuri'!$N:$N,'Detalii blocuri'!$G:$G,$B$6,'Detalii blocuri'!$AB:$AB,C19,'Detalii blocuri'!AD:AD,"*cf2*")/G19</f>
        <v>8.665369251254737E-2</v>
      </c>
      <c r="P19" s="181">
        <f>SUMIFS('Detalii blocuri'!$N:$N,'Detalii blocuri'!$G:$G,$B$6,'Detalii blocuri'!$AB:$AB,C19,'Detalii blocuri'!AD:AD,"*cf3*")/G19</f>
        <v>0</v>
      </c>
      <c r="Q19" s="181">
        <f>SUMIFS('Detalii blocuri'!$N:$N,'Detalii blocuri'!$G:$G,$B$6,'Detalii blocuri'!$AB:$AB,C19,'Detalii blocuri'!AD:AD,"*cămin*")/G19</f>
        <v>0</v>
      </c>
      <c r="R19" s="182">
        <f t="shared" si="9"/>
        <v>0.11376284611970369</v>
      </c>
      <c r="S19" s="138">
        <f>SUMIFS('Detalii blocuri'!O:O,'Detalii blocuri'!$G:$G,$B$6,'Detalii blocuri'!$AB:$AB,$C19)</f>
        <v>0</v>
      </c>
      <c r="T19" s="139">
        <f>SUMIFS('Detalii blocuri'!P:P,'Detalii blocuri'!$G:$G,$B$6,'Detalii blocuri'!$AB:$AB,$C19)</f>
        <v>3400</v>
      </c>
      <c r="U19" s="139">
        <f>SUMIFS('Detalii blocuri'!Q:Q,'Detalii blocuri'!$G:$G,$B$6,'Detalii blocuri'!$AB:$AB,$C19)</f>
        <v>10286</v>
      </c>
      <c r="V19" s="139">
        <f>SUMIFS('Detalii blocuri'!R:R,'Detalii blocuri'!$G:$G,$B$6,'Detalii blocuri'!$AB:$AB,$C19)</f>
        <v>10836</v>
      </c>
      <c r="W19" s="139">
        <f>SUMIFS('Detalii blocuri'!S:S,'Detalii blocuri'!$G:$G,$B$6,'Detalii blocuri'!$AB:$AB,$C19)</f>
        <v>2061</v>
      </c>
      <c r="X19" s="139">
        <f>SUMIFS('Detalii blocuri'!T:T,'Detalii blocuri'!$G:$G,$B$6,'Detalii blocuri'!$AB:$AB,$C19)</f>
        <v>16</v>
      </c>
      <c r="Y19" s="139">
        <f>SUMIFS('Detalii blocuri'!U:U,'Detalii blocuri'!$G:$G,$B$6,'Detalii blocuri'!$AB:$AB,$C19)</f>
        <v>0</v>
      </c>
      <c r="Z19" s="139">
        <f t="shared" si="1"/>
        <v>2690</v>
      </c>
      <c r="AA19" s="148">
        <f t="shared" si="2"/>
        <v>0</v>
      </c>
      <c r="AB19" s="149">
        <f t="shared" si="3"/>
        <v>0.1278243542990338</v>
      </c>
      <c r="AC19" s="149">
        <f t="shared" si="4"/>
        <v>0.38670626715290046</v>
      </c>
      <c r="AD19" s="149">
        <f t="shared" si="5"/>
        <v>0.40738373623068536</v>
      </c>
      <c r="AE19" s="149">
        <f t="shared" si="6"/>
        <v>7.7484115944208426E-2</v>
      </c>
      <c r="AF19" s="149">
        <f t="shared" si="7"/>
        <v>6.0152637317192371E-4</v>
      </c>
      <c r="AG19" s="149">
        <f t="shared" si="8"/>
        <v>0</v>
      </c>
      <c r="AH19" s="130">
        <f>COUNTIFS('Detalii blocuri'!$L:$L,AH$9,'Detalii blocuri'!$G:$G,$B$6,'Detalii blocuri'!$AB:$AB,$C19)</f>
        <v>0</v>
      </c>
      <c r="AI19" s="130">
        <f>COUNTIFS('Detalii blocuri'!$L:$L,AI$9,'Detalii blocuri'!$G:$G,$B$6,'Detalii blocuri'!$AB:$AB,$C19)</f>
        <v>0</v>
      </c>
      <c r="AJ19" s="130">
        <f>COUNTIFS('Detalii blocuri'!$L:$L,AJ$9,'Detalii blocuri'!$G:$G,$B$6,'Detalii blocuri'!$AB:$AB,$C19)</f>
        <v>16</v>
      </c>
      <c r="AK19" s="130">
        <f>COUNTIFS('Detalii blocuri'!$L:$L,AK$9,'Detalii blocuri'!$G:$G,$B$6,'Detalii blocuri'!$AB:$AB,$C19)</f>
        <v>92</v>
      </c>
      <c r="AL19" s="130">
        <f>COUNTIFS('Detalii blocuri'!$L:$L,AL$9,'Detalii blocuri'!$G:$G,$B$6,'Detalii blocuri'!$AB:$AB,$C19)</f>
        <v>535</v>
      </c>
      <c r="AM19" s="130">
        <f>COUNTIFS('Detalii blocuri'!$L:$L,AM$9,'Detalii blocuri'!$G:$G,$B$6,'Detalii blocuri'!$AB:$AB,$C19)</f>
        <v>0</v>
      </c>
      <c r="AN19" s="130">
        <f>COUNTIFS('Detalii blocuri'!$L:$L,AN$9,'Detalii blocuri'!$G:$G,$B$6,'Detalii blocuri'!$AB:$AB,$C19)</f>
        <v>3</v>
      </c>
      <c r="AO19" s="130">
        <f>COUNTIFS('Detalii blocuri'!$L:$L,AO$9,'Detalii blocuri'!$G:$G,$B$6,'Detalii blocuri'!$AB:$AB,$C19)</f>
        <v>9</v>
      </c>
      <c r="AP19" s="130">
        <f>COUNTIFS('Detalii blocuri'!$L:$L,AP$9,'Detalii blocuri'!$G:$G,$B$6,'Detalii blocuri'!$AB:$AB,$C19)</f>
        <v>42</v>
      </c>
      <c r="AQ19" s="130">
        <f>COUNTIFS('Detalii blocuri'!$L:$L,AQ$9,'Detalii blocuri'!$G:$G,$B$6,'Detalii blocuri'!$AB:$AB,$C19)</f>
        <v>18</v>
      </c>
      <c r="AR19" s="130">
        <f>COUNTIFS('Detalii blocuri'!$L:$L,AR$9,'Detalii blocuri'!$G:$G,$B$6,'Detalii blocuri'!$AB:$AB,$C19)</f>
        <v>12</v>
      </c>
      <c r="AS19" s="130">
        <f>COUNTIFS('Detalii blocuri'!$L:$L,AS$9,'Detalii blocuri'!$G:$G,$B$6,'Detalii blocuri'!$AB:$AB,$C19)</f>
        <v>4</v>
      </c>
      <c r="AT19" s="130">
        <f>COUNTIFS('Detalii blocuri'!$L:$L,AT$9,'Detalii blocuri'!$G:$G,$B$6,'Detalii blocuri'!$AB:$AB,$C19)</f>
        <v>1</v>
      </c>
      <c r="AU19" s="130">
        <f>COUNTIFS('Detalii blocuri'!$L:$L,AU$9,'Detalii blocuri'!$G:$G,$B$6,'Detalii blocuri'!$AB:$AB,$C19)</f>
        <v>2</v>
      </c>
      <c r="AV19" s="130">
        <f>COUNTIFS('Detalii blocuri'!$L:$L,AV$9,'Detalii blocuri'!$G:$G,$B$6,'Detalii blocuri'!$AB:$AB,$C19)</f>
        <v>0</v>
      </c>
      <c r="AW19" s="130">
        <f>COUNTIFS('Detalii blocuri'!$L:$L,AW$9,'Detalii blocuri'!$G:$G,$B$6,'Detalii blocuri'!$AB:$AB,$C19)</f>
        <v>0</v>
      </c>
      <c r="AX19" s="130">
        <f>COUNTIFS('Detalii blocuri'!$L:$L,AX$9,'Detalii blocuri'!$G:$G,$B$6,'Detalii blocuri'!$AB:$AB,$C19)</f>
        <v>0</v>
      </c>
      <c r="AY19" s="130">
        <f>COUNTIFS('Detalii blocuri'!$L:$L,AY$9,'Detalii blocuri'!$G:$G,$B$6,'Detalii blocuri'!$AB:$AB,$C19)</f>
        <v>0</v>
      </c>
      <c r="AZ19" s="130">
        <f>COUNTIFS('Detalii blocuri'!$L:$L,AZ$9,'Detalii blocuri'!$G:$G,$B$6,'Detalii blocuri'!$AB:$AB,$C19)</f>
        <v>0</v>
      </c>
      <c r="BA19" s="130">
        <f>COUNTIFS('Detalii blocuri'!$L:$L,BA$9,'Detalii blocuri'!$G:$G,$B$6,'Detalii blocuri'!$AB:$AB,$C19)</f>
        <v>0</v>
      </c>
      <c r="BB19" s="130">
        <f>COUNTIFS('Detalii blocuri'!$L:$L,BB$9,'Detalii blocuri'!$G:$G,$B$6,'Detalii blocuri'!$AB:$AB,$C19)</f>
        <v>0</v>
      </c>
      <c r="BC19" s="130">
        <f>COUNTIFS('Detalii blocuri'!$L:$L,BC$9,'Detalii blocuri'!$G:$G,$B$6,'Detalii blocuri'!$AB:$AB,$C19)</f>
        <v>0</v>
      </c>
      <c r="BD19" s="130">
        <f>COUNTIFS('Detalii blocuri'!$L:$L,BD$9,'Detalii blocuri'!$G:$G,$B$6,'Detalii blocuri'!$AB:$AB,$C19)</f>
        <v>0</v>
      </c>
      <c r="BE19" s="130">
        <f>COUNTIFS('Detalii blocuri'!$L:$L,BE$9,'Detalii blocuri'!$G:$G,$B$6,'Detalii blocuri'!$AB:$AB,$C19)</f>
        <v>0</v>
      </c>
      <c r="BF19" s="130">
        <f>COUNTIFS('Detalii blocuri'!$L:$L,BF$9,'Detalii blocuri'!$G:$G,$B$6,'Detalii blocuri'!$AB:$AB,$C19)</f>
        <v>0</v>
      </c>
      <c r="BG19" s="130">
        <f>COUNTIFS('Detalii blocuri'!$L:$L,BG$9,'Detalii blocuri'!$G:$G,$B$6,'Detalii blocuri'!$AB:$AB,$C19)</f>
        <v>0</v>
      </c>
      <c r="BH19" s="130">
        <f>COUNTIFS('Detalii blocuri'!$L:$L,BH$9,'Detalii blocuri'!$G:$G,$B$6,'Detalii blocuri'!$AB:$AB,$C19)</f>
        <v>0</v>
      </c>
      <c r="BI19" s="130">
        <f>COUNTIFS('Detalii blocuri'!$L:$L,BI$9,'Detalii blocuri'!$G:$G,$B$6,'Detalii blocuri'!$AB:$AB,$C19)</f>
        <v>0</v>
      </c>
      <c r="BJ19" s="129">
        <f>COUNTIFS('Detalii blocuri'!$L:$L,BJ$9,'Detalii blocuri'!$G:$G,$B$6,'Detalii blocuri'!$AB:$AB,$C19)</f>
        <v>0</v>
      </c>
      <c r="BK19" s="116"/>
    </row>
    <row r="20" spans="2:63">
      <c r="B20" s="147" t="s">
        <v>930</v>
      </c>
      <c r="C20" s="136" t="s">
        <v>1328</v>
      </c>
      <c r="D20" s="364" t="s">
        <v>2474</v>
      </c>
      <c r="E20" s="131">
        <f>COUNTIFS('Detalii blocuri'!C:C,"&gt;0",'Detalii blocuri'!$G:$G,$B$6,'Detalii blocuri'!$AB:$AB,C20)</f>
        <v>161</v>
      </c>
      <c r="F20" s="132">
        <f>SUMIFS('Detalii blocuri'!$K:$K,'Detalii blocuri'!$G:$G,$B$6,'Detalii blocuri'!$AB:$AB,C20)</f>
        <v>340</v>
      </c>
      <c r="G20" s="132">
        <f>SUMIFS('Detalii blocuri'!$N:$N,'Detalii blocuri'!$G:$G,$B$6,'Detalii blocuri'!$AB:$AB,C20)</f>
        <v>8682</v>
      </c>
      <c r="H20" s="201">
        <f>COUNTIFS('Detalii blocuri'!AI:AI,"*/planuri*",'Detalii blocuri'!$G:$G,$B$6,'Detalii blocuri'!$AB:$AB,C20)/E20</f>
        <v>0.46583850931677018</v>
      </c>
      <c r="I20" s="201">
        <f>COUNTIFS('Detalii blocuri'!$N:$N,"&gt;0",'Detalii blocuri'!$G:$G,$B$6,'Detalii blocuri'!$AB:$AB,C20)/E20</f>
        <v>0.96894409937888204</v>
      </c>
      <c r="J20" s="201">
        <f t="shared" si="0"/>
        <v>0.52937111264685555</v>
      </c>
      <c r="K20" s="177">
        <f>COUNTIFS('Detalii blocuri'!$G:$G,$B$6,'Detalii blocuri'!$AB:$AB,C20,'Detalii blocuri'!J:J,"da*")/E20</f>
        <v>0.67080745341614911</v>
      </c>
      <c r="L20" s="178">
        <f>SUMIFS('Detalii blocuri'!$K:$K,'Detalii blocuri'!$G:$G,$B$6,'Detalii blocuri'!$AB:$AB,C20,'Detalii blocuri'!J:J,"da*")/F20</f>
        <v>0.71764705882352942</v>
      </c>
      <c r="M20" s="179">
        <f>SUMIFS('Detalii blocuri'!$N:$N,'Detalii blocuri'!$G:$G,$B$6,'Detalii blocuri'!$AB:$AB,C20,'Detalii blocuri'!J:J,"da*")/G20</f>
        <v>0.82365814328495734</v>
      </c>
      <c r="N20" s="180">
        <f>SUMIFS('Detalii blocuri'!$N:$N,'Detalii blocuri'!$G:$G,$B$6,'Detalii blocuri'!$AB:$AB,C20,'Detalii blocuri'!AD:AD,"*cf1*")/G20</f>
        <v>0.53916148352914073</v>
      </c>
      <c r="O20" s="181">
        <f>SUMIFS('Detalii blocuri'!$N:$N,'Detalii blocuri'!$G:$G,$B$6,'Detalii blocuri'!$AB:$AB,C20,'Detalii blocuri'!AD:AD,"*cf2*")/G20</f>
        <v>0</v>
      </c>
      <c r="P20" s="181">
        <f>SUMIFS('Detalii blocuri'!$N:$N,'Detalii blocuri'!$G:$G,$B$6,'Detalii blocuri'!$AB:$AB,C20,'Detalii blocuri'!AD:AD,"*cf3*")/G20</f>
        <v>0</v>
      </c>
      <c r="Q20" s="181">
        <f>SUMIFS('Detalii blocuri'!$N:$N,'Detalii blocuri'!$G:$G,$B$6,'Detalii blocuri'!$AB:$AB,C20,'Detalii blocuri'!AD:AD,"*cămin*")/G20</f>
        <v>0</v>
      </c>
      <c r="R20" s="182">
        <f t="shared" si="9"/>
        <v>0.46083851647085927</v>
      </c>
      <c r="S20" s="138">
        <f>SUMIFS('Detalii blocuri'!O:O,'Detalii blocuri'!$G:$G,$B$6,'Detalii blocuri'!$AB:$AB,$C20)</f>
        <v>0</v>
      </c>
      <c r="T20" s="139">
        <f>SUMIFS('Detalii blocuri'!P:P,'Detalii blocuri'!$G:$G,$B$6,'Detalii blocuri'!$AB:$AB,$C20)</f>
        <v>938</v>
      </c>
      <c r="U20" s="139">
        <f>SUMIFS('Detalii blocuri'!Q:Q,'Detalii blocuri'!$G:$G,$B$6,'Detalii blocuri'!$AB:$AB,$C20)</f>
        <v>1195</v>
      </c>
      <c r="V20" s="139">
        <f>SUMIFS('Detalii blocuri'!R:R,'Detalii blocuri'!$G:$G,$B$6,'Detalii blocuri'!$AB:$AB,$C20)</f>
        <v>1972</v>
      </c>
      <c r="W20" s="139">
        <f>SUMIFS('Detalii blocuri'!S:S,'Detalii blocuri'!$G:$G,$B$6,'Detalii blocuri'!$AB:$AB,$C20)</f>
        <v>491</v>
      </c>
      <c r="X20" s="139">
        <f>SUMIFS('Detalii blocuri'!T:T,'Detalii blocuri'!$G:$G,$B$6,'Detalii blocuri'!$AB:$AB,$C20)</f>
        <v>0</v>
      </c>
      <c r="Y20" s="139">
        <f>SUMIFS('Detalii blocuri'!U:U,'Detalii blocuri'!$G:$G,$B$6,'Detalii blocuri'!$AB:$AB,$C20)</f>
        <v>0</v>
      </c>
      <c r="Z20" s="139">
        <f t="shared" si="1"/>
        <v>4086</v>
      </c>
      <c r="AA20" s="148">
        <f t="shared" si="2"/>
        <v>0</v>
      </c>
      <c r="AB20" s="149">
        <f t="shared" si="3"/>
        <v>0.2040905134899913</v>
      </c>
      <c r="AC20" s="149">
        <f t="shared" si="4"/>
        <v>0.26000870322019148</v>
      </c>
      <c r="AD20" s="149">
        <f t="shared" si="5"/>
        <v>0.42906875543951262</v>
      </c>
      <c r="AE20" s="149">
        <f t="shared" si="6"/>
        <v>0.10683202785030461</v>
      </c>
      <c r="AF20" s="149">
        <f t="shared" si="7"/>
        <v>0</v>
      </c>
      <c r="AG20" s="149">
        <f t="shared" si="8"/>
        <v>0</v>
      </c>
      <c r="AH20" s="130">
        <f>COUNTIFS('Detalii blocuri'!$L:$L,AH$9,'Detalii blocuri'!$G:$G,$B$6,'Detalii blocuri'!$AB:$AB,$C20)</f>
        <v>0</v>
      </c>
      <c r="AI20" s="130">
        <f>COUNTIFS('Detalii blocuri'!$L:$L,AI$9,'Detalii blocuri'!$G:$G,$B$6,'Detalii blocuri'!$AB:$AB,$C20)</f>
        <v>0</v>
      </c>
      <c r="AJ20" s="130">
        <f>COUNTIFS('Detalii blocuri'!$L:$L,AJ$9,'Detalii blocuri'!$G:$G,$B$6,'Detalii blocuri'!$AB:$AB,$C20)</f>
        <v>6</v>
      </c>
      <c r="AK20" s="130">
        <f>COUNTIFS('Detalii blocuri'!$L:$L,AK$9,'Detalii blocuri'!$G:$G,$B$6,'Detalii blocuri'!$AB:$AB,$C20)</f>
        <v>2</v>
      </c>
      <c r="AL20" s="130">
        <f>COUNTIFS('Detalii blocuri'!$L:$L,AL$9,'Detalii blocuri'!$G:$G,$B$6,'Detalii blocuri'!$AB:$AB,$C20)</f>
        <v>40</v>
      </c>
      <c r="AM20" s="130">
        <f>COUNTIFS('Detalii blocuri'!$L:$L,AM$9,'Detalii blocuri'!$G:$G,$B$6,'Detalii blocuri'!$AB:$AB,$C20)</f>
        <v>2</v>
      </c>
      <c r="AN20" s="130">
        <f>COUNTIFS('Detalii blocuri'!$L:$L,AN$9,'Detalii blocuri'!$G:$G,$B$6,'Detalii blocuri'!$AB:$AB,$C20)</f>
        <v>6</v>
      </c>
      <c r="AO20" s="130">
        <f>COUNTIFS('Detalii blocuri'!$L:$L,AO$9,'Detalii blocuri'!$G:$G,$B$6,'Detalii blocuri'!$AB:$AB,$C20)</f>
        <v>18</v>
      </c>
      <c r="AP20" s="130">
        <f>COUNTIFS('Detalii blocuri'!$L:$L,AP$9,'Detalii blocuri'!$G:$G,$B$6,'Detalii blocuri'!$AB:$AB,$C20)</f>
        <v>67</v>
      </c>
      <c r="AQ20" s="130">
        <f>COUNTIFS('Detalii blocuri'!$L:$L,AQ$9,'Detalii blocuri'!$G:$G,$B$6,'Detalii blocuri'!$AB:$AB,$C20)</f>
        <v>8</v>
      </c>
      <c r="AR20" s="130">
        <f>COUNTIFS('Detalii blocuri'!$L:$L,AR$9,'Detalii blocuri'!$G:$G,$B$6,'Detalii blocuri'!$AB:$AB,$C20)</f>
        <v>11</v>
      </c>
      <c r="AS20" s="130">
        <f>COUNTIFS('Detalii blocuri'!$L:$L,AS$9,'Detalii blocuri'!$G:$G,$B$6,'Detalii blocuri'!$AB:$AB,$C20)</f>
        <v>1</v>
      </c>
      <c r="AT20" s="130">
        <f>COUNTIFS('Detalii blocuri'!$L:$L,AT$9,'Detalii blocuri'!$G:$G,$B$6,'Detalii blocuri'!$AB:$AB,$C20)</f>
        <v>0</v>
      </c>
      <c r="AU20" s="130">
        <f>COUNTIFS('Detalii blocuri'!$L:$L,AU$9,'Detalii blocuri'!$G:$G,$B$6,'Detalii blocuri'!$AB:$AB,$C20)</f>
        <v>0</v>
      </c>
      <c r="AV20" s="130">
        <f>COUNTIFS('Detalii blocuri'!$L:$L,AV$9,'Detalii blocuri'!$G:$G,$B$6,'Detalii blocuri'!$AB:$AB,$C20)</f>
        <v>0</v>
      </c>
      <c r="AW20" s="130">
        <f>COUNTIFS('Detalii blocuri'!$L:$L,AW$9,'Detalii blocuri'!$G:$G,$B$6,'Detalii blocuri'!$AB:$AB,$C20)</f>
        <v>0</v>
      </c>
      <c r="AX20" s="130">
        <f>COUNTIFS('Detalii blocuri'!$L:$L,AX$9,'Detalii blocuri'!$G:$G,$B$6,'Detalii blocuri'!$AB:$AB,$C20)</f>
        <v>0</v>
      </c>
      <c r="AY20" s="130">
        <f>COUNTIFS('Detalii blocuri'!$L:$L,AY$9,'Detalii blocuri'!$G:$G,$B$6,'Detalii blocuri'!$AB:$AB,$C20)</f>
        <v>0</v>
      </c>
      <c r="AZ20" s="130">
        <f>COUNTIFS('Detalii blocuri'!$L:$L,AZ$9,'Detalii blocuri'!$G:$G,$B$6,'Detalii blocuri'!$AB:$AB,$C20)</f>
        <v>0</v>
      </c>
      <c r="BA20" s="130">
        <f>COUNTIFS('Detalii blocuri'!$L:$L,BA$9,'Detalii blocuri'!$G:$G,$B$6,'Detalii blocuri'!$AB:$AB,$C20)</f>
        <v>0</v>
      </c>
      <c r="BB20" s="130">
        <f>COUNTIFS('Detalii blocuri'!$L:$L,BB$9,'Detalii blocuri'!$G:$G,$B$6,'Detalii blocuri'!$AB:$AB,$C20)</f>
        <v>0</v>
      </c>
      <c r="BC20" s="130">
        <f>COUNTIFS('Detalii blocuri'!$L:$L,BC$9,'Detalii blocuri'!$G:$G,$B$6,'Detalii blocuri'!$AB:$AB,$C20)</f>
        <v>0</v>
      </c>
      <c r="BD20" s="130">
        <f>COUNTIFS('Detalii blocuri'!$L:$L,BD$9,'Detalii blocuri'!$G:$G,$B$6,'Detalii blocuri'!$AB:$AB,$C20)</f>
        <v>0</v>
      </c>
      <c r="BE20" s="130">
        <f>COUNTIFS('Detalii blocuri'!$L:$L,BE$9,'Detalii blocuri'!$G:$G,$B$6,'Detalii blocuri'!$AB:$AB,$C20)</f>
        <v>0</v>
      </c>
      <c r="BF20" s="130">
        <f>COUNTIFS('Detalii blocuri'!$L:$L,BF$9,'Detalii blocuri'!$G:$G,$B$6,'Detalii blocuri'!$AB:$AB,$C20)</f>
        <v>0</v>
      </c>
      <c r="BG20" s="130">
        <f>COUNTIFS('Detalii blocuri'!$L:$L,BG$9,'Detalii blocuri'!$G:$G,$B$6,'Detalii blocuri'!$AB:$AB,$C20)</f>
        <v>0</v>
      </c>
      <c r="BH20" s="130">
        <f>COUNTIFS('Detalii blocuri'!$L:$L,BH$9,'Detalii blocuri'!$G:$G,$B$6,'Detalii blocuri'!$AB:$AB,$C20)</f>
        <v>0</v>
      </c>
      <c r="BI20" s="130">
        <f>COUNTIFS('Detalii blocuri'!$L:$L,BI$9,'Detalii blocuri'!$G:$G,$B$6,'Detalii blocuri'!$AB:$AB,$C20)</f>
        <v>0</v>
      </c>
      <c r="BJ20" s="129">
        <f>COUNTIFS('Detalii blocuri'!$L:$L,BJ$9,'Detalii blocuri'!$G:$G,$B$6,'Detalii blocuri'!$AB:$AB,$C20)</f>
        <v>0</v>
      </c>
      <c r="BK20" s="116"/>
    </row>
    <row r="21" spans="2:63">
      <c r="B21" s="128" t="s">
        <v>799</v>
      </c>
      <c r="C21" s="117" t="s">
        <v>1329</v>
      </c>
      <c r="D21" s="263" t="s">
        <v>2475</v>
      </c>
      <c r="E21" s="154">
        <f>COUNTIFS('Detalii blocuri'!C:C,"&gt;0",'Detalii blocuri'!$G:$G,$B$6,'Detalii blocuri'!$AB:$AB,C21)</f>
        <v>21</v>
      </c>
      <c r="F21" s="155">
        <f>SUMIFS('Detalii blocuri'!$K:$K,'Detalii blocuri'!$G:$G,$B$6,'Detalii blocuri'!$AB:$AB,C21)</f>
        <v>4</v>
      </c>
      <c r="G21" s="155">
        <f>SUMIFS('Detalii blocuri'!$N:$N,'Detalii blocuri'!$G:$G,$B$6,'Detalii blocuri'!$AB:$AB,C21)</f>
        <v>782</v>
      </c>
      <c r="H21" s="202">
        <f>COUNTIFS('Detalii blocuri'!AI:AI,"*/planuri*",'Detalii blocuri'!$G:$G,$B$6,'Detalii blocuri'!$AB:$AB,C21)/E21</f>
        <v>0</v>
      </c>
      <c r="I21" s="202">
        <f>COUNTIFS('Detalii blocuri'!$N:$N,"&gt;0",'Detalii blocuri'!$G:$G,$B$6,'Detalii blocuri'!$AB:$AB,C21)/E21</f>
        <v>0.76190476190476186</v>
      </c>
      <c r="J21" s="202">
        <f t="shared" si="0"/>
        <v>0</v>
      </c>
      <c r="K21" s="183">
        <f>COUNTIFS('Detalii blocuri'!$G:$G,$B$6,'Detalii blocuri'!$AB:$AB,C21,'Detalii blocuri'!J:J,"da*")/E21</f>
        <v>0</v>
      </c>
      <c r="L21" s="184">
        <f>SUMIFS('Detalii blocuri'!$K:$K,'Detalii blocuri'!$G:$G,$B$6,'Detalii blocuri'!$AB:$AB,C21,'Detalii blocuri'!J:J,"da*")/F21</f>
        <v>0</v>
      </c>
      <c r="M21" s="185">
        <f>SUMIFS('Detalii blocuri'!$N:$N,'Detalii blocuri'!$G:$G,$B$6,'Detalii blocuri'!$AB:$AB,C21,'Detalii blocuri'!J:J,"da*")/G21</f>
        <v>0</v>
      </c>
      <c r="N21" s="186">
        <f>SUMIFS('Detalii blocuri'!$N:$N,'Detalii blocuri'!$G:$G,$B$6,'Detalii blocuri'!$AB:$AB,C21,'Detalii blocuri'!AD:AD,"*cf1*")/G21</f>
        <v>0</v>
      </c>
      <c r="O21" s="187">
        <f>SUMIFS('Detalii blocuri'!$N:$N,'Detalii blocuri'!$G:$G,$B$6,'Detalii blocuri'!$AB:$AB,C21,'Detalii blocuri'!AD:AD,"*cf2*")/G21</f>
        <v>0</v>
      </c>
      <c r="P21" s="187">
        <f>SUMIFS('Detalii blocuri'!$N:$N,'Detalii blocuri'!$G:$G,$B$6,'Detalii blocuri'!$AB:$AB,C21,'Detalii blocuri'!AD:AD,"*cf3*")/G21</f>
        <v>0</v>
      </c>
      <c r="Q21" s="187">
        <f>SUMIFS('Detalii blocuri'!$N:$N,'Detalii blocuri'!$G:$G,$B$6,'Detalii blocuri'!$AB:$AB,C21,'Detalii blocuri'!AD:AD,"*cămin*")/G21</f>
        <v>0</v>
      </c>
      <c r="R21" s="188">
        <f t="shared" si="9"/>
        <v>1</v>
      </c>
      <c r="S21" s="189">
        <f>SUMIFS('Detalii blocuri'!O:O,'Detalii blocuri'!$G:$G,$B$6,'Detalii blocuri'!$AB:$AB,$C21)</f>
        <v>0</v>
      </c>
      <c r="T21" s="190">
        <f>SUMIFS('Detalii blocuri'!P:P,'Detalii blocuri'!$G:$G,$B$6,'Detalii blocuri'!$AB:$AB,$C21)</f>
        <v>0</v>
      </c>
      <c r="U21" s="190">
        <f>SUMIFS('Detalii blocuri'!Q:Q,'Detalii blocuri'!$G:$G,$B$6,'Detalii blocuri'!$AB:$AB,$C21)</f>
        <v>0</v>
      </c>
      <c r="V21" s="190">
        <f>SUMIFS('Detalii blocuri'!R:R,'Detalii blocuri'!$G:$G,$B$6,'Detalii blocuri'!$AB:$AB,$C21)</f>
        <v>0</v>
      </c>
      <c r="W21" s="190">
        <f>SUMIFS('Detalii blocuri'!S:S,'Detalii blocuri'!$G:$G,$B$6,'Detalii blocuri'!$AB:$AB,$C21)</f>
        <v>0</v>
      </c>
      <c r="X21" s="190">
        <f>SUMIFS('Detalii blocuri'!T:T,'Detalii blocuri'!$G:$G,$B$6,'Detalii blocuri'!$AB:$AB,$C21)</f>
        <v>0</v>
      </c>
      <c r="Y21" s="190">
        <f>SUMIFS('Detalii blocuri'!U:U,'Detalii blocuri'!$G:$G,$B$6,'Detalii blocuri'!$AB:$AB,$C21)</f>
        <v>0</v>
      </c>
      <c r="Z21" s="190">
        <f t="shared" si="1"/>
        <v>782</v>
      </c>
      <c r="AA21" s="150" t="e">
        <f t="shared" si="2"/>
        <v>#DIV/0!</v>
      </c>
      <c r="AB21" s="151" t="e">
        <f t="shared" si="3"/>
        <v>#DIV/0!</v>
      </c>
      <c r="AC21" s="151" t="e">
        <f t="shared" si="4"/>
        <v>#DIV/0!</v>
      </c>
      <c r="AD21" s="151" t="e">
        <f t="shared" si="5"/>
        <v>#DIV/0!</v>
      </c>
      <c r="AE21" s="151" t="e">
        <f t="shared" si="6"/>
        <v>#DIV/0!</v>
      </c>
      <c r="AF21" s="151" t="e">
        <f t="shared" si="7"/>
        <v>#DIV/0!</v>
      </c>
      <c r="AG21" s="151" t="e">
        <f t="shared" si="8"/>
        <v>#DIV/0!</v>
      </c>
      <c r="AH21" s="197">
        <f>COUNTIFS('Detalii blocuri'!$L:$L,AH$9,'Detalii blocuri'!$G:$G,$B$6,'Detalii blocuri'!$AB:$AB,$C21)</f>
        <v>0</v>
      </c>
      <c r="AI21" s="197">
        <f>COUNTIFS('Detalii blocuri'!$L:$L,AI$9,'Detalii blocuri'!$G:$G,$B$6,'Detalii blocuri'!$AB:$AB,$C21)</f>
        <v>0</v>
      </c>
      <c r="AJ21" s="197">
        <f>COUNTIFS('Detalii blocuri'!$L:$L,AJ$9,'Detalii blocuri'!$G:$G,$B$6,'Detalii blocuri'!$AB:$AB,$C21)</f>
        <v>0</v>
      </c>
      <c r="AK21" s="197">
        <f>COUNTIFS('Detalii blocuri'!$L:$L,AK$9,'Detalii blocuri'!$G:$G,$B$6,'Detalii blocuri'!$AB:$AB,$C21)</f>
        <v>1</v>
      </c>
      <c r="AL21" s="197">
        <f>COUNTIFS('Detalii blocuri'!$L:$L,AL$9,'Detalii blocuri'!$G:$G,$B$6,'Detalii blocuri'!$AB:$AB,$C21)</f>
        <v>2</v>
      </c>
      <c r="AM21" s="197">
        <f>COUNTIFS('Detalii blocuri'!$L:$L,AM$9,'Detalii blocuri'!$G:$G,$B$6,'Detalii blocuri'!$AB:$AB,$C21)</f>
        <v>0</v>
      </c>
      <c r="AN21" s="197">
        <f>COUNTIFS('Detalii blocuri'!$L:$L,AN$9,'Detalii blocuri'!$G:$G,$B$6,'Detalii blocuri'!$AB:$AB,$C21)</f>
        <v>0</v>
      </c>
      <c r="AO21" s="197">
        <f>COUNTIFS('Detalii blocuri'!$L:$L,AO$9,'Detalii blocuri'!$G:$G,$B$6,'Detalii blocuri'!$AB:$AB,$C21)</f>
        <v>0</v>
      </c>
      <c r="AP21" s="197">
        <f>COUNTIFS('Detalii blocuri'!$L:$L,AP$9,'Detalii blocuri'!$G:$G,$B$6,'Detalii blocuri'!$AB:$AB,$C21)</f>
        <v>0</v>
      </c>
      <c r="AQ21" s="197">
        <f>COUNTIFS('Detalii blocuri'!$L:$L,AQ$9,'Detalii blocuri'!$G:$G,$B$6,'Detalii blocuri'!$AB:$AB,$C21)</f>
        <v>0</v>
      </c>
      <c r="AR21" s="197">
        <f>COUNTIFS('Detalii blocuri'!$L:$L,AR$9,'Detalii blocuri'!$G:$G,$B$6,'Detalii blocuri'!$AB:$AB,$C21)</f>
        <v>0</v>
      </c>
      <c r="AS21" s="197">
        <f>COUNTIFS('Detalii blocuri'!$L:$L,AS$9,'Detalii blocuri'!$G:$G,$B$6,'Detalii blocuri'!$AB:$AB,$C21)</f>
        <v>0</v>
      </c>
      <c r="AT21" s="197">
        <f>COUNTIFS('Detalii blocuri'!$L:$L,AT$9,'Detalii blocuri'!$G:$G,$B$6,'Detalii blocuri'!$AB:$AB,$C21)</f>
        <v>0</v>
      </c>
      <c r="AU21" s="197">
        <f>COUNTIFS('Detalii blocuri'!$L:$L,AU$9,'Detalii blocuri'!$G:$G,$B$6,'Detalii blocuri'!$AB:$AB,$C21)</f>
        <v>0</v>
      </c>
      <c r="AV21" s="197">
        <f>COUNTIFS('Detalii blocuri'!$L:$L,AV$9,'Detalii blocuri'!$G:$G,$B$6,'Detalii blocuri'!$AB:$AB,$C21)</f>
        <v>0</v>
      </c>
      <c r="AW21" s="197">
        <f>COUNTIFS('Detalii blocuri'!$L:$L,AW$9,'Detalii blocuri'!$G:$G,$B$6,'Detalii blocuri'!$AB:$AB,$C21)</f>
        <v>0</v>
      </c>
      <c r="AX21" s="197">
        <f>COUNTIFS('Detalii blocuri'!$L:$L,AX$9,'Detalii blocuri'!$G:$G,$B$6,'Detalii blocuri'!$AB:$AB,$C21)</f>
        <v>0</v>
      </c>
      <c r="AY21" s="197">
        <f>COUNTIFS('Detalii blocuri'!$L:$L,AY$9,'Detalii blocuri'!$G:$G,$B$6,'Detalii blocuri'!$AB:$AB,$C21)</f>
        <v>0</v>
      </c>
      <c r="AZ21" s="197">
        <f>COUNTIFS('Detalii blocuri'!$L:$L,AZ$9,'Detalii blocuri'!$G:$G,$B$6,'Detalii blocuri'!$AB:$AB,$C21)</f>
        <v>0</v>
      </c>
      <c r="BA21" s="197">
        <f>COUNTIFS('Detalii blocuri'!$L:$L,BA$9,'Detalii blocuri'!$G:$G,$B$6,'Detalii blocuri'!$AB:$AB,$C21)</f>
        <v>0</v>
      </c>
      <c r="BB21" s="197">
        <f>COUNTIFS('Detalii blocuri'!$L:$L,BB$9,'Detalii blocuri'!$G:$G,$B$6,'Detalii blocuri'!$AB:$AB,$C21)</f>
        <v>0</v>
      </c>
      <c r="BC21" s="197">
        <f>COUNTIFS('Detalii blocuri'!$L:$L,BC$9,'Detalii blocuri'!$G:$G,$B$6,'Detalii blocuri'!$AB:$AB,$C21)</f>
        <v>0</v>
      </c>
      <c r="BD21" s="197">
        <f>COUNTIFS('Detalii blocuri'!$L:$L,BD$9,'Detalii blocuri'!$G:$G,$B$6,'Detalii blocuri'!$AB:$AB,$C21)</f>
        <v>0</v>
      </c>
      <c r="BE21" s="197">
        <f>COUNTIFS('Detalii blocuri'!$L:$L,BE$9,'Detalii blocuri'!$G:$G,$B$6,'Detalii blocuri'!$AB:$AB,$C21)</f>
        <v>0</v>
      </c>
      <c r="BF21" s="197">
        <f>COUNTIFS('Detalii blocuri'!$L:$L,BF$9,'Detalii blocuri'!$G:$G,$B$6,'Detalii blocuri'!$AB:$AB,$C21)</f>
        <v>0</v>
      </c>
      <c r="BG21" s="197">
        <f>COUNTIFS('Detalii blocuri'!$L:$L,BG$9,'Detalii blocuri'!$G:$G,$B$6,'Detalii blocuri'!$AB:$AB,$C21)</f>
        <v>0</v>
      </c>
      <c r="BH21" s="197">
        <f>COUNTIFS('Detalii blocuri'!$L:$L,BH$9,'Detalii blocuri'!$G:$G,$B$6,'Detalii blocuri'!$AB:$AB,$C21)</f>
        <v>0</v>
      </c>
      <c r="BI21" s="197">
        <f>COUNTIFS('Detalii blocuri'!$L:$L,BI$9,'Detalii blocuri'!$G:$G,$B$6,'Detalii blocuri'!$AB:$AB,$C21)</f>
        <v>0</v>
      </c>
      <c r="BJ21" s="200">
        <f>COUNTIFS('Detalii blocuri'!$L:$L,BJ$9,'Detalii blocuri'!$G:$G,$B$6,'Detalii blocuri'!$AB:$AB,$C21)</f>
        <v>4</v>
      </c>
      <c r="BK21" s="116"/>
    </row>
    <row r="22" spans="2:63">
      <c r="B22" s="147" t="s">
        <v>798</v>
      </c>
      <c r="C22" s="136" t="s">
        <v>1330</v>
      </c>
      <c r="D22" s="364" t="s">
        <v>2476</v>
      </c>
      <c r="E22" s="131">
        <f>COUNTIFS('Detalii blocuri'!C:C,"&gt;0",'Detalii blocuri'!$G:$G,$B$6,'Detalii blocuri'!$AB:$AB,C22)</f>
        <v>468</v>
      </c>
      <c r="F22" s="132">
        <f>SUMIFS('Detalii blocuri'!$K:$K,'Detalii blocuri'!$G:$G,$B$6,'Detalii blocuri'!$AB:$AB,C22)</f>
        <v>821</v>
      </c>
      <c r="G22" s="132">
        <f>SUMIFS('Detalii blocuri'!$N:$N,'Detalii blocuri'!$G:$G,$B$6,'Detalii blocuri'!$AB:$AB,C22)</f>
        <v>9624</v>
      </c>
      <c r="H22" s="201">
        <f>COUNTIFS('Detalii blocuri'!AI:AI,"*/planuri*",'Detalii blocuri'!$G:$G,$B$6,'Detalii blocuri'!$AB:$AB,C22)/E22</f>
        <v>2.136752136752137E-3</v>
      </c>
      <c r="I22" s="201">
        <f>COUNTIFS('Detalii blocuri'!$N:$N,"&gt;0",'Detalii blocuri'!$G:$G,$B$6,'Detalii blocuri'!$AB:$AB,C22)/E22</f>
        <v>0.1858974358974359</v>
      </c>
      <c r="J22" s="201">
        <f t="shared" si="0"/>
        <v>1.0182876142975894E-2</v>
      </c>
      <c r="K22" s="177">
        <f>COUNTIFS('Detalii blocuri'!$G:$G,$B$6,'Detalii blocuri'!$AB:$AB,C22,'Detalii blocuri'!J:J,"da*")/E22</f>
        <v>0.36965811965811968</v>
      </c>
      <c r="L22" s="178">
        <f>SUMIFS('Detalii blocuri'!$K:$K,'Detalii blocuri'!$G:$G,$B$6,'Detalii blocuri'!$AB:$AB,C22,'Detalii blocuri'!J:J,"da*")/F22</f>
        <v>0.21924482338611451</v>
      </c>
      <c r="M22" s="179">
        <f>SUMIFS('Detalii blocuri'!$N:$N,'Detalii blocuri'!$G:$G,$B$6,'Detalii blocuri'!$AB:$AB,C22,'Detalii blocuri'!J:J,"da*")/G22</f>
        <v>0.78844555278470485</v>
      </c>
      <c r="N22" s="180">
        <f>SUMIFS('Detalii blocuri'!$N:$N,'Detalii blocuri'!$G:$G,$B$6,'Detalii blocuri'!$AB:$AB,C22,'Detalii blocuri'!AD:AD,"*cf1*")/G22</f>
        <v>0</v>
      </c>
      <c r="O22" s="181">
        <f>SUMIFS('Detalii blocuri'!$N:$N,'Detalii blocuri'!$G:$G,$B$6,'Detalii blocuri'!$AB:$AB,C22,'Detalii blocuri'!AD:AD,"*cf2*")/G22</f>
        <v>0</v>
      </c>
      <c r="P22" s="181">
        <f>SUMIFS('Detalii blocuri'!$N:$N,'Detalii blocuri'!$G:$G,$B$6,'Detalii blocuri'!$AB:$AB,C22,'Detalii blocuri'!AD:AD,"*cf3*")/G22</f>
        <v>0</v>
      </c>
      <c r="Q22" s="181">
        <f>SUMIFS('Detalii blocuri'!$N:$N,'Detalii blocuri'!$G:$G,$B$6,'Detalii blocuri'!$AB:$AB,C22,'Detalii blocuri'!AD:AD,"*cămin*")/G22</f>
        <v>0</v>
      </c>
      <c r="R22" s="182">
        <f t="shared" si="9"/>
        <v>1</v>
      </c>
      <c r="S22" s="138">
        <f>SUMIFS('Detalii blocuri'!O:O,'Detalii blocuri'!$G:$G,$B$6,'Detalii blocuri'!$AB:$AB,$C22)</f>
        <v>0</v>
      </c>
      <c r="T22" s="139">
        <f>SUMIFS('Detalii blocuri'!P:P,'Detalii blocuri'!$G:$G,$B$6,'Detalii blocuri'!$AB:$AB,$C22)</f>
        <v>12</v>
      </c>
      <c r="U22" s="139">
        <f>SUMIFS('Detalii blocuri'!Q:Q,'Detalii blocuri'!$G:$G,$B$6,'Detalii blocuri'!$AB:$AB,$C22)</f>
        <v>62</v>
      </c>
      <c r="V22" s="139">
        <f>SUMIFS('Detalii blocuri'!R:R,'Detalii blocuri'!$G:$G,$B$6,'Detalii blocuri'!$AB:$AB,$C22)</f>
        <v>14</v>
      </c>
      <c r="W22" s="139">
        <f>SUMIFS('Detalii blocuri'!S:S,'Detalii blocuri'!$G:$G,$B$6,'Detalii blocuri'!$AB:$AB,$C22)</f>
        <v>8</v>
      </c>
      <c r="X22" s="139">
        <f>SUMIFS('Detalii blocuri'!T:T,'Detalii blocuri'!$G:$G,$B$6,'Detalii blocuri'!$AB:$AB,$C22)</f>
        <v>2</v>
      </c>
      <c r="Y22" s="139">
        <f>SUMIFS('Detalii blocuri'!U:U,'Detalii blocuri'!$G:$G,$B$6,'Detalii blocuri'!$AB:$AB,$C22)</f>
        <v>0</v>
      </c>
      <c r="Z22" s="139">
        <f t="shared" si="1"/>
        <v>9526</v>
      </c>
      <c r="AA22" s="148">
        <f t="shared" si="2"/>
        <v>0</v>
      </c>
      <c r="AB22" s="149">
        <f t="shared" si="3"/>
        <v>0.12244897959183673</v>
      </c>
      <c r="AC22" s="149">
        <f t="shared" si="4"/>
        <v>0.63265306122448983</v>
      </c>
      <c r="AD22" s="149">
        <f t="shared" si="5"/>
        <v>0.14285714285714285</v>
      </c>
      <c r="AE22" s="149">
        <f t="shared" si="6"/>
        <v>8.1632653061224483E-2</v>
      </c>
      <c r="AF22" s="149">
        <f t="shared" si="7"/>
        <v>2.0408163265306121E-2</v>
      </c>
      <c r="AG22" s="149">
        <f t="shared" si="8"/>
        <v>0</v>
      </c>
      <c r="AH22" s="130">
        <f>COUNTIFS('Detalii blocuri'!$L:$L,AH$9,'Detalii blocuri'!$G:$G,$B$6,'Detalii blocuri'!$AB:$AB,$C22)</f>
        <v>0</v>
      </c>
      <c r="AI22" s="130">
        <f>COUNTIFS('Detalii blocuri'!$L:$L,AI$9,'Detalii blocuri'!$G:$G,$B$6,'Detalii blocuri'!$AB:$AB,$C22)</f>
        <v>1</v>
      </c>
      <c r="AJ22" s="130">
        <f>COUNTIFS('Detalii blocuri'!$L:$L,AJ$9,'Detalii blocuri'!$G:$G,$B$6,'Detalii blocuri'!$AB:$AB,$C22)</f>
        <v>10</v>
      </c>
      <c r="AK22" s="130">
        <f>COUNTIFS('Detalii blocuri'!$L:$L,AK$9,'Detalii blocuri'!$G:$G,$B$6,'Detalii blocuri'!$AB:$AB,$C22)</f>
        <v>59</v>
      </c>
      <c r="AL22" s="130">
        <f>COUNTIFS('Detalii blocuri'!$L:$L,AL$9,'Detalii blocuri'!$G:$G,$B$6,'Detalii blocuri'!$AB:$AB,$C22)</f>
        <v>99</v>
      </c>
      <c r="AM22" s="130">
        <f>COUNTIFS('Detalii blocuri'!$L:$L,AM$9,'Detalii blocuri'!$G:$G,$B$6,'Detalii blocuri'!$AB:$AB,$C22)</f>
        <v>57</v>
      </c>
      <c r="AN22" s="130">
        <f>COUNTIFS('Detalii blocuri'!$L:$L,AN$9,'Detalii blocuri'!$G:$G,$B$6,'Detalii blocuri'!$AB:$AB,$C22)</f>
        <v>63</v>
      </c>
      <c r="AO22" s="130">
        <f>COUNTIFS('Detalii blocuri'!$L:$L,AO$9,'Detalii blocuri'!$G:$G,$B$6,'Detalii blocuri'!$AB:$AB,$C22)</f>
        <v>30</v>
      </c>
      <c r="AP22" s="130">
        <f>COUNTIFS('Detalii blocuri'!$L:$L,AP$9,'Detalii blocuri'!$G:$G,$B$6,'Detalii blocuri'!$AB:$AB,$C22)</f>
        <v>14</v>
      </c>
      <c r="AQ22" s="130">
        <f>COUNTIFS('Detalii blocuri'!$L:$L,AQ$9,'Detalii blocuri'!$G:$G,$B$6,'Detalii blocuri'!$AB:$AB,$C22)</f>
        <v>9</v>
      </c>
      <c r="AR22" s="130">
        <f>COUNTIFS('Detalii blocuri'!$L:$L,AR$9,'Detalii blocuri'!$G:$G,$B$6,'Detalii blocuri'!$AB:$AB,$C22)</f>
        <v>6</v>
      </c>
      <c r="AS22" s="130">
        <f>COUNTIFS('Detalii blocuri'!$L:$L,AS$9,'Detalii blocuri'!$G:$G,$B$6,'Detalii blocuri'!$AB:$AB,$C22)</f>
        <v>7</v>
      </c>
      <c r="AT22" s="130">
        <f>COUNTIFS('Detalii blocuri'!$L:$L,AT$9,'Detalii blocuri'!$G:$G,$B$6,'Detalii blocuri'!$AB:$AB,$C22)</f>
        <v>7</v>
      </c>
      <c r="AU22" s="130">
        <f>COUNTIFS('Detalii blocuri'!$L:$L,AU$9,'Detalii blocuri'!$G:$G,$B$6,'Detalii blocuri'!$AB:$AB,$C22)</f>
        <v>1</v>
      </c>
      <c r="AV22" s="130">
        <f>COUNTIFS('Detalii blocuri'!$L:$L,AV$9,'Detalii blocuri'!$G:$G,$B$6,'Detalii blocuri'!$AB:$AB,$C22)</f>
        <v>0</v>
      </c>
      <c r="AW22" s="130">
        <f>COUNTIFS('Detalii blocuri'!$L:$L,AW$9,'Detalii blocuri'!$G:$G,$B$6,'Detalii blocuri'!$AB:$AB,$C22)</f>
        <v>1</v>
      </c>
      <c r="AX22" s="130">
        <f>COUNTIFS('Detalii blocuri'!$L:$L,AX$9,'Detalii blocuri'!$G:$G,$B$6,'Detalii blocuri'!$AB:$AB,$C22)</f>
        <v>2</v>
      </c>
      <c r="AY22" s="130">
        <f>COUNTIFS('Detalii blocuri'!$L:$L,AY$9,'Detalii blocuri'!$G:$G,$B$6,'Detalii blocuri'!$AB:$AB,$C22)</f>
        <v>1</v>
      </c>
      <c r="AZ22" s="130">
        <f>COUNTIFS('Detalii blocuri'!$L:$L,AZ$9,'Detalii blocuri'!$G:$G,$B$6,'Detalii blocuri'!$AB:$AB,$C22)</f>
        <v>0</v>
      </c>
      <c r="BA22" s="130">
        <f>COUNTIFS('Detalii blocuri'!$L:$L,BA$9,'Detalii blocuri'!$G:$G,$B$6,'Detalii blocuri'!$AB:$AB,$C22)</f>
        <v>1</v>
      </c>
      <c r="BB22" s="130">
        <f>COUNTIFS('Detalii blocuri'!$L:$L,BB$9,'Detalii blocuri'!$G:$G,$B$6,'Detalii blocuri'!$AB:$AB,$C22)</f>
        <v>0</v>
      </c>
      <c r="BC22" s="130">
        <f>COUNTIFS('Detalii blocuri'!$L:$L,BC$9,'Detalii blocuri'!$G:$G,$B$6,'Detalii blocuri'!$AB:$AB,$C22)</f>
        <v>0</v>
      </c>
      <c r="BD22" s="130">
        <f>COUNTIFS('Detalii blocuri'!$L:$L,BD$9,'Detalii blocuri'!$G:$G,$B$6,'Detalii blocuri'!$AB:$AB,$C22)</f>
        <v>1</v>
      </c>
      <c r="BE22" s="130">
        <f>COUNTIFS('Detalii blocuri'!$L:$L,BE$9,'Detalii blocuri'!$G:$G,$B$6,'Detalii blocuri'!$AB:$AB,$C22)</f>
        <v>0</v>
      </c>
      <c r="BF22" s="130">
        <f>COUNTIFS('Detalii blocuri'!$L:$L,BF$9,'Detalii blocuri'!$G:$G,$B$6,'Detalii blocuri'!$AB:$AB,$C22)</f>
        <v>0</v>
      </c>
      <c r="BG22" s="130">
        <f>COUNTIFS('Detalii blocuri'!$L:$L,BG$9,'Detalii blocuri'!$G:$G,$B$6,'Detalii blocuri'!$AB:$AB,$C22)</f>
        <v>1</v>
      </c>
      <c r="BH22" s="130">
        <f>COUNTIFS('Detalii blocuri'!$L:$L,BH$9,'Detalii blocuri'!$G:$G,$B$6,'Detalii blocuri'!$AB:$AB,$C22)</f>
        <v>0</v>
      </c>
      <c r="BI22" s="130">
        <f>COUNTIFS('Detalii blocuri'!$L:$L,BI$9,'Detalii blocuri'!$G:$G,$B$6,'Detalii blocuri'!$AB:$AB,$C22)</f>
        <v>98</v>
      </c>
      <c r="BJ22" s="129">
        <f>COUNTIFS('Detalii blocuri'!$L:$L,BJ$9,'Detalii blocuri'!$G:$G,$B$6,'Detalii blocuri'!$AB:$AB,$C22)</f>
        <v>0</v>
      </c>
      <c r="BK22" s="116"/>
    </row>
    <row r="23" spans="2:63" s="358" customFormat="1">
      <c r="B23" s="376" t="s">
        <v>1041</v>
      </c>
      <c r="C23" s="363" t="s">
        <v>2396</v>
      </c>
      <c r="D23" s="364" t="s">
        <v>2478</v>
      </c>
      <c r="E23" s="361">
        <f>COUNTIFS('Detalii blocuri'!C:C,"&gt;0",'Detalii blocuri'!$G:$G,$B$6,'Detalii blocuri'!$AB:$AB,C23)</f>
        <v>0</v>
      </c>
      <c r="F23" s="362">
        <f>SUMIFS('Detalii blocuri'!$K:$K,'Detalii blocuri'!$G:$G,$B$6,'Detalii blocuri'!$AB:$AB,C23)</f>
        <v>0</v>
      </c>
      <c r="G23" s="362">
        <f>SUMIFS('Detalii blocuri'!$N:$N,'Detalii blocuri'!$G:$G,$B$6,'Detalii blocuri'!$AB:$AB,C23)</f>
        <v>0</v>
      </c>
      <c r="H23" s="387" t="e">
        <f>COUNTIFS('Detalii blocuri'!AI:AI,"*/planuri*",'Detalii blocuri'!$G:$G,$B$6,'Detalii blocuri'!$AB:$AB,C23)/E23</f>
        <v>#DIV/0!</v>
      </c>
      <c r="I23" s="387" t="e">
        <f>COUNTIFS('Detalii blocuri'!$N:$N,"&gt;0",'Detalii blocuri'!$G:$G,$B$6,'Detalii blocuri'!$AB:$AB,C23)/E23</f>
        <v>#DIV/0!</v>
      </c>
      <c r="J23" s="387" t="e">
        <f t="shared" si="0"/>
        <v>#DIV/0!</v>
      </c>
      <c r="K23" s="379" t="e">
        <f>COUNTIFS('Detalii blocuri'!$G:$G,$B$6,'Detalii blocuri'!$AB:$AB,C23,'Detalii blocuri'!J:J,"da*")/E23</f>
        <v>#DIV/0!</v>
      </c>
      <c r="L23" s="380" t="e">
        <f>SUMIFS('Detalii blocuri'!$K:$K,'Detalii blocuri'!$G:$G,$B$6,'Detalii blocuri'!$AB:$AB,C23,'Detalii blocuri'!J:J,"da*")/F23</f>
        <v>#DIV/0!</v>
      </c>
      <c r="M23" s="381" t="e">
        <f>SUMIFS('Detalii blocuri'!$N:$N,'Detalii blocuri'!$G:$G,$B$6,'Detalii blocuri'!$AB:$AB,C23,'Detalii blocuri'!J:J,"da*")/G23</f>
        <v>#DIV/0!</v>
      </c>
      <c r="N23" s="382" t="e">
        <f>SUMIFS('Detalii blocuri'!$N:$N,'Detalii blocuri'!$G:$G,$B$6,'Detalii blocuri'!$AB:$AB,C23,'Detalii blocuri'!AD:AD,"*cf1*")/G23</f>
        <v>#DIV/0!</v>
      </c>
      <c r="O23" s="383" t="e">
        <f>SUMIFS('Detalii blocuri'!$N:$N,'Detalii blocuri'!$G:$G,$B$6,'Detalii blocuri'!$AB:$AB,C23,'Detalii blocuri'!AD:AD,"*cf2*")/G23</f>
        <v>#DIV/0!</v>
      </c>
      <c r="P23" s="383" t="e">
        <f>SUMIFS('Detalii blocuri'!$N:$N,'Detalii blocuri'!$G:$G,$B$6,'Detalii blocuri'!$AB:$AB,C23,'Detalii blocuri'!AD:AD,"*cf3*")/G23</f>
        <v>#DIV/0!</v>
      </c>
      <c r="Q23" s="383" t="e">
        <f>SUMIFS('Detalii blocuri'!$N:$N,'Detalii blocuri'!$G:$G,$B$6,'Detalii blocuri'!$AB:$AB,C23,'Detalii blocuri'!AD:AD,"*cămin*")/G23</f>
        <v>#DIV/0!</v>
      </c>
      <c r="R23" s="384" t="e">
        <f>1-N23-O23-P23-Q23</f>
        <v>#DIV/0!</v>
      </c>
      <c r="S23" s="365">
        <f>SUMIFS('Detalii blocuri'!O:O,'Detalii blocuri'!$G:$G,$B$6,'Detalii blocuri'!$AB:$AB,$C23)</f>
        <v>0</v>
      </c>
      <c r="T23" s="366">
        <f>SUMIFS('Detalii blocuri'!P:P,'Detalii blocuri'!$G:$G,$B$6,'Detalii blocuri'!$AB:$AB,$C23)</f>
        <v>0</v>
      </c>
      <c r="U23" s="366">
        <f>SUMIFS('Detalii blocuri'!Q:Q,'Detalii blocuri'!$G:$G,$B$6,'Detalii blocuri'!$AB:$AB,$C23)</f>
        <v>0</v>
      </c>
      <c r="V23" s="366">
        <f>SUMIFS('Detalii blocuri'!R:R,'Detalii blocuri'!$G:$G,$B$6,'Detalii blocuri'!$AB:$AB,$C23)</f>
        <v>0</v>
      </c>
      <c r="W23" s="366">
        <f>SUMIFS('Detalii blocuri'!S:S,'Detalii blocuri'!$G:$G,$B$6,'Detalii blocuri'!$AB:$AB,$C23)</f>
        <v>0</v>
      </c>
      <c r="X23" s="366">
        <f>SUMIFS('Detalii blocuri'!T:T,'Detalii blocuri'!$G:$G,$B$6,'Detalii blocuri'!$AB:$AB,$C23)</f>
        <v>0</v>
      </c>
      <c r="Y23" s="366">
        <f>SUMIFS('Detalii blocuri'!U:U,'Detalii blocuri'!$G:$G,$B$6,'Detalii blocuri'!$AB:$AB,$C23)</f>
        <v>0</v>
      </c>
      <c r="Z23" s="366">
        <f t="shared" si="1"/>
        <v>0</v>
      </c>
      <c r="AA23" s="377" t="e">
        <f t="shared" si="2"/>
        <v>#DIV/0!</v>
      </c>
      <c r="AB23" s="378" t="e">
        <f t="shared" si="3"/>
        <v>#DIV/0!</v>
      </c>
      <c r="AC23" s="378" t="e">
        <f t="shared" si="4"/>
        <v>#DIV/0!</v>
      </c>
      <c r="AD23" s="378" t="e">
        <f t="shared" si="5"/>
        <v>#DIV/0!</v>
      </c>
      <c r="AE23" s="378" t="e">
        <f t="shared" si="6"/>
        <v>#DIV/0!</v>
      </c>
      <c r="AF23" s="378" t="e">
        <f t="shared" si="7"/>
        <v>#DIV/0!</v>
      </c>
      <c r="AG23" s="378" t="e">
        <f t="shared" si="8"/>
        <v>#DIV/0!</v>
      </c>
      <c r="AH23" s="375">
        <f>COUNTIFS('Detalii blocuri'!$L:$L,AH$9,'Detalii blocuri'!$G:$G,$B$6,'Detalii blocuri'!$AB:$AB,$C23)</f>
        <v>0</v>
      </c>
      <c r="AI23" s="375">
        <f>COUNTIFS('Detalii blocuri'!$L:$L,AI$9,'Detalii blocuri'!$G:$G,$B$6,'Detalii blocuri'!$AB:$AB,$C23)</f>
        <v>0</v>
      </c>
      <c r="AJ23" s="375">
        <f>COUNTIFS('Detalii blocuri'!$L:$L,AJ$9,'Detalii blocuri'!$G:$G,$B$6,'Detalii blocuri'!$AB:$AB,$C23)</f>
        <v>0</v>
      </c>
      <c r="AK23" s="375">
        <f>COUNTIFS('Detalii blocuri'!$L:$L,AK$9,'Detalii blocuri'!$G:$G,$B$6,'Detalii blocuri'!$AB:$AB,$C23)</f>
        <v>0</v>
      </c>
      <c r="AL23" s="375">
        <f>COUNTIFS('Detalii blocuri'!$L:$L,AL$9,'Detalii blocuri'!$G:$G,$B$6,'Detalii blocuri'!$AB:$AB,$C23)</f>
        <v>0</v>
      </c>
      <c r="AM23" s="375">
        <f>COUNTIFS('Detalii blocuri'!$L:$L,AM$9,'Detalii blocuri'!$G:$G,$B$6,'Detalii blocuri'!$AB:$AB,$C23)</f>
        <v>0</v>
      </c>
      <c r="AN23" s="375">
        <f>COUNTIFS('Detalii blocuri'!$L:$L,AN$9,'Detalii blocuri'!$G:$G,$B$6,'Detalii blocuri'!$AB:$AB,$C23)</f>
        <v>0</v>
      </c>
      <c r="AO23" s="375">
        <f>COUNTIFS('Detalii blocuri'!$L:$L,AO$9,'Detalii blocuri'!$G:$G,$B$6,'Detalii blocuri'!$AB:$AB,$C23)</f>
        <v>0</v>
      </c>
      <c r="AP23" s="375">
        <f>COUNTIFS('Detalii blocuri'!$L:$L,AP$9,'Detalii blocuri'!$G:$G,$B$6,'Detalii blocuri'!$AB:$AB,$C23)</f>
        <v>0</v>
      </c>
      <c r="AQ23" s="375">
        <f>COUNTIFS('Detalii blocuri'!$L:$L,AQ$9,'Detalii blocuri'!$G:$G,$B$6,'Detalii blocuri'!$AB:$AB,$C23)</f>
        <v>0</v>
      </c>
      <c r="AR23" s="375">
        <f>COUNTIFS('Detalii blocuri'!$L:$L,AR$9,'Detalii blocuri'!$G:$G,$B$6,'Detalii blocuri'!$AB:$AB,$C23)</f>
        <v>0</v>
      </c>
      <c r="AS23" s="375">
        <f>COUNTIFS('Detalii blocuri'!$L:$L,AS$9,'Detalii blocuri'!$G:$G,$B$6,'Detalii blocuri'!$AB:$AB,$C23)</f>
        <v>0</v>
      </c>
      <c r="AT23" s="375">
        <f>COUNTIFS('Detalii blocuri'!$L:$L,AT$9,'Detalii blocuri'!$G:$G,$B$6,'Detalii blocuri'!$AB:$AB,$C23)</f>
        <v>0</v>
      </c>
      <c r="AU23" s="375">
        <f>COUNTIFS('Detalii blocuri'!$L:$L,AU$9,'Detalii blocuri'!$G:$G,$B$6,'Detalii blocuri'!$AB:$AB,$C23)</f>
        <v>0</v>
      </c>
      <c r="AV23" s="375">
        <f>COUNTIFS('Detalii blocuri'!$L:$L,AV$9,'Detalii blocuri'!$G:$G,$B$6,'Detalii blocuri'!$AB:$AB,$C23)</f>
        <v>0</v>
      </c>
      <c r="AW23" s="375">
        <f>COUNTIFS('Detalii blocuri'!$L:$L,AW$9,'Detalii blocuri'!$G:$G,$B$6,'Detalii blocuri'!$AB:$AB,$C23)</f>
        <v>0</v>
      </c>
      <c r="AX23" s="375">
        <f>COUNTIFS('Detalii blocuri'!$L:$L,AX$9,'Detalii blocuri'!$G:$G,$B$6,'Detalii blocuri'!$AB:$AB,$C23)</f>
        <v>0</v>
      </c>
      <c r="AY23" s="375">
        <f>COUNTIFS('Detalii blocuri'!$L:$L,AY$9,'Detalii blocuri'!$G:$G,$B$6,'Detalii blocuri'!$AB:$AB,$C23)</f>
        <v>0</v>
      </c>
      <c r="AZ23" s="375">
        <f>COUNTIFS('Detalii blocuri'!$L:$L,AZ$9,'Detalii blocuri'!$G:$G,$B$6,'Detalii blocuri'!$AB:$AB,$C23)</f>
        <v>0</v>
      </c>
      <c r="BA23" s="375">
        <f>COUNTIFS('Detalii blocuri'!$L:$L,BA$9,'Detalii blocuri'!$G:$G,$B$6,'Detalii blocuri'!$AB:$AB,$C23)</f>
        <v>0</v>
      </c>
      <c r="BB23" s="375">
        <f>COUNTIFS('Detalii blocuri'!$L:$L,BB$9,'Detalii blocuri'!$G:$G,$B$6,'Detalii blocuri'!$AB:$AB,$C23)</f>
        <v>0</v>
      </c>
      <c r="BC23" s="375">
        <f>COUNTIFS('Detalii blocuri'!$L:$L,BC$9,'Detalii blocuri'!$G:$G,$B$6,'Detalii blocuri'!$AB:$AB,$C23)</f>
        <v>0</v>
      </c>
      <c r="BD23" s="375">
        <f>COUNTIFS('Detalii blocuri'!$L:$L,BD$9,'Detalii blocuri'!$G:$G,$B$6,'Detalii blocuri'!$AB:$AB,$C23)</f>
        <v>0</v>
      </c>
      <c r="BE23" s="375">
        <f>COUNTIFS('Detalii blocuri'!$L:$L,BE$9,'Detalii blocuri'!$G:$G,$B$6,'Detalii blocuri'!$AB:$AB,$C23)</f>
        <v>0</v>
      </c>
      <c r="BF23" s="375">
        <f>COUNTIFS('Detalii blocuri'!$L:$L,BF$9,'Detalii blocuri'!$G:$G,$B$6,'Detalii blocuri'!$AB:$AB,$C23)</f>
        <v>0</v>
      </c>
      <c r="BG23" s="375">
        <f>COUNTIFS('Detalii blocuri'!$L:$L,BG$9,'Detalii blocuri'!$G:$G,$B$6,'Detalii blocuri'!$AB:$AB,$C23)</f>
        <v>0</v>
      </c>
      <c r="BH23" s="375">
        <f>COUNTIFS('Detalii blocuri'!$L:$L,BH$9,'Detalii blocuri'!$G:$G,$B$6,'Detalii blocuri'!$AB:$AB,$C23)</f>
        <v>0</v>
      </c>
      <c r="BI23" s="375">
        <f>COUNTIFS('Detalii blocuri'!$L:$L,BI$9,'Detalii blocuri'!$G:$G,$B$6,'Detalii blocuri'!$AB:$AB,$C23)</f>
        <v>0</v>
      </c>
      <c r="BJ23" s="374">
        <f>COUNTIFS('Detalii blocuri'!$L:$L,BJ$9,'Detalii blocuri'!$G:$G,$B$6,'Detalii blocuri'!$AB:$AB,$C23)</f>
        <v>0</v>
      </c>
      <c r="BK23" s="360"/>
    </row>
    <row r="24" spans="2:63" s="527" customFormat="1">
      <c r="B24" s="376" t="s">
        <v>1041</v>
      </c>
      <c r="C24" s="363" t="s">
        <v>2481</v>
      </c>
      <c r="D24" s="364" t="s">
        <v>2477</v>
      </c>
      <c r="E24" s="537">
        <f>COUNTIFS('Detalii blocuri'!C:C,"&gt;0",'Detalii blocuri'!$G:$G,$B$6,'Detalii blocuri'!$AB:$AB,C24)</f>
        <v>0</v>
      </c>
      <c r="F24" s="538">
        <f>SUMIFS('Detalii blocuri'!$K:$K,'Detalii blocuri'!$G:$G,$B$6,'Detalii blocuri'!$AB:$AB,C24)</f>
        <v>0</v>
      </c>
      <c r="G24" s="538">
        <f>SUMIFS('Detalii blocuri'!$N:$N,'Detalii blocuri'!$G:$G,$B$6,'Detalii blocuri'!$AB:$AB,C24)</f>
        <v>0</v>
      </c>
      <c r="H24" s="387" t="e">
        <f>COUNTIFS('Detalii blocuri'!AI:AI,"*/planuri*",'Detalii blocuri'!$G:$G,$B$6,'Detalii blocuri'!$AB:$AB,C24)/E24</f>
        <v>#DIV/0!</v>
      </c>
      <c r="I24" s="387" t="e">
        <f>COUNTIFS('Detalii blocuri'!$N:$N,"&gt;0",'Detalii blocuri'!$G:$G,$B$6,'Detalii blocuri'!$AB:$AB,C24)/E24</f>
        <v>#DIV/0!</v>
      </c>
      <c r="J24" s="387" t="e">
        <f t="shared" si="0"/>
        <v>#DIV/0!</v>
      </c>
      <c r="K24" s="379" t="e">
        <f>COUNTIFS('Detalii blocuri'!$G:$G,$B$6,'Detalii blocuri'!$AB:$AB,C24,'Detalii blocuri'!J:J,"da*")/E24</f>
        <v>#DIV/0!</v>
      </c>
      <c r="L24" s="380" t="e">
        <f>SUMIFS('Detalii blocuri'!$K:$K,'Detalii blocuri'!$G:$G,$B$6,'Detalii blocuri'!$AB:$AB,C24,'Detalii blocuri'!J:J,"da*")/F24</f>
        <v>#DIV/0!</v>
      </c>
      <c r="M24" s="381" t="e">
        <f>SUMIFS('Detalii blocuri'!$N:$N,'Detalii blocuri'!$G:$G,$B$6,'Detalii blocuri'!$AB:$AB,C24,'Detalii blocuri'!J:J,"da*")/G24</f>
        <v>#DIV/0!</v>
      </c>
      <c r="N24" s="382" t="e">
        <f>SUMIFS('Detalii blocuri'!$N:$N,'Detalii blocuri'!$G:$G,$B$6,'Detalii blocuri'!$AB:$AB,C24,'Detalii blocuri'!AD:AD,"*cf1*")/G24</f>
        <v>#DIV/0!</v>
      </c>
      <c r="O24" s="383" t="e">
        <f>SUMIFS('Detalii blocuri'!$N:$N,'Detalii blocuri'!$G:$G,$B$6,'Detalii blocuri'!$AB:$AB,C24,'Detalii blocuri'!AD:AD,"*cf2*")/G24</f>
        <v>#DIV/0!</v>
      </c>
      <c r="P24" s="383" t="e">
        <f>SUMIFS('Detalii blocuri'!$N:$N,'Detalii blocuri'!$G:$G,$B$6,'Detalii blocuri'!$AB:$AB,C24,'Detalii blocuri'!AD:AD,"*cf3*")/G24</f>
        <v>#DIV/0!</v>
      </c>
      <c r="Q24" s="383" t="e">
        <f>SUMIFS('Detalii blocuri'!$N:$N,'Detalii blocuri'!$G:$G,$B$6,'Detalii blocuri'!$AB:$AB,C24,'Detalii blocuri'!AD:AD,"*cămin*")/G24</f>
        <v>#DIV/0!</v>
      </c>
      <c r="R24" s="384" t="e">
        <f>1-N24-O24-P24-Q24</f>
        <v>#DIV/0!</v>
      </c>
      <c r="S24" s="365">
        <f>SUMIFS('Detalii blocuri'!O:O,'Detalii blocuri'!$G:$G,$B$6,'Detalii blocuri'!$AB:$AB,$C24)</f>
        <v>0</v>
      </c>
      <c r="T24" s="366">
        <f>SUMIFS('Detalii blocuri'!P:P,'Detalii blocuri'!$G:$G,$B$6,'Detalii blocuri'!$AB:$AB,$C24)</f>
        <v>0</v>
      </c>
      <c r="U24" s="366">
        <f>SUMIFS('Detalii blocuri'!Q:Q,'Detalii blocuri'!$G:$G,$B$6,'Detalii blocuri'!$AB:$AB,$C24)</f>
        <v>0</v>
      </c>
      <c r="V24" s="366">
        <f>SUMIFS('Detalii blocuri'!R:R,'Detalii blocuri'!$G:$G,$B$6,'Detalii blocuri'!$AB:$AB,$C24)</f>
        <v>0</v>
      </c>
      <c r="W24" s="366">
        <f>SUMIFS('Detalii blocuri'!S:S,'Detalii blocuri'!$G:$G,$B$6,'Detalii blocuri'!$AB:$AB,$C24)</f>
        <v>0</v>
      </c>
      <c r="X24" s="366">
        <f>SUMIFS('Detalii blocuri'!T:T,'Detalii blocuri'!$G:$G,$B$6,'Detalii blocuri'!$AB:$AB,$C24)</f>
        <v>0</v>
      </c>
      <c r="Y24" s="366">
        <f>SUMIFS('Detalii blocuri'!U:U,'Detalii blocuri'!$G:$G,$B$6,'Detalii blocuri'!$AB:$AB,$C24)</f>
        <v>0</v>
      </c>
      <c r="Z24" s="366">
        <f t="shared" si="1"/>
        <v>0</v>
      </c>
      <c r="AA24" s="377" t="e">
        <f t="shared" si="2"/>
        <v>#DIV/0!</v>
      </c>
      <c r="AB24" s="378" t="e">
        <f t="shared" si="3"/>
        <v>#DIV/0!</v>
      </c>
      <c r="AC24" s="378" t="e">
        <f t="shared" si="4"/>
        <v>#DIV/0!</v>
      </c>
      <c r="AD24" s="378" t="e">
        <f t="shared" si="5"/>
        <v>#DIV/0!</v>
      </c>
      <c r="AE24" s="378" t="e">
        <f t="shared" si="6"/>
        <v>#DIV/0!</v>
      </c>
      <c r="AF24" s="378" t="e">
        <f t="shared" si="7"/>
        <v>#DIV/0!</v>
      </c>
      <c r="AG24" s="378" t="e">
        <f t="shared" si="8"/>
        <v>#DIV/0!</v>
      </c>
      <c r="AH24" s="375">
        <f>COUNTIFS('Detalii blocuri'!$L:$L,AH$9,'Detalii blocuri'!$G:$G,$B$6,'Detalii blocuri'!$AB:$AB,$C24)</f>
        <v>0</v>
      </c>
      <c r="AI24" s="375">
        <f>COUNTIFS('Detalii blocuri'!$L:$L,AI$9,'Detalii blocuri'!$G:$G,$B$6,'Detalii blocuri'!$AB:$AB,$C24)</f>
        <v>0</v>
      </c>
      <c r="AJ24" s="375">
        <f>COUNTIFS('Detalii blocuri'!$L:$L,AJ$9,'Detalii blocuri'!$G:$G,$B$6,'Detalii blocuri'!$AB:$AB,$C24)</f>
        <v>0</v>
      </c>
      <c r="AK24" s="375">
        <f>COUNTIFS('Detalii blocuri'!$L:$L,AK$9,'Detalii blocuri'!$G:$G,$B$6,'Detalii blocuri'!$AB:$AB,$C24)</f>
        <v>0</v>
      </c>
      <c r="AL24" s="375">
        <f>COUNTIFS('Detalii blocuri'!$L:$L,AL$9,'Detalii blocuri'!$G:$G,$B$6,'Detalii blocuri'!$AB:$AB,$C24)</f>
        <v>0</v>
      </c>
      <c r="AM24" s="375">
        <f>COUNTIFS('Detalii blocuri'!$L:$L,AM$9,'Detalii blocuri'!$G:$G,$B$6,'Detalii blocuri'!$AB:$AB,$C24)</f>
        <v>0</v>
      </c>
      <c r="AN24" s="375">
        <f>COUNTIFS('Detalii blocuri'!$L:$L,AN$9,'Detalii blocuri'!$G:$G,$B$6,'Detalii blocuri'!$AB:$AB,$C24)</f>
        <v>0</v>
      </c>
      <c r="AO24" s="375">
        <f>COUNTIFS('Detalii blocuri'!$L:$L,AO$9,'Detalii blocuri'!$G:$G,$B$6,'Detalii blocuri'!$AB:$AB,$C24)</f>
        <v>0</v>
      </c>
      <c r="AP24" s="375">
        <f>COUNTIFS('Detalii blocuri'!$L:$L,AP$9,'Detalii blocuri'!$G:$G,$B$6,'Detalii blocuri'!$AB:$AB,$C24)</f>
        <v>0</v>
      </c>
      <c r="AQ24" s="375">
        <f>COUNTIFS('Detalii blocuri'!$L:$L,AQ$9,'Detalii blocuri'!$G:$G,$B$6,'Detalii blocuri'!$AB:$AB,$C24)</f>
        <v>0</v>
      </c>
      <c r="AR24" s="375">
        <f>COUNTIFS('Detalii blocuri'!$L:$L,AR$9,'Detalii blocuri'!$G:$G,$B$6,'Detalii blocuri'!$AB:$AB,$C24)</f>
        <v>0</v>
      </c>
      <c r="AS24" s="375">
        <f>COUNTIFS('Detalii blocuri'!$L:$L,AS$9,'Detalii blocuri'!$G:$G,$B$6,'Detalii blocuri'!$AB:$AB,$C24)</f>
        <v>0</v>
      </c>
      <c r="AT24" s="375">
        <f>COUNTIFS('Detalii blocuri'!$L:$L,AT$9,'Detalii blocuri'!$G:$G,$B$6,'Detalii blocuri'!$AB:$AB,$C24)</f>
        <v>0</v>
      </c>
      <c r="AU24" s="375">
        <f>COUNTIFS('Detalii blocuri'!$L:$L,AU$9,'Detalii blocuri'!$G:$G,$B$6,'Detalii blocuri'!$AB:$AB,$C24)</f>
        <v>0</v>
      </c>
      <c r="AV24" s="375">
        <f>COUNTIFS('Detalii blocuri'!$L:$L,AV$9,'Detalii blocuri'!$G:$G,$B$6,'Detalii blocuri'!$AB:$AB,$C24)</f>
        <v>0</v>
      </c>
      <c r="AW24" s="375">
        <f>COUNTIFS('Detalii blocuri'!$L:$L,AW$9,'Detalii blocuri'!$G:$G,$B$6,'Detalii blocuri'!$AB:$AB,$C24)</f>
        <v>0</v>
      </c>
      <c r="AX24" s="375">
        <f>COUNTIFS('Detalii blocuri'!$L:$L,AX$9,'Detalii blocuri'!$G:$G,$B$6,'Detalii blocuri'!$AB:$AB,$C24)</f>
        <v>0</v>
      </c>
      <c r="AY24" s="375">
        <f>COUNTIFS('Detalii blocuri'!$L:$L,AY$9,'Detalii blocuri'!$G:$G,$B$6,'Detalii blocuri'!$AB:$AB,$C24)</f>
        <v>0</v>
      </c>
      <c r="AZ24" s="375">
        <f>COUNTIFS('Detalii blocuri'!$L:$L,AZ$9,'Detalii blocuri'!$G:$G,$B$6,'Detalii blocuri'!$AB:$AB,$C24)</f>
        <v>0</v>
      </c>
      <c r="BA24" s="375">
        <f>COUNTIFS('Detalii blocuri'!$L:$L,BA$9,'Detalii blocuri'!$G:$G,$B$6,'Detalii blocuri'!$AB:$AB,$C24)</f>
        <v>0</v>
      </c>
      <c r="BB24" s="375">
        <f>COUNTIFS('Detalii blocuri'!$L:$L,BB$9,'Detalii blocuri'!$G:$G,$B$6,'Detalii blocuri'!$AB:$AB,$C24)</f>
        <v>0</v>
      </c>
      <c r="BC24" s="375">
        <f>COUNTIFS('Detalii blocuri'!$L:$L,BC$9,'Detalii blocuri'!$G:$G,$B$6,'Detalii blocuri'!$AB:$AB,$C24)</f>
        <v>0</v>
      </c>
      <c r="BD24" s="375">
        <f>COUNTIFS('Detalii blocuri'!$L:$L,BD$9,'Detalii blocuri'!$G:$G,$B$6,'Detalii blocuri'!$AB:$AB,$C24)</f>
        <v>0</v>
      </c>
      <c r="BE24" s="375">
        <f>COUNTIFS('Detalii blocuri'!$L:$L,BE$9,'Detalii blocuri'!$G:$G,$B$6,'Detalii blocuri'!$AB:$AB,$C24)</f>
        <v>0</v>
      </c>
      <c r="BF24" s="375">
        <f>COUNTIFS('Detalii blocuri'!$L:$L,BF$9,'Detalii blocuri'!$G:$G,$B$6,'Detalii blocuri'!$AB:$AB,$C24)</f>
        <v>0</v>
      </c>
      <c r="BG24" s="375">
        <f>COUNTIFS('Detalii blocuri'!$L:$L,BG$9,'Detalii blocuri'!$G:$G,$B$6,'Detalii blocuri'!$AB:$AB,$C24)</f>
        <v>0</v>
      </c>
      <c r="BH24" s="375">
        <f>COUNTIFS('Detalii blocuri'!$L:$L,BH$9,'Detalii blocuri'!$G:$G,$B$6,'Detalii blocuri'!$AB:$AB,$C24)</f>
        <v>0</v>
      </c>
      <c r="BI24" s="375">
        <f>COUNTIFS('Detalii blocuri'!$L:$L,BI$9,'Detalii blocuri'!$G:$G,$B$6,'Detalii blocuri'!$AB:$AB,$C24)</f>
        <v>0</v>
      </c>
      <c r="BJ24" s="374">
        <f>COUNTIFS('Detalii blocuri'!$L:$L,BJ$9,'Detalii blocuri'!$G:$G,$B$6,'Detalii blocuri'!$AB:$AB,$C24)</f>
        <v>0</v>
      </c>
      <c r="BK24" s="532"/>
    </row>
    <row r="25" spans="2:63">
      <c r="B25" s="147" t="s">
        <v>1041</v>
      </c>
      <c r="C25" s="363" t="s">
        <v>2288</v>
      </c>
      <c r="D25" s="364" t="s">
        <v>2477</v>
      </c>
      <c r="E25" s="131">
        <f>COUNTIFS('Detalii blocuri'!C:C,"&gt;0",'Detalii blocuri'!$G:$G,$B$6,'Detalii blocuri'!$AB:$AB,C25)</f>
        <v>65</v>
      </c>
      <c r="F25" s="132">
        <f>SUMIFS('Detalii blocuri'!$K:$K,'Detalii blocuri'!$G:$G,$B$6,'Detalii blocuri'!$AB:$AB,C25)</f>
        <v>3</v>
      </c>
      <c r="G25" s="132">
        <f>SUMIFS('Detalii blocuri'!$N:$N,'Detalii blocuri'!$G:$G,$B$6,'Detalii blocuri'!$AB:$AB,C25)</f>
        <v>0</v>
      </c>
      <c r="H25" s="201">
        <f>COUNTIFS('Detalii blocuri'!AI:AI,"*/planuri*",'Detalii blocuri'!$G:$G,$B$6,'Detalii blocuri'!$AB:$AB,C25)/E25</f>
        <v>4.6153846153846156E-2</v>
      </c>
      <c r="I25" s="201">
        <f>COUNTIFS('Detalii blocuri'!$N:$N,"&gt;0",'Detalii blocuri'!$G:$G,$B$6,'Detalii blocuri'!$AB:$AB,C25)/E25</f>
        <v>0</v>
      </c>
      <c r="J25" s="201" t="e">
        <f t="shared" si="0"/>
        <v>#DIV/0!</v>
      </c>
      <c r="K25" s="177">
        <f>COUNTIFS('Detalii blocuri'!$G:$G,$B$6,'Detalii blocuri'!$AB:$AB,C25,'Detalii blocuri'!J:J,"da*")/E25</f>
        <v>1.5384615384615385E-2</v>
      </c>
      <c r="L25" s="178">
        <f>SUMIFS('Detalii blocuri'!$K:$K,'Detalii blocuri'!$G:$G,$B$6,'Detalii blocuri'!$AB:$AB,C25,'Detalii blocuri'!J:J,"da*")/F25</f>
        <v>0.33333333333333331</v>
      </c>
      <c r="M25" s="179" t="e">
        <f>SUMIFS('Detalii blocuri'!$N:$N,'Detalii blocuri'!$G:$G,$B$6,'Detalii blocuri'!$AB:$AB,C25,'Detalii blocuri'!J:J,"da*")/G25</f>
        <v>#DIV/0!</v>
      </c>
      <c r="N25" s="180" t="e">
        <f>SUMIFS('Detalii blocuri'!$N:$N,'Detalii blocuri'!$G:$G,$B$6,'Detalii blocuri'!$AB:$AB,C25,'Detalii blocuri'!AD:AD,"*cf1*")/G25</f>
        <v>#DIV/0!</v>
      </c>
      <c r="O25" s="181" t="e">
        <f>SUMIFS('Detalii blocuri'!$N:$N,'Detalii blocuri'!$G:$G,$B$6,'Detalii blocuri'!$AB:$AB,C25,'Detalii blocuri'!AD:AD,"*cf2*")/G25</f>
        <v>#DIV/0!</v>
      </c>
      <c r="P25" s="181" t="e">
        <f>SUMIFS('Detalii blocuri'!$N:$N,'Detalii blocuri'!$G:$G,$B$6,'Detalii blocuri'!$AB:$AB,C25,'Detalii blocuri'!AD:AD,"*cf3*")/G25</f>
        <v>#DIV/0!</v>
      </c>
      <c r="Q25" s="181" t="e">
        <f>SUMIFS('Detalii blocuri'!$N:$N,'Detalii blocuri'!$G:$G,$B$6,'Detalii blocuri'!$AB:$AB,C25,'Detalii blocuri'!AD:AD,"*cămin*")/G25</f>
        <v>#DIV/0!</v>
      </c>
      <c r="R25" s="182" t="e">
        <f>1-N25-O25-P25-Q25</f>
        <v>#DIV/0!</v>
      </c>
      <c r="S25" s="138">
        <f>SUMIFS('Detalii blocuri'!O:O,'Detalii blocuri'!$G:$G,$B$6,'Detalii blocuri'!$AB:$AB,$C25)</f>
        <v>0</v>
      </c>
      <c r="T25" s="139">
        <f>SUMIFS('Detalii blocuri'!P:P,'Detalii blocuri'!$G:$G,$B$6,'Detalii blocuri'!$AB:$AB,$C25)</f>
        <v>0</v>
      </c>
      <c r="U25" s="139">
        <f>SUMIFS('Detalii blocuri'!Q:Q,'Detalii blocuri'!$G:$G,$B$6,'Detalii blocuri'!$AB:$AB,$C25)</f>
        <v>0</v>
      </c>
      <c r="V25" s="139">
        <f>SUMIFS('Detalii blocuri'!R:R,'Detalii blocuri'!$G:$G,$B$6,'Detalii blocuri'!$AB:$AB,$C25)</f>
        <v>0</v>
      </c>
      <c r="W25" s="139">
        <f>SUMIFS('Detalii blocuri'!S:S,'Detalii blocuri'!$G:$G,$B$6,'Detalii blocuri'!$AB:$AB,$C25)</f>
        <v>0</v>
      </c>
      <c r="X25" s="139">
        <f>SUMIFS('Detalii blocuri'!T:T,'Detalii blocuri'!$G:$G,$B$6,'Detalii blocuri'!$AB:$AB,$C25)</f>
        <v>0</v>
      </c>
      <c r="Y25" s="139">
        <f>SUMIFS('Detalii blocuri'!U:U,'Detalii blocuri'!$G:$G,$B$6,'Detalii blocuri'!$AB:$AB,$C25)</f>
        <v>0</v>
      </c>
      <c r="Z25" s="139">
        <f t="shared" si="1"/>
        <v>0</v>
      </c>
      <c r="AA25" s="148" t="e">
        <f t="shared" si="2"/>
        <v>#DIV/0!</v>
      </c>
      <c r="AB25" s="149" t="e">
        <f t="shared" si="3"/>
        <v>#DIV/0!</v>
      </c>
      <c r="AC25" s="149" t="e">
        <f t="shared" si="4"/>
        <v>#DIV/0!</v>
      </c>
      <c r="AD25" s="149" t="e">
        <f t="shared" si="5"/>
        <v>#DIV/0!</v>
      </c>
      <c r="AE25" s="149" t="e">
        <f t="shared" si="6"/>
        <v>#DIV/0!</v>
      </c>
      <c r="AF25" s="149" t="e">
        <f t="shared" si="7"/>
        <v>#DIV/0!</v>
      </c>
      <c r="AG25" s="149" t="e">
        <f t="shared" si="8"/>
        <v>#DIV/0!</v>
      </c>
      <c r="AH25" s="130">
        <f>COUNTIFS('Detalii blocuri'!$L:$L,AH$9,'Detalii blocuri'!$G:$G,$B$6,'Detalii blocuri'!$AB:$AB,$C25)</f>
        <v>0</v>
      </c>
      <c r="AI25" s="130">
        <f>COUNTIFS('Detalii blocuri'!$L:$L,AI$9,'Detalii blocuri'!$G:$G,$B$6,'Detalii blocuri'!$AB:$AB,$C25)</f>
        <v>0</v>
      </c>
      <c r="AJ25" s="130">
        <f>COUNTIFS('Detalii blocuri'!$L:$L,AJ$9,'Detalii blocuri'!$G:$G,$B$6,'Detalii blocuri'!$AB:$AB,$C25)</f>
        <v>0</v>
      </c>
      <c r="AK25" s="130">
        <f>COUNTIFS('Detalii blocuri'!$L:$L,AK$9,'Detalii blocuri'!$G:$G,$B$6,'Detalii blocuri'!$AB:$AB,$C25)</f>
        <v>0</v>
      </c>
      <c r="AL25" s="130">
        <f>COUNTIFS('Detalii blocuri'!$L:$L,AL$9,'Detalii blocuri'!$G:$G,$B$6,'Detalii blocuri'!$AB:$AB,$C25)</f>
        <v>4</v>
      </c>
      <c r="AM25" s="130">
        <f>COUNTIFS('Detalii blocuri'!$L:$L,AM$9,'Detalii blocuri'!$G:$G,$B$6,'Detalii blocuri'!$AB:$AB,$C25)</f>
        <v>0</v>
      </c>
      <c r="AN25" s="130">
        <f>COUNTIFS('Detalii blocuri'!$L:$L,AN$9,'Detalii blocuri'!$G:$G,$B$6,'Detalii blocuri'!$AB:$AB,$C25)</f>
        <v>0</v>
      </c>
      <c r="AO25" s="130">
        <f>COUNTIFS('Detalii blocuri'!$L:$L,AO$9,'Detalii blocuri'!$G:$G,$B$6,'Detalii blocuri'!$AB:$AB,$C25)</f>
        <v>0</v>
      </c>
      <c r="AP25" s="130">
        <f>COUNTIFS('Detalii blocuri'!$L:$L,AP$9,'Detalii blocuri'!$G:$G,$B$6,'Detalii blocuri'!$AB:$AB,$C25)</f>
        <v>0</v>
      </c>
      <c r="AQ25" s="130">
        <f>COUNTIFS('Detalii blocuri'!$L:$L,AQ$9,'Detalii blocuri'!$G:$G,$B$6,'Detalii blocuri'!$AB:$AB,$C25)</f>
        <v>0</v>
      </c>
      <c r="AR25" s="130">
        <f>COUNTIFS('Detalii blocuri'!$L:$L,AR$9,'Detalii blocuri'!$G:$G,$B$6,'Detalii blocuri'!$AB:$AB,$C25)</f>
        <v>1</v>
      </c>
      <c r="AS25" s="130">
        <f>COUNTIFS('Detalii blocuri'!$L:$L,AS$9,'Detalii blocuri'!$G:$G,$B$6,'Detalii blocuri'!$AB:$AB,$C25)</f>
        <v>0</v>
      </c>
      <c r="AT25" s="130">
        <f>COUNTIFS('Detalii blocuri'!$L:$L,AT$9,'Detalii blocuri'!$G:$G,$B$6,'Detalii blocuri'!$AB:$AB,$C25)</f>
        <v>0</v>
      </c>
      <c r="AU25" s="130">
        <f>COUNTIFS('Detalii blocuri'!$L:$L,AU$9,'Detalii blocuri'!$G:$G,$B$6,'Detalii blocuri'!$AB:$AB,$C25)</f>
        <v>0</v>
      </c>
      <c r="AV25" s="130">
        <f>COUNTIFS('Detalii blocuri'!$L:$L,AV$9,'Detalii blocuri'!$G:$G,$B$6,'Detalii blocuri'!$AB:$AB,$C25)</f>
        <v>0</v>
      </c>
      <c r="AW25" s="130">
        <f>COUNTIFS('Detalii blocuri'!$L:$L,AW$9,'Detalii blocuri'!$G:$G,$B$6,'Detalii blocuri'!$AB:$AB,$C25)</f>
        <v>0</v>
      </c>
      <c r="AX25" s="130">
        <f>COUNTIFS('Detalii blocuri'!$L:$L,AX$9,'Detalii blocuri'!$G:$G,$B$6,'Detalii blocuri'!$AB:$AB,$C25)</f>
        <v>0</v>
      </c>
      <c r="AY25" s="130">
        <f>COUNTIFS('Detalii blocuri'!$L:$L,AY$9,'Detalii blocuri'!$G:$G,$B$6,'Detalii blocuri'!$AB:$AB,$C25)</f>
        <v>0</v>
      </c>
      <c r="AZ25" s="130">
        <f>COUNTIFS('Detalii blocuri'!$L:$L,AZ$9,'Detalii blocuri'!$G:$G,$B$6,'Detalii blocuri'!$AB:$AB,$C25)</f>
        <v>0</v>
      </c>
      <c r="BA25" s="130">
        <f>COUNTIFS('Detalii blocuri'!$L:$L,BA$9,'Detalii blocuri'!$G:$G,$B$6,'Detalii blocuri'!$AB:$AB,$C25)</f>
        <v>0</v>
      </c>
      <c r="BB25" s="130">
        <f>COUNTIFS('Detalii blocuri'!$L:$L,BB$9,'Detalii blocuri'!$G:$G,$B$6,'Detalii blocuri'!$AB:$AB,$C25)</f>
        <v>0</v>
      </c>
      <c r="BC25" s="130">
        <f>COUNTIFS('Detalii blocuri'!$L:$L,BC$9,'Detalii blocuri'!$G:$G,$B$6,'Detalii blocuri'!$AB:$AB,$C25)</f>
        <v>0</v>
      </c>
      <c r="BD25" s="130">
        <f>COUNTIFS('Detalii blocuri'!$L:$L,BD$9,'Detalii blocuri'!$G:$G,$B$6,'Detalii blocuri'!$AB:$AB,$C25)</f>
        <v>0</v>
      </c>
      <c r="BE25" s="130">
        <f>COUNTIFS('Detalii blocuri'!$L:$L,BE$9,'Detalii blocuri'!$G:$G,$B$6,'Detalii blocuri'!$AB:$AB,$C25)</f>
        <v>0</v>
      </c>
      <c r="BF25" s="130">
        <f>COUNTIFS('Detalii blocuri'!$L:$L,BF$9,'Detalii blocuri'!$G:$G,$B$6,'Detalii blocuri'!$AB:$AB,$C25)</f>
        <v>0</v>
      </c>
      <c r="BG25" s="130">
        <f>COUNTIFS('Detalii blocuri'!$L:$L,BG$9,'Detalii blocuri'!$G:$G,$B$6,'Detalii blocuri'!$AB:$AB,$C25)</f>
        <v>0</v>
      </c>
      <c r="BH25" s="130">
        <f>COUNTIFS('Detalii blocuri'!$L:$L,BH$9,'Detalii blocuri'!$G:$G,$B$6,'Detalii blocuri'!$AB:$AB,$C25)</f>
        <v>0</v>
      </c>
      <c r="BI25" s="130">
        <f>COUNTIFS('Detalii blocuri'!$L:$L,BI$9,'Detalii blocuri'!$G:$G,$B$6,'Detalii blocuri'!$AB:$AB,$C25)</f>
        <v>0</v>
      </c>
      <c r="BJ25" s="129">
        <f>COUNTIFS('Detalii blocuri'!$L:$L,BJ$9,'Detalii blocuri'!$G:$G,$B$6,'Detalii blocuri'!$AB:$AB,$C25)</f>
        <v>35</v>
      </c>
      <c r="BK25" s="116"/>
    </row>
    <row r="26" spans="2:63" ht="13.5" thickBot="1">
      <c r="B26" s="147" t="s">
        <v>1503</v>
      </c>
      <c r="C26" s="363" t="s">
        <v>2287</v>
      </c>
      <c r="D26" s="364" t="s">
        <v>2463</v>
      </c>
      <c r="E26" s="131">
        <f>COUNTIFS('Detalii blocuri'!C:C,"&gt;0",'Detalii blocuri'!$G:$G,$B$6,'Detalii blocuri'!$AB:$AB,C26)</f>
        <v>242</v>
      </c>
      <c r="F26" s="132">
        <f>SUMIFS('Detalii blocuri'!$K:$K,'Detalii blocuri'!$G:$G,$B$6,'Detalii blocuri'!$AB:$AB,C26)</f>
        <v>0</v>
      </c>
      <c r="G26" s="132">
        <f>SUMIFS('Detalii blocuri'!$N:$N,'Detalii blocuri'!$G:$G,$B$6,'Detalii blocuri'!$AB:$AB,C26)</f>
        <v>0</v>
      </c>
      <c r="H26" s="201">
        <f>COUNTIFS('Detalii blocuri'!AI:AI,"*/planuri*",'Detalii blocuri'!$G:$G,$B$6,'Detalii blocuri'!$AB:$AB,C26)/E26</f>
        <v>0</v>
      </c>
      <c r="I26" s="201">
        <f>COUNTIFS('Detalii blocuri'!$N:$N,"&gt;0",'Detalii blocuri'!$G:$G,$B$6,'Detalii blocuri'!$AB:$AB,C26)/E26</f>
        <v>0</v>
      </c>
      <c r="J26" s="201" t="e">
        <f t="shared" si="0"/>
        <v>#DIV/0!</v>
      </c>
      <c r="K26" s="177">
        <f>COUNTIFS('Detalii blocuri'!$G:$G,$B$6,'Detalii blocuri'!$AB:$AB,C26,'Detalii blocuri'!J:J,"da*")/E26</f>
        <v>0</v>
      </c>
      <c r="L26" s="178" t="e">
        <f>SUMIFS('Detalii blocuri'!$K:$K,'Detalii blocuri'!$G:$G,$B$6,'Detalii blocuri'!$AB:$AB,C26,'Detalii blocuri'!J:J,"da*")/F26</f>
        <v>#DIV/0!</v>
      </c>
      <c r="M26" s="179" t="e">
        <f>SUMIFS('Detalii blocuri'!$N:$N,'Detalii blocuri'!$G:$G,$B$6,'Detalii blocuri'!$AB:$AB,C26,'Detalii blocuri'!J:J,"da*")/G26</f>
        <v>#DIV/0!</v>
      </c>
      <c r="N26" s="180" t="e">
        <f>SUMIFS('Detalii blocuri'!$N:$N,'Detalii blocuri'!$G:$G,$B$6,'Detalii blocuri'!$AB:$AB,C26,'Detalii blocuri'!AD:AD,"*cf1*")/G26</f>
        <v>#DIV/0!</v>
      </c>
      <c r="O26" s="181" t="e">
        <f>SUMIFS('Detalii blocuri'!$N:$N,'Detalii blocuri'!$G:$G,$B$6,'Detalii blocuri'!$AB:$AB,C26,'Detalii blocuri'!AD:AD,"*cf2*")/G26</f>
        <v>#DIV/0!</v>
      </c>
      <c r="P26" s="181" t="e">
        <f>SUMIFS('Detalii blocuri'!$N:$N,'Detalii blocuri'!$G:$G,$B$6,'Detalii blocuri'!$AB:$AB,C26,'Detalii blocuri'!AD:AD,"*cf3*")/G26</f>
        <v>#DIV/0!</v>
      </c>
      <c r="Q26" s="181" t="e">
        <f>SUMIFS('Detalii blocuri'!$N:$N,'Detalii blocuri'!$G:$G,$B$6,'Detalii blocuri'!$AB:$AB,C26,'Detalii blocuri'!AD:AD,"*cămin*")/G26</f>
        <v>#DIV/0!</v>
      </c>
      <c r="R26" s="182" t="e">
        <f>1-N26-O26-P26-Q26</f>
        <v>#DIV/0!</v>
      </c>
      <c r="S26" s="138">
        <f>SUMIFS('Detalii blocuri'!O:O,'Detalii blocuri'!$G:$G,$B$6,'Detalii blocuri'!$AB:$AB,$C26)</f>
        <v>0</v>
      </c>
      <c r="T26" s="139">
        <f>SUMIFS('Detalii blocuri'!P:P,'Detalii blocuri'!$G:$G,$B$6,'Detalii blocuri'!$AB:$AB,$C26)</f>
        <v>0</v>
      </c>
      <c r="U26" s="139">
        <f>SUMIFS('Detalii blocuri'!Q:Q,'Detalii blocuri'!$G:$G,$B$6,'Detalii blocuri'!$AB:$AB,$C26)</f>
        <v>0</v>
      </c>
      <c r="V26" s="139">
        <f>SUMIFS('Detalii blocuri'!R:R,'Detalii blocuri'!$G:$G,$B$6,'Detalii blocuri'!$AB:$AB,$C26)</f>
        <v>0</v>
      </c>
      <c r="W26" s="139">
        <f>SUMIFS('Detalii blocuri'!S:S,'Detalii blocuri'!$G:$G,$B$6,'Detalii blocuri'!$AB:$AB,$C26)</f>
        <v>0</v>
      </c>
      <c r="X26" s="139">
        <f>SUMIFS('Detalii blocuri'!T:T,'Detalii blocuri'!$G:$G,$B$6,'Detalii blocuri'!$AB:$AB,$C26)</f>
        <v>0</v>
      </c>
      <c r="Y26" s="139">
        <f>SUMIFS('Detalii blocuri'!U:U,'Detalii blocuri'!$G:$G,$B$6,'Detalii blocuri'!$AB:$AB,$C26)</f>
        <v>0</v>
      </c>
      <c r="Z26" s="139">
        <f t="shared" si="1"/>
        <v>0</v>
      </c>
      <c r="AA26" s="148" t="e">
        <f t="shared" si="2"/>
        <v>#DIV/0!</v>
      </c>
      <c r="AB26" s="149" t="e">
        <f t="shared" si="3"/>
        <v>#DIV/0!</v>
      </c>
      <c r="AC26" s="149" t="e">
        <f t="shared" si="4"/>
        <v>#DIV/0!</v>
      </c>
      <c r="AD26" s="149" t="e">
        <f t="shared" si="5"/>
        <v>#DIV/0!</v>
      </c>
      <c r="AE26" s="149" t="e">
        <f t="shared" si="6"/>
        <v>#DIV/0!</v>
      </c>
      <c r="AF26" s="149" t="e">
        <f t="shared" si="7"/>
        <v>#DIV/0!</v>
      </c>
      <c r="AG26" s="149" t="e">
        <f t="shared" si="8"/>
        <v>#DIV/0!</v>
      </c>
      <c r="AH26" s="130">
        <f>COUNTIFS('Detalii blocuri'!$L:$L,AH$9,'Detalii blocuri'!$G:$G,$B$6,'Detalii blocuri'!$AB:$AB,$C26)</f>
        <v>0</v>
      </c>
      <c r="AI26" s="130">
        <f>COUNTIFS('Detalii blocuri'!$L:$L,AI$9,'Detalii blocuri'!$G:$G,$B$6,'Detalii blocuri'!$AB:$AB,$C26)</f>
        <v>0</v>
      </c>
      <c r="AJ26" s="130">
        <f>COUNTIFS('Detalii blocuri'!$L:$L,AJ$9,'Detalii blocuri'!$G:$G,$B$6,'Detalii blocuri'!$AB:$AB,$C26)</f>
        <v>0</v>
      </c>
      <c r="AK26" s="130">
        <f>COUNTIFS('Detalii blocuri'!$L:$L,AK$9,'Detalii blocuri'!$G:$G,$B$6,'Detalii blocuri'!$AB:$AB,$C26)</f>
        <v>0</v>
      </c>
      <c r="AL26" s="130">
        <f>COUNTIFS('Detalii blocuri'!$L:$L,AL$9,'Detalii blocuri'!$G:$G,$B$6,'Detalii blocuri'!$AB:$AB,$C26)</f>
        <v>0</v>
      </c>
      <c r="AM26" s="130">
        <f>COUNTIFS('Detalii blocuri'!$L:$L,AM$9,'Detalii blocuri'!$G:$G,$B$6,'Detalii blocuri'!$AB:$AB,$C26)</f>
        <v>0</v>
      </c>
      <c r="AN26" s="130">
        <f>COUNTIFS('Detalii blocuri'!$L:$L,AN$9,'Detalii blocuri'!$G:$G,$B$6,'Detalii blocuri'!$AB:$AB,$C26)</f>
        <v>0</v>
      </c>
      <c r="AO26" s="130">
        <f>COUNTIFS('Detalii blocuri'!$L:$L,AO$9,'Detalii blocuri'!$G:$G,$B$6,'Detalii blocuri'!$AB:$AB,$C26)</f>
        <v>0</v>
      </c>
      <c r="AP26" s="130">
        <f>COUNTIFS('Detalii blocuri'!$L:$L,AP$9,'Detalii blocuri'!$G:$G,$B$6,'Detalii blocuri'!$AB:$AB,$C26)</f>
        <v>0</v>
      </c>
      <c r="AQ26" s="130">
        <f>COUNTIFS('Detalii blocuri'!$L:$L,AQ$9,'Detalii blocuri'!$G:$G,$B$6,'Detalii blocuri'!$AB:$AB,$C26)</f>
        <v>0</v>
      </c>
      <c r="AR26" s="130">
        <f>COUNTIFS('Detalii blocuri'!$L:$L,AR$9,'Detalii blocuri'!$G:$G,$B$6,'Detalii blocuri'!$AB:$AB,$C26)</f>
        <v>0</v>
      </c>
      <c r="AS26" s="130">
        <f>COUNTIFS('Detalii blocuri'!$L:$L,AS$9,'Detalii blocuri'!$G:$G,$B$6,'Detalii blocuri'!$AB:$AB,$C26)</f>
        <v>0</v>
      </c>
      <c r="AT26" s="130">
        <f>COUNTIFS('Detalii blocuri'!$L:$L,AT$9,'Detalii blocuri'!$G:$G,$B$6,'Detalii blocuri'!$AB:$AB,$C26)</f>
        <v>0</v>
      </c>
      <c r="AU26" s="130">
        <f>COUNTIFS('Detalii blocuri'!$L:$L,AU$9,'Detalii blocuri'!$G:$G,$B$6,'Detalii blocuri'!$AB:$AB,$C26)</f>
        <v>0</v>
      </c>
      <c r="AV26" s="130">
        <f>COUNTIFS('Detalii blocuri'!$L:$L,AV$9,'Detalii blocuri'!$G:$G,$B$6,'Detalii blocuri'!$AB:$AB,$C26)</f>
        <v>0</v>
      </c>
      <c r="AW26" s="130">
        <f>COUNTIFS('Detalii blocuri'!$L:$L,AW$9,'Detalii blocuri'!$G:$G,$B$6,'Detalii blocuri'!$AB:$AB,$C26)</f>
        <v>0</v>
      </c>
      <c r="AX26" s="130">
        <f>COUNTIFS('Detalii blocuri'!$L:$L,AX$9,'Detalii blocuri'!$G:$G,$B$6,'Detalii blocuri'!$AB:$AB,$C26)</f>
        <v>0</v>
      </c>
      <c r="AY26" s="130">
        <f>COUNTIFS('Detalii blocuri'!$L:$L,AY$9,'Detalii blocuri'!$G:$G,$B$6,'Detalii blocuri'!$AB:$AB,$C26)</f>
        <v>0</v>
      </c>
      <c r="AZ26" s="130">
        <f>COUNTIFS('Detalii blocuri'!$L:$L,AZ$9,'Detalii blocuri'!$G:$G,$B$6,'Detalii blocuri'!$AB:$AB,$C26)</f>
        <v>0</v>
      </c>
      <c r="BA26" s="130">
        <f>COUNTIFS('Detalii blocuri'!$L:$L,BA$9,'Detalii blocuri'!$G:$G,$B$6,'Detalii blocuri'!$AB:$AB,$C26)</f>
        <v>0</v>
      </c>
      <c r="BB26" s="130">
        <f>COUNTIFS('Detalii blocuri'!$L:$L,BB$9,'Detalii blocuri'!$G:$G,$B$6,'Detalii blocuri'!$AB:$AB,$C26)</f>
        <v>0</v>
      </c>
      <c r="BC26" s="130">
        <f>COUNTIFS('Detalii blocuri'!$L:$L,BC$9,'Detalii blocuri'!$G:$G,$B$6,'Detalii blocuri'!$AB:$AB,$C26)</f>
        <v>0</v>
      </c>
      <c r="BD26" s="130">
        <f>COUNTIFS('Detalii blocuri'!$L:$L,BD$9,'Detalii blocuri'!$G:$G,$B$6,'Detalii blocuri'!$AB:$AB,$C26)</f>
        <v>0</v>
      </c>
      <c r="BE26" s="130">
        <f>COUNTIFS('Detalii blocuri'!$L:$L,BE$9,'Detalii blocuri'!$G:$G,$B$6,'Detalii blocuri'!$AB:$AB,$C26)</f>
        <v>0</v>
      </c>
      <c r="BF26" s="130">
        <f>COUNTIFS('Detalii blocuri'!$L:$L,BF$9,'Detalii blocuri'!$G:$G,$B$6,'Detalii blocuri'!$AB:$AB,$C26)</f>
        <v>0</v>
      </c>
      <c r="BG26" s="130">
        <f>COUNTIFS('Detalii blocuri'!$L:$L,BG$9,'Detalii blocuri'!$G:$G,$B$6,'Detalii blocuri'!$AB:$AB,$C26)</f>
        <v>0</v>
      </c>
      <c r="BH26" s="130">
        <f>COUNTIFS('Detalii blocuri'!$L:$L,BH$9,'Detalii blocuri'!$G:$G,$B$6,'Detalii blocuri'!$AB:$AB,$C26)</f>
        <v>0</v>
      </c>
      <c r="BI26" s="130">
        <f>COUNTIFS('Detalii blocuri'!$L:$L,BI$9,'Detalii blocuri'!$G:$G,$B$6,'Detalii blocuri'!$AB:$AB,$C26)</f>
        <v>0</v>
      </c>
      <c r="BJ26" s="129">
        <f>COUNTIFS('Detalii blocuri'!$L:$L,BJ$9,'Detalii blocuri'!$G:$G,$B$6,'Detalii blocuri'!$AB:$AB,$C26)</f>
        <v>2</v>
      </c>
      <c r="BK26" s="116"/>
    </row>
    <row r="27" spans="2:63" ht="13.5" thickBot="1">
      <c r="B27" s="206"/>
      <c r="C27" s="137" t="s">
        <v>9</v>
      </c>
      <c r="D27" s="207" t="s">
        <v>208</v>
      </c>
      <c r="E27" s="134">
        <f>SUM(E10:E26)</f>
        <v>3752</v>
      </c>
      <c r="F27" s="135">
        <f>SUM(F10:F26)</f>
        <v>7655</v>
      </c>
      <c r="G27" s="135">
        <f>SUM(G10:G26)</f>
        <v>135798</v>
      </c>
      <c r="H27" s="203">
        <f>COUNTIFS('Detalii blocuri'!AI:AI,"*/planuri*",'Detalii blocuri'!$G:$G,$B$6)/E27</f>
        <v>0.53091684434968012</v>
      </c>
      <c r="I27" s="203">
        <f>COUNTIFS('Detalii blocuri'!$N:$N,"&gt;0",'Detalii blocuri'!$G:$G,$B$6)/E27</f>
        <v>0.78251599147121531</v>
      </c>
      <c r="J27" s="203">
        <f t="shared" si="0"/>
        <v>0.8132225805976524</v>
      </c>
      <c r="K27" s="191">
        <f>COUNTIFS('Detalii blocuri'!$G:$G,$B$6,'Detalii blocuri'!J:J,"da*")/E27</f>
        <v>0.15378464818763327</v>
      </c>
      <c r="L27" s="192">
        <f>SUMIFS('Detalii blocuri'!$K:$K,'Detalii blocuri'!$G:$G,$B$6,'Detalii blocuri'!J:J,"da*")/F27</f>
        <v>0.1348138471587198</v>
      </c>
      <c r="M27" s="193">
        <f>SUMIFS('Detalii blocuri'!$N:$N,'Detalii blocuri'!$G:$G,$B$6,'Detalii blocuri'!J:J,"da*")/G27</f>
        <v>0.30574824371492954</v>
      </c>
      <c r="N27" s="194">
        <f>SUMIFS('Detalii blocuri'!$N:$N,'Detalii blocuri'!$G:$G,$B$6,'Detalii blocuri'!AD:AD,"*cf1*")/G27</f>
        <v>0.55665768273464999</v>
      </c>
      <c r="O27" s="195">
        <f>SUMIFS('Detalii blocuri'!$N:$N,'Detalii blocuri'!$G:$G,$B$6,'Detalii blocuri'!AD:AD,"*cf2*")/G27</f>
        <v>9.5752514764576802E-2</v>
      </c>
      <c r="P27" s="195">
        <f>SUMIFS('Detalii blocuri'!$N:$N,'Detalii blocuri'!$G:$G,$B$6,'Detalii blocuri'!AD:AD,"*cf3*")/G27</f>
        <v>2.5184465161489859E-2</v>
      </c>
      <c r="Q27" s="195">
        <f>SUMIFS('Detalii blocuri'!$N:$N,'Detalii blocuri'!$G:$G,$B$6,'Detalii blocuri'!AD:AD,"*cămin*")/G27</f>
        <v>4.9065523792692085E-2</v>
      </c>
      <c r="R27" s="196">
        <f>1-N27-O27-P27</f>
        <v>0.32240533733928334</v>
      </c>
      <c r="S27" s="156">
        <f t="shared" ref="S27:BJ27" si="10">SUM(S10:S26)</f>
        <v>6197</v>
      </c>
      <c r="T27" s="157">
        <f t="shared" si="10"/>
        <v>13291</v>
      </c>
      <c r="U27" s="157">
        <f t="shared" si="10"/>
        <v>45847</v>
      </c>
      <c r="V27" s="157">
        <f t="shared" si="10"/>
        <v>36248</v>
      </c>
      <c r="W27" s="157">
        <f t="shared" si="10"/>
        <v>8824</v>
      </c>
      <c r="X27" s="157">
        <f t="shared" si="10"/>
        <v>27</v>
      </c>
      <c r="Y27" s="157">
        <f t="shared" si="10"/>
        <v>0</v>
      </c>
      <c r="Z27" s="157">
        <f t="shared" si="10"/>
        <v>25364</v>
      </c>
      <c r="AA27" s="152">
        <f t="shared" si="2"/>
        <v>5.6114964594237281E-2</v>
      </c>
      <c r="AB27" s="153">
        <f t="shared" si="3"/>
        <v>0.12035242769436949</v>
      </c>
      <c r="AC27" s="153">
        <f t="shared" si="4"/>
        <v>0.41515294202872305</v>
      </c>
      <c r="AD27" s="153">
        <f t="shared" si="5"/>
        <v>0.32823224731513845</v>
      </c>
      <c r="AE27" s="153">
        <f t="shared" si="6"/>
        <v>7.9902928445949623E-2</v>
      </c>
      <c r="AF27" s="153">
        <f t="shared" si="7"/>
        <v>2.4448992158212146E-4</v>
      </c>
      <c r="AG27" s="153">
        <f t="shared" si="8"/>
        <v>0</v>
      </c>
      <c r="AH27" s="199">
        <f t="shared" si="10"/>
        <v>8</v>
      </c>
      <c r="AI27" s="199">
        <f t="shared" si="10"/>
        <v>95</v>
      </c>
      <c r="AJ27" s="199">
        <f t="shared" si="10"/>
        <v>145</v>
      </c>
      <c r="AK27" s="199">
        <f t="shared" si="10"/>
        <v>287</v>
      </c>
      <c r="AL27" s="199">
        <f t="shared" si="10"/>
        <v>2163</v>
      </c>
      <c r="AM27" s="199">
        <f t="shared" si="10"/>
        <v>75</v>
      </c>
      <c r="AN27" s="199">
        <f t="shared" si="10"/>
        <v>78</v>
      </c>
      <c r="AO27" s="199">
        <f t="shared" si="10"/>
        <v>57</v>
      </c>
      <c r="AP27" s="199">
        <f t="shared" si="10"/>
        <v>130</v>
      </c>
      <c r="AQ27" s="199">
        <f t="shared" si="10"/>
        <v>50</v>
      </c>
      <c r="AR27" s="199">
        <f t="shared" si="10"/>
        <v>206</v>
      </c>
      <c r="AS27" s="199">
        <f t="shared" si="10"/>
        <v>14</v>
      </c>
      <c r="AT27" s="199">
        <f t="shared" si="10"/>
        <v>8</v>
      </c>
      <c r="AU27" s="199">
        <f t="shared" si="10"/>
        <v>3</v>
      </c>
      <c r="AV27" s="199">
        <f t="shared" si="10"/>
        <v>0</v>
      </c>
      <c r="AW27" s="199">
        <f t="shared" si="10"/>
        <v>1</v>
      </c>
      <c r="AX27" s="199">
        <f t="shared" si="10"/>
        <v>2</v>
      </c>
      <c r="AY27" s="199">
        <f t="shared" si="10"/>
        <v>1</v>
      </c>
      <c r="AZ27" s="199">
        <f t="shared" si="10"/>
        <v>0</v>
      </c>
      <c r="BA27" s="199">
        <f t="shared" si="10"/>
        <v>1</v>
      </c>
      <c r="BB27" s="199">
        <f t="shared" si="10"/>
        <v>0</v>
      </c>
      <c r="BC27" s="199">
        <f t="shared" si="10"/>
        <v>0</v>
      </c>
      <c r="BD27" s="199">
        <f t="shared" si="10"/>
        <v>1</v>
      </c>
      <c r="BE27" s="199">
        <f t="shared" si="10"/>
        <v>0</v>
      </c>
      <c r="BF27" s="199">
        <f t="shared" si="10"/>
        <v>0</v>
      </c>
      <c r="BG27" s="199">
        <f t="shared" si="10"/>
        <v>1</v>
      </c>
      <c r="BH27" s="199">
        <f t="shared" si="10"/>
        <v>0</v>
      </c>
      <c r="BI27" s="199">
        <f t="shared" si="10"/>
        <v>98</v>
      </c>
      <c r="BJ27" s="133">
        <f t="shared" si="10"/>
        <v>48</v>
      </c>
      <c r="BK27" s="116"/>
    </row>
  </sheetData>
  <hyperlinks>
    <hyperlink ref="E3" r:id="rId1" display="Compusă de Teoalida - www.teoalida.ro - teoalida17@yahoo.com"/>
    <hyperlink ref="F3" r:id="rId2" display="Compusă de Teoalida - www.teoalida.ro - teoalida17@yahoo.com"/>
    <hyperlink ref="G3" r:id="rId3" display="Compusă de Teoalida - www.teoalida.ro - teoalida17@yahoo.com"/>
    <hyperlink ref="AA3" r:id="rId4" display="Compusă de Teoalida - www.teoalida.ro - teoalida17@yahoo.com"/>
    <hyperlink ref="AB3" r:id="rId5" display="Compusă de Teoalida - www.teoalida.ro - teoalida17@yahoo.com"/>
    <hyperlink ref="AC3" r:id="rId6" display="Compusă de Teoalida - www.teoalida.ro - teoalida17@yahoo.com"/>
    <hyperlink ref="AD3" r:id="rId7" display="Compusă de Teoalida - www.teoalida.ro - teoalida17@yahoo.com"/>
    <hyperlink ref="AE3" r:id="rId8" display="Compusă de Teoalida - www.teoalida.ro - teoalida17@yahoo.com"/>
    <hyperlink ref="AG3" r:id="rId9" display="Compusă de Teoalida - www.teoalida.ro - teoalida17@yahoo.com"/>
    <hyperlink ref="C3" r:id="rId10" display="Compusă de Teoalida - www.teoalida.ro - teoalida17@yahoo.com"/>
    <hyperlink ref="B3" r:id="rId11" display="Compusă de Teoalida - www.teoalida.ro - teoalida17@yahoo.com"/>
    <hyperlink ref="C3:D3" r:id="rId12" display="Compusă de Teoalida - www.teoalida.ro - teoalida17@yahoo.com"/>
    <hyperlink ref="S3" r:id="rId13" display="Compusă de Teoalida - www.teoalida.ro - teoalida17@yahoo.com"/>
    <hyperlink ref="T3" r:id="rId14" display="Compusă de Teoalida - www.teoalida.ro - teoalida17@yahoo.com"/>
    <hyperlink ref="U3" r:id="rId15" display="Compusă de Teoalida - www.teoalida.ro - teoalida17@yahoo.com"/>
    <hyperlink ref="V3" r:id="rId16" display="Compusă de Teoalida - www.teoalida.ro - teoalida17@yahoo.com"/>
    <hyperlink ref="W3" r:id="rId17" display="Compusă de Teoalida - www.teoalida.ro - teoalida17@yahoo.com"/>
    <hyperlink ref="Y3" r:id="rId18" display="Compusă de Teoalida - www.teoalida.ro - teoalida17@yahoo.com"/>
    <hyperlink ref="AF3" r:id="rId19" display="Compusă de Teoalida - www.teoalida.ro - teoalida17@yahoo.com"/>
    <hyperlink ref="X3" r:id="rId20" display="Compusă de Teoalida - www.teoalida.ro - teoalida17@yahoo.com"/>
  </hyperlinks>
  <pageMargins left="0.7" right="0.7" top="0.75" bottom="0.75" header="0.3" footer="0.3"/>
  <pageSetup orientation="portrait" r:id="rId21"/>
</worksheet>
</file>

<file path=xl/worksheets/sheet4.xml><?xml version="1.0" encoding="utf-8"?>
<worksheet xmlns="http://schemas.openxmlformats.org/spreadsheetml/2006/main" xmlns:r="http://schemas.openxmlformats.org/officeDocument/2006/relationships">
  <dimension ref="A1:EB160"/>
  <sheetViews>
    <sheetView zoomScaleNormal="100" workbookViewId="0">
      <pane xSplit="4" ySplit="5" topLeftCell="E6" activePane="bottomRight" state="frozen"/>
      <selection activeCell="AO89789" sqref="AO89789"/>
      <selection pane="topRight" activeCell="AO89789" sqref="AO89789"/>
      <selection pane="bottomLeft" activeCell="AO89789" sqref="AO89789"/>
      <selection pane="bottomRight" activeCell="E6" sqref="E6"/>
    </sheetView>
  </sheetViews>
  <sheetFormatPr defaultColWidth="2.7109375" defaultRowHeight="12.75"/>
  <cols>
    <col min="1" max="1" width="2.7109375" style="113"/>
    <col min="2" max="2" width="4.85546875" style="113" customWidth="1"/>
    <col min="3" max="3" width="14.7109375" style="113" customWidth="1"/>
    <col min="4" max="4" width="20.7109375" style="113" customWidth="1"/>
    <col min="5" max="5" width="4.42578125" style="113" customWidth="1"/>
    <col min="6" max="6" width="11.7109375" style="113" customWidth="1"/>
    <col min="7" max="8" width="9.7109375" style="113" customWidth="1"/>
    <col min="9" max="9" width="8.7109375" style="113" customWidth="1"/>
    <col min="10" max="11" width="6" style="113" customWidth="1"/>
    <col min="12" max="22" width="9.7109375" style="113" customWidth="1"/>
    <col min="23" max="24" width="10.7109375" style="113" customWidth="1"/>
    <col min="25" max="60" width="7.7109375" style="113" customWidth="1"/>
    <col min="61" max="102" width="5.7109375" style="113" customWidth="1"/>
    <col min="103" max="131" width="3.7109375" style="113" customWidth="1"/>
    <col min="132" max="16384" width="2.7109375" style="113"/>
  </cols>
  <sheetData>
    <row r="1" spans="1:132" ht="13.5" thickBot="1">
      <c r="B1" s="35"/>
      <c r="C1" s="35"/>
      <c r="D1" s="35"/>
      <c r="E1" s="35"/>
      <c r="F1" s="35"/>
      <c r="G1" s="35"/>
      <c r="H1" s="35"/>
      <c r="I1" s="35"/>
      <c r="J1" s="35"/>
      <c r="K1" s="35"/>
      <c r="L1" s="35"/>
      <c r="M1" s="35"/>
      <c r="N1" s="35"/>
      <c r="O1" s="35"/>
      <c r="P1" s="35"/>
      <c r="Q1" s="35"/>
      <c r="R1" s="35"/>
      <c r="S1" s="35"/>
      <c r="T1" s="35"/>
      <c r="U1" s="35"/>
      <c r="V1" s="35"/>
      <c r="W1" s="35"/>
      <c r="X1" s="35"/>
      <c r="Y1" s="232"/>
      <c r="Z1" s="232"/>
      <c r="AA1" s="232"/>
      <c r="AB1" s="232"/>
      <c r="AC1" s="232"/>
      <c r="AD1" s="232"/>
      <c r="AE1" s="232"/>
      <c r="AF1" s="232"/>
      <c r="AG1" s="232"/>
      <c r="AH1" s="232"/>
      <c r="AI1" s="232"/>
      <c r="AJ1" s="232"/>
      <c r="AK1" s="232"/>
      <c r="AL1" s="232"/>
      <c r="AM1" s="232"/>
      <c r="AN1" s="232"/>
      <c r="AO1" s="232"/>
      <c r="AP1" s="232"/>
      <c r="AQ1" s="232"/>
      <c r="AR1" s="232"/>
      <c r="AS1" s="232"/>
      <c r="AT1" s="232"/>
      <c r="AU1" s="232"/>
      <c r="AV1" s="232"/>
      <c r="AW1" s="232"/>
      <c r="AX1" s="232"/>
      <c r="AY1" s="232"/>
      <c r="AZ1" s="232"/>
      <c r="BA1" s="232"/>
      <c r="BB1" s="232"/>
      <c r="BC1" s="232"/>
      <c r="BD1" s="232"/>
      <c r="BE1" s="232"/>
      <c r="BF1" s="232"/>
      <c r="BG1" s="232"/>
      <c r="BH1" s="232"/>
      <c r="BI1" s="232"/>
      <c r="BJ1" s="232"/>
      <c r="BK1" s="232"/>
      <c r="BL1" s="232"/>
      <c r="BM1" s="232"/>
      <c r="BN1" s="232"/>
      <c r="BO1" s="232"/>
      <c r="BP1" s="232"/>
      <c r="BQ1" s="232"/>
      <c r="BR1" s="232"/>
      <c r="BS1" s="232"/>
      <c r="BT1" s="232"/>
      <c r="BU1" s="232"/>
      <c r="BV1" s="232"/>
      <c r="BW1" s="232"/>
      <c r="BX1" s="232"/>
      <c r="BY1" s="232"/>
      <c r="BZ1" s="232"/>
      <c r="CA1" s="232"/>
      <c r="CB1" s="232"/>
      <c r="CC1" s="232"/>
      <c r="CD1" s="232"/>
      <c r="CE1" s="232"/>
      <c r="CF1" s="232"/>
      <c r="CG1" s="232"/>
      <c r="CH1" s="232"/>
      <c r="CI1" s="232"/>
      <c r="CJ1" s="232"/>
      <c r="CK1" s="232"/>
      <c r="CL1" s="232"/>
      <c r="CM1" s="232"/>
      <c r="CN1" s="232"/>
      <c r="CO1" s="232"/>
      <c r="CP1" s="232"/>
      <c r="CQ1" s="232"/>
      <c r="CR1" s="232"/>
      <c r="CS1" s="232"/>
      <c r="CT1" s="232"/>
      <c r="CU1" s="232"/>
      <c r="CV1" s="232"/>
      <c r="CW1" s="232"/>
      <c r="CX1" s="232"/>
      <c r="CY1" s="232"/>
      <c r="CZ1" s="232"/>
      <c r="DA1" s="232"/>
      <c r="DB1" s="232"/>
      <c r="DC1" s="232"/>
      <c r="DD1" s="232"/>
      <c r="DE1" s="232"/>
      <c r="DF1" s="232"/>
      <c r="DG1" s="232"/>
      <c r="DH1" s="232"/>
      <c r="DI1" s="232"/>
      <c r="DJ1" s="232"/>
      <c r="DK1" s="232"/>
      <c r="DL1" s="232"/>
      <c r="DM1" s="232"/>
      <c r="DN1" s="232"/>
      <c r="DO1" s="232"/>
      <c r="DP1" s="232"/>
      <c r="DQ1" s="232"/>
      <c r="DR1" s="232"/>
      <c r="DS1" s="232"/>
      <c r="DT1" s="232"/>
      <c r="DU1" s="232"/>
      <c r="DV1" s="232"/>
      <c r="DW1" s="232"/>
      <c r="DX1" s="232"/>
      <c r="DY1" s="232"/>
      <c r="DZ1" s="232"/>
      <c r="EA1" s="232"/>
      <c r="EB1" s="231"/>
    </row>
    <row r="2" spans="1:132" ht="25.5" customHeight="1" thickTop="1">
      <c r="B2" s="221"/>
      <c r="C2" s="221"/>
      <c r="D2" s="223"/>
      <c r="E2" s="223"/>
      <c r="F2" s="275" t="s">
        <v>9</v>
      </c>
      <c r="G2" s="276"/>
      <c r="H2" s="277"/>
      <c r="I2" s="315" t="s">
        <v>1506</v>
      </c>
      <c r="J2" s="235"/>
      <c r="K2" s="235"/>
      <c r="L2" s="278" t="s">
        <v>1504</v>
      </c>
      <c r="M2" s="279"/>
      <c r="N2" s="279"/>
      <c r="O2" s="279"/>
      <c r="P2" s="279" t="s">
        <v>1210</v>
      </c>
      <c r="Q2" s="279"/>
      <c r="R2" s="279"/>
      <c r="S2" s="279"/>
      <c r="T2" s="279"/>
      <c r="U2" s="279"/>
      <c r="V2" s="280"/>
      <c r="W2" s="281" t="s">
        <v>1505</v>
      </c>
      <c r="X2" s="282"/>
      <c r="Y2" s="242" t="s">
        <v>1027</v>
      </c>
      <c r="Z2" s="242"/>
      <c r="AA2" s="242"/>
      <c r="AB2" s="243"/>
      <c r="AC2" s="242"/>
      <c r="AD2" s="242"/>
      <c r="AE2" s="241"/>
      <c r="AF2" s="233" t="s">
        <v>1003</v>
      </c>
      <c r="AG2" s="234"/>
      <c r="AH2" s="234"/>
      <c r="AI2" s="69"/>
      <c r="AJ2" s="307" t="s">
        <v>208</v>
      </c>
      <c r="AK2" s="308"/>
      <c r="AL2" s="70"/>
      <c r="AM2" s="71"/>
      <c r="AN2" s="236" t="s">
        <v>807</v>
      </c>
      <c r="AO2" s="224"/>
      <c r="AP2" s="225"/>
      <c r="AQ2" s="72" t="s">
        <v>808</v>
      </c>
      <c r="AR2" s="219"/>
      <c r="AS2" s="239"/>
      <c r="AT2" s="239"/>
      <c r="AU2" s="239"/>
      <c r="AV2" s="73" t="s">
        <v>768</v>
      </c>
      <c r="AW2" s="74"/>
      <c r="AX2" s="74"/>
      <c r="AY2" s="74"/>
      <c r="AZ2" s="74"/>
      <c r="BA2" s="74"/>
      <c r="BB2" s="75"/>
      <c r="BC2" s="78" t="s">
        <v>767</v>
      </c>
      <c r="BD2" s="76"/>
      <c r="BE2" s="76"/>
      <c r="BF2" s="76"/>
      <c r="BG2" s="76"/>
      <c r="BH2" s="77"/>
      <c r="BI2" s="233" t="s">
        <v>209</v>
      </c>
      <c r="BJ2" s="234"/>
      <c r="BK2" s="234"/>
      <c r="BL2" s="234"/>
      <c r="BM2" s="234"/>
      <c r="BN2" s="234"/>
      <c r="BO2" s="234"/>
      <c r="BP2" s="234"/>
      <c r="BQ2" s="234"/>
      <c r="BR2" s="234"/>
      <c r="BS2" s="234"/>
      <c r="BT2" s="234"/>
      <c r="BU2" s="234"/>
      <c r="BV2" s="69"/>
      <c r="BW2" s="260" t="s">
        <v>180</v>
      </c>
      <c r="BX2" s="70"/>
      <c r="BY2" s="70"/>
      <c r="BZ2" s="70"/>
      <c r="CA2" s="70"/>
      <c r="CB2" s="70"/>
      <c r="CC2" s="70"/>
      <c r="CD2" s="70"/>
      <c r="CE2" s="70"/>
      <c r="CF2" s="70"/>
      <c r="CG2" s="70"/>
      <c r="CH2" s="70"/>
      <c r="CI2" s="70"/>
      <c r="CJ2" s="70"/>
      <c r="CK2" s="236" t="s">
        <v>181</v>
      </c>
      <c r="CL2" s="224"/>
      <c r="CM2" s="224"/>
      <c r="CN2" s="224"/>
      <c r="CO2" s="224"/>
      <c r="CP2" s="224"/>
      <c r="CQ2" s="224"/>
      <c r="CR2" s="224"/>
      <c r="CS2" s="224"/>
      <c r="CT2" s="224"/>
      <c r="CU2" s="224"/>
      <c r="CV2" s="224"/>
      <c r="CW2" s="224"/>
      <c r="CX2" s="224"/>
      <c r="CY2" s="72" t="s">
        <v>1026</v>
      </c>
      <c r="CZ2" s="219"/>
      <c r="DA2" s="219"/>
      <c r="DB2" s="219"/>
      <c r="DC2" s="219"/>
      <c r="DD2" s="219"/>
      <c r="DE2" s="219"/>
      <c r="DF2" s="219"/>
      <c r="DG2" s="219"/>
      <c r="DH2" s="219"/>
      <c r="DI2" s="219"/>
      <c r="DJ2" s="219"/>
      <c r="DK2" s="219"/>
      <c r="DL2" s="219"/>
      <c r="DM2" s="219"/>
      <c r="DN2" s="219"/>
      <c r="DO2" s="219"/>
      <c r="DP2" s="219"/>
      <c r="DQ2" s="219"/>
      <c r="DR2" s="219"/>
      <c r="DS2" s="219"/>
      <c r="DT2" s="219"/>
      <c r="DU2" s="219"/>
      <c r="DV2" s="219"/>
      <c r="DW2" s="219"/>
      <c r="DX2" s="219"/>
      <c r="DY2" s="219"/>
      <c r="DZ2" s="239"/>
      <c r="EA2" s="239"/>
      <c r="EB2" s="103"/>
    </row>
    <row r="3" spans="1:132" ht="48" customHeight="1">
      <c r="B3" s="222" t="s">
        <v>1048</v>
      </c>
      <c r="C3" s="222" t="s">
        <v>1225</v>
      </c>
      <c r="D3" s="210" t="s">
        <v>1049</v>
      </c>
      <c r="E3" s="210" t="s">
        <v>207</v>
      </c>
      <c r="F3" s="213" t="s">
        <v>1050</v>
      </c>
      <c r="G3" s="214" t="s">
        <v>1256</v>
      </c>
      <c r="H3" s="82" t="s">
        <v>1257</v>
      </c>
      <c r="I3" s="316" t="s">
        <v>1506</v>
      </c>
      <c r="J3" s="211" t="s">
        <v>925</v>
      </c>
      <c r="K3" s="211" t="s">
        <v>926</v>
      </c>
      <c r="L3" s="237" t="s">
        <v>1051</v>
      </c>
      <c r="M3" s="226" t="s">
        <v>763</v>
      </c>
      <c r="N3" s="226" t="s">
        <v>762</v>
      </c>
      <c r="O3" s="226" t="s">
        <v>761</v>
      </c>
      <c r="P3" s="226" t="s">
        <v>760</v>
      </c>
      <c r="Q3" s="226" t="s">
        <v>759</v>
      </c>
      <c r="R3" s="226" t="s">
        <v>758</v>
      </c>
      <c r="S3" s="226" t="s">
        <v>757</v>
      </c>
      <c r="T3" s="226" t="s">
        <v>756</v>
      </c>
      <c r="U3" s="226" t="s">
        <v>755</v>
      </c>
      <c r="V3" s="227" t="s">
        <v>754</v>
      </c>
      <c r="W3" s="102" t="s">
        <v>1230</v>
      </c>
      <c r="X3" s="212" t="s">
        <v>1229</v>
      </c>
      <c r="Y3" s="42" t="s">
        <v>2480</v>
      </c>
      <c r="Z3" s="42" t="s">
        <v>2479</v>
      </c>
      <c r="AA3" s="42" t="s">
        <v>765</v>
      </c>
      <c r="AB3" s="54" t="s">
        <v>766</v>
      </c>
      <c r="AC3" s="42" t="s">
        <v>809</v>
      </c>
      <c r="AD3" s="42" t="s">
        <v>771</v>
      </c>
      <c r="AE3" s="41" t="s">
        <v>217</v>
      </c>
      <c r="AF3" s="59" t="s">
        <v>776</v>
      </c>
      <c r="AG3" s="60" t="s">
        <v>977</v>
      </c>
      <c r="AH3" s="60" t="s">
        <v>976</v>
      </c>
      <c r="AI3" s="61" t="s">
        <v>210</v>
      </c>
      <c r="AJ3" s="62" t="s">
        <v>209</v>
      </c>
      <c r="AK3" s="63" t="s">
        <v>180</v>
      </c>
      <c r="AL3" s="63" t="s">
        <v>181</v>
      </c>
      <c r="AM3" s="64" t="s">
        <v>809</v>
      </c>
      <c r="AN3" s="55" t="s">
        <v>209</v>
      </c>
      <c r="AO3" s="36" t="s">
        <v>180</v>
      </c>
      <c r="AP3" s="37" t="s">
        <v>181</v>
      </c>
      <c r="AQ3" s="38" t="s">
        <v>802</v>
      </c>
      <c r="AR3" s="39" t="s">
        <v>803</v>
      </c>
      <c r="AS3" s="53" t="s">
        <v>804</v>
      </c>
      <c r="AT3" s="53" t="s">
        <v>1105</v>
      </c>
      <c r="AU3" s="53" t="s">
        <v>810</v>
      </c>
      <c r="AV3" s="41" t="s">
        <v>211</v>
      </c>
      <c r="AW3" s="42" t="s">
        <v>212</v>
      </c>
      <c r="AX3" s="42" t="s">
        <v>213</v>
      </c>
      <c r="AY3" s="42" t="s">
        <v>214</v>
      </c>
      <c r="AZ3" s="42" t="s">
        <v>215</v>
      </c>
      <c r="BA3" s="42" t="s">
        <v>216</v>
      </c>
      <c r="BB3" s="54" t="s">
        <v>626</v>
      </c>
      <c r="BC3" s="101" t="s">
        <v>211</v>
      </c>
      <c r="BD3" s="95" t="s">
        <v>212</v>
      </c>
      <c r="BE3" s="95" t="s">
        <v>213</v>
      </c>
      <c r="BF3" s="95" t="s">
        <v>214</v>
      </c>
      <c r="BG3" s="95" t="s">
        <v>215</v>
      </c>
      <c r="BH3" s="58" t="s">
        <v>216</v>
      </c>
      <c r="BI3" s="5" t="s">
        <v>974</v>
      </c>
      <c r="BJ3" s="6" t="s">
        <v>928</v>
      </c>
      <c r="BK3" s="6" t="s">
        <v>1104</v>
      </c>
      <c r="BL3" s="6" t="s">
        <v>1103</v>
      </c>
      <c r="BM3" s="6" t="s">
        <v>929</v>
      </c>
      <c r="BN3" s="6" t="s">
        <v>927</v>
      </c>
      <c r="BO3" s="6" t="s">
        <v>829</v>
      </c>
      <c r="BP3" s="6" t="s">
        <v>647</v>
      </c>
      <c r="BQ3" s="6" t="s">
        <v>811</v>
      </c>
      <c r="BR3" s="6" t="s">
        <v>219</v>
      </c>
      <c r="BS3" s="6" t="s">
        <v>930</v>
      </c>
      <c r="BT3" s="6" t="s">
        <v>799</v>
      </c>
      <c r="BU3" s="6" t="s">
        <v>798</v>
      </c>
      <c r="BV3" s="7" t="s">
        <v>1041</v>
      </c>
      <c r="BW3" s="3" t="s">
        <v>974</v>
      </c>
      <c r="BX3" s="4" t="s">
        <v>928</v>
      </c>
      <c r="BY3" s="4" t="s">
        <v>1104</v>
      </c>
      <c r="BZ3" s="4" t="s">
        <v>1103</v>
      </c>
      <c r="CA3" s="4" t="s">
        <v>929</v>
      </c>
      <c r="CB3" s="4" t="s">
        <v>927</v>
      </c>
      <c r="CC3" s="4" t="s">
        <v>829</v>
      </c>
      <c r="CD3" s="4" t="s">
        <v>647</v>
      </c>
      <c r="CE3" s="4" t="s">
        <v>811</v>
      </c>
      <c r="CF3" s="4" t="s">
        <v>219</v>
      </c>
      <c r="CG3" s="4" t="s">
        <v>930</v>
      </c>
      <c r="CH3" s="4" t="s">
        <v>799</v>
      </c>
      <c r="CI3" s="4" t="s">
        <v>798</v>
      </c>
      <c r="CJ3" s="4" t="s">
        <v>1041</v>
      </c>
      <c r="CK3" s="2" t="s">
        <v>974</v>
      </c>
      <c r="CL3" s="1" t="s">
        <v>928</v>
      </c>
      <c r="CM3" s="1" t="s">
        <v>1104</v>
      </c>
      <c r="CN3" s="1" t="s">
        <v>1103</v>
      </c>
      <c r="CO3" s="1" t="s">
        <v>929</v>
      </c>
      <c r="CP3" s="1" t="s">
        <v>927</v>
      </c>
      <c r="CQ3" s="1" t="s">
        <v>829</v>
      </c>
      <c r="CR3" s="1" t="s">
        <v>647</v>
      </c>
      <c r="CS3" s="1" t="s">
        <v>811</v>
      </c>
      <c r="CT3" s="1" t="s">
        <v>219</v>
      </c>
      <c r="CU3" s="1" t="s">
        <v>930</v>
      </c>
      <c r="CV3" s="1" t="s">
        <v>799</v>
      </c>
      <c r="CW3" s="1" t="s">
        <v>798</v>
      </c>
      <c r="CX3" s="1" t="s">
        <v>1041</v>
      </c>
      <c r="CY3" s="92">
        <v>1</v>
      </c>
      <c r="CZ3" s="93">
        <v>2</v>
      </c>
      <c r="DA3" s="93">
        <v>3</v>
      </c>
      <c r="DB3" s="93">
        <v>4</v>
      </c>
      <c r="DC3" s="93">
        <v>5</v>
      </c>
      <c r="DD3" s="93">
        <v>6</v>
      </c>
      <c r="DE3" s="93">
        <v>7</v>
      </c>
      <c r="DF3" s="93">
        <v>8</v>
      </c>
      <c r="DG3" s="93">
        <v>9</v>
      </c>
      <c r="DH3" s="93">
        <v>10</v>
      </c>
      <c r="DI3" s="93">
        <v>11</v>
      </c>
      <c r="DJ3" s="93">
        <v>12</v>
      </c>
      <c r="DK3" s="93">
        <v>13</v>
      </c>
      <c r="DL3" s="93">
        <v>14</v>
      </c>
      <c r="DM3" s="93">
        <v>15</v>
      </c>
      <c r="DN3" s="93">
        <v>16</v>
      </c>
      <c r="DO3" s="93">
        <v>17</v>
      </c>
      <c r="DP3" s="93">
        <v>18</v>
      </c>
      <c r="DQ3" s="93">
        <v>19</v>
      </c>
      <c r="DR3" s="93">
        <v>20</v>
      </c>
      <c r="DS3" s="93">
        <v>21</v>
      </c>
      <c r="DT3" s="93">
        <v>22</v>
      </c>
      <c r="DU3" s="93">
        <v>23</v>
      </c>
      <c r="DV3" s="93">
        <v>24</v>
      </c>
      <c r="DW3" s="93">
        <v>25</v>
      </c>
      <c r="DX3" s="93">
        <v>26</v>
      </c>
      <c r="DY3" s="93">
        <v>27</v>
      </c>
      <c r="DZ3" s="94" t="s">
        <v>840</v>
      </c>
      <c r="EA3" s="94" t="s">
        <v>624</v>
      </c>
      <c r="EB3" s="103"/>
    </row>
    <row r="4" spans="1:132" ht="13.5" thickBot="1">
      <c r="B4" s="230">
        <f>COUNTA(B10:B2657)</f>
        <v>81</v>
      </c>
      <c r="C4" s="230">
        <f>COUNTA(C10:C2657)</f>
        <v>119</v>
      </c>
      <c r="D4" s="283">
        <f>COUNTA(D10:D2657)</f>
        <v>83</v>
      </c>
      <c r="E4" s="283">
        <f>COUNTA(E10:E2657)</f>
        <v>0</v>
      </c>
      <c r="F4" s="284">
        <f>COUNTA(F10:F2657)</f>
        <v>81</v>
      </c>
      <c r="G4" s="285">
        <f>COUNTA(G10:G2657)</f>
        <v>82</v>
      </c>
      <c r="H4" s="286">
        <f>COUNTA(H10:H2657)</f>
        <v>82</v>
      </c>
      <c r="I4" s="317">
        <f>COUNTA(I10:I2657)</f>
        <v>2</v>
      </c>
      <c r="J4" s="287">
        <f>COUNTA(J10:J2657)</f>
        <v>81</v>
      </c>
      <c r="K4" s="287">
        <f>COUNTA(K10:K2657)</f>
        <v>81</v>
      </c>
      <c r="L4" s="288">
        <f>COUNTA(L10:L2657)</f>
        <v>81</v>
      </c>
      <c r="M4" s="289">
        <f>COUNTA(M10:M2657)</f>
        <v>81</v>
      </c>
      <c r="N4" s="289">
        <f>COUNTA(N10:N2657)</f>
        <v>80</v>
      </c>
      <c r="O4" s="289">
        <f>COUNTA(O10:O2657)</f>
        <v>80</v>
      </c>
      <c r="P4" s="289">
        <f>COUNTA(P10:P2657)</f>
        <v>6</v>
      </c>
      <c r="Q4" s="289">
        <f>COUNTA(Q10:Q2657)</f>
        <v>6</v>
      </c>
      <c r="R4" s="289">
        <f>COUNTA(R10:R2657)</f>
        <v>5</v>
      </c>
      <c r="S4" s="289">
        <f>COUNTA(S10:S2657)</f>
        <v>5</v>
      </c>
      <c r="T4" s="289">
        <f>COUNTA(T10:T2657)</f>
        <v>4</v>
      </c>
      <c r="U4" s="289">
        <f>COUNTA(U10:U2657)</f>
        <v>6</v>
      </c>
      <c r="V4" s="290">
        <f>COUNTA(V10:V2657)</f>
        <v>4</v>
      </c>
      <c r="W4" s="291">
        <f>COUNTA(W10:W2657)</f>
        <v>82</v>
      </c>
      <c r="X4" s="292">
        <f>COUNTA(X10:X2657)</f>
        <v>82</v>
      </c>
      <c r="Y4" s="245">
        <f>SUM(Y10:Y97)</f>
        <v>6641</v>
      </c>
      <c r="Z4" s="245">
        <f>SUM(Z10:Z97)</f>
        <v>124550</v>
      </c>
      <c r="AA4" s="245">
        <f>SUM(AA10:AA97)</f>
        <v>364600</v>
      </c>
      <c r="AB4" s="246"/>
      <c r="AC4" s="245">
        <f>Z4/Y4</f>
        <v>18.754705616624001</v>
      </c>
      <c r="AD4" s="245"/>
      <c r="AE4" s="244"/>
      <c r="AF4" s="312">
        <f>COUNTIFS('Detalii blocuri'!AI:AI,"*/planuri*",'Detalii blocuri'!E:E,C4,'Detalii blocuri'!F:F,D4)/AJ4</f>
        <v>0</v>
      </c>
      <c r="AG4" s="313">
        <f>COUNTIFS('Detalii blocuri'!K:K,"&gt;0",'Detalii blocuri'!E:E,C4,'Detalii blocuri'!F:F,D4)/AJ4</f>
        <v>0</v>
      </c>
      <c r="AH4" s="313">
        <f>COUNTIFS('Detalii blocuri'!N:N,"&gt;0",'Detalii blocuri'!E:E,C4,'Detalii blocuri'!F:F,D4)/AJ4</f>
        <v>0</v>
      </c>
      <c r="AI4" s="314">
        <f>SUM(AV4:BA4)/AL4</f>
        <v>0.81300225600495435</v>
      </c>
      <c r="AJ4" s="309">
        <f>SUM(AJ10:AJ97)</f>
        <v>3493</v>
      </c>
      <c r="AK4" s="310">
        <f>SUM(AK10:AK97)</f>
        <v>7632</v>
      </c>
      <c r="AL4" s="311">
        <f>SUM(AL10:AL97)</f>
        <v>135638</v>
      </c>
      <c r="AM4" s="13">
        <f>AL4/AK4</f>
        <v>17.77227463312369</v>
      </c>
      <c r="AN4" s="56"/>
      <c r="AO4" s="14"/>
      <c r="AP4" s="15"/>
      <c r="AQ4" s="57"/>
      <c r="AR4" s="16"/>
      <c r="AS4" s="17"/>
      <c r="AT4" s="17"/>
      <c r="AU4" s="17"/>
      <c r="AV4" s="304">
        <f>SUM(AV10:AV97)</f>
        <v>6197</v>
      </c>
      <c r="AW4" s="305">
        <f>SUM(AW10:AW97)</f>
        <v>13291</v>
      </c>
      <c r="AX4" s="305">
        <f>SUM(AX10:AX97)</f>
        <v>45847</v>
      </c>
      <c r="AY4" s="305">
        <f>SUM(AY10:AY97)</f>
        <v>36128</v>
      </c>
      <c r="AZ4" s="305">
        <f>SUM(AZ10:AZ97)</f>
        <v>8784</v>
      </c>
      <c r="BA4" s="305">
        <f>SUM(BA10:BA97)</f>
        <v>27</v>
      </c>
      <c r="BB4" s="306">
        <f>SUM(BB10:BB97)</f>
        <v>25364</v>
      </c>
      <c r="BC4" s="302">
        <f t="shared" ref="BC4:BH4" si="0">AV4/SUM($AV4:$BA4)</f>
        <v>5.6196383553693524E-2</v>
      </c>
      <c r="BD4" s="303">
        <f t="shared" si="0"/>
        <v>0.12052705080073273</v>
      </c>
      <c r="BE4" s="303">
        <f t="shared" si="0"/>
        <v>0.41575530043346576</v>
      </c>
      <c r="BF4" s="303">
        <f t="shared" si="0"/>
        <v>0.32762029127446179</v>
      </c>
      <c r="BG4" s="303">
        <f t="shared" si="0"/>
        <v>7.9656129277980298E-2</v>
      </c>
      <c r="BH4" s="96">
        <f t="shared" si="0"/>
        <v>2.4484465966592304E-4</v>
      </c>
      <c r="BI4" s="9" t="s">
        <v>1331</v>
      </c>
      <c r="BJ4" s="10" t="s">
        <v>1319</v>
      </c>
      <c r="BK4" s="10" t="s">
        <v>1320</v>
      </c>
      <c r="BL4" s="10" t="s">
        <v>1321</v>
      </c>
      <c r="BM4" s="10" t="s">
        <v>1322</v>
      </c>
      <c r="BN4" s="10" t="s">
        <v>1323</v>
      </c>
      <c r="BO4" s="10" t="s">
        <v>1324</v>
      </c>
      <c r="BP4" s="10" t="s">
        <v>1325</v>
      </c>
      <c r="BQ4" s="10" t="s">
        <v>1326</v>
      </c>
      <c r="BR4" s="10" t="s">
        <v>1327</v>
      </c>
      <c r="BS4" s="10" t="s">
        <v>1328</v>
      </c>
      <c r="BT4" s="10" t="s">
        <v>1329</v>
      </c>
      <c r="BU4" s="10" t="s">
        <v>1330</v>
      </c>
      <c r="BV4" s="11" t="s">
        <v>1317</v>
      </c>
      <c r="BW4" s="40" t="s">
        <v>1331</v>
      </c>
      <c r="BX4" s="12" t="s">
        <v>1319</v>
      </c>
      <c r="BY4" s="12" t="s">
        <v>1320</v>
      </c>
      <c r="BZ4" s="12" t="s">
        <v>1321</v>
      </c>
      <c r="CA4" s="12" t="s">
        <v>1322</v>
      </c>
      <c r="CB4" s="12" t="s">
        <v>1323</v>
      </c>
      <c r="CC4" s="12" t="s">
        <v>1324</v>
      </c>
      <c r="CD4" s="12" t="s">
        <v>1325</v>
      </c>
      <c r="CE4" s="12" t="s">
        <v>1326</v>
      </c>
      <c r="CF4" s="12" t="s">
        <v>1327</v>
      </c>
      <c r="CG4" s="12" t="s">
        <v>1328</v>
      </c>
      <c r="CH4" s="12" t="s">
        <v>1329</v>
      </c>
      <c r="CI4" s="12" t="s">
        <v>1330</v>
      </c>
      <c r="CJ4" s="12" t="s">
        <v>1317</v>
      </c>
      <c r="CK4" s="56" t="s">
        <v>1331</v>
      </c>
      <c r="CL4" s="14" t="s">
        <v>1319</v>
      </c>
      <c r="CM4" s="14" t="s">
        <v>1320</v>
      </c>
      <c r="CN4" s="14" t="s">
        <v>1321</v>
      </c>
      <c r="CO4" s="14" t="s">
        <v>1322</v>
      </c>
      <c r="CP4" s="14" t="s">
        <v>1323</v>
      </c>
      <c r="CQ4" s="14" t="s">
        <v>1324</v>
      </c>
      <c r="CR4" s="14" t="s">
        <v>1325</v>
      </c>
      <c r="CS4" s="14" t="s">
        <v>1326</v>
      </c>
      <c r="CT4" s="14" t="s">
        <v>1327</v>
      </c>
      <c r="CU4" s="14" t="s">
        <v>1328</v>
      </c>
      <c r="CV4" s="14" t="s">
        <v>1329</v>
      </c>
      <c r="CW4" s="14" t="s">
        <v>1330</v>
      </c>
      <c r="CX4" s="14" t="s">
        <v>1317</v>
      </c>
      <c r="CY4" s="79">
        <f>SUM(CY10:CY97)</f>
        <v>8</v>
      </c>
      <c r="CZ4" s="80">
        <f>SUM(CZ10:CZ97)</f>
        <v>95</v>
      </c>
      <c r="DA4" s="80">
        <f>SUM(DA10:DA97)</f>
        <v>144</v>
      </c>
      <c r="DB4" s="80">
        <f>SUM(DB10:DB97)</f>
        <v>277</v>
      </c>
      <c r="DC4" s="80">
        <f>SUM(DC10:DC97)</f>
        <v>2163</v>
      </c>
      <c r="DD4" s="80">
        <f>SUM(DD10:DD97)</f>
        <v>75</v>
      </c>
      <c r="DE4" s="80">
        <f>SUM(DE10:DE97)</f>
        <v>78</v>
      </c>
      <c r="DF4" s="80">
        <f>SUM(DF10:DF97)</f>
        <v>57</v>
      </c>
      <c r="DG4" s="80">
        <f>SUM(DG10:DG97)</f>
        <v>130</v>
      </c>
      <c r="DH4" s="80">
        <f>SUM(DH10:DH97)</f>
        <v>49</v>
      </c>
      <c r="DI4" s="80">
        <f>SUM(DI10:DI97)</f>
        <v>206</v>
      </c>
      <c r="DJ4" s="80">
        <f>SUM(DJ10:DJ97)</f>
        <v>14</v>
      </c>
      <c r="DK4" s="80">
        <f>SUM(DK10:DK97)</f>
        <v>8</v>
      </c>
      <c r="DL4" s="80">
        <f>SUM(DL10:DL97)</f>
        <v>3</v>
      </c>
      <c r="DM4" s="80">
        <f>SUM(DM10:DM97)</f>
        <v>0</v>
      </c>
      <c r="DN4" s="80">
        <f>SUM(DN10:DN97)</f>
        <v>1</v>
      </c>
      <c r="DO4" s="80">
        <f>SUM(DO10:DO97)</f>
        <v>2</v>
      </c>
      <c r="DP4" s="80">
        <f>SUM(DP10:DP97)</f>
        <v>1</v>
      </c>
      <c r="DQ4" s="80">
        <f>SUM(DQ10:DQ97)</f>
        <v>0</v>
      </c>
      <c r="DR4" s="80">
        <f>SUM(DR10:DR97)</f>
        <v>1</v>
      </c>
      <c r="DS4" s="80">
        <f>SUM(DS10:DS97)</f>
        <v>0</v>
      </c>
      <c r="DT4" s="80">
        <f>SUM(DT10:DT97)</f>
        <v>0</v>
      </c>
      <c r="DU4" s="80">
        <f>SUM(DU10:DU97)</f>
        <v>1</v>
      </c>
      <c r="DV4" s="80">
        <f>SUM(DV10:DV97)</f>
        <v>0</v>
      </c>
      <c r="DW4" s="80">
        <f>SUM(DW10:DW97)</f>
        <v>0</v>
      </c>
      <c r="DX4" s="80">
        <f>SUM(DX10:DX97)</f>
        <v>1</v>
      </c>
      <c r="DY4" s="80">
        <f>SUM(DY10:DY97)</f>
        <v>0</v>
      </c>
      <c r="DZ4" s="81">
        <f>SUM(DZ10:DZ97)</f>
        <v>98</v>
      </c>
      <c r="EA4" s="81">
        <f>SUM(EA10:EA97)</f>
        <v>41</v>
      </c>
      <c r="EB4" s="103"/>
    </row>
    <row r="5" spans="1:132" ht="13.5" thickTop="1">
      <c r="B5" s="24"/>
      <c r="C5" s="24"/>
      <c r="D5" s="24"/>
      <c r="E5" s="24"/>
      <c r="F5" s="24"/>
      <c r="G5" s="24"/>
      <c r="H5" s="24"/>
      <c r="I5" s="24"/>
      <c r="J5" s="24"/>
      <c r="K5" s="24"/>
      <c r="L5" s="24"/>
      <c r="M5" s="24"/>
      <c r="N5" s="24"/>
      <c r="O5" s="24"/>
      <c r="P5" s="24"/>
      <c r="Q5" s="24"/>
      <c r="R5" s="24"/>
      <c r="S5" s="24"/>
      <c r="T5" s="24"/>
      <c r="U5" s="24"/>
      <c r="V5" s="24"/>
      <c r="W5" s="24"/>
      <c r="X5" s="24"/>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row>
    <row r="6" spans="1:132" ht="26.25">
      <c r="B6" s="208" t="s">
        <v>1231</v>
      </c>
    </row>
    <row r="7" spans="1:132" ht="18">
      <c r="B7" s="209" t="s">
        <v>1052</v>
      </c>
      <c r="Y7" s="231"/>
      <c r="Z7" s="231"/>
      <c r="AA7" s="231"/>
      <c r="AB7" s="231"/>
      <c r="AC7" s="231"/>
      <c r="AD7" s="231"/>
      <c r="AE7" s="231"/>
      <c r="AF7" s="231"/>
      <c r="AG7" s="231"/>
      <c r="AH7" s="231"/>
      <c r="AI7" s="231"/>
      <c r="AJ7" s="231"/>
      <c r="AK7" s="231"/>
      <c r="AL7" s="231"/>
      <c r="AM7" s="231"/>
      <c r="AN7" s="231"/>
      <c r="AO7" s="231"/>
      <c r="AP7" s="231"/>
      <c r="AQ7" s="231"/>
      <c r="AR7" s="231"/>
      <c r="AS7" s="231"/>
      <c r="AT7" s="231"/>
      <c r="AU7" s="231"/>
      <c r="AV7" s="231"/>
      <c r="AW7" s="231"/>
      <c r="AX7" s="231"/>
      <c r="AY7" s="231"/>
      <c r="AZ7" s="231"/>
      <c r="BA7" s="231"/>
      <c r="BB7" s="231"/>
      <c r="BC7" s="231"/>
      <c r="BD7" s="231"/>
      <c r="BE7" s="231"/>
      <c r="BF7" s="231"/>
      <c r="BG7" s="231"/>
      <c r="BH7" s="231"/>
      <c r="BI7" s="231"/>
      <c r="BJ7" s="231"/>
      <c r="BK7" s="231"/>
      <c r="BL7" s="231"/>
      <c r="BM7" s="231"/>
      <c r="BN7" s="231"/>
      <c r="BO7" s="231"/>
      <c r="BP7" s="231"/>
      <c r="BQ7" s="231"/>
      <c r="BR7" s="231"/>
      <c r="BS7" s="231"/>
      <c r="BT7" s="231"/>
      <c r="BU7" s="231"/>
      <c r="BV7" s="231"/>
      <c r="BW7" s="231"/>
      <c r="BX7" s="231"/>
      <c r="BY7" s="231"/>
      <c r="BZ7" s="231"/>
      <c r="CA7" s="231"/>
      <c r="CB7" s="231"/>
      <c r="CC7" s="231"/>
      <c r="CD7" s="231"/>
      <c r="CE7" s="231"/>
      <c r="CF7" s="231"/>
      <c r="CG7" s="231"/>
      <c r="CH7" s="231"/>
      <c r="CI7" s="231"/>
      <c r="CJ7" s="231"/>
      <c r="CK7" s="231"/>
      <c r="CL7" s="231"/>
      <c r="CM7" s="231"/>
      <c r="CN7" s="231"/>
      <c r="CO7" s="231"/>
      <c r="CP7" s="231"/>
      <c r="CQ7" s="231"/>
      <c r="CR7" s="231"/>
      <c r="CS7" s="231"/>
      <c r="CT7" s="231"/>
      <c r="CU7" s="231"/>
      <c r="CV7" s="231"/>
      <c r="CW7" s="231"/>
      <c r="CX7" s="231"/>
      <c r="CY7" s="231"/>
      <c r="CZ7" s="231"/>
      <c r="DA7" s="231"/>
      <c r="DB7" s="231"/>
      <c r="DC7" s="231"/>
      <c r="DD7" s="231"/>
      <c r="DE7" s="231"/>
      <c r="DF7" s="231"/>
      <c r="DG7" s="231"/>
      <c r="DH7" s="231"/>
      <c r="DI7" s="231"/>
      <c r="DJ7" s="231"/>
      <c r="DK7" s="231"/>
      <c r="DL7" s="231"/>
      <c r="DM7" s="231"/>
      <c r="DN7" s="231"/>
      <c r="DO7" s="231"/>
      <c r="DP7" s="231"/>
      <c r="DQ7" s="231"/>
      <c r="DR7" s="231"/>
      <c r="DS7" s="231"/>
      <c r="DT7" s="231"/>
      <c r="DU7" s="231"/>
      <c r="DV7" s="231"/>
      <c r="DW7" s="231"/>
      <c r="DX7" s="231"/>
      <c r="DY7" s="231"/>
      <c r="DZ7" s="231"/>
      <c r="EA7" s="231"/>
      <c r="EB7" s="231"/>
    </row>
    <row r="8" spans="1:132" ht="18">
      <c r="B8" s="209" t="s">
        <v>1507</v>
      </c>
      <c r="Y8" s="231"/>
      <c r="Z8" s="231"/>
      <c r="AA8" s="231"/>
      <c r="AB8" s="231"/>
      <c r="AC8" s="231"/>
      <c r="AD8" s="231"/>
      <c r="AE8" s="231"/>
      <c r="AF8" s="231"/>
      <c r="AG8" s="231"/>
      <c r="AH8" s="231"/>
      <c r="AI8" s="231"/>
      <c r="AJ8" s="231"/>
      <c r="AK8" s="231"/>
      <c r="AL8" s="231"/>
      <c r="AM8" s="231"/>
      <c r="AN8" s="231"/>
      <c r="AO8" s="231"/>
      <c r="AP8" s="231"/>
      <c r="AQ8" s="231"/>
      <c r="AR8" s="231"/>
      <c r="AS8" s="231"/>
      <c r="AT8" s="231"/>
      <c r="AU8" s="231"/>
      <c r="AV8" s="231"/>
      <c r="AW8" s="231"/>
      <c r="AX8" s="231"/>
      <c r="AY8" s="231"/>
      <c r="AZ8" s="231"/>
      <c r="BA8" s="231"/>
      <c r="BB8" s="231"/>
      <c r="BC8" s="231"/>
      <c r="BD8" s="231"/>
      <c r="BE8" s="231"/>
      <c r="BF8" s="231"/>
      <c r="BG8" s="231"/>
      <c r="BH8" s="231"/>
      <c r="BI8" s="231"/>
      <c r="BJ8" s="231"/>
      <c r="BK8" s="231"/>
      <c r="BL8" s="231"/>
      <c r="BM8" s="231"/>
      <c r="BN8" s="231"/>
      <c r="BO8" s="231"/>
      <c r="BP8" s="231"/>
      <c r="BQ8" s="231"/>
      <c r="BR8" s="231"/>
      <c r="BS8" s="231"/>
      <c r="BT8" s="231"/>
      <c r="BU8" s="231"/>
      <c r="BV8" s="231"/>
      <c r="BW8" s="231"/>
      <c r="BX8" s="231"/>
      <c r="BY8" s="231"/>
      <c r="BZ8" s="231"/>
      <c r="CA8" s="231"/>
      <c r="CB8" s="231"/>
      <c r="CC8" s="231"/>
      <c r="CD8" s="231"/>
      <c r="CE8" s="231"/>
      <c r="CF8" s="231"/>
      <c r="CG8" s="231"/>
      <c r="CH8" s="231"/>
      <c r="CI8" s="231"/>
      <c r="CJ8" s="231"/>
      <c r="CK8" s="231"/>
      <c r="CL8" s="231"/>
      <c r="CM8" s="231"/>
      <c r="CN8" s="231"/>
      <c r="CO8" s="231"/>
      <c r="CP8" s="231"/>
      <c r="CQ8" s="231"/>
      <c r="CR8" s="231"/>
      <c r="CS8" s="231"/>
      <c r="CT8" s="231"/>
      <c r="CU8" s="231"/>
      <c r="CV8" s="231"/>
      <c r="CW8" s="231"/>
      <c r="CX8" s="231"/>
      <c r="CY8" s="231"/>
      <c r="CZ8" s="231"/>
      <c r="DA8" s="231"/>
      <c r="DB8" s="231"/>
      <c r="DC8" s="231"/>
      <c r="DD8" s="231"/>
      <c r="DE8" s="231"/>
      <c r="DF8" s="231"/>
      <c r="DG8" s="231"/>
      <c r="DH8" s="231"/>
      <c r="DI8" s="231"/>
      <c r="DJ8" s="231"/>
      <c r="DK8" s="231"/>
      <c r="DL8" s="231"/>
      <c r="DM8" s="231"/>
      <c r="DN8" s="231"/>
      <c r="DO8" s="231"/>
      <c r="DP8" s="231"/>
      <c r="DQ8" s="231"/>
      <c r="DR8" s="231"/>
      <c r="DS8" s="231"/>
      <c r="DT8" s="231"/>
      <c r="DU8" s="231"/>
      <c r="DV8" s="231"/>
      <c r="DW8" s="231"/>
      <c r="DX8" s="231"/>
      <c r="DY8" s="231"/>
      <c r="DZ8" s="231"/>
      <c r="EA8" s="231"/>
      <c r="EB8" s="231"/>
    </row>
    <row r="9" spans="1:132" ht="13.5" thickBot="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1"/>
      <c r="BQ9" s="231"/>
      <c r="BR9" s="231"/>
      <c r="BS9" s="231"/>
      <c r="BT9" s="231"/>
      <c r="BU9" s="231"/>
      <c r="BV9" s="231"/>
      <c r="BW9" s="231"/>
      <c r="BX9" s="231"/>
      <c r="BY9" s="231"/>
      <c r="BZ9" s="231"/>
      <c r="CA9" s="231"/>
      <c r="CB9" s="231"/>
      <c r="CC9" s="231"/>
      <c r="CD9" s="231"/>
      <c r="CE9" s="231"/>
      <c r="CF9" s="231"/>
      <c r="CG9" s="231"/>
      <c r="CH9" s="231"/>
      <c r="CI9" s="231"/>
      <c r="CJ9" s="231"/>
      <c r="CK9" s="231"/>
      <c r="CL9" s="231"/>
      <c r="CM9" s="231"/>
      <c r="CN9" s="231"/>
      <c r="CO9" s="231"/>
      <c r="CP9" s="231"/>
      <c r="CQ9" s="231"/>
      <c r="CR9" s="231"/>
      <c r="CS9" s="231"/>
      <c r="CT9" s="231"/>
      <c r="CU9" s="231"/>
      <c r="CV9" s="231"/>
      <c r="CW9" s="231"/>
      <c r="CX9" s="231"/>
      <c r="CY9" s="231"/>
      <c r="CZ9" s="231"/>
      <c r="DA9" s="231"/>
      <c r="DB9" s="231"/>
      <c r="DC9" s="231"/>
      <c r="DD9" s="231"/>
      <c r="DE9" s="231"/>
      <c r="DF9" s="231"/>
      <c r="DG9" s="231"/>
      <c r="DH9" s="231"/>
      <c r="DI9" s="231"/>
      <c r="DJ9" s="231"/>
      <c r="DK9" s="231"/>
      <c r="DL9" s="231"/>
      <c r="DM9" s="231"/>
      <c r="DN9" s="231"/>
      <c r="DO9" s="231"/>
      <c r="DP9" s="231"/>
      <c r="DQ9" s="231"/>
      <c r="DR9" s="231"/>
      <c r="DS9" s="231"/>
      <c r="DT9" s="231"/>
      <c r="DU9" s="231"/>
      <c r="DV9" s="231"/>
      <c r="DW9" s="231"/>
      <c r="DX9" s="231"/>
      <c r="DY9" s="231"/>
      <c r="DZ9" s="231"/>
      <c r="EA9" s="231"/>
      <c r="EB9" s="231"/>
    </row>
    <row r="10" spans="1:132" ht="18.75" thickBot="1">
      <c r="A10" s="113" t="s">
        <v>100</v>
      </c>
      <c r="B10" s="125"/>
      <c r="C10" s="220" t="s">
        <v>206</v>
      </c>
      <c r="D10" s="293"/>
      <c r="E10" s="293"/>
      <c r="F10" s="44"/>
      <c r="G10" s="43" t="s">
        <v>9</v>
      </c>
      <c r="H10" s="294" t="s">
        <v>9</v>
      </c>
      <c r="I10" s="342"/>
      <c r="J10" s="295"/>
      <c r="K10" s="295"/>
      <c r="L10" s="296"/>
      <c r="M10" s="297"/>
      <c r="N10" s="297"/>
      <c r="O10" s="297"/>
      <c r="P10" s="297"/>
      <c r="Q10" s="297"/>
      <c r="R10" s="297"/>
      <c r="S10" s="297"/>
      <c r="T10" s="297"/>
      <c r="U10" s="297"/>
      <c r="V10" s="298"/>
      <c r="W10" s="51" t="str">
        <f t="shared" ref="W10:W45" si="1">IFERROR((L10/O10),"")</f>
        <v/>
      </c>
      <c r="X10" s="52" t="str">
        <f t="shared" ref="X10:X45" si="2">IFERROR((O10/S10),"")</f>
        <v/>
      </c>
      <c r="Y10" s="299"/>
      <c r="Z10" s="299"/>
      <c r="AA10" s="299"/>
      <c r="AB10" s="254"/>
      <c r="AC10" s="299"/>
      <c r="AD10" s="299"/>
      <c r="AE10" s="346"/>
      <c r="AF10" s="336"/>
      <c r="AG10" s="337"/>
      <c r="AH10" s="337"/>
      <c r="AI10" s="338"/>
      <c r="AJ10" s="339"/>
      <c r="AK10" s="340"/>
      <c r="AL10" s="340"/>
      <c r="AM10" s="341"/>
      <c r="AN10" s="250"/>
      <c r="AO10" s="251"/>
      <c r="AP10" s="252"/>
      <c r="AQ10" s="343"/>
      <c r="AR10" s="344"/>
      <c r="AS10" s="345"/>
      <c r="AT10" s="345"/>
      <c r="AU10" s="345"/>
      <c r="AV10" s="347"/>
      <c r="AW10" s="348"/>
      <c r="AX10" s="348"/>
      <c r="AY10" s="348"/>
      <c r="AZ10" s="348"/>
      <c r="BA10" s="348"/>
      <c r="BB10" s="349"/>
      <c r="BC10" s="255"/>
      <c r="BD10" s="256"/>
      <c r="BE10" s="256"/>
      <c r="BF10" s="256"/>
      <c r="BG10" s="256"/>
      <c r="BH10" s="249"/>
      <c r="BI10" s="264"/>
      <c r="BJ10" s="265"/>
      <c r="BK10" s="265"/>
      <c r="BL10" s="265"/>
      <c r="BM10" s="265"/>
      <c r="BN10" s="49"/>
      <c r="BO10" s="265"/>
      <c r="BP10" s="265"/>
      <c r="BQ10" s="49"/>
      <c r="BR10" s="265"/>
      <c r="BS10" s="265"/>
      <c r="BT10" s="49"/>
      <c r="BU10" s="265"/>
      <c r="BV10" s="265"/>
      <c r="BW10" s="266"/>
      <c r="BX10" s="267"/>
      <c r="BY10" s="267"/>
      <c r="BZ10" s="267"/>
      <c r="CA10" s="267"/>
      <c r="CB10" s="50"/>
      <c r="CC10" s="267"/>
      <c r="CD10" s="267"/>
      <c r="CE10" s="50"/>
      <c r="CF10" s="267"/>
      <c r="CG10" s="267"/>
      <c r="CH10" s="50"/>
      <c r="CI10" s="267"/>
      <c r="CJ10" s="267"/>
      <c r="CK10" s="268"/>
      <c r="CL10" s="269"/>
      <c r="CM10" s="269"/>
      <c r="CN10" s="269"/>
      <c r="CO10" s="269"/>
      <c r="CP10" s="99"/>
      <c r="CQ10" s="269"/>
      <c r="CR10" s="269"/>
      <c r="CS10" s="99"/>
      <c r="CT10" s="269"/>
      <c r="CU10" s="269"/>
      <c r="CV10" s="99"/>
      <c r="CW10" s="269"/>
      <c r="CX10" s="269"/>
      <c r="CY10" s="270"/>
      <c r="CZ10" s="271"/>
      <c r="DA10" s="271"/>
      <c r="DB10" s="271"/>
      <c r="DC10" s="271"/>
      <c r="DD10" s="253"/>
      <c r="DE10" s="271"/>
      <c r="DF10" s="271"/>
      <c r="DG10" s="271"/>
      <c r="DH10" s="271"/>
      <c r="DI10" s="253"/>
      <c r="DJ10" s="271"/>
      <c r="DK10" s="271"/>
      <c r="DL10" s="271"/>
      <c r="DM10" s="271"/>
      <c r="DN10" s="253"/>
      <c r="DO10" s="271"/>
      <c r="DP10" s="271"/>
      <c r="DQ10" s="271"/>
      <c r="DR10" s="271"/>
      <c r="DS10" s="253"/>
      <c r="DT10" s="271"/>
      <c r="DU10" s="271"/>
      <c r="DV10" s="271"/>
      <c r="DW10" s="271"/>
      <c r="DX10" s="253"/>
      <c r="DY10" s="271"/>
      <c r="DZ10" s="271"/>
      <c r="EA10" s="272"/>
      <c r="EB10" s="103"/>
    </row>
    <row r="11" spans="1:132">
      <c r="A11" s="113" t="s">
        <v>202</v>
      </c>
      <c r="B11" s="258" t="s">
        <v>650</v>
      </c>
      <c r="C11" s="363" t="s">
        <v>206</v>
      </c>
      <c r="D11" s="261" t="s">
        <v>649</v>
      </c>
      <c r="E11" s="261"/>
      <c r="F11" s="262" t="s">
        <v>1255</v>
      </c>
      <c r="G11" s="300" t="s">
        <v>1508</v>
      </c>
      <c r="H11" s="257" t="s">
        <v>1508</v>
      </c>
      <c r="I11" s="318" t="s">
        <v>1511</v>
      </c>
      <c r="J11" s="259">
        <v>46.77</v>
      </c>
      <c r="K11" s="259">
        <v>23.58</v>
      </c>
      <c r="L11" s="319">
        <v>286598</v>
      </c>
      <c r="M11" s="320">
        <v>324576</v>
      </c>
      <c r="N11" s="320">
        <v>317953</v>
      </c>
      <c r="O11" s="320">
        <v>328602</v>
      </c>
      <c r="P11" s="320">
        <v>262858</v>
      </c>
      <c r="Q11" s="320">
        <v>185663</v>
      </c>
      <c r="R11" s="320">
        <v>154723</v>
      </c>
      <c r="S11" s="247">
        <v>117915</v>
      </c>
      <c r="T11" s="247">
        <v>110956</v>
      </c>
      <c r="U11" s="247">
        <v>100844</v>
      </c>
      <c r="V11" s="321">
        <v>60808</v>
      </c>
      <c r="W11" s="334">
        <f t="shared" si="1"/>
        <v>0.87217363254027669</v>
      </c>
      <c r="X11" s="335">
        <f t="shared" si="2"/>
        <v>2.7867701310265871</v>
      </c>
      <c r="Y11" s="301">
        <v>4540</v>
      </c>
      <c r="Z11" s="301">
        <v>90500</v>
      </c>
      <c r="AA11" s="301">
        <f t="shared" ref="AA11:AA20" si="3">Z11*AD11</f>
        <v>262450</v>
      </c>
      <c r="AB11" s="68">
        <f t="shared" ref="AB11:AB16" si="4">AA11/O11</f>
        <v>0.79868655698991486</v>
      </c>
      <c r="AC11" s="301">
        <f t="shared" ref="AC11:AC16" si="5">Z11/Y11</f>
        <v>19.933920704845814</v>
      </c>
      <c r="AD11" s="301">
        <v>2.9</v>
      </c>
      <c r="AE11" s="322">
        <v>0.01</v>
      </c>
      <c r="AF11" s="323">
        <f>COUNTIFS('Detalii blocuri'!AI:AI,"*/planuri*",'Detalii blocuri'!E:E,C11,'Detalii blocuri'!F:F,D11)/AJ11</f>
        <v>0.68220793140407288</v>
      </c>
      <c r="AG11" s="324">
        <f>COUNTIFS('Detalii blocuri'!K:K,"&gt;0",'Detalii blocuri'!E:E,C11,'Detalii blocuri'!F:F,D11)/AJ11</f>
        <v>0.977491961414791</v>
      </c>
      <c r="AH11" s="324">
        <f>COUNTIFS('Detalii blocuri'!N:N,"&gt;0",'Detalii blocuri'!E:E,C11,'Detalii blocuri'!F:F,D11)/AJ11</f>
        <v>0.97588424437299037</v>
      </c>
      <c r="AI11" s="325">
        <f t="shared" ref="AI11:AI20" si="6">SUM(AV11:BA11)/AL11</f>
        <v>0.86398473770690665</v>
      </c>
      <c r="AJ11" s="326">
        <f>COUNTIFS('Detalii blocuri'!C:C,"&gt;0",'Detalii blocuri'!E:E,C11,'Detalii blocuri'!F:F,D11)</f>
        <v>1866</v>
      </c>
      <c r="AK11" s="47">
        <f>SUMIFS('Detalii blocuri'!K:K,'Detalii blocuri'!E:E,C11,'Detalii blocuri'!F:F,D11)</f>
        <v>4548</v>
      </c>
      <c r="AL11" s="47">
        <f>SUMIFS('Detalii blocuri'!N:N,'Detalii blocuri'!E:E,C11,'Detalii blocuri'!F:F,D11)</f>
        <v>90681</v>
      </c>
      <c r="AM11" s="327">
        <f t="shared" ref="AM11:AM20" si="7">AL11/AK11</f>
        <v>19.938654353562004</v>
      </c>
      <c r="AN11" s="65">
        <f>COUNTIFS('Detalii blocuri'!C:C,"&gt;0",'Detalii blocuri'!J:J,"da*",'Detalii blocuri'!E:E,C11,'Detalii blocuri'!F:F,D11)/AJ11</f>
        <v>0.20418006430868169</v>
      </c>
      <c r="AO11" s="66">
        <f>SUMIFS('Detalii blocuri'!K:K,'Detalii blocuri'!J:J,"da*",'Detalii blocuri'!E:E,C11,'Detalii blocuri'!F:F,D11)/AK11</f>
        <v>0.18007915567282323</v>
      </c>
      <c r="AP11" s="67">
        <f>SUMIFS('Detalii blocuri'!N:N,'Detalii blocuri'!J:J,"da*",'Detalii blocuri'!E:E,C11,'Detalii blocuri'!F:F,D11)/AL11</f>
        <v>0.36670305797245289</v>
      </c>
      <c r="AQ11" s="328">
        <f>SUMIFS('Detalii blocuri'!N:N,'Detalii blocuri'!AD:AD,"*cf1*",'Detalii blocuri'!E:E,C11,'Detalii blocuri'!F:F,D11)/AL11</f>
        <v>0.60887065647710104</v>
      </c>
      <c r="AR11" s="329">
        <f>SUMIFS('Detalii blocuri'!N:N,'Detalii blocuri'!AD:AD,"*cf2*",'Detalii blocuri'!E:E,C11,'Detalii blocuri'!F:F,D11)/AL11</f>
        <v>9.3062493796936513E-2</v>
      </c>
      <c r="AS11" s="330">
        <f>SUMIFS('Detalii blocuri'!N:N,'Detalii blocuri'!AD:AD,"*cf3*",'Detalii blocuri'!E:E,C11,'Detalii blocuri'!F:F,D11)/AL11</f>
        <v>1.3233202104079135E-2</v>
      </c>
      <c r="AT11" s="330">
        <f>SUMIFS('Detalii blocuri'!N:N,'Detalii blocuri'!AD:AD,"*cămin*",'Detalii blocuri'!E:E,C11,'Detalii blocuri'!F:F,D11)/AL11</f>
        <v>5.8435614957929448E-2</v>
      </c>
      <c r="AU11" s="330">
        <f t="shared" ref="AU11:AU20" si="8">1-AQ11-AR11-AS11-AT11</f>
        <v>0.22639803266395384</v>
      </c>
      <c r="AV11" s="331">
        <f>SUMIFS('Detalii blocuri'!O:O,'Detalii blocuri'!E:E,C11,'Detalii blocuri'!F:F,D11)</f>
        <v>4913</v>
      </c>
      <c r="AW11" s="332">
        <f>SUMIFS('Detalii blocuri'!P:P,'Detalii blocuri'!E:E,C11,'Detalii blocuri'!F:F,D11)</f>
        <v>10304</v>
      </c>
      <c r="AX11" s="332">
        <f>SUMIFS('Detalii blocuri'!Q:Q,'Detalii blocuri'!E:E,C11,'Detalii blocuri'!F:F,D11)</f>
        <v>30504</v>
      </c>
      <c r="AY11" s="332">
        <f>SUMIFS('Detalii blocuri'!R:R,'Detalii blocuri'!E:E,C11,'Detalii blocuri'!F:F,D11)</f>
        <v>25526</v>
      </c>
      <c r="AZ11" s="332">
        <f>SUMIFS('Detalii blocuri'!S:S,'Detalii blocuri'!E:E,C11,'Detalii blocuri'!F:F,D11)</f>
        <v>7075</v>
      </c>
      <c r="BA11" s="332">
        <f>SUMIFS('Detalii blocuri'!T:T,'Detalii blocuri'!E:E,C11,'Detalii blocuri'!F:F,D11)</f>
        <v>25</v>
      </c>
      <c r="BB11" s="333">
        <f t="shared" ref="BB11:BB20" si="9">AL11-SUM(AV11:BA11)</f>
        <v>12334</v>
      </c>
      <c r="BC11" s="100">
        <f t="shared" ref="BC11:BC20" si="10">AV11/SUM($AV11:$BA11)</f>
        <v>6.2708208355138045E-2</v>
      </c>
      <c r="BD11" s="97">
        <f t="shared" ref="BD11:BD20" si="11">AW11/SUM($AV11:$BA11)</f>
        <v>0.13151747992903365</v>
      </c>
      <c r="BE11" s="97">
        <f t="shared" ref="BE11:BE20" si="12">AX11/SUM($AV11:$BA11)</f>
        <v>0.38934483770916561</v>
      </c>
      <c r="BF11" s="97">
        <f t="shared" ref="BF11:BF20" si="13">AY11/SUM($AV11:$BA11)</f>
        <v>0.32580698686612125</v>
      </c>
      <c r="BG11" s="97">
        <f t="shared" ref="BG11:BG20" si="14">AZ11/SUM($AV11:$BA11)</f>
        <v>9.0303393875962062E-2</v>
      </c>
      <c r="BH11" s="98">
        <f t="shared" ref="BH11:BH20" si="15">BA11/SUM($AV11:$BA11)</f>
        <v>3.1909326457937127E-4</v>
      </c>
      <c r="BI11" s="105">
        <f>COUNTIFS('Detalii blocuri'!$E:$E,$C11,'Detalii blocuri'!$F:$F,$D11,'Detalii blocuri'!$AB:$AB,BI$4)</f>
        <v>5</v>
      </c>
      <c r="BJ11" s="106">
        <f>COUNTIFS('Detalii blocuri'!$E:$E,$C11,'Detalii blocuri'!$F:$F,$D11,'Detalii blocuri'!$AB:$AB,BJ$4)</f>
        <v>48</v>
      </c>
      <c r="BK11" s="106">
        <f>COUNTIFS('Detalii blocuri'!$E:$E,$C11,'Detalii blocuri'!$F:$F,$D11,'Detalii blocuri'!$AB:$AB,BK$4)</f>
        <v>103</v>
      </c>
      <c r="BL11" s="106">
        <f>COUNTIFS('Detalii blocuri'!$E:$E,$C11,'Detalii blocuri'!$F:$F,$D11,'Detalii blocuri'!$AB:$AB,BL$4)</f>
        <v>145</v>
      </c>
      <c r="BM11" s="106">
        <f>COUNTIFS('Detalii blocuri'!$E:$E,$C11,'Detalii blocuri'!$F:$F,$D11,'Detalii blocuri'!$AB:$AB,BM$4)</f>
        <v>149</v>
      </c>
      <c r="BN11" s="45">
        <f>COUNTIFS('Detalii blocuri'!$E:$E,$C11,'Detalii blocuri'!$F:$F,$D11,'Detalii blocuri'!$AB:$AB,BN$4)</f>
        <v>224</v>
      </c>
      <c r="BO11" s="106">
        <f>COUNTIFS('Detalii blocuri'!$E:$E,$C11,'Detalii blocuri'!$F:$F,$D11,'Detalii blocuri'!$AB:$AB,BO$4)</f>
        <v>169</v>
      </c>
      <c r="BP11" s="106">
        <f>COUNTIFS('Detalii blocuri'!$E:$E,$C11,'Detalii blocuri'!$F:$F,$D11,'Detalii blocuri'!$AB:$AB,BP$4)</f>
        <v>93</v>
      </c>
      <c r="BQ11" s="45">
        <f>COUNTIFS('Detalii blocuri'!$E:$E,$C11,'Detalii blocuri'!$F:$F,$D11,'Detalii blocuri'!$AB:$AB,BQ$4)</f>
        <v>336</v>
      </c>
      <c r="BR11" s="106">
        <f>COUNTIFS('Detalii blocuri'!$E:$E,$C11,'Detalii blocuri'!$F:$F,$D11,'Detalii blocuri'!$AB:$AB,BR$4)</f>
        <v>450</v>
      </c>
      <c r="BS11" s="106">
        <f>COUNTIFS('Detalii blocuri'!$E:$E,$C11,'Detalii blocuri'!$F:$F,$D11,'Detalii blocuri'!$AB:$AB,BS$4)</f>
        <v>121</v>
      </c>
      <c r="BT11" s="45">
        <f>COUNTIFS('Detalii blocuri'!$E:$E,$C11,'Detalii blocuri'!$F:$F,$D11,'Detalii blocuri'!$AB:$AB,BT$4)</f>
        <v>0</v>
      </c>
      <c r="BU11" s="106">
        <f>COUNTIFS('Detalii blocuri'!$E:$E,$C11,'Detalii blocuri'!$F:$F,$D11,'Detalii blocuri'!$AB:$AB,BU$4)</f>
        <v>1</v>
      </c>
      <c r="BV11" s="106">
        <f>COUNTIFS('Detalii blocuri'!$E:$E,$C11,'Detalii blocuri'!$F:$F,$D11,'Detalii blocuri'!$AB:$AB,BV$4)</f>
        <v>57</v>
      </c>
      <c r="BW11" s="107">
        <f>SUMIFS('Detalii blocuri'!$K:$K,'Detalii blocuri'!$E:$E,$C11,'Detalii blocuri'!$F:$F,$D11,'Detalii blocuri'!$AB:$AB,BW$4)</f>
        <v>0</v>
      </c>
      <c r="BX11" s="108">
        <f>SUMIFS('Detalii blocuri'!$K:$K,'Detalii blocuri'!$E:$E,$C11,'Detalii blocuri'!$F:$F,$D11,'Detalii blocuri'!$AB:$AB,BX$4)</f>
        <v>67</v>
      </c>
      <c r="BY11" s="108">
        <f>SUMIFS('Detalii blocuri'!$K:$K,'Detalii blocuri'!$E:$E,$C11,'Detalii blocuri'!$F:$F,$D11,'Detalii blocuri'!$AB:$AB,BY$4)</f>
        <v>151</v>
      </c>
      <c r="BZ11" s="108">
        <f>SUMIFS('Detalii blocuri'!$K:$K,'Detalii blocuri'!$E:$E,$C11,'Detalii blocuri'!$F:$F,$D11,'Detalii blocuri'!$AB:$AB,BZ$4)</f>
        <v>364</v>
      </c>
      <c r="CA11" s="108">
        <f>SUMIFS('Detalii blocuri'!$K:$K,'Detalii blocuri'!$E:$E,$C11,'Detalii blocuri'!$F:$F,$D11,'Detalii blocuri'!$AB:$AB,CA$4)</f>
        <v>284</v>
      </c>
      <c r="CB11" s="46">
        <f>SUMIFS('Detalii blocuri'!$K:$K,'Detalii blocuri'!$E:$E,$C11,'Detalii blocuri'!$F:$F,$D11,'Detalii blocuri'!$AB:$AB,CB$4)</f>
        <v>484</v>
      </c>
      <c r="CC11" s="108">
        <f>SUMIFS('Detalii blocuri'!$K:$K,'Detalii blocuri'!$E:$E,$C11,'Detalii blocuri'!$F:$F,$D11,'Detalii blocuri'!$AB:$AB,CC$4)</f>
        <v>370</v>
      </c>
      <c r="CD11" s="108">
        <f>SUMIFS('Detalii blocuri'!$K:$K,'Detalii blocuri'!$E:$E,$C11,'Detalii blocuri'!$F:$F,$D11,'Detalii blocuri'!$AB:$AB,CD$4)</f>
        <v>145</v>
      </c>
      <c r="CE11" s="46">
        <f>SUMIFS('Detalii blocuri'!$K:$K,'Detalii blocuri'!$E:$E,$C11,'Detalii blocuri'!$F:$F,$D11,'Detalii blocuri'!$AB:$AB,CE$4)</f>
        <v>1195</v>
      </c>
      <c r="CF11" s="108">
        <f>SUMIFS('Detalii blocuri'!$K:$K,'Detalii blocuri'!$E:$E,$C11,'Detalii blocuri'!$F:$F,$D11,'Detalii blocuri'!$AB:$AB,CF$4)</f>
        <v>1210</v>
      </c>
      <c r="CG11" s="108">
        <f>SUMIFS('Detalii blocuri'!$K:$K,'Detalii blocuri'!$E:$E,$C11,'Detalii blocuri'!$F:$F,$D11,'Detalii blocuri'!$AB:$AB,CG$4)</f>
        <v>276</v>
      </c>
      <c r="CH11" s="46">
        <f>SUMIFS('Detalii blocuri'!$K:$K,'Detalii blocuri'!$E:$E,$C11,'Detalii blocuri'!$F:$F,$D11,'Detalii blocuri'!$AB:$AB,CH$4)</f>
        <v>0</v>
      </c>
      <c r="CI11" s="108">
        <f>SUMIFS('Detalii blocuri'!$K:$K,'Detalii blocuri'!$E:$E,$C11,'Detalii blocuri'!$F:$F,$D11,'Detalii blocuri'!$AB:$AB,CI$4)</f>
        <v>1</v>
      </c>
      <c r="CJ11" s="108">
        <f>SUMIFS('Detalii blocuri'!$K:$K,'Detalii blocuri'!$E:$E,$C11,'Detalii blocuri'!$F:$F,$D11,'Detalii blocuri'!$AB:$AB,CJ$4)</f>
        <v>1</v>
      </c>
      <c r="CK11" s="109">
        <f>SUMIFS('Detalii blocuri'!$N:$N,'Detalii blocuri'!$E:$E,$C11,'Detalii blocuri'!$F:$F,$D11,'Detalii blocuri'!$AB:$AB,BW$4)</f>
        <v>0</v>
      </c>
      <c r="CL11" s="110">
        <f>SUMIFS('Detalii blocuri'!$N:$N,'Detalii blocuri'!$E:$E,$C11,'Detalii blocuri'!$F:$F,$D11,'Detalii blocuri'!$AB:$AB,BX$4)</f>
        <v>675</v>
      </c>
      <c r="CM11" s="110">
        <f>SUMIFS('Detalii blocuri'!$N:$N,'Detalii blocuri'!$E:$E,$C11,'Detalii blocuri'!$F:$F,$D11,'Detalii blocuri'!$AB:$AB,BY$4)</f>
        <v>2593</v>
      </c>
      <c r="CN11" s="110">
        <f>SUMIFS('Detalii blocuri'!$N:$N,'Detalii blocuri'!$E:$E,$C11,'Detalii blocuri'!$F:$F,$D11,'Detalii blocuri'!$AB:$AB,BZ$4)</f>
        <v>6134</v>
      </c>
      <c r="CO11" s="110">
        <f>SUMIFS('Detalii blocuri'!$N:$N,'Detalii blocuri'!$E:$E,$C11,'Detalii blocuri'!$F:$F,$D11,'Detalii blocuri'!$AB:$AB,CA$4)</f>
        <v>9364</v>
      </c>
      <c r="CP11" s="48">
        <f>SUMIFS('Detalii blocuri'!$N:$N,'Detalii blocuri'!$E:$E,$C11,'Detalii blocuri'!$F:$F,$D11,'Detalii blocuri'!$AB:$AB,CB$4)</f>
        <v>10028</v>
      </c>
      <c r="CQ11" s="110">
        <f>SUMIFS('Detalii blocuri'!$N:$N,'Detalii blocuri'!$E:$E,$C11,'Detalii blocuri'!$F:$F,$D11,'Detalii blocuri'!$AB:$AB,CC$4)</f>
        <v>10718</v>
      </c>
      <c r="CR11" s="110">
        <f>SUMIFS('Detalii blocuri'!$N:$N,'Detalii blocuri'!$E:$E,$C11,'Detalii blocuri'!$F:$F,$D11,'Detalii blocuri'!$AB:$AB,CD$4)</f>
        <v>6217</v>
      </c>
      <c r="CS11" s="48">
        <f>SUMIFS('Detalii blocuri'!$N:$N,'Detalii blocuri'!$E:$E,$C11,'Detalii blocuri'!$F:$F,$D11,'Detalii blocuri'!$AB:$AB,CE$4)</f>
        <v>16171</v>
      </c>
      <c r="CT11" s="110">
        <f>SUMIFS('Detalii blocuri'!$N:$N,'Detalii blocuri'!$E:$E,$C11,'Detalii blocuri'!$F:$F,$D11,'Detalii blocuri'!$AB:$AB,CF$4)</f>
        <v>20950</v>
      </c>
      <c r="CU11" s="110">
        <f>SUMIFS('Detalii blocuri'!$N:$N,'Detalii blocuri'!$E:$E,$C11,'Detalii blocuri'!$F:$F,$D11,'Detalii blocuri'!$AB:$AB,CG$4)</f>
        <v>7831</v>
      </c>
      <c r="CV11" s="48">
        <f>SUMIFS('Detalii blocuri'!$N:$N,'Detalii blocuri'!$E:$E,$C11,'Detalii blocuri'!$F:$F,$D11,'Detalii blocuri'!$AB:$AB,CH$4)</f>
        <v>0</v>
      </c>
      <c r="CW11" s="110">
        <f>SUMIFS('Detalii blocuri'!$N:$N,'Detalii blocuri'!$E:$E,$C11,'Detalii blocuri'!$F:$F,$D11,'Detalii blocuri'!$AB:$AB,CI$4)</f>
        <v>0</v>
      </c>
      <c r="CX11" s="110">
        <f>SUMIFS('Detalii blocuri'!$N:$N,'Detalii blocuri'!$E:$E,$C11,'Detalii blocuri'!$F:$F,$D11,'Detalii blocuri'!$AB:$AB,CJ$4)</f>
        <v>0</v>
      </c>
      <c r="CY11" s="111">
        <f>COUNTIFS('Detalii blocuri'!$E:$E,$C11,'Detalii blocuri'!$F:$F,$D11,'Detalii blocuri'!$L:$L,CY$3)</f>
        <v>0</v>
      </c>
      <c r="CZ11" s="112">
        <f>COUNTIFS('Detalii blocuri'!$E:$E,$C11,'Detalii blocuri'!$F:$F,$D11,'Detalii blocuri'!$L:$L,CZ$3)</f>
        <v>40</v>
      </c>
      <c r="DA11" s="112">
        <f>COUNTIFS('Detalii blocuri'!$E:$E,$C11,'Detalii blocuri'!$F:$F,$D11,'Detalii blocuri'!$L:$L,DA$3)</f>
        <v>53</v>
      </c>
      <c r="DB11" s="112">
        <f>COUNTIFS('Detalii blocuri'!$E:$E,$C11,'Detalii blocuri'!$F:$F,$D11,'Detalii blocuri'!$L:$L,DB$3)</f>
        <v>69</v>
      </c>
      <c r="DC11" s="112">
        <f>COUNTIFS('Detalii blocuri'!$E:$E,$C11,'Detalii blocuri'!$F:$F,$D11,'Detalii blocuri'!$L:$L,DC$3)</f>
        <v>1284</v>
      </c>
      <c r="DD11" s="140">
        <f>COUNTIFS('Detalii blocuri'!$E:$E,$C11,'Detalii blocuri'!$F:$F,$D11,'Detalii blocuri'!$L:$L,DD$3)</f>
        <v>11</v>
      </c>
      <c r="DE11" s="112">
        <f>COUNTIFS('Detalii blocuri'!$E:$E,$C11,'Detalii blocuri'!$F:$F,$D11,'Detalii blocuri'!$L:$L,DE$3)</f>
        <v>10</v>
      </c>
      <c r="DF11" s="112">
        <f>COUNTIFS('Detalii blocuri'!$E:$E,$C11,'Detalii blocuri'!$F:$F,$D11,'Detalii blocuri'!$L:$L,DF$3)</f>
        <v>19</v>
      </c>
      <c r="DG11" s="112">
        <f>COUNTIFS('Detalii blocuri'!$E:$E,$C11,'Detalii blocuri'!$F:$F,$D11,'Detalii blocuri'!$L:$L,DG$3)</f>
        <v>110</v>
      </c>
      <c r="DH11" s="112">
        <f>COUNTIFS('Detalii blocuri'!$E:$E,$C11,'Detalii blocuri'!$F:$F,$D11,'Detalii blocuri'!$L:$L,DH$3)</f>
        <v>37</v>
      </c>
      <c r="DI11" s="140">
        <f>COUNTIFS('Detalii blocuri'!$E:$E,$C11,'Detalii blocuri'!$F:$F,$D11,'Detalii blocuri'!$L:$L,DI$3)</f>
        <v>200</v>
      </c>
      <c r="DJ11" s="112">
        <f>COUNTIFS('Detalii blocuri'!$E:$E,$C11,'Detalii blocuri'!$F:$F,$D11,'Detalii blocuri'!$L:$L,DJ$3)</f>
        <v>7</v>
      </c>
      <c r="DK11" s="112">
        <f>COUNTIFS('Detalii blocuri'!$E:$E,$C11,'Detalii blocuri'!$F:$F,$D11,'Detalii blocuri'!$L:$L,DK$3)</f>
        <v>1</v>
      </c>
      <c r="DL11" s="112">
        <f>COUNTIFS('Detalii blocuri'!$E:$E,$C11,'Detalii blocuri'!$F:$F,$D11,'Detalii blocuri'!$L:$L,DL$3)</f>
        <v>2</v>
      </c>
      <c r="DM11" s="112">
        <f>COUNTIFS('Detalii blocuri'!$E:$E,$C11,'Detalii blocuri'!$F:$F,$D11,'Detalii blocuri'!$L:$L,DM$3)</f>
        <v>0</v>
      </c>
      <c r="DN11" s="140">
        <f>COUNTIFS('Detalii blocuri'!$E:$E,$C11,'Detalii blocuri'!$F:$F,$D11,'Detalii blocuri'!$L:$L,DN$3)</f>
        <v>0</v>
      </c>
      <c r="DO11" s="112">
        <f>COUNTIFS('Detalii blocuri'!$E:$E,$C11,'Detalii blocuri'!$F:$F,$D11,'Detalii blocuri'!$L:$L,DO$3)</f>
        <v>0</v>
      </c>
      <c r="DP11" s="112">
        <f>COUNTIFS('Detalii blocuri'!$E:$E,$C11,'Detalii blocuri'!$F:$F,$D11,'Detalii blocuri'!$L:$L,DP$3)</f>
        <v>0</v>
      </c>
      <c r="DQ11" s="112">
        <f>COUNTIFS('Detalii blocuri'!$E:$E,$C11,'Detalii blocuri'!$F:$F,$D11,'Detalii blocuri'!$L:$L,DQ$3)</f>
        <v>0</v>
      </c>
      <c r="DR11" s="112">
        <f>COUNTIFS('Detalii blocuri'!$E:$E,$C11,'Detalii blocuri'!$F:$F,$D11,'Detalii blocuri'!$L:$L,DR$3)</f>
        <v>0</v>
      </c>
      <c r="DS11" s="140">
        <f>COUNTIFS('Detalii blocuri'!$E:$E,$C11,'Detalii blocuri'!$F:$F,$D11,'Detalii blocuri'!$L:$L,DS$3)</f>
        <v>0</v>
      </c>
      <c r="DT11" s="112">
        <f>COUNTIFS('Detalii blocuri'!$E:$E,$C11,'Detalii blocuri'!$F:$F,$D11,'Detalii blocuri'!$L:$L,DT$3)</f>
        <v>0</v>
      </c>
      <c r="DU11" s="112">
        <f>COUNTIFS('Detalii blocuri'!$E:$E,$C11,'Detalii blocuri'!$F:$F,$D11,'Detalii blocuri'!$L:$L,DU$3)</f>
        <v>0</v>
      </c>
      <c r="DV11" s="112">
        <f>COUNTIFS('Detalii blocuri'!$E:$E,$C11,'Detalii blocuri'!$F:$F,$D11,'Detalii blocuri'!$L:$L,DV$3)</f>
        <v>0</v>
      </c>
      <c r="DW11" s="112">
        <f>COUNTIFS('Detalii blocuri'!$E:$E,$C11,'Detalii blocuri'!$F:$F,$D11,'Detalii blocuri'!$L:$L,DW$3)</f>
        <v>0</v>
      </c>
      <c r="DX11" s="140">
        <f>COUNTIFS('Detalii blocuri'!$E:$E,$C11,'Detalii blocuri'!$F:$F,$D11,'Detalii blocuri'!$L:$L,DX$3)</f>
        <v>0</v>
      </c>
      <c r="DY11" s="112">
        <f>COUNTIFS('Detalii blocuri'!$E:$E,$C11,'Detalii blocuri'!$F:$F,$D11,'Detalii blocuri'!$L:$L,DY$3)</f>
        <v>0</v>
      </c>
      <c r="DZ11" s="112">
        <f>COUNTIFS('Detalii blocuri'!$E:$E,$C11,'Detalii blocuri'!$F:$F,$D11,'Detalii blocuri'!$L:$L,DZ$3)</f>
        <v>0</v>
      </c>
      <c r="EA11" s="112">
        <f>COUNTIFS('Detalii blocuri'!$E:$E,$C11,'Detalii blocuri'!$F:$F,$D11,'Detalii blocuri'!$L:$L,EA$3)</f>
        <v>19</v>
      </c>
    </row>
    <row r="12" spans="1:132">
      <c r="B12" s="258" t="s">
        <v>650</v>
      </c>
      <c r="C12" s="363" t="s">
        <v>206</v>
      </c>
      <c r="D12" s="261" t="s">
        <v>997</v>
      </c>
      <c r="E12" s="261"/>
      <c r="F12" s="262" t="s">
        <v>1053</v>
      </c>
      <c r="G12" s="300" t="s">
        <v>1508</v>
      </c>
      <c r="H12" s="257" t="s">
        <v>1512</v>
      </c>
      <c r="I12" s="318" t="s">
        <v>1510</v>
      </c>
      <c r="J12" s="259">
        <v>46.53</v>
      </c>
      <c r="K12" s="259">
        <v>23.87</v>
      </c>
      <c r="L12" s="319">
        <v>20590</v>
      </c>
      <c r="M12" s="320">
        <v>22223</v>
      </c>
      <c r="N12" s="320">
        <v>26823</v>
      </c>
      <c r="O12" s="320">
        <v>29307</v>
      </c>
      <c r="P12" s="320">
        <v>22409</v>
      </c>
      <c r="Q12" s="320">
        <v>17457</v>
      </c>
      <c r="R12" s="320">
        <v>11514</v>
      </c>
      <c r="S12" s="320"/>
      <c r="T12" s="320">
        <v>5759</v>
      </c>
      <c r="U12" s="320">
        <v>4124</v>
      </c>
      <c r="V12" s="321"/>
      <c r="W12" s="334">
        <f t="shared" si="1"/>
        <v>0.70256252772375205</v>
      </c>
      <c r="X12" s="335" t="str">
        <f t="shared" si="2"/>
        <v/>
      </c>
      <c r="Y12" s="301">
        <v>350</v>
      </c>
      <c r="Z12" s="301">
        <v>6000</v>
      </c>
      <c r="AA12" s="301">
        <f t="shared" si="3"/>
        <v>18000</v>
      </c>
      <c r="AB12" s="68">
        <f t="shared" si="4"/>
        <v>0.61418773671819016</v>
      </c>
      <c r="AC12" s="301">
        <f t="shared" si="5"/>
        <v>17.142857142857142</v>
      </c>
      <c r="AD12" s="301">
        <v>3</v>
      </c>
      <c r="AE12" s="322">
        <v>0.01</v>
      </c>
      <c r="AF12" s="323">
        <f>COUNTIFS('Detalii blocuri'!AI:AI,"*/planuri*",'Detalii blocuri'!E:E,C12,'Detalii blocuri'!F:F,D12)/AJ12</f>
        <v>0.5641025641025641</v>
      </c>
      <c r="AG12" s="324">
        <f>COUNTIFS('Detalii blocuri'!K:K,"&gt;0",'Detalii blocuri'!E:E,C12,'Detalii blocuri'!F:F,D12)/AJ12</f>
        <v>0.97435897435897434</v>
      </c>
      <c r="AH12" s="324">
        <f>COUNTIFS('Detalii blocuri'!N:N,"&gt;0",'Detalii blocuri'!E:E,C12,'Detalii blocuri'!F:F,D12)/AJ12</f>
        <v>0.92948717948717952</v>
      </c>
      <c r="AI12" s="325">
        <f t="shared" si="6"/>
        <v>0.94369973190348522</v>
      </c>
      <c r="AJ12" s="326">
        <f>COUNTIFS('Detalii blocuri'!C:C,"&gt;0",'Detalii blocuri'!E:E,C12,'Detalii blocuri'!F:F,D12)</f>
        <v>156</v>
      </c>
      <c r="AK12" s="47">
        <f>SUMIFS('Detalii blocuri'!K:K,'Detalii blocuri'!E:E,C12,'Detalii blocuri'!F:F,D12)</f>
        <v>342</v>
      </c>
      <c r="AL12" s="47">
        <f>SUMIFS('Detalii blocuri'!N:N,'Detalii blocuri'!E:E,C12,'Detalii blocuri'!F:F,D12)</f>
        <v>5595</v>
      </c>
      <c r="AM12" s="327">
        <f t="shared" si="7"/>
        <v>16.359649122807017</v>
      </c>
      <c r="AN12" s="65">
        <f>COUNTIFS('Detalii blocuri'!C:C,"&gt;0",'Detalii blocuri'!J:J,"da*",'Detalii blocuri'!E:E,C12,'Detalii blocuri'!F:F,D12)/AJ12</f>
        <v>2.564102564102564E-2</v>
      </c>
      <c r="AO12" s="66">
        <f>SUMIFS('Detalii blocuri'!K:K,'Detalii blocuri'!J:J,"da*",'Detalii blocuri'!E:E,C12,'Detalii blocuri'!F:F,D12)/AK12</f>
        <v>2.046783625730994E-2</v>
      </c>
      <c r="AP12" s="67">
        <f>SUMIFS('Detalii blocuri'!N:N,'Detalii blocuri'!J:J,"da*",'Detalii blocuri'!E:E,C12,'Detalii blocuri'!F:F,D12)/AL12</f>
        <v>1.7873100983020553E-2</v>
      </c>
      <c r="AQ12" s="328">
        <f>SUMIFS('Detalii blocuri'!N:N,'Detalii blocuri'!AD:AD,"*cf1*",'Detalii blocuri'!E:E,C12,'Detalii blocuri'!F:F,D12)/AL12</f>
        <v>0.55138516532618409</v>
      </c>
      <c r="AR12" s="329">
        <f>SUMIFS('Detalii blocuri'!N:N,'Detalii blocuri'!AD:AD,"*cf2*",'Detalii blocuri'!E:E,C12,'Detalii blocuri'!F:F,D12)/AL12</f>
        <v>0.14977658623771226</v>
      </c>
      <c r="AS12" s="330">
        <f>SUMIFS('Detalii blocuri'!N:N,'Detalii blocuri'!AD:AD,"*cf3*",'Detalii blocuri'!E:E,C12,'Detalii blocuri'!F:F,D12)/AL12</f>
        <v>4.2895442359249331E-2</v>
      </c>
      <c r="AT12" s="330">
        <f>SUMIFS('Detalii blocuri'!N:N,'Detalii blocuri'!AD:AD,"*cămin*",'Detalii blocuri'!E:E,C12,'Detalii blocuri'!F:F,D12)/AL12</f>
        <v>3.5746201966041107E-2</v>
      </c>
      <c r="AU12" s="330">
        <f t="shared" si="8"/>
        <v>0.22019660411081315</v>
      </c>
      <c r="AV12" s="331">
        <f>SUMIFS('Detalii blocuri'!O:O,'Detalii blocuri'!E:E,C12,'Detalii blocuri'!F:F,D12)</f>
        <v>200</v>
      </c>
      <c r="AW12" s="332">
        <f>SUMIFS('Detalii blocuri'!P:P,'Detalii blocuri'!E:E,C12,'Detalii blocuri'!F:F,D12)</f>
        <v>835</v>
      </c>
      <c r="AX12" s="332">
        <f>SUMIFS('Detalii blocuri'!Q:Q,'Detalii blocuri'!E:E,C12,'Detalii blocuri'!F:F,D12)</f>
        <v>2446</v>
      </c>
      <c r="AY12" s="332">
        <f>SUMIFS('Detalii blocuri'!R:R,'Detalii blocuri'!E:E,C12,'Detalii blocuri'!F:F,D12)</f>
        <v>1561</v>
      </c>
      <c r="AZ12" s="332">
        <f>SUMIFS('Detalii blocuri'!S:S,'Detalii blocuri'!E:E,C12,'Detalii blocuri'!F:F,D12)</f>
        <v>238</v>
      </c>
      <c r="BA12" s="332">
        <f>SUMIFS('Detalii blocuri'!T:T,'Detalii blocuri'!E:E,C12,'Detalii blocuri'!F:F,D12)</f>
        <v>0</v>
      </c>
      <c r="BB12" s="333">
        <f t="shared" si="9"/>
        <v>315</v>
      </c>
      <c r="BC12" s="100">
        <f t="shared" si="10"/>
        <v>3.787878787878788E-2</v>
      </c>
      <c r="BD12" s="97">
        <f t="shared" si="11"/>
        <v>0.15814393939393939</v>
      </c>
      <c r="BE12" s="97">
        <f t="shared" si="12"/>
        <v>0.46325757575757576</v>
      </c>
      <c r="BF12" s="97">
        <f t="shared" si="13"/>
        <v>0.2956439393939394</v>
      </c>
      <c r="BG12" s="97">
        <f t="shared" si="14"/>
        <v>4.5075757575757575E-2</v>
      </c>
      <c r="BH12" s="98">
        <f t="shared" si="15"/>
        <v>0</v>
      </c>
      <c r="BI12" s="105">
        <f>COUNTIFS('Detalii blocuri'!$E:$E,$C12,'Detalii blocuri'!$F:$F,$D12,'Detalii blocuri'!$AB:$AB,BI$4)</f>
        <v>0</v>
      </c>
      <c r="BJ12" s="106">
        <f>COUNTIFS('Detalii blocuri'!$E:$E,$C12,'Detalii blocuri'!$F:$F,$D12,'Detalii blocuri'!$AB:$AB,BJ$4)</f>
        <v>14</v>
      </c>
      <c r="BK12" s="106">
        <f>COUNTIFS('Detalii blocuri'!$E:$E,$C12,'Detalii blocuri'!$F:$F,$D12,'Detalii blocuri'!$AB:$AB,BK$4)</f>
        <v>13</v>
      </c>
      <c r="BL12" s="106">
        <f>COUNTIFS('Detalii blocuri'!$E:$E,$C12,'Detalii blocuri'!$F:$F,$D12,'Detalii blocuri'!$AB:$AB,BL$4)</f>
        <v>9</v>
      </c>
      <c r="BM12" s="106">
        <f>COUNTIFS('Detalii blocuri'!$E:$E,$C12,'Detalii blocuri'!$F:$F,$D12,'Detalii blocuri'!$AB:$AB,BM$4)</f>
        <v>12</v>
      </c>
      <c r="BN12" s="45">
        <f>COUNTIFS('Detalii blocuri'!$E:$E,$C12,'Detalii blocuri'!$F:$F,$D12,'Detalii blocuri'!$AB:$AB,BN$4)</f>
        <v>9</v>
      </c>
      <c r="BO12" s="106">
        <f>COUNTIFS('Detalii blocuri'!$E:$E,$C12,'Detalii blocuri'!$F:$F,$D12,'Detalii blocuri'!$AB:$AB,BO$4)</f>
        <v>13</v>
      </c>
      <c r="BP12" s="106">
        <f>COUNTIFS('Detalii blocuri'!$E:$E,$C12,'Detalii blocuri'!$F:$F,$D12,'Detalii blocuri'!$AB:$AB,BP$4)</f>
        <v>11</v>
      </c>
      <c r="BQ12" s="45">
        <f>COUNTIFS('Detalii blocuri'!$E:$E,$C12,'Detalii blocuri'!$F:$F,$D12,'Detalii blocuri'!$AB:$AB,BQ$4)</f>
        <v>30</v>
      </c>
      <c r="BR12" s="106">
        <f>COUNTIFS('Detalii blocuri'!$E:$E,$C12,'Detalii blocuri'!$F:$F,$D12,'Detalii blocuri'!$AB:$AB,BR$4)</f>
        <v>33</v>
      </c>
      <c r="BS12" s="106">
        <f>COUNTIFS('Detalii blocuri'!$E:$E,$C12,'Detalii blocuri'!$F:$F,$D12,'Detalii blocuri'!$AB:$AB,BS$4)</f>
        <v>7</v>
      </c>
      <c r="BT12" s="45">
        <f>COUNTIFS('Detalii blocuri'!$E:$E,$C12,'Detalii blocuri'!$F:$F,$D12,'Detalii blocuri'!$AB:$AB,BT$4)</f>
        <v>1</v>
      </c>
      <c r="BU12" s="106">
        <f>COUNTIFS('Detalii blocuri'!$E:$E,$C12,'Detalii blocuri'!$F:$F,$D12,'Detalii blocuri'!$AB:$AB,BU$4)</f>
        <v>0</v>
      </c>
      <c r="BV12" s="106">
        <f>COUNTIFS('Detalii blocuri'!$E:$E,$C12,'Detalii blocuri'!$F:$F,$D12,'Detalii blocuri'!$AB:$AB,BV$4)</f>
        <v>10</v>
      </c>
      <c r="BW12" s="107">
        <f>SUMIFS('Detalii blocuri'!$K:$K,'Detalii blocuri'!$E:$E,$C12,'Detalii blocuri'!$F:$F,$D12,'Detalii blocuri'!$AB:$AB,BW$4)</f>
        <v>0</v>
      </c>
      <c r="BX12" s="108">
        <f>SUMIFS('Detalii blocuri'!$K:$K,'Detalii blocuri'!$E:$E,$C12,'Detalii blocuri'!$F:$F,$D12,'Detalii blocuri'!$AB:$AB,BX$4)</f>
        <v>24</v>
      </c>
      <c r="BY12" s="108">
        <f>SUMIFS('Detalii blocuri'!$K:$K,'Detalii blocuri'!$E:$E,$C12,'Detalii blocuri'!$F:$F,$D12,'Detalii blocuri'!$AB:$AB,BY$4)</f>
        <v>14</v>
      </c>
      <c r="BZ12" s="108">
        <f>SUMIFS('Detalii blocuri'!$K:$K,'Detalii blocuri'!$E:$E,$C12,'Detalii blocuri'!$F:$F,$D12,'Detalii blocuri'!$AB:$AB,BZ$4)</f>
        <v>16</v>
      </c>
      <c r="CA12" s="108">
        <f>SUMIFS('Detalii blocuri'!$K:$K,'Detalii blocuri'!$E:$E,$C12,'Detalii blocuri'!$F:$F,$D12,'Detalii blocuri'!$AB:$AB,CA$4)</f>
        <v>23</v>
      </c>
      <c r="CB12" s="46">
        <f>SUMIFS('Detalii blocuri'!$K:$K,'Detalii blocuri'!$E:$E,$C12,'Detalii blocuri'!$F:$F,$D12,'Detalii blocuri'!$AB:$AB,CB$4)</f>
        <v>13</v>
      </c>
      <c r="CC12" s="108">
        <f>SUMIFS('Detalii blocuri'!$K:$K,'Detalii blocuri'!$E:$E,$C12,'Detalii blocuri'!$F:$F,$D12,'Detalii blocuri'!$AB:$AB,CC$4)</f>
        <v>31</v>
      </c>
      <c r="CD12" s="108">
        <f>SUMIFS('Detalii blocuri'!$K:$K,'Detalii blocuri'!$E:$E,$C12,'Detalii blocuri'!$F:$F,$D12,'Detalii blocuri'!$AB:$AB,CD$4)</f>
        <v>23</v>
      </c>
      <c r="CE12" s="46">
        <f>SUMIFS('Detalii blocuri'!$K:$K,'Detalii blocuri'!$E:$E,$C12,'Detalii blocuri'!$F:$F,$D12,'Detalii blocuri'!$AB:$AB,CE$4)</f>
        <v>92</v>
      </c>
      <c r="CF12" s="108">
        <f>SUMIFS('Detalii blocuri'!$K:$K,'Detalii blocuri'!$E:$E,$C12,'Detalii blocuri'!$F:$F,$D12,'Detalii blocuri'!$AB:$AB,CF$4)</f>
        <v>89</v>
      </c>
      <c r="CG12" s="108">
        <f>SUMIFS('Detalii blocuri'!$K:$K,'Detalii blocuri'!$E:$E,$C12,'Detalii blocuri'!$F:$F,$D12,'Detalii blocuri'!$AB:$AB,CG$4)</f>
        <v>15</v>
      </c>
      <c r="CH12" s="46">
        <f>SUMIFS('Detalii blocuri'!$K:$K,'Detalii blocuri'!$E:$E,$C12,'Detalii blocuri'!$F:$F,$D12,'Detalii blocuri'!$AB:$AB,CH$4)</f>
        <v>2</v>
      </c>
      <c r="CI12" s="108">
        <f>SUMIFS('Detalii blocuri'!$K:$K,'Detalii blocuri'!$E:$E,$C12,'Detalii blocuri'!$F:$F,$D12,'Detalii blocuri'!$AB:$AB,CI$4)</f>
        <v>0</v>
      </c>
      <c r="CJ12" s="108">
        <f>SUMIFS('Detalii blocuri'!$K:$K,'Detalii blocuri'!$E:$E,$C12,'Detalii blocuri'!$F:$F,$D12,'Detalii blocuri'!$AB:$AB,CJ$4)</f>
        <v>0</v>
      </c>
      <c r="CK12" s="109">
        <f>SUMIFS('Detalii blocuri'!$N:$N,'Detalii blocuri'!$E:$E,$C12,'Detalii blocuri'!$F:$F,$D12,'Detalii blocuri'!$AB:$AB,BW$4)</f>
        <v>0</v>
      </c>
      <c r="CL12" s="110">
        <f>SUMIFS('Detalii blocuri'!$N:$N,'Detalii blocuri'!$E:$E,$C12,'Detalii blocuri'!$F:$F,$D12,'Detalii blocuri'!$AB:$AB,BX$4)</f>
        <v>200</v>
      </c>
      <c r="CM12" s="110">
        <f>SUMIFS('Detalii blocuri'!$N:$N,'Detalii blocuri'!$E:$E,$C12,'Detalii blocuri'!$F:$F,$D12,'Detalii blocuri'!$AB:$AB,BY$4)</f>
        <v>116</v>
      </c>
      <c r="CN12" s="110">
        <f>SUMIFS('Detalii blocuri'!$N:$N,'Detalii blocuri'!$E:$E,$C12,'Detalii blocuri'!$F:$F,$D12,'Detalii blocuri'!$AB:$AB,BZ$4)</f>
        <v>256</v>
      </c>
      <c r="CO12" s="110">
        <f>SUMIFS('Detalii blocuri'!$N:$N,'Detalii blocuri'!$E:$E,$C12,'Detalii blocuri'!$F:$F,$D12,'Detalii blocuri'!$AB:$AB,CA$4)</f>
        <v>586</v>
      </c>
      <c r="CP12" s="48">
        <f>SUMIFS('Detalii blocuri'!$N:$N,'Detalii blocuri'!$E:$E,$C12,'Detalii blocuri'!$F:$F,$D12,'Detalii blocuri'!$AB:$AB,CB$4)</f>
        <v>320</v>
      </c>
      <c r="CQ12" s="110">
        <f>SUMIFS('Detalii blocuri'!$N:$N,'Detalii blocuri'!$E:$E,$C12,'Detalii blocuri'!$F:$F,$D12,'Detalii blocuri'!$AB:$AB,CC$4)</f>
        <v>700</v>
      </c>
      <c r="CR12" s="110">
        <f>SUMIFS('Detalii blocuri'!$N:$N,'Detalii blocuri'!$E:$E,$C12,'Detalii blocuri'!$F:$F,$D12,'Detalii blocuri'!$AB:$AB,CD$4)</f>
        <v>538</v>
      </c>
      <c r="CS12" s="48">
        <f>SUMIFS('Detalii blocuri'!$N:$N,'Detalii blocuri'!$E:$E,$C12,'Detalii blocuri'!$F:$F,$D12,'Detalii blocuri'!$AB:$AB,CE$4)</f>
        <v>1552</v>
      </c>
      <c r="CT12" s="110">
        <f>SUMIFS('Detalii blocuri'!$N:$N,'Detalii blocuri'!$E:$E,$C12,'Detalii blocuri'!$F:$F,$D12,'Detalii blocuri'!$AB:$AB,CF$4)</f>
        <v>1094</v>
      </c>
      <c r="CU12" s="110">
        <f>SUMIFS('Detalii blocuri'!$N:$N,'Detalii blocuri'!$E:$E,$C12,'Detalii blocuri'!$F:$F,$D12,'Detalii blocuri'!$AB:$AB,CG$4)</f>
        <v>233</v>
      </c>
      <c r="CV12" s="48">
        <f>SUMIFS('Detalii blocuri'!$N:$N,'Detalii blocuri'!$E:$E,$C12,'Detalii blocuri'!$F:$F,$D12,'Detalii blocuri'!$AB:$AB,CH$4)</f>
        <v>0</v>
      </c>
      <c r="CW12" s="110">
        <f>SUMIFS('Detalii blocuri'!$N:$N,'Detalii blocuri'!$E:$E,$C12,'Detalii blocuri'!$F:$F,$D12,'Detalii blocuri'!$AB:$AB,CI$4)</f>
        <v>0</v>
      </c>
      <c r="CX12" s="110">
        <f>SUMIFS('Detalii blocuri'!$N:$N,'Detalii blocuri'!$E:$E,$C12,'Detalii blocuri'!$F:$F,$D12,'Detalii blocuri'!$AB:$AB,CJ$4)</f>
        <v>0</v>
      </c>
      <c r="CY12" s="111">
        <f>COUNTIFS('Detalii blocuri'!$E:$E,$C12,'Detalii blocuri'!$F:$F,$D12,'Detalii blocuri'!$L:$L,CY$3)</f>
        <v>0</v>
      </c>
      <c r="CZ12" s="112">
        <f>COUNTIFS('Detalii blocuri'!$E:$E,$C12,'Detalii blocuri'!$F:$F,$D12,'Detalii blocuri'!$L:$L,CZ$3)</f>
        <v>4</v>
      </c>
      <c r="DA12" s="112">
        <f>COUNTIFS('Detalii blocuri'!$E:$E,$C12,'Detalii blocuri'!$F:$F,$D12,'Detalii blocuri'!$L:$L,DA$3)</f>
        <v>12</v>
      </c>
      <c r="DB12" s="112">
        <f>COUNTIFS('Detalii blocuri'!$E:$E,$C12,'Detalii blocuri'!$F:$F,$D12,'Detalii blocuri'!$L:$L,DB$3)</f>
        <v>21</v>
      </c>
      <c r="DC12" s="112">
        <f>COUNTIFS('Detalii blocuri'!$E:$E,$C12,'Detalii blocuri'!$F:$F,$D12,'Detalii blocuri'!$L:$L,DC$3)</f>
        <v>111</v>
      </c>
      <c r="DD12" s="140">
        <f>COUNTIFS('Detalii blocuri'!$E:$E,$C12,'Detalii blocuri'!$F:$F,$D12,'Detalii blocuri'!$L:$L,DD$3)</f>
        <v>0</v>
      </c>
      <c r="DE12" s="112">
        <f>COUNTIFS('Detalii blocuri'!$E:$E,$C12,'Detalii blocuri'!$F:$F,$D12,'Detalii blocuri'!$L:$L,DE$3)</f>
        <v>3</v>
      </c>
      <c r="DF12" s="112">
        <f>COUNTIFS('Detalii blocuri'!$E:$E,$C12,'Detalii blocuri'!$F:$F,$D12,'Detalii blocuri'!$L:$L,DF$3)</f>
        <v>0</v>
      </c>
      <c r="DG12" s="112">
        <f>COUNTIFS('Detalii blocuri'!$E:$E,$C12,'Detalii blocuri'!$F:$F,$D12,'Detalii blocuri'!$L:$L,DG$3)</f>
        <v>1</v>
      </c>
      <c r="DH12" s="112">
        <f>COUNTIFS('Detalii blocuri'!$E:$E,$C12,'Detalii blocuri'!$F:$F,$D12,'Detalii blocuri'!$L:$L,DH$3)</f>
        <v>0</v>
      </c>
      <c r="DI12" s="140">
        <f>COUNTIFS('Detalii blocuri'!$E:$E,$C12,'Detalii blocuri'!$F:$F,$D12,'Detalii blocuri'!$L:$L,DI$3)</f>
        <v>0</v>
      </c>
      <c r="DJ12" s="112">
        <f>COUNTIFS('Detalii blocuri'!$E:$E,$C12,'Detalii blocuri'!$F:$F,$D12,'Detalii blocuri'!$L:$L,DJ$3)</f>
        <v>0</v>
      </c>
      <c r="DK12" s="112">
        <f>COUNTIFS('Detalii blocuri'!$E:$E,$C12,'Detalii blocuri'!$F:$F,$D12,'Detalii blocuri'!$L:$L,DK$3)</f>
        <v>0</v>
      </c>
      <c r="DL12" s="112">
        <f>COUNTIFS('Detalii blocuri'!$E:$E,$C12,'Detalii blocuri'!$F:$F,$D12,'Detalii blocuri'!$L:$L,DL$3)</f>
        <v>0</v>
      </c>
      <c r="DM12" s="112">
        <f>COUNTIFS('Detalii blocuri'!$E:$E,$C12,'Detalii blocuri'!$F:$F,$D12,'Detalii blocuri'!$L:$L,DM$3)</f>
        <v>0</v>
      </c>
      <c r="DN12" s="140">
        <f>COUNTIFS('Detalii blocuri'!$E:$E,$C12,'Detalii blocuri'!$F:$F,$D12,'Detalii blocuri'!$L:$L,DN$3)</f>
        <v>0</v>
      </c>
      <c r="DO12" s="112">
        <f>COUNTIFS('Detalii blocuri'!$E:$E,$C12,'Detalii blocuri'!$F:$F,$D12,'Detalii blocuri'!$L:$L,DO$3)</f>
        <v>0</v>
      </c>
      <c r="DP12" s="112">
        <f>COUNTIFS('Detalii blocuri'!$E:$E,$C12,'Detalii blocuri'!$F:$F,$D12,'Detalii blocuri'!$L:$L,DP$3)</f>
        <v>0</v>
      </c>
      <c r="DQ12" s="112">
        <f>COUNTIFS('Detalii blocuri'!$E:$E,$C12,'Detalii blocuri'!$F:$F,$D12,'Detalii blocuri'!$L:$L,DQ$3)</f>
        <v>0</v>
      </c>
      <c r="DR12" s="112">
        <f>COUNTIFS('Detalii blocuri'!$E:$E,$C12,'Detalii blocuri'!$F:$F,$D12,'Detalii blocuri'!$L:$L,DR$3)</f>
        <v>0</v>
      </c>
      <c r="DS12" s="140">
        <f>COUNTIFS('Detalii blocuri'!$E:$E,$C12,'Detalii blocuri'!$F:$F,$D12,'Detalii blocuri'!$L:$L,DS$3)</f>
        <v>0</v>
      </c>
      <c r="DT12" s="112">
        <f>COUNTIFS('Detalii blocuri'!$E:$E,$C12,'Detalii blocuri'!$F:$F,$D12,'Detalii blocuri'!$L:$L,DT$3)</f>
        <v>0</v>
      </c>
      <c r="DU12" s="112">
        <f>COUNTIFS('Detalii blocuri'!$E:$E,$C12,'Detalii blocuri'!$F:$F,$D12,'Detalii blocuri'!$L:$L,DU$3)</f>
        <v>0</v>
      </c>
      <c r="DV12" s="112">
        <f>COUNTIFS('Detalii blocuri'!$E:$E,$C12,'Detalii blocuri'!$F:$F,$D12,'Detalii blocuri'!$L:$L,DV$3)</f>
        <v>0</v>
      </c>
      <c r="DW12" s="112">
        <f>COUNTIFS('Detalii blocuri'!$E:$E,$C12,'Detalii blocuri'!$F:$F,$D12,'Detalii blocuri'!$L:$L,DW$3)</f>
        <v>0</v>
      </c>
      <c r="DX12" s="140">
        <f>COUNTIFS('Detalii blocuri'!$E:$E,$C12,'Detalii blocuri'!$F:$F,$D12,'Detalii blocuri'!$L:$L,DX$3)</f>
        <v>0</v>
      </c>
      <c r="DY12" s="112">
        <f>COUNTIFS('Detalii blocuri'!$E:$E,$C12,'Detalii blocuri'!$F:$F,$D12,'Detalii blocuri'!$L:$L,DY$3)</f>
        <v>0</v>
      </c>
      <c r="DZ12" s="112">
        <f>COUNTIFS('Detalii blocuri'!$E:$E,$C12,'Detalii blocuri'!$F:$F,$D12,'Detalii blocuri'!$L:$L,DZ$3)</f>
        <v>0</v>
      </c>
      <c r="EA12" s="112">
        <f>COUNTIFS('Detalii blocuri'!$E:$E,$C12,'Detalii blocuri'!$F:$F,$D12,'Detalii blocuri'!$L:$L,EA$3)</f>
        <v>0</v>
      </c>
    </row>
    <row r="13" spans="1:132">
      <c r="B13" s="258" t="s">
        <v>650</v>
      </c>
      <c r="C13" s="363" t="s">
        <v>206</v>
      </c>
      <c r="D13" s="261" t="s">
        <v>652</v>
      </c>
      <c r="E13" s="261"/>
      <c r="F13" s="262" t="s">
        <v>1053</v>
      </c>
      <c r="G13" s="300" t="s">
        <v>1508</v>
      </c>
      <c r="H13" s="257" t="s">
        <v>1508</v>
      </c>
      <c r="I13" s="318"/>
      <c r="J13" s="259">
        <v>47.14</v>
      </c>
      <c r="K13" s="259">
        <v>23.87</v>
      </c>
      <c r="L13" s="319">
        <v>31475</v>
      </c>
      <c r="M13" s="320">
        <v>33497</v>
      </c>
      <c r="N13" s="320">
        <v>38437</v>
      </c>
      <c r="O13" s="320">
        <v>41216</v>
      </c>
      <c r="P13" s="320">
        <v>32117</v>
      </c>
      <c r="Q13" s="320">
        <v>26984</v>
      </c>
      <c r="R13" s="320">
        <v>19281</v>
      </c>
      <c r="S13" s="320">
        <v>14681</v>
      </c>
      <c r="T13" s="320"/>
      <c r="U13" s="320">
        <v>15110</v>
      </c>
      <c r="V13" s="321">
        <v>11452</v>
      </c>
      <c r="W13" s="334">
        <f t="shared" si="1"/>
        <v>0.76365974378881984</v>
      </c>
      <c r="X13" s="335">
        <f t="shared" si="2"/>
        <v>2.8074381854097132</v>
      </c>
      <c r="Y13" s="301">
        <v>540</v>
      </c>
      <c r="Z13" s="301">
        <v>8900</v>
      </c>
      <c r="AA13" s="301">
        <f t="shared" si="3"/>
        <v>26700</v>
      </c>
      <c r="AB13" s="68">
        <f t="shared" si="4"/>
        <v>0.64780667701863359</v>
      </c>
      <c r="AC13" s="301">
        <f t="shared" si="5"/>
        <v>16.481481481481481</v>
      </c>
      <c r="AD13" s="301">
        <v>3</v>
      </c>
      <c r="AE13" s="322">
        <v>0.01</v>
      </c>
      <c r="AF13" s="323">
        <f>COUNTIFS('Detalii blocuri'!AI:AI,"*/planuri*",'Detalii blocuri'!E:E,C13,'Detalii blocuri'!F:F,D13)/AJ13</f>
        <v>0.68846153846153846</v>
      </c>
      <c r="AG13" s="324">
        <f>COUNTIFS('Detalii blocuri'!K:K,"&gt;0",'Detalii blocuri'!E:E,C13,'Detalii blocuri'!F:F,D13)/AJ13</f>
        <v>0.98076923076923073</v>
      </c>
      <c r="AH13" s="324">
        <f>COUNTIFS('Detalii blocuri'!N:N,"&gt;0",'Detalii blocuri'!E:E,C13,'Detalii blocuri'!F:F,D13)/AJ13</f>
        <v>0.9653846153846154</v>
      </c>
      <c r="AI13" s="325">
        <f t="shared" si="6"/>
        <v>0.9430995475113122</v>
      </c>
      <c r="AJ13" s="326">
        <f>COUNTIFS('Detalii blocuri'!C:C,"&gt;0",'Detalii blocuri'!E:E,C13,'Detalii blocuri'!F:F,D13)</f>
        <v>260</v>
      </c>
      <c r="AK13" s="47">
        <f>SUMIFS('Detalii blocuri'!K:K,'Detalii blocuri'!E:E,C13,'Detalii blocuri'!F:F,D13)</f>
        <v>534</v>
      </c>
      <c r="AL13" s="47">
        <f>SUMIFS('Detalii blocuri'!N:N,'Detalii blocuri'!E:E,C13,'Detalii blocuri'!F:F,D13)</f>
        <v>8840</v>
      </c>
      <c r="AM13" s="327">
        <f t="shared" si="7"/>
        <v>16.554307116104869</v>
      </c>
      <c r="AN13" s="65">
        <f>COUNTIFS('Detalii blocuri'!C:C,"&gt;0",'Detalii blocuri'!J:J,"da*",'Detalii blocuri'!E:E,C13,'Detalii blocuri'!F:F,D13)/AJ13</f>
        <v>0.05</v>
      </c>
      <c r="AO13" s="66">
        <f>SUMIFS('Detalii blocuri'!K:K,'Detalii blocuri'!J:J,"da*",'Detalii blocuri'!E:E,C13,'Detalii blocuri'!F:F,D13)/AK13</f>
        <v>2.6217228464419477E-2</v>
      </c>
      <c r="AP13" s="67">
        <f>SUMIFS('Detalii blocuri'!N:N,'Detalii blocuri'!J:J,"da*",'Detalii blocuri'!E:E,C13,'Detalii blocuri'!F:F,D13)/AL13</f>
        <v>3.0316742081447964E-2</v>
      </c>
      <c r="AQ13" s="328">
        <f>SUMIFS('Detalii blocuri'!N:N,'Detalii blocuri'!AD:AD,"*cf1*",'Detalii blocuri'!E:E,C13,'Detalii blocuri'!F:F,D13)/AL13</f>
        <v>0.59253393665158371</v>
      </c>
      <c r="AR13" s="329">
        <f>SUMIFS('Detalii blocuri'!N:N,'Detalii blocuri'!AD:AD,"*cf2*",'Detalii blocuri'!E:E,C13,'Detalii blocuri'!F:F,D13)/AL13</f>
        <v>0.10158371040723982</v>
      </c>
      <c r="AS13" s="330">
        <f>SUMIFS('Detalii blocuri'!N:N,'Detalii blocuri'!AD:AD,"*cf3*",'Detalii blocuri'!E:E,C13,'Detalii blocuri'!F:F,D13)/AL13</f>
        <v>9.5022624434389136E-2</v>
      </c>
      <c r="AT13" s="330">
        <f>SUMIFS('Detalii blocuri'!N:N,'Detalii blocuri'!AD:AD,"*cămin*",'Detalii blocuri'!E:E,C13,'Detalii blocuri'!F:F,D13)/AL13</f>
        <v>6.7194570135746604E-2</v>
      </c>
      <c r="AU13" s="330">
        <f t="shared" si="8"/>
        <v>0.14366515837104077</v>
      </c>
      <c r="AV13" s="331">
        <f>SUMIFS('Detalii blocuri'!O:O,'Detalii blocuri'!E:E,C13,'Detalii blocuri'!F:F,D13)</f>
        <v>514</v>
      </c>
      <c r="AW13" s="332">
        <f>SUMIFS('Detalii blocuri'!P:P,'Detalii blocuri'!E:E,C13,'Detalii blocuri'!F:F,D13)</f>
        <v>689</v>
      </c>
      <c r="AX13" s="332">
        <f>SUMIFS('Detalii blocuri'!Q:Q,'Detalii blocuri'!E:E,C13,'Detalii blocuri'!F:F,D13)</f>
        <v>3884</v>
      </c>
      <c r="AY13" s="332">
        <f>SUMIFS('Detalii blocuri'!R:R,'Detalii blocuri'!E:E,C13,'Detalii blocuri'!F:F,D13)</f>
        <v>2791</v>
      </c>
      <c r="AZ13" s="332">
        <f>SUMIFS('Detalii blocuri'!S:S,'Detalii blocuri'!E:E,C13,'Detalii blocuri'!F:F,D13)</f>
        <v>459</v>
      </c>
      <c r="BA13" s="332">
        <f>SUMIFS('Detalii blocuri'!T:T,'Detalii blocuri'!E:E,C13,'Detalii blocuri'!F:F,D13)</f>
        <v>0</v>
      </c>
      <c r="BB13" s="333">
        <f t="shared" si="9"/>
        <v>503</v>
      </c>
      <c r="BC13" s="100">
        <f t="shared" si="10"/>
        <v>6.1652872735996164E-2</v>
      </c>
      <c r="BD13" s="97">
        <f t="shared" si="11"/>
        <v>8.2643636799808087E-2</v>
      </c>
      <c r="BE13" s="97">
        <f t="shared" si="12"/>
        <v>0.46587501499340289</v>
      </c>
      <c r="BF13" s="97">
        <f t="shared" si="13"/>
        <v>0.33477270001199472</v>
      </c>
      <c r="BG13" s="97">
        <f t="shared" si="14"/>
        <v>5.5055775458798126E-2</v>
      </c>
      <c r="BH13" s="98">
        <f t="shared" si="15"/>
        <v>0</v>
      </c>
      <c r="BI13" s="105">
        <f>COUNTIFS('Detalii blocuri'!$E:$E,$C13,'Detalii blocuri'!$F:$F,$D13,'Detalii blocuri'!$AB:$AB,BI$4)</f>
        <v>0</v>
      </c>
      <c r="BJ13" s="106">
        <f>COUNTIFS('Detalii blocuri'!$E:$E,$C13,'Detalii blocuri'!$F:$F,$D13,'Detalii blocuri'!$AB:$AB,BJ$4)</f>
        <v>3</v>
      </c>
      <c r="BK13" s="106">
        <f>COUNTIFS('Detalii blocuri'!$E:$E,$C13,'Detalii blocuri'!$F:$F,$D13,'Detalii blocuri'!$AB:$AB,BK$4)</f>
        <v>4</v>
      </c>
      <c r="BL13" s="106">
        <f>COUNTIFS('Detalii blocuri'!$E:$E,$C13,'Detalii blocuri'!$F:$F,$D13,'Detalii blocuri'!$AB:$AB,BL$4)</f>
        <v>32</v>
      </c>
      <c r="BM13" s="106">
        <f>COUNTIFS('Detalii blocuri'!$E:$E,$C13,'Detalii blocuri'!$F:$F,$D13,'Detalii blocuri'!$AB:$AB,BM$4)</f>
        <v>27</v>
      </c>
      <c r="BN13" s="45">
        <f>COUNTIFS('Detalii blocuri'!$E:$E,$C13,'Detalii blocuri'!$F:$F,$D13,'Detalii blocuri'!$AB:$AB,BN$4)</f>
        <v>28</v>
      </c>
      <c r="BO13" s="106">
        <f>COUNTIFS('Detalii blocuri'!$E:$E,$C13,'Detalii blocuri'!$F:$F,$D13,'Detalii blocuri'!$AB:$AB,BO$4)</f>
        <v>17</v>
      </c>
      <c r="BP13" s="106">
        <f>COUNTIFS('Detalii blocuri'!$E:$E,$C13,'Detalii blocuri'!$F:$F,$D13,'Detalii blocuri'!$AB:$AB,BP$4)</f>
        <v>17</v>
      </c>
      <c r="BQ13" s="45">
        <f>COUNTIFS('Detalii blocuri'!$E:$E,$C13,'Detalii blocuri'!$F:$F,$D13,'Detalii blocuri'!$AB:$AB,BQ$4)</f>
        <v>57</v>
      </c>
      <c r="BR13" s="106">
        <f>COUNTIFS('Detalii blocuri'!$E:$E,$C13,'Detalii blocuri'!$F:$F,$D13,'Detalii blocuri'!$AB:$AB,BR$4)</f>
        <v>59</v>
      </c>
      <c r="BS13" s="106">
        <f>COUNTIFS('Detalii blocuri'!$E:$E,$C13,'Detalii blocuri'!$F:$F,$D13,'Detalii blocuri'!$AB:$AB,BS$4)</f>
        <v>10</v>
      </c>
      <c r="BT13" s="45">
        <f>COUNTIFS('Detalii blocuri'!$E:$E,$C13,'Detalii blocuri'!$F:$F,$D13,'Detalii blocuri'!$AB:$AB,BT$4)</f>
        <v>0</v>
      </c>
      <c r="BU13" s="106">
        <f>COUNTIFS('Detalii blocuri'!$E:$E,$C13,'Detalii blocuri'!$F:$F,$D13,'Detalii blocuri'!$AB:$AB,BU$4)</f>
        <v>1</v>
      </c>
      <c r="BV13" s="106">
        <f>COUNTIFS('Detalii blocuri'!$E:$E,$C13,'Detalii blocuri'!$F:$F,$D13,'Detalii blocuri'!$AB:$AB,BV$4)</f>
        <v>13</v>
      </c>
      <c r="BW13" s="107">
        <f>SUMIFS('Detalii blocuri'!$K:$K,'Detalii blocuri'!$E:$E,$C13,'Detalii blocuri'!$F:$F,$D13,'Detalii blocuri'!$AB:$AB,BW$4)</f>
        <v>0</v>
      </c>
      <c r="BX13" s="108">
        <f>SUMIFS('Detalii blocuri'!$K:$K,'Detalii blocuri'!$E:$E,$C13,'Detalii blocuri'!$F:$F,$D13,'Detalii blocuri'!$AB:$AB,BX$4)</f>
        <v>7</v>
      </c>
      <c r="BY13" s="108">
        <f>SUMIFS('Detalii blocuri'!$K:$K,'Detalii blocuri'!$E:$E,$C13,'Detalii blocuri'!$F:$F,$D13,'Detalii blocuri'!$AB:$AB,BY$4)</f>
        <v>7</v>
      </c>
      <c r="BZ13" s="108">
        <f>SUMIFS('Detalii blocuri'!$K:$K,'Detalii blocuri'!$E:$E,$C13,'Detalii blocuri'!$F:$F,$D13,'Detalii blocuri'!$AB:$AB,BZ$4)</f>
        <v>68</v>
      </c>
      <c r="CA13" s="108">
        <f>SUMIFS('Detalii blocuri'!$K:$K,'Detalii blocuri'!$E:$E,$C13,'Detalii blocuri'!$F:$F,$D13,'Detalii blocuri'!$AB:$AB,CA$4)</f>
        <v>28</v>
      </c>
      <c r="CB13" s="46">
        <f>SUMIFS('Detalii blocuri'!$K:$K,'Detalii blocuri'!$E:$E,$C13,'Detalii blocuri'!$F:$F,$D13,'Detalii blocuri'!$AB:$AB,CB$4)</f>
        <v>70</v>
      </c>
      <c r="CC13" s="108">
        <f>SUMIFS('Detalii blocuri'!$K:$K,'Detalii blocuri'!$E:$E,$C13,'Detalii blocuri'!$F:$F,$D13,'Detalii blocuri'!$AB:$AB,CC$4)</f>
        <v>24</v>
      </c>
      <c r="CD13" s="108">
        <f>SUMIFS('Detalii blocuri'!$K:$K,'Detalii blocuri'!$E:$E,$C13,'Detalii blocuri'!$F:$F,$D13,'Detalii blocuri'!$AB:$AB,CD$4)</f>
        <v>41</v>
      </c>
      <c r="CE13" s="46">
        <f>SUMIFS('Detalii blocuri'!$K:$K,'Detalii blocuri'!$E:$E,$C13,'Detalii blocuri'!$F:$F,$D13,'Detalii blocuri'!$AB:$AB,CE$4)</f>
        <v>129</v>
      </c>
      <c r="CF13" s="108">
        <f>SUMIFS('Detalii blocuri'!$K:$K,'Detalii blocuri'!$E:$E,$C13,'Detalii blocuri'!$F:$F,$D13,'Detalii blocuri'!$AB:$AB,CF$4)</f>
        <v>141</v>
      </c>
      <c r="CG13" s="108">
        <f>SUMIFS('Detalii blocuri'!$K:$K,'Detalii blocuri'!$E:$E,$C13,'Detalii blocuri'!$F:$F,$D13,'Detalii blocuri'!$AB:$AB,CG$4)</f>
        <v>17</v>
      </c>
      <c r="CH13" s="46">
        <f>SUMIFS('Detalii blocuri'!$K:$K,'Detalii blocuri'!$E:$E,$C13,'Detalii blocuri'!$F:$F,$D13,'Detalii blocuri'!$AB:$AB,CH$4)</f>
        <v>0</v>
      </c>
      <c r="CI13" s="108">
        <f>SUMIFS('Detalii blocuri'!$K:$K,'Detalii blocuri'!$E:$E,$C13,'Detalii blocuri'!$F:$F,$D13,'Detalii blocuri'!$AB:$AB,CI$4)</f>
        <v>2</v>
      </c>
      <c r="CJ13" s="108">
        <f>SUMIFS('Detalii blocuri'!$K:$K,'Detalii blocuri'!$E:$E,$C13,'Detalii blocuri'!$F:$F,$D13,'Detalii blocuri'!$AB:$AB,CJ$4)</f>
        <v>0</v>
      </c>
      <c r="CK13" s="109">
        <f>SUMIFS('Detalii blocuri'!$N:$N,'Detalii blocuri'!$E:$E,$C13,'Detalii blocuri'!$F:$F,$D13,'Detalii blocuri'!$AB:$AB,BW$4)</f>
        <v>0</v>
      </c>
      <c r="CL13" s="110">
        <f>SUMIFS('Detalii blocuri'!$N:$N,'Detalii blocuri'!$E:$E,$C13,'Detalii blocuri'!$F:$F,$D13,'Detalii blocuri'!$AB:$AB,BX$4)</f>
        <v>45</v>
      </c>
      <c r="CM13" s="110">
        <f>SUMIFS('Detalii blocuri'!$N:$N,'Detalii blocuri'!$E:$E,$C13,'Detalii blocuri'!$F:$F,$D13,'Detalii blocuri'!$AB:$AB,BY$4)</f>
        <v>30</v>
      </c>
      <c r="CN13" s="110">
        <f>SUMIFS('Detalii blocuri'!$N:$N,'Detalii blocuri'!$E:$E,$C13,'Detalii blocuri'!$F:$F,$D13,'Detalii blocuri'!$AB:$AB,BZ$4)</f>
        <v>1034</v>
      </c>
      <c r="CO13" s="110">
        <f>SUMIFS('Detalii blocuri'!$N:$N,'Detalii blocuri'!$E:$E,$C13,'Detalii blocuri'!$F:$F,$D13,'Detalii blocuri'!$AB:$AB,CA$4)</f>
        <v>652</v>
      </c>
      <c r="CP13" s="48">
        <f>SUMIFS('Detalii blocuri'!$N:$N,'Detalii blocuri'!$E:$E,$C13,'Detalii blocuri'!$F:$F,$D13,'Detalii blocuri'!$AB:$AB,CB$4)</f>
        <v>1466</v>
      </c>
      <c r="CQ13" s="110">
        <f>SUMIFS('Detalii blocuri'!$N:$N,'Detalii blocuri'!$E:$E,$C13,'Detalii blocuri'!$F:$F,$D13,'Detalii blocuri'!$AB:$AB,CC$4)</f>
        <v>794</v>
      </c>
      <c r="CR13" s="110">
        <f>SUMIFS('Detalii blocuri'!$N:$N,'Detalii blocuri'!$E:$E,$C13,'Detalii blocuri'!$F:$F,$D13,'Detalii blocuri'!$AB:$AB,CD$4)</f>
        <v>930</v>
      </c>
      <c r="CS13" s="48">
        <f>SUMIFS('Detalii blocuri'!$N:$N,'Detalii blocuri'!$E:$E,$C13,'Detalii blocuri'!$F:$F,$D13,'Detalii blocuri'!$AB:$AB,CE$4)</f>
        <v>1797</v>
      </c>
      <c r="CT13" s="110">
        <f>SUMIFS('Detalii blocuri'!$N:$N,'Detalii blocuri'!$E:$E,$C13,'Detalii blocuri'!$F:$F,$D13,'Detalii blocuri'!$AB:$AB,CF$4)</f>
        <v>1810</v>
      </c>
      <c r="CU13" s="110">
        <f>SUMIFS('Detalii blocuri'!$N:$N,'Detalii blocuri'!$E:$E,$C13,'Detalii blocuri'!$F:$F,$D13,'Detalii blocuri'!$AB:$AB,CG$4)</f>
        <v>282</v>
      </c>
      <c r="CV13" s="48">
        <f>SUMIFS('Detalii blocuri'!$N:$N,'Detalii blocuri'!$E:$E,$C13,'Detalii blocuri'!$F:$F,$D13,'Detalii blocuri'!$AB:$AB,CH$4)</f>
        <v>0</v>
      </c>
      <c r="CW13" s="110">
        <f>SUMIFS('Detalii blocuri'!$N:$N,'Detalii blocuri'!$E:$E,$C13,'Detalii blocuri'!$F:$F,$D13,'Detalii blocuri'!$AB:$AB,CI$4)</f>
        <v>0</v>
      </c>
      <c r="CX13" s="110">
        <f>SUMIFS('Detalii blocuri'!$N:$N,'Detalii blocuri'!$E:$E,$C13,'Detalii blocuri'!$F:$F,$D13,'Detalii blocuri'!$AB:$AB,CJ$4)</f>
        <v>0</v>
      </c>
      <c r="CY13" s="111">
        <f>COUNTIFS('Detalii blocuri'!$E:$E,$C13,'Detalii blocuri'!$F:$F,$D13,'Detalii blocuri'!$L:$L,CY$3)</f>
        <v>0</v>
      </c>
      <c r="CZ13" s="112">
        <f>COUNTIFS('Detalii blocuri'!$E:$E,$C13,'Detalii blocuri'!$F:$F,$D13,'Detalii blocuri'!$L:$L,CZ$3)</f>
        <v>10</v>
      </c>
      <c r="DA13" s="112">
        <f>COUNTIFS('Detalii blocuri'!$E:$E,$C13,'Detalii blocuri'!$F:$F,$D13,'Detalii blocuri'!$L:$L,DA$3)</f>
        <v>7</v>
      </c>
      <c r="DB13" s="112">
        <f>COUNTIFS('Detalii blocuri'!$E:$E,$C13,'Detalii blocuri'!$F:$F,$D13,'Detalii blocuri'!$L:$L,DB$3)</f>
        <v>8</v>
      </c>
      <c r="DC13" s="112">
        <f>COUNTIFS('Detalii blocuri'!$E:$E,$C13,'Detalii blocuri'!$F:$F,$D13,'Detalii blocuri'!$L:$L,DC$3)</f>
        <v>214</v>
      </c>
      <c r="DD13" s="140">
        <f>COUNTIFS('Detalii blocuri'!$E:$E,$C13,'Detalii blocuri'!$F:$F,$D13,'Detalii blocuri'!$L:$L,DD$3)</f>
        <v>3</v>
      </c>
      <c r="DE13" s="112">
        <f>COUNTIFS('Detalii blocuri'!$E:$E,$C13,'Detalii blocuri'!$F:$F,$D13,'Detalii blocuri'!$L:$L,DE$3)</f>
        <v>1</v>
      </c>
      <c r="DF13" s="112">
        <f>COUNTIFS('Detalii blocuri'!$E:$E,$C13,'Detalii blocuri'!$F:$F,$D13,'Detalii blocuri'!$L:$L,DF$3)</f>
        <v>6</v>
      </c>
      <c r="DG13" s="112">
        <f>COUNTIFS('Detalii blocuri'!$E:$E,$C13,'Detalii blocuri'!$F:$F,$D13,'Detalii blocuri'!$L:$L,DG$3)</f>
        <v>4</v>
      </c>
      <c r="DH13" s="112">
        <f>COUNTIFS('Detalii blocuri'!$E:$E,$C13,'Detalii blocuri'!$F:$F,$D13,'Detalii blocuri'!$L:$L,DH$3)</f>
        <v>2</v>
      </c>
      <c r="DI13" s="140">
        <f>COUNTIFS('Detalii blocuri'!$E:$E,$C13,'Detalii blocuri'!$F:$F,$D13,'Detalii blocuri'!$L:$L,DI$3)</f>
        <v>0</v>
      </c>
      <c r="DJ13" s="112">
        <f>COUNTIFS('Detalii blocuri'!$E:$E,$C13,'Detalii blocuri'!$F:$F,$D13,'Detalii blocuri'!$L:$L,DJ$3)</f>
        <v>0</v>
      </c>
      <c r="DK13" s="112">
        <f>COUNTIFS('Detalii blocuri'!$E:$E,$C13,'Detalii blocuri'!$F:$F,$D13,'Detalii blocuri'!$L:$L,DK$3)</f>
        <v>0</v>
      </c>
      <c r="DL13" s="112">
        <f>COUNTIFS('Detalii blocuri'!$E:$E,$C13,'Detalii blocuri'!$F:$F,$D13,'Detalii blocuri'!$L:$L,DL$3)</f>
        <v>0</v>
      </c>
      <c r="DM13" s="112">
        <f>COUNTIFS('Detalii blocuri'!$E:$E,$C13,'Detalii blocuri'!$F:$F,$D13,'Detalii blocuri'!$L:$L,DM$3)</f>
        <v>0</v>
      </c>
      <c r="DN13" s="140">
        <f>COUNTIFS('Detalii blocuri'!$E:$E,$C13,'Detalii blocuri'!$F:$F,$D13,'Detalii blocuri'!$L:$L,DN$3)</f>
        <v>0</v>
      </c>
      <c r="DO13" s="112">
        <f>COUNTIFS('Detalii blocuri'!$E:$E,$C13,'Detalii blocuri'!$F:$F,$D13,'Detalii blocuri'!$L:$L,DO$3)</f>
        <v>0</v>
      </c>
      <c r="DP13" s="112">
        <f>COUNTIFS('Detalii blocuri'!$E:$E,$C13,'Detalii blocuri'!$F:$F,$D13,'Detalii blocuri'!$L:$L,DP$3)</f>
        <v>0</v>
      </c>
      <c r="DQ13" s="112">
        <f>COUNTIFS('Detalii blocuri'!$E:$E,$C13,'Detalii blocuri'!$F:$F,$D13,'Detalii blocuri'!$L:$L,DQ$3)</f>
        <v>0</v>
      </c>
      <c r="DR13" s="112">
        <f>COUNTIFS('Detalii blocuri'!$E:$E,$C13,'Detalii blocuri'!$F:$F,$D13,'Detalii blocuri'!$L:$L,DR$3)</f>
        <v>0</v>
      </c>
      <c r="DS13" s="140">
        <f>COUNTIFS('Detalii blocuri'!$E:$E,$C13,'Detalii blocuri'!$F:$F,$D13,'Detalii blocuri'!$L:$L,DS$3)</f>
        <v>0</v>
      </c>
      <c r="DT13" s="112">
        <f>COUNTIFS('Detalii blocuri'!$E:$E,$C13,'Detalii blocuri'!$F:$F,$D13,'Detalii blocuri'!$L:$L,DT$3)</f>
        <v>0</v>
      </c>
      <c r="DU13" s="112">
        <f>COUNTIFS('Detalii blocuri'!$E:$E,$C13,'Detalii blocuri'!$F:$F,$D13,'Detalii blocuri'!$L:$L,DU$3)</f>
        <v>0</v>
      </c>
      <c r="DV13" s="112">
        <f>COUNTIFS('Detalii blocuri'!$E:$E,$C13,'Detalii blocuri'!$F:$F,$D13,'Detalii blocuri'!$L:$L,DV$3)</f>
        <v>0</v>
      </c>
      <c r="DW13" s="112">
        <f>COUNTIFS('Detalii blocuri'!$E:$E,$C13,'Detalii blocuri'!$F:$F,$D13,'Detalii blocuri'!$L:$L,DW$3)</f>
        <v>0</v>
      </c>
      <c r="DX13" s="140">
        <f>COUNTIFS('Detalii blocuri'!$E:$E,$C13,'Detalii blocuri'!$F:$F,$D13,'Detalii blocuri'!$L:$L,DX$3)</f>
        <v>0</v>
      </c>
      <c r="DY13" s="112">
        <f>COUNTIFS('Detalii blocuri'!$E:$E,$C13,'Detalii blocuri'!$F:$F,$D13,'Detalii blocuri'!$L:$L,DY$3)</f>
        <v>0</v>
      </c>
      <c r="DZ13" s="112">
        <f>COUNTIFS('Detalii blocuri'!$E:$E,$C13,'Detalii blocuri'!$F:$F,$D13,'Detalii blocuri'!$L:$L,DZ$3)</f>
        <v>0</v>
      </c>
      <c r="EA13" s="112">
        <f>COUNTIFS('Detalii blocuri'!$E:$E,$C13,'Detalii blocuri'!$F:$F,$D13,'Detalii blocuri'!$L:$L,EA$3)</f>
        <v>0</v>
      </c>
    </row>
    <row r="14" spans="1:132">
      <c r="B14" s="258" t="s">
        <v>650</v>
      </c>
      <c r="C14" s="363" t="s">
        <v>206</v>
      </c>
      <c r="D14" s="261" t="s">
        <v>998</v>
      </c>
      <c r="E14" s="261"/>
      <c r="F14" s="262" t="s">
        <v>1053</v>
      </c>
      <c r="G14" s="300" t="s">
        <v>1508</v>
      </c>
      <c r="H14" s="257" t="s">
        <v>1509</v>
      </c>
      <c r="I14" s="318"/>
      <c r="J14" s="259">
        <v>47.02</v>
      </c>
      <c r="K14" s="259">
        <v>23.88</v>
      </c>
      <c r="L14" s="319">
        <v>19873</v>
      </c>
      <c r="M14" s="320">
        <v>20982</v>
      </c>
      <c r="N14" s="320">
        <v>24083</v>
      </c>
      <c r="O14" s="320">
        <v>26277</v>
      </c>
      <c r="P14" s="320">
        <v>17599</v>
      </c>
      <c r="Q14" s="320">
        <v>13329</v>
      </c>
      <c r="R14" s="320">
        <v>8499</v>
      </c>
      <c r="S14" s="320">
        <v>6663</v>
      </c>
      <c r="T14" s="320">
        <v>7563</v>
      </c>
      <c r="U14" s="320">
        <v>6608</v>
      </c>
      <c r="V14" s="321">
        <v>6875</v>
      </c>
      <c r="W14" s="334">
        <f t="shared" si="1"/>
        <v>0.75628876964645886</v>
      </c>
      <c r="X14" s="335">
        <f t="shared" si="2"/>
        <v>3.9437190454750111</v>
      </c>
      <c r="Y14" s="301">
        <v>280</v>
      </c>
      <c r="Z14" s="301">
        <v>4500</v>
      </c>
      <c r="AA14" s="301">
        <f t="shared" si="3"/>
        <v>13500</v>
      </c>
      <c r="AB14" s="68">
        <f t="shared" si="4"/>
        <v>0.51375727822810824</v>
      </c>
      <c r="AC14" s="301">
        <f t="shared" si="5"/>
        <v>16.071428571428573</v>
      </c>
      <c r="AD14" s="301">
        <v>3</v>
      </c>
      <c r="AE14" s="322">
        <v>0.1</v>
      </c>
      <c r="AF14" s="323">
        <f>COUNTIFS('Detalii blocuri'!AI:AI,"*/planuri*",'Detalii blocuri'!E:E,C14,'Detalii blocuri'!F:F,D14)/AJ14</f>
        <v>0.52142857142857146</v>
      </c>
      <c r="AG14" s="324">
        <f>COUNTIFS('Detalii blocuri'!K:K,"&gt;0",'Detalii blocuri'!E:E,C14,'Detalii blocuri'!F:F,D14)/AJ14</f>
        <v>0.94285714285714284</v>
      </c>
      <c r="AH14" s="324">
        <f>COUNTIFS('Detalii blocuri'!N:N,"&gt;0",'Detalii blocuri'!E:E,C14,'Detalii blocuri'!F:F,D14)/AJ14</f>
        <v>0.90714285714285714</v>
      </c>
      <c r="AI14" s="325">
        <f t="shared" si="6"/>
        <v>0.88290344670166632</v>
      </c>
      <c r="AJ14" s="326">
        <f>COUNTIFS('Detalii blocuri'!C:C,"&gt;0",'Detalii blocuri'!E:E,C14,'Detalii blocuri'!F:F,D14)</f>
        <v>140</v>
      </c>
      <c r="AK14" s="47">
        <f>SUMIFS('Detalii blocuri'!K:K,'Detalii blocuri'!E:E,C14,'Detalii blocuri'!F:F,D14)</f>
        <v>282</v>
      </c>
      <c r="AL14" s="47">
        <f>SUMIFS('Detalii blocuri'!N:N,'Detalii blocuri'!E:E,C14,'Detalii blocuri'!F:F,D14)</f>
        <v>4381</v>
      </c>
      <c r="AM14" s="327">
        <f t="shared" si="7"/>
        <v>15.535460992907801</v>
      </c>
      <c r="AN14" s="65">
        <f>COUNTIFS('Detalii blocuri'!C:C,"&gt;0",'Detalii blocuri'!J:J,"da*",'Detalii blocuri'!E:E,C14,'Detalii blocuri'!F:F,D14)/AJ14</f>
        <v>7.1428571428571426E-3</v>
      </c>
      <c r="AO14" s="66">
        <f>SUMIFS('Detalii blocuri'!K:K,'Detalii blocuri'!J:J,"da*",'Detalii blocuri'!E:E,C14,'Detalii blocuri'!F:F,D14)/AK14</f>
        <v>3.5460992907801418E-3</v>
      </c>
      <c r="AP14" s="67">
        <f>SUMIFS('Detalii blocuri'!N:N,'Detalii blocuri'!J:J,"da*",'Detalii blocuri'!E:E,C14,'Detalii blocuri'!F:F,D14)/AL14</f>
        <v>5.4782013238986529E-3</v>
      </c>
      <c r="AQ14" s="328">
        <f>SUMIFS('Detalii blocuri'!N:N,'Detalii blocuri'!AD:AD,"*cf1*",'Detalii blocuri'!E:E,C14,'Detalii blocuri'!F:F,D14)/AL14</f>
        <v>0.49212508559689566</v>
      </c>
      <c r="AR14" s="329">
        <f>SUMIFS('Detalii blocuri'!N:N,'Detalii blocuri'!AD:AD,"*cf2*",'Detalii blocuri'!E:E,C14,'Detalii blocuri'!F:F,D14)/AL14</f>
        <v>0.16160693905501028</v>
      </c>
      <c r="AS14" s="330">
        <f>SUMIFS('Detalii blocuri'!N:N,'Detalii blocuri'!AD:AD,"*cf3*",'Detalii blocuri'!E:E,C14,'Detalii blocuri'!F:F,D14)/AL14</f>
        <v>5.4782013238986529E-2</v>
      </c>
      <c r="AT14" s="330">
        <f>SUMIFS('Detalii blocuri'!N:N,'Detalii blocuri'!AD:AD,"*cămin*",'Detalii blocuri'!E:E,C14,'Detalii blocuri'!F:F,D14)/AL14</f>
        <v>2.145628851860306E-2</v>
      </c>
      <c r="AU14" s="330">
        <f t="shared" si="8"/>
        <v>0.27002967359050445</v>
      </c>
      <c r="AV14" s="331">
        <f>SUMIFS('Detalii blocuri'!O:O,'Detalii blocuri'!E:E,C14,'Detalii blocuri'!F:F,D14)</f>
        <v>94</v>
      </c>
      <c r="AW14" s="332">
        <f>SUMIFS('Detalii blocuri'!P:P,'Detalii blocuri'!E:E,C14,'Detalii blocuri'!F:F,D14)</f>
        <v>426</v>
      </c>
      <c r="AX14" s="332">
        <f>SUMIFS('Detalii blocuri'!Q:Q,'Detalii blocuri'!E:E,C14,'Detalii blocuri'!F:F,D14)</f>
        <v>1913</v>
      </c>
      <c r="AY14" s="332">
        <f>SUMIFS('Detalii blocuri'!R:R,'Detalii blocuri'!E:E,C14,'Detalii blocuri'!F:F,D14)</f>
        <v>1211</v>
      </c>
      <c r="AZ14" s="332">
        <f>SUMIFS('Detalii blocuri'!S:S,'Detalii blocuri'!E:E,C14,'Detalii blocuri'!F:F,D14)</f>
        <v>224</v>
      </c>
      <c r="BA14" s="332">
        <f>SUMIFS('Detalii blocuri'!T:T,'Detalii blocuri'!E:E,C14,'Detalii blocuri'!F:F,D14)</f>
        <v>0</v>
      </c>
      <c r="BB14" s="333">
        <f t="shared" si="9"/>
        <v>513</v>
      </c>
      <c r="BC14" s="100">
        <f t="shared" si="10"/>
        <v>2.4301964839710446E-2</v>
      </c>
      <c r="BD14" s="97">
        <f t="shared" si="11"/>
        <v>0.11013443640124095</v>
      </c>
      <c r="BE14" s="97">
        <f t="shared" si="12"/>
        <v>0.49457083764219234</v>
      </c>
      <c r="BF14" s="97">
        <f t="shared" si="13"/>
        <v>0.31308169596690794</v>
      </c>
      <c r="BG14" s="97">
        <f t="shared" si="14"/>
        <v>5.7911065149948295E-2</v>
      </c>
      <c r="BH14" s="98">
        <f t="shared" si="15"/>
        <v>0</v>
      </c>
      <c r="BI14" s="105">
        <f>COUNTIFS('Detalii blocuri'!$E:$E,$C14,'Detalii blocuri'!$F:$F,$D14,'Detalii blocuri'!$AB:$AB,BI$4)</f>
        <v>0</v>
      </c>
      <c r="BJ14" s="106">
        <f>COUNTIFS('Detalii blocuri'!$E:$E,$C14,'Detalii blocuri'!$F:$F,$D14,'Detalii blocuri'!$AB:$AB,BJ$4)</f>
        <v>0</v>
      </c>
      <c r="BK14" s="106">
        <f>COUNTIFS('Detalii blocuri'!$E:$E,$C14,'Detalii blocuri'!$F:$F,$D14,'Detalii blocuri'!$AB:$AB,BK$4)</f>
        <v>4</v>
      </c>
      <c r="BL14" s="106">
        <f>COUNTIFS('Detalii blocuri'!$E:$E,$C14,'Detalii blocuri'!$F:$F,$D14,'Detalii blocuri'!$AB:$AB,BL$4)</f>
        <v>5</v>
      </c>
      <c r="BM14" s="106">
        <f>COUNTIFS('Detalii blocuri'!$E:$E,$C14,'Detalii blocuri'!$F:$F,$D14,'Detalii blocuri'!$AB:$AB,BM$4)</f>
        <v>10</v>
      </c>
      <c r="BN14" s="45">
        <f>COUNTIFS('Detalii blocuri'!$E:$E,$C14,'Detalii blocuri'!$F:$F,$D14,'Detalii blocuri'!$AB:$AB,BN$4)</f>
        <v>19</v>
      </c>
      <c r="BO14" s="106">
        <f>COUNTIFS('Detalii blocuri'!$E:$E,$C14,'Detalii blocuri'!$F:$F,$D14,'Detalii blocuri'!$AB:$AB,BO$4)</f>
        <v>24</v>
      </c>
      <c r="BP14" s="106">
        <f>COUNTIFS('Detalii blocuri'!$E:$E,$C14,'Detalii blocuri'!$F:$F,$D14,'Detalii blocuri'!$AB:$AB,BP$4)</f>
        <v>15</v>
      </c>
      <c r="BQ14" s="45">
        <f>COUNTIFS('Detalii blocuri'!$E:$E,$C14,'Detalii blocuri'!$F:$F,$D14,'Detalii blocuri'!$AB:$AB,BQ$4)</f>
        <v>21</v>
      </c>
      <c r="BR14" s="106">
        <f>COUNTIFS('Detalii blocuri'!$E:$E,$C14,'Detalii blocuri'!$F:$F,$D14,'Detalii blocuri'!$AB:$AB,BR$4)</f>
        <v>28</v>
      </c>
      <c r="BS14" s="106">
        <f>COUNTIFS('Detalii blocuri'!$E:$E,$C14,'Detalii blocuri'!$F:$F,$D14,'Detalii blocuri'!$AB:$AB,BS$4)</f>
        <v>5</v>
      </c>
      <c r="BT14" s="45">
        <f>COUNTIFS('Detalii blocuri'!$E:$E,$C14,'Detalii blocuri'!$F:$F,$D14,'Detalii blocuri'!$AB:$AB,BT$4)</f>
        <v>0</v>
      </c>
      <c r="BU14" s="106">
        <f>COUNTIFS('Detalii blocuri'!$E:$E,$C14,'Detalii blocuri'!$F:$F,$D14,'Detalii blocuri'!$AB:$AB,BU$4)</f>
        <v>0</v>
      </c>
      <c r="BV14" s="106">
        <f>COUNTIFS('Detalii blocuri'!$E:$E,$C14,'Detalii blocuri'!$F:$F,$D14,'Detalii blocuri'!$AB:$AB,BV$4)</f>
        <v>21</v>
      </c>
      <c r="BW14" s="107">
        <f>SUMIFS('Detalii blocuri'!$K:$K,'Detalii blocuri'!$E:$E,$C14,'Detalii blocuri'!$F:$F,$D14,'Detalii blocuri'!$AB:$AB,BW$4)</f>
        <v>0</v>
      </c>
      <c r="BX14" s="108">
        <f>SUMIFS('Detalii blocuri'!$K:$K,'Detalii blocuri'!$E:$E,$C14,'Detalii blocuri'!$F:$F,$D14,'Detalii blocuri'!$AB:$AB,BX$4)</f>
        <v>0</v>
      </c>
      <c r="BY14" s="108">
        <f>SUMIFS('Detalii blocuri'!$K:$K,'Detalii blocuri'!$E:$E,$C14,'Detalii blocuri'!$F:$F,$D14,'Detalii blocuri'!$AB:$AB,BY$4)</f>
        <v>6</v>
      </c>
      <c r="BZ14" s="108">
        <f>SUMIFS('Detalii blocuri'!$K:$K,'Detalii blocuri'!$E:$E,$C14,'Detalii blocuri'!$F:$F,$D14,'Detalii blocuri'!$AB:$AB,BZ$4)</f>
        <v>9</v>
      </c>
      <c r="CA14" s="108">
        <f>SUMIFS('Detalii blocuri'!$K:$K,'Detalii blocuri'!$E:$E,$C14,'Detalii blocuri'!$F:$F,$D14,'Detalii blocuri'!$AB:$AB,CA$4)</f>
        <v>20</v>
      </c>
      <c r="CB14" s="46">
        <f>SUMIFS('Detalii blocuri'!$K:$K,'Detalii blocuri'!$E:$E,$C14,'Detalii blocuri'!$F:$F,$D14,'Detalii blocuri'!$AB:$AB,CB$4)</f>
        <v>24</v>
      </c>
      <c r="CC14" s="108">
        <f>SUMIFS('Detalii blocuri'!$K:$K,'Detalii blocuri'!$E:$E,$C14,'Detalii blocuri'!$F:$F,$D14,'Detalii blocuri'!$AB:$AB,CC$4)</f>
        <v>35</v>
      </c>
      <c r="CD14" s="108">
        <f>SUMIFS('Detalii blocuri'!$K:$K,'Detalii blocuri'!$E:$E,$C14,'Detalii blocuri'!$F:$F,$D14,'Detalii blocuri'!$AB:$AB,CD$4)</f>
        <v>27</v>
      </c>
      <c r="CE14" s="46">
        <f>SUMIFS('Detalii blocuri'!$K:$K,'Detalii blocuri'!$E:$E,$C14,'Detalii blocuri'!$F:$F,$D14,'Detalii blocuri'!$AB:$AB,CE$4)</f>
        <v>73</v>
      </c>
      <c r="CF14" s="108">
        <f>SUMIFS('Detalii blocuri'!$K:$K,'Detalii blocuri'!$E:$E,$C14,'Detalii blocuri'!$F:$F,$D14,'Detalii blocuri'!$AB:$AB,CF$4)</f>
        <v>80</v>
      </c>
      <c r="CG14" s="108">
        <f>SUMIFS('Detalii blocuri'!$K:$K,'Detalii blocuri'!$E:$E,$C14,'Detalii blocuri'!$F:$F,$D14,'Detalii blocuri'!$AB:$AB,CG$4)</f>
        <v>6</v>
      </c>
      <c r="CH14" s="46">
        <f>SUMIFS('Detalii blocuri'!$K:$K,'Detalii blocuri'!$E:$E,$C14,'Detalii blocuri'!$F:$F,$D14,'Detalii blocuri'!$AB:$AB,CH$4)</f>
        <v>0</v>
      </c>
      <c r="CI14" s="108">
        <f>SUMIFS('Detalii blocuri'!$K:$K,'Detalii blocuri'!$E:$E,$C14,'Detalii blocuri'!$F:$F,$D14,'Detalii blocuri'!$AB:$AB,CI$4)</f>
        <v>0</v>
      </c>
      <c r="CJ14" s="108">
        <f>SUMIFS('Detalii blocuri'!$K:$K,'Detalii blocuri'!$E:$E,$C14,'Detalii blocuri'!$F:$F,$D14,'Detalii blocuri'!$AB:$AB,CJ$4)</f>
        <v>2</v>
      </c>
      <c r="CK14" s="109">
        <f>SUMIFS('Detalii blocuri'!$N:$N,'Detalii blocuri'!$E:$E,$C14,'Detalii blocuri'!$F:$F,$D14,'Detalii blocuri'!$AB:$AB,BW$4)</f>
        <v>0</v>
      </c>
      <c r="CL14" s="110">
        <f>SUMIFS('Detalii blocuri'!$N:$N,'Detalii blocuri'!$E:$E,$C14,'Detalii blocuri'!$F:$F,$D14,'Detalii blocuri'!$AB:$AB,BX$4)</f>
        <v>0</v>
      </c>
      <c r="CM14" s="110">
        <f>SUMIFS('Detalii blocuri'!$N:$N,'Detalii blocuri'!$E:$E,$C14,'Detalii blocuri'!$F:$F,$D14,'Detalii blocuri'!$AB:$AB,BY$4)</f>
        <v>64</v>
      </c>
      <c r="CN14" s="110">
        <f>SUMIFS('Detalii blocuri'!$N:$N,'Detalii blocuri'!$E:$E,$C14,'Detalii blocuri'!$F:$F,$D14,'Detalii blocuri'!$AB:$AB,BZ$4)</f>
        <v>36</v>
      </c>
      <c r="CO14" s="110">
        <f>SUMIFS('Detalii blocuri'!$N:$N,'Detalii blocuri'!$E:$E,$C14,'Detalii blocuri'!$F:$F,$D14,'Detalii blocuri'!$AB:$AB,CA$4)</f>
        <v>402</v>
      </c>
      <c r="CP14" s="48">
        <f>SUMIFS('Detalii blocuri'!$N:$N,'Detalii blocuri'!$E:$E,$C14,'Detalii blocuri'!$F:$F,$D14,'Detalii blocuri'!$AB:$AB,CB$4)</f>
        <v>450</v>
      </c>
      <c r="CQ14" s="110">
        <f>SUMIFS('Detalii blocuri'!$N:$N,'Detalii blocuri'!$E:$E,$C14,'Detalii blocuri'!$F:$F,$D14,'Detalii blocuri'!$AB:$AB,CC$4)</f>
        <v>754</v>
      </c>
      <c r="CR14" s="110">
        <f>SUMIFS('Detalii blocuri'!$N:$N,'Detalii blocuri'!$E:$E,$C14,'Detalii blocuri'!$F:$F,$D14,'Detalii blocuri'!$AB:$AB,CD$4)</f>
        <v>578</v>
      </c>
      <c r="CS14" s="48">
        <f>SUMIFS('Detalii blocuri'!$N:$N,'Detalii blocuri'!$E:$E,$C14,'Detalii blocuri'!$F:$F,$D14,'Detalii blocuri'!$AB:$AB,CE$4)</f>
        <v>974</v>
      </c>
      <c r="CT14" s="110">
        <f>SUMIFS('Detalii blocuri'!$N:$N,'Detalii blocuri'!$E:$E,$C14,'Detalii blocuri'!$F:$F,$D14,'Detalii blocuri'!$AB:$AB,CF$4)</f>
        <v>1070</v>
      </c>
      <c r="CU14" s="110">
        <f>SUMIFS('Detalii blocuri'!$N:$N,'Detalii blocuri'!$E:$E,$C14,'Detalii blocuri'!$F:$F,$D14,'Detalii blocuri'!$AB:$AB,CG$4)</f>
        <v>53</v>
      </c>
      <c r="CV14" s="48">
        <f>SUMIFS('Detalii blocuri'!$N:$N,'Detalii blocuri'!$E:$E,$C14,'Detalii blocuri'!$F:$F,$D14,'Detalii blocuri'!$AB:$AB,CH$4)</f>
        <v>0</v>
      </c>
      <c r="CW14" s="110">
        <f>SUMIFS('Detalii blocuri'!$N:$N,'Detalii blocuri'!$E:$E,$C14,'Detalii blocuri'!$F:$F,$D14,'Detalii blocuri'!$AB:$AB,CI$4)</f>
        <v>0</v>
      </c>
      <c r="CX14" s="110">
        <f>SUMIFS('Detalii blocuri'!$N:$N,'Detalii blocuri'!$E:$E,$C14,'Detalii blocuri'!$F:$F,$D14,'Detalii blocuri'!$AB:$AB,CJ$4)</f>
        <v>0</v>
      </c>
      <c r="CY14" s="111">
        <f>COUNTIFS('Detalii blocuri'!$E:$E,$C14,'Detalii blocuri'!$F:$F,$D14,'Detalii blocuri'!$L:$L,CY$3)</f>
        <v>0</v>
      </c>
      <c r="CZ14" s="112">
        <f>COUNTIFS('Detalii blocuri'!$E:$E,$C14,'Detalii blocuri'!$F:$F,$D14,'Detalii blocuri'!$L:$L,CZ$3)</f>
        <v>0</v>
      </c>
      <c r="DA14" s="112">
        <f>COUNTIFS('Detalii blocuri'!$E:$E,$C14,'Detalii blocuri'!$F:$F,$D14,'Detalii blocuri'!$L:$L,DA$3)</f>
        <v>7</v>
      </c>
      <c r="DB14" s="112">
        <f>COUNTIFS('Detalii blocuri'!$E:$E,$C14,'Detalii blocuri'!$F:$F,$D14,'Detalii blocuri'!$L:$L,DB$3)</f>
        <v>8</v>
      </c>
      <c r="DC14" s="112">
        <f>COUNTIFS('Detalii blocuri'!$E:$E,$C14,'Detalii blocuri'!$F:$F,$D14,'Detalii blocuri'!$L:$L,DC$3)</f>
        <v>116</v>
      </c>
      <c r="DD14" s="140">
        <f>COUNTIFS('Detalii blocuri'!$E:$E,$C14,'Detalii blocuri'!$F:$F,$D14,'Detalii blocuri'!$L:$L,DD$3)</f>
        <v>0</v>
      </c>
      <c r="DE14" s="112">
        <f>COUNTIFS('Detalii blocuri'!$E:$E,$C14,'Detalii blocuri'!$F:$F,$D14,'Detalii blocuri'!$L:$L,DE$3)</f>
        <v>1</v>
      </c>
      <c r="DF14" s="112">
        <f>COUNTIFS('Detalii blocuri'!$E:$E,$C14,'Detalii blocuri'!$F:$F,$D14,'Detalii blocuri'!$L:$L,DF$3)</f>
        <v>0</v>
      </c>
      <c r="DG14" s="112">
        <f>COUNTIFS('Detalii blocuri'!$E:$E,$C14,'Detalii blocuri'!$F:$F,$D14,'Detalii blocuri'!$L:$L,DG$3)</f>
        <v>0</v>
      </c>
      <c r="DH14" s="112">
        <f>COUNTIFS('Detalii blocuri'!$E:$E,$C14,'Detalii blocuri'!$F:$F,$D14,'Detalii blocuri'!$L:$L,DH$3)</f>
        <v>0</v>
      </c>
      <c r="DI14" s="140">
        <f>COUNTIFS('Detalii blocuri'!$E:$E,$C14,'Detalii blocuri'!$F:$F,$D14,'Detalii blocuri'!$L:$L,DI$3)</f>
        <v>0</v>
      </c>
      <c r="DJ14" s="112">
        <f>COUNTIFS('Detalii blocuri'!$E:$E,$C14,'Detalii blocuri'!$F:$F,$D14,'Detalii blocuri'!$L:$L,DJ$3)</f>
        <v>0</v>
      </c>
      <c r="DK14" s="112">
        <f>COUNTIFS('Detalii blocuri'!$E:$E,$C14,'Detalii blocuri'!$F:$F,$D14,'Detalii blocuri'!$L:$L,DK$3)</f>
        <v>0</v>
      </c>
      <c r="DL14" s="112">
        <f>COUNTIFS('Detalii blocuri'!$E:$E,$C14,'Detalii blocuri'!$F:$F,$D14,'Detalii blocuri'!$L:$L,DL$3)</f>
        <v>0</v>
      </c>
      <c r="DM14" s="112">
        <f>COUNTIFS('Detalii blocuri'!$E:$E,$C14,'Detalii blocuri'!$F:$F,$D14,'Detalii blocuri'!$L:$L,DM$3)</f>
        <v>0</v>
      </c>
      <c r="DN14" s="140">
        <f>COUNTIFS('Detalii blocuri'!$E:$E,$C14,'Detalii blocuri'!$F:$F,$D14,'Detalii blocuri'!$L:$L,DN$3)</f>
        <v>0</v>
      </c>
      <c r="DO14" s="112">
        <f>COUNTIFS('Detalii blocuri'!$E:$E,$C14,'Detalii blocuri'!$F:$F,$D14,'Detalii blocuri'!$L:$L,DO$3)</f>
        <v>0</v>
      </c>
      <c r="DP14" s="112">
        <f>COUNTIFS('Detalii blocuri'!$E:$E,$C14,'Detalii blocuri'!$F:$F,$D14,'Detalii blocuri'!$L:$L,DP$3)</f>
        <v>0</v>
      </c>
      <c r="DQ14" s="112">
        <f>COUNTIFS('Detalii blocuri'!$E:$E,$C14,'Detalii blocuri'!$F:$F,$D14,'Detalii blocuri'!$L:$L,DQ$3)</f>
        <v>0</v>
      </c>
      <c r="DR14" s="112">
        <f>COUNTIFS('Detalii blocuri'!$E:$E,$C14,'Detalii blocuri'!$F:$F,$D14,'Detalii blocuri'!$L:$L,DR$3)</f>
        <v>0</v>
      </c>
      <c r="DS14" s="140">
        <f>COUNTIFS('Detalii blocuri'!$E:$E,$C14,'Detalii blocuri'!$F:$F,$D14,'Detalii blocuri'!$L:$L,DS$3)</f>
        <v>0</v>
      </c>
      <c r="DT14" s="112">
        <f>COUNTIFS('Detalii blocuri'!$E:$E,$C14,'Detalii blocuri'!$F:$F,$D14,'Detalii blocuri'!$L:$L,DT$3)</f>
        <v>0</v>
      </c>
      <c r="DU14" s="112">
        <f>COUNTIFS('Detalii blocuri'!$E:$E,$C14,'Detalii blocuri'!$F:$F,$D14,'Detalii blocuri'!$L:$L,DU$3)</f>
        <v>0</v>
      </c>
      <c r="DV14" s="112">
        <f>COUNTIFS('Detalii blocuri'!$E:$E,$C14,'Detalii blocuri'!$F:$F,$D14,'Detalii blocuri'!$L:$L,DV$3)</f>
        <v>0</v>
      </c>
      <c r="DW14" s="112">
        <f>COUNTIFS('Detalii blocuri'!$E:$E,$C14,'Detalii blocuri'!$F:$F,$D14,'Detalii blocuri'!$L:$L,DW$3)</f>
        <v>0</v>
      </c>
      <c r="DX14" s="140">
        <f>COUNTIFS('Detalii blocuri'!$E:$E,$C14,'Detalii blocuri'!$F:$F,$D14,'Detalii blocuri'!$L:$L,DX$3)</f>
        <v>0</v>
      </c>
      <c r="DY14" s="112">
        <f>COUNTIFS('Detalii blocuri'!$E:$E,$C14,'Detalii blocuri'!$F:$F,$D14,'Detalii blocuri'!$L:$L,DY$3)</f>
        <v>0</v>
      </c>
      <c r="DZ14" s="112">
        <f>COUNTIFS('Detalii blocuri'!$E:$E,$C14,'Detalii blocuri'!$F:$F,$D14,'Detalii blocuri'!$L:$L,DZ$3)</f>
        <v>0</v>
      </c>
      <c r="EA14" s="112">
        <f>COUNTIFS('Detalii blocuri'!$E:$E,$C14,'Detalii blocuri'!$F:$F,$D14,'Detalii blocuri'!$L:$L,EA$3)</f>
        <v>0</v>
      </c>
    </row>
    <row r="15" spans="1:132">
      <c r="B15" s="258" t="s">
        <v>650</v>
      </c>
      <c r="C15" s="363" t="s">
        <v>206</v>
      </c>
      <c r="D15" s="261" t="s">
        <v>651</v>
      </c>
      <c r="E15" s="261"/>
      <c r="F15" s="262" t="s">
        <v>1053</v>
      </c>
      <c r="G15" s="300" t="s">
        <v>1508</v>
      </c>
      <c r="H15" s="257" t="s">
        <v>1508</v>
      </c>
      <c r="I15" s="318"/>
      <c r="J15" s="259">
        <v>46.57</v>
      </c>
      <c r="K15" s="259">
        <v>23.78</v>
      </c>
      <c r="L15" s="319">
        <v>43319</v>
      </c>
      <c r="M15" s="320">
        <v>47744</v>
      </c>
      <c r="N15" s="320">
        <v>55887</v>
      </c>
      <c r="O15" s="320">
        <v>61200</v>
      </c>
      <c r="P15" s="320">
        <v>55294</v>
      </c>
      <c r="Q15" s="320">
        <v>42307</v>
      </c>
      <c r="R15" s="320">
        <v>33614</v>
      </c>
      <c r="S15" s="320">
        <v>25905</v>
      </c>
      <c r="T15" s="320"/>
      <c r="U15" s="320">
        <v>20023</v>
      </c>
      <c r="V15" s="321">
        <v>13455</v>
      </c>
      <c r="W15" s="334">
        <f t="shared" si="1"/>
        <v>0.70782679738562093</v>
      </c>
      <c r="X15" s="335">
        <f t="shared" si="2"/>
        <v>2.3624782860451652</v>
      </c>
      <c r="Y15" s="301">
        <v>750</v>
      </c>
      <c r="Z15" s="301">
        <v>12500</v>
      </c>
      <c r="AA15" s="301">
        <f t="shared" si="3"/>
        <v>37500</v>
      </c>
      <c r="AB15" s="68">
        <f t="shared" si="4"/>
        <v>0.61274509803921573</v>
      </c>
      <c r="AC15" s="301">
        <f t="shared" si="5"/>
        <v>16.666666666666668</v>
      </c>
      <c r="AD15" s="301">
        <v>3</v>
      </c>
      <c r="AE15" s="322">
        <v>0.1</v>
      </c>
      <c r="AF15" s="323">
        <f>COUNTIFS('Detalii blocuri'!AI:AI,"*/planuri*",'Detalii blocuri'!E:E,C15,'Detalii blocuri'!F:F,D15)/AJ15</f>
        <v>0.72727272727272729</v>
      </c>
      <c r="AG15" s="324">
        <f>COUNTIFS('Detalii blocuri'!K:K,"&gt;0",'Detalii blocuri'!E:E,C15,'Detalii blocuri'!F:F,D15)/AJ15</f>
        <v>0.96551724137931039</v>
      </c>
      <c r="AH15" s="324">
        <f>COUNTIFS('Detalii blocuri'!N:N,"&gt;0",'Detalii blocuri'!E:E,C15,'Detalii blocuri'!F:F,D15)/AJ15</f>
        <v>0.94357366771159878</v>
      </c>
      <c r="AI15" s="325">
        <f t="shared" si="6"/>
        <v>0.92422878651501517</v>
      </c>
      <c r="AJ15" s="326">
        <f>COUNTIFS('Detalii blocuri'!C:C,"&gt;0",'Detalii blocuri'!E:E,C15,'Detalii blocuri'!F:F,D15)</f>
        <v>319</v>
      </c>
      <c r="AK15" s="47">
        <f>SUMIFS('Detalii blocuri'!K:K,'Detalii blocuri'!E:E,C15,'Detalii blocuri'!F:F,D15)</f>
        <v>742</v>
      </c>
      <c r="AL15" s="47">
        <f>SUMIFS('Detalii blocuri'!N:N,'Detalii blocuri'!E:E,C15,'Detalii blocuri'!F:F,D15)</f>
        <v>12221</v>
      </c>
      <c r="AM15" s="327">
        <f t="shared" si="7"/>
        <v>16.470350404312669</v>
      </c>
      <c r="AN15" s="65">
        <f>COUNTIFS('Detalii blocuri'!C:C,"&gt;0",'Detalii blocuri'!J:J,"da*",'Detalii blocuri'!E:E,C15,'Detalii blocuri'!F:F,D15)/AJ15</f>
        <v>1.8808777429467086E-2</v>
      </c>
      <c r="AO15" s="66">
        <f>SUMIFS('Detalii blocuri'!K:K,'Detalii blocuri'!J:J,"da*",'Detalii blocuri'!E:E,C15,'Detalii blocuri'!F:F,D15)/AK15</f>
        <v>1.7520215633423181E-2</v>
      </c>
      <c r="AP15" s="67">
        <f>SUMIFS('Detalii blocuri'!N:N,'Detalii blocuri'!J:J,"da*",'Detalii blocuri'!E:E,C15,'Detalii blocuri'!F:F,D15)/AL15</f>
        <v>2.3484166598478028E-2</v>
      </c>
      <c r="AQ15" s="328">
        <f>SUMIFS('Detalii blocuri'!N:N,'Detalii blocuri'!AD:AD,"*cf1*",'Detalii blocuri'!E:E,C15,'Detalii blocuri'!F:F,D15)/AL15</f>
        <v>0.59348662138941166</v>
      </c>
      <c r="AR15" s="329">
        <f>SUMIFS('Detalii blocuri'!N:N,'Detalii blocuri'!AD:AD,"*cf2*",'Detalii blocuri'!E:E,C15,'Detalii blocuri'!F:F,D15)/AL15</f>
        <v>0.15383356517469929</v>
      </c>
      <c r="AS15" s="330">
        <f>SUMIFS('Detalii blocuri'!N:N,'Detalii blocuri'!AD:AD,"*cf3*",'Detalii blocuri'!E:E,C15,'Detalii blocuri'!F:F,D15)/AL15</f>
        <v>5.8914982407331645E-2</v>
      </c>
      <c r="AT15" s="330">
        <f>SUMIFS('Detalii blocuri'!N:N,'Detalii blocuri'!AD:AD,"*cămin*",'Detalii blocuri'!E:E,C15,'Detalii blocuri'!F:F,D15)/AL15</f>
        <v>3.8949349480402587E-2</v>
      </c>
      <c r="AU15" s="330">
        <f t="shared" si="8"/>
        <v>0.15481548154815483</v>
      </c>
      <c r="AV15" s="331">
        <f>SUMIFS('Detalii blocuri'!O:O,'Detalii blocuri'!E:E,C15,'Detalii blocuri'!F:F,D15)</f>
        <v>476</v>
      </c>
      <c r="AW15" s="332">
        <f>SUMIFS('Detalii blocuri'!P:P,'Detalii blocuri'!E:E,C15,'Detalii blocuri'!F:F,D15)</f>
        <v>940</v>
      </c>
      <c r="AX15" s="332">
        <f>SUMIFS('Detalii blocuri'!Q:Q,'Detalii blocuri'!E:E,C15,'Detalii blocuri'!F:F,D15)</f>
        <v>5680</v>
      </c>
      <c r="AY15" s="332">
        <f>SUMIFS('Detalii blocuri'!R:R,'Detalii blocuri'!E:E,C15,'Detalii blocuri'!F:F,D15)</f>
        <v>3522</v>
      </c>
      <c r="AZ15" s="332">
        <f>SUMIFS('Detalii blocuri'!S:S,'Detalii blocuri'!E:E,C15,'Detalii blocuri'!F:F,D15)</f>
        <v>677</v>
      </c>
      <c r="BA15" s="332">
        <f>SUMIFS('Detalii blocuri'!T:T,'Detalii blocuri'!E:E,C15,'Detalii blocuri'!F:F,D15)</f>
        <v>0</v>
      </c>
      <c r="BB15" s="333">
        <f t="shared" si="9"/>
        <v>926</v>
      </c>
      <c r="BC15" s="100">
        <f t="shared" si="10"/>
        <v>4.2142540947321824E-2</v>
      </c>
      <c r="BD15" s="97">
        <f t="shared" si="11"/>
        <v>8.3222664895971674E-2</v>
      </c>
      <c r="BE15" s="97">
        <f t="shared" si="12"/>
        <v>0.50287737937140331</v>
      </c>
      <c r="BF15" s="97">
        <f t="shared" si="13"/>
        <v>0.31181938911022578</v>
      </c>
      <c r="BG15" s="97">
        <f t="shared" si="14"/>
        <v>5.9938025675077465E-2</v>
      </c>
      <c r="BH15" s="98">
        <f t="shared" si="15"/>
        <v>0</v>
      </c>
      <c r="BI15" s="105">
        <f>COUNTIFS('Detalii blocuri'!$E:$E,$C15,'Detalii blocuri'!$F:$F,$D15,'Detalii blocuri'!$AB:$AB,BI$4)</f>
        <v>1</v>
      </c>
      <c r="BJ15" s="106">
        <f>COUNTIFS('Detalii blocuri'!$E:$E,$C15,'Detalii blocuri'!$F:$F,$D15,'Detalii blocuri'!$AB:$AB,BJ$4)</f>
        <v>8</v>
      </c>
      <c r="BK15" s="106">
        <f>COUNTIFS('Detalii blocuri'!$E:$E,$C15,'Detalii blocuri'!$F:$F,$D15,'Detalii blocuri'!$AB:$AB,BK$4)</f>
        <v>2</v>
      </c>
      <c r="BL15" s="106">
        <f>COUNTIFS('Detalii blocuri'!$E:$E,$C15,'Detalii blocuri'!$F:$F,$D15,'Detalii blocuri'!$AB:$AB,BL$4)</f>
        <v>20</v>
      </c>
      <c r="BM15" s="106">
        <f>COUNTIFS('Detalii blocuri'!$E:$E,$C15,'Detalii blocuri'!$F:$F,$D15,'Detalii blocuri'!$AB:$AB,BM$4)</f>
        <v>77</v>
      </c>
      <c r="BN15" s="45">
        <f>COUNTIFS('Detalii blocuri'!$E:$E,$C15,'Detalii blocuri'!$F:$F,$D15,'Detalii blocuri'!$AB:$AB,BN$4)</f>
        <v>32</v>
      </c>
      <c r="BO15" s="106">
        <f>COUNTIFS('Detalii blocuri'!$E:$E,$C15,'Detalii blocuri'!$F:$F,$D15,'Detalii blocuri'!$AB:$AB,BO$4)</f>
        <v>28</v>
      </c>
      <c r="BP15" s="106">
        <f>COUNTIFS('Detalii blocuri'!$E:$E,$C15,'Detalii blocuri'!$F:$F,$D15,'Detalii blocuri'!$AB:$AB,BP$4)</f>
        <v>22</v>
      </c>
      <c r="BQ15" s="45">
        <f>COUNTIFS('Detalii blocuri'!$E:$E,$C15,'Detalii blocuri'!$F:$F,$D15,'Detalii blocuri'!$AB:$AB,BQ$4)</f>
        <v>53</v>
      </c>
      <c r="BR15" s="106">
        <f>COUNTIFS('Detalii blocuri'!$E:$E,$C15,'Detalii blocuri'!$F:$F,$D15,'Detalii blocuri'!$AB:$AB,BR$4)</f>
        <v>55</v>
      </c>
      <c r="BS15" s="106">
        <f>COUNTIFS('Detalii blocuri'!$E:$E,$C15,'Detalii blocuri'!$F:$F,$D15,'Detalii blocuri'!$AB:$AB,BS$4)</f>
        <v>13</v>
      </c>
      <c r="BT15" s="45">
        <f>COUNTIFS('Detalii blocuri'!$E:$E,$C15,'Detalii blocuri'!$F:$F,$D15,'Detalii blocuri'!$AB:$AB,BT$4)</f>
        <v>0</v>
      </c>
      <c r="BU15" s="106">
        <f>COUNTIFS('Detalii blocuri'!$E:$E,$C15,'Detalii blocuri'!$F:$F,$D15,'Detalii blocuri'!$AB:$AB,BU$4)</f>
        <v>0</v>
      </c>
      <c r="BV15" s="106">
        <f>COUNTIFS('Detalii blocuri'!$E:$E,$C15,'Detalii blocuri'!$F:$F,$D15,'Detalii blocuri'!$AB:$AB,BV$4)</f>
        <v>20</v>
      </c>
      <c r="BW15" s="107">
        <f>SUMIFS('Detalii blocuri'!$K:$K,'Detalii blocuri'!$E:$E,$C15,'Detalii blocuri'!$F:$F,$D15,'Detalii blocuri'!$AB:$AB,BW$4)</f>
        <v>1</v>
      </c>
      <c r="BX15" s="108">
        <f>SUMIFS('Detalii blocuri'!$K:$K,'Detalii blocuri'!$E:$E,$C15,'Detalii blocuri'!$F:$F,$D15,'Detalii blocuri'!$AB:$AB,BX$4)</f>
        <v>9</v>
      </c>
      <c r="BY15" s="108">
        <f>SUMIFS('Detalii blocuri'!$K:$K,'Detalii blocuri'!$E:$E,$C15,'Detalii blocuri'!$F:$F,$D15,'Detalii blocuri'!$AB:$AB,BY$4)</f>
        <v>3</v>
      </c>
      <c r="BZ15" s="108">
        <f>SUMIFS('Detalii blocuri'!$K:$K,'Detalii blocuri'!$E:$E,$C15,'Detalii blocuri'!$F:$F,$D15,'Detalii blocuri'!$AB:$AB,BZ$4)</f>
        <v>43</v>
      </c>
      <c r="CA15" s="108">
        <f>SUMIFS('Detalii blocuri'!$K:$K,'Detalii blocuri'!$E:$E,$C15,'Detalii blocuri'!$F:$F,$D15,'Detalii blocuri'!$AB:$AB,CA$4)</f>
        <v>160</v>
      </c>
      <c r="CB15" s="46">
        <f>SUMIFS('Detalii blocuri'!$K:$K,'Detalii blocuri'!$E:$E,$C15,'Detalii blocuri'!$F:$F,$D15,'Detalii blocuri'!$AB:$AB,CB$4)</f>
        <v>63</v>
      </c>
      <c r="CC15" s="108">
        <f>SUMIFS('Detalii blocuri'!$K:$K,'Detalii blocuri'!$E:$E,$C15,'Detalii blocuri'!$F:$F,$D15,'Detalii blocuri'!$AB:$AB,CC$4)</f>
        <v>34</v>
      </c>
      <c r="CD15" s="108">
        <f>SUMIFS('Detalii blocuri'!$K:$K,'Detalii blocuri'!$E:$E,$C15,'Detalii blocuri'!$F:$F,$D15,'Detalii blocuri'!$AB:$AB,CD$4)</f>
        <v>56</v>
      </c>
      <c r="CE15" s="46">
        <f>SUMIFS('Detalii blocuri'!$K:$K,'Detalii blocuri'!$E:$E,$C15,'Detalii blocuri'!$F:$F,$D15,'Detalii blocuri'!$AB:$AB,CE$4)</f>
        <v>189</v>
      </c>
      <c r="CF15" s="108">
        <f>SUMIFS('Detalii blocuri'!$K:$K,'Detalii blocuri'!$E:$E,$C15,'Detalii blocuri'!$F:$F,$D15,'Detalii blocuri'!$AB:$AB,CF$4)</f>
        <v>167</v>
      </c>
      <c r="CG15" s="108">
        <f>SUMIFS('Detalii blocuri'!$K:$K,'Detalii blocuri'!$E:$E,$C15,'Detalii blocuri'!$F:$F,$D15,'Detalii blocuri'!$AB:$AB,CG$4)</f>
        <v>17</v>
      </c>
      <c r="CH15" s="46">
        <f>SUMIFS('Detalii blocuri'!$K:$K,'Detalii blocuri'!$E:$E,$C15,'Detalii blocuri'!$F:$F,$D15,'Detalii blocuri'!$AB:$AB,CH$4)</f>
        <v>0</v>
      </c>
      <c r="CI15" s="108">
        <f>SUMIFS('Detalii blocuri'!$K:$K,'Detalii blocuri'!$E:$E,$C15,'Detalii blocuri'!$F:$F,$D15,'Detalii blocuri'!$AB:$AB,CI$4)</f>
        <v>0</v>
      </c>
      <c r="CJ15" s="108">
        <f>SUMIFS('Detalii blocuri'!$K:$K,'Detalii blocuri'!$E:$E,$C15,'Detalii blocuri'!$F:$F,$D15,'Detalii blocuri'!$AB:$AB,CJ$4)</f>
        <v>0</v>
      </c>
      <c r="CK15" s="109">
        <f>SUMIFS('Detalii blocuri'!$N:$N,'Detalii blocuri'!$E:$E,$C15,'Detalii blocuri'!$F:$F,$D15,'Detalii blocuri'!$AB:$AB,BW$4)</f>
        <v>0</v>
      </c>
      <c r="CL15" s="110">
        <f>SUMIFS('Detalii blocuri'!$N:$N,'Detalii blocuri'!$E:$E,$C15,'Detalii blocuri'!$F:$F,$D15,'Detalii blocuri'!$AB:$AB,BX$4)</f>
        <v>24</v>
      </c>
      <c r="CM15" s="110">
        <f>SUMIFS('Detalii blocuri'!$N:$N,'Detalii blocuri'!$E:$E,$C15,'Detalii blocuri'!$F:$F,$D15,'Detalii blocuri'!$AB:$AB,BY$4)</f>
        <v>27</v>
      </c>
      <c r="CN15" s="110">
        <f>SUMIFS('Detalii blocuri'!$N:$N,'Detalii blocuri'!$E:$E,$C15,'Detalii blocuri'!$F:$F,$D15,'Detalii blocuri'!$AB:$AB,BZ$4)</f>
        <v>664</v>
      </c>
      <c r="CO15" s="110">
        <f>SUMIFS('Detalii blocuri'!$N:$N,'Detalii blocuri'!$E:$E,$C15,'Detalii blocuri'!$F:$F,$D15,'Detalii blocuri'!$AB:$AB,CA$4)</f>
        <v>3209</v>
      </c>
      <c r="CP15" s="48">
        <f>SUMIFS('Detalii blocuri'!$N:$N,'Detalii blocuri'!$E:$E,$C15,'Detalii blocuri'!$F:$F,$D15,'Detalii blocuri'!$AB:$AB,CB$4)</f>
        <v>1342</v>
      </c>
      <c r="CQ15" s="110">
        <f>SUMIFS('Detalii blocuri'!$N:$N,'Detalii blocuri'!$E:$E,$C15,'Detalii blocuri'!$F:$F,$D15,'Detalii blocuri'!$AB:$AB,CC$4)</f>
        <v>856</v>
      </c>
      <c r="CR15" s="110">
        <f>SUMIFS('Detalii blocuri'!$N:$N,'Detalii blocuri'!$E:$E,$C15,'Detalii blocuri'!$F:$F,$D15,'Detalii blocuri'!$AB:$AB,CD$4)</f>
        <v>1094</v>
      </c>
      <c r="CS15" s="48">
        <f>SUMIFS('Detalii blocuri'!$N:$N,'Detalii blocuri'!$E:$E,$C15,'Detalii blocuri'!$F:$F,$D15,'Detalii blocuri'!$AB:$AB,CE$4)</f>
        <v>2443</v>
      </c>
      <c r="CT15" s="110">
        <f>SUMIFS('Detalii blocuri'!$N:$N,'Detalii blocuri'!$E:$E,$C15,'Detalii blocuri'!$F:$F,$D15,'Detalii blocuri'!$AB:$AB,CF$4)</f>
        <v>2357</v>
      </c>
      <c r="CU15" s="110">
        <f>SUMIFS('Detalii blocuri'!$N:$N,'Detalii blocuri'!$E:$E,$C15,'Detalii blocuri'!$F:$F,$D15,'Detalii blocuri'!$AB:$AB,CG$4)</f>
        <v>205</v>
      </c>
      <c r="CV15" s="48">
        <f>SUMIFS('Detalii blocuri'!$N:$N,'Detalii blocuri'!$E:$E,$C15,'Detalii blocuri'!$F:$F,$D15,'Detalii blocuri'!$AB:$AB,CH$4)</f>
        <v>0</v>
      </c>
      <c r="CW15" s="110">
        <f>SUMIFS('Detalii blocuri'!$N:$N,'Detalii blocuri'!$E:$E,$C15,'Detalii blocuri'!$F:$F,$D15,'Detalii blocuri'!$AB:$AB,CI$4)</f>
        <v>0</v>
      </c>
      <c r="CX15" s="110">
        <f>SUMIFS('Detalii blocuri'!$N:$N,'Detalii blocuri'!$E:$E,$C15,'Detalii blocuri'!$F:$F,$D15,'Detalii blocuri'!$AB:$AB,CJ$4)</f>
        <v>0</v>
      </c>
      <c r="CY15" s="111">
        <f>COUNTIFS('Detalii blocuri'!$E:$E,$C15,'Detalii blocuri'!$F:$F,$D15,'Detalii blocuri'!$L:$L,CY$3)</f>
        <v>0</v>
      </c>
      <c r="CZ15" s="112">
        <f>COUNTIFS('Detalii blocuri'!$E:$E,$C15,'Detalii blocuri'!$F:$F,$D15,'Detalii blocuri'!$L:$L,CZ$3)</f>
        <v>4</v>
      </c>
      <c r="DA15" s="112">
        <f>COUNTIFS('Detalii blocuri'!$E:$E,$C15,'Detalii blocuri'!$F:$F,$D15,'Detalii blocuri'!$L:$L,DA$3)</f>
        <v>10</v>
      </c>
      <c r="DB15" s="112">
        <f>COUNTIFS('Detalii blocuri'!$E:$E,$C15,'Detalii blocuri'!$F:$F,$D15,'Detalii blocuri'!$L:$L,DB$3)</f>
        <v>7</v>
      </c>
      <c r="DC15" s="112">
        <f>COUNTIFS('Detalii blocuri'!$E:$E,$C15,'Detalii blocuri'!$F:$F,$D15,'Detalii blocuri'!$L:$L,DC$3)</f>
        <v>280</v>
      </c>
      <c r="DD15" s="140">
        <f>COUNTIFS('Detalii blocuri'!$E:$E,$C15,'Detalii blocuri'!$F:$F,$D15,'Detalii blocuri'!$L:$L,DD$3)</f>
        <v>1</v>
      </c>
      <c r="DE15" s="112">
        <f>COUNTIFS('Detalii blocuri'!$E:$E,$C15,'Detalii blocuri'!$F:$F,$D15,'Detalii blocuri'!$L:$L,DE$3)</f>
        <v>0</v>
      </c>
      <c r="DF15" s="112">
        <f>COUNTIFS('Detalii blocuri'!$E:$E,$C15,'Detalii blocuri'!$F:$F,$D15,'Detalii blocuri'!$L:$L,DF$3)</f>
        <v>2</v>
      </c>
      <c r="DG15" s="112">
        <f>COUNTIFS('Detalii blocuri'!$E:$E,$C15,'Detalii blocuri'!$F:$F,$D15,'Detalii blocuri'!$L:$L,DG$3)</f>
        <v>1</v>
      </c>
      <c r="DH15" s="112">
        <f>COUNTIFS('Detalii blocuri'!$E:$E,$C15,'Detalii blocuri'!$F:$F,$D15,'Detalii blocuri'!$L:$L,DH$3)</f>
        <v>3</v>
      </c>
      <c r="DI15" s="140">
        <f>COUNTIFS('Detalii blocuri'!$E:$E,$C15,'Detalii blocuri'!$F:$F,$D15,'Detalii blocuri'!$L:$L,DI$3)</f>
        <v>0</v>
      </c>
      <c r="DJ15" s="112">
        <f>COUNTIFS('Detalii blocuri'!$E:$E,$C15,'Detalii blocuri'!$F:$F,$D15,'Detalii blocuri'!$L:$L,DJ$3)</f>
        <v>0</v>
      </c>
      <c r="DK15" s="112">
        <f>COUNTIFS('Detalii blocuri'!$E:$E,$C15,'Detalii blocuri'!$F:$F,$D15,'Detalii blocuri'!$L:$L,DK$3)</f>
        <v>0</v>
      </c>
      <c r="DL15" s="112">
        <f>COUNTIFS('Detalii blocuri'!$E:$E,$C15,'Detalii blocuri'!$F:$F,$D15,'Detalii blocuri'!$L:$L,DL$3)</f>
        <v>0</v>
      </c>
      <c r="DM15" s="112">
        <f>COUNTIFS('Detalii blocuri'!$E:$E,$C15,'Detalii blocuri'!$F:$F,$D15,'Detalii blocuri'!$L:$L,DM$3)</f>
        <v>0</v>
      </c>
      <c r="DN15" s="140">
        <f>COUNTIFS('Detalii blocuri'!$E:$E,$C15,'Detalii blocuri'!$F:$F,$D15,'Detalii blocuri'!$L:$L,DN$3)</f>
        <v>0</v>
      </c>
      <c r="DO15" s="112">
        <f>COUNTIFS('Detalii blocuri'!$E:$E,$C15,'Detalii blocuri'!$F:$F,$D15,'Detalii blocuri'!$L:$L,DO$3)</f>
        <v>0</v>
      </c>
      <c r="DP15" s="112">
        <f>COUNTIFS('Detalii blocuri'!$E:$E,$C15,'Detalii blocuri'!$F:$F,$D15,'Detalii blocuri'!$L:$L,DP$3)</f>
        <v>0</v>
      </c>
      <c r="DQ15" s="112">
        <f>COUNTIFS('Detalii blocuri'!$E:$E,$C15,'Detalii blocuri'!$F:$F,$D15,'Detalii blocuri'!$L:$L,DQ$3)</f>
        <v>0</v>
      </c>
      <c r="DR15" s="112">
        <f>COUNTIFS('Detalii blocuri'!$E:$E,$C15,'Detalii blocuri'!$F:$F,$D15,'Detalii blocuri'!$L:$L,DR$3)</f>
        <v>0</v>
      </c>
      <c r="DS15" s="140">
        <f>COUNTIFS('Detalii blocuri'!$E:$E,$C15,'Detalii blocuri'!$F:$F,$D15,'Detalii blocuri'!$L:$L,DS$3)</f>
        <v>0</v>
      </c>
      <c r="DT15" s="112">
        <f>COUNTIFS('Detalii blocuri'!$E:$E,$C15,'Detalii blocuri'!$F:$F,$D15,'Detalii blocuri'!$L:$L,DT$3)</f>
        <v>0</v>
      </c>
      <c r="DU15" s="112">
        <f>COUNTIFS('Detalii blocuri'!$E:$E,$C15,'Detalii blocuri'!$F:$F,$D15,'Detalii blocuri'!$L:$L,DU$3)</f>
        <v>0</v>
      </c>
      <c r="DV15" s="112">
        <f>COUNTIFS('Detalii blocuri'!$E:$E,$C15,'Detalii blocuri'!$F:$F,$D15,'Detalii blocuri'!$L:$L,DV$3)</f>
        <v>0</v>
      </c>
      <c r="DW15" s="112">
        <f>COUNTIFS('Detalii blocuri'!$E:$E,$C15,'Detalii blocuri'!$F:$F,$D15,'Detalii blocuri'!$L:$L,DW$3)</f>
        <v>0</v>
      </c>
      <c r="DX15" s="140">
        <f>COUNTIFS('Detalii blocuri'!$E:$E,$C15,'Detalii blocuri'!$F:$F,$D15,'Detalii blocuri'!$L:$L,DX$3)</f>
        <v>0</v>
      </c>
      <c r="DY15" s="112">
        <f>COUNTIFS('Detalii blocuri'!$E:$E,$C15,'Detalii blocuri'!$F:$F,$D15,'Detalii blocuri'!$L:$L,DY$3)</f>
        <v>0</v>
      </c>
      <c r="DZ15" s="112">
        <f>COUNTIFS('Detalii blocuri'!$E:$E,$C15,'Detalii blocuri'!$F:$F,$D15,'Detalii blocuri'!$L:$L,DZ$3)</f>
        <v>0</v>
      </c>
      <c r="EA15" s="112">
        <f>COUNTIFS('Detalii blocuri'!$E:$E,$C15,'Detalii blocuri'!$F:$F,$D15,'Detalii blocuri'!$L:$L,EA$3)</f>
        <v>13</v>
      </c>
    </row>
    <row r="16" spans="1:132">
      <c r="B16" s="258" t="s">
        <v>650</v>
      </c>
      <c r="C16" s="363" t="s">
        <v>206</v>
      </c>
      <c r="D16" s="261" t="s">
        <v>999</v>
      </c>
      <c r="E16" s="261"/>
      <c r="F16" s="262" t="s">
        <v>1209</v>
      </c>
      <c r="G16" s="300" t="s">
        <v>1508</v>
      </c>
      <c r="H16" s="257" t="s">
        <v>9</v>
      </c>
      <c r="I16" s="318"/>
      <c r="J16" s="259">
        <v>46.87</v>
      </c>
      <c r="K16" s="259">
        <v>23.03</v>
      </c>
      <c r="L16" s="319">
        <v>8069</v>
      </c>
      <c r="M16" s="320">
        <v>9346</v>
      </c>
      <c r="N16" s="320">
        <v>9439</v>
      </c>
      <c r="O16" s="320">
        <v>9961</v>
      </c>
      <c r="P16" s="248">
        <v>7696</v>
      </c>
      <c r="Q16" s="248">
        <v>6970</v>
      </c>
      <c r="R16" s="320"/>
      <c r="S16" s="320">
        <v>5134</v>
      </c>
      <c r="T16" s="320">
        <v>5121</v>
      </c>
      <c r="U16" s="320">
        <v>5401</v>
      </c>
      <c r="V16" s="321"/>
      <c r="W16" s="334">
        <f t="shared" si="1"/>
        <v>0.81005923100090349</v>
      </c>
      <c r="X16" s="335">
        <f t="shared" si="2"/>
        <v>1.9402025710946631</v>
      </c>
      <c r="Y16" s="301">
        <v>90</v>
      </c>
      <c r="Z16" s="301">
        <v>1400</v>
      </c>
      <c r="AA16" s="301">
        <f t="shared" si="3"/>
        <v>4200</v>
      </c>
      <c r="AB16" s="68">
        <f t="shared" si="4"/>
        <v>0.42164441321152496</v>
      </c>
      <c r="AC16" s="301">
        <f t="shared" si="5"/>
        <v>15.555555555555555</v>
      </c>
      <c r="AD16" s="301">
        <v>3</v>
      </c>
      <c r="AE16" s="322">
        <v>0.1</v>
      </c>
      <c r="AF16" s="323">
        <f>COUNTIFS('Detalii blocuri'!AI:AI,"*/planuri*",'Detalii blocuri'!E:E,C16,'Detalii blocuri'!F:F,D16)/AJ16</f>
        <v>0.66666666666666663</v>
      </c>
      <c r="AG16" s="324">
        <f>COUNTIFS('Detalii blocuri'!K:K,"&gt;0",'Detalii blocuri'!E:E,C16,'Detalii blocuri'!F:F,D16)/AJ16</f>
        <v>0.83333333333333337</v>
      </c>
      <c r="AH16" s="324">
        <f>COUNTIFS('Detalii blocuri'!N:N,"&gt;0",'Detalii blocuri'!E:E,C16,'Detalii blocuri'!F:F,D16)/AJ16</f>
        <v>0.81481481481481477</v>
      </c>
      <c r="AI16" s="325">
        <f t="shared" si="6"/>
        <v>0.84923339011925048</v>
      </c>
      <c r="AJ16" s="326">
        <f>COUNTIFS('Detalii blocuri'!C:C,"&gt;0",'Detalii blocuri'!E:E,C16,'Detalii blocuri'!F:F,D16)</f>
        <v>54</v>
      </c>
      <c r="AK16" s="47">
        <f>SUMIFS('Detalii blocuri'!K:K,'Detalii blocuri'!E:E,C16,'Detalii blocuri'!F:F,D16)</f>
        <v>81</v>
      </c>
      <c r="AL16" s="47">
        <f>SUMIFS('Detalii blocuri'!N:N,'Detalii blocuri'!E:E,C16,'Detalii blocuri'!F:F,D16)</f>
        <v>1174</v>
      </c>
      <c r="AM16" s="327">
        <f t="shared" si="7"/>
        <v>14.493827160493828</v>
      </c>
      <c r="AN16" s="65">
        <f>COUNTIFS('Detalii blocuri'!C:C,"&gt;0",'Detalii blocuri'!J:J,"da*",'Detalii blocuri'!E:E,C16,'Detalii blocuri'!F:F,D16)/AJ16</f>
        <v>0</v>
      </c>
      <c r="AO16" s="66">
        <f>SUMIFS('Detalii blocuri'!K:K,'Detalii blocuri'!J:J,"da*",'Detalii blocuri'!E:E,C16,'Detalii blocuri'!F:F,D16)/AK16</f>
        <v>0</v>
      </c>
      <c r="AP16" s="67">
        <f>SUMIFS('Detalii blocuri'!N:N,'Detalii blocuri'!J:J,"da*",'Detalii blocuri'!E:E,C16,'Detalii blocuri'!F:F,D16)/AL16</f>
        <v>0</v>
      </c>
      <c r="AQ16" s="328">
        <f>SUMIFS('Detalii blocuri'!N:N,'Detalii blocuri'!AD:AD,"*cf1*",'Detalii blocuri'!E:E,C16,'Detalii blocuri'!F:F,D16)/AL16</f>
        <v>0.60988074957410565</v>
      </c>
      <c r="AR16" s="329">
        <f>SUMIFS('Detalii blocuri'!N:N,'Detalii blocuri'!AD:AD,"*cf2*",'Detalii blocuri'!E:E,C16,'Detalii blocuri'!F:F,D16)/AL16</f>
        <v>0.1362862010221465</v>
      </c>
      <c r="AS16" s="330">
        <f>SUMIFS('Detalii blocuri'!N:N,'Detalii blocuri'!AD:AD,"*cf3*",'Detalii blocuri'!E:E,C16,'Detalii blocuri'!F:F,D16)/AL16</f>
        <v>0.11925042589437819</v>
      </c>
      <c r="AT16" s="330">
        <f>SUMIFS('Detalii blocuri'!N:N,'Detalii blocuri'!AD:AD,"*cămin*",'Detalii blocuri'!E:E,C16,'Detalii blocuri'!F:F,D16)/AL16</f>
        <v>0</v>
      </c>
      <c r="AU16" s="330">
        <f t="shared" si="8"/>
        <v>0.13458262350936967</v>
      </c>
      <c r="AV16" s="331">
        <f>SUMIFS('Detalii blocuri'!O:O,'Detalii blocuri'!E:E,C16,'Detalii blocuri'!F:F,D16)</f>
        <v>0</v>
      </c>
      <c r="AW16" s="332">
        <f>SUMIFS('Detalii blocuri'!P:P,'Detalii blocuri'!E:E,C16,'Detalii blocuri'!F:F,D16)</f>
        <v>85</v>
      </c>
      <c r="AX16" s="332">
        <f>SUMIFS('Detalii blocuri'!Q:Q,'Detalii blocuri'!E:E,C16,'Detalii blocuri'!F:F,D16)</f>
        <v>539</v>
      </c>
      <c r="AY16" s="332">
        <f>SUMIFS('Detalii blocuri'!R:R,'Detalii blocuri'!E:E,C16,'Detalii blocuri'!F:F,D16)</f>
        <v>336</v>
      </c>
      <c r="AZ16" s="332">
        <f>SUMIFS('Detalii blocuri'!S:S,'Detalii blocuri'!E:E,C16,'Detalii blocuri'!F:F,D16)</f>
        <v>37</v>
      </c>
      <c r="BA16" s="332">
        <f>SUMIFS('Detalii blocuri'!T:T,'Detalii blocuri'!E:E,C16,'Detalii blocuri'!F:F,D16)</f>
        <v>0</v>
      </c>
      <c r="BB16" s="333">
        <f t="shared" si="9"/>
        <v>177</v>
      </c>
      <c r="BC16" s="100">
        <f t="shared" si="10"/>
        <v>0</v>
      </c>
      <c r="BD16" s="97">
        <f t="shared" si="11"/>
        <v>8.5255767301905719E-2</v>
      </c>
      <c r="BE16" s="97">
        <f t="shared" si="12"/>
        <v>0.54062186559679037</v>
      </c>
      <c r="BF16" s="97">
        <f t="shared" si="13"/>
        <v>0.33701103309929792</v>
      </c>
      <c r="BG16" s="97">
        <f t="shared" si="14"/>
        <v>3.7111334002006016E-2</v>
      </c>
      <c r="BH16" s="98">
        <f t="shared" si="15"/>
        <v>0</v>
      </c>
      <c r="BI16" s="105">
        <f>COUNTIFS('Detalii blocuri'!$E:$E,$C16,'Detalii blocuri'!$F:$F,$D16,'Detalii blocuri'!$AB:$AB,BI$4)</f>
        <v>0</v>
      </c>
      <c r="BJ16" s="106">
        <f>COUNTIFS('Detalii blocuri'!$E:$E,$C16,'Detalii blocuri'!$F:$F,$D16,'Detalii blocuri'!$AB:$AB,BJ$4)</f>
        <v>0</v>
      </c>
      <c r="BK16" s="106">
        <f>COUNTIFS('Detalii blocuri'!$E:$E,$C16,'Detalii blocuri'!$F:$F,$D16,'Detalii blocuri'!$AB:$AB,BK$4)</f>
        <v>2</v>
      </c>
      <c r="BL16" s="106">
        <f>COUNTIFS('Detalii blocuri'!$E:$E,$C16,'Detalii blocuri'!$F:$F,$D16,'Detalii blocuri'!$AB:$AB,BL$4)</f>
        <v>4</v>
      </c>
      <c r="BM16" s="106">
        <f>COUNTIFS('Detalii blocuri'!$E:$E,$C16,'Detalii blocuri'!$F:$F,$D16,'Detalii blocuri'!$AB:$AB,BM$4)</f>
        <v>1</v>
      </c>
      <c r="BN16" s="45">
        <f>COUNTIFS('Detalii blocuri'!$E:$E,$C16,'Detalii blocuri'!$F:$F,$D16,'Detalii blocuri'!$AB:$AB,BN$4)</f>
        <v>4</v>
      </c>
      <c r="BO16" s="106">
        <f>COUNTIFS('Detalii blocuri'!$E:$E,$C16,'Detalii blocuri'!$F:$F,$D16,'Detalii blocuri'!$AB:$AB,BO$4)</f>
        <v>0</v>
      </c>
      <c r="BP16" s="106">
        <f>COUNTIFS('Detalii blocuri'!$E:$E,$C16,'Detalii blocuri'!$F:$F,$D16,'Detalii blocuri'!$AB:$AB,BP$4)</f>
        <v>10</v>
      </c>
      <c r="BQ16" s="45">
        <f>COUNTIFS('Detalii blocuri'!$E:$E,$C16,'Detalii blocuri'!$F:$F,$D16,'Detalii blocuri'!$AB:$AB,BQ$4)</f>
        <v>11</v>
      </c>
      <c r="BR16" s="106">
        <f>COUNTIFS('Detalii blocuri'!$E:$E,$C16,'Detalii blocuri'!$F:$F,$D16,'Detalii blocuri'!$AB:$AB,BR$4)</f>
        <v>8</v>
      </c>
      <c r="BS16" s="106">
        <f>COUNTIFS('Detalii blocuri'!$E:$E,$C16,'Detalii blocuri'!$F:$F,$D16,'Detalii blocuri'!$AB:$AB,BS$4)</f>
        <v>5</v>
      </c>
      <c r="BT16" s="45">
        <f>COUNTIFS('Detalii blocuri'!$E:$E,$C16,'Detalii blocuri'!$F:$F,$D16,'Detalii blocuri'!$AB:$AB,BT$4)</f>
        <v>0</v>
      </c>
      <c r="BU16" s="106">
        <f>COUNTIFS('Detalii blocuri'!$E:$E,$C16,'Detalii blocuri'!$F:$F,$D16,'Detalii blocuri'!$AB:$AB,BU$4)</f>
        <v>0</v>
      </c>
      <c r="BV16" s="106">
        <f>COUNTIFS('Detalii blocuri'!$E:$E,$C16,'Detalii blocuri'!$F:$F,$D16,'Detalii blocuri'!$AB:$AB,BV$4)</f>
        <v>13</v>
      </c>
      <c r="BW16" s="107">
        <f>SUMIFS('Detalii blocuri'!$K:$K,'Detalii blocuri'!$E:$E,$C16,'Detalii blocuri'!$F:$F,$D16,'Detalii blocuri'!$AB:$AB,BW$4)</f>
        <v>0</v>
      </c>
      <c r="BX16" s="108">
        <f>SUMIFS('Detalii blocuri'!$K:$K,'Detalii blocuri'!$E:$E,$C16,'Detalii blocuri'!$F:$F,$D16,'Detalii blocuri'!$AB:$AB,BX$4)</f>
        <v>0</v>
      </c>
      <c r="BY16" s="108">
        <f>SUMIFS('Detalii blocuri'!$K:$K,'Detalii blocuri'!$E:$E,$C16,'Detalii blocuri'!$F:$F,$D16,'Detalii blocuri'!$AB:$AB,BY$4)</f>
        <v>3</v>
      </c>
      <c r="BZ16" s="108">
        <f>SUMIFS('Detalii blocuri'!$K:$K,'Detalii blocuri'!$E:$E,$C16,'Detalii blocuri'!$F:$F,$D16,'Detalii blocuri'!$AB:$AB,BZ$4)</f>
        <v>5</v>
      </c>
      <c r="CA16" s="108">
        <f>SUMIFS('Detalii blocuri'!$K:$K,'Detalii blocuri'!$E:$E,$C16,'Detalii blocuri'!$F:$F,$D16,'Detalii blocuri'!$AB:$AB,CA$4)</f>
        <v>1</v>
      </c>
      <c r="CB16" s="46">
        <f>SUMIFS('Detalii blocuri'!$K:$K,'Detalii blocuri'!$E:$E,$C16,'Detalii blocuri'!$F:$F,$D16,'Detalii blocuri'!$AB:$AB,CB$4)</f>
        <v>8</v>
      </c>
      <c r="CC16" s="108">
        <f>SUMIFS('Detalii blocuri'!$K:$K,'Detalii blocuri'!$E:$E,$C16,'Detalii blocuri'!$F:$F,$D16,'Detalii blocuri'!$AB:$AB,CC$4)</f>
        <v>0</v>
      </c>
      <c r="CD16" s="108">
        <f>SUMIFS('Detalii blocuri'!$K:$K,'Detalii blocuri'!$E:$E,$C16,'Detalii blocuri'!$F:$F,$D16,'Detalii blocuri'!$AB:$AB,CD$4)</f>
        <v>14</v>
      </c>
      <c r="CE16" s="46">
        <f>SUMIFS('Detalii blocuri'!$K:$K,'Detalii blocuri'!$E:$E,$C16,'Detalii blocuri'!$F:$F,$D16,'Detalii blocuri'!$AB:$AB,CE$4)</f>
        <v>21</v>
      </c>
      <c r="CF16" s="108">
        <f>SUMIFS('Detalii blocuri'!$K:$K,'Detalii blocuri'!$E:$E,$C16,'Detalii blocuri'!$F:$F,$D16,'Detalii blocuri'!$AB:$AB,CF$4)</f>
        <v>20</v>
      </c>
      <c r="CG16" s="108">
        <f>SUMIFS('Detalii blocuri'!$K:$K,'Detalii blocuri'!$E:$E,$C16,'Detalii blocuri'!$F:$F,$D16,'Detalii blocuri'!$AB:$AB,CG$4)</f>
        <v>9</v>
      </c>
      <c r="CH16" s="46">
        <f>SUMIFS('Detalii blocuri'!$K:$K,'Detalii blocuri'!$E:$E,$C16,'Detalii blocuri'!$F:$F,$D16,'Detalii blocuri'!$AB:$AB,CH$4)</f>
        <v>0</v>
      </c>
      <c r="CI16" s="108">
        <f>SUMIFS('Detalii blocuri'!$K:$K,'Detalii blocuri'!$E:$E,$C16,'Detalii blocuri'!$F:$F,$D16,'Detalii blocuri'!$AB:$AB,CI$4)</f>
        <v>0</v>
      </c>
      <c r="CJ16" s="108">
        <f>SUMIFS('Detalii blocuri'!$K:$K,'Detalii blocuri'!$E:$E,$C16,'Detalii blocuri'!$F:$F,$D16,'Detalii blocuri'!$AB:$AB,CJ$4)</f>
        <v>0</v>
      </c>
      <c r="CK16" s="109">
        <f>SUMIFS('Detalii blocuri'!$N:$N,'Detalii blocuri'!$E:$E,$C16,'Detalii blocuri'!$F:$F,$D16,'Detalii blocuri'!$AB:$AB,BW$4)</f>
        <v>0</v>
      </c>
      <c r="CL16" s="110">
        <f>SUMIFS('Detalii blocuri'!$N:$N,'Detalii blocuri'!$E:$E,$C16,'Detalii blocuri'!$F:$F,$D16,'Detalii blocuri'!$AB:$AB,BX$4)</f>
        <v>0</v>
      </c>
      <c r="CM16" s="110">
        <f>SUMIFS('Detalii blocuri'!$N:$N,'Detalii blocuri'!$E:$E,$C16,'Detalii blocuri'!$F:$F,$D16,'Detalii blocuri'!$AB:$AB,BY$4)</f>
        <v>14</v>
      </c>
      <c r="CN16" s="110">
        <f>SUMIFS('Detalii blocuri'!$N:$N,'Detalii blocuri'!$E:$E,$C16,'Detalii blocuri'!$F:$F,$D16,'Detalii blocuri'!$AB:$AB,BZ$4)</f>
        <v>43</v>
      </c>
      <c r="CO16" s="110">
        <f>SUMIFS('Detalii blocuri'!$N:$N,'Detalii blocuri'!$E:$E,$C16,'Detalii blocuri'!$F:$F,$D16,'Detalii blocuri'!$AB:$AB,CA$4)</f>
        <v>80</v>
      </c>
      <c r="CP16" s="48">
        <f>SUMIFS('Detalii blocuri'!$N:$N,'Detalii blocuri'!$E:$E,$C16,'Detalii blocuri'!$F:$F,$D16,'Detalii blocuri'!$AB:$AB,CB$4)</f>
        <v>152</v>
      </c>
      <c r="CQ16" s="110">
        <f>SUMIFS('Detalii blocuri'!$N:$N,'Detalii blocuri'!$E:$E,$C16,'Detalii blocuri'!$F:$F,$D16,'Detalii blocuri'!$AB:$AB,CC$4)</f>
        <v>0</v>
      </c>
      <c r="CR16" s="110">
        <f>SUMIFS('Detalii blocuri'!$N:$N,'Detalii blocuri'!$E:$E,$C16,'Detalii blocuri'!$F:$F,$D16,'Detalii blocuri'!$AB:$AB,CD$4)</f>
        <v>280</v>
      </c>
      <c r="CS16" s="48">
        <f>SUMIFS('Detalii blocuri'!$N:$N,'Detalii blocuri'!$E:$E,$C16,'Detalii blocuri'!$F:$F,$D16,'Detalii blocuri'!$AB:$AB,CE$4)</f>
        <v>295</v>
      </c>
      <c r="CT16" s="110">
        <f>SUMIFS('Detalii blocuri'!$N:$N,'Detalii blocuri'!$E:$E,$C16,'Detalii blocuri'!$F:$F,$D16,'Detalii blocuri'!$AB:$AB,CF$4)</f>
        <v>232</v>
      </c>
      <c r="CU16" s="110">
        <f>SUMIFS('Detalii blocuri'!$N:$N,'Detalii blocuri'!$E:$E,$C16,'Detalii blocuri'!$F:$F,$D16,'Detalii blocuri'!$AB:$AB,CG$4)</f>
        <v>78</v>
      </c>
      <c r="CV16" s="48">
        <f>SUMIFS('Detalii blocuri'!$N:$N,'Detalii blocuri'!$E:$E,$C16,'Detalii blocuri'!$F:$F,$D16,'Detalii blocuri'!$AB:$AB,CH$4)</f>
        <v>0</v>
      </c>
      <c r="CW16" s="110">
        <f>SUMIFS('Detalii blocuri'!$N:$N,'Detalii blocuri'!$E:$E,$C16,'Detalii blocuri'!$F:$F,$D16,'Detalii blocuri'!$AB:$AB,CI$4)</f>
        <v>0</v>
      </c>
      <c r="CX16" s="110">
        <f>SUMIFS('Detalii blocuri'!$N:$N,'Detalii blocuri'!$E:$E,$C16,'Detalii blocuri'!$F:$F,$D16,'Detalii blocuri'!$AB:$AB,CJ$4)</f>
        <v>0</v>
      </c>
      <c r="CY16" s="111">
        <f>COUNTIFS('Detalii blocuri'!$E:$E,$C16,'Detalii blocuri'!$F:$F,$D16,'Detalii blocuri'!$L:$L,CY$3)</f>
        <v>0</v>
      </c>
      <c r="CZ16" s="112">
        <f>COUNTIFS('Detalii blocuri'!$E:$E,$C16,'Detalii blocuri'!$F:$F,$D16,'Detalii blocuri'!$L:$L,CZ$3)</f>
        <v>3</v>
      </c>
      <c r="DA16" s="112">
        <f>COUNTIFS('Detalii blocuri'!$E:$E,$C16,'Detalii blocuri'!$F:$F,$D16,'Detalii blocuri'!$L:$L,DA$3)</f>
        <v>4</v>
      </c>
      <c r="DB16" s="112">
        <f>COUNTIFS('Detalii blocuri'!$E:$E,$C16,'Detalii blocuri'!$F:$F,$D16,'Detalii blocuri'!$L:$L,DB$3)</f>
        <v>5</v>
      </c>
      <c r="DC16" s="112">
        <f>COUNTIFS('Detalii blocuri'!$E:$E,$C16,'Detalii blocuri'!$F:$F,$D16,'Detalii blocuri'!$L:$L,DC$3)</f>
        <v>33</v>
      </c>
      <c r="DD16" s="140">
        <f>COUNTIFS('Detalii blocuri'!$E:$E,$C16,'Detalii blocuri'!$F:$F,$D16,'Detalii blocuri'!$L:$L,DD$3)</f>
        <v>0</v>
      </c>
      <c r="DE16" s="112">
        <f>COUNTIFS('Detalii blocuri'!$E:$E,$C16,'Detalii blocuri'!$F:$F,$D16,'Detalii blocuri'!$L:$L,DE$3)</f>
        <v>0</v>
      </c>
      <c r="DF16" s="112">
        <f>COUNTIFS('Detalii blocuri'!$E:$E,$C16,'Detalii blocuri'!$F:$F,$D16,'Detalii blocuri'!$L:$L,DF$3)</f>
        <v>0</v>
      </c>
      <c r="DG16" s="112">
        <f>COUNTIFS('Detalii blocuri'!$E:$E,$C16,'Detalii blocuri'!$F:$F,$D16,'Detalii blocuri'!$L:$L,DG$3)</f>
        <v>0</v>
      </c>
      <c r="DH16" s="112">
        <f>COUNTIFS('Detalii blocuri'!$E:$E,$C16,'Detalii blocuri'!$F:$F,$D16,'Detalii blocuri'!$L:$L,DH$3)</f>
        <v>0</v>
      </c>
      <c r="DI16" s="140">
        <f>COUNTIFS('Detalii blocuri'!$E:$E,$C16,'Detalii blocuri'!$F:$F,$D16,'Detalii blocuri'!$L:$L,DI$3)</f>
        <v>0</v>
      </c>
      <c r="DJ16" s="112">
        <f>COUNTIFS('Detalii blocuri'!$E:$E,$C16,'Detalii blocuri'!$F:$F,$D16,'Detalii blocuri'!$L:$L,DJ$3)</f>
        <v>0</v>
      </c>
      <c r="DK16" s="112">
        <f>COUNTIFS('Detalii blocuri'!$E:$E,$C16,'Detalii blocuri'!$F:$F,$D16,'Detalii blocuri'!$L:$L,DK$3)</f>
        <v>0</v>
      </c>
      <c r="DL16" s="112">
        <f>COUNTIFS('Detalii blocuri'!$E:$E,$C16,'Detalii blocuri'!$F:$F,$D16,'Detalii blocuri'!$L:$L,DL$3)</f>
        <v>0</v>
      </c>
      <c r="DM16" s="112">
        <f>COUNTIFS('Detalii blocuri'!$E:$E,$C16,'Detalii blocuri'!$F:$F,$D16,'Detalii blocuri'!$L:$L,DM$3)</f>
        <v>0</v>
      </c>
      <c r="DN16" s="140">
        <f>COUNTIFS('Detalii blocuri'!$E:$E,$C16,'Detalii blocuri'!$F:$F,$D16,'Detalii blocuri'!$L:$L,DN$3)</f>
        <v>0</v>
      </c>
      <c r="DO16" s="112">
        <f>COUNTIFS('Detalii blocuri'!$E:$E,$C16,'Detalii blocuri'!$F:$F,$D16,'Detalii blocuri'!$L:$L,DO$3)</f>
        <v>0</v>
      </c>
      <c r="DP16" s="112">
        <f>COUNTIFS('Detalii blocuri'!$E:$E,$C16,'Detalii blocuri'!$F:$F,$D16,'Detalii blocuri'!$L:$L,DP$3)</f>
        <v>0</v>
      </c>
      <c r="DQ16" s="112">
        <f>COUNTIFS('Detalii blocuri'!$E:$E,$C16,'Detalii blocuri'!$F:$F,$D16,'Detalii blocuri'!$L:$L,DQ$3)</f>
        <v>0</v>
      </c>
      <c r="DR16" s="112">
        <f>COUNTIFS('Detalii blocuri'!$E:$E,$C16,'Detalii blocuri'!$F:$F,$D16,'Detalii blocuri'!$L:$L,DR$3)</f>
        <v>0</v>
      </c>
      <c r="DS16" s="140">
        <f>COUNTIFS('Detalii blocuri'!$E:$E,$C16,'Detalii blocuri'!$F:$F,$D16,'Detalii blocuri'!$L:$L,DS$3)</f>
        <v>0</v>
      </c>
      <c r="DT16" s="112">
        <f>COUNTIFS('Detalii blocuri'!$E:$E,$C16,'Detalii blocuri'!$F:$F,$D16,'Detalii blocuri'!$L:$L,DT$3)</f>
        <v>0</v>
      </c>
      <c r="DU16" s="112">
        <f>COUNTIFS('Detalii blocuri'!$E:$E,$C16,'Detalii blocuri'!$F:$F,$D16,'Detalii blocuri'!$L:$L,DU$3)</f>
        <v>0</v>
      </c>
      <c r="DV16" s="112">
        <f>COUNTIFS('Detalii blocuri'!$E:$E,$C16,'Detalii blocuri'!$F:$F,$D16,'Detalii blocuri'!$L:$L,DV$3)</f>
        <v>0</v>
      </c>
      <c r="DW16" s="112">
        <f>COUNTIFS('Detalii blocuri'!$E:$E,$C16,'Detalii blocuri'!$F:$F,$D16,'Detalii blocuri'!$L:$L,DW$3)</f>
        <v>0</v>
      </c>
      <c r="DX16" s="140">
        <f>COUNTIFS('Detalii blocuri'!$E:$E,$C16,'Detalii blocuri'!$F:$F,$D16,'Detalii blocuri'!$L:$L,DX$3)</f>
        <v>0</v>
      </c>
      <c r="DY16" s="112">
        <f>COUNTIFS('Detalii blocuri'!$E:$E,$C16,'Detalii blocuri'!$F:$F,$D16,'Detalii blocuri'!$L:$L,DY$3)</f>
        <v>0</v>
      </c>
      <c r="DZ16" s="112">
        <f>COUNTIFS('Detalii blocuri'!$E:$E,$C16,'Detalii blocuri'!$F:$F,$D16,'Detalii blocuri'!$L:$L,DZ$3)</f>
        <v>0</v>
      </c>
      <c r="EA16" s="112">
        <f>COUNTIFS('Detalii blocuri'!$E:$E,$C16,'Detalii blocuri'!$F:$F,$D16,'Detalii blocuri'!$L:$L,EA$3)</f>
        <v>3</v>
      </c>
    </row>
    <row r="17" spans="1:131">
      <c r="A17" s="113" t="s">
        <v>36</v>
      </c>
      <c r="B17" s="258" t="s">
        <v>650</v>
      </c>
      <c r="C17" s="363" t="s">
        <v>206</v>
      </c>
      <c r="D17" s="261" t="s">
        <v>1188</v>
      </c>
      <c r="E17" s="261"/>
      <c r="F17" s="262" t="s">
        <v>1054</v>
      </c>
      <c r="G17" s="300" t="s">
        <v>9</v>
      </c>
      <c r="H17" s="257" t="s">
        <v>9</v>
      </c>
      <c r="I17" s="318"/>
      <c r="J17" s="259">
        <v>46.87</v>
      </c>
      <c r="K17" s="259">
        <v>23.24</v>
      </c>
      <c r="L17" s="319">
        <v>5691</v>
      </c>
      <c r="M17" s="320">
        <v>7116</v>
      </c>
      <c r="N17" s="320">
        <v>7120</v>
      </c>
      <c r="O17" s="320">
        <v>8001</v>
      </c>
      <c r="P17" s="320"/>
      <c r="Q17" s="320"/>
      <c r="R17" s="320"/>
      <c r="S17" s="320"/>
      <c r="T17" s="320"/>
      <c r="U17" s="320"/>
      <c r="V17" s="321"/>
      <c r="W17" s="334">
        <f t="shared" si="1"/>
        <v>0.71128608923884518</v>
      </c>
      <c r="X17" s="335" t="str">
        <f t="shared" si="2"/>
        <v/>
      </c>
      <c r="Y17" s="301"/>
      <c r="Z17" s="301"/>
      <c r="AA17" s="301">
        <f t="shared" si="3"/>
        <v>0</v>
      </c>
      <c r="AB17" s="68">
        <f t="shared" ref="AB17:AB80" si="16">AA17/O17</f>
        <v>0</v>
      </c>
      <c r="AC17" s="301" t="e">
        <f t="shared" ref="AC17:AC80" si="17">Z17/Y17</f>
        <v>#DIV/0!</v>
      </c>
      <c r="AD17" s="301">
        <v>3</v>
      </c>
      <c r="AE17" s="322"/>
      <c r="AF17" s="323">
        <f>COUNTIFS('Detalii blocuri'!AI:AI,"*/planuri*",'Detalii blocuri'!E:E,C17,'Detalii blocuri'!F:F,D17)/AJ17</f>
        <v>0.31428571428571428</v>
      </c>
      <c r="AG17" s="324">
        <f>COUNTIFS('Detalii blocuri'!K:K,"&gt;0",'Detalii blocuri'!E:E,C17,'Detalii blocuri'!F:F,D17)/AJ17</f>
        <v>0.8571428571428571</v>
      </c>
      <c r="AH17" s="324">
        <f>COUNTIFS('Detalii blocuri'!N:N,"&gt;0",'Detalii blocuri'!E:E,C17,'Detalii blocuri'!F:F,D17)/AJ17</f>
        <v>0.8</v>
      </c>
      <c r="AI17" s="325">
        <f t="shared" si="6"/>
        <v>0.66787003610108309</v>
      </c>
      <c r="AJ17" s="326">
        <f>COUNTIFS('Detalii blocuri'!C:C,"&gt;0",'Detalii blocuri'!E:E,C17,'Detalii blocuri'!F:F,D17)</f>
        <v>35</v>
      </c>
      <c r="AK17" s="47">
        <f>SUMIFS('Detalii blocuri'!K:K,'Detalii blocuri'!E:E,C17,'Detalii blocuri'!F:F,D17)</f>
        <v>47</v>
      </c>
      <c r="AL17" s="47">
        <f>SUMIFS('Detalii blocuri'!N:N,'Detalii blocuri'!E:E,C17,'Detalii blocuri'!F:F,D17)</f>
        <v>554</v>
      </c>
      <c r="AM17" s="327">
        <f t="shared" si="7"/>
        <v>11.787234042553191</v>
      </c>
      <c r="AN17" s="65">
        <f>COUNTIFS('Detalii blocuri'!C:C,"&gt;0",'Detalii blocuri'!J:J,"da*",'Detalii blocuri'!E:E,C17,'Detalii blocuri'!F:F,D17)/AJ17</f>
        <v>0</v>
      </c>
      <c r="AO17" s="66">
        <f>SUMIFS('Detalii blocuri'!K:K,'Detalii blocuri'!J:J,"da*",'Detalii blocuri'!E:E,C17,'Detalii blocuri'!F:F,D17)/AK17</f>
        <v>0</v>
      </c>
      <c r="AP17" s="67">
        <f>SUMIFS('Detalii blocuri'!N:N,'Detalii blocuri'!J:J,"da*",'Detalii blocuri'!E:E,C17,'Detalii blocuri'!F:F,D17)/AL17</f>
        <v>0</v>
      </c>
      <c r="AQ17" s="328">
        <f>SUMIFS('Detalii blocuri'!N:N,'Detalii blocuri'!AD:AD,"*cf1*",'Detalii blocuri'!E:E,C17,'Detalii blocuri'!F:F,D17)/AL17</f>
        <v>0.39350180505415161</v>
      </c>
      <c r="AR17" s="329">
        <f>SUMIFS('Detalii blocuri'!N:N,'Detalii blocuri'!AD:AD,"*cf2*",'Detalii blocuri'!E:E,C17,'Detalii blocuri'!F:F,D17)/AL17</f>
        <v>0</v>
      </c>
      <c r="AS17" s="330">
        <f>SUMIFS('Detalii blocuri'!N:N,'Detalii blocuri'!AD:AD,"*cf3*",'Detalii blocuri'!E:E,C17,'Detalii blocuri'!F:F,D17)/AL17</f>
        <v>7.2202166064981949E-2</v>
      </c>
      <c r="AT17" s="330">
        <f>SUMIFS('Detalii blocuri'!N:N,'Detalii blocuri'!AD:AD,"*cămin*",'Detalii blocuri'!E:E,C17,'Detalii blocuri'!F:F,D17)/AL17</f>
        <v>0</v>
      </c>
      <c r="AU17" s="330">
        <f t="shared" si="8"/>
        <v>0.53429602888086636</v>
      </c>
      <c r="AV17" s="331">
        <f>SUMIFS('Detalii blocuri'!O:O,'Detalii blocuri'!E:E,C17,'Detalii blocuri'!F:F,D17)</f>
        <v>0</v>
      </c>
      <c r="AW17" s="332">
        <f>SUMIFS('Detalii blocuri'!P:P,'Detalii blocuri'!E:E,C17,'Detalii blocuri'!F:F,D17)</f>
        <v>0</v>
      </c>
      <c r="AX17" s="332">
        <f>SUMIFS('Detalii blocuri'!Q:Q,'Detalii blocuri'!E:E,C17,'Detalii blocuri'!F:F,D17)</f>
        <v>234</v>
      </c>
      <c r="AY17" s="332">
        <f>SUMIFS('Detalii blocuri'!R:R,'Detalii blocuri'!E:E,C17,'Detalii blocuri'!F:F,D17)</f>
        <v>132</v>
      </c>
      <c r="AZ17" s="332">
        <f>SUMIFS('Detalii blocuri'!S:S,'Detalii blocuri'!E:E,C17,'Detalii blocuri'!F:F,D17)</f>
        <v>4</v>
      </c>
      <c r="BA17" s="332">
        <f>SUMIFS('Detalii blocuri'!T:T,'Detalii blocuri'!E:E,C17,'Detalii blocuri'!F:F,D17)</f>
        <v>0</v>
      </c>
      <c r="BB17" s="333">
        <f t="shared" si="9"/>
        <v>184</v>
      </c>
      <c r="BC17" s="100">
        <f t="shared" si="10"/>
        <v>0</v>
      </c>
      <c r="BD17" s="97">
        <f t="shared" si="11"/>
        <v>0</v>
      </c>
      <c r="BE17" s="97">
        <f t="shared" si="12"/>
        <v>0.63243243243243241</v>
      </c>
      <c r="BF17" s="97">
        <f t="shared" si="13"/>
        <v>0.35675675675675678</v>
      </c>
      <c r="BG17" s="97">
        <f t="shared" si="14"/>
        <v>1.0810810810810811E-2</v>
      </c>
      <c r="BH17" s="98">
        <f t="shared" si="15"/>
        <v>0</v>
      </c>
      <c r="BI17" s="105">
        <f>COUNTIFS('Detalii blocuri'!$E:$E,$C17,'Detalii blocuri'!$F:$F,$D17,'Detalii blocuri'!$AB:$AB,BI$4)</f>
        <v>0</v>
      </c>
      <c r="BJ17" s="106">
        <f>COUNTIFS('Detalii blocuri'!$E:$E,$C17,'Detalii blocuri'!$F:$F,$D17,'Detalii blocuri'!$AB:$AB,BJ$4)</f>
        <v>4</v>
      </c>
      <c r="BK17" s="106">
        <f>COUNTIFS('Detalii blocuri'!$E:$E,$C17,'Detalii blocuri'!$F:$F,$D17,'Detalii blocuri'!$AB:$AB,BK$4)</f>
        <v>2</v>
      </c>
      <c r="BL17" s="106">
        <f>COUNTIFS('Detalii blocuri'!$E:$E,$C17,'Detalii blocuri'!$F:$F,$D17,'Detalii blocuri'!$AB:$AB,BL$4)</f>
        <v>2</v>
      </c>
      <c r="BM17" s="106">
        <f>COUNTIFS('Detalii blocuri'!$E:$E,$C17,'Detalii blocuri'!$F:$F,$D17,'Detalii blocuri'!$AB:$AB,BM$4)</f>
        <v>7</v>
      </c>
      <c r="BN17" s="45">
        <f>COUNTIFS('Detalii blocuri'!$E:$E,$C17,'Detalii blocuri'!$F:$F,$D17,'Detalii blocuri'!$AB:$AB,BN$4)</f>
        <v>4</v>
      </c>
      <c r="BO17" s="106">
        <f>COUNTIFS('Detalii blocuri'!$E:$E,$C17,'Detalii blocuri'!$F:$F,$D17,'Detalii blocuri'!$AB:$AB,BO$4)</f>
        <v>0</v>
      </c>
      <c r="BP17" s="106">
        <f>COUNTIFS('Detalii blocuri'!$E:$E,$C17,'Detalii blocuri'!$F:$F,$D17,'Detalii blocuri'!$AB:$AB,BP$4)</f>
        <v>1</v>
      </c>
      <c r="BQ17" s="45">
        <f>COUNTIFS('Detalii blocuri'!$E:$E,$C17,'Detalii blocuri'!$F:$F,$D17,'Detalii blocuri'!$AB:$AB,BQ$4)</f>
        <v>1</v>
      </c>
      <c r="BR17" s="106">
        <f>COUNTIFS('Detalii blocuri'!$E:$E,$C17,'Detalii blocuri'!$F:$F,$D17,'Detalii blocuri'!$AB:$AB,BR$4)</f>
        <v>9</v>
      </c>
      <c r="BS17" s="106">
        <f>COUNTIFS('Detalii blocuri'!$E:$E,$C17,'Detalii blocuri'!$F:$F,$D17,'Detalii blocuri'!$AB:$AB,BS$4)</f>
        <v>0</v>
      </c>
      <c r="BT17" s="45">
        <f>COUNTIFS('Detalii blocuri'!$E:$E,$C17,'Detalii blocuri'!$F:$F,$D17,'Detalii blocuri'!$AB:$AB,BT$4)</f>
        <v>0</v>
      </c>
      <c r="BU17" s="106">
        <f>COUNTIFS('Detalii blocuri'!$E:$E,$C17,'Detalii blocuri'!$F:$F,$D17,'Detalii blocuri'!$AB:$AB,BU$4)</f>
        <v>0</v>
      </c>
      <c r="BV17" s="106">
        <f>COUNTIFS('Detalii blocuri'!$E:$E,$C17,'Detalii blocuri'!$F:$F,$D17,'Detalii blocuri'!$AB:$AB,BV$4)</f>
        <v>5</v>
      </c>
      <c r="BW17" s="107">
        <f>SUMIFS('Detalii blocuri'!$K:$K,'Detalii blocuri'!$E:$E,$C17,'Detalii blocuri'!$F:$F,$D17,'Detalii blocuri'!$AB:$AB,BW$4)</f>
        <v>0</v>
      </c>
      <c r="BX17" s="108">
        <f>SUMIFS('Detalii blocuri'!$K:$K,'Detalii blocuri'!$E:$E,$C17,'Detalii blocuri'!$F:$F,$D17,'Detalii blocuri'!$AB:$AB,BX$4)</f>
        <v>4</v>
      </c>
      <c r="BY17" s="108">
        <f>SUMIFS('Detalii blocuri'!$K:$K,'Detalii blocuri'!$E:$E,$C17,'Detalii blocuri'!$F:$F,$D17,'Detalii blocuri'!$AB:$AB,BY$4)</f>
        <v>4</v>
      </c>
      <c r="BZ17" s="108">
        <f>SUMIFS('Detalii blocuri'!$K:$K,'Detalii blocuri'!$E:$E,$C17,'Detalii blocuri'!$F:$F,$D17,'Detalii blocuri'!$AB:$AB,BZ$4)</f>
        <v>4</v>
      </c>
      <c r="CA17" s="108">
        <f>SUMIFS('Detalii blocuri'!$K:$K,'Detalii blocuri'!$E:$E,$C17,'Detalii blocuri'!$F:$F,$D17,'Detalii blocuri'!$AB:$AB,CA$4)</f>
        <v>7</v>
      </c>
      <c r="CB17" s="46">
        <f>SUMIFS('Detalii blocuri'!$K:$K,'Detalii blocuri'!$E:$E,$C17,'Detalii blocuri'!$F:$F,$D17,'Detalii blocuri'!$AB:$AB,CB$4)</f>
        <v>8</v>
      </c>
      <c r="CC17" s="108">
        <f>SUMIFS('Detalii blocuri'!$K:$K,'Detalii blocuri'!$E:$E,$C17,'Detalii blocuri'!$F:$F,$D17,'Detalii blocuri'!$AB:$AB,CC$4)</f>
        <v>0</v>
      </c>
      <c r="CD17" s="108">
        <f>SUMIFS('Detalii blocuri'!$K:$K,'Detalii blocuri'!$E:$E,$C17,'Detalii blocuri'!$F:$F,$D17,'Detalii blocuri'!$AB:$AB,CD$4)</f>
        <v>2</v>
      </c>
      <c r="CE17" s="46">
        <f>SUMIFS('Detalii blocuri'!$K:$K,'Detalii blocuri'!$E:$E,$C17,'Detalii blocuri'!$F:$F,$D17,'Detalii blocuri'!$AB:$AB,CE$4)</f>
        <v>2</v>
      </c>
      <c r="CF17" s="108">
        <f>SUMIFS('Detalii blocuri'!$K:$K,'Detalii blocuri'!$E:$E,$C17,'Detalii blocuri'!$F:$F,$D17,'Detalii blocuri'!$AB:$AB,CF$4)</f>
        <v>16</v>
      </c>
      <c r="CG17" s="108">
        <f>SUMIFS('Detalii blocuri'!$K:$K,'Detalii blocuri'!$E:$E,$C17,'Detalii blocuri'!$F:$F,$D17,'Detalii blocuri'!$AB:$AB,CG$4)</f>
        <v>0</v>
      </c>
      <c r="CH17" s="46">
        <f>SUMIFS('Detalii blocuri'!$K:$K,'Detalii blocuri'!$E:$E,$C17,'Detalii blocuri'!$F:$F,$D17,'Detalii blocuri'!$AB:$AB,CH$4)</f>
        <v>0</v>
      </c>
      <c r="CI17" s="108">
        <f>SUMIFS('Detalii blocuri'!$K:$K,'Detalii blocuri'!$E:$E,$C17,'Detalii blocuri'!$F:$F,$D17,'Detalii blocuri'!$AB:$AB,CI$4)</f>
        <v>0</v>
      </c>
      <c r="CJ17" s="108">
        <f>SUMIFS('Detalii blocuri'!$K:$K,'Detalii blocuri'!$E:$E,$C17,'Detalii blocuri'!$F:$F,$D17,'Detalii blocuri'!$AB:$AB,CJ$4)</f>
        <v>0</v>
      </c>
      <c r="CK17" s="109">
        <f>SUMIFS('Detalii blocuri'!$N:$N,'Detalii blocuri'!$E:$E,$C17,'Detalii blocuri'!$F:$F,$D17,'Detalii blocuri'!$AB:$AB,BW$4)</f>
        <v>0</v>
      </c>
      <c r="CL17" s="110">
        <f>SUMIFS('Detalii blocuri'!$N:$N,'Detalii blocuri'!$E:$E,$C17,'Detalii blocuri'!$F:$F,$D17,'Detalii blocuri'!$AB:$AB,BX$4)</f>
        <v>16</v>
      </c>
      <c r="CM17" s="110">
        <f>SUMIFS('Detalii blocuri'!$N:$N,'Detalii blocuri'!$E:$E,$C17,'Detalii blocuri'!$F:$F,$D17,'Detalii blocuri'!$AB:$AB,BY$4)</f>
        <v>0</v>
      </c>
      <c r="CN17" s="110">
        <f>SUMIFS('Detalii blocuri'!$N:$N,'Detalii blocuri'!$E:$E,$C17,'Detalii blocuri'!$F:$F,$D17,'Detalii blocuri'!$AB:$AB,BZ$4)</f>
        <v>48</v>
      </c>
      <c r="CO17" s="110">
        <f>SUMIFS('Detalii blocuri'!$N:$N,'Detalii blocuri'!$E:$E,$C17,'Detalii blocuri'!$F:$F,$D17,'Detalii blocuri'!$AB:$AB,CA$4)</f>
        <v>112</v>
      </c>
      <c r="CP17" s="48">
        <f>SUMIFS('Detalii blocuri'!$N:$N,'Detalii blocuri'!$E:$E,$C17,'Detalii blocuri'!$F:$F,$D17,'Detalii blocuri'!$AB:$AB,CB$4)</f>
        <v>160</v>
      </c>
      <c r="CQ17" s="110">
        <f>SUMIFS('Detalii blocuri'!$N:$N,'Detalii blocuri'!$E:$E,$C17,'Detalii blocuri'!$F:$F,$D17,'Detalii blocuri'!$AB:$AB,CC$4)</f>
        <v>0</v>
      </c>
      <c r="CR17" s="110">
        <f>SUMIFS('Detalii blocuri'!$N:$N,'Detalii blocuri'!$E:$E,$C17,'Detalii blocuri'!$F:$F,$D17,'Detalii blocuri'!$AB:$AB,CD$4)</f>
        <v>40</v>
      </c>
      <c r="CS17" s="48">
        <f>SUMIFS('Detalii blocuri'!$N:$N,'Detalii blocuri'!$E:$E,$C17,'Detalii blocuri'!$F:$F,$D17,'Detalii blocuri'!$AB:$AB,CE$4)</f>
        <v>22</v>
      </c>
      <c r="CT17" s="110">
        <f>SUMIFS('Detalii blocuri'!$N:$N,'Detalii blocuri'!$E:$E,$C17,'Detalii blocuri'!$F:$F,$D17,'Detalii blocuri'!$AB:$AB,CF$4)</f>
        <v>156</v>
      </c>
      <c r="CU17" s="110">
        <f>SUMIFS('Detalii blocuri'!$N:$N,'Detalii blocuri'!$E:$E,$C17,'Detalii blocuri'!$F:$F,$D17,'Detalii blocuri'!$AB:$AB,CG$4)</f>
        <v>0</v>
      </c>
      <c r="CV17" s="48">
        <f>SUMIFS('Detalii blocuri'!$N:$N,'Detalii blocuri'!$E:$E,$C17,'Detalii blocuri'!$F:$F,$D17,'Detalii blocuri'!$AB:$AB,CH$4)</f>
        <v>0</v>
      </c>
      <c r="CW17" s="110">
        <f>SUMIFS('Detalii blocuri'!$N:$N,'Detalii blocuri'!$E:$E,$C17,'Detalii blocuri'!$F:$F,$D17,'Detalii blocuri'!$AB:$AB,CI$4)</f>
        <v>0</v>
      </c>
      <c r="CX17" s="110">
        <f>SUMIFS('Detalii blocuri'!$N:$N,'Detalii blocuri'!$E:$E,$C17,'Detalii blocuri'!$F:$F,$D17,'Detalii blocuri'!$AB:$AB,CJ$4)</f>
        <v>0</v>
      </c>
      <c r="CY17" s="111">
        <f>COUNTIFS('Detalii blocuri'!$E:$E,$C17,'Detalii blocuri'!$F:$F,$D17,'Detalii blocuri'!$L:$L,CY$3)</f>
        <v>0</v>
      </c>
      <c r="CZ17" s="112">
        <f>COUNTIFS('Detalii blocuri'!$E:$E,$C17,'Detalii blocuri'!$F:$F,$D17,'Detalii blocuri'!$L:$L,CZ$3)</f>
        <v>6</v>
      </c>
      <c r="DA17" s="112">
        <f>COUNTIFS('Detalii blocuri'!$E:$E,$C17,'Detalii blocuri'!$F:$F,$D17,'Detalii blocuri'!$L:$L,DA$3)</f>
        <v>0</v>
      </c>
      <c r="DB17" s="112">
        <f>COUNTIFS('Detalii blocuri'!$E:$E,$C17,'Detalii blocuri'!$F:$F,$D17,'Detalii blocuri'!$L:$L,DB$3)</f>
        <v>19</v>
      </c>
      <c r="DC17" s="112">
        <f>COUNTIFS('Detalii blocuri'!$E:$E,$C17,'Detalii blocuri'!$F:$F,$D17,'Detalii blocuri'!$L:$L,DC$3)</f>
        <v>5</v>
      </c>
      <c r="DD17" s="140">
        <f>COUNTIFS('Detalii blocuri'!$E:$E,$C17,'Detalii blocuri'!$F:$F,$D17,'Detalii blocuri'!$L:$L,DD$3)</f>
        <v>0</v>
      </c>
      <c r="DE17" s="112">
        <f>COUNTIFS('Detalii blocuri'!$E:$E,$C17,'Detalii blocuri'!$F:$F,$D17,'Detalii blocuri'!$L:$L,DE$3)</f>
        <v>0</v>
      </c>
      <c r="DF17" s="112">
        <f>COUNTIFS('Detalii blocuri'!$E:$E,$C17,'Detalii blocuri'!$F:$F,$D17,'Detalii blocuri'!$L:$L,DF$3)</f>
        <v>0</v>
      </c>
      <c r="DG17" s="112">
        <f>COUNTIFS('Detalii blocuri'!$E:$E,$C17,'Detalii blocuri'!$F:$F,$D17,'Detalii blocuri'!$L:$L,DG$3)</f>
        <v>0</v>
      </c>
      <c r="DH17" s="112">
        <f>COUNTIFS('Detalii blocuri'!$E:$E,$C17,'Detalii blocuri'!$F:$F,$D17,'Detalii blocuri'!$L:$L,DH$3)</f>
        <v>0</v>
      </c>
      <c r="DI17" s="140">
        <f>COUNTIFS('Detalii blocuri'!$E:$E,$C17,'Detalii blocuri'!$F:$F,$D17,'Detalii blocuri'!$L:$L,DI$3)</f>
        <v>0</v>
      </c>
      <c r="DJ17" s="112">
        <f>COUNTIFS('Detalii blocuri'!$E:$E,$C17,'Detalii blocuri'!$F:$F,$D17,'Detalii blocuri'!$L:$L,DJ$3)</f>
        <v>0</v>
      </c>
      <c r="DK17" s="112">
        <f>COUNTIFS('Detalii blocuri'!$E:$E,$C17,'Detalii blocuri'!$F:$F,$D17,'Detalii blocuri'!$L:$L,DK$3)</f>
        <v>0</v>
      </c>
      <c r="DL17" s="112">
        <f>COUNTIFS('Detalii blocuri'!$E:$E,$C17,'Detalii blocuri'!$F:$F,$D17,'Detalii blocuri'!$L:$L,DL$3)</f>
        <v>0</v>
      </c>
      <c r="DM17" s="112">
        <f>COUNTIFS('Detalii blocuri'!$E:$E,$C17,'Detalii blocuri'!$F:$F,$D17,'Detalii blocuri'!$L:$L,DM$3)</f>
        <v>0</v>
      </c>
      <c r="DN17" s="140">
        <f>COUNTIFS('Detalii blocuri'!$E:$E,$C17,'Detalii blocuri'!$F:$F,$D17,'Detalii blocuri'!$L:$L,DN$3)</f>
        <v>0</v>
      </c>
      <c r="DO17" s="112">
        <f>COUNTIFS('Detalii blocuri'!$E:$E,$C17,'Detalii blocuri'!$F:$F,$D17,'Detalii blocuri'!$L:$L,DO$3)</f>
        <v>0</v>
      </c>
      <c r="DP17" s="112">
        <f>COUNTIFS('Detalii blocuri'!$E:$E,$C17,'Detalii blocuri'!$F:$F,$D17,'Detalii blocuri'!$L:$L,DP$3)</f>
        <v>0</v>
      </c>
      <c r="DQ17" s="112">
        <f>COUNTIFS('Detalii blocuri'!$E:$E,$C17,'Detalii blocuri'!$F:$F,$D17,'Detalii blocuri'!$L:$L,DQ$3)</f>
        <v>0</v>
      </c>
      <c r="DR17" s="112">
        <f>COUNTIFS('Detalii blocuri'!$E:$E,$C17,'Detalii blocuri'!$F:$F,$D17,'Detalii blocuri'!$L:$L,DR$3)</f>
        <v>0</v>
      </c>
      <c r="DS17" s="140">
        <f>COUNTIFS('Detalii blocuri'!$E:$E,$C17,'Detalii blocuri'!$F:$F,$D17,'Detalii blocuri'!$L:$L,DS$3)</f>
        <v>0</v>
      </c>
      <c r="DT17" s="112">
        <f>COUNTIFS('Detalii blocuri'!$E:$E,$C17,'Detalii blocuri'!$F:$F,$D17,'Detalii blocuri'!$L:$L,DT$3)</f>
        <v>0</v>
      </c>
      <c r="DU17" s="112">
        <f>COUNTIFS('Detalii blocuri'!$E:$E,$C17,'Detalii blocuri'!$F:$F,$D17,'Detalii blocuri'!$L:$L,DU$3)</f>
        <v>0</v>
      </c>
      <c r="DV17" s="112">
        <f>COUNTIFS('Detalii blocuri'!$E:$E,$C17,'Detalii blocuri'!$F:$F,$D17,'Detalii blocuri'!$L:$L,DV$3)</f>
        <v>0</v>
      </c>
      <c r="DW17" s="112">
        <f>COUNTIFS('Detalii blocuri'!$E:$E,$C17,'Detalii blocuri'!$F:$F,$D17,'Detalii blocuri'!$L:$L,DW$3)</f>
        <v>0</v>
      </c>
      <c r="DX17" s="140">
        <f>COUNTIFS('Detalii blocuri'!$E:$E,$C17,'Detalii blocuri'!$F:$F,$D17,'Detalii blocuri'!$L:$L,DX$3)</f>
        <v>0</v>
      </c>
      <c r="DY17" s="112">
        <f>COUNTIFS('Detalii blocuri'!$E:$E,$C17,'Detalii blocuri'!$F:$F,$D17,'Detalii blocuri'!$L:$L,DY$3)</f>
        <v>0</v>
      </c>
      <c r="DZ17" s="112">
        <f>COUNTIFS('Detalii blocuri'!$E:$E,$C17,'Detalii blocuri'!$F:$F,$D17,'Detalii blocuri'!$L:$L,DZ$3)</f>
        <v>0</v>
      </c>
      <c r="EA17" s="112">
        <f>COUNTIFS('Detalii blocuri'!$E:$E,$C17,'Detalii blocuri'!$F:$F,$D17,'Detalii blocuri'!$L:$L,EA$3)</f>
        <v>5</v>
      </c>
    </row>
    <row r="18" spans="1:131">
      <c r="B18" s="258" t="s">
        <v>650</v>
      </c>
      <c r="C18" s="363" t="s">
        <v>206</v>
      </c>
      <c r="D18" s="261" t="s">
        <v>1057</v>
      </c>
      <c r="E18" s="261"/>
      <c r="F18" s="262" t="s">
        <v>1054</v>
      </c>
      <c r="G18" s="300" t="s">
        <v>9</v>
      </c>
      <c r="H18" s="257" t="s">
        <v>9</v>
      </c>
      <c r="I18" s="318"/>
      <c r="J18" s="259">
        <v>46.69</v>
      </c>
      <c r="K18" s="259">
        <v>23.74</v>
      </c>
      <c r="L18" s="319">
        <v>1061</v>
      </c>
      <c r="M18" s="320">
        <v>1085</v>
      </c>
      <c r="N18" s="320">
        <v>1338</v>
      </c>
      <c r="O18" s="320">
        <v>1626</v>
      </c>
      <c r="P18" s="320"/>
      <c r="Q18" s="320"/>
      <c r="R18" s="320"/>
      <c r="S18" s="320"/>
      <c r="T18" s="320"/>
      <c r="U18" s="320"/>
      <c r="V18" s="321"/>
      <c r="W18" s="334">
        <f t="shared" si="1"/>
        <v>0.6525215252152522</v>
      </c>
      <c r="X18" s="335" t="str">
        <f t="shared" si="2"/>
        <v/>
      </c>
      <c r="Y18" s="301"/>
      <c r="Z18" s="301"/>
      <c r="AA18" s="301">
        <f t="shared" si="3"/>
        <v>0</v>
      </c>
      <c r="AB18" s="68">
        <f t="shared" si="16"/>
        <v>0</v>
      </c>
      <c r="AC18" s="301" t="e">
        <f t="shared" si="17"/>
        <v>#DIV/0!</v>
      </c>
      <c r="AD18" s="301">
        <v>3</v>
      </c>
      <c r="AE18" s="322"/>
      <c r="AF18" s="323" t="e">
        <f>COUNTIFS('Detalii blocuri'!AI:AI,"*/planuri*",'Detalii blocuri'!E:E,C18,'Detalii blocuri'!F:F,D18)/AJ18</f>
        <v>#DIV/0!</v>
      </c>
      <c r="AG18" s="324" t="e">
        <f>COUNTIFS('Detalii blocuri'!K:K,"&gt;0",'Detalii blocuri'!E:E,C18,'Detalii blocuri'!F:F,D18)/AJ18</f>
        <v>#DIV/0!</v>
      </c>
      <c r="AH18" s="324" t="e">
        <f>COUNTIFS('Detalii blocuri'!N:N,"&gt;0",'Detalii blocuri'!E:E,C18,'Detalii blocuri'!F:F,D18)/AJ18</f>
        <v>#DIV/0!</v>
      </c>
      <c r="AI18" s="325" t="e">
        <f t="shared" si="6"/>
        <v>#DIV/0!</v>
      </c>
      <c r="AJ18" s="326">
        <f>COUNTIFS('Detalii blocuri'!C:C,"&gt;0",'Detalii blocuri'!E:E,C18,'Detalii blocuri'!F:F,D18)</f>
        <v>0</v>
      </c>
      <c r="AK18" s="47">
        <f>SUMIFS('Detalii blocuri'!K:K,'Detalii blocuri'!E:E,C18,'Detalii blocuri'!F:F,D18)</f>
        <v>0</v>
      </c>
      <c r="AL18" s="47">
        <f>SUMIFS('Detalii blocuri'!N:N,'Detalii blocuri'!E:E,C18,'Detalii blocuri'!F:F,D18)</f>
        <v>0</v>
      </c>
      <c r="AM18" s="327" t="e">
        <f t="shared" si="7"/>
        <v>#DIV/0!</v>
      </c>
      <c r="AN18" s="65" t="e">
        <f>COUNTIFS('Detalii blocuri'!C:C,"&gt;0",'Detalii blocuri'!J:J,"da*",'Detalii blocuri'!E:E,C18,'Detalii blocuri'!F:F,D18)/AJ18</f>
        <v>#DIV/0!</v>
      </c>
      <c r="AO18" s="66" t="e">
        <f>SUMIFS('Detalii blocuri'!K:K,'Detalii blocuri'!J:J,"da*",'Detalii blocuri'!E:E,C18,'Detalii blocuri'!F:F,D18)/AK18</f>
        <v>#DIV/0!</v>
      </c>
      <c r="AP18" s="67" t="e">
        <f>SUMIFS('Detalii blocuri'!N:N,'Detalii blocuri'!J:J,"da*",'Detalii blocuri'!E:E,C18,'Detalii blocuri'!F:F,D18)/AL18</f>
        <v>#DIV/0!</v>
      </c>
      <c r="AQ18" s="328" t="e">
        <f>SUMIFS('Detalii blocuri'!N:N,'Detalii blocuri'!AD:AD,"*cf1*",'Detalii blocuri'!E:E,C18,'Detalii blocuri'!F:F,D18)/AL18</f>
        <v>#DIV/0!</v>
      </c>
      <c r="AR18" s="329" t="e">
        <f>SUMIFS('Detalii blocuri'!N:N,'Detalii blocuri'!AD:AD,"*cf2*",'Detalii blocuri'!E:E,C18,'Detalii blocuri'!F:F,D18)/AL18</f>
        <v>#DIV/0!</v>
      </c>
      <c r="AS18" s="330" t="e">
        <f>SUMIFS('Detalii blocuri'!N:N,'Detalii blocuri'!AD:AD,"*cf3*",'Detalii blocuri'!E:E,C18,'Detalii blocuri'!F:F,D18)/AL18</f>
        <v>#DIV/0!</v>
      </c>
      <c r="AT18" s="330" t="e">
        <f>SUMIFS('Detalii blocuri'!N:N,'Detalii blocuri'!AD:AD,"*cămin*",'Detalii blocuri'!E:E,C18,'Detalii blocuri'!F:F,D18)/AL18</f>
        <v>#DIV/0!</v>
      </c>
      <c r="AU18" s="330" t="e">
        <f t="shared" si="8"/>
        <v>#DIV/0!</v>
      </c>
      <c r="AV18" s="331">
        <f>SUMIFS('Detalii blocuri'!O:O,'Detalii blocuri'!E:E,C18,'Detalii blocuri'!F:F,D18)</f>
        <v>0</v>
      </c>
      <c r="AW18" s="332">
        <f>SUMIFS('Detalii blocuri'!P:P,'Detalii blocuri'!E:E,C18,'Detalii blocuri'!F:F,D18)</f>
        <v>0</v>
      </c>
      <c r="AX18" s="332">
        <f>SUMIFS('Detalii blocuri'!Q:Q,'Detalii blocuri'!E:E,C18,'Detalii blocuri'!F:F,D18)</f>
        <v>0</v>
      </c>
      <c r="AY18" s="332">
        <f>SUMIFS('Detalii blocuri'!R:R,'Detalii blocuri'!E:E,C18,'Detalii blocuri'!F:F,D18)</f>
        <v>0</v>
      </c>
      <c r="AZ18" s="332">
        <f>SUMIFS('Detalii blocuri'!S:S,'Detalii blocuri'!E:E,C18,'Detalii blocuri'!F:F,D18)</f>
        <v>0</v>
      </c>
      <c r="BA18" s="332">
        <f>SUMIFS('Detalii blocuri'!T:T,'Detalii blocuri'!E:E,C18,'Detalii blocuri'!F:F,D18)</f>
        <v>0</v>
      </c>
      <c r="BB18" s="333">
        <f t="shared" si="9"/>
        <v>0</v>
      </c>
      <c r="BC18" s="100" t="e">
        <f t="shared" si="10"/>
        <v>#DIV/0!</v>
      </c>
      <c r="BD18" s="97" t="e">
        <f t="shared" si="11"/>
        <v>#DIV/0!</v>
      </c>
      <c r="BE18" s="97" t="e">
        <f t="shared" si="12"/>
        <v>#DIV/0!</v>
      </c>
      <c r="BF18" s="97" t="e">
        <f t="shared" si="13"/>
        <v>#DIV/0!</v>
      </c>
      <c r="BG18" s="97" t="e">
        <f t="shared" si="14"/>
        <v>#DIV/0!</v>
      </c>
      <c r="BH18" s="98" t="e">
        <f t="shared" si="15"/>
        <v>#DIV/0!</v>
      </c>
      <c r="BI18" s="105">
        <f>COUNTIFS('Detalii blocuri'!$E:$E,$C18,'Detalii blocuri'!$F:$F,$D18,'Detalii blocuri'!$AB:$AB,BI$4)</f>
        <v>0</v>
      </c>
      <c r="BJ18" s="106">
        <f>COUNTIFS('Detalii blocuri'!$E:$E,$C18,'Detalii blocuri'!$F:$F,$D18,'Detalii blocuri'!$AB:$AB,BJ$4)</f>
        <v>0</v>
      </c>
      <c r="BK18" s="106">
        <f>COUNTIFS('Detalii blocuri'!$E:$E,$C18,'Detalii blocuri'!$F:$F,$D18,'Detalii blocuri'!$AB:$AB,BK$4)</f>
        <v>0</v>
      </c>
      <c r="BL18" s="106">
        <f>COUNTIFS('Detalii blocuri'!$E:$E,$C18,'Detalii blocuri'!$F:$F,$D18,'Detalii blocuri'!$AB:$AB,BL$4)</f>
        <v>0</v>
      </c>
      <c r="BM18" s="106">
        <f>COUNTIFS('Detalii blocuri'!$E:$E,$C18,'Detalii blocuri'!$F:$F,$D18,'Detalii blocuri'!$AB:$AB,BM$4)</f>
        <v>0</v>
      </c>
      <c r="BN18" s="45">
        <f>COUNTIFS('Detalii blocuri'!$E:$E,$C18,'Detalii blocuri'!$F:$F,$D18,'Detalii blocuri'!$AB:$AB,BN$4)</f>
        <v>0</v>
      </c>
      <c r="BO18" s="106">
        <f>COUNTIFS('Detalii blocuri'!$E:$E,$C18,'Detalii blocuri'!$F:$F,$D18,'Detalii blocuri'!$AB:$AB,BO$4)</f>
        <v>0</v>
      </c>
      <c r="BP18" s="106">
        <f>COUNTIFS('Detalii blocuri'!$E:$E,$C18,'Detalii blocuri'!$F:$F,$D18,'Detalii blocuri'!$AB:$AB,BP$4)</f>
        <v>0</v>
      </c>
      <c r="BQ18" s="45">
        <f>COUNTIFS('Detalii blocuri'!$E:$E,$C18,'Detalii blocuri'!$F:$F,$D18,'Detalii blocuri'!$AB:$AB,BQ$4)</f>
        <v>0</v>
      </c>
      <c r="BR18" s="106">
        <f>COUNTIFS('Detalii blocuri'!$E:$E,$C18,'Detalii blocuri'!$F:$F,$D18,'Detalii blocuri'!$AB:$AB,BR$4)</f>
        <v>0</v>
      </c>
      <c r="BS18" s="106">
        <f>COUNTIFS('Detalii blocuri'!$E:$E,$C18,'Detalii blocuri'!$F:$F,$D18,'Detalii blocuri'!$AB:$AB,BS$4)</f>
        <v>0</v>
      </c>
      <c r="BT18" s="45">
        <f>COUNTIFS('Detalii blocuri'!$E:$E,$C18,'Detalii blocuri'!$F:$F,$D18,'Detalii blocuri'!$AB:$AB,BT$4)</f>
        <v>0</v>
      </c>
      <c r="BU18" s="106">
        <f>COUNTIFS('Detalii blocuri'!$E:$E,$C18,'Detalii blocuri'!$F:$F,$D18,'Detalii blocuri'!$AB:$AB,BU$4)</f>
        <v>0</v>
      </c>
      <c r="BV18" s="106">
        <f>COUNTIFS('Detalii blocuri'!$E:$E,$C18,'Detalii blocuri'!$F:$F,$D18,'Detalii blocuri'!$AB:$AB,BV$4)</f>
        <v>0</v>
      </c>
      <c r="BW18" s="107">
        <f>SUMIFS('Detalii blocuri'!$K:$K,'Detalii blocuri'!$E:$E,$C18,'Detalii blocuri'!$F:$F,$D18,'Detalii blocuri'!$AB:$AB,BW$4)</f>
        <v>0</v>
      </c>
      <c r="BX18" s="108">
        <f>SUMIFS('Detalii blocuri'!$K:$K,'Detalii blocuri'!$E:$E,$C18,'Detalii blocuri'!$F:$F,$D18,'Detalii blocuri'!$AB:$AB,BX$4)</f>
        <v>0</v>
      </c>
      <c r="BY18" s="108">
        <f>SUMIFS('Detalii blocuri'!$K:$K,'Detalii blocuri'!$E:$E,$C18,'Detalii blocuri'!$F:$F,$D18,'Detalii blocuri'!$AB:$AB,BY$4)</f>
        <v>0</v>
      </c>
      <c r="BZ18" s="108">
        <f>SUMIFS('Detalii blocuri'!$K:$K,'Detalii blocuri'!$E:$E,$C18,'Detalii blocuri'!$F:$F,$D18,'Detalii blocuri'!$AB:$AB,BZ$4)</f>
        <v>0</v>
      </c>
      <c r="CA18" s="108">
        <f>SUMIFS('Detalii blocuri'!$K:$K,'Detalii blocuri'!$E:$E,$C18,'Detalii blocuri'!$F:$F,$D18,'Detalii blocuri'!$AB:$AB,CA$4)</f>
        <v>0</v>
      </c>
      <c r="CB18" s="46">
        <f>SUMIFS('Detalii blocuri'!$K:$K,'Detalii blocuri'!$E:$E,$C18,'Detalii blocuri'!$F:$F,$D18,'Detalii blocuri'!$AB:$AB,CB$4)</f>
        <v>0</v>
      </c>
      <c r="CC18" s="108">
        <f>SUMIFS('Detalii blocuri'!$K:$K,'Detalii blocuri'!$E:$E,$C18,'Detalii blocuri'!$F:$F,$D18,'Detalii blocuri'!$AB:$AB,CC$4)</f>
        <v>0</v>
      </c>
      <c r="CD18" s="108">
        <f>SUMIFS('Detalii blocuri'!$K:$K,'Detalii blocuri'!$E:$E,$C18,'Detalii blocuri'!$F:$F,$D18,'Detalii blocuri'!$AB:$AB,CD$4)</f>
        <v>0</v>
      </c>
      <c r="CE18" s="46">
        <f>SUMIFS('Detalii blocuri'!$K:$K,'Detalii blocuri'!$E:$E,$C18,'Detalii blocuri'!$F:$F,$D18,'Detalii blocuri'!$AB:$AB,CE$4)</f>
        <v>0</v>
      </c>
      <c r="CF18" s="108">
        <f>SUMIFS('Detalii blocuri'!$K:$K,'Detalii blocuri'!$E:$E,$C18,'Detalii blocuri'!$F:$F,$D18,'Detalii blocuri'!$AB:$AB,CF$4)</f>
        <v>0</v>
      </c>
      <c r="CG18" s="108">
        <f>SUMIFS('Detalii blocuri'!$K:$K,'Detalii blocuri'!$E:$E,$C18,'Detalii blocuri'!$F:$F,$D18,'Detalii blocuri'!$AB:$AB,CG$4)</f>
        <v>0</v>
      </c>
      <c r="CH18" s="46">
        <f>SUMIFS('Detalii blocuri'!$K:$K,'Detalii blocuri'!$E:$E,$C18,'Detalii blocuri'!$F:$F,$D18,'Detalii blocuri'!$AB:$AB,CH$4)</f>
        <v>0</v>
      </c>
      <c r="CI18" s="108">
        <f>SUMIFS('Detalii blocuri'!$K:$K,'Detalii blocuri'!$E:$E,$C18,'Detalii blocuri'!$F:$F,$D18,'Detalii blocuri'!$AB:$AB,CI$4)</f>
        <v>0</v>
      </c>
      <c r="CJ18" s="108">
        <f>SUMIFS('Detalii blocuri'!$K:$K,'Detalii blocuri'!$E:$E,$C18,'Detalii blocuri'!$F:$F,$D18,'Detalii blocuri'!$AB:$AB,CJ$4)</f>
        <v>0</v>
      </c>
      <c r="CK18" s="109">
        <f>SUMIFS('Detalii blocuri'!$N:$N,'Detalii blocuri'!$E:$E,$C18,'Detalii blocuri'!$F:$F,$D18,'Detalii blocuri'!$AB:$AB,BW$4)</f>
        <v>0</v>
      </c>
      <c r="CL18" s="110">
        <f>SUMIFS('Detalii blocuri'!$N:$N,'Detalii blocuri'!$E:$E,$C18,'Detalii blocuri'!$F:$F,$D18,'Detalii blocuri'!$AB:$AB,BX$4)</f>
        <v>0</v>
      </c>
      <c r="CM18" s="110">
        <f>SUMIFS('Detalii blocuri'!$N:$N,'Detalii blocuri'!$E:$E,$C18,'Detalii blocuri'!$F:$F,$D18,'Detalii blocuri'!$AB:$AB,BY$4)</f>
        <v>0</v>
      </c>
      <c r="CN18" s="110">
        <f>SUMIFS('Detalii blocuri'!$N:$N,'Detalii blocuri'!$E:$E,$C18,'Detalii blocuri'!$F:$F,$D18,'Detalii blocuri'!$AB:$AB,BZ$4)</f>
        <v>0</v>
      </c>
      <c r="CO18" s="110">
        <f>SUMIFS('Detalii blocuri'!$N:$N,'Detalii blocuri'!$E:$E,$C18,'Detalii blocuri'!$F:$F,$D18,'Detalii blocuri'!$AB:$AB,CA$4)</f>
        <v>0</v>
      </c>
      <c r="CP18" s="48">
        <f>SUMIFS('Detalii blocuri'!$N:$N,'Detalii blocuri'!$E:$E,$C18,'Detalii blocuri'!$F:$F,$D18,'Detalii blocuri'!$AB:$AB,CB$4)</f>
        <v>0</v>
      </c>
      <c r="CQ18" s="110">
        <f>SUMIFS('Detalii blocuri'!$N:$N,'Detalii blocuri'!$E:$E,$C18,'Detalii blocuri'!$F:$F,$D18,'Detalii blocuri'!$AB:$AB,CC$4)</f>
        <v>0</v>
      </c>
      <c r="CR18" s="110">
        <f>SUMIFS('Detalii blocuri'!$N:$N,'Detalii blocuri'!$E:$E,$C18,'Detalii blocuri'!$F:$F,$D18,'Detalii blocuri'!$AB:$AB,CD$4)</f>
        <v>0</v>
      </c>
      <c r="CS18" s="48">
        <f>SUMIFS('Detalii blocuri'!$N:$N,'Detalii blocuri'!$E:$E,$C18,'Detalii blocuri'!$F:$F,$D18,'Detalii blocuri'!$AB:$AB,CE$4)</f>
        <v>0</v>
      </c>
      <c r="CT18" s="110">
        <f>SUMIFS('Detalii blocuri'!$N:$N,'Detalii blocuri'!$E:$E,$C18,'Detalii blocuri'!$F:$F,$D18,'Detalii blocuri'!$AB:$AB,CF$4)</f>
        <v>0</v>
      </c>
      <c r="CU18" s="110">
        <f>SUMIFS('Detalii blocuri'!$N:$N,'Detalii blocuri'!$E:$E,$C18,'Detalii blocuri'!$F:$F,$D18,'Detalii blocuri'!$AB:$AB,CG$4)</f>
        <v>0</v>
      </c>
      <c r="CV18" s="48">
        <f>SUMIFS('Detalii blocuri'!$N:$N,'Detalii blocuri'!$E:$E,$C18,'Detalii blocuri'!$F:$F,$D18,'Detalii blocuri'!$AB:$AB,CH$4)</f>
        <v>0</v>
      </c>
      <c r="CW18" s="110">
        <f>SUMIFS('Detalii blocuri'!$N:$N,'Detalii blocuri'!$E:$E,$C18,'Detalii blocuri'!$F:$F,$D18,'Detalii blocuri'!$AB:$AB,CI$4)</f>
        <v>0</v>
      </c>
      <c r="CX18" s="110">
        <f>SUMIFS('Detalii blocuri'!$N:$N,'Detalii blocuri'!$E:$E,$C18,'Detalii blocuri'!$F:$F,$D18,'Detalii blocuri'!$AB:$AB,CJ$4)</f>
        <v>0</v>
      </c>
      <c r="CY18" s="111">
        <f>COUNTIFS('Detalii blocuri'!$E:$E,$C18,'Detalii blocuri'!$F:$F,$D18,'Detalii blocuri'!$L:$L,CY$3)</f>
        <v>0</v>
      </c>
      <c r="CZ18" s="112">
        <f>COUNTIFS('Detalii blocuri'!$E:$E,$C18,'Detalii blocuri'!$F:$F,$D18,'Detalii blocuri'!$L:$L,CZ$3)</f>
        <v>0</v>
      </c>
      <c r="DA18" s="112">
        <f>COUNTIFS('Detalii blocuri'!$E:$E,$C18,'Detalii blocuri'!$F:$F,$D18,'Detalii blocuri'!$L:$L,DA$3)</f>
        <v>0</v>
      </c>
      <c r="DB18" s="112">
        <f>COUNTIFS('Detalii blocuri'!$E:$E,$C18,'Detalii blocuri'!$F:$F,$D18,'Detalii blocuri'!$L:$L,DB$3)</f>
        <v>0</v>
      </c>
      <c r="DC18" s="112">
        <f>COUNTIFS('Detalii blocuri'!$E:$E,$C18,'Detalii blocuri'!$F:$F,$D18,'Detalii blocuri'!$L:$L,DC$3)</f>
        <v>0</v>
      </c>
      <c r="DD18" s="140">
        <f>COUNTIFS('Detalii blocuri'!$E:$E,$C18,'Detalii blocuri'!$F:$F,$D18,'Detalii blocuri'!$L:$L,DD$3)</f>
        <v>0</v>
      </c>
      <c r="DE18" s="112">
        <f>COUNTIFS('Detalii blocuri'!$E:$E,$C18,'Detalii blocuri'!$F:$F,$D18,'Detalii blocuri'!$L:$L,DE$3)</f>
        <v>0</v>
      </c>
      <c r="DF18" s="112">
        <f>COUNTIFS('Detalii blocuri'!$E:$E,$C18,'Detalii blocuri'!$F:$F,$D18,'Detalii blocuri'!$L:$L,DF$3)</f>
        <v>0</v>
      </c>
      <c r="DG18" s="112">
        <f>COUNTIFS('Detalii blocuri'!$E:$E,$C18,'Detalii blocuri'!$F:$F,$D18,'Detalii blocuri'!$L:$L,DG$3)</f>
        <v>0</v>
      </c>
      <c r="DH18" s="112">
        <f>COUNTIFS('Detalii blocuri'!$E:$E,$C18,'Detalii blocuri'!$F:$F,$D18,'Detalii blocuri'!$L:$L,DH$3)</f>
        <v>0</v>
      </c>
      <c r="DI18" s="140">
        <f>COUNTIFS('Detalii blocuri'!$E:$E,$C18,'Detalii blocuri'!$F:$F,$D18,'Detalii blocuri'!$L:$L,DI$3)</f>
        <v>0</v>
      </c>
      <c r="DJ18" s="112">
        <f>COUNTIFS('Detalii blocuri'!$E:$E,$C18,'Detalii blocuri'!$F:$F,$D18,'Detalii blocuri'!$L:$L,DJ$3)</f>
        <v>0</v>
      </c>
      <c r="DK18" s="112">
        <f>COUNTIFS('Detalii blocuri'!$E:$E,$C18,'Detalii blocuri'!$F:$F,$D18,'Detalii blocuri'!$L:$L,DK$3)</f>
        <v>0</v>
      </c>
      <c r="DL18" s="112">
        <f>COUNTIFS('Detalii blocuri'!$E:$E,$C18,'Detalii blocuri'!$F:$F,$D18,'Detalii blocuri'!$L:$L,DL$3)</f>
        <v>0</v>
      </c>
      <c r="DM18" s="112">
        <f>COUNTIFS('Detalii blocuri'!$E:$E,$C18,'Detalii blocuri'!$F:$F,$D18,'Detalii blocuri'!$L:$L,DM$3)</f>
        <v>0</v>
      </c>
      <c r="DN18" s="140">
        <f>COUNTIFS('Detalii blocuri'!$E:$E,$C18,'Detalii blocuri'!$F:$F,$D18,'Detalii blocuri'!$L:$L,DN$3)</f>
        <v>0</v>
      </c>
      <c r="DO18" s="112">
        <f>COUNTIFS('Detalii blocuri'!$E:$E,$C18,'Detalii blocuri'!$F:$F,$D18,'Detalii blocuri'!$L:$L,DO$3)</f>
        <v>0</v>
      </c>
      <c r="DP18" s="112">
        <f>COUNTIFS('Detalii blocuri'!$E:$E,$C18,'Detalii blocuri'!$F:$F,$D18,'Detalii blocuri'!$L:$L,DP$3)</f>
        <v>0</v>
      </c>
      <c r="DQ18" s="112">
        <f>COUNTIFS('Detalii blocuri'!$E:$E,$C18,'Detalii blocuri'!$F:$F,$D18,'Detalii blocuri'!$L:$L,DQ$3)</f>
        <v>0</v>
      </c>
      <c r="DR18" s="112">
        <f>COUNTIFS('Detalii blocuri'!$E:$E,$C18,'Detalii blocuri'!$F:$F,$D18,'Detalii blocuri'!$L:$L,DR$3)</f>
        <v>0</v>
      </c>
      <c r="DS18" s="140">
        <f>COUNTIFS('Detalii blocuri'!$E:$E,$C18,'Detalii blocuri'!$F:$F,$D18,'Detalii blocuri'!$L:$L,DS$3)</f>
        <v>0</v>
      </c>
      <c r="DT18" s="112">
        <f>COUNTIFS('Detalii blocuri'!$E:$E,$C18,'Detalii blocuri'!$F:$F,$D18,'Detalii blocuri'!$L:$L,DT$3)</f>
        <v>0</v>
      </c>
      <c r="DU18" s="112">
        <f>COUNTIFS('Detalii blocuri'!$E:$E,$C18,'Detalii blocuri'!$F:$F,$D18,'Detalii blocuri'!$L:$L,DU$3)</f>
        <v>0</v>
      </c>
      <c r="DV18" s="112">
        <f>COUNTIFS('Detalii blocuri'!$E:$E,$C18,'Detalii blocuri'!$F:$F,$D18,'Detalii blocuri'!$L:$L,DV$3)</f>
        <v>0</v>
      </c>
      <c r="DW18" s="112">
        <f>COUNTIFS('Detalii blocuri'!$E:$E,$C18,'Detalii blocuri'!$F:$F,$D18,'Detalii blocuri'!$L:$L,DW$3)</f>
        <v>0</v>
      </c>
      <c r="DX18" s="140">
        <f>COUNTIFS('Detalii blocuri'!$E:$E,$C18,'Detalii blocuri'!$F:$F,$D18,'Detalii blocuri'!$L:$L,DX$3)</f>
        <v>0</v>
      </c>
      <c r="DY18" s="112">
        <f>COUNTIFS('Detalii blocuri'!$E:$E,$C18,'Detalii blocuri'!$F:$F,$D18,'Detalii blocuri'!$L:$L,DY$3)</f>
        <v>0</v>
      </c>
      <c r="DZ18" s="112">
        <f>COUNTIFS('Detalii blocuri'!$E:$E,$C18,'Detalii blocuri'!$F:$F,$D18,'Detalii blocuri'!$L:$L,DZ$3)</f>
        <v>0</v>
      </c>
      <c r="EA18" s="112">
        <f>COUNTIFS('Detalii blocuri'!$E:$E,$C18,'Detalii blocuri'!$F:$F,$D18,'Detalii blocuri'!$L:$L,EA$3)</f>
        <v>0</v>
      </c>
    </row>
    <row r="19" spans="1:131">
      <c r="B19" s="258" t="s">
        <v>650</v>
      </c>
      <c r="C19" s="363" t="s">
        <v>206</v>
      </c>
      <c r="D19" s="261" t="s">
        <v>1189</v>
      </c>
      <c r="E19" s="261"/>
      <c r="F19" s="262" t="s">
        <v>1054</v>
      </c>
      <c r="G19" s="300" t="s">
        <v>9</v>
      </c>
      <c r="H19" s="257" t="s">
        <v>9</v>
      </c>
      <c r="I19" s="318"/>
      <c r="J19" s="259">
        <v>47.04</v>
      </c>
      <c r="K19" s="259">
        <v>23.75</v>
      </c>
      <c r="L19" s="319">
        <v>1018</v>
      </c>
      <c r="M19" s="320">
        <v>1223</v>
      </c>
      <c r="N19" s="320">
        <v>1403</v>
      </c>
      <c r="O19" s="320">
        <v>1647</v>
      </c>
      <c r="P19" s="320"/>
      <c r="Q19" s="320"/>
      <c r="R19" s="320"/>
      <c r="S19" s="320"/>
      <c r="T19" s="320"/>
      <c r="U19" s="320"/>
      <c r="V19" s="321"/>
      <c r="W19" s="334">
        <f t="shared" si="1"/>
        <v>0.61809350333940494</v>
      </c>
      <c r="X19" s="335" t="str">
        <f t="shared" si="2"/>
        <v/>
      </c>
      <c r="Y19" s="301"/>
      <c r="Z19" s="301"/>
      <c r="AA19" s="301">
        <f t="shared" si="3"/>
        <v>0</v>
      </c>
      <c r="AB19" s="68">
        <f t="shared" si="16"/>
        <v>0</v>
      </c>
      <c r="AC19" s="301" t="e">
        <f t="shared" si="17"/>
        <v>#DIV/0!</v>
      </c>
      <c r="AD19" s="301">
        <v>3</v>
      </c>
      <c r="AE19" s="322"/>
      <c r="AF19" s="323" t="e">
        <f>COUNTIFS('Detalii blocuri'!AI:AI,"*/planuri*",'Detalii blocuri'!E:E,C19,'Detalii blocuri'!F:F,D19)/AJ19</f>
        <v>#DIV/0!</v>
      </c>
      <c r="AG19" s="324" t="e">
        <f>COUNTIFS('Detalii blocuri'!K:K,"&gt;0",'Detalii blocuri'!E:E,C19,'Detalii blocuri'!F:F,D19)/AJ19</f>
        <v>#DIV/0!</v>
      </c>
      <c r="AH19" s="324" t="e">
        <f>COUNTIFS('Detalii blocuri'!N:N,"&gt;0",'Detalii blocuri'!E:E,C19,'Detalii blocuri'!F:F,D19)/AJ19</f>
        <v>#DIV/0!</v>
      </c>
      <c r="AI19" s="325" t="e">
        <f t="shared" si="6"/>
        <v>#DIV/0!</v>
      </c>
      <c r="AJ19" s="326">
        <f>COUNTIFS('Detalii blocuri'!C:C,"&gt;0",'Detalii blocuri'!E:E,C19,'Detalii blocuri'!F:F,D19)</f>
        <v>0</v>
      </c>
      <c r="AK19" s="47">
        <f>SUMIFS('Detalii blocuri'!K:K,'Detalii blocuri'!E:E,C19,'Detalii blocuri'!F:F,D19)</f>
        <v>0</v>
      </c>
      <c r="AL19" s="47">
        <f>SUMIFS('Detalii blocuri'!N:N,'Detalii blocuri'!E:E,C19,'Detalii blocuri'!F:F,D19)</f>
        <v>0</v>
      </c>
      <c r="AM19" s="327" t="e">
        <f t="shared" si="7"/>
        <v>#DIV/0!</v>
      </c>
      <c r="AN19" s="65" t="e">
        <f>COUNTIFS('Detalii blocuri'!C:C,"&gt;0",'Detalii blocuri'!J:J,"da*",'Detalii blocuri'!E:E,C19,'Detalii blocuri'!F:F,D19)/AJ19</f>
        <v>#DIV/0!</v>
      </c>
      <c r="AO19" s="66" t="e">
        <f>SUMIFS('Detalii blocuri'!K:K,'Detalii blocuri'!J:J,"da*",'Detalii blocuri'!E:E,C19,'Detalii blocuri'!F:F,D19)/AK19</f>
        <v>#DIV/0!</v>
      </c>
      <c r="AP19" s="67" t="e">
        <f>SUMIFS('Detalii blocuri'!N:N,'Detalii blocuri'!J:J,"da*",'Detalii blocuri'!E:E,C19,'Detalii blocuri'!F:F,D19)/AL19</f>
        <v>#DIV/0!</v>
      </c>
      <c r="AQ19" s="328" t="e">
        <f>SUMIFS('Detalii blocuri'!N:N,'Detalii blocuri'!AD:AD,"*cf1*",'Detalii blocuri'!E:E,C19,'Detalii blocuri'!F:F,D19)/AL19</f>
        <v>#DIV/0!</v>
      </c>
      <c r="AR19" s="329" t="e">
        <f>SUMIFS('Detalii blocuri'!N:N,'Detalii blocuri'!AD:AD,"*cf2*",'Detalii blocuri'!E:E,C19,'Detalii blocuri'!F:F,D19)/AL19</f>
        <v>#DIV/0!</v>
      </c>
      <c r="AS19" s="330" t="e">
        <f>SUMIFS('Detalii blocuri'!N:N,'Detalii blocuri'!AD:AD,"*cf3*",'Detalii blocuri'!E:E,C19,'Detalii blocuri'!F:F,D19)/AL19</f>
        <v>#DIV/0!</v>
      </c>
      <c r="AT19" s="330" t="e">
        <f>SUMIFS('Detalii blocuri'!N:N,'Detalii blocuri'!AD:AD,"*cămin*",'Detalii blocuri'!E:E,C19,'Detalii blocuri'!F:F,D19)/AL19</f>
        <v>#DIV/0!</v>
      </c>
      <c r="AU19" s="330" t="e">
        <f t="shared" si="8"/>
        <v>#DIV/0!</v>
      </c>
      <c r="AV19" s="331">
        <f>SUMIFS('Detalii blocuri'!O:O,'Detalii blocuri'!E:E,C19,'Detalii blocuri'!F:F,D19)</f>
        <v>0</v>
      </c>
      <c r="AW19" s="332">
        <f>SUMIFS('Detalii blocuri'!P:P,'Detalii blocuri'!E:E,C19,'Detalii blocuri'!F:F,D19)</f>
        <v>0</v>
      </c>
      <c r="AX19" s="332">
        <f>SUMIFS('Detalii blocuri'!Q:Q,'Detalii blocuri'!E:E,C19,'Detalii blocuri'!F:F,D19)</f>
        <v>0</v>
      </c>
      <c r="AY19" s="332">
        <f>SUMIFS('Detalii blocuri'!R:R,'Detalii blocuri'!E:E,C19,'Detalii blocuri'!F:F,D19)</f>
        <v>0</v>
      </c>
      <c r="AZ19" s="332">
        <f>SUMIFS('Detalii blocuri'!S:S,'Detalii blocuri'!E:E,C19,'Detalii blocuri'!F:F,D19)</f>
        <v>0</v>
      </c>
      <c r="BA19" s="332">
        <f>SUMIFS('Detalii blocuri'!T:T,'Detalii blocuri'!E:E,C19,'Detalii blocuri'!F:F,D19)</f>
        <v>0</v>
      </c>
      <c r="BB19" s="333">
        <f t="shared" si="9"/>
        <v>0</v>
      </c>
      <c r="BC19" s="100" t="e">
        <f t="shared" si="10"/>
        <v>#DIV/0!</v>
      </c>
      <c r="BD19" s="97" t="e">
        <f t="shared" si="11"/>
        <v>#DIV/0!</v>
      </c>
      <c r="BE19" s="97" t="e">
        <f t="shared" si="12"/>
        <v>#DIV/0!</v>
      </c>
      <c r="BF19" s="97" t="e">
        <f t="shared" si="13"/>
        <v>#DIV/0!</v>
      </c>
      <c r="BG19" s="97" t="e">
        <f t="shared" si="14"/>
        <v>#DIV/0!</v>
      </c>
      <c r="BH19" s="98" t="e">
        <f t="shared" si="15"/>
        <v>#DIV/0!</v>
      </c>
      <c r="BI19" s="105">
        <f>COUNTIFS('Detalii blocuri'!$E:$E,$C19,'Detalii blocuri'!$F:$F,$D19,'Detalii blocuri'!$AB:$AB,BI$4)</f>
        <v>0</v>
      </c>
      <c r="BJ19" s="106">
        <f>COUNTIFS('Detalii blocuri'!$E:$E,$C19,'Detalii blocuri'!$F:$F,$D19,'Detalii blocuri'!$AB:$AB,BJ$4)</f>
        <v>0</v>
      </c>
      <c r="BK19" s="106">
        <f>COUNTIFS('Detalii blocuri'!$E:$E,$C19,'Detalii blocuri'!$F:$F,$D19,'Detalii blocuri'!$AB:$AB,BK$4)</f>
        <v>0</v>
      </c>
      <c r="BL19" s="106">
        <f>COUNTIFS('Detalii blocuri'!$E:$E,$C19,'Detalii blocuri'!$F:$F,$D19,'Detalii blocuri'!$AB:$AB,BL$4)</f>
        <v>0</v>
      </c>
      <c r="BM19" s="106">
        <f>COUNTIFS('Detalii blocuri'!$E:$E,$C19,'Detalii blocuri'!$F:$F,$D19,'Detalii blocuri'!$AB:$AB,BM$4)</f>
        <v>0</v>
      </c>
      <c r="BN19" s="45">
        <f>COUNTIFS('Detalii blocuri'!$E:$E,$C19,'Detalii blocuri'!$F:$F,$D19,'Detalii blocuri'!$AB:$AB,BN$4)</f>
        <v>0</v>
      </c>
      <c r="BO19" s="106">
        <f>COUNTIFS('Detalii blocuri'!$E:$E,$C19,'Detalii blocuri'!$F:$F,$D19,'Detalii blocuri'!$AB:$AB,BO$4)</f>
        <v>0</v>
      </c>
      <c r="BP19" s="106">
        <f>COUNTIFS('Detalii blocuri'!$E:$E,$C19,'Detalii blocuri'!$F:$F,$D19,'Detalii blocuri'!$AB:$AB,BP$4)</f>
        <v>0</v>
      </c>
      <c r="BQ19" s="45">
        <f>COUNTIFS('Detalii blocuri'!$E:$E,$C19,'Detalii blocuri'!$F:$F,$D19,'Detalii blocuri'!$AB:$AB,BQ$4)</f>
        <v>0</v>
      </c>
      <c r="BR19" s="106">
        <f>COUNTIFS('Detalii blocuri'!$E:$E,$C19,'Detalii blocuri'!$F:$F,$D19,'Detalii blocuri'!$AB:$AB,BR$4)</f>
        <v>0</v>
      </c>
      <c r="BS19" s="106">
        <f>COUNTIFS('Detalii blocuri'!$E:$E,$C19,'Detalii blocuri'!$F:$F,$D19,'Detalii blocuri'!$AB:$AB,BS$4)</f>
        <v>0</v>
      </c>
      <c r="BT19" s="45">
        <f>COUNTIFS('Detalii blocuri'!$E:$E,$C19,'Detalii blocuri'!$F:$F,$D19,'Detalii blocuri'!$AB:$AB,BT$4)</f>
        <v>0</v>
      </c>
      <c r="BU19" s="106">
        <f>COUNTIFS('Detalii blocuri'!$E:$E,$C19,'Detalii blocuri'!$F:$F,$D19,'Detalii blocuri'!$AB:$AB,BU$4)</f>
        <v>0</v>
      </c>
      <c r="BV19" s="106">
        <f>COUNTIFS('Detalii blocuri'!$E:$E,$C19,'Detalii blocuri'!$F:$F,$D19,'Detalii blocuri'!$AB:$AB,BV$4)</f>
        <v>0</v>
      </c>
      <c r="BW19" s="107">
        <f>SUMIFS('Detalii blocuri'!$K:$K,'Detalii blocuri'!$E:$E,$C19,'Detalii blocuri'!$F:$F,$D19,'Detalii blocuri'!$AB:$AB,BW$4)</f>
        <v>0</v>
      </c>
      <c r="BX19" s="108">
        <f>SUMIFS('Detalii blocuri'!$K:$K,'Detalii blocuri'!$E:$E,$C19,'Detalii blocuri'!$F:$F,$D19,'Detalii blocuri'!$AB:$AB,BX$4)</f>
        <v>0</v>
      </c>
      <c r="BY19" s="108">
        <f>SUMIFS('Detalii blocuri'!$K:$K,'Detalii blocuri'!$E:$E,$C19,'Detalii blocuri'!$F:$F,$D19,'Detalii blocuri'!$AB:$AB,BY$4)</f>
        <v>0</v>
      </c>
      <c r="BZ19" s="108">
        <f>SUMIFS('Detalii blocuri'!$K:$K,'Detalii blocuri'!$E:$E,$C19,'Detalii blocuri'!$F:$F,$D19,'Detalii blocuri'!$AB:$AB,BZ$4)</f>
        <v>0</v>
      </c>
      <c r="CA19" s="108">
        <f>SUMIFS('Detalii blocuri'!$K:$K,'Detalii blocuri'!$E:$E,$C19,'Detalii blocuri'!$F:$F,$D19,'Detalii blocuri'!$AB:$AB,CA$4)</f>
        <v>0</v>
      </c>
      <c r="CB19" s="46">
        <f>SUMIFS('Detalii blocuri'!$K:$K,'Detalii blocuri'!$E:$E,$C19,'Detalii blocuri'!$F:$F,$D19,'Detalii blocuri'!$AB:$AB,CB$4)</f>
        <v>0</v>
      </c>
      <c r="CC19" s="108">
        <f>SUMIFS('Detalii blocuri'!$K:$K,'Detalii blocuri'!$E:$E,$C19,'Detalii blocuri'!$F:$F,$D19,'Detalii blocuri'!$AB:$AB,CC$4)</f>
        <v>0</v>
      </c>
      <c r="CD19" s="108">
        <f>SUMIFS('Detalii blocuri'!$K:$K,'Detalii blocuri'!$E:$E,$C19,'Detalii blocuri'!$F:$F,$D19,'Detalii blocuri'!$AB:$AB,CD$4)</f>
        <v>0</v>
      </c>
      <c r="CE19" s="46">
        <f>SUMIFS('Detalii blocuri'!$K:$K,'Detalii blocuri'!$E:$E,$C19,'Detalii blocuri'!$F:$F,$D19,'Detalii blocuri'!$AB:$AB,CE$4)</f>
        <v>0</v>
      </c>
      <c r="CF19" s="108">
        <f>SUMIFS('Detalii blocuri'!$K:$K,'Detalii blocuri'!$E:$E,$C19,'Detalii blocuri'!$F:$F,$D19,'Detalii blocuri'!$AB:$AB,CF$4)</f>
        <v>0</v>
      </c>
      <c r="CG19" s="108">
        <f>SUMIFS('Detalii blocuri'!$K:$K,'Detalii blocuri'!$E:$E,$C19,'Detalii blocuri'!$F:$F,$D19,'Detalii blocuri'!$AB:$AB,CG$4)</f>
        <v>0</v>
      </c>
      <c r="CH19" s="46">
        <f>SUMIFS('Detalii blocuri'!$K:$K,'Detalii blocuri'!$E:$E,$C19,'Detalii blocuri'!$F:$F,$D19,'Detalii blocuri'!$AB:$AB,CH$4)</f>
        <v>0</v>
      </c>
      <c r="CI19" s="108">
        <f>SUMIFS('Detalii blocuri'!$K:$K,'Detalii blocuri'!$E:$E,$C19,'Detalii blocuri'!$F:$F,$D19,'Detalii blocuri'!$AB:$AB,CI$4)</f>
        <v>0</v>
      </c>
      <c r="CJ19" s="108">
        <f>SUMIFS('Detalii blocuri'!$K:$K,'Detalii blocuri'!$E:$E,$C19,'Detalii blocuri'!$F:$F,$D19,'Detalii blocuri'!$AB:$AB,CJ$4)</f>
        <v>0</v>
      </c>
      <c r="CK19" s="109">
        <f>SUMIFS('Detalii blocuri'!$N:$N,'Detalii blocuri'!$E:$E,$C19,'Detalii blocuri'!$F:$F,$D19,'Detalii blocuri'!$AB:$AB,BW$4)</f>
        <v>0</v>
      </c>
      <c r="CL19" s="110">
        <f>SUMIFS('Detalii blocuri'!$N:$N,'Detalii blocuri'!$E:$E,$C19,'Detalii blocuri'!$F:$F,$D19,'Detalii blocuri'!$AB:$AB,BX$4)</f>
        <v>0</v>
      </c>
      <c r="CM19" s="110">
        <f>SUMIFS('Detalii blocuri'!$N:$N,'Detalii blocuri'!$E:$E,$C19,'Detalii blocuri'!$F:$F,$D19,'Detalii blocuri'!$AB:$AB,BY$4)</f>
        <v>0</v>
      </c>
      <c r="CN19" s="110">
        <f>SUMIFS('Detalii blocuri'!$N:$N,'Detalii blocuri'!$E:$E,$C19,'Detalii blocuri'!$F:$F,$D19,'Detalii blocuri'!$AB:$AB,BZ$4)</f>
        <v>0</v>
      </c>
      <c r="CO19" s="110">
        <f>SUMIFS('Detalii blocuri'!$N:$N,'Detalii blocuri'!$E:$E,$C19,'Detalii blocuri'!$F:$F,$D19,'Detalii blocuri'!$AB:$AB,CA$4)</f>
        <v>0</v>
      </c>
      <c r="CP19" s="48">
        <f>SUMIFS('Detalii blocuri'!$N:$N,'Detalii blocuri'!$E:$E,$C19,'Detalii blocuri'!$F:$F,$D19,'Detalii blocuri'!$AB:$AB,CB$4)</f>
        <v>0</v>
      </c>
      <c r="CQ19" s="110">
        <f>SUMIFS('Detalii blocuri'!$N:$N,'Detalii blocuri'!$E:$E,$C19,'Detalii blocuri'!$F:$F,$D19,'Detalii blocuri'!$AB:$AB,CC$4)</f>
        <v>0</v>
      </c>
      <c r="CR19" s="110">
        <f>SUMIFS('Detalii blocuri'!$N:$N,'Detalii blocuri'!$E:$E,$C19,'Detalii blocuri'!$F:$F,$D19,'Detalii blocuri'!$AB:$AB,CD$4)</f>
        <v>0</v>
      </c>
      <c r="CS19" s="48">
        <f>SUMIFS('Detalii blocuri'!$N:$N,'Detalii blocuri'!$E:$E,$C19,'Detalii blocuri'!$F:$F,$D19,'Detalii blocuri'!$AB:$AB,CE$4)</f>
        <v>0</v>
      </c>
      <c r="CT19" s="110">
        <f>SUMIFS('Detalii blocuri'!$N:$N,'Detalii blocuri'!$E:$E,$C19,'Detalii blocuri'!$F:$F,$D19,'Detalii blocuri'!$AB:$AB,CF$4)</f>
        <v>0</v>
      </c>
      <c r="CU19" s="110">
        <f>SUMIFS('Detalii blocuri'!$N:$N,'Detalii blocuri'!$E:$E,$C19,'Detalii blocuri'!$F:$F,$D19,'Detalii blocuri'!$AB:$AB,CG$4)</f>
        <v>0</v>
      </c>
      <c r="CV19" s="48">
        <f>SUMIFS('Detalii blocuri'!$N:$N,'Detalii blocuri'!$E:$E,$C19,'Detalii blocuri'!$F:$F,$D19,'Detalii blocuri'!$AB:$AB,CH$4)</f>
        <v>0</v>
      </c>
      <c r="CW19" s="110">
        <f>SUMIFS('Detalii blocuri'!$N:$N,'Detalii blocuri'!$E:$E,$C19,'Detalii blocuri'!$F:$F,$D19,'Detalii blocuri'!$AB:$AB,CI$4)</f>
        <v>0</v>
      </c>
      <c r="CX19" s="110">
        <f>SUMIFS('Detalii blocuri'!$N:$N,'Detalii blocuri'!$E:$E,$C19,'Detalii blocuri'!$F:$F,$D19,'Detalii blocuri'!$AB:$AB,CJ$4)</f>
        <v>0</v>
      </c>
      <c r="CY19" s="111">
        <f>COUNTIFS('Detalii blocuri'!$E:$E,$C19,'Detalii blocuri'!$F:$F,$D19,'Detalii blocuri'!$L:$L,CY$3)</f>
        <v>0</v>
      </c>
      <c r="CZ19" s="112">
        <f>COUNTIFS('Detalii blocuri'!$E:$E,$C19,'Detalii blocuri'!$F:$F,$D19,'Detalii blocuri'!$L:$L,CZ$3)</f>
        <v>0</v>
      </c>
      <c r="DA19" s="112">
        <f>COUNTIFS('Detalii blocuri'!$E:$E,$C19,'Detalii blocuri'!$F:$F,$D19,'Detalii blocuri'!$L:$L,DA$3)</f>
        <v>0</v>
      </c>
      <c r="DB19" s="112">
        <f>COUNTIFS('Detalii blocuri'!$E:$E,$C19,'Detalii blocuri'!$F:$F,$D19,'Detalii blocuri'!$L:$L,DB$3)</f>
        <v>0</v>
      </c>
      <c r="DC19" s="112">
        <f>COUNTIFS('Detalii blocuri'!$E:$E,$C19,'Detalii blocuri'!$F:$F,$D19,'Detalii blocuri'!$L:$L,DC$3)</f>
        <v>0</v>
      </c>
      <c r="DD19" s="140">
        <f>COUNTIFS('Detalii blocuri'!$E:$E,$C19,'Detalii blocuri'!$F:$F,$D19,'Detalii blocuri'!$L:$L,DD$3)</f>
        <v>0</v>
      </c>
      <c r="DE19" s="112">
        <f>COUNTIFS('Detalii blocuri'!$E:$E,$C19,'Detalii blocuri'!$F:$F,$D19,'Detalii blocuri'!$L:$L,DE$3)</f>
        <v>0</v>
      </c>
      <c r="DF19" s="112">
        <f>COUNTIFS('Detalii blocuri'!$E:$E,$C19,'Detalii blocuri'!$F:$F,$D19,'Detalii blocuri'!$L:$L,DF$3)</f>
        <v>0</v>
      </c>
      <c r="DG19" s="112">
        <f>COUNTIFS('Detalii blocuri'!$E:$E,$C19,'Detalii blocuri'!$F:$F,$D19,'Detalii blocuri'!$L:$L,DG$3)</f>
        <v>0</v>
      </c>
      <c r="DH19" s="112">
        <f>COUNTIFS('Detalii blocuri'!$E:$E,$C19,'Detalii blocuri'!$F:$F,$D19,'Detalii blocuri'!$L:$L,DH$3)</f>
        <v>0</v>
      </c>
      <c r="DI19" s="140">
        <f>COUNTIFS('Detalii blocuri'!$E:$E,$C19,'Detalii blocuri'!$F:$F,$D19,'Detalii blocuri'!$L:$L,DI$3)</f>
        <v>0</v>
      </c>
      <c r="DJ19" s="112">
        <f>COUNTIFS('Detalii blocuri'!$E:$E,$C19,'Detalii blocuri'!$F:$F,$D19,'Detalii blocuri'!$L:$L,DJ$3)</f>
        <v>0</v>
      </c>
      <c r="DK19" s="112">
        <f>COUNTIFS('Detalii blocuri'!$E:$E,$C19,'Detalii blocuri'!$F:$F,$D19,'Detalii blocuri'!$L:$L,DK$3)</f>
        <v>0</v>
      </c>
      <c r="DL19" s="112">
        <f>COUNTIFS('Detalii blocuri'!$E:$E,$C19,'Detalii blocuri'!$F:$F,$D19,'Detalii blocuri'!$L:$L,DL$3)</f>
        <v>0</v>
      </c>
      <c r="DM19" s="112">
        <f>COUNTIFS('Detalii blocuri'!$E:$E,$C19,'Detalii blocuri'!$F:$F,$D19,'Detalii blocuri'!$L:$L,DM$3)</f>
        <v>0</v>
      </c>
      <c r="DN19" s="140">
        <f>COUNTIFS('Detalii blocuri'!$E:$E,$C19,'Detalii blocuri'!$F:$F,$D19,'Detalii blocuri'!$L:$L,DN$3)</f>
        <v>0</v>
      </c>
      <c r="DO19" s="112">
        <f>COUNTIFS('Detalii blocuri'!$E:$E,$C19,'Detalii blocuri'!$F:$F,$D19,'Detalii blocuri'!$L:$L,DO$3)</f>
        <v>0</v>
      </c>
      <c r="DP19" s="112">
        <f>COUNTIFS('Detalii blocuri'!$E:$E,$C19,'Detalii blocuri'!$F:$F,$D19,'Detalii blocuri'!$L:$L,DP$3)</f>
        <v>0</v>
      </c>
      <c r="DQ19" s="112">
        <f>COUNTIFS('Detalii blocuri'!$E:$E,$C19,'Detalii blocuri'!$F:$F,$D19,'Detalii blocuri'!$L:$L,DQ$3)</f>
        <v>0</v>
      </c>
      <c r="DR19" s="112">
        <f>COUNTIFS('Detalii blocuri'!$E:$E,$C19,'Detalii blocuri'!$F:$F,$D19,'Detalii blocuri'!$L:$L,DR$3)</f>
        <v>0</v>
      </c>
      <c r="DS19" s="140">
        <f>COUNTIFS('Detalii blocuri'!$E:$E,$C19,'Detalii blocuri'!$F:$F,$D19,'Detalii blocuri'!$L:$L,DS$3)</f>
        <v>0</v>
      </c>
      <c r="DT19" s="112">
        <f>COUNTIFS('Detalii blocuri'!$E:$E,$C19,'Detalii blocuri'!$F:$F,$D19,'Detalii blocuri'!$L:$L,DT$3)</f>
        <v>0</v>
      </c>
      <c r="DU19" s="112">
        <f>COUNTIFS('Detalii blocuri'!$E:$E,$C19,'Detalii blocuri'!$F:$F,$D19,'Detalii blocuri'!$L:$L,DU$3)</f>
        <v>0</v>
      </c>
      <c r="DV19" s="112">
        <f>COUNTIFS('Detalii blocuri'!$E:$E,$C19,'Detalii blocuri'!$F:$F,$D19,'Detalii blocuri'!$L:$L,DV$3)</f>
        <v>0</v>
      </c>
      <c r="DW19" s="112">
        <f>COUNTIFS('Detalii blocuri'!$E:$E,$C19,'Detalii blocuri'!$F:$F,$D19,'Detalii blocuri'!$L:$L,DW$3)</f>
        <v>0</v>
      </c>
      <c r="DX19" s="140">
        <f>COUNTIFS('Detalii blocuri'!$E:$E,$C19,'Detalii blocuri'!$F:$F,$D19,'Detalii blocuri'!$L:$L,DX$3)</f>
        <v>0</v>
      </c>
      <c r="DY19" s="112">
        <f>COUNTIFS('Detalii blocuri'!$E:$E,$C19,'Detalii blocuri'!$F:$F,$D19,'Detalii blocuri'!$L:$L,DY$3)</f>
        <v>0</v>
      </c>
      <c r="DZ19" s="112">
        <f>COUNTIFS('Detalii blocuri'!$E:$E,$C19,'Detalii blocuri'!$F:$F,$D19,'Detalii blocuri'!$L:$L,DZ$3)</f>
        <v>0</v>
      </c>
      <c r="EA19" s="112">
        <f>COUNTIFS('Detalii blocuri'!$E:$E,$C19,'Detalii blocuri'!$F:$F,$D19,'Detalii blocuri'!$L:$L,EA$3)</f>
        <v>0</v>
      </c>
    </row>
    <row r="20" spans="1:131">
      <c r="B20" s="258" t="s">
        <v>650</v>
      </c>
      <c r="C20" s="363" t="s">
        <v>206</v>
      </c>
      <c r="D20" s="261" t="s">
        <v>1058</v>
      </c>
      <c r="E20" s="261"/>
      <c r="F20" s="262" t="s">
        <v>1054</v>
      </c>
      <c r="G20" s="300" t="s">
        <v>9</v>
      </c>
      <c r="H20" s="257" t="s">
        <v>9</v>
      </c>
      <c r="I20" s="318"/>
      <c r="J20" s="259">
        <v>46.81</v>
      </c>
      <c r="K20" s="259">
        <v>23.74</v>
      </c>
      <c r="L20" s="319">
        <v>17239</v>
      </c>
      <c r="M20" s="320">
        <v>10685</v>
      </c>
      <c r="N20" s="320">
        <v>8785</v>
      </c>
      <c r="O20" s="320">
        <v>7640</v>
      </c>
      <c r="P20" s="320"/>
      <c r="Q20" s="320"/>
      <c r="R20" s="320"/>
      <c r="S20" s="320"/>
      <c r="T20" s="320"/>
      <c r="U20" s="320"/>
      <c r="V20" s="321"/>
      <c r="W20" s="334">
        <f t="shared" si="1"/>
        <v>2.2564136125654448</v>
      </c>
      <c r="X20" s="335" t="str">
        <f t="shared" si="2"/>
        <v/>
      </c>
      <c r="Y20" s="301"/>
      <c r="Z20" s="301"/>
      <c r="AA20" s="301">
        <f t="shared" si="3"/>
        <v>0</v>
      </c>
      <c r="AB20" s="68">
        <f t="shared" si="16"/>
        <v>0</v>
      </c>
      <c r="AC20" s="301" t="e">
        <f t="shared" si="17"/>
        <v>#DIV/0!</v>
      </c>
      <c r="AD20" s="301">
        <v>3</v>
      </c>
      <c r="AE20" s="322"/>
      <c r="AF20" s="323">
        <f>COUNTIFS('Detalii blocuri'!AI:AI,"*/planuri*",'Detalii blocuri'!E:E,C20,'Detalii blocuri'!F:F,D20)/AJ20</f>
        <v>0.84</v>
      </c>
      <c r="AG20" s="324">
        <f>COUNTIFS('Detalii blocuri'!K:K,"&gt;0",'Detalii blocuri'!E:E,C20,'Detalii blocuri'!F:F,D20)/AJ20</f>
        <v>0.96</v>
      </c>
      <c r="AH20" s="324">
        <f>COUNTIFS('Detalii blocuri'!N:N,"&gt;0",'Detalii blocuri'!E:E,C20,'Detalii blocuri'!F:F,D20)/AJ20</f>
        <v>0.88</v>
      </c>
      <c r="AI20" s="325">
        <f t="shared" si="6"/>
        <v>1</v>
      </c>
      <c r="AJ20" s="326">
        <f>COUNTIFS('Detalii blocuri'!C:C,"&gt;0",'Detalii blocuri'!E:E,C20,'Detalii blocuri'!F:F,D20)</f>
        <v>25</v>
      </c>
      <c r="AK20" s="47">
        <f>SUMIFS('Detalii blocuri'!K:K,'Detalii blocuri'!E:E,C20,'Detalii blocuri'!F:F,D20)</f>
        <v>51</v>
      </c>
      <c r="AL20" s="47">
        <f>SUMIFS('Detalii blocuri'!N:N,'Detalii blocuri'!E:E,C20,'Detalii blocuri'!F:F,D20)</f>
        <v>388</v>
      </c>
      <c r="AM20" s="327">
        <f t="shared" si="7"/>
        <v>7.6078431372549016</v>
      </c>
      <c r="AN20" s="65">
        <f>COUNTIFS('Detalii blocuri'!C:C,"&gt;0",'Detalii blocuri'!J:J,"da*",'Detalii blocuri'!E:E,C20,'Detalii blocuri'!F:F,D20)/AJ20</f>
        <v>0</v>
      </c>
      <c r="AO20" s="66">
        <f>SUMIFS('Detalii blocuri'!K:K,'Detalii blocuri'!J:J,"da*",'Detalii blocuri'!E:E,C20,'Detalii blocuri'!F:F,D20)/AK20</f>
        <v>0</v>
      </c>
      <c r="AP20" s="67">
        <f>SUMIFS('Detalii blocuri'!N:N,'Detalii blocuri'!J:J,"da*",'Detalii blocuri'!E:E,C20,'Detalii blocuri'!F:F,D20)/AL20</f>
        <v>0</v>
      </c>
      <c r="AQ20" s="328">
        <f>SUMIFS('Detalii blocuri'!N:N,'Detalii blocuri'!AD:AD,"*cf1*",'Detalii blocuri'!E:E,C20,'Detalii blocuri'!F:F,D20)/AL20</f>
        <v>0.94845360824742264</v>
      </c>
      <c r="AR20" s="329">
        <f>SUMIFS('Detalii blocuri'!N:N,'Detalii blocuri'!AD:AD,"*cf2*",'Detalii blocuri'!E:E,C20,'Detalii blocuri'!F:F,D20)/AL20</f>
        <v>0</v>
      </c>
      <c r="AS20" s="330">
        <f>SUMIFS('Detalii blocuri'!N:N,'Detalii blocuri'!AD:AD,"*cf3*",'Detalii blocuri'!E:E,C20,'Detalii blocuri'!F:F,D20)/AL20</f>
        <v>0</v>
      </c>
      <c r="AT20" s="330">
        <f>SUMIFS('Detalii blocuri'!N:N,'Detalii blocuri'!AD:AD,"*cămin*",'Detalii blocuri'!E:E,C20,'Detalii blocuri'!F:F,D20)/AL20</f>
        <v>0</v>
      </c>
      <c r="AU20" s="330">
        <f t="shared" si="8"/>
        <v>5.1546391752577359E-2</v>
      </c>
      <c r="AV20" s="331">
        <f>SUMIFS('Detalii blocuri'!O:O,'Detalii blocuri'!E:E,C20,'Detalii blocuri'!F:F,D20)</f>
        <v>0</v>
      </c>
      <c r="AW20" s="332">
        <f>SUMIFS('Detalii blocuri'!P:P,'Detalii blocuri'!E:E,C20,'Detalii blocuri'!F:F,D20)</f>
        <v>0</v>
      </c>
      <c r="AX20" s="332">
        <f>SUMIFS('Detalii blocuri'!Q:Q,'Detalii blocuri'!E:E,C20,'Detalii blocuri'!F:F,D20)</f>
        <v>96</v>
      </c>
      <c r="AY20" s="332">
        <f>SUMIFS('Detalii blocuri'!R:R,'Detalii blocuri'!E:E,C20,'Detalii blocuri'!F:F,D20)</f>
        <v>283</v>
      </c>
      <c r="AZ20" s="332">
        <f>SUMIFS('Detalii blocuri'!S:S,'Detalii blocuri'!E:E,C20,'Detalii blocuri'!F:F,D20)</f>
        <v>9</v>
      </c>
      <c r="BA20" s="332">
        <f>SUMIFS('Detalii blocuri'!T:T,'Detalii blocuri'!E:E,C20,'Detalii blocuri'!F:F,D20)</f>
        <v>0</v>
      </c>
      <c r="BB20" s="333">
        <f t="shared" si="9"/>
        <v>0</v>
      </c>
      <c r="BC20" s="100">
        <f t="shared" si="10"/>
        <v>0</v>
      </c>
      <c r="BD20" s="97">
        <f t="shared" si="11"/>
        <v>0</v>
      </c>
      <c r="BE20" s="97">
        <f t="shared" si="12"/>
        <v>0.24742268041237114</v>
      </c>
      <c r="BF20" s="97">
        <f t="shared" si="13"/>
        <v>0.72938144329896903</v>
      </c>
      <c r="BG20" s="97">
        <f t="shared" si="14"/>
        <v>2.3195876288659795E-2</v>
      </c>
      <c r="BH20" s="98">
        <f t="shared" si="15"/>
        <v>0</v>
      </c>
      <c r="BI20" s="105">
        <f>COUNTIFS('Detalii blocuri'!$E:$E,$C20,'Detalii blocuri'!$F:$F,$D20,'Detalii blocuri'!$AB:$AB,BI$4)</f>
        <v>0</v>
      </c>
      <c r="BJ20" s="106">
        <f>COUNTIFS('Detalii blocuri'!$E:$E,$C20,'Detalii blocuri'!$F:$F,$D20,'Detalii blocuri'!$AB:$AB,BJ$4)</f>
        <v>0</v>
      </c>
      <c r="BK20" s="106">
        <f>COUNTIFS('Detalii blocuri'!$E:$E,$C20,'Detalii blocuri'!$F:$F,$D20,'Detalii blocuri'!$AB:$AB,BK$4)</f>
        <v>0</v>
      </c>
      <c r="BL20" s="106">
        <f>COUNTIFS('Detalii blocuri'!$E:$E,$C20,'Detalii blocuri'!$F:$F,$D20,'Detalii blocuri'!$AB:$AB,BL$4)</f>
        <v>0</v>
      </c>
      <c r="BM20" s="106">
        <f>COUNTIFS('Detalii blocuri'!$E:$E,$C20,'Detalii blocuri'!$F:$F,$D20,'Detalii blocuri'!$AB:$AB,BM$4)</f>
        <v>4</v>
      </c>
      <c r="BN20" s="45">
        <f>COUNTIFS('Detalii blocuri'!$E:$E,$C20,'Detalii blocuri'!$F:$F,$D20,'Detalii blocuri'!$AB:$AB,BN$4)</f>
        <v>0</v>
      </c>
      <c r="BO20" s="106">
        <f>COUNTIFS('Detalii blocuri'!$E:$E,$C20,'Detalii blocuri'!$F:$F,$D20,'Detalii blocuri'!$AB:$AB,BO$4)</f>
        <v>0</v>
      </c>
      <c r="BP20" s="106">
        <f>COUNTIFS('Detalii blocuri'!$E:$E,$C20,'Detalii blocuri'!$F:$F,$D20,'Detalii blocuri'!$AB:$AB,BP$4)</f>
        <v>0</v>
      </c>
      <c r="BQ20" s="45">
        <f>COUNTIFS('Detalii blocuri'!$E:$E,$C20,'Detalii blocuri'!$F:$F,$D20,'Detalii blocuri'!$AB:$AB,BQ$4)</f>
        <v>0</v>
      </c>
      <c r="BR20" s="106">
        <f>COUNTIFS('Detalii blocuri'!$E:$E,$C20,'Detalii blocuri'!$F:$F,$D20,'Detalii blocuri'!$AB:$AB,BR$4)</f>
        <v>20</v>
      </c>
      <c r="BS20" s="106">
        <f>COUNTIFS('Detalii blocuri'!$E:$E,$C20,'Detalii blocuri'!$F:$F,$D20,'Detalii blocuri'!$AB:$AB,BS$4)</f>
        <v>0</v>
      </c>
      <c r="BT20" s="45">
        <f>COUNTIFS('Detalii blocuri'!$E:$E,$C20,'Detalii blocuri'!$F:$F,$D20,'Detalii blocuri'!$AB:$AB,BT$4)</f>
        <v>0</v>
      </c>
      <c r="BU20" s="106">
        <f>COUNTIFS('Detalii blocuri'!$E:$E,$C20,'Detalii blocuri'!$F:$F,$D20,'Detalii blocuri'!$AB:$AB,BU$4)</f>
        <v>0</v>
      </c>
      <c r="BV20" s="106">
        <f>COUNTIFS('Detalii blocuri'!$E:$E,$C20,'Detalii blocuri'!$F:$F,$D20,'Detalii blocuri'!$AB:$AB,BV$4)</f>
        <v>1</v>
      </c>
      <c r="BW20" s="107">
        <f>SUMIFS('Detalii blocuri'!$K:$K,'Detalii blocuri'!$E:$E,$C20,'Detalii blocuri'!$F:$F,$D20,'Detalii blocuri'!$AB:$AB,BW$4)</f>
        <v>0</v>
      </c>
      <c r="BX20" s="108">
        <f>SUMIFS('Detalii blocuri'!$K:$K,'Detalii blocuri'!$E:$E,$C20,'Detalii blocuri'!$F:$F,$D20,'Detalii blocuri'!$AB:$AB,BX$4)</f>
        <v>0</v>
      </c>
      <c r="BY20" s="108">
        <f>SUMIFS('Detalii blocuri'!$K:$K,'Detalii blocuri'!$E:$E,$C20,'Detalii blocuri'!$F:$F,$D20,'Detalii blocuri'!$AB:$AB,BY$4)</f>
        <v>0</v>
      </c>
      <c r="BZ20" s="108">
        <f>SUMIFS('Detalii blocuri'!$K:$K,'Detalii blocuri'!$E:$E,$C20,'Detalii blocuri'!$F:$F,$D20,'Detalii blocuri'!$AB:$AB,BZ$4)</f>
        <v>0</v>
      </c>
      <c r="CA20" s="108">
        <f>SUMIFS('Detalii blocuri'!$K:$K,'Detalii blocuri'!$E:$E,$C20,'Detalii blocuri'!$F:$F,$D20,'Detalii blocuri'!$AB:$AB,CA$4)</f>
        <v>6</v>
      </c>
      <c r="CB20" s="46">
        <f>SUMIFS('Detalii blocuri'!$K:$K,'Detalii blocuri'!$E:$E,$C20,'Detalii blocuri'!$F:$F,$D20,'Detalii blocuri'!$AB:$AB,CB$4)</f>
        <v>0</v>
      </c>
      <c r="CC20" s="108">
        <f>SUMIFS('Detalii blocuri'!$K:$K,'Detalii blocuri'!$E:$E,$C20,'Detalii blocuri'!$F:$F,$D20,'Detalii blocuri'!$AB:$AB,CC$4)</f>
        <v>0</v>
      </c>
      <c r="CD20" s="108">
        <f>SUMIFS('Detalii blocuri'!$K:$K,'Detalii blocuri'!$E:$E,$C20,'Detalii blocuri'!$F:$F,$D20,'Detalii blocuri'!$AB:$AB,CD$4)</f>
        <v>0</v>
      </c>
      <c r="CE20" s="46">
        <f>SUMIFS('Detalii blocuri'!$K:$K,'Detalii blocuri'!$E:$E,$C20,'Detalii blocuri'!$F:$F,$D20,'Detalii blocuri'!$AB:$AB,CE$4)</f>
        <v>0</v>
      </c>
      <c r="CF20" s="108">
        <f>SUMIFS('Detalii blocuri'!$K:$K,'Detalii blocuri'!$E:$E,$C20,'Detalii blocuri'!$F:$F,$D20,'Detalii blocuri'!$AB:$AB,CF$4)</f>
        <v>45</v>
      </c>
      <c r="CG20" s="108">
        <f>SUMIFS('Detalii blocuri'!$K:$K,'Detalii blocuri'!$E:$E,$C20,'Detalii blocuri'!$F:$F,$D20,'Detalii blocuri'!$AB:$AB,CG$4)</f>
        <v>0</v>
      </c>
      <c r="CH20" s="46">
        <f>SUMIFS('Detalii blocuri'!$K:$K,'Detalii blocuri'!$E:$E,$C20,'Detalii blocuri'!$F:$F,$D20,'Detalii blocuri'!$AB:$AB,CH$4)</f>
        <v>0</v>
      </c>
      <c r="CI20" s="108">
        <f>SUMIFS('Detalii blocuri'!$K:$K,'Detalii blocuri'!$E:$E,$C20,'Detalii blocuri'!$F:$F,$D20,'Detalii blocuri'!$AB:$AB,CI$4)</f>
        <v>0</v>
      </c>
      <c r="CJ20" s="108">
        <f>SUMIFS('Detalii blocuri'!$K:$K,'Detalii blocuri'!$E:$E,$C20,'Detalii blocuri'!$F:$F,$D20,'Detalii blocuri'!$AB:$AB,CJ$4)</f>
        <v>0</v>
      </c>
      <c r="CK20" s="109">
        <f>SUMIFS('Detalii blocuri'!$N:$N,'Detalii blocuri'!$E:$E,$C20,'Detalii blocuri'!$F:$F,$D20,'Detalii blocuri'!$AB:$AB,BW$4)</f>
        <v>0</v>
      </c>
      <c r="CL20" s="110">
        <f>SUMIFS('Detalii blocuri'!$N:$N,'Detalii blocuri'!$E:$E,$C20,'Detalii blocuri'!$F:$F,$D20,'Detalii blocuri'!$AB:$AB,BX$4)</f>
        <v>0</v>
      </c>
      <c r="CM20" s="110">
        <f>SUMIFS('Detalii blocuri'!$N:$N,'Detalii blocuri'!$E:$E,$C20,'Detalii blocuri'!$F:$F,$D20,'Detalii blocuri'!$AB:$AB,BY$4)</f>
        <v>0</v>
      </c>
      <c r="CN20" s="110">
        <f>SUMIFS('Detalii blocuri'!$N:$N,'Detalii blocuri'!$E:$E,$C20,'Detalii blocuri'!$F:$F,$D20,'Detalii blocuri'!$AB:$AB,BZ$4)</f>
        <v>0</v>
      </c>
      <c r="CO20" s="110">
        <f>SUMIFS('Detalii blocuri'!$N:$N,'Detalii blocuri'!$E:$E,$C20,'Detalii blocuri'!$F:$F,$D20,'Detalii blocuri'!$AB:$AB,CA$4)</f>
        <v>20</v>
      </c>
      <c r="CP20" s="48">
        <f>SUMIFS('Detalii blocuri'!$N:$N,'Detalii blocuri'!$E:$E,$C20,'Detalii blocuri'!$F:$F,$D20,'Detalii blocuri'!$AB:$AB,CB$4)</f>
        <v>0</v>
      </c>
      <c r="CQ20" s="110">
        <f>SUMIFS('Detalii blocuri'!$N:$N,'Detalii blocuri'!$E:$E,$C20,'Detalii blocuri'!$F:$F,$D20,'Detalii blocuri'!$AB:$AB,CC$4)</f>
        <v>0</v>
      </c>
      <c r="CR20" s="110">
        <f>SUMIFS('Detalii blocuri'!$N:$N,'Detalii blocuri'!$E:$E,$C20,'Detalii blocuri'!$F:$F,$D20,'Detalii blocuri'!$AB:$AB,CD$4)</f>
        <v>0</v>
      </c>
      <c r="CS20" s="48">
        <f>SUMIFS('Detalii blocuri'!$N:$N,'Detalii blocuri'!$E:$E,$C20,'Detalii blocuri'!$F:$F,$D20,'Detalii blocuri'!$AB:$AB,CE$4)</f>
        <v>0</v>
      </c>
      <c r="CT20" s="110">
        <f>SUMIFS('Detalii blocuri'!$N:$N,'Detalii blocuri'!$E:$E,$C20,'Detalii blocuri'!$F:$F,$D20,'Detalii blocuri'!$AB:$AB,CF$4)</f>
        <v>368</v>
      </c>
      <c r="CU20" s="110">
        <f>SUMIFS('Detalii blocuri'!$N:$N,'Detalii blocuri'!$E:$E,$C20,'Detalii blocuri'!$F:$F,$D20,'Detalii blocuri'!$AB:$AB,CG$4)</f>
        <v>0</v>
      </c>
      <c r="CV20" s="48">
        <f>SUMIFS('Detalii blocuri'!$N:$N,'Detalii blocuri'!$E:$E,$C20,'Detalii blocuri'!$F:$F,$D20,'Detalii blocuri'!$AB:$AB,CH$4)</f>
        <v>0</v>
      </c>
      <c r="CW20" s="110">
        <f>SUMIFS('Detalii blocuri'!$N:$N,'Detalii blocuri'!$E:$E,$C20,'Detalii blocuri'!$F:$F,$D20,'Detalii blocuri'!$AB:$AB,CI$4)</f>
        <v>0</v>
      </c>
      <c r="CX20" s="110">
        <f>SUMIFS('Detalii blocuri'!$N:$N,'Detalii blocuri'!$E:$E,$C20,'Detalii blocuri'!$F:$F,$D20,'Detalii blocuri'!$AB:$AB,CJ$4)</f>
        <v>0</v>
      </c>
      <c r="CY20" s="111">
        <f>COUNTIFS('Detalii blocuri'!$E:$E,$C20,'Detalii blocuri'!$F:$F,$D20,'Detalii blocuri'!$L:$L,CY$3)</f>
        <v>0</v>
      </c>
      <c r="CZ20" s="112">
        <f>COUNTIFS('Detalii blocuri'!$E:$E,$C20,'Detalii blocuri'!$F:$F,$D20,'Detalii blocuri'!$L:$L,CZ$3)</f>
        <v>4</v>
      </c>
      <c r="DA20" s="112">
        <f>COUNTIFS('Detalii blocuri'!$E:$E,$C20,'Detalii blocuri'!$F:$F,$D20,'Detalii blocuri'!$L:$L,DA$3)</f>
        <v>0</v>
      </c>
      <c r="DB20" s="112">
        <f>COUNTIFS('Detalii blocuri'!$E:$E,$C20,'Detalii blocuri'!$F:$F,$D20,'Detalii blocuri'!$L:$L,DB$3)</f>
        <v>18</v>
      </c>
      <c r="DC20" s="112">
        <f>COUNTIFS('Detalii blocuri'!$E:$E,$C20,'Detalii blocuri'!$F:$F,$D20,'Detalii blocuri'!$L:$L,DC$3)</f>
        <v>2</v>
      </c>
      <c r="DD20" s="140">
        <f>COUNTIFS('Detalii blocuri'!$E:$E,$C20,'Detalii blocuri'!$F:$F,$D20,'Detalii blocuri'!$L:$L,DD$3)</f>
        <v>0</v>
      </c>
      <c r="DE20" s="112">
        <f>COUNTIFS('Detalii blocuri'!$E:$E,$C20,'Detalii blocuri'!$F:$F,$D20,'Detalii blocuri'!$L:$L,DE$3)</f>
        <v>0</v>
      </c>
      <c r="DF20" s="112">
        <f>COUNTIFS('Detalii blocuri'!$E:$E,$C20,'Detalii blocuri'!$F:$F,$D20,'Detalii blocuri'!$L:$L,DF$3)</f>
        <v>0</v>
      </c>
      <c r="DG20" s="112">
        <f>COUNTIFS('Detalii blocuri'!$E:$E,$C20,'Detalii blocuri'!$F:$F,$D20,'Detalii blocuri'!$L:$L,DG$3)</f>
        <v>0</v>
      </c>
      <c r="DH20" s="112">
        <f>COUNTIFS('Detalii blocuri'!$E:$E,$C20,'Detalii blocuri'!$F:$F,$D20,'Detalii blocuri'!$L:$L,DH$3)</f>
        <v>0</v>
      </c>
      <c r="DI20" s="140">
        <f>COUNTIFS('Detalii blocuri'!$E:$E,$C20,'Detalii blocuri'!$F:$F,$D20,'Detalii blocuri'!$L:$L,DI$3)</f>
        <v>0</v>
      </c>
      <c r="DJ20" s="112">
        <f>COUNTIFS('Detalii blocuri'!$E:$E,$C20,'Detalii blocuri'!$F:$F,$D20,'Detalii blocuri'!$L:$L,DJ$3)</f>
        <v>0</v>
      </c>
      <c r="DK20" s="112">
        <f>COUNTIFS('Detalii blocuri'!$E:$E,$C20,'Detalii blocuri'!$F:$F,$D20,'Detalii blocuri'!$L:$L,DK$3)</f>
        <v>0</v>
      </c>
      <c r="DL20" s="112">
        <f>COUNTIFS('Detalii blocuri'!$E:$E,$C20,'Detalii blocuri'!$F:$F,$D20,'Detalii blocuri'!$L:$L,DL$3)</f>
        <v>0</v>
      </c>
      <c r="DM20" s="112">
        <f>COUNTIFS('Detalii blocuri'!$E:$E,$C20,'Detalii blocuri'!$F:$F,$D20,'Detalii blocuri'!$L:$L,DM$3)</f>
        <v>0</v>
      </c>
      <c r="DN20" s="140">
        <f>COUNTIFS('Detalii blocuri'!$E:$E,$C20,'Detalii blocuri'!$F:$F,$D20,'Detalii blocuri'!$L:$L,DN$3)</f>
        <v>0</v>
      </c>
      <c r="DO20" s="112">
        <f>COUNTIFS('Detalii blocuri'!$E:$E,$C20,'Detalii blocuri'!$F:$F,$D20,'Detalii blocuri'!$L:$L,DO$3)</f>
        <v>0</v>
      </c>
      <c r="DP20" s="112">
        <f>COUNTIFS('Detalii blocuri'!$E:$E,$C20,'Detalii blocuri'!$F:$F,$D20,'Detalii blocuri'!$L:$L,DP$3)</f>
        <v>0</v>
      </c>
      <c r="DQ20" s="112">
        <f>COUNTIFS('Detalii blocuri'!$E:$E,$C20,'Detalii blocuri'!$F:$F,$D20,'Detalii blocuri'!$L:$L,DQ$3)</f>
        <v>0</v>
      </c>
      <c r="DR20" s="112">
        <f>COUNTIFS('Detalii blocuri'!$E:$E,$C20,'Detalii blocuri'!$F:$F,$D20,'Detalii blocuri'!$L:$L,DR$3)</f>
        <v>0</v>
      </c>
      <c r="DS20" s="140">
        <f>COUNTIFS('Detalii blocuri'!$E:$E,$C20,'Detalii blocuri'!$F:$F,$D20,'Detalii blocuri'!$L:$L,DS$3)</f>
        <v>0</v>
      </c>
      <c r="DT20" s="112">
        <f>COUNTIFS('Detalii blocuri'!$E:$E,$C20,'Detalii blocuri'!$F:$F,$D20,'Detalii blocuri'!$L:$L,DT$3)</f>
        <v>0</v>
      </c>
      <c r="DU20" s="112">
        <f>COUNTIFS('Detalii blocuri'!$E:$E,$C20,'Detalii blocuri'!$F:$F,$D20,'Detalii blocuri'!$L:$L,DU$3)</f>
        <v>0</v>
      </c>
      <c r="DV20" s="112">
        <f>COUNTIFS('Detalii blocuri'!$E:$E,$C20,'Detalii blocuri'!$F:$F,$D20,'Detalii blocuri'!$L:$L,DV$3)</f>
        <v>0</v>
      </c>
      <c r="DW20" s="112">
        <f>COUNTIFS('Detalii blocuri'!$E:$E,$C20,'Detalii blocuri'!$F:$F,$D20,'Detalii blocuri'!$L:$L,DW$3)</f>
        <v>0</v>
      </c>
      <c r="DX20" s="140">
        <f>COUNTIFS('Detalii blocuri'!$E:$E,$C20,'Detalii blocuri'!$F:$F,$D20,'Detalii blocuri'!$L:$L,DX$3)</f>
        <v>0</v>
      </c>
      <c r="DY20" s="112">
        <f>COUNTIFS('Detalii blocuri'!$E:$E,$C20,'Detalii blocuri'!$F:$F,$D20,'Detalii blocuri'!$L:$L,DY$3)</f>
        <v>0</v>
      </c>
      <c r="DZ20" s="112">
        <f>COUNTIFS('Detalii blocuri'!$E:$E,$C20,'Detalii blocuri'!$F:$F,$D20,'Detalii blocuri'!$L:$L,DZ$3)</f>
        <v>0</v>
      </c>
      <c r="EA20" s="112">
        <f>COUNTIFS('Detalii blocuri'!$E:$E,$C20,'Detalii blocuri'!$F:$F,$D20,'Detalii blocuri'!$L:$L,EA$3)</f>
        <v>1</v>
      </c>
    </row>
    <row r="21" spans="1:131">
      <c r="B21" s="258" t="s">
        <v>650</v>
      </c>
      <c r="C21" s="363" t="s">
        <v>206</v>
      </c>
      <c r="D21" s="261" t="s">
        <v>1190</v>
      </c>
      <c r="E21" s="261"/>
      <c r="F21" s="262" t="s">
        <v>1054</v>
      </c>
      <c r="G21" s="300" t="s">
        <v>9</v>
      </c>
      <c r="H21" s="257" t="s">
        <v>9</v>
      </c>
      <c r="I21" s="318"/>
      <c r="J21" s="259">
        <v>46.98</v>
      </c>
      <c r="K21" s="259">
        <v>23.48</v>
      </c>
      <c r="L21" s="319">
        <v>1397</v>
      </c>
      <c r="M21" s="320">
        <v>1601</v>
      </c>
      <c r="N21" s="320">
        <v>1841</v>
      </c>
      <c r="O21" s="320">
        <v>1952</v>
      </c>
      <c r="P21" s="320"/>
      <c r="Q21" s="320"/>
      <c r="R21" s="320"/>
      <c r="S21" s="320"/>
      <c r="T21" s="320"/>
      <c r="U21" s="320"/>
      <c r="V21" s="321"/>
      <c r="W21" s="334">
        <f t="shared" si="1"/>
        <v>0.71567622950819676</v>
      </c>
      <c r="X21" s="335" t="str">
        <f t="shared" si="2"/>
        <v/>
      </c>
      <c r="Y21" s="301"/>
      <c r="Z21" s="301"/>
      <c r="AA21" s="301">
        <f t="shared" ref="AA21:AA84" si="18">Z21*AD21</f>
        <v>0</v>
      </c>
      <c r="AB21" s="68">
        <f t="shared" si="16"/>
        <v>0</v>
      </c>
      <c r="AC21" s="301" t="e">
        <f t="shared" si="17"/>
        <v>#DIV/0!</v>
      </c>
      <c r="AD21" s="301">
        <v>3</v>
      </c>
      <c r="AE21" s="322"/>
      <c r="AF21" s="323" t="e">
        <f>COUNTIFS('Detalii blocuri'!AI:AI,"*/planuri*",'Detalii blocuri'!E:E,C21,'Detalii blocuri'!F:F,D21)/AJ21</f>
        <v>#DIV/0!</v>
      </c>
      <c r="AG21" s="324" t="e">
        <f>COUNTIFS('Detalii blocuri'!K:K,"&gt;0",'Detalii blocuri'!E:E,C21,'Detalii blocuri'!F:F,D21)/AJ21</f>
        <v>#DIV/0!</v>
      </c>
      <c r="AH21" s="324" t="e">
        <f>COUNTIFS('Detalii blocuri'!N:N,"&gt;0",'Detalii blocuri'!E:E,C21,'Detalii blocuri'!F:F,D21)/AJ21</f>
        <v>#DIV/0!</v>
      </c>
      <c r="AI21" s="325" t="e">
        <f t="shared" ref="AI21:AI84" si="19">SUM(AV21:BA21)/AL21</f>
        <v>#DIV/0!</v>
      </c>
      <c r="AJ21" s="326">
        <f>COUNTIFS('Detalii blocuri'!C:C,"&gt;0",'Detalii blocuri'!E:E,C21,'Detalii blocuri'!F:F,D21)</f>
        <v>0</v>
      </c>
      <c r="AK21" s="47">
        <f>SUMIFS('Detalii blocuri'!K:K,'Detalii blocuri'!E:E,C21,'Detalii blocuri'!F:F,D21)</f>
        <v>0</v>
      </c>
      <c r="AL21" s="47">
        <f>SUMIFS('Detalii blocuri'!N:N,'Detalii blocuri'!E:E,C21,'Detalii blocuri'!F:F,D21)</f>
        <v>0</v>
      </c>
      <c r="AM21" s="327" t="e">
        <f t="shared" ref="AM21:AM84" si="20">AL21/AK21</f>
        <v>#DIV/0!</v>
      </c>
      <c r="AN21" s="65" t="e">
        <f>COUNTIFS('Detalii blocuri'!C:C,"&gt;0",'Detalii blocuri'!J:J,"da*",'Detalii blocuri'!E:E,C21,'Detalii blocuri'!F:F,D21)/AJ21</f>
        <v>#DIV/0!</v>
      </c>
      <c r="AO21" s="66" t="e">
        <f>SUMIFS('Detalii blocuri'!K:K,'Detalii blocuri'!J:J,"da*",'Detalii blocuri'!E:E,C21,'Detalii blocuri'!F:F,D21)/AK21</f>
        <v>#DIV/0!</v>
      </c>
      <c r="AP21" s="67" t="e">
        <f>SUMIFS('Detalii blocuri'!N:N,'Detalii blocuri'!J:J,"da*",'Detalii blocuri'!E:E,C21,'Detalii blocuri'!F:F,D21)/AL21</f>
        <v>#DIV/0!</v>
      </c>
      <c r="AQ21" s="328" t="e">
        <f>SUMIFS('Detalii blocuri'!N:N,'Detalii blocuri'!AD:AD,"*cf1*",'Detalii blocuri'!E:E,C21,'Detalii blocuri'!F:F,D21)/AL21</f>
        <v>#DIV/0!</v>
      </c>
      <c r="AR21" s="329" t="e">
        <f>SUMIFS('Detalii blocuri'!N:N,'Detalii blocuri'!AD:AD,"*cf2*",'Detalii blocuri'!E:E,C21,'Detalii blocuri'!F:F,D21)/AL21</f>
        <v>#DIV/0!</v>
      </c>
      <c r="AS21" s="330" t="e">
        <f>SUMIFS('Detalii blocuri'!N:N,'Detalii blocuri'!AD:AD,"*cf3*",'Detalii blocuri'!E:E,C21,'Detalii blocuri'!F:F,D21)/AL21</f>
        <v>#DIV/0!</v>
      </c>
      <c r="AT21" s="330" t="e">
        <f>SUMIFS('Detalii blocuri'!N:N,'Detalii blocuri'!AD:AD,"*cămin*",'Detalii blocuri'!E:E,C21,'Detalii blocuri'!F:F,D21)/AL21</f>
        <v>#DIV/0!</v>
      </c>
      <c r="AU21" s="330" t="e">
        <f t="shared" ref="AU21:AU84" si="21">1-AQ21-AR21-AS21-AT21</f>
        <v>#DIV/0!</v>
      </c>
      <c r="AV21" s="331">
        <f>SUMIFS('Detalii blocuri'!O:O,'Detalii blocuri'!E:E,C21,'Detalii blocuri'!F:F,D21)</f>
        <v>0</v>
      </c>
      <c r="AW21" s="332">
        <f>SUMIFS('Detalii blocuri'!P:P,'Detalii blocuri'!E:E,C21,'Detalii blocuri'!F:F,D21)</f>
        <v>0</v>
      </c>
      <c r="AX21" s="332">
        <f>SUMIFS('Detalii blocuri'!Q:Q,'Detalii blocuri'!E:E,C21,'Detalii blocuri'!F:F,D21)</f>
        <v>0</v>
      </c>
      <c r="AY21" s="332">
        <f>SUMIFS('Detalii blocuri'!R:R,'Detalii blocuri'!E:E,C21,'Detalii blocuri'!F:F,D21)</f>
        <v>0</v>
      </c>
      <c r="AZ21" s="332">
        <f>SUMIFS('Detalii blocuri'!S:S,'Detalii blocuri'!E:E,C21,'Detalii blocuri'!F:F,D21)</f>
        <v>0</v>
      </c>
      <c r="BA21" s="332">
        <f>SUMIFS('Detalii blocuri'!T:T,'Detalii blocuri'!E:E,C21,'Detalii blocuri'!F:F,D21)</f>
        <v>0</v>
      </c>
      <c r="BB21" s="333">
        <f t="shared" ref="BB21:BB84" si="22">AL21-SUM(AV21:BA21)</f>
        <v>0</v>
      </c>
      <c r="BC21" s="100" t="e">
        <f t="shared" ref="BC21:BC84" si="23">AV21/SUM($AV21:$BA21)</f>
        <v>#DIV/0!</v>
      </c>
      <c r="BD21" s="97" t="e">
        <f t="shared" ref="BD21:BD84" si="24">AW21/SUM($AV21:$BA21)</f>
        <v>#DIV/0!</v>
      </c>
      <c r="BE21" s="97" t="e">
        <f t="shared" ref="BE21:BE84" si="25">AX21/SUM($AV21:$BA21)</f>
        <v>#DIV/0!</v>
      </c>
      <c r="BF21" s="97" t="e">
        <f t="shared" ref="BF21:BF84" si="26">AY21/SUM($AV21:$BA21)</f>
        <v>#DIV/0!</v>
      </c>
      <c r="BG21" s="97" t="e">
        <f t="shared" ref="BG21:BG84" si="27">AZ21/SUM($AV21:$BA21)</f>
        <v>#DIV/0!</v>
      </c>
      <c r="BH21" s="98" t="e">
        <f t="shared" ref="BH21:BH84" si="28">BA21/SUM($AV21:$BA21)</f>
        <v>#DIV/0!</v>
      </c>
      <c r="BI21" s="105">
        <f>COUNTIFS('Detalii blocuri'!$E:$E,$C21,'Detalii blocuri'!$F:$F,$D21,'Detalii blocuri'!$AB:$AB,BI$4)</f>
        <v>0</v>
      </c>
      <c r="BJ21" s="106">
        <f>COUNTIFS('Detalii blocuri'!$E:$E,$C21,'Detalii blocuri'!$F:$F,$D21,'Detalii blocuri'!$AB:$AB,BJ$4)</f>
        <v>0</v>
      </c>
      <c r="BK21" s="106">
        <f>COUNTIFS('Detalii blocuri'!$E:$E,$C21,'Detalii blocuri'!$F:$F,$D21,'Detalii blocuri'!$AB:$AB,BK$4)</f>
        <v>0</v>
      </c>
      <c r="BL21" s="106">
        <f>COUNTIFS('Detalii blocuri'!$E:$E,$C21,'Detalii blocuri'!$F:$F,$D21,'Detalii blocuri'!$AB:$AB,BL$4)</f>
        <v>0</v>
      </c>
      <c r="BM21" s="106">
        <f>COUNTIFS('Detalii blocuri'!$E:$E,$C21,'Detalii blocuri'!$F:$F,$D21,'Detalii blocuri'!$AB:$AB,BM$4)</f>
        <v>0</v>
      </c>
      <c r="BN21" s="45">
        <f>COUNTIFS('Detalii blocuri'!$E:$E,$C21,'Detalii blocuri'!$F:$F,$D21,'Detalii blocuri'!$AB:$AB,BN$4)</f>
        <v>0</v>
      </c>
      <c r="BO21" s="106">
        <f>COUNTIFS('Detalii blocuri'!$E:$E,$C21,'Detalii blocuri'!$F:$F,$D21,'Detalii blocuri'!$AB:$AB,BO$4)</f>
        <v>0</v>
      </c>
      <c r="BP21" s="106">
        <f>COUNTIFS('Detalii blocuri'!$E:$E,$C21,'Detalii blocuri'!$F:$F,$D21,'Detalii blocuri'!$AB:$AB,BP$4)</f>
        <v>0</v>
      </c>
      <c r="BQ21" s="45">
        <f>COUNTIFS('Detalii blocuri'!$E:$E,$C21,'Detalii blocuri'!$F:$F,$D21,'Detalii blocuri'!$AB:$AB,BQ$4)</f>
        <v>0</v>
      </c>
      <c r="BR21" s="106">
        <f>COUNTIFS('Detalii blocuri'!$E:$E,$C21,'Detalii blocuri'!$F:$F,$D21,'Detalii blocuri'!$AB:$AB,BR$4)</f>
        <v>0</v>
      </c>
      <c r="BS21" s="106">
        <f>COUNTIFS('Detalii blocuri'!$E:$E,$C21,'Detalii blocuri'!$F:$F,$D21,'Detalii blocuri'!$AB:$AB,BS$4)</f>
        <v>0</v>
      </c>
      <c r="BT21" s="45">
        <f>COUNTIFS('Detalii blocuri'!$E:$E,$C21,'Detalii blocuri'!$F:$F,$D21,'Detalii blocuri'!$AB:$AB,BT$4)</f>
        <v>0</v>
      </c>
      <c r="BU21" s="106">
        <f>COUNTIFS('Detalii blocuri'!$E:$E,$C21,'Detalii blocuri'!$F:$F,$D21,'Detalii blocuri'!$AB:$AB,BU$4)</f>
        <v>0</v>
      </c>
      <c r="BV21" s="106">
        <f>COUNTIFS('Detalii blocuri'!$E:$E,$C21,'Detalii blocuri'!$F:$F,$D21,'Detalii blocuri'!$AB:$AB,BV$4)</f>
        <v>0</v>
      </c>
      <c r="BW21" s="107">
        <f>SUMIFS('Detalii blocuri'!$K:$K,'Detalii blocuri'!$E:$E,$C21,'Detalii blocuri'!$F:$F,$D21,'Detalii blocuri'!$AB:$AB,BW$4)</f>
        <v>0</v>
      </c>
      <c r="BX21" s="108">
        <f>SUMIFS('Detalii blocuri'!$K:$K,'Detalii blocuri'!$E:$E,$C21,'Detalii blocuri'!$F:$F,$D21,'Detalii blocuri'!$AB:$AB,BX$4)</f>
        <v>0</v>
      </c>
      <c r="BY21" s="108">
        <f>SUMIFS('Detalii blocuri'!$K:$K,'Detalii blocuri'!$E:$E,$C21,'Detalii blocuri'!$F:$F,$D21,'Detalii blocuri'!$AB:$AB,BY$4)</f>
        <v>0</v>
      </c>
      <c r="BZ21" s="108">
        <f>SUMIFS('Detalii blocuri'!$K:$K,'Detalii blocuri'!$E:$E,$C21,'Detalii blocuri'!$F:$F,$D21,'Detalii blocuri'!$AB:$AB,BZ$4)</f>
        <v>0</v>
      </c>
      <c r="CA21" s="108">
        <f>SUMIFS('Detalii blocuri'!$K:$K,'Detalii blocuri'!$E:$E,$C21,'Detalii blocuri'!$F:$F,$D21,'Detalii blocuri'!$AB:$AB,CA$4)</f>
        <v>0</v>
      </c>
      <c r="CB21" s="46">
        <f>SUMIFS('Detalii blocuri'!$K:$K,'Detalii blocuri'!$E:$E,$C21,'Detalii blocuri'!$F:$F,$D21,'Detalii blocuri'!$AB:$AB,CB$4)</f>
        <v>0</v>
      </c>
      <c r="CC21" s="108">
        <f>SUMIFS('Detalii blocuri'!$K:$K,'Detalii blocuri'!$E:$E,$C21,'Detalii blocuri'!$F:$F,$D21,'Detalii blocuri'!$AB:$AB,CC$4)</f>
        <v>0</v>
      </c>
      <c r="CD21" s="108">
        <f>SUMIFS('Detalii blocuri'!$K:$K,'Detalii blocuri'!$E:$E,$C21,'Detalii blocuri'!$F:$F,$D21,'Detalii blocuri'!$AB:$AB,CD$4)</f>
        <v>0</v>
      </c>
      <c r="CE21" s="46">
        <f>SUMIFS('Detalii blocuri'!$K:$K,'Detalii blocuri'!$E:$E,$C21,'Detalii blocuri'!$F:$F,$D21,'Detalii blocuri'!$AB:$AB,CE$4)</f>
        <v>0</v>
      </c>
      <c r="CF21" s="108">
        <f>SUMIFS('Detalii blocuri'!$K:$K,'Detalii blocuri'!$E:$E,$C21,'Detalii blocuri'!$F:$F,$D21,'Detalii blocuri'!$AB:$AB,CF$4)</f>
        <v>0</v>
      </c>
      <c r="CG21" s="108">
        <f>SUMIFS('Detalii blocuri'!$K:$K,'Detalii blocuri'!$E:$E,$C21,'Detalii blocuri'!$F:$F,$D21,'Detalii blocuri'!$AB:$AB,CG$4)</f>
        <v>0</v>
      </c>
      <c r="CH21" s="46">
        <f>SUMIFS('Detalii blocuri'!$K:$K,'Detalii blocuri'!$E:$E,$C21,'Detalii blocuri'!$F:$F,$D21,'Detalii blocuri'!$AB:$AB,CH$4)</f>
        <v>0</v>
      </c>
      <c r="CI21" s="108">
        <f>SUMIFS('Detalii blocuri'!$K:$K,'Detalii blocuri'!$E:$E,$C21,'Detalii blocuri'!$F:$F,$D21,'Detalii blocuri'!$AB:$AB,CI$4)</f>
        <v>0</v>
      </c>
      <c r="CJ21" s="108">
        <f>SUMIFS('Detalii blocuri'!$K:$K,'Detalii blocuri'!$E:$E,$C21,'Detalii blocuri'!$F:$F,$D21,'Detalii blocuri'!$AB:$AB,CJ$4)</f>
        <v>0</v>
      </c>
      <c r="CK21" s="109">
        <f>SUMIFS('Detalii blocuri'!$N:$N,'Detalii blocuri'!$E:$E,$C21,'Detalii blocuri'!$F:$F,$D21,'Detalii blocuri'!$AB:$AB,BW$4)</f>
        <v>0</v>
      </c>
      <c r="CL21" s="110">
        <f>SUMIFS('Detalii blocuri'!$N:$N,'Detalii blocuri'!$E:$E,$C21,'Detalii blocuri'!$F:$F,$D21,'Detalii blocuri'!$AB:$AB,BX$4)</f>
        <v>0</v>
      </c>
      <c r="CM21" s="110">
        <f>SUMIFS('Detalii blocuri'!$N:$N,'Detalii blocuri'!$E:$E,$C21,'Detalii blocuri'!$F:$F,$D21,'Detalii blocuri'!$AB:$AB,BY$4)</f>
        <v>0</v>
      </c>
      <c r="CN21" s="110">
        <f>SUMIFS('Detalii blocuri'!$N:$N,'Detalii blocuri'!$E:$E,$C21,'Detalii blocuri'!$F:$F,$D21,'Detalii blocuri'!$AB:$AB,BZ$4)</f>
        <v>0</v>
      </c>
      <c r="CO21" s="110">
        <f>SUMIFS('Detalii blocuri'!$N:$N,'Detalii blocuri'!$E:$E,$C21,'Detalii blocuri'!$F:$F,$D21,'Detalii blocuri'!$AB:$AB,CA$4)</f>
        <v>0</v>
      </c>
      <c r="CP21" s="48">
        <f>SUMIFS('Detalii blocuri'!$N:$N,'Detalii blocuri'!$E:$E,$C21,'Detalii blocuri'!$F:$F,$D21,'Detalii blocuri'!$AB:$AB,CB$4)</f>
        <v>0</v>
      </c>
      <c r="CQ21" s="110">
        <f>SUMIFS('Detalii blocuri'!$N:$N,'Detalii blocuri'!$E:$E,$C21,'Detalii blocuri'!$F:$F,$D21,'Detalii blocuri'!$AB:$AB,CC$4)</f>
        <v>0</v>
      </c>
      <c r="CR21" s="110">
        <f>SUMIFS('Detalii blocuri'!$N:$N,'Detalii blocuri'!$E:$E,$C21,'Detalii blocuri'!$F:$F,$D21,'Detalii blocuri'!$AB:$AB,CD$4)</f>
        <v>0</v>
      </c>
      <c r="CS21" s="48">
        <f>SUMIFS('Detalii blocuri'!$N:$N,'Detalii blocuri'!$E:$E,$C21,'Detalii blocuri'!$F:$F,$D21,'Detalii blocuri'!$AB:$AB,CE$4)</f>
        <v>0</v>
      </c>
      <c r="CT21" s="110">
        <f>SUMIFS('Detalii blocuri'!$N:$N,'Detalii blocuri'!$E:$E,$C21,'Detalii blocuri'!$F:$F,$D21,'Detalii blocuri'!$AB:$AB,CF$4)</f>
        <v>0</v>
      </c>
      <c r="CU21" s="110">
        <f>SUMIFS('Detalii blocuri'!$N:$N,'Detalii blocuri'!$E:$E,$C21,'Detalii blocuri'!$F:$F,$D21,'Detalii blocuri'!$AB:$AB,CG$4)</f>
        <v>0</v>
      </c>
      <c r="CV21" s="48">
        <f>SUMIFS('Detalii blocuri'!$N:$N,'Detalii blocuri'!$E:$E,$C21,'Detalii blocuri'!$F:$F,$D21,'Detalii blocuri'!$AB:$AB,CH$4)</f>
        <v>0</v>
      </c>
      <c r="CW21" s="110">
        <f>SUMIFS('Detalii blocuri'!$N:$N,'Detalii blocuri'!$E:$E,$C21,'Detalii blocuri'!$F:$F,$D21,'Detalii blocuri'!$AB:$AB,CI$4)</f>
        <v>0</v>
      </c>
      <c r="CX21" s="110">
        <f>SUMIFS('Detalii blocuri'!$N:$N,'Detalii blocuri'!$E:$E,$C21,'Detalii blocuri'!$F:$F,$D21,'Detalii blocuri'!$AB:$AB,CJ$4)</f>
        <v>0</v>
      </c>
      <c r="CY21" s="111">
        <f>COUNTIFS('Detalii blocuri'!$E:$E,$C21,'Detalii blocuri'!$F:$F,$D21,'Detalii blocuri'!$L:$L,CY$3)</f>
        <v>0</v>
      </c>
      <c r="CZ21" s="112">
        <f>COUNTIFS('Detalii blocuri'!$E:$E,$C21,'Detalii blocuri'!$F:$F,$D21,'Detalii blocuri'!$L:$L,CZ$3)</f>
        <v>0</v>
      </c>
      <c r="DA21" s="112">
        <f>COUNTIFS('Detalii blocuri'!$E:$E,$C21,'Detalii blocuri'!$F:$F,$D21,'Detalii blocuri'!$L:$L,DA$3)</f>
        <v>0</v>
      </c>
      <c r="DB21" s="112">
        <f>COUNTIFS('Detalii blocuri'!$E:$E,$C21,'Detalii blocuri'!$F:$F,$D21,'Detalii blocuri'!$L:$L,DB$3)</f>
        <v>0</v>
      </c>
      <c r="DC21" s="112">
        <f>COUNTIFS('Detalii blocuri'!$E:$E,$C21,'Detalii blocuri'!$F:$F,$D21,'Detalii blocuri'!$L:$L,DC$3)</f>
        <v>0</v>
      </c>
      <c r="DD21" s="140">
        <f>COUNTIFS('Detalii blocuri'!$E:$E,$C21,'Detalii blocuri'!$F:$F,$D21,'Detalii blocuri'!$L:$L,DD$3)</f>
        <v>0</v>
      </c>
      <c r="DE21" s="112">
        <f>COUNTIFS('Detalii blocuri'!$E:$E,$C21,'Detalii blocuri'!$F:$F,$D21,'Detalii blocuri'!$L:$L,DE$3)</f>
        <v>0</v>
      </c>
      <c r="DF21" s="112">
        <f>COUNTIFS('Detalii blocuri'!$E:$E,$C21,'Detalii blocuri'!$F:$F,$D21,'Detalii blocuri'!$L:$L,DF$3)</f>
        <v>0</v>
      </c>
      <c r="DG21" s="112">
        <f>COUNTIFS('Detalii blocuri'!$E:$E,$C21,'Detalii blocuri'!$F:$F,$D21,'Detalii blocuri'!$L:$L,DG$3)</f>
        <v>0</v>
      </c>
      <c r="DH21" s="112">
        <f>COUNTIFS('Detalii blocuri'!$E:$E,$C21,'Detalii blocuri'!$F:$F,$D21,'Detalii blocuri'!$L:$L,DH$3)</f>
        <v>0</v>
      </c>
      <c r="DI21" s="140">
        <f>COUNTIFS('Detalii blocuri'!$E:$E,$C21,'Detalii blocuri'!$F:$F,$D21,'Detalii blocuri'!$L:$L,DI$3)</f>
        <v>0</v>
      </c>
      <c r="DJ21" s="112">
        <f>COUNTIFS('Detalii blocuri'!$E:$E,$C21,'Detalii blocuri'!$F:$F,$D21,'Detalii blocuri'!$L:$L,DJ$3)</f>
        <v>0</v>
      </c>
      <c r="DK21" s="112">
        <f>COUNTIFS('Detalii blocuri'!$E:$E,$C21,'Detalii blocuri'!$F:$F,$D21,'Detalii blocuri'!$L:$L,DK$3)</f>
        <v>0</v>
      </c>
      <c r="DL21" s="112">
        <f>COUNTIFS('Detalii blocuri'!$E:$E,$C21,'Detalii blocuri'!$F:$F,$D21,'Detalii blocuri'!$L:$L,DL$3)</f>
        <v>0</v>
      </c>
      <c r="DM21" s="112">
        <f>COUNTIFS('Detalii blocuri'!$E:$E,$C21,'Detalii blocuri'!$F:$F,$D21,'Detalii blocuri'!$L:$L,DM$3)</f>
        <v>0</v>
      </c>
      <c r="DN21" s="140">
        <f>COUNTIFS('Detalii blocuri'!$E:$E,$C21,'Detalii blocuri'!$F:$F,$D21,'Detalii blocuri'!$L:$L,DN$3)</f>
        <v>0</v>
      </c>
      <c r="DO21" s="112">
        <f>COUNTIFS('Detalii blocuri'!$E:$E,$C21,'Detalii blocuri'!$F:$F,$D21,'Detalii blocuri'!$L:$L,DO$3)</f>
        <v>0</v>
      </c>
      <c r="DP21" s="112">
        <f>COUNTIFS('Detalii blocuri'!$E:$E,$C21,'Detalii blocuri'!$F:$F,$D21,'Detalii blocuri'!$L:$L,DP$3)</f>
        <v>0</v>
      </c>
      <c r="DQ21" s="112">
        <f>COUNTIFS('Detalii blocuri'!$E:$E,$C21,'Detalii blocuri'!$F:$F,$D21,'Detalii blocuri'!$L:$L,DQ$3)</f>
        <v>0</v>
      </c>
      <c r="DR21" s="112">
        <f>COUNTIFS('Detalii blocuri'!$E:$E,$C21,'Detalii blocuri'!$F:$F,$D21,'Detalii blocuri'!$L:$L,DR$3)</f>
        <v>0</v>
      </c>
      <c r="DS21" s="140">
        <f>COUNTIFS('Detalii blocuri'!$E:$E,$C21,'Detalii blocuri'!$F:$F,$D21,'Detalii blocuri'!$L:$L,DS$3)</f>
        <v>0</v>
      </c>
      <c r="DT21" s="112">
        <f>COUNTIFS('Detalii blocuri'!$E:$E,$C21,'Detalii blocuri'!$F:$F,$D21,'Detalii blocuri'!$L:$L,DT$3)</f>
        <v>0</v>
      </c>
      <c r="DU21" s="112">
        <f>COUNTIFS('Detalii blocuri'!$E:$E,$C21,'Detalii blocuri'!$F:$F,$D21,'Detalii blocuri'!$L:$L,DU$3)</f>
        <v>0</v>
      </c>
      <c r="DV21" s="112">
        <f>COUNTIFS('Detalii blocuri'!$E:$E,$C21,'Detalii blocuri'!$F:$F,$D21,'Detalii blocuri'!$L:$L,DV$3)</f>
        <v>0</v>
      </c>
      <c r="DW21" s="112">
        <f>COUNTIFS('Detalii blocuri'!$E:$E,$C21,'Detalii blocuri'!$F:$F,$D21,'Detalii blocuri'!$L:$L,DW$3)</f>
        <v>0</v>
      </c>
      <c r="DX21" s="140">
        <f>COUNTIFS('Detalii blocuri'!$E:$E,$C21,'Detalii blocuri'!$F:$F,$D21,'Detalii blocuri'!$L:$L,DX$3)</f>
        <v>0</v>
      </c>
      <c r="DY21" s="112">
        <f>COUNTIFS('Detalii blocuri'!$E:$E,$C21,'Detalii blocuri'!$F:$F,$D21,'Detalii blocuri'!$L:$L,DY$3)</f>
        <v>0</v>
      </c>
      <c r="DZ21" s="112">
        <f>COUNTIFS('Detalii blocuri'!$E:$E,$C21,'Detalii blocuri'!$F:$F,$D21,'Detalii blocuri'!$L:$L,DZ$3)</f>
        <v>0</v>
      </c>
      <c r="EA21" s="112">
        <f>COUNTIFS('Detalii blocuri'!$E:$E,$C21,'Detalii blocuri'!$F:$F,$D21,'Detalii blocuri'!$L:$L,EA$3)</f>
        <v>0</v>
      </c>
    </row>
    <row r="22" spans="1:131">
      <c r="B22" s="258" t="s">
        <v>650</v>
      </c>
      <c r="C22" s="363" t="s">
        <v>206</v>
      </c>
      <c r="D22" s="261" t="s">
        <v>1059</v>
      </c>
      <c r="E22" s="261"/>
      <c r="F22" s="262" t="s">
        <v>1054</v>
      </c>
      <c r="G22" s="300" t="s">
        <v>9</v>
      </c>
      <c r="H22" s="257" t="s">
        <v>9</v>
      </c>
      <c r="I22" s="318"/>
      <c r="J22" s="259">
        <v>46.79</v>
      </c>
      <c r="K22" s="259">
        <v>23.53</v>
      </c>
      <c r="L22" s="319">
        <v>13922</v>
      </c>
      <c r="M22" s="320">
        <v>10317</v>
      </c>
      <c r="N22" s="320">
        <v>8139</v>
      </c>
      <c r="O22" s="320">
        <v>7770</v>
      </c>
      <c r="P22" s="320"/>
      <c r="Q22" s="320"/>
      <c r="R22" s="320"/>
      <c r="S22" s="320"/>
      <c r="T22" s="320"/>
      <c r="U22" s="320"/>
      <c r="V22" s="321"/>
      <c r="W22" s="334">
        <f t="shared" si="1"/>
        <v>1.7917631917631918</v>
      </c>
      <c r="X22" s="335" t="str">
        <f t="shared" si="2"/>
        <v/>
      </c>
      <c r="Y22" s="301"/>
      <c r="Z22" s="301"/>
      <c r="AA22" s="301">
        <f t="shared" si="18"/>
        <v>0</v>
      </c>
      <c r="AB22" s="68">
        <f t="shared" si="16"/>
        <v>0</v>
      </c>
      <c r="AC22" s="301" t="e">
        <f t="shared" si="17"/>
        <v>#DIV/0!</v>
      </c>
      <c r="AD22" s="301">
        <v>3</v>
      </c>
      <c r="AE22" s="322"/>
      <c r="AF22" s="323">
        <f>COUNTIFS('Detalii blocuri'!AI:AI,"*/planuri*",'Detalii blocuri'!E:E,C22,'Detalii blocuri'!F:F,D22)/AJ22</f>
        <v>0.86956521739130432</v>
      </c>
      <c r="AG22" s="324">
        <f>COUNTIFS('Detalii blocuri'!K:K,"&gt;0",'Detalii blocuri'!E:E,C22,'Detalii blocuri'!F:F,D22)/AJ22</f>
        <v>1</v>
      </c>
      <c r="AH22" s="324">
        <f>COUNTIFS('Detalii blocuri'!N:N,"&gt;0",'Detalii blocuri'!E:E,C22,'Detalii blocuri'!F:F,D22)/AJ22</f>
        <v>0.86956521739130432</v>
      </c>
      <c r="AI22" s="325">
        <f t="shared" si="19"/>
        <v>1</v>
      </c>
      <c r="AJ22" s="326">
        <f>COUNTIFS('Detalii blocuri'!C:C,"&gt;0",'Detalii blocuri'!E:E,C22,'Detalii blocuri'!F:F,D22)</f>
        <v>23</v>
      </c>
      <c r="AK22" s="47">
        <f>SUMIFS('Detalii blocuri'!K:K,'Detalii blocuri'!E:E,C22,'Detalii blocuri'!F:F,D22)</f>
        <v>56</v>
      </c>
      <c r="AL22" s="47">
        <f>SUMIFS('Detalii blocuri'!N:N,'Detalii blocuri'!E:E,C22,'Detalii blocuri'!F:F,D22)</f>
        <v>440</v>
      </c>
      <c r="AM22" s="327">
        <f t="shared" si="20"/>
        <v>7.8571428571428568</v>
      </c>
      <c r="AN22" s="65">
        <f>COUNTIFS('Detalii blocuri'!C:C,"&gt;0",'Detalii blocuri'!J:J,"da*",'Detalii blocuri'!E:E,C22,'Detalii blocuri'!F:F,D22)/AJ22</f>
        <v>0</v>
      </c>
      <c r="AO22" s="66">
        <f>SUMIFS('Detalii blocuri'!K:K,'Detalii blocuri'!J:J,"da*",'Detalii blocuri'!E:E,C22,'Detalii blocuri'!F:F,D22)/AK22</f>
        <v>0</v>
      </c>
      <c r="AP22" s="67">
        <f>SUMIFS('Detalii blocuri'!N:N,'Detalii blocuri'!J:J,"da*",'Detalii blocuri'!E:E,C22,'Detalii blocuri'!F:F,D22)/AL22</f>
        <v>0</v>
      </c>
      <c r="AQ22" s="328">
        <f>SUMIFS('Detalii blocuri'!N:N,'Detalii blocuri'!AD:AD,"*cf1*",'Detalii blocuri'!E:E,C22,'Detalii blocuri'!F:F,D22)/AL22</f>
        <v>0.96363636363636362</v>
      </c>
      <c r="AR22" s="329">
        <f>SUMIFS('Detalii blocuri'!N:N,'Detalii blocuri'!AD:AD,"*cf2*",'Detalii blocuri'!E:E,C22,'Detalii blocuri'!F:F,D22)/AL22</f>
        <v>0</v>
      </c>
      <c r="AS22" s="330">
        <f>SUMIFS('Detalii blocuri'!N:N,'Detalii blocuri'!AD:AD,"*cf3*",'Detalii blocuri'!E:E,C22,'Detalii blocuri'!F:F,D22)/AL22</f>
        <v>0</v>
      </c>
      <c r="AT22" s="330">
        <f>SUMIFS('Detalii blocuri'!N:N,'Detalii blocuri'!AD:AD,"*cămin*",'Detalii blocuri'!E:E,C22,'Detalii blocuri'!F:F,D22)/AL22</f>
        <v>0</v>
      </c>
      <c r="AU22" s="330">
        <f t="shared" si="21"/>
        <v>3.6363636363636376E-2</v>
      </c>
      <c r="AV22" s="331">
        <f>SUMIFS('Detalii blocuri'!O:O,'Detalii blocuri'!E:E,C22,'Detalii blocuri'!F:F,D22)</f>
        <v>0</v>
      </c>
      <c r="AW22" s="332">
        <f>SUMIFS('Detalii blocuri'!P:P,'Detalii blocuri'!E:E,C22,'Detalii blocuri'!F:F,D22)</f>
        <v>0</v>
      </c>
      <c r="AX22" s="332">
        <f>SUMIFS('Detalii blocuri'!Q:Q,'Detalii blocuri'!E:E,C22,'Detalii blocuri'!F:F,D22)</f>
        <v>153</v>
      </c>
      <c r="AY22" s="332">
        <f>SUMIFS('Detalii blocuri'!R:R,'Detalii blocuri'!E:E,C22,'Detalii blocuri'!F:F,D22)</f>
        <v>260</v>
      </c>
      <c r="AZ22" s="332">
        <f>SUMIFS('Detalii blocuri'!S:S,'Detalii blocuri'!E:E,C22,'Detalii blocuri'!F:F,D22)</f>
        <v>27</v>
      </c>
      <c r="BA22" s="332">
        <f>SUMIFS('Detalii blocuri'!T:T,'Detalii blocuri'!E:E,C22,'Detalii blocuri'!F:F,D22)</f>
        <v>0</v>
      </c>
      <c r="BB22" s="333">
        <f t="shared" si="22"/>
        <v>0</v>
      </c>
      <c r="BC22" s="100">
        <f t="shared" si="23"/>
        <v>0</v>
      </c>
      <c r="BD22" s="97">
        <f t="shared" si="24"/>
        <v>0</v>
      </c>
      <c r="BE22" s="97">
        <f t="shared" si="25"/>
        <v>0.34772727272727272</v>
      </c>
      <c r="BF22" s="97">
        <f t="shared" si="26"/>
        <v>0.59090909090909094</v>
      </c>
      <c r="BG22" s="97">
        <f t="shared" si="27"/>
        <v>6.1363636363636363E-2</v>
      </c>
      <c r="BH22" s="98">
        <f t="shared" si="28"/>
        <v>0</v>
      </c>
      <c r="BI22" s="105">
        <f>COUNTIFS('Detalii blocuri'!$E:$E,$C22,'Detalii blocuri'!$F:$F,$D22,'Detalii blocuri'!$AB:$AB,BI$4)</f>
        <v>0</v>
      </c>
      <c r="BJ22" s="106">
        <f>COUNTIFS('Detalii blocuri'!$E:$E,$C22,'Detalii blocuri'!$F:$F,$D22,'Detalii blocuri'!$AB:$AB,BJ$4)</f>
        <v>0</v>
      </c>
      <c r="BK22" s="106">
        <f>COUNTIFS('Detalii blocuri'!$E:$E,$C22,'Detalii blocuri'!$F:$F,$D22,'Detalii blocuri'!$AB:$AB,BK$4)</f>
        <v>0</v>
      </c>
      <c r="BL22" s="106">
        <f>COUNTIFS('Detalii blocuri'!$E:$E,$C22,'Detalii blocuri'!$F:$F,$D22,'Detalii blocuri'!$AB:$AB,BL$4)</f>
        <v>0</v>
      </c>
      <c r="BM22" s="106">
        <f>COUNTIFS('Detalii blocuri'!$E:$E,$C22,'Detalii blocuri'!$F:$F,$D22,'Detalii blocuri'!$AB:$AB,BM$4)</f>
        <v>4</v>
      </c>
      <c r="BN22" s="45">
        <f>COUNTIFS('Detalii blocuri'!$E:$E,$C22,'Detalii blocuri'!$F:$F,$D22,'Detalii blocuri'!$AB:$AB,BN$4)</f>
        <v>0</v>
      </c>
      <c r="BO22" s="106">
        <f>COUNTIFS('Detalii blocuri'!$E:$E,$C22,'Detalii blocuri'!$F:$F,$D22,'Detalii blocuri'!$AB:$AB,BO$4)</f>
        <v>0</v>
      </c>
      <c r="BP22" s="106">
        <f>COUNTIFS('Detalii blocuri'!$E:$E,$C22,'Detalii blocuri'!$F:$F,$D22,'Detalii blocuri'!$AB:$AB,BP$4)</f>
        <v>0</v>
      </c>
      <c r="BQ22" s="45">
        <f>COUNTIFS('Detalii blocuri'!$E:$E,$C22,'Detalii blocuri'!$F:$F,$D22,'Detalii blocuri'!$AB:$AB,BQ$4)</f>
        <v>3</v>
      </c>
      <c r="BR22" s="106">
        <f>COUNTIFS('Detalii blocuri'!$E:$E,$C22,'Detalii blocuri'!$F:$F,$D22,'Detalii blocuri'!$AB:$AB,BR$4)</f>
        <v>16</v>
      </c>
      <c r="BS22" s="106">
        <f>COUNTIFS('Detalii blocuri'!$E:$E,$C22,'Detalii blocuri'!$F:$F,$D22,'Detalii blocuri'!$AB:$AB,BS$4)</f>
        <v>0</v>
      </c>
      <c r="BT22" s="45">
        <f>COUNTIFS('Detalii blocuri'!$E:$E,$C22,'Detalii blocuri'!$F:$F,$D22,'Detalii blocuri'!$AB:$AB,BT$4)</f>
        <v>0</v>
      </c>
      <c r="BU22" s="106">
        <f>COUNTIFS('Detalii blocuri'!$E:$E,$C22,'Detalii blocuri'!$F:$F,$D22,'Detalii blocuri'!$AB:$AB,BU$4)</f>
        <v>0</v>
      </c>
      <c r="BV22" s="106">
        <f>COUNTIFS('Detalii blocuri'!$E:$E,$C22,'Detalii blocuri'!$F:$F,$D22,'Detalii blocuri'!$AB:$AB,BV$4)</f>
        <v>0</v>
      </c>
      <c r="BW22" s="107">
        <f>SUMIFS('Detalii blocuri'!$K:$K,'Detalii blocuri'!$E:$E,$C22,'Detalii blocuri'!$F:$F,$D22,'Detalii blocuri'!$AB:$AB,BW$4)</f>
        <v>0</v>
      </c>
      <c r="BX22" s="108">
        <f>SUMIFS('Detalii blocuri'!$K:$K,'Detalii blocuri'!$E:$E,$C22,'Detalii blocuri'!$F:$F,$D22,'Detalii blocuri'!$AB:$AB,BX$4)</f>
        <v>0</v>
      </c>
      <c r="BY22" s="108">
        <f>SUMIFS('Detalii blocuri'!$K:$K,'Detalii blocuri'!$E:$E,$C22,'Detalii blocuri'!$F:$F,$D22,'Detalii blocuri'!$AB:$AB,BY$4)</f>
        <v>0</v>
      </c>
      <c r="BZ22" s="108">
        <f>SUMIFS('Detalii blocuri'!$K:$K,'Detalii blocuri'!$E:$E,$C22,'Detalii blocuri'!$F:$F,$D22,'Detalii blocuri'!$AB:$AB,BZ$4)</f>
        <v>0</v>
      </c>
      <c r="CA22" s="108">
        <f>SUMIFS('Detalii blocuri'!$K:$K,'Detalii blocuri'!$E:$E,$C22,'Detalii blocuri'!$F:$F,$D22,'Detalii blocuri'!$AB:$AB,CA$4)</f>
        <v>6</v>
      </c>
      <c r="CB22" s="46">
        <f>SUMIFS('Detalii blocuri'!$K:$K,'Detalii blocuri'!$E:$E,$C22,'Detalii blocuri'!$F:$F,$D22,'Detalii blocuri'!$AB:$AB,CB$4)</f>
        <v>0</v>
      </c>
      <c r="CC22" s="108">
        <f>SUMIFS('Detalii blocuri'!$K:$K,'Detalii blocuri'!$E:$E,$C22,'Detalii blocuri'!$F:$F,$D22,'Detalii blocuri'!$AB:$AB,CC$4)</f>
        <v>0</v>
      </c>
      <c r="CD22" s="108">
        <f>SUMIFS('Detalii blocuri'!$K:$K,'Detalii blocuri'!$E:$E,$C22,'Detalii blocuri'!$F:$F,$D22,'Detalii blocuri'!$AB:$AB,CD$4)</f>
        <v>0</v>
      </c>
      <c r="CE22" s="46">
        <f>SUMIFS('Detalii blocuri'!$K:$K,'Detalii blocuri'!$E:$E,$C22,'Detalii blocuri'!$F:$F,$D22,'Detalii blocuri'!$AB:$AB,CE$4)</f>
        <v>6</v>
      </c>
      <c r="CF22" s="108">
        <f>SUMIFS('Detalii blocuri'!$K:$K,'Detalii blocuri'!$E:$E,$C22,'Detalii blocuri'!$F:$F,$D22,'Detalii blocuri'!$AB:$AB,CF$4)</f>
        <v>44</v>
      </c>
      <c r="CG22" s="108">
        <f>SUMIFS('Detalii blocuri'!$K:$K,'Detalii blocuri'!$E:$E,$C22,'Detalii blocuri'!$F:$F,$D22,'Detalii blocuri'!$AB:$AB,CG$4)</f>
        <v>0</v>
      </c>
      <c r="CH22" s="46">
        <f>SUMIFS('Detalii blocuri'!$K:$K,'Detalii blocuri'!$E:$E,$C22,'Detalii blocuri'!$F:$F,$D22,'Detalii blocuri'!$AB:$AB,CH$4)</f>
        <v>0</v>
      </c>
      <c r="CI22" s="108">
        <f>SUMIFS('Detalii blocuri'!$K:$K,'Detalii blocuri'!$E:$E,$C22,'Detalii blocuri'!$F:$F,$D22,'Detalii blocuri'!$AB:$AB,CI$4)</f>
        <v>0</v>
      </c>
      <c r="CJ22" s="108">
        <f>SUMIFS('Detalii blocuri'!$K:$K,'Detalii blocuri'!$E:$E,$C22,'Detalii blocuri'!$F:$F,$D22,'Detalii blocuri'!$AB:$AB,CJ$4)</f>
        <v>0</v>
      </c>
      <c r="CK22" s="109">
        <f>SUMIFS('Detalii blocuri'!$N:$N,'Detalii blocuri'!$E:$E,$C22,'Detalii blocuri'!$F:$F,$D22,'Detalii blocuri'!$AB:$AB,BW$4)</f>
        <v>0</v>
      </c>
      <c r="CL22" s="110">
        <f>SUMIFS('Detalii blocuri'!$N:$N,'Detalii blocuri'!$E:$E,$C22,'Detalii blocuri'!$F:$F,$D22,'Detalii blocuri'!$AB:$AB,BX$4)</f>
        <v>0</v>
      </c>
      <c r="CM22" s="110">
        <f>SUMIFS('Detalii blocuri'!$N:$N,'Detalii blocuri'!$E:$E,$C22,'Detalii blocuri'!$F:$F,$D22,'Detalii blocuri'!$AB:$AB,BY$4)</f>
        <v>0</v>
      </c>
      <c r="CN22" s="110">
        <f>SUMIFS('Detalii blocuri'!$N:$N,'Detalii blocuri'!$E:$E,$C22,'Detalii blocuri'!$F:$F,$D22,'Detalii blocuri'!$AB:$AB,BZ$4)</f>
        <v>0</v>
      </c>
      <c r="CO22" s="110">
        <f>SUMIFS('Detalii blocuri'!$N:$N,'Detalii blocuri'!$E:$E,$C22,'Detalii blocuri'!$F:$F,$D22,'Detalii blocuri'!$AB:$AB,CA$4)</f>
        <v>16</v>
      </c>
      <c r="CP22" s="48">
        <f>SUMIFS('Detalii blocuri'!$N:$N,'Detalii blocuri'!$E:$E,$C22,'Detalii blocuri'!$F:$F,$D22,'Detalii blocuri'!$AB:$AB,CB$4)</f>
        <v>0</v>
      </c>
      <c r="CQ22" s="110">
        <f>SUMIFS('Detalii blocuri'!$N:$N,'Detalii blocuri'!$E:$E,$C22,'Detalii blocuri'!$F:$F,$D22,'Detalii blocuri'!$AB:$AB,CC$4)</f>
        <v>0</v>
      </c>
      <c r="CR22" s="110">
        <f>SUMIFS('Detalii blocuri'!$N:$N,'Detalii blocuri'!$E:$E,$C22,'Detalii blocuri'!$F:$F,$D22,'Detalii blocuri'!$AB:$AB,CD$4)</f>
        <v>0</v>
      </c>
      <c r="CS22" s="48">
        <f>SUMIFS('Detalii blocuri'!$N:$N,'Detalii blocuri'!$E:$E,$C22,'Detalii blocuri'!$F:$F,$D22,'Detalii blocuri'!$AB:$AB,CE$4)</f>
        <v>72</v>
      </c>
      <c r="CT22" s="110">
        <f>SUMIFS('Detalii blocuri'!$N:$N,'Detalii blocuri'!$E:$E,$C22,'Detalii blocuri'!$F:$F,$D22,'Detalii blocuri'!$AB:$AB,CF$4)</f>
        <v>352</v>
      </c>
      <c r="CU22" s="110">
        <f>SUMIFS('Detalii blocuri'!$N:$N,'Detalii blocuri'!$E:$E,$C22,'Detalii blocuri'!$F:$F,$D22,'Detalii blocuri'!$AB:$AB,CG$4)</f>
        <v>0</v>
      </c>
      <c r="CV22" s="48">
        <f>SUMIFS('Detalii blocuri'!$N:$N,'Detalii blocuri'!$E:$E,$C22,'Detalii blocuri'!$F:$F,$D22,'Detalii blocuri'!$AB:$AB,CH$4)</f>
        <v>0</v>
      </c>
      <c r="CW22" s="110">
        <f>SUMIFS('Detalii blocuri'!$N:$N,'Detalii blocuri'!$E:$E,$C22,'Detalii blocuri'!$F:$F,$D22,'Detalii blocuri'!$AB:$AB,CI$4)</f>
        <v>0</v>
      </c>
      <c r="CX22" s="110">
        <f>SUMIFS('Detalii blocuri'!$N:$N,'Detalii blocuri'!$E:$E,$C22,'Detalii blocuri'!$F:$F,$D22,'Detalii blocuri'!$AB:$AB,CJ$4)</f>
        <v>0</v>
      </c>
      <c r="CY22" s="111">
        <f>COUNTIFS('Detalii blocuri'!$E:$E,$C22,'Detalii blocuri'!$F:$F,$D22,'Detalii blocuri'!$L:$L,CY$3)</f>
        <v>0</v>
      </c>
      <c r="CZ22" s="112">
        <f>COUNTIFS('Detalii blocuri'!$E:$E,$C22,'Detalii blocuri'!$F:$F,$D22,'Detalii blocuri'!$L:$L,CZ$3)</f>
        <v>4</v>
      </c>
      <c r="DA22" s="112">
        <f>COUNTIFS('Detalii blocuri'!$E:$E,$C22,'Detalii blocuri'!$F:$F,$D22,'Detalii blocuri'!$L:$L,DA$3)</f>
        <v>0</v>
      </c>
      <c r="DB22" s="112">
        <f>COUNTIFS('Detalii blocuri'!$E:$E,$C22,'Detalii blocuri'!$F:$F,$D22,'Detalii blocuri'!$L:$L,DB$3)</f>
        <v>14</v>
      </c>
      <c r="DC22" s="112">
        <f>COUNTIFS('Detalii blocuri'!$E:$E,$C22,'Detalii blocuri'!$F:$F,$D22,'Detalii blocuri'!$L:$L,DC$3)</f>
        <v>5</v>
      </c>
      <c r="DD22" s="140">
        <f>COUNTIFS('Detalii blocuri'!$E:$E,$C22,'Detalii blocuri'!$F:$F,$D22,'Detalii blocuri'!$L:$L,DD$3)</f>
        <v>0</v>
      </c>
      <c r="DE22" s="112">
        <f>COUNTIFS('Detalii blocuri'!$E:$E,$C22,'Detalii blocuri'!$F:$F,$D22,'Detalii blocuri'!$L:$L,DE$3)</f>
        <v>0</v>
      </c>
      <c r="DF22" s="112">
        <f>COUNTIFS('Detalii blocuri'!$E:$E,$C22,'Detalii blocuri'!$F:$F,$D22,'Detalii blocuri'!$L:$L,DF$3)</f>
        <v>0</v>
      </c>
      <c r="DG22" s="112">
        <f>COUNTIFS('Detalii blocuri'!$E:$E,$C22,'Detalii blocuri'!$F:$F,$D22,'Detalii blocuri'!$L:$L,DG$3)</f>
        <v>0</v>
      </c>
      <c r="DH22" s="112">
        <f>COUNTIFS('Detalii blocuri'!$E:$E,$C22,'Detalii blocuri'!$F:$F,$D22,'Detalii blocuri'!$L:$L,DH$3)</f>
        <v>0</v>
      </c>
      <c r="DI22" s="140">
        <f>COUNTIFS('Detalii blocuri'!$E:$E,$C22,'Detalii blocuri'!$F:$F,$D22,'Detalii blocuri'!$L:$L,DI$3)</f>
        <v>0</v>
      </c>
      <c r="DJ22" s="112">
        <f>COUNTIFS('Detalii blocuri'!$E:$E,$C22,'Detalii blocuri'!$F:$F,$D22,'Detalii blocuri'!$L:$L,DJ$3)</f>
        <v>0</v>
      </c>
      <c r="DK22" s="112">
        <f>COUNTIFS('Detalii blocuri'!$E:$E,$C22,'Detalii blocuri'!$F:$F,$D22,'Detalii blocuri'!$L:$L,DK$3)</f>
        <v>0</v>
      </c>
      <c r="DL22" s="112">
        <f>COUNTIFS('Detalii blocuri'!$E:$E,$C22,'Detalii blocuri'!$F:$F,$D22,'Detalii blocuri'!$L:$L,DL$3)</f>
        <v>0</v>
      </c>
      <c r="DM22" s="112">
        <f>COUNTIFS('Detalii blocuri'!$E:$E,$C22,'Detalii blocuri'!$F:$F,$D22,'Detalii blocuri'!$L:$L,DM$3)</f>
        <v>0</v>
      </c>
      <c r="DN22" s="140">
        <f>COUNTIFS('Detalii blocuri'!$E:$E,$C22,'Detalii blocuri'!$F:$F,$D22,'Detalii blocuri'!$L:$L,DN$3)</f>
        <v>0</v>
      </c>
      <c r="DO22" s="112">
        <f>COUNTIFS('Detalii blocuri'!$E:$E,$C22,'Detalii blocuri'!$F:$F,$D22,'Detalii blocuri'!$L:$L,DO$3)</f>
        <v>0</v>
      </c>
      <c r="DP22" s="112">
        <f>COUNTIFS('Detalii blocuri'!$E:$E,$C22,'Detalii blocuri'!$F:$F,$D22,'Detalii blocuri'!$L:$L,DP$3)</f>
        <v>0</v>
      </c>
      <c r="DQ22" s="112">
        <f>COUNTIFS('Detalii blocuri'!$E:$E,$C22,'Detalii blocuri'!$F:$F,$D22,'Detalii blocuri'!$L:$L,DQ$3)</f>
        <v>0</v>
      </c>
      <c r="DR22" s="112">
        <f>COUNTIFS('Detalii blocuri'!$E:$E,$C22,'Detalii blocuri'!$F:$F,$D22,'Detalii blocuri'!$L:$L,DR$3)</f>
        <v>0</v>
      </c>
      <c r="DS22" s="140">
        <f>COUNTIFS('Detalii blocuri'!$E:$E,$C22,'Detalii blocuri'!$F:$F,$D22,'Detalii blocuri'!$L:$L,DS$3)</f>
        <v>0</v>
      </c>
      <c r="DT22" s="112">
        <f>COUNTIFS('Detalii blocuri'!$E:$E,$C22,'Detalii blocuri'!$F:$F,$D22,'Detalii blocuri'!$L:$L,DT$3)</f>
        <v>0</v>
      </c>
      <c r="DU22" s="112">
        <f>COUNTIFS('Detalii blocuri'!$E:$E,$C22,'Detalii blocuri'!$F:$F,$D22,'Detalii blocuri'!$L:$L,DU$3)</f>
        <v>0</v>
      </c>
      <c r="DV22" s="112">
        <f>COUNTIFS('Detalii blocuri'!$E:$E,$C22,'Detalii blocuri'!$F:$F,$D22,'Detalii blocuri'!$L:$L,DV$3)</f>
        <v>0</v>
      </c>
      <c r="DW22" s="112">
        <f>COUNTIFS('Detalii blocuri'!$E:$E,$C22,'Detalii blocuri'!$F:$F,$D22,'Detalii blocuri'!$L:$L,DW$3)</f>
        <v>0</v>
      </c>
      <c r="DX22" s="140">
        <f>COUNTIFS('Detalii blocuri'!$E:$E,$C22,'Detalii blocuri'!$F:$F,$D22,'Detalii blocuri'!$L:$L,DX$3)</f>
        <v>0</v>
      </c>
      <c r="DY22" s="112">
        <f>COUNTIFS('Detalii blocuri'!$E:$E,$C22,'Detalii blocuri'!$F:$F,$D22,'Detalii blocuri'!$L:$L,DY$3)</f>
        <v>0</v>
      </c>
      <c r="DZ22" s="112">
        <f>COUNTIFS('Detalii blocuri'!$E:$E,$C22,'Detalii blocuri'!$F:$F,$D22,'Detalii blocuri'!$L:$L,DZ$3)</f>
        <v>0</v>
      </c>
      <c r="EA22" s="112">
        <f>COUNTIFS('Detalii blocuri'!$E:$E,$C22,'Detalii blocuri'!$F:$F,$D22,'Detalii blocuri'!$L:$L,EA$3)</f>
        <v>0</v>
      </c>
    </row>
    <row r="23" spans="1:131">
      <c r="B23" s="258" t="s">
        <v>650</v>
      </c>
      <c r="C23" s="363" t="s">
        <v>206</v>
      </c>
      <c r="D23" s="261" t="s">
        <v>1191</v>
      </c>
      <c r="E23" s="261"/>
      <c r="F23" s="262" t="s">
        <v>1054</v>
      </c>
      <c r="G23" s="300" t="s">
        <v>9</v>
      </c>
      <c r="H23" s="257" t="s">
        <v>9</v>
      </c>
      <c r="I23" s="318"/>
      <c r="J23" s="259">
        <v>46.58</v>
      </c>
      <c r="K23" s="259">
        <v>23.47</v>
      </c>
      <c r="L23" s="319">
        <v>1748</v>
      </c>
      <c r="M23" s="320">
        <v>1940</v>
      </c>
      <c r="N23" s="320">
        <v>2330</v>
      </c>
      <c r="O23" s="320">
        <v>2513</v>
      </c>
      <c r="P23" s="320"/>
      <c r="Q23" s="320"/>
      <c r="R23" s="320"/>
      <c r="S23" s="320"/>
      <c r="T23" s="320"/>
      <c r="U23" s="320"/>
      <c r="V23" s="321"/>
      <c r="W23" s="334">
        <f t="shared" si="1"/>
        <v>0.69558296856346991</v>
      </c>
      <c r="X23" s="335" t="str">
        <f t="shared" si="2"/>
        <v/>
      </c>
      <c r="Y23" s="301"/>
      <c r="Z23" s="301"/>
      <c r="AA23" s="301">
        <f t="shared" si="18"/>
        <v>0</v>
      </c>
      <c r="AB23" s="68">
        <f t="shared" si="16"/>
        <v>0</v>
      </c>
      <c r="AC23" s="301" t="e">
        <f t="shared" si="17"/>
        <v>#DIV/0!</v>
      </c>
      <c r="AD23" s="301">
        <v>3</v>
      </c>
      <c r="AE23" s="322"/>
      <c r="AF23" s="323" t="e">
        <f>COUNTIFS('Detalii blocuri'!AI:AI,"*/planuri*",'Detalii blocuri'!E:E,C23,'Detalii blocuri'!F:F,D23)/AJ23</f>
        <v>#DIV/0!</v>
      </c>
      <c r="AG23" s="324" t="e">
        <f>COUNTIFS('Detalii blocuri'!K:K,"&gt;0",'Detalii blocuri'!E:E,C23,'Detalii blocuri'!F:F,D23)/AJ23</f>
        <v>#DIV/0!</v>
      </c>
      <c r="AH23" s="324" t="e">
        <f>COUNTIFS('Detalii blocuri'!N:N,"&gt;0",'Detalii blocuri'!E:E,C23,'Detalii blocuri'!F:F,D23)/AJ23</f>
        <v>#DIV/0!</v>
      </c>
      <c r="AI23" s="325" t="e">
        <f t="shared" si="19"/>
        <v>#DIV/0!</v>
      </c>
      <c r="AJ23" s="326">
        <f>COUNTIFS('Detalii blocuri'!C:C,"&gt;0",'Detalii blocuri'!E:E,C23,'Detalii blocuri'!F:F,D23)</f>
        <v>0</v>
      </c>
      <c r="AK23" s="47">
        <f>SUMIFS('Detalii blocuri'!K:K,'Detalii blocuri'!E:E,C23,'Detalii blocuri'!F:F,D23)</f>
        <v>0</v>
      </c>
      <c r="AL23" s="47">
        <f>SUMIFS('Detalii blocuri'!N:N,'Detalii blocuri'!E:E,C23,'Detalii blocuri'!F:F,D23)</f>
        <v>0</v>
      </c>
      <c r="AM23" s="327" t="e">
        <f t="shared" si="20"/>
        <v>#DIV/0!</v>
      </c>
      <c r="AN23" s="65" t="e">
        <f>COUNTIFS('Detalii blocuri'!C:C,"&gt;0",'Detalii blocuri'!J:J,"da*",'Detalii blocuri'!E:E,C23,'Detalii blocuri'!F:F,D23)/AJ23</f>
        <v>#DIV/0!</v>
      </c>
      <c r="AO23" s="66" t="e">
        <f>SUMIFS('Detalii blocuri'!K:K,'Detalii blocuri'!J:J,"da*",'Detalii blocuri'!E:E,C23,'Detalii blocuri'!F:F,D23)/AK23</f>
        <v>#DIV/0!</v>
      </c>
      <c r="AP23" s="67" t="e">
        <f>SUMIFS('Detalii blocuri'!N:N,'Detalii blocuri'!J:J,"da*",'Detalii blocuri'!E:E,C23,'Detalii blocuri'!F:F,D23)/AL23</f>
        <v>#DIV/0!</v>
      </c>
      <c r="AQ23" s="328" t="e">
        <f>SUMIFS('Detalii blocuri'!N:N,'Detalii blocuri'!AD:AD,"*cf1*",'Detalii blocuri'!E:E,C23,'Detalii blocuri'!F:F,D23)/AL23</f>
        <v>#DIV/0!</v>
      </c>
      <c r="AR23" s="329" t="e">
        <f>SUMIFS('Detalii blocuri'!N:N,'Detalii blocuri'!AD:AD,"*cf2*",'Detalii blocuri'!E:E,C23,'Detalii blocuri'!F:F,D23)/AL23</f>
        <v>#DIV/0!</v>
      </c>
      <c r="AS23" s="330" t="e">
        <f>SUMIFS('Detalii blocuri'!N:N,'Detalii blocuri'!AD:AD,"*cf3*",'Detalii blocuri'!E:E,C23,'Detalii blocuri'!F:F,D23)/AL23</f>
        <v>#DIV/0!</v>
      </c>
      <c r="AT23" s="330" t="e">
        <f>SUMIFS('Detalii blocuri'!N:N,'Detalii blocuri'!AD:AD,"*cămin*",'Detalii blocuri'!E:E,C23,'Detalii blocuri'!F:F,D23)/AL23</f>
        <v>#DIV/0!</v>
      </c>
      <c r="AU23" s="330" t="e">
        <f t="shared" si="21"/>
        <v>#DIV/0!</v>
      </c>
      <c r="AV23" s="331">
        <f>SUMIFS('Detalii blocuri'!O:O,'Detalii blocuri'!E:E,C23,'Detalii blocuri'!F:F,D23)</f>
        <v>0</v>
      </c>
      <c r="AW23" s="332">
        <f>SUMIFS('Detalii blocuri'!P:P,'Detalii blocuri'!E:E,C23,'Detalii blocuri'!F:F,D23)</f>
        <v>0</v>
      </c>
      <c r="AX23" s="332">
        <f>SUMIFS('Detalii blocuri'!Q:Q,'Detalii blocuri'!E:E,C23,'Detalii blocuri'!F:F,D23)</f>
        <v>0</v>
      </c>
      <c r="AY23" s="332">
        <f>SUMIFS('Detalii blocuri'!R:R,'Detalii blocuri'!E:E,C23,'Detalii blocuri'!F:F,D23)</f>
        <v>0</v>
      </c>
      <c r="AZ23" s="332">
        <f>SUMIFS('Detalii blocuri'!S:S,'Detalii blocuri'!E:E,C23,'Detalii blocuri'!F:F,D23)</f>
        <v>0</v>
      </c>
      <c r="BA23" s="332">
        <f>SUMIFS('Detalii blocuri'!T:T,'Detalii blocuri'!E:E,C23,'Detalii blocuri'!F:F,D23)</f>
        <v>0</v>
      </c>
      <c r="BB23" s="333">
        <f t="shared" si="22"/>
        <v>0</v>
      </c>
      <c r="BC23" s="100" t="e">
        <f t="shared" si="23"/>
        <v>#DIV/0!</v>
      </c>
      <c r="BD23" s="97" t="e">
        <f t="shared" si="24"/>
        <v>#DIV/0!</v>
      </c>
      <c r="BE23" s="97" t="e">
        <f t="shared" si="25"/>
        <v>#DIV/0!</v>
      </c>
      <c r="BF23" s="97" t="e">
        <f t="shared" si="26"/>
        <v>#DIV/0!</v>
      </c>
      <c r="BG23" s="97" t="e">
        <f t="shared" si="27"/>
        <v>#DIV/0!</v>
      </c>
      <c r="BH23" s="98" t="e">
        <f t="shared" si="28"/>
        <v>#DIV/0!</v>
      </c>
      <c r="BI23" s="105">
        <f>COUNTIFS('Detalii blocuri'!$E:$E,$C23,'Detalii blocuri'!$F:$F,$D23,'Detalii blocuri'!$AB:$AB,BI$4)</f>
        <v>0</v>
      </c>
      <c r="BJ23" s="106">
        <f>COUNTIFS('Detalii blocuri'!$E:$E,$C23,'Detalii blocuri'!$F:$F,$D23,'Detalii blocuri'!$AB:$AB,BJ$4)</f>
        <v>0</v>
      </c>
      <c r="BK23" s="106">
        <f>COUNTIFS('Detalii blocuri'!$E:$E,$C23,'Detalii blocuri'!$F:$F,$D23,'Detalii blocuri'!$AB:$AB,BK$4)</f>
        <v>0</v>
      </c>
      <c r="BL23" s="106">
        <f>COUNTIFS('Detalii blocuri'!$E:$E,$C23,'Detalii blocuri'!$F:$F,$D23,'Detalii blocuri'!$AB:$AB,BL$4)</f>
        <v>0</v>
      </c>
      <c r="BM23" s="106">
        <f>COUNTIFS('Detalii blocuri'!$E:$E,$C23,'Detalii blocuri'!$F:$F,$D23,'Detalii blocuri'!$AB:$AB,BM$4)</f>
        <v>0</v>
      </c>
      <c r="BN23" s="45">
        <f>COUNTIFS('Detalii blocuri'!$E:$E,$C23,'Detalii blocuri'!$F:$F,$D23,'Detalii blocuri'!$AB:$AB,BN$4)</f>
        <v>0</v>
      </c>
      <c r="BO23" s="106">
        <f>COUNTIFS('Detalii blocuri'!$E:$E,$C23,'Detalii blocuri'!$F:$F,$D23,'Detalii blocuri'!$AB:$AB,BO$4)</f>
        <v>0</v>
      </c>
      <c r="BP23" s="106">
        <f>COUNTIFS('Detalii blocuri'!$E:$E,$C23,'Detalii blocuri'!$F:$F,$D23,'Detalii blocuri'!$AB:$AB,BP$4)</f>
        <v>0</v>
      </c>
      <c r="BQ23" s="45">
        <f>COUNTIFS('Detalii blocuri'!$E:$E,$C23,'Detalii blocuri'!$F:$F,$D23,'Detalii blocuri'!$AB:$AB,BQ$4)</f>
        <v>0</v>
      </c>
      <c r="BR23" s="106">
        <f>COUNTIFS('Detalii blocuri'!$E:$E,$C23,'Detalii blocuri'!$F:$F,$D23,'Detalii blocuri'!$AB:$AB,BR$4)</f>
        <v>0</v>
      </c>
      <c r="BS23" s="106">
        <f>COUNTIFS('Detalii blocuri'!$E:$E,$C23,'Detalii blocuri'!$F:$F,$D23,'Detalii blocuri'!$AB:$AB,BS$4)</f>
        <v>0</v>
      </c>
      <c r="BT23" s="45">
        <f>COUNTIFS('Detalii blocuri'!$E:$E,$C23,'Detalii blocuri'!$F:$F,$D23,'Detalii blocuri'!$AB:$AB,BT$4)</f>
        <v>0</v>
      </c>
      <c r="BU23" s="106">
        <f>COUNTIFS('Detalii blocuri'!$E:$E,$C23,'Detalii blocuri'!$F:$F,$D23,'Detalii blocuri'!$AB:$AB,BU$4)</f>
        <v>0</v>
      </c>
      <c r="BV23" s="106">
        <f>COUNTIFS('Detalii blocuri'!$E:$E,$C23,'Detalii blocuri'!$F:$F,$D23,'Detalii blocuri'!$AB:$AB,BV$4)</f>
        <v>0</v>
      </c>
      <c r="BW23" s="107">
        <f>SUMIFS('Detalii blocuri'!$K:$K,'Detalii blocuri'!$E:$E,$C23,'Detalii blocuri'!$F:$F,$D23,'Detalii blocuri'!$AB:$AB,BW$4)</f>
        <v>0</v>
      </c>
      <c r="BX23" s="108">
        <f>SUMIFS('Detalii blocuri'!$K:$K,'Detalii blocuri'!$E:$E,$C23,'Detalii blocuri'!$F:$F,$D23,'Detalii blocuri'!$AB:$AB,BX$4)</f>
        <v>0</v>
      </c>
      <c r="BY23" s="108">
        <f>SUMIFS('Detalii blocuri'!$K:$K,'Detalii blocuri'!$E:$E,$C23,'Detalii blocuri'!$F:$F,$D23,'Detalii blocuri'!$AB:$AB,BY$4)</f>
        <v>0</v>
      </c>
      <c r="BZ23" s="108">
        <f>SUMIFS('Detalii blocuri'!$K:$K,'Detalii blocuri'!$E:$E,$C23,'Detalii blocuri'!$F:$F,$D23,'Detalii blocuri'!$AB:$AB,BZ$4)</f>
        <v>0</v>
      </c>
      <c r="CA23" s="108">
        <f>SUMIFS('Detalii blocuri'!$K:$K,'Detalii blocuri'!$E:$E,$C23,'Detalii blocuri'!$F:$F,$D23,'Detalii blocuri'!$AB:$AB,CA$4)</f>
        <v>0</v>
      </c>
      <c r="CB23" s="46">
        <f>SUMIFS('Detalii blocuri'!$K:$K,'Detalii blocuri'!$E:$E,$C23,'Detalii blocuri'!$F:$F,$D23,'Detalii blocuri'!$AB:$AB,CB$4)</f>
        <v>0</v>
      </c>
      <c r="CC23" s="108">
        <f>SUMIFS('Detalii blocuri'!$K:$K,'Detalii blocuri'!$E:$E,$C23,'Detalii blocuri'!$F:$F,$D23,'Detalii blocuri'!$AB:$AB,CC$4)</f>
        <v>0</v>
      </c>
      <c r="CD23" s="108">
        <f>SUMIFS('Detalii blocuri'!$K:$K,'Detalii blocuri'!$E:$E,$C23,'Detalii blocuri'!$F:$F,$D23,'Detalii blocuri'!$AB:$AB,CD$4)</f>
        <v>0</v>
      </c>
      <c r="CE23" s="46">
        <f>SUMIFS('Detalii blocuri'!$K:$K,'Detalii blocuri'!$E:$E,$C23,'Detalii blocuri'!$F:$F,$D23,'Detalii blocuri'!$AB:$AB,CE$4)</f>
        <v>0</v>
      </c>
      <c r="CF23" s="108">
        <f>SUMIFS('Detalii blocuri'!$K:$K,'Detalii blocuri'!$E:$E,$C23,'Detalii blocuri'!$F:$F,$D23,'Detalii blocuri'!$AB:$AB,CF$4)</f>
        <v>0</v>
      </c>
      <c r="CG23" s="108">
        <f>SUMIFS('Detalii blocuri'!$K:$K,'Detalii blocuri'!$E:$E,$C23,'Detalii blocuri'!$F:$F,$D23,'Detalii blocuri'!$AB:$AB,CG$4)</f>
        <v>0</v>
      </c>
      <c r="CH23" s="46">
        <f>SUMIFS('Detalii blocuri'!$K:$K,'Detalii blocuri'!$E:$E,$C23,'Detalii blocuri'!$F:$F,$D23,'Detalii blocuri'!$AB:$AB,CH$4)</f>
        <v>0</v>
      </c>
      <c r="CI23" s="108">
        <f>SUMIFS('Detalii blocuri'!$K:$K,'Detalii blocuri'!$E:$E,$C23,'Detalii blocuri'!$F:$F,$D23,'Detalii blocuri'!$AB:$AB,CI$4)</f>
        <v>0</v>
      </c>
      <c r="CJ23" s="108">
        <f>SUMIFS('Detalii blocuri'!$K:$K,'Detalii blocuri'!$E:$E,$C23,'Detalii blocuri'!$F:$F,$D23,'Detalii blocuri'!$AB:$AB,CJ$4)</f>
        <v>0</v>
      </c>
      <c r="CK23" s="109">
        <f>SUMIFS('Detalii blocuri'!$N:$N,'Detalii blocuri'!$E:$E,$C23,'Detalii blocuri'!$F:$F,$D23,'Detalii blocuri'!$AB:$AB,BW$4)</f>
        <v>0</v>
      </c>
      <c r="CL23" s="110">
        <f>SUMIFS('Detalii blocuri'!$N:$N,'Detalii blocuri'!$E:$E,$C23,'Detalii blocuri'!$F:$F,$D23,'Detalii blocuri'!$AB:$AB,BX$4)</f>
        <v>0</v>
      </c>
      <c r="CM23" s="110">
        <f>SUMIFS('Detalii blocuri'!$N:$N,'Detalii blocuri'!$E:$E,$C23,'Detalii blocuri'!$F:$F,$D23,'Detalii blocuri'!$AB:$AB,BY$4)</f>
        <v>0</v>
      </c>
      <c r="CN23" s="110">
        <f>SUMIFS('Detalii blocuri'!$N:$N,'Detalii blocuri'!$E:$E,$C23,'Detalii blocuri'!$F:$F,$D23,'Detalii blocuri'!$AB:$AB,BZ$4)</f>
        <v>0</v>
      </c>
      <c r="CO23" s="110">
        <f>SUMIFS('Detalii blocuri'!$N:$N,'Detalii blocuri'!$E:$E,$C23,'Detalii blocuri'!$F:$F,$D23,'Detalii blocuri'!$AB:$AB,CA$4)</f>
        <v>0</v>
      </c>
      <c r="CP23" s="48">
        <f>SUMIFS('Detalii blocuri'!$N:$N,'Detalii blocuri'!$E:$E,$C23,'Detalii blocuri'!$F:$F,$D23,'Detalii blocuri'!$AB:$AB,CB$4)</f>
        <v>0</v>
      </c>
      <c r="CQ23" s="110">
        <f>SUMIFS('Detalii blocuri'!$N:$N,'Detalii blocuri'!$E:$E,$C23,'Detalii blocuri'!$F:$F,$D23,'Detalii blocuri'!$AB:$AB,CC$4)</f>
        <v>0</v>
      </c>
      <c r="CR23" s="110">
        <f>SUMIFS('Detalii blocuri'!$N:$N,'Detalii blocuri'!$E:$E,$C23,'Detalii blocuri'!$F:$F,$D23,'Detalii blocuri'!$AB:$AB,CD$4)</f>
        <v>0</v>
      </c>
      <c r="CS23" s="48">
        <f>SUMIFS('Detalii blocuri'!$N:$N,'Detalii blocuri'!$E:$E,$C23,'Detalii blocuri'!$F:$F,$D23,'Detalii blocuri'!$AB:$AB,CE$4)</f>
        <v>0</v>
      </c>
      <c r="CT23" s="110">
        <f>SUMIFS('Detalii blocuri'!$N:$N,'Detalii blocuri'!$E:$E,$C23,'Detalii blocuri'!$F:$F,$D23,'Detalii blocuri'!$AB:$AB,CF$4)</f>
        <v>0</v>
      </c>
      <c r="CU23" s="110">
        <f>SUMIFS('Detalii blocuri'!$N:$N,'Detalii blocuri'!$E:$E,$C23,'Detalii blocuri'!$F:$F,$D23,'Detalii blocuri'!$AB:$AB,CG$4)</f>
        <v>0</v>
      </c>
      <c r="CV23" s="48">
        <f>SUMIFS('Detalii blocuri'!$N:$N,'Detalii blocuri'!$E:$E,$C23,'Detalii blocuri'!$F:$F,$D23,'Detalii blocuri'!$AB:$AB,CH$4)</f>
        <v>0</v>
      </c>
      <c r="CW23" s="110">
        <f>SUMIFS('Detalii blocuri'!$N:$N,'Detalii blocuri'!$E:$E,$C23,'Detalii blocuri'!$F:$F,$D23,'Detalii blocuri'!$AB:$AB,CI$4)</f>
        <v>0</v>
      </c>
      <c r="CX23" s="110">
        <f>SUMIFS('Detalii blocuri'!$N:$N,'Detalii blocuri'!$E:$E,$C23,'Detalii blocuri'!$F:$F,$D23,'Detalii blocuri'!$AB:$AB,CJ$4)</f>
        <v>0</v>
      </c>
      <c r="CY23" s="111">
        <f>COUNTIFS('Detalii blocuri'!$E:$E,$C23,'Detalii blocuri'!$F:$F,$D23,'Detalii blocuri'!$L:$L,CY$3)</f>
        <v>0</v>
      </c>
      <c r="CZ23" s="112">
        <f>COUNTIFS('Detalii blocuri'!$E:$E,$C23,'Detalii blocuri'!$F:$F,$D23,'Detalii blocuri'!$L:$L,CZ$3)</f>
        <v>0</v>
      </c>
      <c r="DA23" s="112">
        <f>COUNTIFS('Detalii blocuri'!$E:$E,$C23,'Detalii blocuri'!$F:$F,$D23,'Detalii blocuri'!$L:$L,DA$3)</f>
        <v>0</v>
      </c>
      <c r="DB23" s="112">
        <f>COUNTIFS('Detalii blocuri'!$E:$E,$C23,'Detalii blocuri'!$F:$F,$D23,'Detalii blocuri'!$L:$L,DB$3)</f>
        <v>0</v>
      </c>
      <c r="DC23" s="112">
        <f>COUNTIFS('Detalii blocuri'!$E:$E,$C23,'Detalii blocuri'!$F:$F,$D23,'Detalii blocuri'!$L:$L,DC$3)</f>
        <v>0</v>
      </c>
      <c r="DD23" s="140">
        <f>COUNTIFS('Detalii blocuri'!$E:$E,$C23,'Detalii blocuri'!$F:$F,$D23,'Detalii blocuri'!$L:$L,DD$3)</f>
        <v>0</v>
      </c>
      <c r="DE23" s="112">
        <f>COUNTIFS('Detalii blocuri'!$E:$E,$C23,'Detalii blocuri'!$F:$F,$D23,'Detalii blocuri'!$L:$L,DE$3)</f>
        <v>0</v>
      </c>
      <c r="DF23" s="112">
        <f>COUNTIFS('Detalii blocuri'!$E:$E,$C23,'Detalii blocuri'!$F:$F,$D23,'Detalii blocuri'!$L:$L,DF$3)</f>
        <v>0</v>
      </c>
      <c r="DG23" s="112">
        <f>COUNTIFS('Detalii blocuri'!$E:$E,$C23,'Detalii blocuri'!$F:$F,$D23,'Detalii blocuri'!$L:$L,DG$3)</f>
        <v>0</v>
      </c>
      <c r="DH23" s="112">
        <f>COUNTIFS('Detalii blocuri'!$E:$E,$C23,'Detalii blocuri'!$F:$F,$D23,'Detalii blocuri'!$L:$L,DH$3)</f>
        <v>0</v>
      </c>
      <c r="DI23" s="140">
        <f>COUNTIFS('Detalii blocuri'!$E:$E,$C23,'Detalii blocuri'!$F:$F,$D23,'Detalii blocuri'!$L:$L,DI$3)</f>
        <v>0</v>
      </c>
      <c r="DJ23" s="112">
        <f>COUNTIFS('Detalii blocuri'!$E:$E,$C23,'Detalii blocuri'!$F:$F,$D23,'Detalii blocuri'!$L:$L,DJ$3)</f>
        <v>0</v>
      </c>
      <c r="DK23" s="112">
        <f>COUNTIFS('Detalii blocuri'!$E:$E,$C23,'Detalii blocuri'!$F:$F,$D23,'Detalii blocuri'!$L:$L,DK$3)</f>
        <v>0</v>
      </c>
      <c r="DL23" s="112">
        <f>COUNTIFS('Detalii blocuri'!$E:$E,$C23,'Detalii blocuri'!$F:$F,$D23,'Detalii blocuri'!$L:$L,DL$3)</f>
        <v>0</v>
      </c>
      <c r="DM23" s="112">
        <f>COUNTIFS('Detalii blocuri'!$E:$E,$C23,'Detalii blocuri'!$F:$F,$D23,'Detalii blocuri'!$L:$L,DM$3)</f>
        <v>0</v>
      </c>
      <c r="DN23" s="140">
        <f>COUNTIFS('Detalii blocuri'!$E:$E,$C23,'Detalii blocuri'!$F:$F,$D23,'Detalii blocuri'!$L:$L,DN$3)</f>
        <v>0</v>
      </c>
      <c r="DO23" s="112">
        <f>COUNTIFS('Detalii blocuri'!$E:$E,$C23,'Detalii blocuri'!$F:$F,$D23,'Detalii blocuri'!$L:$L,DO$3)</f>
        <v>0</v>
      </c>
      <c r="DP23" s="112">
        <f>COUNTIFS('Detalii blocuri'!$E:$E,$C23,'Detalii blocuri'!$F:$F,$D23,'Detalii blocuri'!$L:$L,DP$3)</f>
        <v>0</v>
      </c>
      <c r="DQ23" s="112">
        <f>COUNTIFS('Detalii blocuri'!$E:$E,$C23,'Detalii blocuri'!$F:$F,$D23,'Detalii blocuri'!$L:$L,DQ$3)</f>
        <v>0</v>
      </c>
      <c r="DR23" s="112">
        <f>COUNTIFS('Detalii blocuri'!$E:$E,$C23,'Detalii blocuri'!$F:$F,$D23,'Detalii blocuri'!$L:$L,DR$3)</f>
        <v>0</v>
      </c>
      <c r="DS23" s="140">
        <f>COUNTIFS('Detalii blocuri'!$E:$E,$C23,'Detalii blocuri'!$F:$F,$D23,'Detalii blocuri'!$L:$L,DS$3)</f>
        <v>0</v>
      </c>
      <c r="DT23" s="112">
        <f>COUNTIFS('Detalii blocuri'!$E:$E,$C23,'Detalii blocuri'!$F:$F,$D23,'Detalii blocuri'!$L:$L,DT$3)</f>
        <v>0</v>
      </c>
      <c r="DU23" s="112">
        <f>COUNTIFS('Detalii blocuri'!$E:$E,$C23,'Detalii blocuri'!$F:$F,$D23,'Detalii blocuri'!$L:$L,DU$3)</f>
        <v>0</v>
      </c>
      <c r="DV23" s="112">
        <f>COUNTIFS('Detalii blocuri'!$E:$E,$C23,'Detalii blocuri'!$F:$F,$D23,'Detalii blocuri'!$L:$L,DV$3)</f>
        <v>0</v>
      </c>
      <c r="DW23" s="112">
        <f>COUNTIFS('Detalii blocuri'!$E:$E,$C23,'Detalii blocuri'!$F:$F,$D23,'Detalii blocuri'!$L:$L,DW$3)</f>
        <v>0</v>
      </c>
      <c r="DX23" s="140">
        <f>COUNTIFS('Detalii blocuri'!$E:$E,$C23,'Detalii blocuri'!$F:$F,$D23,'Detalii blocuri'!$L:$L,DX$3)</f>
        <v>0</v>
      </c>
      <c r="DY23" s="112">
        <f>COUNTIFS('Detalii blocuri'!$E:$E,$C23,'Detalii blocuri'!$F:$F,$D23,'Detalii blocuri'!$L:$L,DY$3)</f>
        <v>0</v>
      </c>
      <c r="DZ23" s="112">
        <f>COUNTIFS('Detalii blocuri'!$E:$E,$C23,'Detalii blocuri'!$F:$F,$D23,'Detalii blocuri'!$L:$L,DZ$3)</f>
        <v>0</v>
      </c>
      <c r="EA23" s="112">
        <f>COUNTIFS('Detalii blocuri'!$E:$E,$C23,'Detalii blocuri'!$F:$F,$D23,'Detalii blocuri'!$L:$L,EA$3)</f>
        <v>0</v>
      </c>
    </row>
    <row r="24" spans="1:131">
      <c r="B24" s="258" t="s">
        <v>650</v>
      </c>
      <c r="C24" s="363" t="s">
        <v>206</v>
      </c>
      <c r="D24" s="261" t="s">
        <v>1192</v>
      </c>
      <c r="E24" s="261"/>
      <c r="F24" s="262" t="s">
        <v>1054</v>
      </c>
      <c r="G24" s="300" t="s">
        <v>9</v>
      </c>
      <c r="H24" s="257" t="s">
        <v>9</v>
      </c>
      <c r="I24" s="318"/>
      <c r="J24" s="259">
        <v>46.68</v>
      </c>
      <c r="K24" s="259">
        <v>23.03</v>
      </c>
      <c r="L24" s="319">
        <v>1008</v>
      </c>
      <c r="M24" s="320">
        <v>1211</v>
      </c>
      <c r="N24" s="320">
        <v>1384</v>
      </c>
      <c r="O24" s="320">
        <v>1546</v>
      </c>
      <c r="P24" s="320"/>
      <c r="Q24" s="320"/>
      <c r="R24" s="320"/>
      <c r="S24" s="320"/>
      <c r="T24" s="320"/>
      <c r="U24" s="320"/>
      <c r="V24" s="321"/>
      <c r="W24" s="334">
        <f t="shared" si="1"/>
        <v>0.65200517464424323</v>
      </c>
      <c r="X24" s="335" t="str">
        <f t="shared" si="2"/>
        <v/>
      </c>
      <c r="Y24" s="301"/>
      <c r="Z24" s="301"/>
      <c r="AA24" s="301">
        <f t="shared" si="18"/>
        <v>0</v>
      </c>
      <c r="AB24" s="68">
        <f t="shared" si="16"/>
        <v>0</v>
      </c>
      <c r="AC24" s="301" t="e">
        <f t="shared" si="17"/>
        <v>#DIV/0!</v>
      </c>
      <c r="AD24" s="301">
        <v>3</v>
      </c>
      <c r="AE24" s="322"/>
      <c r="AF24" s="323" t="e">
        <f>COUNTIFS('Detalii blocuri'!AI:AI,"*/planuri*",'Detalii blocuri'!E:E,C24,'Detalii blocuri'!F:F,D24)/AJ24</f>
        <v>#DIV/0!</v>
      </c>
      <c r="AG24" s="324" t="e">
        <f>COUNTIFS('Detalii blocuri'!K:K,"&gt;0",'Detalii blocuri'!E:E,C24,'Detalii blocuri'!F:F,D24)/AJ24</f>
        <v>#DIV/0!</v>
      </c>
      <c r="AH24" s="324" t="e">
        <f>COUNTIFS('Detalii blocuri'!N:N,"&gt;0",'Detalii blocuri'!E:E,C24,'Detalii blocuri'!F:F,D24)/AJ24</f>
        <v>#DIV/0!</v>
      </c>
      <c r="AI24" s="325" t="e">
        <f t="shared" si="19"/>
        <v>#DIV/0!</v>
      </c>
      <c r="AJ24" s="326">
        <f>COUNTIFS('Detalii blocuri'!C:C,"&gt;0",'Detalii blocuri'!E:E,C24,'Detalii blocuri'!F:F,D24)</f>
        <v>0</v>
      </c>
      <c r="AK24" s="47">
        <f>SUMIFS('Detalii blocuri'!K:K,'Detalii blocuri'!E:E,C24,'Detalii blocuri'!F:F,D24)</f>
        <v>0</v>
      </c>
      <c r="AL24" s="47">
        <f>SUMIFS('Detalii blocuri'!N:N,'Detalii blocuri'!E:E,C24,'Detalii blocuri'!F:F,D24)</f>
        <v>0</v>
      </c>
      <c r="AM24" s="327" t="e">
        <f t="shared" si="20"/>
        <v>#DIV/0!</v>
      </c>
      <c r="AN24" s="65" t="e">
        <f>COUNTIFS('Detalii blocuri'!C:C,"&gt;0",'Detalii blocuri'!J:J,"da*",'Detalii blocuri'!E:E,C24,'Detalii blocuri'!F:F,D24)/AJ24</f>
        <v>#DIV/0!</v>
      </c>
      <c r="AO24" s="66" t="e">
        <f>SUMIFS('Detalii blocuri'!K:K,'Detalii blocuri'!J:J,"da*",'Detalii blocuri'!E:E,C24,'Detalii blocuri'!F:F,D24)/AK24</f>
        <v>#DIV/0!</v>
      </c>
      <c r="AP24" s="67" t="e">
        <f>SUMIFS('Detalii blocuri'!N:N,'Detalii blocuri'!J:J,"da*",'Detalii blocuri'!E:E,C24,'Detalii blocuri'!F:F,D24)/AL24</f>
        <v>#DIV/0!</v>
      </c>
      <c r="AQ24" s="328" t="e">
        <f>SUMIFS('Detalii blocuri'!N:N,'Detalii blocuri'!AD:AD,"*cf1*",'Detalii blocuri'!E:E,C24,'Detalii blocuri'!F:F,D24)/AL24</f>
        <v>#DIV/0!</v>
      </c>
      <c r="AR24" s="329" t="e">
        <f>SUMIFS('Detalii blocuri'!N:N,'Detalii blocuri'!AD:AD,"*cf2*",'Detalii blocuri'!E:E,C24,'Detalii blocuri'!F:F,D24)/AL24</f>
        <v>#DIV/0!</v>
      </c>
      <c r="AS24" s="330" t="e">
        <f>SUMIFS('Detalii blocuri'!N:N,'Detalii blocuri'!AD:AD,"*cf3*",'Detalii blocuri'!E:E,C24,'Detalii blocuri'!F:F,D24)/AL24</f>
        <v>#DIV/0!</v>
      </c>
      <c r="AT24" s="330" t="e">
        <f>SUMIFS('Detalii blocuri'!N:N,'Detalii blocuri'!AD:AD,"*cămin*",'Detalii blocuri'!E:E,C24,'Detalii blocuri'!F:F,D24)/AL24</f>
        <v>#DIV/0!</v>
      </c>
      <c r="AU24" s="330" t="e">
        <f t="shared" si="21"/>
        <v>#DIV/0!</v>
      </c>
      <c r="AV24" s="331">
        <f>SUMIFS('Detalii blocuri'!O:O,'Detalii blocuri'!E:E,C24,'Detalii blocuri'!F:F,D24)</f>
        <v>0</v>
      </c>
      <c r="AW24" s="332">
        <f>SUMIFS('Detalii blocuri'!P:P,'Detalii blocuri'!E:E,C24,'Detalii blocuri'!F:F,D24)</f>
        <v>0</v>
      </c>
      <c r="AX24" s="332">
        <f>SUMIFS('Detalii blocuri'!Q:Q,'Detalii blocuri'!E:E,C24,'Detalii blocuri'!F:F,D24)</f>
        <v>0</v>
      </c>
      <c r="AY24" s="332">
        <f>SUMIFS('Detalii blocuri'!R:R,'Detalii blocuri'!E:E,C24,'Detalii blocuri'!F:F,D24)</f>
        <v>0</v>
      </c>
      <c r="AZ24" s="332">
        <f>SUMIFS('Detalii blocuri'!S:S,'Detalii blocuri'!E:E,C24,'Detalii blocuri'!F:F,D24)</f>
        <v>0</v>
      </c>
      <c r="BA24" s="332">
        <f>SUMIFS('Detalii blocuri'!T:T,'Detalii blocuri'!E:E,C24,'Detalii blocuri'!F:F,D24)</f>
        <v>0</v>
      </c>
      <c r="BB24" s="333">
        <f t="shared" si="22"/>
        <v>0</v>
      </c>
      <c r="BC24" s="100" t="e">
        <f t="shared" si="23"/>
        <v>#DIV/0!</v>
      </c>
      <c r="BD24" s="97" t="e">
        <f t="shared" si="24"/>
        <v>#DIV/0!</v>
      </c>
      <c r="BE24" s="97" t="e">
        <f t="shared" si="25"/>
        <v>#DIV/0!</v>
      </c>
      <c r="BF24" s="97" t="e">
        <f t="shared" si="26"/>
        <v>#DIV/0!</v>
      </c>
      <c r="BG24" s="97" t="e">
        <f t="shared" si="27"/>
        <v>#DIV/0!</v>
      </c>
      <c r="BH24" s="98" t="e">
        <f t="shared" si="28"/>
        <v>#DIV/0!</v>
      </c>
      <c r="BI24" s="105">
        <f>COUNTIFS('Detalii blocuri'!$E:$E,$C24,'Detalii blocuri'!$F:$F,$D24,'Detalii blocuri'!$AB:$AB,BI$4)</f>
        <v>0</v>
      </c>
      <c r="BJ24" s="106">
        <f>COUNTIFS('Detalii blocuri'!$E:$E,$C24,'Detalii blocuri'!$F:$F,$D24,'Detalii blocuri'!$AB:$AB,BJ$4)</f>
        <v>0</v>
      </c>
      <c r="BK24" s="106">
        <f>COUNTIFS('Detalii blocuri'!$E:$E,$C24,'Detalii blocuri'!$F:$F,$D24,'Detalii blocuri'!$AB:$AB,BK$4)</f>
        <v>0</v>
      </c>
      <c r="BL24" s="106">
        <f>COUNTIFS('Detalii blocuri'!$E:$E,$C24,'Detalii blocuri'!$F:$F,$D24,'Detalii blocuri'!$AB:$AB,BL$4)</f>
        <v>0</v>
      </c>
      <c r="BM24" s="106">
        <f>COUNTIFS('Detalii blocuri'!$E:$E,$C24,'Detalii blocuri'!$F:$F,$D24,'Detalii blocuri'!$AB:$AB,BM$4)</f>
        <v>0</v>
      </c>
      <c r="BN24" s="45">
        <f>COUNTIFS('Detalii blocuri'!$E:$E,$C24,'Detalii blocuri'!$F:$F,$D24,'Detalii blocuri'!$AB:$AB,BN$4)</f>
        <v>0</v>
      </c>
      <c r="BO24" s="106">
        <f>COUNTIFS('Detalii blocuri'!$E:$E,$C24,'Detalii blocuri'!$F:$F,$D24,'Detalii blocuri'!$AB:$AB,BO$4)</f>
        <v>0</v>
      </c>
      <c r="BP24" s="106">
        <f>COUNTIFS('Detalii blocuri'!$E:$E,$C24,'Detalii blocuri'!$F:$F,$D24,'Detalii blocuri'!$AB:$AB,BP$4)</f>
        <v>0</v>
      </c>
      <c r="BQ24" s="45">
        <f>COUNTIFS('Detalii blocuri'!$E:$E,$C24,'Detalii blocuri'!$F:$F,$D24,'Detalii blocuri'!$AB:$AB,BQ$4)</f>
        <v>0</v>
      </c>
      <c r="BR24" s="106">
        <f>COUNTIFS('Detalii blocuri'!$E:$E,$C24,'Detalii blocuri'!$F:$F,$D24,'Detalii blocuri'!$AB:$AB,BR$4)</f>
        <v>0</v>
      </c>
      <c r="BS24" s="106">
        <f>COUNTIFS('Detalii blocuri'!$E:$E,$C24,'Detalii blocuri'!$F:$F,$D24,'Detalii blocuri'!$AB:$AB,BS$4)</f>
        <v>0</v>
      </c>
      <c r="BT24" s="45">
        <f>COUNTIFS('Detalii blocuri'!$E:$E,$C24,'Detalii blocuri'!$F:$F,$D24,'Detalii blocuri'!$AB:$AB,BT$4)</f>
        <v>0</v>
      </c>
      <c r="BU24" s="106">
        <f>COUNTIFS('Detalii blocuri'!$E:$E,$C24,'Detalii blocuri'!$F:$F,$D24,'Detalii blocuri'!$AB:$AB,BU$4)</f>
        <v>0</v>
      </c>
      <c r="BV24" s="106">
        <f>COUNTIFS('Detalii blocuri'!$E:$E,$C24,'Detalii blocuri'!$F:$F,$D24,'Detalii blocuri'!$AB:$AB,BV$4)</f>
        <v>0</v>
      </c>
      <c r="BW24" s="107">
        <f>SUMIFS('Detalii blocuri'!$K:$K,'Detalii blocuri'!$E:$E,$C24,'Detalii blocuri'!$F:$F,$D24,'Detalii blocuri'!$AB:$AB,BW$4)</f>
        <v>0</v>
      </c>
      <c r="BX24" s="108">
        <f>SUMIFS('Detalii blocuri'!$K:$K,'Detalii blocuri'!$E:$E,$C24,'Detalii blocuri'!$F:$F,$D24,'Detalii blocuri'!$AB:$AB,BX$4)</f>
        <v>0</v>
      </c>
      <c r="BY24" s="108">
        <f>SUMIFS('Detalii blocuri'!$K:$K,'Detalii blocuri'!$E:$E,$C24,'Detalii blocuri'!$F:$F,$D24,'Detalii blocuri'!$AB:$AB,BY$4)</f>
        <v>0</v>
      </c>
      <c r="BZ24" s="108">
        <f>SUMIFS('Detalii blocuri'!$K:$K,'Detalii blocuri'!$E:$E,$C24,'Detalii blocuri'!$F:$F,$D24,'Detalii blocuri'!$AB:$AB,BZ$4)</f>
        <v>0</v>
      </c>
      <c r="CA24" s="108">
        <f>SUMIFS('Detalii blocuri'!$K:$K,'Detalii blocuri'!$E:$E,$C24,'Detalii blocuri'!$F:$F,$D24,'Detalii blocuri'!$AB:$AB,CA$4)</f>
        <v>0</v>
      </c>
      <c r="CB24" s="46">
        <f>SUMIFS('Detalii blocuri'!$K:$K,'Detalii blocuri'!$E:$E,$C24,'Detalii blocuri'!$F:$F,$D24,'Detalii blocuri'!$AB:$AB,CB$4)</f>
        <v>0</v>
      </c>
      <c r="CC24" s="108">
        <f>SUMIFS('Detalii blocuri'!$K:$K,'Detalii blocuri'!$E:$E,$C24,'Detalii blocuri'!$F:$F,$D24,'Detalii blocuri'!$AB:$AB,CC$4)</f>
        <v>0</v>
      </c>
      <c r="CD24" s="108">
        <f>SUMIFS('Detalii blocuri'!$K:$K,'Detalii blocuri'!$E:$E,$C24,'Detalii blocuri'!$F:$F,$D24,'Detalii blocuri'!$AB:$AB,CD$4)</f>
        <v>0</v>
      </c>
      <c r="CE24" s="46">
        <f>SUMIFS('Detalii blocuri'!$K:$K,'Detalii blocuri'!$E:$E,$C24,'Detalii blocuri'!$F:$F,$D24,'Detalii blocuri'!$AB:$AB,CE$4)</f>
        <v>0</v>
      </c>
      <c r="CF24" s="108">
        <f>SUMIFS('Detalii blocuri'!$K:$K,'Detalii blocuri'!$E:$E,$C24,'Detalii blocuri'!$F:$F,$D24,'Detalii blocuri'!$AB:$AB,CF$4)</f>
        <v>0</v>
      </c>
      <c r="CG24" s="108">
        <f>SUMIFS('Detalii blocuri'!$K:$K,'Detalii blocuri'!$E:$E,$C24,'Detalii blocuri'!$F:$F,$D24,'Detalii blocuri'!$AB:$AB,CG$4)</f>
        <v>0</v>
      </c>
      <c r="CH24" s="46">
        <f>SUMIFS('Detalii blocuri'!$K:$K,'Detalii blocuri'!$E:$E,$C24,'Detalii blocuri'!$F:$F,$D24,'Detalii blocuri'!$AB:$AB,CH$4)</f>
        <v>0</v>
      </c>
      <c r="CI24" s="108">
        <f>SUMIFS('Detalii blocuri'!$K:$K,'Detalii blocuri'!$E:$E,$C24,'Detalii blocuri'!$F:$F,$D24,'Detalii blocuri'!$AB:$AB,CI$4)</f>
        <v>0</v>
      </c>
      <c r="CJ24" s="108">
        <f>SUMIFS('Detalii blocuri'!$K:$K,'Detalii blocuri'!$E:$E,$C24,'Detalii blocuri'!$F:$F,$D24,'Detalii blocuri'!$AB:$AB,CJ$4)</f>
        <v>0</v>
      </c>
      <c r="CK24" s="109">
        <f>SUMIFS('Detalii blocuri'!$N:$N,'Detalii blocuri'!$E:$E,$C24,'Detalii blocuri'!$F:$F,$D24,'Detalii blocuri'!$AB:$AB,BW$4)</f>
        <v>0</v>
      </c>
      <c r="CL24" s="110">
        <f>SUMIFS('Detalii blocuri'!$N:$N,'Detalii blocuri'!$E:$E,$C24,'Detalii blocuri'!$F:$F,$D24,'Detalii blocuri'!$AB:$AB,BX$4)</f>
        <v>0</v>
      </c>
      <c r="CM24" s="110">
        <f>SUMIFS('Detalii blocuri'!$N:$N,'Detalii blocuri'!$E:$E,$C24,'Detalii blocuri'!$F:$F,$D24,'Detalii blocuri'!$AB:$AB,BY$4)</f>
        <v>0</v>
      </c>
      <c r="CN24" s="110">
        <f>SUMIFS('Detalii blocuri'!$N:$N,'Detalii blocuri'!$E:$E,$C24,'Detalii blocuri'!$F:$F,$D24,'Detalii blocuri'!$AB:$AB,BZ$4)</f>
        <v>0</v>
      </c>
      <c r="CO24" s="110">
        <f>SUMIFS('Detalii blocuri'!$N:$N,'Detalii blocuri'!$E:$E,$C24,'Detalii blocuri'!$F:$F,$D24,'Detalii blocuri'!$AB:$AB,CA$4)</f>
        <v>0</v>
      </c>
      <c r="CP24" s="48">
        <f>SUMIFS('Detalii blocuri'!$N:$N,'Detalii blocuri'!$E:$E,$C24,'Detalii blocuri'!$F:$F,$D24,'Detalii blocuri'!$AB:$AB,CB$4)</f>
        <v>0</v>
      </c>
      <c r="CQ24" s="110">
        <f>SUMIFS('Detalii blocuri'!$N:$N,'Detalii blocuri'!$E:$E,$C24,'Detalii blocuri'!$F:$F,$D24,'Detalii blocuri'!$AB:$AB,CC$4)</f>
        <v>0</v>
      </c>
      <c r="CR24" s="110">
        <f>SUMIFS('Detalii blocuri'!$N:$N,'Detalii blocuri'!$E:$E,$C24,'Detalii blocuri'!$F:$F,$D24,'Detalii blocuri'!$AB:$AB,CD$4)</f>
        <v>0</v>
      </c>
      <c r="CS24" s="48">
        <f>SUMIFS('Detalii blocuri'!$N:$N,'Detalii blocuri'!$E:$E,$C24,'Detalii blocuri'!$F:$F,$D24,'Detalii blocuri'!$AB:$AB,CE$4)</f>
        <v>0</v>
      </c>
      <c r="CT24" s="110">
        <f>SUMIFS('Detalii blocuri'!$N:$N,'Detalii blocuri'!$E:$E,$C24,'Detalii blocuri'!$F:$F,$D24,'Detalii blocuri'!$AB:$AB,CF$4)</f>
        <v>0</v>
      </c>
      <c r="CU24" s="110">
        <f>SUMIFS('Detalii blocuri'!$N:$N,'Detalii blocuri'!$E:$E,$C24,'Detalii blocuri'!$F:$F,$D24,'Detalii blocuri'!$AB:$AB,CG$4)</f>
        <v>0</v>
      </c>
      <c r="CV24" s="48">
        <f>SUMIFS('Detalii blocuri'!$N:$N,'Detalii blocuri'!$E:$E,$C24,'Detalii blocuri'!$F:$F,$D24,'Detalii blocuri'!$AB:$AB,CH$4)</f>
        <v>0</v>
      </c>
      <c r="CW24" s="110">
        <f>SUMIFS('Detalii blocuri'!$N:$N,'Detalii blocuri'!$E:$E,$C24,'Detalii blocuri'!$F:$F,$D24,'Detalii blocuri'!$AB:$AB,CI$4)</f>
        <v>0</v>
      </c>
      <c r="CX24" s="110">
        <f>SUMIFS('Detalii blocuri'!$N:$N,'Detalii blocuri'!$E:$E,$C24,'Detalii blocuri'!$F:$F,$D24,'Detalii blocuri'!$AB:$AB,CJ$4)</f>
        <v>0</v>
      </c>
      <c r="CY24" s="111">
        <f>COUNTIFS('Detalii blocuri'!$E:$E,$C24,'Detalii blocuri'!$F:$F,$D24,'Detalii blocuri'!$L:$L,CY$3)</f>
        <v>0</v>
      </c>
      <c r="CZ24" s="112">
        <f>COUNTIFS('Detalii blocuri'!$E:$E,$C24,'Detalii blocuri'!$F:$F,$D24,'Detalii blocuri'!$L:$L,CZ$3)</f>
        <v>0</v>
      </c>
      <c r="DA24" s="112">
        <f>COUNTIFS('Detalii blocuri'!$E:$E,$C24,'Detalii blocuri'!$F:$F,$D24,'Detalii blocuri'!$L:$L,DA$3)</f>
        <v>0</v>
      </c>
      <c r="DB24" s="112">
        <f>COUNTIFS('Detalii blocuri'!$E:$E,$C24,'Detalii blocuri'!$F:$F,$D24,'Detalii blocuri'!$L:$L,DB$3)</f>
        <v>0</v>
      </c>
      <c r="DC24" s="112">
        <f>COUNTIFS('Detalii blocuri'!$E:$E,$C24,'Detalii blocuri'!$F:$F,$D24,'Detalii blocuri'!$L:$L,DC$3)</f>
        <v>0</v>
      </c>
      <c r="DD24" s="140">
        <f>COUNTIFS('Detalii blocuri'!$E:$E,$C24,'Detalii blocuri'!$F:$F,$D24,'Detalii blocuri'!$L:$L,DD$3)</f>
        <v>0</v>
      </c>
      <c r="DE24" s="112">
        <f>COUNTIFS('Detalii blocuri'!$E:$E,$C24,'Detalii blocuri'!$F:$F,$D24,'Detalii blocuri'!$L:$L,DE$3)</f>
        <v>0</v>
      </c>
      <c r="DF24" s="112">
        <f>COUNTIFS('Detalii blocuri'!$E:$E,$C24,'Detalii blocuri'!$F:$F,$D24,'Detalii blocuri'!$L:$L,DF$3)</f>
        <v>0</v>
      </c>
      <c r="DG24" s="112">
        <f>COUNTIFS('Detalii blocuri'!$E:$E,$C24,'Detalii blocuri'!$F:$F,$D24,'Detalii blocuri'!$L:$L,DG$3)</f>
        <v>0</v>
      </c>
      <c r="DH24" s="112">
        <f>COUNTIFS('Detalii blocuri'!$E:$E,$C24,'Detalii blocuri'!$F:$F,$D24,'Detalii blocuri'!$L:$L,DH$3)</f>
        <v>0</v>
      </c>
      <c r="DI24" s="140">
        <f>COUNTIFS('Detalii blocuri'!$E:$E,$C24,'Detalii blocuri'!$F:$F,$D24,'Detalii blocuri'!$L:$L,DI$3)</f>
        <v>0</v>
      </c>
      <c r="DJ24" s="112">
        <f>COUNTIFS('Detalii blocuri'!$E:$E,$C24,'Detalii blocuri'!$F:$F,$D24,'Detalii blocuri'!$L:$L,DJ$3)</f>
        <v>0</v>
      </c>
      <c r="DK24" s="112">
        <f>COUNTIFS('Detalii blocuri'!$E:$E,$C24,'Detalii blocuri'!$F:$F,$D24,'Detalii blocuri'!$L:$L,DK$3)</f>
        <v>0</v>
      </c>
      <c r="DL24" s="112">
        <f>COUNTIFS('Detalii blocuri'!$E:$E,$C24,'Detalii blocuri'!$F:$F,$D24,'Detalii blocuri'!$L:$L,DL$3)</f>
        <v>0</v>
      </c>
      <c r="DM24" s="112">
        <f>COUNTIFS('Detalii blocuri'!$E:$E,$C24,'Detalii blocuri'!$F:$F,$D24,'Detalii blocuri'!$L:$L,DM$3)</f>
        <v>0</v>
      </c>
      <c r="DN24" s="140">
        <f>COUNTIFS('Detalii blocuri'!$E:$E,$C24,'Detalii blocuri'!$F:$F,$D24,'Detalii blocuri'!$L:$L,DN$3)</f>
        <v>0</v>
      </c>
      <c r="DO24" s="112">
        <f>COUNTIFS('Detalii blocuri'!$E:$E,$C24,'Detalii blocuri'!$F:$F,$D24,'Detalii blocuri'!$L:$L,DO$3)</f>
        <v>0</v>
      </c>
      <c r="DP24" s="112">
        <f>COUNTIFS('Detalii blocuri'!$E:$E,$C24,'Detalii blocuri'!$F:$F,$D24,'Detalii blocuri'!$L:$L,DP$3)</f>
        <v>0</v>
      </c>
      <c r="DQ24" s="112">
        <f>COUNTIFS('Detalii blocuri'!$E:$E,$C24,'Detalii blocuri'!$F:$F,$D24,'Detalii blocuri'!$L:$L,DQ$3)</f>
        <v>0</v>
      </c>
      <c r="DR24" s="112">
        <f>COUNTIFS('Detalii blocuri'!$E:$E,$C24,'Detalii blocuri'!$F:$F,$D24,'Detalii blocuri'!$L:$L,DR$3)</f>
        <v>0</v>
      </c>
      <c r="DS24" s="140">
        <f>COUNTIFS('Detalii blocuri'!$E:$E,$C24,'Detalii blocuri'!$F:$F,$D24,'Detalii blocuri'!$L:$L,DS$3)</f>
        <v>0</v>
      </c>
      <c r="DT24" s="112">
        <f>COUNTIFS('Detalii blocuri'!$E:$E,$C24,'Detalii blocuri'!$F:$F,$D24,'Detalii blocuri'!$L:$L,DT$3)</f>
        <v>0</v>
      </c>
      <c r="DU24" s="112">
        <f>COUNTIFS('Detalii blocuri'!$E:$E,$C24,'Detalii blocuri'!$F:$F,$D24,'Detalii blocuri'!$L:$L,DU$3)</f>
        <v>0</v>
      </c>
      <c r="DV24" s="112">
        <f>COUNTIFS('Detalii blocuri'!$E:$E,$C24,'Detalii blocuri'!$F:$F,$D24,'Detalii blocuri'!$L:$L,DV$3)</f>
        <v>0</v>
      </c>
      <c r="DW24" s="112">
        <f>COUNTIFS('Detalii blocuri'!$E:$E,$C24,'Detalii blocuri'!$F:$F,$D24,'Detalii blocuri'!$L:$L,DW$3)</f>
        <v>0</v>
      </c>
      <c r="DX24" s="140">
        <f>COUNTIFS('Detalii blocuri'!$E:$E,$C24,'Detalii blocuri'!$F:$F,$D24,'Detalii blocuri'!$L:$L,DX$3)</f>
        <v>0</v>
      </c>
      <c r="DY24" s="112">
        <f>COUNTIFS('Detalii blocuri'!$E:$E,$C24,'Detalii blocuri'!$F:$F,$D24,'Detalii blocuri'!$L:$L,DY$3)</f>
        <v>0</v>
      </c>
      <c r="DZ24" s="112">
        <f>COUNTIFS('Detalii blocuri'!$E:$E,$C24,'Detalii blocuri'!$F:$F,$D24,'Detalii blocuri'!$L:$L,DZ$3)</f>
        <v>0</v>
      </c>
      <c r="EA24" s="112">
        <f>COUNTIFS('Detalii blocuri'!$E:$E,$C24,'Detalii blocuri'!$F:$F,$D24,'Detalii blocuri'!$L:$L,EA$3)</f>
        <v>0</v>
      </c>
    </row>
    <row r="25" spans="1:131">
      <c r="B25" s="258" t="s">
        <v>650</v>
      </c>
      <c r="C25" s="363" t="s">
        <v>206</v>
      </c>
      <c r="D25" s="261" t="s">
        <v>1060</v>
      </c>
      <c r="E25" s="261"/>
      <c r="F25" s="262" t="s">
        <v>1054</v>
      </c>
      <c r="G25" s="300" t="s">
        <v>9</v>
      </c>
      <c r="H25" s="257" t="s">
        <v>9</v>
      </c>
      <c r="I25" s="318"/>
      <c r="J25" s="259">
        <v>47.14</v>
      </c>
      <c r="K25" s="259">
        <v>23.63</v>
      </c>
      <c r="L25" s="319">
        <v>1382</v>
      </c>
      <c r="M25" s="320">
        <v>1572</v>
      </c>
      <c r="N25" s="320">
        <v>1888</v>
      </c>
      <c r="O25" s="320">
        <v>2051</v>
      </c>
      <c r="P25" s="320"/>
      <c r="Q25" s="320"/>
      <c r="R25" s="320"/>
      <c r="S25" s="320"/>
      <c r="T25" s="320"/>
      <c r="U25" s="320"/>
      <c r="V25" s="321"/>
      <c r="W25" s="334">
        <f t="shared" si="1"/>
        <v>0.67381764992686499</v>
      </c>
      <c r="X25" s="335" t="str">
        <f t="shared" si="2"/>
        <v/>
      </c>
      <c r="Y25" s="301"/>
      <c r="Z25" s="301"/>
      <c r="AA25" s="301">
        <f t="shared" si="18"/>
        <v>0</v>
      </c>
      <c r="AB25" s="68">
        <f t="shared" si="16"/>
        <v>0</v>
      </c>
      <c r="AC25" s="301" t="e">
        <f t="shared" si="17"/>
        <v>#DIV/0!</v>
      </c>
      <c r="AD25" s="301">
        <v>3</v>
      </c>
      <c r="AE25" s="322"/>
      <c r="AF25" s="323" t="e">
        <f>COUNTIFS('Detalii blocuri'!AI:AI,"*/planuri*",'Detalii blocuri'!E:E,C25,'Detalii blocuri'!F:F,D25)/AJ25</f>
        <v>#DIV/0!</v>
      </c>
      <c r="AG25" s="324" t="e">
        <f>COUNTIFS('Detalii blocuri'!K:K,"&gt;0",'Detalii blocuri'!E:E,C25,'Detalii blocuri'!F:F,D25)/AJ25</f>
        <v>#DIV/0!</v>
      </c>
      <c r="AH25" s="324" t="e">
        <f>COUNTIFS('Detalii blocuri'!N:N,"&gt;0",'Detalii blocuri'!E:E,C25,'Detalii blocuri'!F:F,D25)/AJ25</f>
        <v>#DIV/0!</v>
      </c>
      <c r="AI25" s="325" t="e">
        <f t="shared" si="19"/>
        <v>#DIV/0!</v>
      </c>
      <c r="AJ25" s="326">
        <f>COUNTIFS('Detalii blocuri'!C:C,"&gt;0",'Detalii blocuri'!E:E,C25,'Detalii blocuri'!F:F,D25)</f>
        <v>0</v>
      </c>
      <c r="AK25" s="47">
        <f>SUMIFS('Detalii blocuri'!K:K,'Detalii blocuri'!E:E,C25,'Detalii blocuri'!F:F,D25)</f>
        <v>0</v>
      </c>
      <c r="AL25" s="47">
        <f>SUMIFS('Detalii blocuri'!N:N,'Detalii blocuri'!E:E,C25,'Detalii blocuri'!F:F,D25)</f>
        <v>0</v>
      </c>
      <c r="AM25" s="327" t="e">
        <f t="shared" si="20"/>
        <v>#DIV/0!</v>
      </c>
      <c r="AN25" s="65" t="e">
        <f>COUNTIFS('Detalii blocuri'!C:C,"&gt;0",'Detalii blocuri'!J:J,"da*",'Detalii blocuri'!E:E,C25,'Detalii blocuri'!F:F,D25)/AJ25</f>
        <v>#DIV/0!</v>
      </c>
      <c r="AO25" s="66" t="e">
        <f>SUMIFS('Detalii blocuri'!K:K,'Detalii blocuri'!J:J,"da*",'Detalii blocuri'!E:E,C25,'Detalii blocuri'!F:F,D25)/AK25</f>
        <v>#DIV/0!</v>
      </c>
      <c r="AP25" s="67" t="e">
        <f>SUMIFS('Detalii blocuri'!N:N,'Detalii blocuri'!J:J,"da*",'Detalii blocuri'!E:E,C25,'Detalii blocuri'!F:F,D25)/AL25</f>
        <v>#DIV/0!</v>
      </c>
      <c r="AQ25" s="328" t="e">
        <f>SUMIFS('Detalii blocuri'!N:N,'Detalii blocuri'!AD:AD,"*cf1*",'Detalii blocuri'!E:E,C25,'Detalii blocuri'!F:F,D25)/AL25</f>
        <v>#DIV/0!</v>
      </c>
      <c r="AR25" s="329" t="e">
        <f>SUMIFS('Detalii blocuri'!N:N,'Detalii blocuri'!AD:AD,"*cf2*",'Detalii blocuri'!E:E,C25,'Detalii blocuri'!F:F,D25)/AL25</f>
        <v>#DIV/0!</v>
      </c>
      <c r="AS25" s="330" t="e">
        <f>SUMIFS('Detalii blocuri'!N:N,'Detalii blocuri'!AD:AD,"*cf3*",'Detalii blocuri'!E:E,C25,'Detalii blocuri'!F:F,D25)/AL25</f>
        <v>#DIV/0!</v>
      </c>
      <c r="AT25" s="330" t="e">
        <f>SUMIFS('Detalii blocuri'!N:N,'Detalii blocuri'!AD:AD,"*cămin*",'Detalii blocuri'!E:E,C25,'Detalii blocuri'!F:F,D25)/AL25</f>
        <v>#DIV/0!</v>
      </c>
      <c r="AU25" s="330" t="e">
        <f t="shared" si="21"/>
        <v>#DIV/0!</v>
      </c>
      <c r="AV25" s="331">
        <f>SUMIFS('Detalii blocuri'!O:O,'Detalii blocuri'!E:E,C25,'Detalii blocuri'!F:F,D25)</f>
        <v>0</v>
      </c>
      <c r="AW25" s="332">
        <f>SUMIFS('Detalii blocuri'!P:P,'Detalii blocuri'!E:E,C25,'Detalii blocuri'!F:F,D25)</f>
        <v>0</v>
      </c>
      <c r="AX25" s="332">
        <f>SUMIFS('Detalii blocuri'!Q:Q,'Detalii blocuri'!E:E,C25,'Detalii blocuri'!F:F,D25)</f>
        <v>0</v>
      </c>
      <c r="AY25" s="332">
        <f>SUMIFS('Detalii blocuri'!R:R,'Detalii blocuri'!E:E,C25,'Detalii blocuri'!F:F,D25)</f>
        <v>0</v>
      </c>
      <c r="AZ25" s="332">
        <f>SUMIFS('Detalii blocuri'!S:S,'Detalii blocuri'!E:E,C25,'Detalii blocuri'!F:F,D25)</f>
        <v>0</v>
      </c>
      <c r="BA25" s="332">
        <f>SUMIFS('Detalii blocuri'!T:T,'Detalii blocuri'!E:E,C25,'Detalii blocuri'!F:F,D25)</f>
        <v>0</v>
      </c>
      <c r="BB25" s="333">
        <f t="shared" si="22"/>
        <v>0</v>
      </c>
      <c r="BC25" s="100" t="e">
        <f t="shared" si="23"/>
        <v>#DIV/0!</v>
      </c>
      <c r="BD25" s="97" t="e">
        <f t="shared" si="24"/>
        <v>#DIV/0!</v>
      </c>
      <c r="BE25" s="97" t="e">
        <f t="shared" si="25"/>
        <v>#DIV/0!</v>
      </c>
      <c r="BF25" s="97" t="e">
        <f t="shared" si="26"/>
        <v>#DIV/0!</v>
      </c>
      <c r="BG25" s="97" t="e">
        <f t="shared" si="27"/>
        <v>#DIV/0!</v>
      </c>
      <c r="BH25" s="98" t="e">
        <f t="shared" si="28"/>
        <v>#DIV/0!</v>
      </c>
      <c r="BI25" s="105">
        <f>COUNTIFS('Detalii blocuri'!$E:$E,$C25,'Detalii blocuri'!$F:$F,$D25,'Detalii blocuri'!$AB:$AB,BI$4)</f>
        <v>0</v>
      </c>
      <c r="BJ25" s="106">
        <f>COUNTIFS('Detalii blocuri'!$E:$E,$C25,'Detalii blocuri'!$F:$F,$D25,'Detalii blocuri'!$AB:$AB,BJ$4)</f>
        <v>0</v>
      </c>
      <c r="BK25" s="106">
        <f>COUNTIFS('Detalii blocuri'!$E:$E,$C25,'Detalii blocuri'!$F:$F,$D25,'Detalii blocuri'!$AB:$AB,BK$4)</f>
        <v>0</v>
      </c>
      <c r="BL25" s="106">
        <f>COUNTIFS('Detalii blocuri'!$E:$E,$C25,'Detalii blocuri'!$F:$F,$D25,'Detalii blocuri'!$AB:$AB,BL$4)</f>
        <v>0</v>
      </c>
      <c r="BM25" s="106">
        <f>COUNTIFS('Detalii blocuri'!$E:$E,$C25,'Detalii blocuri'!$F:$F,$D25,'Detalii blocuri'!$AB:$AB,BM$4)</f>
        <v>0</v>
      </c>
      <c r="BN25" s="45">
        <f>COUNTIFS('Detalii blocuri'!$E:$E,$C25,'Detalii blocuri'!$F:$F,$D25,'Detalii blocuri'!$AB:$AB,BN$4)</f>
        <v>0</v>
      </c>
      <c r="BO25" s="106">
        <f>COUNTIFS('Detalii blocuri'!$E:$E,$C25,'Detalii blocuri'!$F:$F,$D25,'Detalii blocuri'!$AB:$AB,BO$4)</f>
        <v>0</v>
      </c>
      <c r="BP25" s="106">
        <f>COUNTIFS('Detalii blocuri'!$E:$E,$C25,'Detalii blocuri'!$F:$F,$D25,'Detalii blocuri'!$AB:$AB,BP$4)</f>
        <v>0</v>
      </c>
      <c r="BQ25" s="45">
        <f>COUNTIFS('Detalii blocuri'!$E:$E,$C25,'Detalii blocuri'!$F:$F,$D25,'Detalii blocuri'!$AB:$AB,BQ$4)</f>
        <v>0</v>
      </c>
      <c r="BR25" s="106">
        <f>COUNTIFS('Detalii blocuri'!$E:$E,$C25,'Detalii blocuri'!$F:$F,$D25,'Detalii blocuri'!$AB:$AB,BR$4)</f>
        <v>0</v>
      </c>
      <c r="BS25" s="106">
        <f>COUNTIFS('Detalii blocuri'!$E:$E,$C25,'Detalii blocuri'!$F:$F,$D25,'Detalii blocuri'!$AB:$AB,BS$4)</f>
        <v>0</v>
      </c>
      <c r="BT25" s="45">
        <f>COUNTIFS('Detalii blocuri'!$E:$E,$C25,'Detalii blocuri'!$F:$F,$D25,'Detalii blocuri'!$AB:$AB,BT$4)</f>
        <v>0</v>
      </c>
      <c r="BU25" s="106">
        <f>COUNTIFS('Detalii blocuri'!$E:$E,$C25,'Detalii blocuri'!$F:$F,$D25,'Detalii blocuri'!$AB:$AB,BU$4)</f>
        <v>0</v>
      </c>
      <c r="BV25" s="106">
        <f>COUNTIFS('Detalii blocuri'!$E:$E,$C25,'Detalii blocuri'!$F:$F,$D25,'Detalii blocuri'!$AB:$AB,BV$4)</f>
        <v>0</v>
      </c>
      <c r="BW25" s="107">
        <f>SUMIFS('Detalii blocuri'!$K:$K,'Detalii blocuri'!$E:$E,$C25,'Detalii blocuri'!$F:$F,$D25,'Detalii blocuri'!$AB:$AB,BW$4)</f>
        <v>0</v>
      </c>
      <c r="BX25" s="108">
        <f>SUMIFS('Detalii blocuri'!$K:$K,'Detalii blocuri'!$E:$E,$C25,'Detalii blocuri'!$F:$F,$D25,'Detalii blocuri'!$AB:$AB,BX$4)</f>
        <v>0</v>
      </c>
      <c r="BY25" s="108">
        <f>SUMIFS('Detalii blocuri'!$K:$K,'Detalii blocuri'!$E:$E,$C25,'Detalii blocuri'!$F:$F,$D25,'Detalii blocuri'!$AB:$AB,BY$4)</f>
        <v>0</v>
      </c>
      <c r="BZ25" s="108">
        <f>SUMIFS('Detalii blocuri'!$K:$K,'Detalii blocuri'!$E:$E,$C25,'Detalii blocuri'!$F:$F,$D25,'Detalii blocuri'!$AB:$AB,BZ$4)</f>
        <v>0</v>
      </c>
      <c r="CA25" s="108">
        <f>SUMIFS('Detalii blocuri'!$K:$K,'Detalii blocuri'!$E:$E,$C25,'Detalii blocuri'!$F:$F,$D25,'Detalii blocuri'!$AB:$AB,CA$4)</f>
        <v>0</v>
      </c>
      <c r="CB25" s="46">
        <f>SUMIFS('Detalii blocuri'!$K:$K,'Detalii blocuri'!$E:$E,$C25,'Detalii blocuri'!$F:$F,$D25,'Detalii blocuri'!$AB:$AB,CB$4)</f>
        <v>0</v>
      </c>
      <c r="CC25" s="108">
        <f>SUMIFS('Detalii blocuri'!$K:$K,'Detalii blocuri'!$E:$E,$C25,'Detalii blocuri'!$F:$F,$D25,'Detalii blocuri'!$AB:$AB,CC$4)</f>
        <v>0</v>
      </c>
      <c r="CD25" s="108">
        <f>SUMIFS('Detalii blocuri'!$K:$K,'Detalii blocuri'!$E:$E,$C25,'Detalii blocuri'!$F:$F,$D25,'Detalii blocuri'!$AB:$AB,CD$4)</f>
        <v>0</v>
      </c>
      <c r="CE25" s="46">
        <f>SUMIFS('Detalii blocuri'!$K:$K,'Detalii blocuri'!$E:$E,$C25,'Detalii blocuri'!$F:$F,$D25,'Detalii blocuri'!$AB:$AB,CE$4)</f>
        <v>0</v>
      </c>
      <c r="CF25" s="108">
        <f>SUMIFS('Detalii blocuri'!$K:$K,'Detalii blocuri'!$E:$E,$C25,'Detalii blocuri'!$F:$F,$D25,'Detalii blocuri'!$AB:$AB,CF$4)</f>
        <v>0</v>
      </c>
      <c r="CG25" s="108">
        <f>SUMIFS('Detalii blocuri'!$K:$K,'Detalii blocuri'!$E:$E,$C25,'Detalii blocuri'!$F:$F,$D25,'Detalii blocuri'!$AB:$AB,CG$4)</f>
        <v>0</v>
      </c>
      <c r="CH25" s="46">
        <f>SUMIFS('Detalii blocuri'!$K:$K,'Detalii blocuri'!$E:$E,$C25,'Detalii blocuri'!$F:$F,$D25,'Detalii blocuri'!$AB:$AB,CH$4)</f>
        <v>0</v>
      </c>
      <c r="CI25" s="108">
        <f>SUMIFS('Detalii blocuri'!$K:$K,'Detalii blocuri'!$E:$E,$C25,'Detalii blocuri'!$F:$F,$D25,'Detalii blocuri'!$AB:$AB,CI$4)</f>
        <v>0</v>
      </c>
      <c r="CJ25" s="108">
        <f>SUMIFS('Detalii blocuri'!$K:$K,'Detalii blocuri'!$E:$E,$C25,'Detalii blocuri'!$F:$F,$D25,'Detalii blocuri'!$AB:$AB,CJ$4)</f>
        <v>0</v>
      </c>
      <c r="CK25" s="109">
        <f>SUMIFS('Detalii blocuri'!$N:$N,'Detalii blocuri'!$E:$E,$C25,'Detalii blocuri'!$F:$F,$D25,'Detalii blocuri'!$AB:$AB,BW$4)</f>
        <v>0</v>
      </c>
      <c r="CL25" s="110">
        <f>SUMIFS('Detalii blocuri'!$N:$N,'Detalii blocuri'!$E:$E,$C25,'Detalii blocuri'!$F:$F,$D25,'Detalii blocuri'!$AB:$AB,BX$4)</f>
        <v>0</v>
      </c>
      <c r="CM25" s="110">
        <f>SUMIFS('Detalii blocuri'!$N:$N,'Detalii blocuri'!$E:$E,$C25,'Detalii blocuri'!$F:$F,$D25,'Detalii blocuri'!$AB:$AB,BY$4)</f>
        <v>0</v>
      </c>
      <c r="CN25" s="110">
        <f>SUMIFS('Detalii blocuri'!$N:$N,'Detalii blocuri'!$E:$E,$C25,'Detalii blocuri'!$F:$F,$D25,'Detalii blocuri'!$AB:$AB,BZ$4)</f>
        <v>0</v>
      </c>
      <c r="CO25" s="110">
        <f>SUMIFS('Detalii blocuri'!$N:$N,'Detalii blocuri'!$E:$E,$C25,'Detalii blocuri'!$F:$F,$D25,'Detalii blocuri'!$AB:$AB,CA$4)</f>
        <v>0</v>
      </c>
      <c r="CP25" s="48">
        <f>SUMIFS('Detalii blocuri'!$N:$N,'Detalii blocuri'!$E:$E,$C25,'Detalii blocuri'!$F:$F,$D25,'Detalii blocuri'!$AB:$AB,CB$4)</f>
        <v>0</v>
      </c>
      <c r="CQ25" s="110">
        <f>SUMIFS('Detalii blocuri'!$N:$N,'Detalii blocuri'!$E:$E,$C25,'Detalii blocuri'!$F:$F,$D25,'Detalii blocuri'!$AB:$AB,CC$4)</f>
        <v>0</v>
      </c>
      <c r="CR25" s="110">
        <f>SUMIFS('Detalii blocuri'!$N:$N,'Detalii blocuri'!$E:$E,$C25,'Detalii blocuri'!$F:$F,$D25,'Detalii blocuri'!$AB:$AB,CD$4)</f>
        <v>0</v>
      </c>
      <c r="CS25" s="48">
        <f>SUMIFS('Detalii blocuri'!$N:$N,'Detalii blocuri'!$E:$E,$C25,'Detalii blocuri'!$F:$F,$D25,'Detalii blocuri'!$AB:$AB,CE$4)</f>
        <v>0</v>
      </c>
      <c r="CT25" s="110">
        <f>SUMIFS('Detalii blocuri'!$N:$N,'Detalii blocuri'!$E:$E,$C25,'Detalii blocuri'!$F:$F,$D25,'Detalii blocuri'!$AB:$AB,CF$4)</f>
        <v>0</v>
      </c>
      <c r="CU25" s="110">
        <f>SUMIFS('Detalii blocuri'!$N:$N,'Detalii blocuri'!$E:$E,$C25,'Detalii blocuri'!$F:$F,$D25,'Detalii blocuri'!$AB:$AB,CG$4)</f>
        <v>0</v>
      </c>
      <c r="CV25" s="48">
        <f>SUMIFS('Detalii blocuri'!$N:$N,'Detalii blocuri'!$E:$E,$C25,'Detalii blocuri'!$F:$F,$D25,'Detalii blocuri'!$AB:$AB,CH$4)</f>
        <v>0</v>
      </c>
      <c r="CW25" s="110">
        <f>SUMIFS('Detalii blocuri'!$N:$N,'Detalii blocuri'!$E:$E,$C25,'Detalii blocuri'!$F:$F,$D25,'Detalii blocuri'!$AB:$AB,CI$4)</f>
        <v>0</v>
      </c>
      <c r="CX25" s="110">
        <f>SUMIFS('Detalii blocuri'!$N:$N,'Detalii blocuri'!$E:$E,$C25,'Detalii blocuri'!$F:$F,$D25,'Detalii blocuri'!$AB:$AB,CJ$4)</f>
        <v>0</v>
      </c>
      <c r="CY25" s="111">
        <f>COUNTIFS('Detalii blocuri'!$E:$E,$C25,'Detalii blocuri'!$F:$F,$D25,'Detalii blocuri'!$L:$L,CY$3)</f>
        <v>0</v>
      </c>
      <c r="CZ25" s="112">
        <f>COUNTIFS('Detalii blocuri'!$E:$E,$C25,'Detalii blocuri'!$F:$F,$D25,'Detalii blocuri'!$L:$L,CZ$3)</f>
        <v>0</v>
      </c>
      <c r="DA25" s="112">
        <f>COUNTIFS('Detalii blocuri'!$E:$E,$C25,'Detalii blocuri'!$F:$F,$D25,'Detalii blocuri'!$L:$L,DA$3)</f>
        <v>0</v>
      </c>
      <c r="DB25" s="112">
        <f>COUNTIFS('Detalii blocuri'!$E:$E,$C25,'Detalii blocuri'!$F:$F,$D25,'Detalii blocuri'!$L:$L,DB$3)</f>
        <v>0</v>
      </c>
      <c r="DC25" s="112">
        <f>COUNTIFS('Detalii blocuri'!$E:$E,$C25,'Detalii blocuri'!$F:$F,$D25,'Detalii blocuri'!$L:$L,DC$3)</f>
        <v>0</v>
      </c>
      <c r="DD25" s="140">
        <f>COUNTIFS('Detalii blocuri'!$E:$E,$C25,'Detalii blocuri'!$F:$F,$D25,'Detalii blocuri'!$L:$L,DD$3)</f>
        <v>0</v>
      </c>
      <c r="DE25" s="112">
        <f>COUNTIFS('Detalii blocuri'!$E:$E,$C25,'Detalii blocuri'!$F:$F,$D25,'Detalii blocuri'!$L:$L,DE$3)</f>
        <v>0</v>
      </c>
      <c r="DF25" s="112">
        <f>COUNTIFS('Detalii blocuri'!$E:$E,$C25,'Detalii blocuri'!$F:$F,$D25,'Detalii blocuri'!$L:$L,DF$3)</f>
        <v>0</v>
      </c>
      <c r="DG25" s="112">
        <f>COUNTIFS('Detalii blocuri'!$E:$E,$C25,'Detalii blocuri'!$F:$F,$D25,'Detalii blocuri'!$L:$L,DG$3)</f>
        <v>0</v>
      </c>
      <c r="DH25" s="112">
        <f>COUNTIFS('Detalii blocuri'!$E:$E,$C25,'Detalii blocuri'!$F:$F,$D25,'Detalii blocuri'!$L:$L,DH$3)</f>
        <v>0</v>
      </c>
      <c r="DI25" s="140">
        <f>COUNTIFS('Detalii blocuri'!$E:$E,$C25,'Detalii blocuri'!$F:$F,$D25,'Detalii blocuri'!$L:$L,DI$3)</f>
        <v>0</v>
      </c>
      <c r="DJ25" s="112">
        <f>COUNTIFS('Detalii blocuri'!$E:$E,$C25,'Detalii blocuri'!$F:$F,$D25,'Detalii blocuri'!$L:$L,DJ$3)</f>
        <v>0</v>
      </c>
      <c r="DK25" s="112">
        <f>COUNTIFS('Detalii blocuri'!$E:$E,$C25,'Detalii blocuri'!$F:$F,$D25,'Detalii blocuri'!$L:$L,DK$3)</f>
        <v>0</v>
      </c>
      <c r="DL25" s="112">
        <f>COUNTIFS('Detalii blocuri'!$E:$E,$C25,'Detalii blocuri'!$F:$F,$D25,'Detalii blocuri'!$L:$L,DL$3)</f>
        <v>0</v>
      </c>
      <c r="DM25" s="112">
        <f>COUNTIFS('Detalii blocuri'!$E:$E,$C25,'Detalii blocuri'!$F:$F,$D25,'Detalii blocuri'!$L:$L,DM$3)</f>
        <v>0</v>
      </c>
      <c r="DN25" s="140">
        <f>COUNTIFS('Detalii blocuri'!$E:$E,$C25,'Detalii blocuri'!$F:$F,$D25,'Detalii blocuri'!$L:$L,DN$3)</f>
        <v>0</v>
      </c>
      <c r="DO25" s="112">
        <f>COUNTIFS('Detalii blocuri'!$E:$E,$C25,'Detalii blocuri'!$F:$F,$D25,'Detalii blocuri'!$L:$L,DO$3)</f>
        <v>0</v>
      </c>
      <c r="DP25" s="112">
        <f>COUNTIFS('Detalii blocuri'!$E:$E,$C25,'Detalii blocuri'!$F:$F,$D25,'Detalii blocuri'!$L:$L,DP$3)</f>
        <v>0</v>
      </c>
      <c r="DQ25" s="112">
        <f>COUNTIFS('Detalii blocuri'!$E:$E,$C25,'Detalii blocuri'!$F:$F,$D25,'Detalii blocuri'!$L:$L,DQ$3)</f>
        <v>0</v>
      </c>
      <c r="DR25" s="112">
        <f>COUNTIFS('Detalii blocuri'!$E:$E,$C25,'Detalii blocuri'!$F:$F,$D25,'Detalii blocuri'!$L:$L,DR$3)</f>
        <v>0</v>
      </c>
      <c r="DS25" s="140">
        <f>COUNTIFS('Detalii blocuri'!$E:$E,$C25,'Detalii blocuri'!$F:$F,$D25,'Detalii blocuri'!$L:$L,DS$3)</f>
        <v>0</v>
      </c>
      <c r="DT25" s="112">
        <f>COUNTIFS('Detalii blocuri'!$E:$E,$C25,'Detalii blocuri'!$F:$F,$D25,'Detalii blocuri'!$L:$L,DT$3)</f>
        <v>0</v>
      </c>
      <c r="DU25" s="112">
        <f>COUNTIFS('Detalii blocuri'!$E:$E,$C25,'Detalii blocuri'!$F:$F,$D25,'Detalii blocuri'!$L:$L,DU$3)</f>
        <v>0</v>
      </c>
      <c r="DV25" s="112">
        <f>COUNTIFS('Detalii blocuri'!$E:$E,$C25,'Detalii blocuri'!$F:$F,$D25,'Detalii blocuri'!$L:$L,DV$3)</f>
        <v>0</v>
      </c>
      <c r="DW25" s="112">
        <f>COUNTIFS('Detalii blocuri'!$E:$E,$C25,'Detalii blocuri'!$F:$F,$D25,'Detalii blocuri'!$L:$L,DW$3)</f>
        <v>0</v>
      </c>
      <c r="DX25" s="140">
        <f>COUNTIFS('Detalii blocuri'!$E:$E,$C25,'Detalii blocuri'!$F:$F,$D25,'Detalii blocuri'!$L:$L,DX$3)</f>
        <v>0</v>
      </c>
      <c r="DY25" s="112">
        <f>COUNTIFS('Detalii blocuri'!$E:$E,$C25,'Detalii blocuri'!$F:$F,$D25,'Detalii blocuri'!$L:$L,DY$3)</f>
        <v>0</v>
      </c>
      <c r="DZ25" s="112">
        <f>COUNTIFS('Detalii blocuri'!$E:$E,$C25,'Detalii blocuri'!$F:$F,$D25,'Detalii blocuri'!$L:$L,DZ$3)</f>
        <v>0</v>
      </c>
      <c r="EA25" s="112">
        <f>COUNTIFS('Detalii blocuri'!$E:$E,$C25,'Detalii blocuri'!$F:$F,$D25,'Detalii blocuri'!$L:$L,EA$3)</f>
        <v>0</v>
      </c>
    </row>
    <row r="26" spans="1:131">
      <c r="B26" s="258" t="s">
        <v>650</v>
      </c>
      <c r="C26" s="363" t="s">
        <v>206</v>
      </c>
      <c r="D26" s="261" t="s">
        <v>1252</v>
      </c>
      <c r="E26" s="261"/>
      <c r="F26" s="262" t="s">
        <v>1054</v>
      </c>
      <c r="G26" s="300" t="s">
        <v>9</v>
      </c>
      <c r="H26" s="257" t="s">
        <v>9</v>
      </c>
      <c r="I26" s="318"/>
      <c r="J26" s="259">
        <v>46.92</v>
      </c>
      <c r="K26" s="259">
        <v>23.81</v>
      </c>
      <c r="L26" s="319">
        <v>5191</v>
      </c>
      <c r="M26" s="320">
        <v>4856</v>
      </c>
      <c r="N26" s="320">
        <v>4722</v>
      </c>
      <c r="O26" s="320">
        <v>4447</v>
      </c>
      <c r="P26" s="320"/>
      <c r="Q26" s="320"/>
      <c r="R26" s="320"/>
      <c r="S26" s="320"/>
      <c r="T26" s="320"/>
      <c r="U26" s="320"/>
      <c r="V26" s="321"/>
      <c r="W26" s="334">
        <f t="shared" si="1"/>
        <v>1.1673038003148191</v>
      </c>
      <c r="X26" s="335" t="str">
        <f t="shared" si="2"/>
        <v/>
      </c>
      <c r="Y26" s="301"/>
      <c r="Z26" s="301"/>
      <c r="AA26" s="301">
        <f t="shared" si="18"/>
        <v>0</v>
      </c>
      <c r="AB26" s="68">
        <f t="shared" si="16"/>
        <v>0</v>
      </c>
      <c r="AC26" s="301" t="e">
        <f t="shared" si="17"/>
        <v>#DIV/0!</v>
      </c>
      <c r="AD26" s="301">
        <v>3</v>
      </c>
      <c r="AE26" s="322"/>
      <c r="AF26" s="323" t="e">
        <f>COUNTIFS('Detalii blocuri'!AI:AI,"*/planuri*",'Detalii blocuri'!E:E,C26,'Detalii blocuri'!F:F,D26)/AJ26</f>
        <v>#DIV/0!</v>
      </c>
      <c r="AG26" s="324" t="e">
        <f>COUNTIFS('Detalii blocuri'!K:K,"&gt;0",'Detalii blocuri'!E:E,C26,'Detalii blocuri'!F:F,D26)/AJ26</f>
        <v>#DIV/0!</v>
      </c>
      <c r="AH26" s="324" t="e">
        <f>COUNTIFS('Detalii blocuri'!N:N,"&gt;0",'Detalii blocuri'!E:E,C26,'Detalii blocuri'!F:F,D26)/AJ26</f>
        <v>#DIV/0!</v>
      </c>
      <c r="AI26" s="325" t="e">
        <f t="shared" si="19"/>
        <v>#DIV/0!</v>
      </c>
      <c r="AJ26" s="326">
        <f>COUNTIFS('Detalii blocuri'!C:C,"&gt;0",'Detalii blocuri'!E:E,C26,'Detalii blocuri'!F:F,D26)</f>
        <v>0</v>
      </c>
      <c r="AK26" s="47">
        <f>SUMIFS('Detalii blocuri'!K:K,'Detalii blocuri'!E:E,C26,'Detalii blocuri'!F:F,D26)</f>
        <v>0</v>
      </c>
      <c r="AL26" s="47">
        <f>SUMIFS('Detalii blocuri'!N:N,'Detalii blocuri'!E:E,C26,'Detalii blocuri'!F:F,D26)</f>
        <v>0</v>
      </c>
      <c r="AM26" s="327" t="e">
        <f t="shared" si="20"/>
        <v>#DIV/0!</v>
      </c>
      <c r="AN26" s="65" t="e">
        <f>COUNTIFS('Detalii blocuri'!C:C,"&gt;0",'Detalii blocuri'!J:J,"da*",'Detalii blocuri'!E:E,C26,'Detalii blocuri'!F:F,D26)/AJ26</f>
        <v>#DIV/0!</v>
      </c>
      <c r="AO26" s="66" t="e">
        <f>SUMIFS('Detalii blocuri'!K:K,'Detalii blocuri'!J:J,"da*",'Detalii blocuri'!E:E,C26,'Detalii blocuri'!F:F,D26)/AK26</f>
        <v>#DIV/0!</v>
      </c>
      <c r="AP26" s="67" t="e">
        <f>SUMIFS('Detalii blocuri'!N:N,'Detalii blocuri'!J:J,"da*",'Detalii blocuri'!E:E,C26,'Detalii blocuri'!F:F,D26)/AL26</f>
        <v>#DIV/0!</v>
      </c>
      <c r="AQ26" s="328" t="e">
        <f>SUMIFS('Detalii blocuri'!N:N,'Detalii blocuri'!AD:AD,"*cf1*",'Detalii blocuri'!E:E,C26,'Detalii blocuri'!F:F,D26)/AL26</f>
        <v>#DIV/0!</v>
      </c>
      <c r="AR26" s="329" t="e">
        <f>SUMIFS('Detalii blocuri'!N:N,'Detalii blocuri'!AD:AD,"*cf2*",'Detalii blocuri'!E:E,C26,'Detalii blocuri'!F:F,D26)/AL26</f>
        <v>#DIV/0!</v>
      </c>
      <c r="AS26" s="330" t="e">
        <f>SUMIFS('Detalii blocuri'!N:N,'Detalii blocuri'!AD:AD,"*cf3*",'Detalii blocuri'!E:E,C26,'Detalii blocuri'!F:F,D26)/AL26</f>
        <v>#DIV/0!</v>
      </c>
      <c r="AT26" s="330" t="e">
        <f>SUMIFS('Detalii blocuri'!N:N,'Detalii blocuri'!AD:AD,"*cămin*",'Detalii blocuri'!E:E,C26,'Detalii blocuri'!F:F,D26)/AL26</f>
        <v>#DIV/0!</v>
      </c>
      <c r="AU26" s="330" t="e">
        <f t="shared" si="21"/>
        <v>#DIV/0!</v>
      </c>
      <c r="AV26" s="331">
        <f>SUMIFS('Detalii blocuri'!O:O,'Detalii blocuri'!E:E,C26,'Detalii blocuri'!F:F,D26)</f>
        <v>0</v>
      </c>
      <c r="AW26" s="332">
        <f>SUMIFS('Detalii blocuri'!P:P,'Detalii blocuri'!E:E,C26,'Detalii blocuri'!F:F,D26)</f>
        <v>0</v>
      </c>
      <c r="AX26" s="332">
        <f>SUMIFS('Detalii blocuri'!Q:Q,'Detalii blocuri'!E:E,C26,'Detalii blocuri'!F:F,D26)</f>
        <v>0</v>
      </c>
      <c r="AY26" s="332">
        <f>SUMIFS('Detalii blocuri'!R:R,'Detalii blocuri'!E:E,C26,'Detalii blocuri'!F:F,D26)</f>
        <v>0</v>
      </c>
      <c r="AZ26" s="332">
        <f>SUMIFS('Detalii blocuri'!S:S,'Detalii blocuri'!E:E,C26,'Detalii blocuri'!F:F,D26)</f>
        <v>0</v>
      </c>
      <c r="BA26" s="332">
        <f>SUMIFS('Detalii blocuri'!T:T,'Detalii blocuri'!E:E,C26,'Detalii blocuri'!F:F,D26)</f>
        <v>0</v>
      </c>
      <c r="BB26" s="333">
        <f t="shared" si="22"/>
        <v>0</v>
      </c>
      <c r="BC26" s="100" t="e">
        <f t="shared" si="23"/>
        <v>#DIV/0!</v>
      </c>
      <c r="BD26" s="97" t="e">
        <f t="shared" si="24"/>
        <v>#DIV/0!</v>
      </c>
      <c r="BE26" s="97" t="e">
        <f t="shared" si="25"/>
        <v>#DIV/0!</v>
      </c>
      <c r="BF26" s="97" t="e">
        <f t="shared" si="26"/>
        <v>#DIV/0!</v>
      </c>
      <c r="BG26" s="97" t="e">
        <f t="shared" si="27"/>
        <v>#DIV/0!</v>
      </c>
      <c r="BH26" s="98" t="e">
        <f t="shared" si="28"/>
        <v>#DIV/0!</v>
      </c>
      <c r="BI26" s="105">
        <f>COUNTIFS('Detalii blocuri'!$E:$E,$C26,'Detalii blocuri'!$F:$F,$D26,'Detalii blocuri'!$AB:$AB,BI$4)</f>
        <v>0</v>
      </c>
      <c r="BJ26" s="106">
        <f>COUNTIFS('Detalii blocuri'!$E:$E,$C26,'Detalii blocuri'!$F:$F,$D26,'Detalii blocuri'!$AB:$AB,BJ$4)</f>
        <v>0</v>
      </c>
      <c r="BK26" s="106">
        <f>COUNTIFS('Detalii blocuri'!$E:$E,$C26,'Detalii blocuri'!$F:$F,$D26,'Detalii blocuri'!$AB:$AB,BK$4)</f>
        <v>0</v>
      </c>
      <c r="BL26" s="106">
        <f>COUNTIFS('Detalii blocuri'!$E:$E,$C26,'Detalii blocuri'!$F:$F,$D26,'Detalii blocuri'!$AB:$AB,BL$4)</f>
        <v>0</v>
      </c>
      <c r="BM26" s="106">
        <f>COUNTIFS('Detalii blocuri'!$E:$E,$C26,'Detalii blocuri'!$F:$F,$D26,'Detalii blocuri'!$AB:$AB,BM$4)</f>
        <v>0</v>
      </c>
      <c r="BN26" s="45">
        <f>COUNTIFS('Detalii blocuri'!$E:$E,$C26,'Detalii blocuri'!$F:$F,$D26,'Detalii blocuri'!$AB:$AB,BN$4)</f>
        <v>0</v>
      </c>
      <c r="BO26" s="106">
        <f>COUNTIFS('Detalii blocuri'!$E:$E,$C26,'Detalii blocuri'!$F:$F,$D26,'Detalii blocuri'!$AB:$AB,BO$4)</f>
        <v>0</v>
      </c>
      <c r="BP26" s="106">
        <f>COUNTIFS('Detalii blocuri'!$E:$E,$C26,'Detalii blocuri'!$F:$F,$D26,'Detalii blocuri'!$AB:$AB,BP$4)</f>
        <v>0</v>
      </c>
      <c r="BQ26" s="45">
        <f>COUNTIFS('Detalii blocuri'!$E:$E,$C26,'Detalii blocuri'!$F:$F,$D26,'Detalii blocuri'!$AB:$AB,BQ$4)</f>
        <v>0</v>
      </c>
      <c r="BR26" s="106">
        <f>COUNTIFS('Detalii blocuri'!$E:$E,$C26,'Detalii blocuri'!$F:$F,$D26,'Detalii blocuri'!$AB:$AB,BR$4)</f>
        <v>0</v>
      </c>
      <c r="BS26" s="106">
        <f>COUNTIFS('Detalii blocuri'!$E:$E,$C26,'Detalii blocuri'!$F:$F,$D26,'Detalii blocuri'!$AB:$AB,BS$4)</f>
        <v>0</v>
      </c>
      <c r="BT26" s="45">
        <f>COUNTIFS('Detalii blocuri'!$E:$E,$C26,'Detalii blocuri'!$F:$F,$D26,'Detalii blocuri'!$AB:$AB,BT$4)</f>
        <v>0</v>
      </c>
      <c r="BU26" s="106">
        <f>COUNTIFS('Detalii blocuri'!$E:$E,$C26,'Detalii blocuri'!$F:$F,$D26,'Detalii blocuri'!$AB:$AB,BU$4)</f>
        <v>0</v>
      </c>
      <c r="BV26" s="106">
        <f>COUNTIFS('Detalii blocuri'!$E:$E,$C26,'Detalii blocuri'!$F:$F,$D26,'Detalii blocuri'!$AB:$AB,BV$4)</f>
        <v>0</v>
      </c>
      <c r="BW26" s="107">
        <f>SUMIFS('Detalii blocuri'!$K:$K,'Detalii blocuri'!$E:$E,$C26,'Detalii blocuri'!$F:$F,$D26,'Detalii blocuri'!$AB:$AB,BW$4)</f>
        <v>0</v>
      </c>
      <c r="BX26" s="108">
        <f>SUMIFS('Detalii blocuri'!$K:$K,'Detalii blocuri'!$E:$E,$C26,'Detalii blocuri'!$F:$F,$D26,'Detalii blocuri'!$AB:$AB,BX$4)</f>
        <v>0</v>
      </c>
      <c r="BY26" s="108">
        <f>SUMIFS('Detalii blocuri'!$K:$K,'Detalii blocuri'!$E:$E,$C26,'Detalii blocuri'!$F:$F,$D26,'Detalii blocuri'!$AB:$AB,BY$4)</f>
        <v>0</v>
      </c>
      <c r="BZ26" s="108">
        <f>SUMIFS('Detalii blocuri'!$K:$K,'Detalii blocuri'!$E:$E,$C26,'Detalii blocuri'!$F:$F,$D26,'Detalii blocuri'!$AB:$AB,BZ$4)</f>
        <v>0</v>
      </c>
      <c r="CA26" s="108">
        <f>SUMIFS('Detalii blocuri'!$K:$K,'Detalii blocuri'!$E:$E,$C26,'Detalii blocuri'!$F:$F,$D26,'Detalii blocuri'!$AB:$AB,CA$4)</f>
        <v>0</v>
      </c>
      <c r="CB26" s="46">
        <f>SUMIFS('Detalii blocuri'!$K:$K,'Detalii blocuri'!$E:$E,$C26,'Detalii blocuri'!$F:$F,$D26,'Detalii blocuri'!$AB:$AB,CB$4)</f>
        <v>0</v>
      </c>
      <c r="CC26" s="108">
        <f>SUMIFS('Detalii blocuri'!$K:$K,'Detalii blocuri'!$E:$E,$C26,'Detalii blocuri'!$F:$F,$D26,'Detalii blocuri'!$AB:$AB,CC$4)</f>
        <v>0</v>
      </c>
      <c r="CD26" s="108">
        <f>SUMIFS('Detalii blocuri'!$K:$K,'Detalii blocuri'!$E:$E,$C26,'Detalii blocuri'!$F:$F,$D26,'Detalii blocuri'!$AB:$AB,CD$4)</f>
        <v>0</v>
      </c>
      <c r="CE26" s="46">
        <f>SUMIFS('Detalii blocuri'!$K:$K,'Detalii blocuri'!$E:$E,$C26,'Detalii blocuri'!$F:$F,$D26,'Detalii blocuri'!$AB:$AB,CE$4)</f>
        <v>0</v>
      </c>
      <c r="CF26" s="108">
        <f>SUMIFS('Detalii blocuri'!$K:$K,'Detalii blocuri'!$E:$E,$C26,'Detalii blocuri'!$F:$F,$D26,'Detalii blocuri'!$AB:$AB,CF$4)</f>
        <v>0</v>
      </c>
      <c r="CG26" s="108">
        <f>SUMIFS('Detalii blocuri'!$K:$K,'Detalii blocuri'!$E:$E,$C26,'Detalii blocuri'!$F:$F,$D26,'Detalii blocuri'!$AB:$AB,CG$4)</f>
        <v>0</v>
      </c>
      <c r="CH26" s="46">
        <f>SUMIFS('Detalii blocuri'!$K:$K,'Detalii blocuri'!$E:$E,$C26,'Detalii blocuri'!$F:$F,$D26,'Detalii blocuri'!$AB:$AB,CH$4)</f>
        <v>0</v>
      </c>
      <c r="CI26" s="108">
        <f>SUMIFS('Detalii blocuri'!$K:$K,'Detalii blocuri'!$E:$E,$C26,'Detalii blocuri'!$F:$F,$D26,'Detalii blocuri'!$AB:$AB,CI$4)</f>
        <v>0</v>
      </c>
      <c r="CJ26" s="108">
        <f>SUMIFS('Detalii blocuri'!$K:$K,'Detalii blocuri'!$E:$E,$C26,'Detalii blocuri'!$F:$F,$D26,'Detalii blocuri'!$AB:$AB,CJ$4)</f>
        <v>0</v>
      </c>
      <c r="CK26" s="109">
        <f>SUMIFS('Detalii blocuri'!$N:$N,'Detalii blocuri'!$E:$E,$C26,'Detalii blocuri'!$F:$F,$D26,'Detalii blocuri'!$AB:$AB,BW$4)</f>
        <v>0</v>
      </c>
      <c r="CL26" s="110">
        <f>SUMIFS('Detalii blocuri'!$N:$N,'Detalii blocuri'!$E:$E,$C26,'Detalii blocuri'!$F:$F,$D26,'Detalii blocuri'!$AB:$AB,BX$4)</f>
        <v>0</v>
      </c>
      <c r="CM26" s="110">
        <f>SUMIFS('Detalii blocuri'!$N:$N,'Detalii blocuri'!$E:$E,$C26,'Detalii blocuri'!$F:$F,$D26,'Detalii blocuri'!$AB:$AB,BY$4)</f>
        <v>0</v>
      </c>
      <c r="CN26" s="110">
        <f>SUMIFS('Detalii blocuri'!$N:$N,'Detalii blocuri'!$E:$E,$C26,'Detalii blocuri'!$F:$F,$D26,'Detalii blocuri'!$AB:$AB,BZ$4)</f>
        <v>0</v>
      </c>
      <c r="CO26" s="110">
        <f>SUMIFS('Detalii blocuri'!$N:$N,'Detalii blocuri'!$E:$E,$C26,'Detalii blocuri'!$F:$F,$D26,'Detalii blocuri'!$AB:$AB,CA$4)</f>
        <v>0</v>
      </c>
      <c r="CP26" s="48">
        <f>SUMIFS('Detalii blocuri'!$N:$N,'Detalii blocuri'!$E:$E,$C26,'Detalii blocuri'!$F:$F,$D26,'Detalii blocuri'!$AB:$AB,CB$4)</f>
        <v>0</v>
      </c>
      <c r="CQ26" s="110">
        <f>SUMIFS('Detalii blocuri'!$N:$N,'Detalii blocuri'!$E:$E,$C26,'Detalii blocuri'!$F:$F,$D26,'Detalii blocuri'!$AB:$AB,CC$4)</f>
        <v>0</v>
      </c>
      <c r="CR26" s="110">
        <f>SUMIFS('Detalii blocuri'!$N:$N,'Detalii blocuri'!$E:$E,$C26,'Detalii blocuri'!$F:$F,$D26,'Detalii blocuri'!$AB:$AB,CD$4)</f>
        <v>0</v>
      </c>
      <c r="CS26" s="48">
        <f>SUMIFS('Detalii blocuri'!$N:$N,'Detalii blocuri'!$E:$E,$C26,'Detalii blocuri'!$F:$F,$D26,'Detalii blocuri'!$AB:$AB,CE$4)</f>
        <v>0</v>
      </c>
      <c r="CT26" s="110">
        <f>SUMIFS('Detalii blocuri'!$N:$N,'Detalii blocuri'!$E:$E,$C26,'Detalii blocuri'!$F:$F,$D26,'Detalii blocuri'!$AB:$AB,CF$4)</f>
        <v>0</v>
      </c>
      <c r="CU26" s="110">
        <f>SUMIFS('Detalii blocuri'!$N:$N,'Detalii blocuri'!$E:$E,$C26,'Detalii blocuri'!$F:$F,$D26,'Detalii blocuri'!$AB:$AB,CG$4)</f>
        <v>0</v>
      </c>
      <c r="CV26" s="48">
        <f>SUMIFS('Detalii blocuri'!$N:$N,'Detalii blocuri'!$E:$E,$C26,'Detalii blocuri'!$F:$F,$D26,'Detalii blocuri'!$AB:$AB,CH$4)</f>
        <v>0</v>
      </c>
      <c r="CW26" s="110">
        <f>SUMIFS('Detalii blocuri'!$N:$N,'Detalii blocuri'!$E:$E,$C26,'Detalii blocuri'!$F:$F,$D26,'Detalii blocuri'!$AB:$AB,CI$4)</f>
        <v>0</v>
      </c>
      <c r="CX26" s="110">
        <f>SUMIFS('Detalii blocuri'!$N:$N,'Detalii blocuri'!$E:$E,$C26,'Detalii blocuri'!$F:$F,$D26,'Detalii blocuri'!$AB:$AB,CJ$4)</f>
        <v>0</v>
      </c>
      <c r="CY26" s="111">
        <f>COUNTIFS('Detalii blocuri'!$E:$E,$C26,'Detalii blocuri'!$F:$F,$D26,'Detalii blocuri'!$L:$L,CY$3)</f>
        <v>0</v>
      </c>
      <c r="CZ26" s="112">
        <f>COUNTIFS('Detalii blocuri'!$E:$E,$C26,'Detalii blocuri'!$F:$F,$D26,'Detalii blocuri'!$L:$L,CZ$3)</f>
        <v>0</v>
      </c>
      <c r="DA26" s="112">
        <f>COUNTIFS('Detalii blocuri'!$E:$E,$C26,'Detalii blocuri'!$F:$F,$D26,'Detalii blocuri'!$L:$L,DA$3)</f>
        <v>0</v>
      </c>
      <c r="DB26" s="112">
        <f>COUNTIFS('Detalii blocuri'!$E:$E,$C26,'Detalii blocuri'!$F:$F,$D26,'Detalii blocuri'!$L:$L,DB$3)</f>
        <v>0</v>
      </c>
      <c r="DC26" s="112">
        <f>COUNTIFS('Detalii blocuri'!$E:$E,$C26,'Detalii blocuri'!$F:$F,$D26,'Detalii blocuri'!$L:$L,DC$3)</f>
        <v>0</v>
      </c>
      <c r="DD26" s="140">
        <f>COUNTIFS('Detalii blocuri'!$E:$E,$C26,'Detalii blocuri'!$F:$F,$D26,'Detalii blocuri'!$L:$L,DD$3)</f>
        <v>0</v>
      </c>
      <c r="DE26" s="112">
        <f>COUNTIFS('Detalii blocuri'!$E:$E,$C26,'Detalii blocuri'!$F:$F,$D26,'Detalii blocuri'!$L:$L,DE$3)</f>
        <v>0</v>
      </c>
      <c r="DF26" s="112">
        <f>COUNTIFS('Detalii blocuri'!$E:$E,$C26,'Detalii blocuri'!$F:$F,$D26,'Detalii blocuri'!$L:$L,DF$3)</f>
        <v>0</v>
      </c>
      <c r="DG26" s="112">
        <f>COUNTIFS('Detalii blocuri'!$E:$E,$C26,'Detalii blocuri'!$F:$F,$D26,'Detalii blocuri'!$L:$L,DG$3)</f>
        <v>0</v>
      </c>
      <c r="DH26" s="112">
        <f>COUNTIFS('Detalii blocuri'!$E:$E,$C26,'Detalii blocuri'!$F:$F,$D26,'Detalii blocuri'!$L:$L,DH$3)</f>
        <v>0</v>
      </c>
      <c r="DI26" s="140">
        <f>COUNTIFS('Detalii blocuri'!$E:$E,$C26,'Detalii blocuri'!$F:$F,$D26,'Detalii blocuri'!$L:$L,DI$3)</f>
        <v>0</v>
      </c>
      <c r="DJ26" s="112">
        <f>COUNTIFS('Detalii blocuri'!$E:$E,$C26,'Detalii blocuri'!$F:$F,$D26,'Detalii blocuri'!$L:$L,DJ$3)</f>
        <v>0</v>
      </c>
      <c r="DK26" s="112">
        <f>COUNTIFS('Detalii blocuri'!$E:$E,$C26,'Detalii blocuri'!$F:$F,$D26,'Detalii blocuri'!$L:$L,DK$3)</f>
        <v>0</v>
      </c>
      <c r="DL26" s="112">
        <f>COUNTIFS('Detalii blocuri'!$E:$E,$C26,'Detalii blocuri'!$F:$F,$D26,'Detalii blocuri'!$L:$L,DL$3)</f>
        <v>0</v>
      </c>
      <c r="DM26" s="112">
        <f>COUNTIFS('Detalii blocuri'!$E:$E,$C26,'Detalii blocuri'!$F:$F,$D26,'Detalii blocuri'!$L:$L,DM$3)</f>
        <v>0</v>
      </c>
      <c r="DN26" s="140">
        <f>COUNTIFS('Detalii blocuri'!$E:$E,$C26,'Detalii blocuri'!$F:$F,$D26,'Detalii blocuri'!$L:$L,DN$3)</f>
        <v>0</v>
      </c>
      <c r="DO26" s="112">
        <f>COUNTIFS('Detalii blocuri'!$E:$E,$C26,'Detalii blocuri'!$F:$F,$D26,'Detalii blocuri'!$L:$L,DO$3)</f>
        <v>0</v>
      </c>
      <c r="DP26" s="112">
        <f>COUNTIFS('Detalii blocuri'!$E:$E,$C26,'Detalii blocuri'!$F:$F,$D26,'Detalii blocuri'!$L:$L,DP$3)</f>
        <v>0</v>
      </c>
      <c r="DQ26" s="112">
        <f>COUNTIFS('Detalii blocuri'!$E:$E,$C26,'Detalii blocuri'!$F:$F,$D26,'Detalii blocuri'!$L:$L,DQ$3)</f>
        <v>0</v>
      </c>
      <c r="DR26" s="112">
        <f>COUNTIFS('Detalii blocuri'!$E:$E,$C26,'Detalii blocuri'!$F:$F,$D26,'Detalii blocuri'!$L:$L,DR$3)</f>
        <v>0</v>
      </c>
      <c r="DS26" s="140">
        <f>COUNTIFS('Detalii blocuri'!$E:$E,$C26,'Detalii blocuri'!$F:$F,$D26,'Detalii blocuri'!$L:$L,DS$3)</f>
        <v>0</v>
      </c>
      <c r="DT26" s="112">
        <f>COUNTIFS('Detalii blocuri'!$E:$E,$C26,'Detalii blocuri'!$F:$F,$D26,'Detalii blocuri'!$L:$L,DT$3)</f>
        <v>0</v>
      </c>
      <c r="DU26" s="112">
        <f>COUNTIFS('Detalii blocuri'!$E:$E,$C26,'Detalii blocuri'!$F:$F,$D26,'Detalii blocuri'!$L:$L,DU$3)</f>
        <v>0</v>
      </c>
      <c r="DV26" s="112">
        <f>COUNTIFS('Detalii blocuri'!$E:$E,$C26,'Detalii blocuri'!$F:$F,$D26,'Detalii blocuri'!$L:$L,DV$3)</f>
        <v>0</v>
      </c>
      <c r="DW26" s="112">
        <f>COUNTIFS('Detalii blocuri'!$E:$E,$C26,'Detalii blocuri'!$F:$F,$D26,'Detalii blocuri'!$L:$L,DW$3)</f>
        <v>0</v>
      </c>
      <c r="DX26" s="140">
        <f>COUNTIFS('Detalii blocuri'!$E:$E,$C26,'Detalii blocuri'!$F:$F,$D26,'Detalii blocuri'!$L:$L,DX$3)</f>
        <v>0</v>
      </c>
      <c r="DY26" s="112">
        <f>COUNTIFS('Detalii blocuri'!$E:$E,$C26,'Detalii blocuri'!$F:$F,$D26,'Detalii blocuri'!$L:$L,DY$3)</f>
        <v>0</v>
      </c>
      <c r="DZ26" s="112">
        <f>COUNTIFS('Detalii blocuri'!$E:$E,$C26,'Detalii blocuri'!$F:$F,$D26,'Detalii blocuri'!$L:$L,DZ$3)</f>
        <v>0</v>
      </c>
      <c r="EA26" s="112">
        <f>COUNTIFS('Detalii blocuri'!$E:$E,$C26,'Detalii blocuri'!$F:$F,$D26,'Detalii blocuri'!$L:$L,EA$3)</f>
        <v>0</v>
      </c>
    </row>
    <row r="27" spans="1:131">
      <c r="B27" s="258" t="s">
        <v>650</v>
      </c>
      <c r="C27" s="363" t="s">
        <v>206</v>
      </c>
      <c r="D27" s="261" t="s">
        <v>1193</v>
      </c>
      <c r="E27" s="261"/>
      <c r="F27" s="262" t="s">
        <v>1054</v>
      </c>
      <c r="G27" s="300" t="s">
        <v>9</v>
      </c>
      <c r="H27" s="257" t="s">
        <v>9</v>
      </c>
      <c r="I27" s="318"/>
      <c r="J27" s="259">
        <v>46.93</v>
      </c>
      <c r="K27" s="259">
        <v>23.67</v>
      </c>
      <c r="L27" s="319">
        <v>1511</v>
      </c>
      <c r="M27" s="320">
        <v>1600</v>
      </c>
      <c r="N27" s="320">
        <v>1865</v>
      </c>
      <c r="O27" s="320">
        <v>2119</v>
      </c>
      <c r="P27" s="320"/>
      <c r="Q27" s="320"/>
      <c r="R27" s="320"/>
      <c r="S27" s="320"/>
      <c r="T27" s="320"/>
      <c r="U27" s="320"/>
      <c r="V27" s="321"/>
      <c r="W27" s="334">
        <f t="shared" si="1"/>
        <v>0.7130722038697499</v>
      </c>
      <c r="X27" s="335" t="str">
        <f t="shared" si="2"/>
        <v/>
      </c>
      <c r="Y27" s="301"/>
      <c r="Z27" s="301"/>
      <c r="AA27" s="301">
        <f t="shared" si="18"/>
        <v>0</v>
      </c>
      <c r="AB27" s="68">
        <f t="shared" si="16"/>
        <v>0</v>
      </c>
      <c r="AC27" s="301" t="e">
        <f t="shared" si="17"/>
        <v>#DIV/0!</v>
      </c>
      <c r="AD27" s="301">
        <v>3</v>
      </c>
      <c r="AE27" s="322"/>
      <c r="AF27" s="323" t="e">
        <f>COUNTIFS('Detalii blocuri'!AI:AI,"*/planuri*",'Detalii blocuri'!E:E,C27,'Detalii blocuri'!F:F,D27)/AJ27</f>
        <v>#DIV/0!</v>
      </c>
      <c r="AG27" s="324" t="e">
        <f>COUNTIFS('Detalii blocuri'!K:K,"&gt;0",'Detalii blocuri'!E:E,C27,'Detalii blocuri'!F:F,D27)/AJ27</f>
        <v>#DIV/0!</v>
      </c>
      <c r="AH27" s="324" t="e">
        <f>COUNTIFS('Detalii blocuri'!N:N,"&gt;0",'Detalii blocuri'!E:E,C27,'Detalii blocuri'!F:F,D27)/AJ27</f>
        <v>#DIV/0!</v>
      </c>
      <c r="AI27" s="325" t="e">
        <f t="shared" si="19"/>
        <v>#DIV/0!</v>
      </c>
      <c r="AJ27" s="326">
        <f>COUNTIFS('Detalii blocuri'!C:C,"&gt;0",'Detalii blocuri'!E:E,C27,'Detalii blocuri'!F:F,D27)</f>
        <v>0</v>
      </c>
      <c r="AK27" s="47">
        <f>SUMIFS('Detalii blocuri'!K:K,'Detalii blocuri'!E:E,C27,'Detalii blocuri'!F:F,D27)</f>
        <v>0</v>
      </c>
      <c r="AL27" s="47">
        <f>SUMIFS('Detalii blocuri'!N:N,'Detalii blocuri'!E:E,C27,'Detalii blocuri'!F:F,D27)</f>
        <v>0</v>
      </c>
      <c r="AM27" s="327" t="e">
        <f t="shared" si="20"/>
        <v>#DIV/0!</v>
      </c>
      <c r="AN27" s="65" t="e">
        <f>COUNTIFS('Detalii blocuri'!C:C,"&gt;0",'Detalii blocuri'!J:J,"da*",'Detalii blocuri'!E:E,C27,'Detalii blocuri'!F:F,D27)/AJ27</f>
        <v>#DIV/0!</v>
      </c>
      <c r="AO27" s="66" t="e">
        <f>SUMIFS('Detalii blocuri'!K:K,'Detalii blocuri'!J:J,"da*",'Detalii blocuri'!E:E,C27,'Detalii blocuri'!F:F,D27)/AK27</f>
        <v>#DIV/0!</v>
      </c>
      <c r="AP27" s="67" t="e">
        <f>SUMIFS('Detalii blocuri'!N:N,'Detalii blocuri'!J:J,"da*",'Detalii blocuri'!E:E,C27,'Detalii blocuri'!F:F,D27)/AL27</f>
        <v>#DIV/0!</v>
      </c>
      <c r="AQ27" s="328" t="e">
        <f>SUMIFS('Detalii blocuri'!N:N,'Detalii blocuri'!AD:AD,"*cf1*",'Detalii blocuri'!E:E,C27,'Detalii blocuri'!F:F,D27)/AL27</f>
        <v>#DIV/0!</v>
      </c>
      <c r="AR27" s="329" t="e">
        <f>SUMIFS('Detalii blocuri'!N:N,'Detalii blocuri'!AD:AD,"*cf2*",'Detalii blocuri'!E:E,C27,'Detalii blocuri'!F:F,D27)/AL27</f>
        <v>#DIV/0!</v>
      </c>
      <c r="AS27" s="330" t="e">
        <f>SUMIFS('Detalii blocuri'!N:N,'Detalii blocuri'!AD:AD,"*cf3*",'Detalii blocuri'!E:E,C27,'Detalii blocuri'!F:F,D27)/AL27</f>
        <v>#DIV/0!</v>
      </c>
      <c r="AT27" s="330" t="e">
        <f>SUMIFS('Detalii blocuri'!N:N,'Detalii blocuri'!AD:AD,"*cămin*",'Detalii blocuri'!E:E,C27,'Detalii blocuri'!F:F,D27)/AL27</f>
        <v>#DIV/0!</v>
      </c>
      <c r="AU27" s="330" t="e">
        <f t="shared" si="21"/>
        <v>#DIV/0!</v>
      </c>
      <c r="AV27" s="331">
        <f>SUMIFS('Detalii blocuri'!O:O,'Detalii blocuri'!E:E,C27,'Detalii blocuri'!F:F,D27)</f>
        <v>0</v>
      </c>
      <c r="AW27" s="332">
        <f>SUMIFS('Detalii blocuri'!P:P,'Detalii blocuri'!E:E,C27,'Detalii blocuri'!F:F,D27)</f>
        <v>0</v>
      </c>
      <c r="AX27" s="332">
        <f>SUMIFS('Detalii blocuri'!Q:Q,'Detalii blocuri'!E:E,C27,'Detalii blocuri'!F:F,D27)</f>
        <v>0</v>
      </c>
      <c r="AY27" s="332">
        <f>SUMIFS('Detalii blocuri'!R:R,'Detalii blocuri'!E:E,C27,'Detalii blocuri'!F:F,D27)</f>
        <v>0</v>
      </c>
      <c r="AZ27" s="332">
        <f>SUMIFS('Detalii blocuri'!S:S,'Detalii blocuri'!E:E,C27,'Detalii blocuri'!F:F,D27)</f>
        <v>0</v>
      </c>
      <c r="BA27" s="332">
        <f>SUMIFS('Detalii blocuri'!T:T,'Detalii blocuri'!E:E,C27,'Detalii blocuri'!F:F,D27)</f>
        <v>0</v>
      </c>
      <c r="BB27" s="333">
        <f t="shared" si="22"/>
        <v>0</v>
      </c>
      <c r="BC27" s="100" t="e">
        <f t="shared" si="23"/>
        <v>#DIV/0!</v>
      </c>
      <c r="BD27" s="97" t="e">
        <f t="shared" si="24"/>
        <v>#DIV/0!</v>
      </c>
      <c r="BE27" s="97" t="e">
        <f t="shared" si="25"/>
        <v>#DIV/0!</v>
      </c>
      <c r="BF27" s="97" t="e">
        <f t="shared" si="26"/>
        <v>#DIV/0!</v>
      </c>
      <c r="BG27" s="97" t="e">
        <f t="shared" si="27"/>
        <v>#DIV/0!</v>
      </c>
      <c r="BH27" s="98" t="e">
        <f t="shared" si="28"/>
        <v>#DIV/0!</v>
      </c>
      <c r="BI27" s="105">
        <f>COUNTIFS('Detalii blocuri'!$E:$E,$C27,'Detalii blocuri'!$F:$F,$D27,'Detalii blocuri'!$AB:$AB,BI$4)</f>
        <v>0</v>
      </c>
      <c r="BJ27" s="106">
        <f>COUNTIFS('Detalii blocuri'!$E:$E,$C27,'Detalii blocuri'!$F:$F,$D27,'Detalii blocuri'!$AB:$AB,BJ$4)</f>
        <v>0</v>
      </c>
      <c r="BK27" s="106">
        <f>COUNTIFS('Detalii blocuri'!$E:$E,$C27,'Detalii blocuri'!$F:$F,$D27,'Detalii blocuri'!$AB:$AB,BK$4)</f>
        <v>0</v>
      </c>
      <c r="BL27" s="106">
        <f>COUNTIFS('Detalii blocuri'!$E:$E,$C27,'Detalii blocuri'!$F:$F,$D27,'Detalii blocuri'!$AB:$AB,BL$4)</f>
        <v>0</v>
      </c>
      <c r="BM27" s="106">
        <f>COUNTIFS('Detalii blocuri'!$E:$E,$C27,'Detalii blocuri'!$F:$F,$D27,'Detalii blocuri'!$AB:$AB,BM$4)</f>
        <v>0</v>
      </c>
      <c r="BN27" s="45">
        <f>COUNTIFS('Detalii blocuri'!$E:$E,$C27,'Detalii blocuri'!$F:$F,$D27,'Detalii blocuri'!$AB:$AB,BN$4)</f>
        <v>0</v>
      </c>
      <c r="BO27" s="106">
        <f>COUNTIFS('Detalii blocuri'!$E:$E,$C27,'Detalii blocuri'!$F:$F,$D27,'Detalii blocuri'!$AB:$AB,BO$4)</f>
        <v>0</v>
      </c>
      <c r="BP27" s="106">
        <f>COUNTIFS('Detalii blocuri'!$E:$E,$C27,'Detalii blocuri'!$F:$F,$D27,'Detalii blocuri'!$AB:$AB,BP$4)</f>
        <v>0</v>
      </c>
      <c r="BQ27" s="45">
        <f>COUNTIFS('Detalii blocuri'!$E:$E,$C27,'Detalii blocuri'!$F:$F,$D27,'Detalii blocuri'!$AB:$AB,BQ$4)</f>
        <v>0</v>
      </c>
      <c r="BR27" s="106">
        <f>COUNTIFS('Detalii blocuri'!$E:$E,$C27,'Detalii blocuri'!$F:$F,$D27,'Detalii blocuri'!$AB:$AB,BR$4)</f>
        <v>0</v>
      </c>
      <c r="BS27" s="106">
        <f>COUNTIFS('Detalii blocuri'!$E:$E,$C27,'Detalii blocuri'!$F:$F,$D27,'Detalii blocuri'!$AB:$AB,BS$4)</f>
        <v>0</v>
      </c>
      <c r="BT27" s="45">
        <f>COUNTIFS('Detalii blocuri'!$E:$E,$C27,'Detalii blocuri'!$F:$F,$D27,'Detalii blocuri'!$AB:$AB,BT$4)</f>
        <v>0</v>
      </c>
      <c r="BU27" s="106">
        <f>COUNTIFS('Detalii blocuri'!$E:$E,$C27,'Detalii blocuri'!$F:$F,$D27,'Detalii blocuri'!$AB:$AB,BU$4)</f>
        <v>0</v>
      </c>
      <c r="BV27" s="106">
        <f>COUNTIFS('Detalii blocuri'!$E:$E,$C27,'Detalii blocuri'!$F:$F,$D27,'Detalii blocuri'!$AB:$AB,BV$4)</f>
        <v>0</v>
      </c>
      <c r="BW27" s="107">
        <f>SUMIFS('Detalii blocuri'!$K:$K,'Detalii blocuri'!$E:$E,$C27,'Detalii blocuri'!$F:$F,$D27,'Detalii blocuri'!$AB:$AB,BW$4)</f>
        <v>0</v>
      </c>
      <c r="BX27" s="108">
        <f>SUMIFS('Detalii blocuri'!$K:$K,'Detalii blocuri'!$E:$E,$C27,'Detalii blocuri'!$F:$F,$D27,'Detalii blocuri'!$AB:$AB,BX$4)</f>
        <v>0</v>
      </c>
      <c r="BY27" s="108">
        <f>SUMIFS('Detalii blocuri'!$K:$K,'Detalii blocuri'!$E:$E,$C27,'Detalii blocuri'!$F:$F,$D27,'Detalii blocuri'!$AB:$AB,BY$4)</f>
        <v>0</v>
      </c>
      <c r="BZ27" s="108">
        <f>SUMIFS('Detalii blocuri'!$K:$K,'Detalii blocuri'!$E:$E,$C27,'Detalii blocuri'!$F:$F,$D27,'Detalii blocuri'!$AB:$AB,BZ$4)</f>
        <v>0</v>
      </c>
      <c r="CA27" s="108">
        <f>SUMIFS('Detalii blocuri'!$K:$K,'Detalii blocuri'!$E:$E,$C27,'Detalii blocuri'!$F:$F,$D27,'Detalii blocuri'!$AB:$AB,CA$4)</f>
        <v>0</v>
      </c>
      <c r="CB27" s="46">
        <f>SUMIFS('Detalii blocuri'!$K:$K,'Detalii blocuri'!$E:$E,$C27,'Detalii blocuri'!$F:$F,$D27,'Detalii blocuri'!$AB:$AB,CB$4)</f>
        <v>0</v>
      </c>
      <c r="CC27" s="108">
        <f>SUMIFS('Detalii blocuri'!$K:$K,'Detalii blocuri'!$E:$E,$C27,'Detalii blocuri'!$F:$F,$D27,'Detalii blocuri'!$AB:$AB,CC$4)</f>
        <v>0</v>
      </c>
      <c r="CD27" s="108">
        <f>SUMIFS('Detalii blocuri'!$K:$K,'Detalii blocuri'!$E:$E,$C27,'Detalii blocuri'!$F:$F,$D27,'Detalii blocuri'!$AB:$AB,CD$4)</f>
        <v>0</v>
      </c>
      <c r="CE27" s="46">
        <f>SUMIFS('Detalii blocuri'!$K:$K,'Detalii blocuri'!$E:$E,$C27,'Detalii blocuri'!$F:$F,$D27,'Detalii blocuri'!$AB:$AB,CE$4)</f>
        <v>0</v>
      </c>
      <c r="CF27" s="108">
        <f>SUMIFS('Detalii blocuri'!$K:$K,'Detalii blocuri'!$E:$E,$C27,'Detalii blocuri'!$F:$F,$D27,'Detalii blocuri'!$AB:$AB,CF$4)</f>
        <v>0</v>
      </c>
      <c r="CG27" s="108">
        <f>SUMIFS('Detalii blocuri'!$K:$K,'Detalii blocuri'!$E:$E,$C27,'Detalii blocuri'!$F:$F,$D27,'Detalii blocuri'!$AB:$AB,CG$4)</f>
        <v>0</v>
      </c>
      <c r="CH27" s="46">
        <f>SUMIFS('Detalii blocuri'!$K:$K,'Detalii blocuri'!$E:$E,$C27,'Detalii blocuri'!$F:$F,$D27,'Detalii blocuri'!$AB:$AB,CH$4)</f>
        <v>0</v>
      </c>
      <c r="CI27" s="108">
        <f>SUMIFS('Detalii blocuri'!$K:$K,'Detalii blocuri'!$E:$E,$C27,'Detalii blocuri'!$F:$F,$D27,'Detalii blocuri'!$AB:$AB,CI$4)</f>
        <v>0</v>
      </c>
      <c r="CJ27" s="108">
        <f>SUMIFS('Detalii blocuri'!$K:$K,'Detalii blocuri'!$E:$E,$C27,'Detalii blocuri'!$F:$F,$D27,'Detalii blocuri'!$AB:$AB,CJ$4)</f>
        <v>0</v>
      </c>
      <c r="CK27" s="109">
        <f>SUMIFS('Detalii blocuri'!$N:$N,'Detalii blocuri'!$E:$E,$C27,'Detalii blocuri'!$F:$F,$D27,'Detalii blocuri'!$AB:$AB,BW$4)</f>
        <v>0</v>
      </c>
      <c r="CL27" s="110">
        <f>SUMIFS('Detalii blocuri'!$N:$N,'Detalii blocuri'!$E:$E,$C27,'Detalii blocuri'!$F:$F,$D27,'Detalii blocuri'!$AB:$AB,BX$4)</f>
        <v>0</v>
      </c>
      <c r="CM27" s="110">
        <f>SUMIFS('Detalii blocuri'!$N:$N,'Detalii blocuri'!$E:$E,$C27,'Detalii blocuri'!$F:$F,$D27,'Detalii blocuri'!$AB:$AB,BY$4)</f>
        <v>0</v>
      </c>
      <c r="CN27" s="110">
        <f>SUMIFS('Detalii blocuri'!$N:$N,'Detalii blocuri'!$E:$E,$C27,'Detalii blocuri'!$F:$F,$D27,'Detalii blocuri'!$AB:$AB,BZ$4)</f>
        <v>0</v>
      </c>
      <c r="CO27" s="110">
        <f>SUMIFS('Detalii blocuri'!$N:$N,'Detalii blocuri'!$E:$E,$C27,'Detalii blocuri'!$F:$F,$D27,'Detalii blocuri'!$AB:$AB,CA$4)</f>
        <v>0</v>
      </c>
      <c r="CP27" s="48">
        <f>SUMIFS('Detalii blocuri'!$N:$N,'Detalii blocuri'!$E:$E,$C27,'Detalii blocuri'!$F:$F,$D27,'Detalii blocuri'!$AB:$AB,CB$4)</f>
        <v>0</v>
      </c>
      <c r="CQ27" s="110">
        <f>SUMIFS('Detalii blocuri'!$N:$N,'Detalii blocuri'!$E:$E,$C27,'Detalii blocuri'!$F:$F,$D27,'Detalii blocuri'!$AB:$AB,CC$4)</f>
        <v>0</v>
      </c>
      <c r="CR27" s="110">
        <f>SUMIFS('Detalii blocuri'!$N:$N,'Detalii blocuri'!$E:$E,$C27,'Detalii blocuri'!$F:$F,$D27,'Detalii blocuri'!$AB:$AB,CD$4)</f>
        <v>0</v>
      </c>
      <c r="CS27" s="48">
        <f>SUMIFS('Detalii blocuri'!$N:$N,'Detalii blocuri'!$E:$E,$C27,'Detalii blocuri'!$F:$F,$D27,'Detalii blocuri'!$AB:$AB,CE$4)</f>
        <v>0</v>
      </c>
      <c r="CT27" s="110">
        <f>SUMIFS('Detalii blocuri'!$N:$N,'Detalii blocuri'!$E:$E,$C27,'Detalii blocuri'!$F:$F,$D27,'Detalii blocuri'!$AB:$AB,CF$4)</f>
        <v>0</v>
      </c>
      <c r="CU27" s="110">
        <f>SUMIFS('Detalii blocuri'!$N:$N,'Detalii blocuri'!$E:$E,$C27,'Detalii blocuri'!$F:$F,$D27,'Detalii blocuri'!$AB:$AB,CG$4)</f>
        <v>0</v>
      </c>
      <c r="CV27" s="48">
        <f>SUMIFS('Detalii blocuri'!$N:$N,'Detalii blocuri'!$E:$E,$C27,'Detalii blocuri'!$F:$F,$D27,'Detalii blocuri'!$AB:$AB,CH$4)</f>
        <v>0</v>
      </c>
      <c r="CW27" s="110">
        <f>SUMIFS('Detalii blocuri'!$N:$N,'Detalii blocuri'!$E:$E,$C27,'Detalii blocuri'!$F:$F,$D27,'Detalii blocuri'!$AB:$AB,CI$4)</f>
        <v>0</v>
      </c>
      <c r="CX27" s="110">
        <f>SUMIFS('Detalii blocuri'!$N:$N,'Detalii blocuri'!$E:$E,$C27,'Detalii blocuri'!$F:$F,$D27,'Detalii blocuri'!$AB:$AB,CJ$4)</f>
        <v>0</v>
      </c>
      <c r="CY27" s="111">
        <f>COUNTIFS('Detalii blocuri'!$E:$E,$C27,'Detalii blocuri'!$F:$F,$D27,'Detalii blocuri'!$L:$L,CY$3)</f>
        <v>0</v>
      </c>
      <c r="CZ27" s="112">
        <f>COUNTIFS('Detalii blocuri'!$E:$E,$C27,'Detalii blocuri'!$F:$F,$D27,'Detalii blocuri'!$L:$L,CZ$3)</f>
        <v>0</v>
      </c>
      <c r="DA27" s="112">
        <f>COUNTIFS('Detalii blocuri'!$E:$E,$C27,'Detalii blocuri'!$F:$F,$D27,'Detalii blocuri'!$L:$L,DA$3)</f>
        <v>0</v>
      </c>
      <c r="DB27" s="112">
        <f>COUNTIFS('Detalii blocuri'!$E:$E,$C27,'Detalii blocuri'!$F:$F,$D27,'Detalii blocuri'!$L:$L,DB$3)</f>
        <v>0</v>
      </c>
      <c r="DC27" s="112">
        <f>COUNTIFS('Detalii blocuri'!$E:$E,$C27,'Detalii blocuri'!$F:$F,$D27,'Detalii blocuri'!$L:$L,DC$3)</f>
        <v>0</v>
      </c>
      <c r="DD27" s="140">
        <f>COUNTIFS('Detalii blocuri'!$E:$E,$C27,'Detalii blocuri'!$F:$F,$D27,'Detalii blocuri'!$L:$L,DD$3)</f>
        <v>0</v>
      </c>
      <c r="DE27" s="112">
        <f>COUNTIFS('Detalii blocuri'!$E:$E,$C27,'Detalii blocuri'!$F:$F,$D27,'Detalii blocuri'!$L:$L,DE$3)</f>
        <v>0</v>
      </c>
      <c r="DF27" s="112">
        <f>COUNTIFS('Detalii blocuri'!$E:$E,$C27,'Detalii blocuri'!$F:$F,$D27,'Detalii blocuri'!$L:$L,DF$3)</f>
        <v>0</v>
      </c>
      <c r="DG27" s="112">
        <f>COUNTIFS('Detalii blocuri'!$E:$E,$C27,'Detalii blocuri'!$F:$F,$D27,'Detalii blocuri'!$L:$L,DG$3)</f>
        <v>0</v>
      </c>
      <c r="DH27" s="112">
        <f>COUNTIFS('Detalii blocuri'!$E:$E,$C27,'Detalii blocuri'!$F:$F,$D27,'Detalii blocuri'!$L:$L,DH$3)</f>
        <v>0</v>
      </c>
      <c r="DI27" s="140">
        <f>COUNTIFS('Detalii blocuri'!$E:$E,$C27,'Detalii blocuri'!$F:$F,$D27,'Detalii blocuri'!$L:$L,DI$3)</f>
        <v>0</v>
      </c>
      <c r="DJ27" s="112">
        <f>COUNTIFS('Detalii blocuri'!$E:$E,$C27,'Detalii blocuri'!$F:$F,$D27,'Detalii blocuri'!$L:$L,DJ$3)</f>
        <v>0</v>
      </c>
      <c r="DK27" s="112">
        <f>COUNTIFS('Detalii blocuri'!$E:$E,$C27,'Detalii blocuri'!$F:$F,$D27,'Detalii blocuri'!$L:$L,DK$3)</f>
        <v>0</v>
      </c>
      <c r="DL27" s="112">
        <f>COUNTIFS('Detalii blocuri'!$E:$E,$C27,'Detalii blocuri'!$F:$F,$D27,'Detalii blocuri'!$L:$L,DL$3)</f>
        <v>0</v>
      </c>
      <c r="DM27" s="112">
        <f>COUNTIFS('Detalii blocuri'!$E:$E,$C27,'Detalii blocuri'!$F:$F,$D27,'Detalii blocuri'!$L:$L,DM$3)</f>
        <v>0</v>
      </c>
      <c r="DN27" s="140">
        <f>COUNTIFS('Detalii blocuri'!$E:$E,$C27,'Detalii blocuri'!$F:$F,$D27,'Detalii blocuri'!$L:$L,DN$3)</f>
        <v>0</v>
      </c>
      <c r="DO27" s="112">
        <f>COUNTIFS('Detalii blocuri'!$E:$E,$C27,'Detalii blocuri'!$F:$F,$D27,'Detalii blocuri'!$L:$L,DO$3)</f>
        <v>0</v>
      </c>
      <c r="DP27" s="112">
        <f>COUNTIFS('Detalii blocuri'!$E:$E,$C27,'Detalii blocuri'!$F:$F,$D27,'Detalii blocuri'!$L:$L,DP$3)</f>
        <v>0</v>
      </c>
      <c r="DQ27" s="112">
        <f>COUNTIFS('Detalii blocuri'!$E:$E,$C27,'Detalii blocuri'!$F:$F,$D27,'Detalii blocuri'!$L:$L,DQ$3)</f>
        <v>0</v>
      </c>
      <c r="DR27" s="112">
        <f>COUNTIFS('Detalii blocuri'!$E:$E,$C27,'Detalii blocuri'!$F:$F,$D27,'Detalii blocuri'!$L:$L,DR$3)</f>
        <v>0</v>
      </c>
      <c r="DS27" s="140">
        <f>COUNTIFS('Detalii blocuri'!$E:$E,$C27,'Detalii blocuri'!$F:$F,$D27,'Detalii blocuri'!$L:$L,DS$3)</f>
        <v>0</v>
      </c>
      <c r="DT27" s="112">
        <f>COUNTIFS('Detalii blocuri'!$E:$E,$C27,'Detalii blocuri'!$F:$F,$D27,'Detalii blocuri'!$L:$L,DT$3)</f>
        <v>0</v>
      </c>
      <c r="DU27" s="112">
        <f>COUNTIFS('Detalii blocuri'!$E:$E,$C27,'Detalii blocuri'!$F:$F,$D27,'Detalii blocuri'!$L:$L,DU$3)</f>
        <v>0</v>
      </c>
      <c r="DV27" s="112">
        <f>COUNTIFS('Detalii blocuri'!$E:$E,$C27,'Detalii blocuri'!$F:$F,$D27,'Detalii blocuri'!$L:$L,DV$3)</f>
        <v>0</v>
      </c>
      <c r="DW27" s="112">
        <f>COUNTIFS('Detalii blocuri'!$E:$E,$C27,'Detalii blocuri'!$F:$F,$D27,'Detalii blocuri'!$L:$L,DW$3)</f>
        <v>0</v>
      </c>
      <c r="DX27" s="140">
        <f>COUNTIFS('Detalii blocuri'!$E:$E,$C27,'Detalii blocuri'!$F:$F,$D27,'Detalii blocuri'!$L:$L,DX$3)</f>
        <v>0</v>
      </c>
      <c r="DY27" s="112">
        <f>COUNTIFS('Detalii blocuri'!$E:$E,$C27,'Detalii blocuri'!$F:$F,$D27,'Detalii blocuri'!$L:$L,DY$3)</f>
        <v>0</v>
      </c>
      <c r="DZ27" s="112">
        <f>COUNTIFS('Detalii blocuri'!$E:$E,$C27,'Detalii blocuri'!$F:$F,$D27,'Detalii blocuri'!$L:$L,DZ$3)</f>
        <v>0</v>
      </c>
      <c r="EA27" s="112">
        <f>COUNTIFS('Detalii blocuri'!$E:$E,$C27,'Detalii blocuri'!$F:$F,$D27,'Detalii blocuri'!$L:$L,EA$3)</f>
        <v>0</v>
      </c>
    </row>
    <row r="28" spans="1:131">
      <c r="B28" s="258" t="s">
        <v>650</v>
      </c>
      <c r="C28" s="363" t="s">
        <v>206</v>
      </c>
      <c r="D28" s="261" t="s">
        <v>1061</v>
      </c>
      <c r="E28" s="261"/>
      <c r="F28" s="262" t="s">
        <v>1054</v>
      </c>
      <c r="G28" s="300" t="s">
        <v>9</v>
      </c>
      <c r="H28" s="257" t="s">
        <v>9</v>
      </c>
      <c r="I28" s="318"/>
      <c r="J28" s="259">
        <v>46.91</v>
      </c>
      <c r="K28" s="259">
        <v>24.16</v>
      </c>
      <c r="L28" s="319">
        <v>1138</v>
      </c>
      <c r="M28" s="320">
        <v>1264</v>
      </c>
      <c r="N28" s="320">
        <v>1389</v>
      </c>
      <c r="O28" s="320">
        <v>1506</v>
      </c>
      <c r="P28" s="320"/>
      <c r="Q28" s="320"/>
      <c r="R28" s="320"/>
      <c r="S28" s="320"/>
      <c r="T28" s="320"/>
      <c r="U28" s="320"/>
      <c r="V28" s="321"/>
      <c r="W28" s="334">
        <f t="shared" si="1"/>
        <v>0.75564409030544488</v>
      </c>
      <c r="X28" s="335" t="str">
        <f t="shared" si="2"/>
        <v/>
      </c>
      <c r="Y28" s="301"/>
      <c r="Z28" s="301"/>
      <c r="AA28" s="301">
        <f t="shared" si="18"/>
        <v>0</v>
      </c>
      <c r="AB28" s="68">
        <f t="shared" si="16"/>
        <v>0</v>
      </c>
      <c r="AC28" s="301" t="e">
        <f t="shared" si="17"/>
        <v>#DIV/0!</v>
      </c>
      <c r="AD28" s="301">
        <v>3</v>
      </c>
      <c r="AE28" s="322"/>
      <c r="AF28" s="323">
        <f>COUNTIFS('Detalii blocuri'!AI:AI,"*/planuri*",'Detalii blocuri'!E:E,C28,'Detalii blocuri'!F:F,D28)/AJ28</f>
        <v>1</v>
      </c>
      <c r="AG28" s="324">
        <f>COUNTIFS('Detalii blocuri'!K:K,"&gt;0",'Detalii blocuri'!E:E,C28,'Detalii blocuri'!F:F,D28)/AJ28</f>
        <v>1</v>
      </c>
      <c r="AH28" s="324">
        <f>COUNTIFS('Detalii blocuri'!N:N,"&gt;0",'Detalii blocuri'!E:E,C28,'Detalii blocuri'!F:F,D28)/AJ28</f>
        <v>1</v>
      </c>
      <c r="AI28" s="325">
        <f t="shared" si="19"/>
        <v>1</v>
      </c>
      <c r="AJ28" s="326">
        <f>COUNTIFS('Detalii blocuri'!C:C,"&gt;0",'Detalii blocuri'!E:E,C28,'Detalii blocuri'!F:F,D28)</f>
        <v>2</v>
      </c>
      <c r="AK28" s="47">
        <f>SUMIFS('Detalii blocuri'!K:K,'Detalii blocuri'!E:E,C28,'Detalii blocuri'!F:F,D28)</f>
        <v>3</v>
      </c>
      <c r="AL28" s="47">
        <f>SUMIFS('Detalii blocuri'!N:N,'Detalii blocuri'!E:E,C28,'Detalii blocuri'!F:F,D28)</f>
        <v>12</v>
      </c>
      <c r="AM28" s="327">
        <f t="shared" si="20"/>
        <v>4</v>
      </c>
      <c r="AN28" s="65">
        <f>COUNTIFS('Detalii blocuri'!C:C,"&gt;0",'Detalii blocuri'!J:J,"da*",'Detalii blocuri'!E:E,C28,'Detalii blocuri'!F:F,D28)/AJ28</f>
        <v>0</v>
      </c>
      <c r="AO28" s="66">
        <f>SUMIFS('Detalii blocuri'!K:K,'Detalii blocuri'!J:J,"da*",'Detalii blocuri'!E:E,C28,'Detalii blocuri'!F:F,D28)/AK28</f>
        <v>0</v>
      </c>
      <c r="AP28" s="67">
        <f>SUMIFS('Detalii blocuri'!N:N,'Detalii blocuri'!J:J,"da*",'Detalii blocuri'!E:E,C28,'Detalii blocuri'!F:F,D28)/AL28</f>
        <v>0</v>
      </c>
      <c r="AQ28" s="328">
        <f>SUMIFS('Detalii blocuri'!N:N,'Detalii blocuri'!AD:AD,"*cf1*",'Detalii blocuri'!E:E,C28,'Detalii blocuri'!F:F,D28)/AL28</f>
        <v>0</v>
      </c>
      <c r="AR28" s="329">
        <f>SUMIFS('Detalii blocuri'!N:N,'Detalii blocuri'!AD:AD,"*cf2*",'Detalii blocuri'!E:E,C28,'Detalii blocuri'!F:F,D28)/AL28</f>
        <v>0</v>
      </c>
      <c r="AS28" s="330">
        <f>SUMIFS('Detalii blocuri'!N:N,'Detalii blocuri'!AD:AD,"*cf3*",'Detalii blocuri'!E:E,C28,'Detalii blocuri'!F:F,D28)/AL28</f>
        <v>0</v>
      </c>
      <c r="AT28" s="330">
        <f>SUMIFS('Detalii blocuri'!N:N,'Detalii blocuri'!AD:AD,"*cămin*",'Detalii blocuri'!E:E,C28,'Detalii blocuri'!F:F,D28)/AL28</f>
        <v>0</v>
      </c>
      <c r="AU28" s="330">
        <f t="shared" si="21"/>
        <v>1</v>
      </c>
      <c r="AV28" s="331">
        <f>SUMIFS('Detalii blocuri'!O:O,'Detalii blocuri'!E:E,C28,'Detalii blocuri'!F:F,D28)</f>
        <v>0</v>
      </c>
      <c r="AW28" s="332">
        <f>SUMIFS('Detalii blocuri'!P:P,'Detalii blocuri'!E:E,C28,'Detalii blocuri'!F:F,D28)</f>
        <v>0</v>
      </c>
      <c r="AX28" s="332">
        <f>SUMIFS('Detalii blocuri'!Q:Q,'Detalii blocuri'!E:E,C28,'Detalii blocuri'!F:F,D28)</f>
        <v>6</v>
      </c>
      <c r="AY28" s="332">
        <f>SUMIFS('Detalii blocuri'!R:R,'Detalii blocuri'!E:E,C28,'Detalii blocuri'!F:F,D28)</f>
        <v>6</v>
      </c>
      <c r="AZ28" s="332">
        <f>SUMIFS('Detalii blocuri'!S:S,'Detalii blocuri'!E:E,C28,'Detalii blocuri'!F:F,D28)</f>
        <v>0</v>
      </c>
      <c r="BA28" s="332">
        <f>SUMIFS('Detalii blocuri'!T:T,'Detalii blocuri'!E:E,C28,'Detalii blocuri'!F:F,D28)</f>
        <v>0</v>
      </c>
      <c r="BB28" s="333">
        <f t="shared" si="22"/>
        <v>0</v>
      </c>
      <c r="BC28" s="100">
        <f t="shared" si="23"/>
        <v>0</v>
      </c>
      <c r="BD28" s="97">
        <f t="shared" si="24"/>
        <v>0</v>
      </c>
      <c r="BE28" s="97">
        <f t="shared" si="25"/>
        <v>0.5</v>
      </c>
      <c r="BF28" s="97">
        <f t="shared" si="26"/>
        <v>0.5</v>
      </c>
      <c r="BG28" s="97">
        <f t="shared" si="27"/>
        <v>0</v>
      </c>
      <c r="BH28" s="98">
        <f t="shared" si="28"/>
        <v>0</v>
      </c>
      <c r="BI28" s="105">
        <f>COUNTIFS('Detalii blocuri'!$E:$E,$C28,'Detalii blocuri'!$F:$F,$D28,'Detalii blocuri'!$AB:$AB,BI$4)</f>
        <v>0</v>
      </c>
      <c r="BJ28" s="106">
        <f>COUNTIFS('Detalii blocuri'!$E:$E,$C28,'Detalii blocuri'!$F:$F,$D28,'Detalii blocuri'!$AB:$AB,BJ$4)</f>
        <v>0</v>
      </c>
      <c r="BK28" s="106">
        <f>COUNTIFS('Detalii blocuri'!$E:$E,$C28,'Detalii blocuri'!$F:$F,$D28,'Detalii blocuri'!$AB:$AB,BK$4)</f>
        <v>0</v>
      </c>
      <c r="BL28" s="106">
        <f>COUNTIFS('Detalii blocuri'!$E:$E,$C28,'Detalii blocuri'!$F:$F,$D28,'Detalii blocuri'!$AB:$AB,BL$4)</f>
        <v>0</v>
      </c>
      <c r="BM28" s="106">
        <f>COUNTIFS('Detalii blocuri'!$E:$E,$C28,'Detalii blocuri'!$F:$F,$D28,'Detalii blocuri'!$AB:$AB,BM$4)</f>
        <v>2</v>
      </c>
      <c r="BN28" s="45">
        <f>COUNTIFS('Detalii blocuri'!$E:$E,$C28,'Detalii blocuri'!$F:$F,$D28,'Detalii blocuri'!$AB:$AB,BN$4)</f>
        <v>0</v>
      </c>
      <c r="BO28" s="106">
        <f>COUNTIFS('Detalii blocuri'!$E:$E,$C28,'Detalii blocuri'!$F:$F,$D28,'Detalii blocuri'!$AB:$AB,BO$4)</f>
        <v>0</v>
      </c>
      <c r="BP28" s="106">
        <f>COUNTIFS('Detalii blocuri'!$E:$E,$C28,'Detalii blocuri'!$F:$F,$D28,'Detalii blocuri'!$AB:$AB,BP$4)</f>
        <v>0</v>
      </c>
      <c r="BQ28" s="45">
        <f>COUNTIFS('Detalii blocuri'!$E:$E,$C28,'Detalii blocuri'!$F:$F,$D28,'Detalii blocuri'!$AB:$AB,BQ$4)</f>
        <v>0</v>
      </c>
      <c r="BR28" s="106">
        <f>COUNTIFS('Detalii blocuri'!$E:$E,$C28,'Detalii blocuri'!$F:$F,$D28,'Detalii blocuri'!$AB:$AB,BR$4)</f>
        <v>0</v>
      </c>
      <c r="BS28" s="106">
        <f>COUNTIFS('Detalii blocuri'!$E:$E,$C28,'Detalii blocuri'!$F:$F,$D28,'Detalii blocuri'!$AB:$AB,BS$4)</f>
        <v>0</v>
      </c>
      <c r="BT28" s="45">
        <f>COUNTIFS('Detalii blocuri'!$E:$E,$C28,'Detalii blocuri'!$F:$F,$D28,'Detalii blocuri'!$AB:$AB,BT$4)</f>
        <v>0</v>
      </c>
      <c r="BU28" s="106">
        <f>COUNTIFS('Detalii blocuri'!$E:$E,$C28,'Detalii blocuri'!$F:$F,$D28,'Detalii blocuri'!$AB:$AB,BU$4)</f>
        <v>0</v>
      </c>
      <c r="BV28" s="106">
        <f>COUNTIFS('Detalii blocuri'!$E:$E,$C28,'Detalii blocuri'!$F:$F,$D28,'Detalii blocuri'!$AB:$AB,BV$4)</f>
        <v>0</v>
      </c>
      <c r="BW28" s="107">
        <f>SUMIFS('Detalii blocuri'!$K:$K,'Detalii blocuri'!$E:$E,$C28,'Detalii blocuri'!$F:$F,$D28,'Detalii blocuri'!$AB:$AB,BW$4)</f>
        <v>0</v>
      </c>
      <c r="BX28" s="108">
        <f>SUMIFS('Detalii blocuri'!$K:$K,'Detalii blocuri'!$E:$E,$C28,'Detalii blocuri'!$F:$F,$D28,'Detalii blocuri'!$AB:$AB,BX$4)</f>
        <v>0</v>
      </c>
      <c r="BY28" s="108">
        <f>SUMIFS('Detalii blocuri'!$K:$K,'Detalii blocuri'!$E:$E,$C28,'Detalii blocuri'!$F:$F,$D28,'Detalii blocuri'!$AB:$AB,BY$4)</f>
        <v>0</v>
      </c>
      <c r="BZ28" s="108">
        <f>SUMIFS('Detalii blocuri'!$K:$K,'Detalii blocuri'!$E:$E,$C28,'Detalii blocuri'!$F:$F,$D28,'Detalii blocuri'!$AB:$AB,BZ$4)</f>
        <v>0</v>
      </c>
      <c r="CA28" s="108">
        <f>SUMIFS('Detalii blocuri'!$K:$K,'Detalii blocuri'!$E:$E,$C28,'Detalii blocuri'!$F:$F,$D28,'Detalii blocuri'!$AB:$AB,CA$4)</f>
        <v>3</v>
      </c>
      <c r="CB28" s="46">
        <f>SUMIFS('Detalii blocuri'!$K:$K,'Detalii blocuri'!$E:$E,$C28,'Detalii blocuri'!$F:$F,$D28,'Detalii blocuri'!$AB:$AB,CB$4)</f>
        <v>0</v>
      </c>
      <c r="CC28" s="108">
        <f>SUMIFS('Detalii blocuri'!$K:$K,'Detalii blocuri'!$E:$E,$C28,'Detalii blocuri'!$F:$F,$D28,'Detalii blocuri'!$AB:$AB,CC$4)</f>
        <v>0</v>
      </c>
      <c r="CD28" s="108">
        <f>SUMIFS('Detalii blocuri'!$K:$K,'Detalii blocuri'!$E:$E,$C28,'Detalii blocuri'!$F:$F,$D28,'Detalii blocuri'!$AB:$AB,CD$4)</f>
        <v>0</v>
      </c>
      <c r="CE28" s="46">
        <f>SUMIFS('Detalii blocuri'!$K:$K,'Detalii blocuri'!$E:$E,$C28,'Detalii blocuri'!$F:$F,$D28,'Detalii blocuri'!$AB:$AB,CE$4)</f>
        <v>0</v>
      </c>
      <c r="CF28" s="108">
        <f>SUMIFS('Detalii blocuri'!$K:$K,'Detalii blocuri'!$E:$E,$C28,'Detalii blocuri'!$F:$F,$D28,'Detalii blocuri'!$AB:$AB,CF$4)</f>
        <v>0</v>
      </c>
      <c r="CG28" s="108">
        <f>SUMIFS('Detalii blocuri'!$K:$K,'Detalii blocuri'!$E:$E,$C28,'Detalii blocuri'!$F:$F,$D28,'Detalii blocuri'!$AB:$AB,CG$4)</f>
        <v>0</v>
      </c>
      <c r="CH28" s="46">
        <f>SUMIFS('Detalii blocuri'!$K:$K,'Detalii blocuri'!$E:$E,$C28,'Detalii blocuri'!$F:$F,$D28,'Detalii blocuri'!$AB:$AB,CH$4)</f>
        <v>0</v>
      </c>
      <c r="CI28" s="108">
        <f>SUMIFS('Detalii blocuri'!$K:$K,'Detalii blocuri'!$E:$E,$C28,'Detalii blocuri'!$F:$F,$D28,'Detalii blocuri'!$AB:$AB,CI$4)</f>
        <v>0</v>
      </c>
      <c r="CJ28" s="108">
        <f>SUMIFS('Detalii blocuri'!$K:$K,'Detalii blocuri'!$E:$E,$C28,'Detalii blocuri'!$F:$F,$D28,'Detalii blocuri'!$AB:$AB,CJ$4)</f>
        <v>0</v>
      </c>
      <c r="CK28" s="109">
        <f>SUMIFS('Detalii blocuri'!$N:$N,'Detalii blocuri'!$E:$E,$C28,'Detalii blocuri'!$F:$F,$D28,'Detalii blocuri'!$AB:$AB,BW$4)</f>
        <v>0</v>
      </c>
      <c r="CL28" s="110">
        <f>SUMIFS('Detalii blocuri'!$N:$N,'Detalii blocuri'!$E:$E,$C28,'Detalii blocuri'!$F:$F,$D28,'Detalii blocuri'!$AB:$AB,BX$4)</f>
        <v>0</v>
      </c>
      <c r="CM28" s="110">
        <f>SUMIFS('Detalii blocuri'!$N:$N,'Detalii blocuri'!$E:$E,$C28,'Detalii blocuri'!$F:$F,$D28,'Detalii blocuri'!$AB:$AB,BY$4)</f>
        <v>0</v>
      </c>
      <c r="CN28" s="110">
        <f>SUMIFS('Detalii blocuri'!$N:$N,'Detalii blocuri'!$E:$E,$C28,'Detalii blocuri'!$F:$F,$D28,'Detalii blocuri'!$AB:$AB,BZ$4)</f>
        <v>0</v>
      </c>
      <c r="CO28" s="110">
        <f>SUMIFS('Detalii blocuri'!$N:$N,'Detalii blocuri'!$E:$E,$C28,'Detalii blocuri'!$F:$F,$D28,'Detalii blocuri'!$AB:$AB,CA$4)</f>
        <v>12</v>
      </c>
      <c r="CP28" s="48">
        <f>SUMIFS('Detalii blocuri'!$N:$N,'Detalii blocuri'!$E:$E,$C28,'Detalii blocuri'!$F:$F,$D28,'Detalii blocuri'!$AB:$AB,CB$4)</f>
        <v>0</v>
      </c>
      <c r="CQ28" s="110">
        <f>SUMIFS('Detalii blocuri'!$N:$N,'Detalii blocuri'!$E:$E,$C28,'Detalii blocuri'!$F:$F,$D28,'Detalii blocuri'!$AB:$AB,CC$4)</f>
        <v>0</v>
      </c>
      <c r="CR28" s="110">
        <f>SUMIFS('Detalii blocuri'!$N:$N,'Detalii blocuri'!$E:$E,$C28,'Detalii blocuri'!$F:$F,$D28,'Detalii blocuri'!$AB:$AB,CD$4)</f>
        <v>0</v>
      </c>
      <c r="CS28" s="48">
        <f>SUMIFS('Detalii blocuri'!$N:$N,'Detalii blocuri'!$E:$E,$C28,'Detalii blocuri'!$F:$F,$D28,'Detalii blocuri'!$AB:$AB,CE$4)</f>
        <v>0</v>
      </c>
      <c r="CT28" s="110">
        <f>SUMIFS('Detalii blocuri'!$N:$N,'Detalii blocuri'!$E:$E,$C28,'Detalii blocuri'!$F:$F,$D28,'Detalii blocuri'!$AB:$AB,CF$4)</f>
        <v>0</v>
      </c>
      <c r="CU28" s="110">
        <f>SUMIFS('Detalii blocuri'!$N:$N,'Detalii blocuri'!$E:$E,$C28,'Detalii blocuri'!$F:$F,$D28,'Detalii blocuri'!$AB:$AB,CG$4)</f>
        <v>0</v>
      </c>
      <c r="CV28" s="48">
        <f>SUMIFS('Detalii blocuri'!$N:$N,'Detalii blocuri'!$E:$E,$C28,'Detalii blocuri'!$F:$F,$D28,'Detalii blocuri'!$AB:$AB,CH$4)</f>
        <v>0</v>
      </c>
      <c r="CW28" s="110">
        <f>SUMIFS('Detalii blocuri'!$N:$N,'Detalii blocuri'!$E:$E,$C28,'Detalii blocuri'!$F:$F,$D28,'Detalii blocuri'!$AB:$AB,CI$4)</f>
        <v>0</v>
      </c>
      <c r="CX28" s="110">
        <f>SUMIFS('Detalii blocuri'!$N:$N,'Detalii blocuri'!$E:$E,$C28,'Detalii blocuri'!$F:$F,$D28,'Detalii blocuri'!$AB:$AB,CJ$4)</f>
        <v>0</v>
      </c>
      <c r="CY28" s="111">
        <f>COUNTIFS('Detalii blocuri'!$E:$E,$C28,'Detalii blocuri'!$F:$F,$D28,'Detalii blocuri'!$L:$L,CY$3)</f>
        <v>0</v>
      </c>
      <c r="CZ28" s="112">
        <f>COUNTIFS('Detalii blocuri'!$E:$E,$C28,'Detalii blocuri'!$F:$F,$D28,'Detalii blocuri'!$L:$L,CZ$3)</f>
        <v>2</v>
      </c>
      <c r="DA28" s="112">
        <f>COUNTIFS('Detalii blocuri'!$E:$E,$C28,'Detalii blocuri'!$F:$F,$D28,'Detalii blocuri'!$L:$L,DA$3)</f>
        <v>0</v>
      </c>
      <c r="DB28" s="112">
        <f>COUNTIFS('Detalii blocuri'!$E:$E,$C28,'Detalii blocuri'!$F:$F,$D28,'Detalii blocuri'!$L:$L,DB$3)</f>
        <v>0</v>
      </c>
      <c r="DC28" s="112">
        <f>COUNTIFS('Detalii blocuri'!$E:$E,$C28,'Detalii blocuri'!$F:$F,$D28,'Detalii blocuri'!$L:$L,DC$3)</f>
        <v>0</v>
      </c>
      <c r="DD28" s="140">
        <f>COUNTIFS('Detalii blocuri'!$E:$E,$C28,'Detalii blocuri'!$F:$F,$D28,'Detalii blocuri'!$L:$L,DD$3)</f>
        <v>0</v>
      </c>
      <c r="DE28" s="112">
        <f>COUNTIFS('Detalii blocuri'!$E:$E,$C28,'Detalii blocuri'!$F:$F,$D28,'Detalii blocuri'!$L:$L,DE$3)</f>
        <v>0</v>
      </c>
      <c r="DF28" s="112">
        <f>COUNTIFS('Detalii blocuri'!$E:$E,$C28,'Detalii blocuri'!$F:$F,$D28,'Detalii blocuri'!$L:$L,DF$3)</f>
        <v>0</v>
      </c>
      <c r="DG28" s="112">
        <f>COUNTIFS('Detalii blocuri'!$E:$E,$C28,'Detalii blocuri'!$F:$F,$D28,'Detalii blocuri'!$L:$L,DG$3)</f>
        <v>0</v>
      </c>
      <c r="DH28" s="112">
        <f>COUNTIFS('Detalii blocuri'!$E:$E,$C28,'Detalii blocuri'!$F:$F,$D28,'Detalii blocuri'!$L:$L,DH$3)</f>
        <v>0</v>
      </c>
      <c r="DI28" s="140">
        <f>COUNTIFS('Detalii blocuri'!$E:$E,$C28,'Detalii blocuri'!$F:$F,$D28,'Detalii blocuri'!$L:$L,DI$3)</f>
        <v>0</v>
      </c>
      <c r="DJ28" s="112">
        <f>COUNTIFS('Detalii blocuri'!$E:$E,$C28,'Detalii blocuri'!$F:$F,$D28,'Detalii blocuri'!$L:$L,DJ$3)</f>
        <v>0</v>
      </c>
      <c r="DK28" s="112">
        <f>COUNTIFS('Detalii blocuri'!$E:$E,$C28,'Detalii blocuri'!$F:$F,$D28,'Detalii blocuri'!$L:$L,DK$3)</f>
        <v>0</v>
      </c>
      <c r="DL28" s="112">
        <f>COUNTIFS('Detalii blocuri'!$E:$E,$C28,'Detalii blocuri'!$F:$F,$D28,'Detalii blocuri'!$L:$L,DL$3)</f>
        <v>0</v>
      </c>
      <c r="DM28" s="112">
        <f>COUNTIFS('Detalii blocuri'!$E:$E,$C28,'Detalii blocuri'!$F:$F,$D28,'Detalii blocuri'!$L:$L,DM$3)</f>
        <v>0</v>
      </c>
      <c r="DN28" s="140">
        <f>COUNTIFS('Detalii blocuri'!$E:$E,$C28,'Detalii blocuri'!$F:$F,$D28,'Detalii blocuri'!$L:$L,DN$3)</f>
        <v>0</v>
      </c>
      <c r="DO28" s="112">
        <f>COUNTIFS('Detalii blocuri'!$E:$E,$C28,'Detalii blocuri'!$F:$F,$D28,'Detalii blocuri'!$L:$L,DO$3)</f>
        <v>0</v>
      </c>
      <c r="DP28" s="112">
        <f>COUNTIFS('Detalii blocuri'!$E:$E,$C28,'Detalii blocuri'!$F:$F,$D28,'Detalii blocuri'!$L:$L,DP$3)</f>
        <v>0</v>
      </c>
      <c r="DQ28" s="112">
        <f>COUNTIFS('Detalii blocuri'!$E:$E,$C28,'Detalii blocuri'!$F:$F,$D28,'Detalii blocuri'!$L:$L,DQ$3)</f>
        <v>0</v>
      </c>
      <c r="DR28" s="112">
        <f>COUNTIFS('Detalii blocuri'!$E:$E,$C28,'Detalii blocuri'!$F:$F,$D28,'Detalii blocuri'!$L:$L,DR$3)</f>
        <v>0</v>
      </c>
      <c r="DS28" s="140">
        <f>COUNTIFS('Detalii blocuri'!$E:$E,$C28,'Detalii blocuri'!$F:$F,$D28,'Detalii blocuri'!$L:$L,DS$3)</f>
        <v>0</v>
      </c>
      <c r="DT28" s="112">
        <f>COUNTIFS('Detalii blocuri'!$E:$E,$C28,'Detalii blocuri'!$F:$F,$D28,'Detalii blocuri'!$L:$L,DT$3)</f>
        <v>0</v>
      </c>
      <c r="DU28" s="112">
        <f>COUNTIFS('Detalii blocuri'!$E:$E,$C28,'Detalii blocuri'!$F:$F,$D28,'Detalii blocuri'!$L:$L,DU$3)</f>
        <v>0</v>
      </c>
      <c r="DV28" s="112">
        <f>COUNTIFS('Detalii blocuri'!$E:$E,$C28,'Detalii blocuri'!$F:$F,$D28,'Detalii blocuri'!$L:$L,DV$3)</f>
        <v>0</v>
      </c>
      <c r="DW28" s="112">
        <f>COUNTIFS('Detalii blocuri'!$E:$E,$C28,'Detalii blocuri'!$F:$F,$D28,'Detalii blocuri'!$L:$L,DW$3)</f>
        <v>0</v>
      </c>
      <c r="DX28" s="140">
        <f>COUNTIFS('Detalii blocuri'!$E:$E,$C28,'Detalii blocuri'!$F:$F,$D28,'Detalii blocuri'!$L:$L,DX$3)</f>
        <v>0</v>
      </c>
      <c r="DY28" s="112">
        <f>COUNTIFS('Detalii blocuri'!$E:$E,$C28,'Detalii blocuri'!$F:$F,$D28,'Detalii blocuri'!$L:$L,DY$3)</f>
        <v>0</v>
      </c>
      <c r="DZ28" s="112">
        <f>COUNTIFS('Detalii blocuri'!$E:$E,$C28,'Detalii blocuri'!$F:$F,$D28,'Detalii blocuri'!$L:$L,DZ$3)</f>
        <v>0</v>
      </c>
      <c r="EA28" s="112">
        <f>COUNTIFS('Detalii blocuri'!$E:$E,$C28,'Detalii blocuri'!$F:$F,$D28,'Detalii blocuri'!$L:$L,EA$3)</f>
        <v>0</v>
      </c>
    </row>
    <row r="29" spans="1:131">
      <c r="B29" s="258" t="s">
        <v>650</v>
      </c>
      <c r="C29" s="363" t="s">
        <v>206</v>
      </c>
      <c r="D29" s="261" t="s">
        <v>1062</v>
      </c>
      <c r="E29" s="261"/>
      <c r="F29" s="262" t="s">
        <v>1054</v>
      </c>
      <c r="G29" s="300" t="s">
        <v>9</v>
      </c>
      <c r="H29" s="257" t="s">
        <v>9</v>
      </c>
      <c r="I29" s="318"/>
      <c r="J29" s="259">
        <v>46.79</v>
      </c>
      <c r="K29" s="259">
        <v>23.91</v>
      </c>
      <c r="L29" s="319">
        <v>2191</v>
      </c>
      <c r="M29" s="320">
        <v>2355</v>
      </c>
      <c r="N29" s="320">
        <v>2567</v>
      </c>
      <c r="O29" s="320">
        <v>2700</v>
      </c>
      <c r="P29" s="320"/>
      <c r="Q29" s="320"/>
      <c r="R29" s="320"/>
      <c r="S29" s="320"/>
      <c r="T29" s="320"/>
      <c r="U29" s="320"/>
      <c r="V29" s="321"/>
      <c r="W29" s="334">
        <f t="shared" si="1"/>
        <v>0.81148148148148147</v>
      </c>
      <c r="X29" s="335" t="str">
        <f t="shared" si="2"/>
        <v/>
      </c>
      <c r="Y29" s="301"/>
      <c r="Z29" s="301"/>
      <c r="AA29" s="301">
        <f t="shared" si="18"/>
        <v>0</v>
      </c>
      <c r="AB29" s="68">
        <f t="shared" si="16"/>
        <v>0</v>
      </c>
      <c r="AC29" s="301" t="e">
        <f t="shared" si="17"/>
        <v>#DIV/0!</v>
      </c>
      <c r="AD29" s="301">
        <v>3</v>
      </c>
      <c r="AE29" s="322"/>
      <c r="AF29" s="323" t="e">
        <f>COUNTIFS('Detalii blocuri'!AI:AI,"*/planuri*",'Detalii blocuri'!E:E,C29,'Detalii blocuri'!F:F,D29)/AJ29</f>
        <v>#DIV/0!</v>
      </c>
      <c r="AG29" s="324" t="e">
        <f>COUNTIFS('Detalii blocuri'!K:K,"&gt;0",'Detalii blocuri'!E:E,C29,'Detalii blocuri'!F:F,D29)/AJ29</f>
        <v>#DIV/0!</v>
      </c>
      <c r="AH29" s="324" t="e">
        <f>COUNTIFS('Detalii blocuri'!N:N,"&gt;0",'Detalii blocuri'!E:E,C29,'Detalii blocuri'!F:F,D29)/AJ29</f>
        <v>#DIV/0!</v>
      </c>
      <c r="AI29" s="325" t="e">
        <f t="shared" si="19"/>
        <v>#DIV/0!</v>
      </c>
      <c r="AJ29" s="326">
        <f>COUNTIFS('Detalii blocuri'!C:C,"&gt;0",'Detalii blocuri'!E:E,C29,'Detalii blocuri'!F:F,D29)</f>
        <v>0</v>
      </c>
      <c r="AK29" s="47">
        <f>SUMIFS('Detalii blocuri'!K:K,'Detalii blocuri'!E:E,C29,'Detalii blocuri'!F:F,D29)</f>
        <v>0</v>
      </c>
      <c r="AL29" s="47">
        <f>SUMIFS('Detalii blocuri'!N:N,'Detalii blocuri'!E:E,C29,'Detalii blocuri'!F:F,D29)</f>
        <v>0</v>
      </c>
      <c r="AM29" s="327" t="e">
        <f t="shared" si="20"/>
        <v>#DIV/0!</v>
      </c>
      <c r="AN29" s="65" t="e">
        <f>COUNTIFS('Detalii blocuri'!C:C,"&gt;0",'Detalii blocuri'!J:J,"da*",'Detalii blocuri'!E:E,C29,'Detalii blocuri'!F:F,D29)/AJ29</f>
        <v>#DIV/0!</v>
      </c>
      <c r="AO29" s="66" t="e">
        <f>SUMIFS('Detalii blocuri'!K:K,'Detalii blocuri'!J:J,"da*",'Detalii blocuri'!E:E,C29,'Detalii blocuri'!F:F,D29)/AK29</f>
        <v>#DIV/0!</v>
      </c>
      <c r="AP29" s="67" t="e">
        <f>SUMIFS('Detalii blocuri'!N:N,'Detalii blocuri'!J:J,"da*",'Detalii blocuri'!E:E,C29,'Detalii blocuri'!F:F,D29)/AL29</f>
        <v>#DIV/0!</v>
      </c>
      <c r="AQ29" s="328" t="e">
        <f>SUMIFS('Detalii blocuri'!N:N,'Detalii blocuri'!AD:AD,"*cf1*",'Detalii blocuri'!E:E,C29,'Detalii blocuri'!F:F,D29)/AL29</f>
        <v>#DIV/0!</v>
      </c>
      <c r="AR29" s="329" t="e">
        <f>SUMIFS('Detalii blocuri'!N:N,'Detalii blocuri'!AD:AD,"*cf2*",'Detalii blocuri'!E:E,C29,'Detalii blocuri'!F:F,D29)/AL29</f>
        <v>#DIV/0!</v>
      </c>
      <c r="AS29" s="330" t="e">
        <f>SUMIFS('Detalii blocuri'!N:N,'Detalii blocuri'!AD:AD,"*cf3*",'Detalii blocuri'!E:E,C29,'Detalii blocuri'!F:F,D29)/AL29</f>
        <v>#DIV/0!</v>
      </c>
      <c r="AT29" s="330" t="e">
        <f>SUMIFS('Detalii blocuri'!N:N,'Detalii blocuri'!AD:AD,"*cămin*",'Detalii blocuri'!E:E,C29,'Detalii blocuri'!F:F,D29)/AL29</f>
        <v>#DIV/0!</v>
      </c>
      <c r="AU29" s="330" t="e">
        <f t="shared" si="21"/>
        <v>#DIV/0!</v>
      </c>
      <c r="AV29" s="331">
        <f>SUMIFS('Detalii blocuri'!O:O,'Detalii blocuri'!E:E,C29,'Detalii blocuri'!F:F,D29)</f>
        <v>0</v>
      </c>
      <c r="AW29" s="332">
        <f>SUMIFS('Detalii blocuri'!P:P,'Detalii blocuri'!E:E,C29,'Detalii blocuri'!F:F,D29)</f>
        <v>0</v>
      </c>
      <c r="AX29" s="332">
        <f>SUMIFS('Detalii blocuri'!Q:Q,'Detalii blocuri'!E:E,C29,'Detalii blocuri'!F:F,D29)</f>
        <v>0</v>
      </c>
      <c r="AY29" s="332">
        <f>SUMIFS('Detalii blocuri'!R:R,'Detalii blocuri'!E:E,C29,'Detalii blocuri'!F:F,D29)</f>
        <v>0</v>
      </c>
      <c r="AZ29" s="332">
        <f>SUMIFS('Detalii blocuri'!S:S,'Detalii blocuri'!E:E,C29,'Detalii blocuri'!F:F,D29)</f>
        <v>0</v>
      </c>
      <c r="BA29" s="332">
        <f>SUMIFS('Detalii blocuri'!T:T,'Detalii blocuri'!E:E,C29,'Detalii blocuri'!F:F,D29)</f>
        <v>0</v>
      </c>
      <c r="BB29" s="333">
        <f t="shared" si="22"/>
        <v>0</v>
      </c>
      <c r="BC29" s="100" t="e">
        <f t="shared" si="23"/>
        <v>#DIV/0!</v>
      </c>
      <c r="BD29" s="97" t="e">
        <f t="shared" si="24"/>
        <v>#DIV/0!</v>
      </c>
      <c r="BE29" s="97" t="e">
        <f t="shared" si="25"/>
        <v>#DIV/0!</v>
      </c>
      <c r="BF29" s="97" t="e">
        <f t="shared" si="26"/>
        <v>#DIV/0!</v>
      </c>
      <c r="BG29" s="97" t="e">
        <f t="shared" si="27"/>
        <v>#DIV/0!</v>
      </c>
      <c r="BH29" s="98" t="e">
        <f t="shared" si="28"/>
        <v>#DIV/0!</v>
      </c>
      <c r="BI29" s="105">
        <f>COUNTIFS('Detalii blocuri'!$E:$E,$C29,'Detalii blocuri'!$F:$F,$D29,'Detalii blocuri'!$AB:$AB,BI$4)</f>
        <v>0</v>
      </c>
      <c r="BJ29" s="106">
        <f>COUNTIFS('Detalii blocuri'!$E:$E,$C29,'Detalii blocuri'!$F:$F,$D29,'Detalii blocuri'!$AB:$AB,BJ$4)</f>
        <v>0</v>
      </c>
      <c r="BK29" s="106">
        <f>COUNTIFS('Detalii blocuri'!$E:$E,$C29,'Detalii blocuri'!$F:$F,$D29,'Detalii blocuri'!$AB:$AB,BK$4)</f>
        <v>0</v>
      </c>
      <c r="BL29" s="106">
        <f>COUNTIFS('Detalii blocuri'!$E:$E,$C29,'Detalii blocuri'!$F:$F,$D29,'Detalii blocuri'!$AB:$AB,BL$4)</f>
        <v>0</v>
      </c>
      <c r="BM29" s="106">
        <f>COUNTIFS('Detalii blocuri'!$E:$E,$C29,'Detalii blocuri'!$F:$F,$D29,'Detalii blocuri'!$AB:$AB,BM$4)</f>
        <v>0</v>
      </c>
      <c r="BN29" s="45">
        <f>COUNTIFS('Detalii blocuri'!$E:$E,$C29,'Detalii blocuri'!$F:$F,$D29,'Detalii blocuri'!$AB:$AB,BN$4)</f>
        <v>0</v>
      </c>
      <c r="BO29" s="106">
        <f>COUNTIFS('Detalii blocuri'!$E:$E,$C29,'Detalii blocuri'!$F:$F,$D29,'Detalii blocuri'!$AB:$AB,BO$4)</f>
        <v>0</v>
      </c>
      <c r="BP29" s="106">
        <f>COUNTIFS('Detalii blocuri'!$E:$E,$C29,'Detalii blocuri'!$F:$F,$D29,'Detalii blocuri'!$AB:$AB,BP$4)</f>
        <v>0</v>
      </c>
      <c r="BQ29" s="45">
        <f>COUNTIFS('Detalii blocuri'!$E:$E,$C29,'Detalii blocuri'!$F:$F,$D29,'Detalii blocuri'!$AB:$AB,BQ$4)</f>
        <v>0</v>
      </c>
      <c r="BR29" s="106">
        <f>COUNTIFS('Detalii blocuri'!$E:$E,$C29,'Detalii blocuri'!$F:$F,$D29,'Detalii blocuri'!$AB:$AB,BR$4)</f>
        <v>0</v>
      </c>
      <c r="BS29" s="106">
        <f>COUNTIFS('Detalii blocuri'!$E:$E,$C29,'Detalii blocuri'!$F:$F,$D29,'Detalii blocuri'!$AB:$AB,BS$4)</f>
        <v>0</v>
      </c>
      <c r="BT29" s="45">
        <f>COUNTIFS('Detalii blocuri'!$E:$E,$C29,'Detalii blocuri'!$F:$F,$D29,'Detalii blocuri'!$AB:$AB,BT$4)</f>
        <v>0</v>
      </c>
      <c r="BU29" s="106">
        <f>COUNTIFS('Detalii blocuri'!$E:$E,$C29,'Detalii blocuri'!$F:$F,$D29,'Detalii blocuri'!$AB:$AB,BU$4)</f>
        <v>0</v>
      </c>
      <c r="BV29" s="106">
        <f>COUNTIFS('Detalii blocuri'!$E:$E,$C29,'Detalii blocuri'!$F:$F,$D29,'Detalii blocuri'!$AB:$AB,BV$4)</f>
        <v>0</v>
      </c>
      <c r="BW29" s="107">
        <f>SUMIFS('Detalii blocuri'!$K:$K,'Detalii blocuri'!$E:$E,$C29,'Detalii blocuri'!$F:$F,$D29,'Detalii blocuri'!$AB:$AB,BW$4)</f>
        <v>0</v>
      </c>
      <c r="BX29" s="108">
        <f>SUMIFS('Detalii blocuri'!$K:$K,'Detalii blocuri'!$E:$E,$C29,'Detalii blocuri'!$F:$F,$D29,'Detalii blocuri'!$AB:$AB,BX$4)</f>
        <v>0</v>
      </c>
      <c r="BY29" s="108">
        <f>SUMIFS('Detalii blocuri'!$K:$K,'Detalii blocuri'!$E:$E,$C29,'Detalii blocuri'!$F:$F,$D29,'Detalii blocuri'!$AB:$AB,BY$4)</f>
        <v>0</v>
      </c>
      <c r="BZ29" s="108">
        <f>SUMIFS('Detalii blocuri'!$K:$K,'Detalii blocuri'!$E:$E,$C29,'Detalii blocuri'!$F:$F,$D29,'Detalii blocuri'!$AB:$AB,BZ$4)</f>
        <v>0</v>
      </c>
      <c r="CA29" s="108">
        <f>SUMIFS('Detalii blocuri'!$K:$K,'Detalii blocuri'!$E:$E,$C29,'Detalii blocuri'!$F:$F,$D29,'Detalii blocuri'!$AB:$AB,CA$4)</f>
        <v>0</v>
      </c>
      <c r="CB29" s="46">
        <f>SUMIFS('Detalii blocuri'!$K:$K,'Detalii blocuri'!$E:$E,$C29,'Detalii blocuri'!$F:$F,$D29,'Detalii blocuri'!$AB:$AB,CB$4)</f>
        <v>0</v>
      </c>
      <c r="CC29" s="108">
        <f>SUMIFS('Detalii blocuri'!$K:$K,'Detalii blocuri'!$E:$E,$C29,'Detalii blocuri'!$F:$F,$D29,'Detalii blocuri'!$AB:$AB,CC$4)</f>
        <v>0</v>
      </c>
      <c r="CD29" s="108">
        <f>SUMIFS('Detalii blocuri'!$K:$K,'Detalii blocuri'!$E:$E,$C29,'Detalii blocuri'!$F:$F,$D29,'Detalii blocuri'!$AB:$AB,CD$4)</f>
        <v>0</v>
      </c>
      <c r="CE29" s="46">
        <f>SUMIFS('Detalii blocuri'!$K:$K,'Detalii blocuri'!$E:$E,$C29,'Detalii blocuri'!$F:$F,$D29,'Detalii blocuri'!$AB:$AB,CE$4)</f>
        <v>0</v>
      </c>
      <c r="CF29" s="108">
        <f>SUMIFS('Detalii blocuri'!$K:$K,'Detalii blocuri'!$E:$E,$C29,'Detalii blocuri'!$F:$F,$D29,'Detalii blocuri'!$AB:$AB,CF$4)</f>
        <v>0</v>
      </c>
      <c r="CG29" s="108">
        <f>SUMIFS('Detalii blocuri'!$K:$K,'Detalii blocuri'!$E:$E,$C29,'Detalii blocuri'!$F:$F,$D29,'Detalii blocuri'!$AB:$AB,CG$4)</f>
        <v>0</v>
      </c>
      <c r="CH29" s="46">
        <f>SUMIFS('Detalii blocuri'!$K:$K,'Detalii blocuri'!$E:$E,$C29,'Detalii blocuri'!$F:$F,$D29,'Detalii blocuri'!$AB:$AB,CH$4)</f>
        <v>0</v>
      </c>
      <c r="CI29" s="108">
        <f>SUMIFS('Detalii blocuri'!$K:$K,'Detalii blocuri'!$E:$E,$C29,'Detalii blocuri'!$F:$F,$D29,'Detalii blocuri'!$AB:$AB,CI$4)</f>
        <v>0</v>
      </c>
      <c r="CJ29" s="108">
        <f>SUMIFS('Detalii blocuri'!$K:$K,'Detalii blocuri'!$E:$E,$C29,'Detalii blocuri'!$F:$F,$D29,'Detalii blocuri'!$AB:$AB,CJ$4)</f>
        <v>0</v>
      </c>
      <c r="CK29" s="109">
        <f>SUMIFS('Detalii blocuri'!$N:$N,'Detalii blocuri'!$E:$E,$C29,'Detalii blocuri'!$F:$F,$D29,'Detalii blocuri'!$AB:$AB,BW$4)</f>
        <v>0</v>
      </c>
      <c r="CL29" s="110">
        <f>SUMIFS('Detalii blocuri'!$N:$N,'Detalii blocuri'!$E:$E,$C29,'Detalii blocuri'!$F:$F,$D29,'Detalii blocuri'!$AB:$AB,BX$4)</f>
        <v>0</v>
      </c>
      <c r="CM29" s="110">
        <f>SUMIFS('Detalii blocuri'!$N:$N,'Detalii blocuri'!$E:$E,$C29,'Detalii blocuri'!$F:$F,$D29,'Detalii blocuri'!$AB:$AB,BY$4)</f>
        <v>0</v>
      </c>
      <c r="CN29" s="110">
        <f>SUMIFS('Detalii blocuri'!$N:$N,'Detalii blocuri'!$E:$E,$C29,'Detalii blocuri'!$F:$F,$D29,'Detalii blocuri'!$AB:$AB,BZ$4)</f>
        <v>0</v>
      </c>
      <c r="CO29" s="110">
        <f>SUMIFS('Detalii blocuri'!$N:$N,'Detalii blocuri'!$E:$E,$C29,'Detalii blocuri'!$F:$F,$D29,'Detalii blocuri'!$AB:$AB,CA$4)</f>
        <v>0</v>
      </c>
      <c r="CP29" s="48">
        <f>SUMIFS('Detalii blocuri'!$N:$N,'Detalii blocuri'!$E:$E,$C29,'Detalii blocuri'!$F:$F,$D29,'Detalii blocuri'!$AB:$AB,CB$4)</f>
        <v>0</v>
      </c>
      <c r="CQ29" s="110">
        <f>SUMIFS('Detalii blocuri'!$N:$N,'Detalii blocuri'!$E:$E,$C29,'Detalii blocuri'!$F:$F,$D29,'Detalii blocuri'!$AB:$AB,CC$4)</f>
        <v>0</v>
      </c>
      <c r="CR29" s="110">
        <f>SUMIFS('Detalii blocuri'!$N:$N,'Detalii blocuri'!$E:$E,$C29,'Detalii blocuri'!$F:$F,$D29,'Detalii blocuri'!$AB:$AB,CD$4)</f>
        <v>0</v>
      </c>
      <c r="CS29" s="48">
        <f>SUMIFS('Detalii blocuri'!$N:$N,'Detalii blocuri'!$E:$E,$C29,'Detalii blocuri'!$F:$F,$D29,'Detalii blocuri'!$AB:$AB,CE$4)</f>
        <v>0</v>
      </c>
      <c r="CT29" s="110">
        <f>SUMIFS('Detalii blocuri'!$N:$N,'Detalii blocuri'!$E:$E,$C29,'Detalii blocuri'!$F:$F,$D29,'Detalii blocuri'!$AB:$AB,CF$4)</f>
        <v>0</v>
      </c>
      <c r="CU29" s="110">
        <f>SUMIFS('Detalii blocuri'!$N:$N,'Detalii blocuri'!$E:$E,$C29,'Detalii blocuri'!$F:$F,$D29,'Detalii blocuri'!$AB:$AB,CG$4)</f>
        <v>0</v>
      </c>
      <c r="CV29" s="48">
        <f>SUMIFS('Detalii blocuri'!$N:$N,'Detalii blocuri'!$E:$E,$C29,'Detalii blocuri'!$F:$F,$D29,'Detalii blocuri'!$AB:$AB,CH$4)</f>
        <v>0</v>
      </c>
      <c r="CW29" s="110">
        <f>SUMIFS('Detalii blocuri'!$N:$N,'Detalii blocuri'!$E:$E,$C29,'Detalii blocuri'!$F:$F,$D29,'Detalii blocuri'!$AB:$AB,CI$4)</f>
        <v>0</v>
      </c>
      <c r="CX29" s="110">
        <f>SUMIFS('Detalii blocuri'!$N:$N,'Detalii blocuri'!$E:$E,$C29,'Detalii blocuri'!$F:$F,$D29,'Detalii blocuri'!$AB:$AB,CJ$4)</f>
        <v>0</v>
      </c>
      <c r="CY29" s="111">
        <f>COUNTIFS('Detalii blocuri'!$E:$E,$C29,'Detalii blocuri'!$F:$F,$D29,'Detalii blocuri'!$L:$L,CY$3)</f>
        <v>0</v>
      </c>
      <c r="CZ29" s="112">
        <f>COUNTIFS('Detalii blocuri'!$E:$E,$C29,'Detalii blocuri'!$F:$F,$D29,'Detalii blocuri'!$L:$L,CZ$3)</f>
        <v>0</v>
      </c>
      <c r="DA29" s="112">
        <f>COUNTIFS('Detalii blocuri'!$E:$E,$C29,'Detalii blocuri'!$F:$F,$D29,'Detalii blocuri'!$L:$L,DA$3)</f>
        <v>0</v>
      </c>
      <c r="DB29" s="112">
        <f>COUNTIFS('Detalii blocuri'!$E:$E,$C29,'Detalii blocuri'!$F:$F,$D29,'Detalii blocuri'!$L:$L,DB$3)</f>
        <v>0</v>
      </c>
      <c r="DC29" s="112">
        <f>COUNTIFS('Detalii blocuri'!$E:$E,$C29,'Detalii blocuri'!$F:$F,$D29,'Detalii blocuri'!$L:$L,DC$3)</f>
        <v>0</v>
      </c>
      <c r="DD29" s="140">
        <f>COUNTIFS('Detalii blocuri'!$E:$E,$C29,'Detalii blocuri'!$F:$F,$D29,'Detalii blocuri'!$L:$L,DD$3)</f>
        <v>0</v>
      </c>
      <c r="DE29" s="112">
        <f>COUNTIFS('Detalii blocuri'!$E:$E,$C29,'Detalii blocuri'!$F:$F,$D29,'Detalii blocuri'!$L:$L,DE$3)</f>
        <v>0</v>
      </c>
      <c r="DF29" s="112">
        <f>COUNTIFS('Detalii blocuri'!$E:$E,$C29,'Detalii blocuri'!$F:$F,$D29,'Detalii blocuri'!$L:$L,DF$3)</f>
        <v>0</v>
      </c>
      <c r="DG29" s="112">
        <f>COUNTIFS('Detalii blocuri'!$E:$E,$C29,'Detalii blocuri'!$F:$F,$D29,'Detalii blocuri'!$L:$L,DG$3)</f>
        <v>0</v>
      </c>
      <c r="DH29" s="112">
        <f>COUNTIFS('Detalii blocuri'!$E:$E,$C29,'Detalii blocuri'!$F:$F,$D29,'Detalii blocuri'!$L:$L,DH$3)</f>
        <v>0</v>
      </c>
      <c r="DI29" s="140">
        <f>COUNTIFS('Detalii blocuri'!$E:$E,$C29,'Detalii blocuri'!$F:$F,$D29,'Detalii blocuri'!$L:$L,DI$3)</f>
        <v>0</v>
      </c>
      <c r="DJ29" s="112">
        <f>COUNTIFS('Detalii blocuri'!$E:$E,$C29,'Detalii blocuri'!$F:$F,$D29,'Detalii blocuri'!$L:$L,DJ$3)</f>
        <v>0</v>
      </c>
      <c r="DK29" s="112">
        <f>COUNTIFS('Detalii blocuri'!$E:$E,$C29,'Detalii blocuri'!$F:$F,$D29,'Detalii blocuri'!$L:$L,DK$3)</f>
        <v>0</v>
      </c>
      <c r="DL29" s="112">
        <f>COUNTIFS('Detalii blocuri'!$E:$E,$C29,'Detalii blocuri'!$F:$F,$D29,'Detalii blocuri'!$L:$L,DL$3)</f>
        <v>0</v>
      </c>
      <c r="DM29" s="112">
        <f>COUNTIFS('Detalii blocuri'!$E:$E,$C29,'Detalii blocuri'!$F:$F,$D29,'Detalii blocuri'!$L:$L,DM$3)</f>
        <v>0</v>
      </c>
      <c r="DN29" s="140">
        <f>COUNTIFS('Detalii blocuri'!$E:$E,$C29,'Detalii blocuri'!$F:$F,$D29,'Detalii blocuri'!$L:$L,DN$3)</f>
        <v>0</v>
      </c>
      <c r="DO29" s="112">
        <f>COUNTIFS('Detalii blocuri'!$E:$E,$C29,'Detalii blocuri'!$F:$F,$D29,'Detalii blocuri'!$L:$L,DO$3)</f>
        <v>0</v>
      </c>
      <c r="DP29" s="112">
        <f>COUNTIFS('Detalii blocuri'!$E:$E,$C29,'Detalii blocuri'!$F:$F,$D29,'Detalii blocuri'!$L:$L,DP$3)</f>
        <v>0</v>
      </c>
      <c r="DQ29" s="112">
        <f>COUNTIFS('Detalii blocuri'!$E:$E,$C29,'Detalii blocuri'!$F:$F,$D29,'Detalii blocuri'!$L:$L,DQ$3)</f>
        <v>0</v>
      </c>
      <c r="DR29" s="112">
        <f>COUNTIFS('Detalii blocuri'!$E:$E,$C29,'Detalii blocuri'!$F:$F,$D29,'Detalii blocuri'!$L:$L,DR$3)</f>
        <v>0</v>
      </c>
      <c r="DS29" s="140">
        <f>COUNTIFS('Detalii blocuri'!$E:$E,$C29,'Detalii blocuri'!$F:$F,$D29,'Detalii blocuri'!$L:$L,DS$3)</f>
        <v>0</v>
      </c>
      <c r="DT29" s="112">
        <f>COUNTIFS('Detalii blocuri'!$E:$E,$C29,'Detalii blocuri'!$F:$F,$D29,'Detalii blocuri'!$L:$L,DT$3)</f>
        <v>0</v>
      </c>
      <c r="DU29" s="112">
        <f>COUNTIFS('Detalii blocuri'!$E:$E,$C29,'Detalii blocuri'!$F:$F,$D29,'Detalii blocuri'!$L:$L,DU$3)</f>
        <v>0</v>
      </c>
      <c r="DV29" s="112">
        <f>COUNTIFS('Detalii blocuri'!$E:$E,$C29,'Detalii blocuri'!$F:$F,$D29,'Detalii blocuri'!$L:$L,DV$3)</f>
        <v>0</v>
      </c>
      <c r="DW29" s="112">
        <f>COUNTIFS('Detalii blocuri'!$E:$E,$C29,'Detalii blocuri'!$F:$F,$D29,'Detalii blocuri'!$L:$L,DW$3)</f>
        <v>0</v>
      </c>
      <c r="DX29" s="140">
        <f>COUNTIFS('Detalii blocuri'!$E:$E,$C29,'Detalii blocuri'!$F:$F,$D29,'Detalii blocuri'!$L:$L,DX$3)</f>
        <v>0</v>
      </c>
      <c r="DY29" s="112">
        <f>COUNTIFS('Detalii blocuri'!$E:$E,$C29,'Detalii blocuri'!$F:$F,$D29,'Detalii blocuri'!$L:$L,DY$3)</f>
        <v>0</v>
      </c>
      <c r="DZ29" s="112">
        <f>COUNTIFS('Detalii blocuri'!$E:$E,$C29,'Detalii blocuri'!$F:$F,$D29,'Detalii blocuri'!$L:$L,DZ$3)</f>
        <v>0</v>
      </c>
      <c r="EA29" s="112">
        <f>COUNTIFS('Detalii blocuri'!$E:$E,$C29,'Detalii blocuri'!$F:$F,$D29,'Detalii blocuri'!$L:$L,EA$3)</f>
        <v>0</v>
      </c>
    </row>
    <row r="30" spans="1:131">
      <c r="B30" s="258" t="s">
        <v>650</v>
      </c>
      <c r="C30" s="363" t="s">
        <v>206</v>
      </c>
      <c r="D30" s="261" t="s">
        <v>1163</v>
      </c>
      <c r="E30" s="261"/>
      <c r="F30" s="262" t="s">
        <v>1054</v>
      </c>
      <c r="G30" s="300" t="s">
        <v>9</v>
      </c>
      <c r="H30" s="257" t="s">
        <v>9</v>
      </c>
      <c r="I30" s="318"/>
      <c r="J30" s="259">
        <v>46.48</v>
      </c>
      <c r="K30" s="259">
        <v>23.85</v>
      </c>
      <c r="L30" s="319">
        <v>1883</v>
      </c>
      <c r="M30" s="320">
        <v>2021</v>
      </c>
      <c r="N30" s="320">
        <v>2587</v>
      </c>
      <c r="O30" s="320">
        <v>2754</v>
      </c>
      <c r="P30" s="320"/>
      <c r="Q30" s="320"/>
      <c r="R30" s="320"/>
      <c r="S30" s="320"/>
      <c r="T30" s="320"/>
      <c r="U30" s="320"/>
      <c r="V30" s="321"/>
      <c r="W30" s="334">
        <f t="shared" si="1"/>
        <v>0.68373275236020337</v>
      </c>
      <c r="X30" s="335" t="str">
        <f t="shared" si="2"/>
        <v/>
      </c>
      <c r="Y30" s="301"/>
      <c r="Z30" s="301"/>
      <c r="AA30" s="301">
        <f t="shared" si="18"/>
        <v>0</v>
      </c>
      <c r="AB30" s="68">
        <f t="shared" si="16"/>
        <v>0</v>
      </c>
      <c r="AC30" s="301" t="e">
        <f t="shared" si="17"/>
        <v>#DIV/0!</v>
      </c>
      <c r="AD30" s="301">
        <v>3</v>
      </c>
      <c r="AE30" s="322"/>
      <c r="AF30" s="323" t="e">
        <f>COUNTIFS('Detalii blocuri'!AI:AI,"*/planuri*",'Detalii blocuri'!E:E,C30,'Detalii blocuri'!F:F,D30)/AJ30</f>
        <v>#DIV/0!</v>
      </c>
      <c r="AG30" s="324" t="e">
        <f>COUNTIFS('Detalii blocuri'!K:K,"&gt;0",'Detalii blocuri'!E:E,C30,'Detalii blocuri'!F:F,D30)/AJ30</f>
        <v>#DIV/0!</v>
      </c>
      <c r="AH30" s="324" t="e">
        <f>COUNTIFS('Detalii blocuri'!N:N,"&gt;0",'Detalii blocuri'!E:E,C30,'Detalii blocuri'!F:F,D30)/AJ30</f>
        <v>#DIV/0!</v>
      </c>
      <c r="AI30" s="325" t="e">
        <f t="shared" si="19"/>
        <v>#DIV/0!</v>
      </c>
      <c r="AJ30" s="326">
        <f>COUNTIFS('Detalii blocuri'!C:C,"&gt;0",'Detalii blocuri'!E:E,C30,'Detalii blocuri'!F:F,D30)</f>
        <v>0</v>
      </c>
      <c r="AK30" s="47">
        <f>SUMIFS('Detalii blocuri'!K:K,'Detalii blocuri'!E:E,C30,'Detalii blocuri'!F:F,D30)</f>
        <v>0</v>
      </c>
      <c r="AL30" s="47">
        <f>SUMIFS('Detalii blocuri'!N:N,'Detalii blocuri'!E:E,C30,'Detalii blocuri'!F:F,D30)</f>
        <v>0</v>
      </c>
      <c r="AM30" s="327" t="e">
        <f t="shared" si="20"/>
        <v>#DIV/0!</v>
      </c>
      <c r="AN30" s="65" t="e">
        <f>COUNTIFS('Detalii blocuri'!C:C,"&gt;0",'Detalii blocuri'!J:J,"da*",'Detalii blocuri'!E:E,C30,'Detalii blocuri'!F:F,D30)/AJ30</f>
        <v>#DIV/0!</v>
      </c>
      <c r="AO30" s="66" t="e">
        <f>SUMIFS('Detalii blocuri'!K:K,'Detalii blocuri'!J:J,"da*",'Detalii blocuri'!E:E,C30,'Detalii blocuri'!F:F,D30)/AK30</f>
        <v>#DIV/0!</v>
      </c>
      <c r="AP30" s="67" t="e">
        <f>SUMIFS('Detalii blocuri'!N:N,'Detalii blocuri'!J:J,"da*",'Detalii blocuri'!E:E,C30,'Detalii blocuri'!F:F,D30)/AL30</f>
        <v>#DIV/0!</v>
      </c>
      <c r="AQ30" s="328" t="e">
        <f>SUMIFS('Detalii blocuri'!N:N,'Detalii blocuri'!AD:AD,"*cf1*",'Detalii blocuri'!E:E,C30,'Detalii blocuri'!F:F,D30)/AL30</f>
        <v>#DIV/0!</v>
      </c>
      <c r="AR30" s="329" t="e">
        <f>SUMIFS('Detalii blocuri'!N:N,'Detalii blocuri'!AD:AD,"*cf2*",'Detalii blocuri'!E:E,C30,'Detalii blocuri'!F:F,D30)/AL30</f>
        <v>#DIV/0!</v>
      </c>
      <c r="AS30" s="330" t="e">
        <f>SUMIFS('Detalii blocuri'!N:N,'Detalii blocuri'!AD:AD,"*cf3*",'Detalii blocuri'!E:E,C30,'Detalii blocuri'!F:F,D30)/AL30</f>
        <v>#DIV/0!</v>
      </c>
      <c r="AT30" s="330" t="e">
        <f>SUMIFS('Detalii blocuri'!N:N,'Detalii blocuri'!AD:AD,"*cămin*",'Detalii blocuri'!E:E,C30,'Detalii blocuri'!F:F,D30)/AL30</f>
        <v>#DIV/0!</v>
      </c>
      <c r="AU30" s="330" t="e">
        <f t="shared" si="21"/>
        <v>#DIV/0!</v>
      </c>
      <c r="AV30" s="331">
        <f>SUMIFS('Detalii blocuri'!O:O,'Detalii blocuri'!E:E,C30,'Detalii blocuri'!F:F,D30)</f>
        <v>0</v>
      </c>
      <c r="AW30" s="332">
        <f>SUMIFS('Detalii blocuri'!P:P,'Detalii blocuri'!E:E,C30,'Detalii blocuri'!F:F,D30)</f>
        <v>0</v>
      </c>
      <c r="AX30" s="332">
        <f>SUMIFS('Detalii blocuri'!Q:Q,'Detalii blocuri'!E:E,C30,'Detalii blocuri'!F:F,D30)</f>
        <v>0</v>
      </c>
      <c r="AY30" s="332">
        <f>SUMIFS('Detalii blocuri'!R:R,'Detalii blocuri'!E:E,C30,'Detalii blocuri'!F:F,D30)</f>
        <v>0</v>
      </c>
      <c r="AZ30" s="332">
        <f>SUMIFS('Detalii blocuri'!S:S,'Detalii blocuri'!E:E,C30,'Detalii blocuri'!F:F,D30)</f>
        <v>0</v>
      </c>
      <c r="BA30" s="332">
        <f>SUMIFS('Detalii blocuri'!T:T,'Detalii blocuri'!E:E,C30,'Detalii blocuri'!F:F,D30)</f>
        <v>0</v>
      </c>
      <c r="BB30" s="333">
        <f t="shared" si="22"/>
        <v>0</v>
      </c>
      <c r="BC30" s="100" t="e">
        <f t="shared" si="23"/>
        <v>#DIV/0!</v>
      </c>
      <c r="BD30" s="97" t="e">
        <f t="shared" si="24"/>
        <v>#DIV/0!</v>
      </c>
      <c r="BE30" s="97" t="e">
        <f t="shared" si="25"/>
        <v>#DIV/0!</v>
      </c>
      <c r="BF30" s="97" t="e">
        <f t="shared" si="26"/>
        <v>#DIV/0!</v>
      </c>
      <c r="BG30" s="97" t="e">
        <f t="shared" si="27"/>
        <v>#DIV/0!</v>
      </c>
      <c r="BH30" s="98" t="e">
        <f t="shared" si="28"/>
        <v>#DIV/0!</v>
      </c>
      <c r="BI30" s="105">
        <f>COUNTIFS('Detalii blocuri'!$E:$E,$C30,'Detalii blocuri'!$F:$F,$D30,'Detalii blocuri'!$AB:$AB,BI$4)</f>
        <v>0</v>
      </c>
      <c r="BJ30" s="106">
        <f>COUNTIFS('Detalii blocuri'!$E:$E,$C30,'Detalii blocuri'!$F:$F,$D30,'Detalii blocuri'!$AB:$AB,BJ$4)</f>
        <v>0</v>
      </c>
      <c r="BK30" s="106">
        <f>COUNTIFS('Detalii blocuri'!$E:$E,$C30,'Detalii blocuri'!$F:$F,$D30,'Detalii blocuri'!$AB:$AB,BK$4)</f>
        <v>0</v>
      </c>
      <c r="BL30" s="106">
        <f>COUNTIFS('Detalii blocuri'!$E:$E,$C30,'Detalii blocuri'!$F:$F,$D30,'Detalii blocuri'!$AB:$AB,BL$4)</f>
        <v>0</v>
      </c>
      <c r="BM30" s="106">
        <f>COUNTIFS('Detalii blocuri'!$E:$E,$C30,'Detalii blocuri'!$F:$F,$D30,'Detalii blocuri'!$AB:$AB,BM$4)</f>
        <v>0</v>
      </c>
      <c r="BN30" s="45">
        <f>COUNTIFS('Detalii blocuri'!$E:$E,$C30,'Detalii blocuri'!$F:$F,$D30,'Detalii blocuri'!$AB:$AB,BN$4)</f>
        <v>0</v>
      </c>
      <c r="BO30" s="106">
        <f>COUNTIFS('Detalii blocuri'!$E:$E,$C30,'Detalii blocuri'!$F:$F,$D30,'Detalii blocuri'!$AB:$AB,BO$4)</f>
        <v>0</v>
      </c>
      <c r="BP30" s="106">
        <f>COUNTIFS('Detalii blocuri'!$E:$E,$C30,'Detalii blocuri'!$F:$F,$D30,'Detalii blocuri'!$AB:$AB,BP$4)</f>
        <v>0</v>
      </c>
      <c r="BQ30" s="45">
        <f>COUNTIFS('Detalii blocuri'!$E:$E,$C30,'Detalii blocuri'!$F:$F,$D30,'Detalii blocuri'!$AB:$AB,BQ$4)</f>
        <v>0</v>
      </c>
      <c r="BR30" s="106">
        <f>COUNTIFS('Detalii blocuri'!$E:$E,$C30,'Detalii blocuri'!$F:$F,$D30,'Detalii blocuri'!$AB:$AB,BR$4)</f>
        <v>0</v>
      </c>
      <c r="BS30" s="106">
        <f>COUNTIFS('Detalii blocuri'!$E:$E,$C30,'Detalii blocuri'!$F:$F,$D30,'Detalii blocuri'!$AB:$AB,BS$4)</f>
        <v>0</v>
      </c>
      <c r="BT30" s="45">
        <f>COUNTIFS('Detalii blocuri'!$E:$E,$C30,'Detalii blocuri'!$F:$F,$D30,'Detalii blocuri'!$AB:$AB,BT$4)</f>
        <v>0</v>
      </c>
      <c r="BU30" s="106">
        <f>COUNTIFS('Detalii blocuri'!$E:$E,$C30,'Detalii blocuri'!$F:$F,$D30,'Detalii blocuri'!$AB:$AB,BU$4)</f>
        <v>0</v>
      </c>
      <c r="BV30" s="106">
        <f>COUNTIFS('Detalii blocuri'!$E:$E,$C30,'Detalii blocuri'!$F:$F,$D30,'Detalii blocuri'!$AB:$AB,BV$4)</f>
        <v>0</v>
      </c>
      <c r="BW30" s="107">
        <f>SUMIFS('Detalii blocuri'!$K:$K,'Detalii blocuri'!$E:$E,$C30,'Detalii blocuri'!$F:$F,$D30,'Detalii blocuri'!$AB:$AB,BW$4)</f>
        <v>0</v>
      </c>
      <c r="BX30" s="108">
        <f>SUMIFS('Detalii blocuri'!$K:$K,'Detalii blocuri'!$E:$E,$C30,'Detalii blocuri'!$F:$F,$D30,'Detalii blocuri'!$AB:$AB,BX$4)</f>
        <v>0</v>
      </c>
      <c r="BY30" s="108">
        <f>SUMIFS('Detalii blocuri'!$K:$K,'Detalii blocuri'!$E:$E,$C30,'Detalii blocuri'!$F:$F,$D30,'Detalii blocuri'!$AB:$AB,BY$4)</f>
        <v>0</v>
      </c>
      <c r="BZ30" s="108">
        <f>SUMIFS('Detalii blocuri'!$K:$K,'Detalii blocuri'!$E:$E,$C30,'Detalii blocuri'!$F:$F,$D30,'Detalii blocuri'!$AB:$AB,BZ$4)</f>
        <v>0</v>
      </c>
      <c r="CA30" s="108">
        <f>SUMIFS('Detalii blocuri'!$K:$K,'Detalii blocuri'!$E:$E,$C30,'Detalii blocuri'!$F:$F,$D30,'Detalii blocuri'!$AB:$AB,CA$4)</f>
        <v>0</v>
      </c>
      <c r="CB30" s="46">
        <f>SUMIFS('Detalii blocuri'!$K:$K,'Detalii blocuri'!$E:$E,$C30,'Detalii blocuri'!$F:$F,$D30,'Detalii blocuri'!$AB:$AB,CB$4)</f>
        <v>0</v>
      </c>
      <c r="CC30" s="108">
        <f>SUMIFS('Detalii blocuri'!$K:$K,'Detalii blocuri'!$E:$E,$C30,'Detalii blocuri'!$F:$F,$D30,'Detalii blocuri'!$AB:$AB,CC$4)</f>
        <v>0</v>
      </c>
      <c r="CD30" s="108">
        <f>SUMIFS('Detalii blocuri'!$K:$K,'Detalii blocuri'!$E:$E,$C30,'Detalii blocuri'!$F:$F,$D30,'Detalii blocuri'!$AB:$AB,CD$4)</f>
        <v>0</v>
      </c>
      <c r="CE30" s="46">
        <f>SUMIFS('Detalii blocuri'!$K:$K,'Detalii blocuri'!$E:$E,$C30,'Detalii blocuri'!$F:$F,$D30,'Detalii blocuri'!$AB:$AB,CE$4)</f>
        <v>0</v>
      </c>
      <c r="CF30" s="108">
        <f>SUMIFS('Detalii blocuri'!$K:$K,'Detalii blocuri'!$E:$E,$C30,'Detalii blocuri'!$F:$F,$D30,'Detalii blocuri'!$AB:$AB,CF$4)</f>
        <v>0</v>
      </c>
      <c r="CG30" s="108">
        <f>SUMIFS('Detalii blocuri'!$K:$K,'Detalii blocuri'!$E:$E,$C30,'Detalii blocuri'!$F:$F,$D30,'Detalii blocuri'!$AB:$AB,CG$4)</f>
        <v>0</v>
      </c>
      <c r="CH30" s="46">
        <f>SUMIFS('Detalii blocuri'!$K:$K,'Detalii blocuri'!$E:$E,$C30,'Detalii blocuri'!$F:$F,$D30,'Detalii blocuri'!$AB:$AB,CH$4)</f>
        <v>0</v>
      </c>
      <c r="CI30" s="108">
        <f>SUMIFS('Detalii blocuri'!$K:$K,'Detalii blocuri'!$E:$E,$C30,'Detalii blocuri'!$F:$F,$D30,'Detalii blocuri'!$AB:$AB,CI$4)</f>
        <v>0</v>
      </c>
      <c r="CJ30" s="108">
        <f>SUMIFS('Detalii blocuri'!$K:$K,'Detalii blocuri'!$E:$E,$C30,'Detalii blocuri'!$F:$F,$D30,'Detalii blocuri'!$AB:$AB,CJ$4)</f>
        <v>0</v>
      </c>
      <c r="CK30" s="109">
        <f>SUMIFS('Detalii blocuri'!$N:$N,'Detalii blocuri'!$E:$E,$C30,'Detalii blocuri'!$F:$F,$D30,'Detalii blocuri'!$AB:$AB,BW$4)</f>
        <v>0</v>
      </c>
      <c r="CL30" s="110">
        <f>SUMIFS('Detalii blocuri'!$N:$N,'Detalii blocuri'!$E:$E,$C30,'Detalii blocuri'!$F:$F,$D30,'Detalii blocuri'!$AB:$AB,BX$4)</f>
        <v>0</v>
      </c>
      <c r="CM30" s="110">
        <f>SUMIFS('Detalii blocuri'!$N:$N,'Detalii blocuri'!$E:$E,$C30,'Detalii blocuri'!$F:$F,$D30,'Detalii blocuri'!$AB:$AB,BY$4)</f>
        <v>0</v>
      </c>
      <c r="CN30" s="110">
        <f>SUMIFS('Detalii blocuri'!$N:$N,'Detalii blocuri'!$E:$E,$C30,'Detalii blocuri'!$F:$F,$D30,'Detalii blocuri'!$AB:$AB,BZ$4)</f>
        <v>0</v>
      </c>
      <c r="CO30" s="110">
        <f>SUMIFS('Detalii blocuri'!$N:$N,'Detalii blocuri'!$E:$E,$C30,'Detalii blocuri'!$F:$F,$D30,'Detalii blocuri'!$AB:$AB,CA$4)</f>
        <v>0</v>
      </c>
      <c r="CP30" s="48">
        <f>SUMIFS('Detalii blocuri'!$N:$N,'Detalii blocuri'!$E:$E,$C30,'Detalii blocuri'!$F:$F,$D30,'Detalii blocuri'!$AB:$AB,CB$4)</f>
        <v>0</v>
      </c>
      <c r="CQ30" s="110">
        <f>SUMIFS('Detalii blocuri'!$N:$N,'Detalii blocuri'!$E:$E,$C30,'Detalii blocuri'!$F:$F,$D30,'Detalii blocuri'!$AB:$AB,CC$4)</f>
        <v>0</v>
      </c>
      <c r="CR30" s="110">
        <f>SUMIFS('Detalii blocuri'!$N:$N,'Detalii blocuri'!$E:$E,$C30,'Detalii blocuri'!$F:$F,$D30,'Detalii blocuri'!$AB:$AB,CD$4)</f>
        <v>0</v>
      </c>
      <c r="CS30" s="48">
        <f>SUMIFS('Detalii blocuri'!$N:$N,'Detalii blocuri'!$E:$E,$C30,'Detalii blocuri'!$F:$F,$D30,'Detalii blocuri'!$AB:$AB,CE$4)</f>
        <v>0</v>
      </c>
      <c r="CT30" s="110">
        <f>SUMIFS('Detalii blocuri'!$N:$N,'Detalii blocuri'!$E:$E,$C30,'Detalii blocuri'!$F:$F,$D30,'Detalii blocuri'!$AB:$AB,CF$4)</f>
        <v>0</v>
      </c>
      <c r="CU30" s="110">
        <f>SUMIFS('Detalii blocuri'!$N:$N,'Detalii blocuri'!$E:$E,$C30,'Detalii blocuri'!$F:$F,$D30,'Detalii blocuri'!$AB:$AB,CG$4)</f>
        <v>0</v>
      </c>
      <c r="CV30" s="48">
        <f>SUMIFS('Detalii blocuri'!$N:$N,'Detalii blocuri'!$E:$E,$C30,'Detalii blocuri'!$F:$F,$D30,'Detalii blocuri'!$AB:$AB,CH$4)</f>
        <v>0</v>
      </c>
      <c r="CW30" s="110">
        <f>SUMIFS('Detalii blocuri'!$N:$N,'Detalii blocuri'!$E:$E,$C30,'Detalii blocuri'!$F:$F,$D30,'Detalii blocuri'!$AB:$AB,CI$4)</f>
        <v>0</v>
      </c>
      <c r="CX30" s="110">
        <f>SUMIFS('Detalii blocuri'!$N:$N,'Detalii blocuri'!$E:$E,$C30,'Detalii blocuri'!$F:$F,$D30,'Detalii blocuri'!$AB:$AB,CJ$4)</f>
        <v>0</v>
      </c>
      <c r="CY30" s="111">
        <f>COUNTIFS('Detalii blocuri'!$E:$E,$C30,'Detalii blocuri'!$F:$F,$D30,'Detalii blocuri'!$L:$L,CY$3)</f>
        <v>0</v>
      </c>
      <c r="CZ30" s="112">
        <f>COUNTIFS('Detalii blocuri'!$E:$E,$C30,'Detalii blocuri'!$F:$F,$D30,'Detalii blocuri'!$L:$L,CZ$3)</f>
        <v>0</v>
      </c>
      <c r="DA30" s="112">
        <f>COUNTIFS('Detalii blocuri'!$E:$E,$C30,'Detalii blocuri'!$F:$F,$D30,'Detalii blocuri'!$L:$L,DA$3)</f>
        <v>0</v>
      </c>
      <c r="DB30" s="112">
        <f>COUNTIFS('Detalii blocuri'!$E:$E,$C30,'Detalii blocuri'!$F:$F,$D30,'Detalii blocuri'!$L:$L,DB$3)</f>
        <v>0</v>
      </c>
      <c r="DC30" s="112">
        <f>COUNTIFS('Detalii blocuri'!$E:$E,$C30,'Detalii blocuri'!$F:$F,$D30,'Detalii blocuri'!$L:$L,DC$3)</f>
        <v>0</v>
      </c>
      <c r="DD30" s="140">
        <f>COUNTIFS('Detalii blocuri'!$E:$E,$C30,'Detalii blocuri'!$F:$F,$D30,'Detalii blocuri'!$L:$L,DD$3)</f>
        <v>0</v>
      </c>
      <c r="DE30" s="112">
        <f>COUNTIFS('Detalii blocuri'!$E:$E,$C30,'Detalii blocuri'!$F:$F,$D30,'Detalii blocuri'!$L:$L,DE$3)</f>
        <v>0</v>
      </c>
      <c r="DF30" s="112">
        <f>COUNTIFS('Detalii blocuri'!$E:$E,$C30,'Detalii blocuri'!$F:$F,$D30,'Detalii blocuri'!$L:$L,DF$3)</f>
        <v>0</v>
      </c>
      <c r="DG30" s="112">
        <f>COUNTIFS('Detalii blocuri'!$E:$E,$C30,'Detalii blocuri'!$F:$F,$D30,'Detalii blocuri'!$L:$L,DG$3)</f>
        <v>0</v>
      </c>
      <c r="DH30" s="112">
        <f>COUNTIFS('Detalii blocuri'!$E:$E,$C30,'Detalii blocuri'!$F:$F,$D30,'Detalii blocuri'!$L:$L,DH$3)</f>
        <v>0</v>
      </c>
      <c r="DI30" s="140">
        <f>COUNTIFS('Detalii blocuri'!$E:$E,$C30,'Detalii blocuri'!$F:$F,$D30,'Detalii blocuri'!$L:$L,DI$3)</f>
        <v>0</v>
      </c>
      <c r="DJ30" s="112">
        <f>COUNTIFS('Detalii blocuri'!$E:$E,$C30,'Detalii blocuri'!$F:$F,$D30,'Detalii blocuri'!$L:$L,DJ$3)</f>
        <v>0</v>
      </c>
      <c r="DK30" s="112">
        <f>COUNTIFS('Detalii blocuri'!$E:$E,$C30,'Detalii blocuri'!$F:$F,$D30,'Detalii blocuri'!$L:$L,DK$3)</f>
        <v>0</v>
      </c>
      <c r="DL30" s="112">
        <f>COUNTIFS('Detalii blocuri'!$E:$E,$C30,'Detalii blocuri'!$F:$F,$D30,'Detalii blocuri'!$L:$L,DL$3)</f>
        <v>0</v>
      </c>
      <c r="DM30" s="112">
        <f>COUNTIFS('Detalii blocuri'!$E:$E,$C30,'Detalii blocuri'!$F:$F,$D30,'Detalii blocuri'!$L:$L,DM$3)</f>
        <v>0</v>
      </c>
      <c r="DN30" s="140">
        <f>COUNTIFS('Detalii blocuri'!$E:$E,$C30,'Detalii blocuri'!$F:$F,$D30,'Detalii blocuri'!$L:$L,DN$3)</f>
        <v>0</v>
      </c>
      <c r="DO30" s="112">
        <f>COUNTIFS('Detalii blocuri'!$E:$E,$C30,'Detalii blocuri'!$F:$F,$D30,'Detalii blocuri'!$L:$L,DO$3)</f>
        <v>0</v>
      </c>
      <c r="DP30" s="112">
        <f>COUNTIFS('Detalii blocuri'!$E:$E,$C30,'Detalii blocuri'!$F:$F,$D30,'Detalii blocuri'!$L:$L,DP$3)</f>
        <v>0</v>
      </c>
      <c r="DQ30" s="112">
        <f>COUNTIFS('Detalii blocuri'!$E:$E,$C30,'Detalii blocuri'!$F:$F,$D30,'Detalii blocuri'!$L:$L,DQ$3)</f>
        <v>0</v>
      </c>
      <c r="DR30" s="112">
        <f>COUNTIFS('Detalii blocuri'!$E:$E,$C30,'Detalii blocuri'!$F:$F,$D30,'Detalii blocuri'!$L:$L,DR$3)</f>
        <v>0</v>
      </c>
      <c r="DS30" s="140">
        <f>COUNTIFS('Detalii blocuri'!$E:$E,$C30,'Detalii blocuri'!$F:$F,$D30,'Detalii blocuri'!$L:$L,DS$3)</f>
        <v>0</v>
      </c>
      <c r="DT30" s="112">
        <f>COUNTIFS('Detalii blocuri'!$E:$E,$C30,'Detalii blocuri'!$F:$F,$D30,'Detalii blocuri'!$L:$L,DT$3)</f>
        <v>0</v>
      </c>
      <c r="DU30" s="112">
        <f>COUNTIFS('Detalii blocuri'!$E:$E,$C30,'Detalii blocuri'!$F:$F,$D30,'Detalii blocuri'!$L:$L,DU$3)</f>
        <v>0</v>
      </c>
      <c r="DV30" s="112">
        <f>COUNTIFS('Detalii blocuri'!$E:$E,$C30,'Detalii blocuri'!$F:$F,$D30,'Detalii blocuri'!$L:$L,DV$3)</f>
        <v>0</v>
      </c>
      <c r="DW30" s="112">
        <f>COUNTIFS('Detalii blocuri'!$E:$E,$C30,'Detalii blocuri'!$F:$F,$D30,'Detalii blocuri'!$L:$L,DW$3)</f>
        <v>0</v>
      </c>
      <c r="DX30" s="140">
        <f>COUNTIFS('Detalii blocuri'!$E:$E,$C30,'Detalii blocuri'!$F:$F,$D30,'Detalii blocuri'!$L:$L,DX$3)</f>
        <v>0</v>
      </c>
      <c r="DY30" s="112">
        <f>COUNTIFS('Detalii blocuri'!$E:$E,$C30,'Detalii blocuri'!$F:$F,$D30,'Detalii blocuri'!$L:$L,DY$3)</f>
        <v>0</v>
      </c>
      <c r="DZ30" s="112">
        <f>COUNTIFS('Detalii blocuri'!$E:$E,$C30,'Detalii blocuri'!$F:$F,$D30,'Detalii blocuri'!$L:$L,DZ$3)</f>
        <v>0</v>
      </c>
      <c r="EA30" s="112">
        <f>COUNTIFS('Detalii blocuri'!$E:$E,$C30,'Detalii blocuri'!$F:$F,$D30,'Detalii blocuri'!$L:$L,EA$3)</f>
        <v>0</v>
      </c>
    </row>
    <row r="31" spans="1:131">
      <c r="B31" s="258" t="s">
        <v>650</v>
      </c>
      <c r="C31" s="363" t="s">
        <v>206</v>
      </c>
      <c r="D31" s="261" t="s">
        <v>1253</v>
      </c>
      <c r="E31" s="261"/>
      <c r="F31" s="262" t="s">
        <v>1054</v>
      </c>
      <c r="G31" s="300" t="s">
        <v>9</v>
      </c>
      <c r="H31" s="257" t="s">
        <v>9</v>
      </c>
      <c r="I31" s="318"/>
      <c r="J31" s="259">
        <v>46.76</v>
      </c>
      <c r="K31" s="259">
        <v>23.01</v>
      </c>
      <c r="L31" s="319">
        <v>2307</v>
      </c>
      <c r="M31" s="320">
        <v>2243</v>
      </c>
      <c r="N31" s="320">
        <v>2671</v>
      </c>
      <c r="O31" s="320">
        <v>2906</v>
      </c>
      <c r="P31" s="320"/>
      <c r="Q31" s="320"/>
      <c r="R31" s="320"/>
      <c r="S31" s="320"/>
      <c r="T31" s="320"/>
      <c r="U31" s="320"/>
      <c r="V31" s="321"/>
      <c r="W31" s="334">
        <f t="shared" si="1"/>
        <v>0.79387474191328289</v>
      </c>
      <c r="X31" s="335" t="str">
        <f t="shared" si="2"/>
        <v/>
      </c>
      <c r="Y31" s="301"/>
      <c r="Z31" s="301"/>
      <c r="AA31" s="301">
        <f t="shared" si="18"/>
        <v>0</v>
      </c>
      <c r="AB31" s="68">
        <f t="shared" si="16"/>
        <v>0</v>
      </c>
      <c r="AC31" s="301" t="e">
        <f t="shared" si="17"/>
        <v>#DIV/0!</v>
      </c>
      <c r="AD31" s="301">
        <v>3</v>
      </c>
      <c r="AE31" s="322"/>
      <c r="AF31" s="323" t="e">
        <f>COUNTIFS('Detalii blocuri'!AI:AI,"*/planuri*",'Detalii blocuri'!E:E,C31,'Detalii blocuri'!F:F,D31)/AJ31</f>
        <v>#DIV/0!</v>
      </c>
      <c r="AG31" s="324" t="e">
        <f>COUNTIFS('Detalii blocuri'!K:K,"&gt;0",'Detalii blocuri'!E:E,C31,'Detalii blocuri'!F:F,D31)/AJ31</f>
        <v>#DIV/0!</v>
      </c>
      <c r="AH31" s="324" t="e">
        <f>COUNTIFS('Detalii blocuri'!N:N,"&gt;0",'Detalii blocuri'!E:E,C31,'Detalii blocuri'!F:F,D31)/AJ31</f>
        <v>#DIV/0!</v>
      </c>
      <c r="AI31" s="325" t="e">
        <f t="shared" si="19"/>
        <v>#DIV/0!</v>
      </c>
      <c r="AJ31" s="326">
        <f>COUNTIFS('Detalii blocuri'!C:C,"&gt;0",'Detalii blocuri'!E:E,C31,'Detalii blocuri'!F:F,D31)</f>
        <v>0</v>
      </c>
      <c r="AK31" s="47">
        <f>SUMIFS('Detalii blocuri'!K:K,'Detalii blocuri'!E:E,C31,'Detalii blocuri'!F:F,D31)</f>
        <v>0</v>
      </c>
      <c r="AL31" s="47">
        <f>SUMIFS('Detalii blocuri'!N:N,'Detalii blocuri'!E:E,C31,'Detalii blocuri'!F:F,D31)</f>
        <v>0</v>
      </c>
      <c r="AM31" s="327" t="e">
        <f t="shared" si="20"/>
        <v>#DIV/0!</v>
      </c>
      <c r="AN31" s="65" t="e">
        <f>COUNTIFS('Detalii blocuri'!C:C,"&gt;0",'Detalii blocuri'!J:J,"da*",'Detalii blocuri'!E:E,C31,'Detalii blocuri'!F:F,D31)/AJ31</f>
        <v>#DIV/0!</v>
      </c>
      <c r="AO31" s="66" t="e">
        <f>SUMIFS('Detalii blocuri'!K:K,'Detalii blocuri'!J:J,"da*",'Detalii blocuri'!E:E,C31,'Detalii blocuri'!F:F,D31)/AK31</f>
        <v>#DIV/0!</v>
      </c>
      <c r="AP31" s="67" t="e">
        <f>SUMIFS('Detalii blocuri'!N:N,'Detalii blocuri'!J:J,"da*",'Detalii blocuri'!E:E,C31,'Detalii blocuri'!F:F,D31)/AL31</f>
        <v>#DIV/0!</v>
      </c>
      <c r="AQ31" s="328" t="e">
        <f>SUMIFS('Detalii blocuri'!N:N,'Detalii blocuri'!AD:AD,"*cf1*",'Detalii blocuri'!E:E,C31,'Detalii blocuri'!F:F,D31)/AL31</f>
        <v>#DIV/0!</v>
      </c>
      <c r="AR31" s="329" t="e">
        <f>SUMIFS('Detalii blocuri'!N:N,'Detalii blocuri'!AD:AD,"*cf2*",'Detalii blocuri'!E:E,C31,'Detalii blocuri'!F:F,D31)/AL31</f>
        <v>#DIV/0!</v>
      </c>
      <c r="AS31" s="330" t="e">
        <f>SUMIFS('Detalii blocuri'!N:N,'Detalii blocuri'!AD:AD,"*cf3*",'Detalii blocuri'!E:E,C31,'Detalii blocuri'!F:F,D31)/AL31</f>
        <v>#DIV/0!</v>
      </c>
      <c r="AT31" s="330" t="e">
        <f>SUMIFS('Detalii blocuri'!N:N,'Detalii blocuri'!AD:AD,"*cămin*",'Detalii blocuri'!E:E,C31,'Detalii blocuri'!F:F,D31)/AL31</f>
        <v>#DIV/0!</v>
      </c>
      <c r="AU31" s="330" t="e">
        <f t="shared" si="21"/>
        <v>#DIV/0!</v>
      </c>
      <c r="AV31" s="331">
        <f>SUMIFS('Detalii blocuri'!O:O,'Detalii blocuri'!E:E,C31,'Detalii blocuri'!F:F,D31)</f>
        <v>0</v>
      </c>
      <c r="AW31" s="332">
        <f>SUMIFS('Detalii blocuri'!P:P,'Detalii blocuri'!E:E,C31,'Detalii blocuri'!F:F,D31)</f>
        <v>0</v>
      </c>
      <c r="AX31" s="332">
        <f>SUMIFS('Detalii blocuri'!Q:Q,'Detalii blocuri'!E:E,C31,'Detalii blocuri'!F:F,D31)</f>
        <v>0</v>
      </c>
      <c r="AY31" s="332">
        <f>SUMIFS('Detalii blocuri'!R:R,'Detalii blocuri'!E:E,C31,'Detalii blocuri'!F:F,D31)</f>
        <v>0</v>
      </c>
      <c r="AZ31" s="332">
        <f>SUMIFS('Detalii blocuri'!S:S,'Detalii blocuri'!E:E,C31,'Detalii blocuri'!F:F,D31)</f>
        <v>0</v>
      </c>
      <c r="BA31" s="332">
        <f>SUMIFS('Detalii blocuri'!T:T,'Detalii blocuri'!E:E,C31,'Detalii blocuri'!F:F,D31)</f>
        <v>0</v>
      </c>
      <c r="BB31" s="333">
        <f t="shared" si="22"/>
        <v>0</v>
      </c>
      <c r="BC31" s="100" t="e">
        <f t="shared" si="23"/>
        <v>#DIV/0!</v>
      </c>
      <c r="BD31" s="97" t="e">
        <f t="shared" si="24"/>
        <v>#DIV/0!</v>
      </c>
      <c r="BE31" s="97" t="e">
        <f t="shared" si="25"/>
        <v>#DIV/0!</v>
      </c>
      <c r="BF31" s="97" t="e">
        <f t="shared" si="26"/>
        <v>#DIV/0!</v>
      </c>
      <c r="BG31" s="97" t="e">
        <f t="shared" si="27"/>
        <v>#DIV/0!</v>
      </c>
      <c r="BH31" s="98" t="e">
        <f t="shared" si="28"/>
        <v>#DIV/0!</v>
      </c>
      <c r="BI31" s="105">
        <f>COUNTIFS('Detalii blocuri'!$E:$E,$C31,'Detalii blocuri'!$F:$F,$D31,'Detalii blocuri'!$AB:$AB,BI$4)</f>
        <v>0</v>
      </c>
      <c r="BJ31" s="106">
        <f>COUNTIFS('Detalii blocuri'!$E:$E,$C31,'Detalii blocuri'!$F:$F,$D31,'Detalii blocuri'!$AB:$AB,BJ$4)</f>
        <v>0</v>
      </c>
      <c r="BK31" s="106">
        <f>COUNTIFS('Detalii blocuri'!$E:$E,$C31,'Detalii blocuri'!$F:$F,$D31,'Detalii blocuri'!$AB:$AB,BK$4)</f>
        <v>0</v>
      </c>
      <c r="BL31" s="106">
        <f>COUNTIFS('Detalii blocuri'!$E:$E,$C31,'Detalii blocuri'!$F:$F,$D31,'Detalii blocuri'!$AB:$AB,BL$4)</f>
        <v>0</v>
      </c>
      <c r="BM31" s="106">
        <f>COUNTIFS('Detalii blocuri'!$E:$E,$C31,'Detalii blocuri'!$F:$F,$D31,'Detalii blocuri'!$AB:$AB,BM$4)</f>
        <v>0</v>
      </c>
      <c r="BN31" s="45">
        <f>COUNTIFS('Detalii blocuri'!$E:$E,$C31,'Detalii blocuri'!$F:$F,$D31,'Detalii blocuri'!$AB:$AB,BN$4)</f>
        <v>0</v>
      </c>
      <c r="BO31" s="106">
        <f>COUNTIFS('Detalii blocuri'!$E:$E,$C31,'Detalii blocuri'!$F:$F,$D31,'Detalii blocuri'!$AB:$AB,BO$4)</f>
        <v>0</v>
      </c>
      <c r="BP31" s="106">
        <f>COUNTIFS('Detalii blocuri'!$E:$E,$C31,'Detalii blocuri'!$F:$F,$D31,'Detalii blocuri'!$AB:$AB,BP$4)</f>
        <v>0</v>
      </c>
      <c r="BQ31" s="45">
        <f>COUNTIFS('Detalii blocuri'!$E:$E,$C31,'Detalii blocuri'!$F:$F,$D31,'Detalii blocuri'!$AB:$AB,BQ$4)</f>
        <v>0</v>
      </c>
      <c r="BR31" s="106">
        <f>COUNTIFS('Detalii blocuri'!$E:$E,$C31,'Detalii blocuri'!$F:$F,$D31,'Detalii blocuri'!$AB:$AB,BR$4)</f>
        <v>0</v>
      </c>
      <c r="BS31" s="106">
        <f>COUNTIFS('Detalii blocuri'!$E:$E,$C31,'Detalii blocuri'!$F:$F,$D31,'Detalii blocuri'!$AB:$AB,BS$4)</f>
        <v>0</v>
      </c>
      <c r="BT31" s="45">
        <f>COUNTIFS('Detalii blocuri'!$E:$E,$C31,'Detalii blocuri'!$F:$F,$D31,'Detalii blocuri'!$AB:$AB,BT$4)</f>
        <v>0</v>
      </c>
      <c r="BU31" s="106">
        <f>COUNTIFS('Detalii blocuri'!$E:$E,$C31,'Detalii blocuri'!$F:$F,$D31,'Detalii blocuri'!$AB:$AB,BU$4)</f>
        <v>0</v>
      </c>
      <c r="BV31" s="106">
        <f>COUNTIFS('Detalii blocuri'!$E:$E,$C31,'Detalii blocuri'!$F:$F,$D31,'Detalii blocuri'!$AB:$AB,BV$4)</f>
        <v>0</v>
      </c>
      <c r="BW31" s="107">
        <f>SUMIFS('Detalii blocuri'!$K:$K,'Detalii blocuri'!$E:$E,$C31,'Detalii blocuri'!$F:$F,$D31,'Detalii blocuri'!$AB:$AB,BW$4)</f>
        <v>0</v>
      </c>
      <c r="BX31" s="108">
        <f>SUMIFS('Detalii blocuri'!$K:$K,'Detalii blocuri'!$E:$E,$C31,'Detalii blocuri'!$F:$F,$D31,'Detalii blocuri'!$AB:$AB,BX$4)</f>
        <v>0</v>
      </c>
      <c r="BY31" s="108">
        <f>SUMIFS('Detalii blocuri'!$K:$K,'Detalii blocuri'!$E:$E,$C31,'Detalii blocuri'!$F:$F,$D31,'Detalii blocuri'!$AB:$AB,BY$4)</f>
        <v>0</v>
      </c>
      <c r="BZ31" s="108">
        <f>SUMIFS('Detalii blocuri'!$K:$K,'Detalii blocuri'!$E:$E,$C31,'Detalii blocuri'!$F:$F,$D31,'Detalii blocuri'!$AB:$AB,BZ$4)</f>
        <v>0</v>
      </c>
      <c r="CA31" s="108">
        <f>SUMIFS('Detalii blocuri'!$K:$K,'Detalii blocuri'!$E:$E,$C31,'Detalii blocuri'!$F:$F,$D31,'Detalii blocuri'!$AB:$AB,CA$4)</f>
        <v>0</v>
      </c>
      <c r="CB31" s="46">
        <f>SUMIFS('Detalii blocuri'!$K:$K,'Detalii blocuri'!$E:$E,$C31,'Detalii blocuri'!$F:$F,$D31,'Detalii blocuri'!$AB:$AB,CB$4)</f>
        <v>0</v>
      </c>
      <c r="CC31" s="108">
        <f>SUMIFS('Detalii blocuri'!$K:$K,'Detalii blocuri'!$E:$E,$C31,'Detalii blocuri'!$F:$F,$D31,'Detalii blocuri'!$AB:$AB,CC$4)</f>
        <v>0</v>
      </c>
      <c r="CD31" s="108">
        <f>SUMIFS('Detalii blocuri'!$K:$K,'Detalii blocuri'!$E:$E,$C31,'Detalii blocuri'!$F:$F,$D31,'Detalii blocuri'!$AB:$AB,CD$4)</f>
        <v>0</v>
      </c>
      <c r="CE31" s="46">
        <f>SUMIFS('Detalii blocuri'!$K:$K,'Detalii blocuri'!$E:$E,$C31,'Detalii blocuri'!$F:$F,$D31,'Detalii blocuri'!$AB:$AB,CE$4)</f>
        <v>0</v>
      </c>
      <c r="CF31" s="108">
        <f>SUMIFS('Detalii blocuri'!$K:$K,'Detalii blocuri'!$E:$E,$C31,'Detalii blocuri'!$F:$F,$D31,'Detalii blocuri'!$AB:$AB,CF$4)</f>
        <v>0</v>
      </c>
      <c r="CG31" s="108">
        <f>SUMIFS('Detalii blocuri'!$K:$K,'Detalii blocuri'!$E:$E,$C31,'Detalii blocuri'!$F:$F,$D31,'Detalii blocuri'!$AB:$AB,CG$4)</f>
        <v>0</v>
      </c>
      <c r="CH31" s="46">
        <f>SUMIFS('Detalii blocuri'!$K:$K,'Detalii blocuri'!$E:$E,$C31,'Detalii blocuri'!$F:$F,$D31,'Detalii blocuri'!$AB:$AB,CH$4)</f>
        <v>0</v>
      </c>
      <c r="CI31" s="108">
        <f>SUMIFS('Detalii blocuri'!$K:$K,'Detalii blocuri'!$E:$E,$C31,'Detalii blocuri'!$F:$F,$D31,'Detalii blocuri'!$AB:$AB,CI$4)</f>
        <v>0</v>
      </c>
      <c r="CJ31" s="108">
        <f>SUMIFS('Detalii blocuri'!$K:$K,'Detalii blocuri'!$E:$E,$C31,'Detalii blocuri'!$F:$F,$D31,'Detalii blocuri'!$AB:$AB,CJ$4)</f>
        <v>0</v>
      </c>
      <c r="CK31" s="109">
        <f>SUMIFS('Detalii blocuri'!$N:$N,'Detalii blocuri'!$E:$E,$C31,'Detalii blocuri'!$F:$F,$D31,'Detalii blocuri'!$AB:$AB,BW$4)</f>
        <v>0</v>
      </c>
      <c r="CL31" s="110">
        <f>SUMIFS('Detalii blocuri'!$N:$N,'Detalii blocuri'!$E:$E,$C31,'Detalii blocuri'!$F:$F,$D31,'Detalii blocuri'!$AB:$AB,BX$4)</f>
        <v>0</v>
      </c>
      <c r="CM31" s="110">
        <f>SUMIFS('Detalii blocuri'!$N:$N,'Detalii blocuri'!$E:$E,$C31,'Detalii blocuri'!$F:$F,$D31,'Detalii blocuri'!$AB:$AB,BY$4)</f>
        <v>0</v>
      </c>
      <c r="CN31" s="110">
        <f>SUMIFS('Detalii blocuri'!$N:$N,'Detalii blocuri'!$E:$E,$C31,'Detalii blocuri'!$F:$F,$D31,'Detalii blocuri'!$AB:$AB,BZ$4)</f>
        <v>0</v>
      </c>
      <c r="CO31" s="110">
        <f>SUMIFS('Detalii blocuri'!$N:$N,'Detalii blocuri'!$E:$E,$C31,'Detalii blocuri'!$F:$F,$D31,'Detalii blocuri'!$AB:$AB,CA$4)</f>
        <v>0</v>
      </c>
      <c r="CP31" s="48">
        <f>SUMIFS('Detalii blocuri'!$N:$N,'Detalii blocuri'!$E:$E,$C31,'Detalii blocuri'!$F:$F,$D31,'Detalii blocuri'!$AB:$AB,CB$4)</f>
        <v>0</v>
      </c>
      <c r="CQ31" s="110">
        <f>SUMIFS('Detalii blocuri'!$N:$N,'Detalii blocuri'!$E:$E,$C31,'Detalii blocuri'!$F:$F,$D31,'Detalii blocuri'!$AB:$AB,CC$4)</f>
        <v>0</v>
      </c>
      <c r="CR31" s="110">
        <f>SUMIFS('Detalii blocuri'!$N:$N,'Detalii blocuri'!$E:$E,$C31,'Detalii blocuri'!$F:$F,$D31,'Detalii blocuri'!$AB:$AB,CD$4)</f>
        <v>0</v>
      </c>
      <c r="CS31" s="48">
        <f>SUMIFS('Detalii blocuri'!$N:$N,'Detalii blocuri'!$E:$E,$C31,'Detalii blocuri'!$F:$F,$D31,'Detalii blocuri'!$AB:$AB,CE$4)</f>
        <v>0</v>
      </c>
      <c r="CT31" s="110">
        <f>SUMIFS('Detalii blocuri'!$N:$N,'Detalii blocuri'!$E:$E,$C31,'Detalii blocuri'!$F:$F,$D31,'Detalii blocuri'!$AB:$AB,CF$4)</f>
        <v>0</v>
      </c>
      <c r="CU31" s="110">
        <f>SUMIFS('Detalii blocuri'!$N:$N,'Detalii blocuri'!$E:$E,$C31,'Detalii blocuri'!$F:$F,$D31,'Detalii blocuri'!$AB:$AB,CG$4)</f>
        <v>0</v>
      </c>
      <c r="CV31" s="48">
        <f>SUMIFS('Detalii blocuri'!$N:$N,'Detalii blocuri'!$E:$E,$C31,'Detalii blocuri'!$F:$F,$D31,'Detalii blocuri'!$AB:$AB,CH$4)</f>
        <v>0</v>
      </c>
      <c r="CW31" s="110">
        <f>SUMIFS('Detalii blocuri'!$N:$N,'Detalii blocuri'!$E:$E,$C31,'Detalii blocuri'!$F:$F,$D31,'Detalii blocuri'!$AB:$AB,CI$4)</f>
        <v>0</v>
      </c>
      <c r="CX31" s="110">
        <f>SUMIFS('Detalii blocuri'!$N:$N,'Detalii blocuri'!$E:$E,$C31,'Detalii blocuri'!$F:$F,$D31,'Detalii blocuri'!$AB:$AB,CJ$4)</f>
        <v>0</v>
      </c>
      <c r="CY31" s="111">
        <f>COUNTIFS('Detalii blocuri'!$E:$E,$C31,'Detalii blocuri'!$F:$F,$D31,'Detalii blocuri'!$L:$L,CY$3)</f>
        <v>0</v>
      </c>
      <c r="CZ31" s="112">
        <f>COUNTIFS('Detalii blocuri'!$E:$E,$C31,'Detalii blocuri'!$F:$F,$D31,'Detalii blocuri'!$L:$L,CZ$3)</f>
        <v>0</v>
      </c>
      <c r="DA31" s="112">
        <f>COUNTIFS('Detalii blocuri'!$E:$E,$C31,'Detalii blocuri'!$F:$F,$D31,'Detalii blocuri'!$L:$L,DA$3)</f>
        <v>0</v>
      </c>
      <c r="DB31" s="112">
        <f>COUNTIFS('Detalii blocuri'!$E:$E,$C31,'Detalii blocuri'!$F:$F,$D31,'Detalii blocuri'!$L:$L,DB$3)</f>
        <v>0</v>
      </c>
      <c r="DC31" s="112">
        <f>COUNTIFS('Detalii blocuri'!$E:$E,$C31,'Detalii blocuri'!$F:$F,$D31,'Detalii blocuri'!$L:$L,DC$3)</f>
        <v>0</v>
      </c>
      <c r="DD31" s="140">
        <f>COUNTIFS('Detalii blocuri'!$E:$E,$C31,'Detalii blocuri'!$F:$F,$D31,'Detalii blocuri'!$L:$L,DD$3)</f>
        <v>0</v>
      </c>
      <c r="DE31" s="112">
        <f>COUNTIFS('Detalii blocuri'!$E:$E,$C31,'Detalii blocuri'!$F:$F,$D31,'Detalii blocuri'!$L:$L,DE$3)</f>
        <v>0</v>
      </c>
      <c r="DF31" s="112">
        <f>COUNTIFS('Detalii blocuri'!$E:$E,$C31,'Detalii blocuri'!$F:$F,$D31,'Detalii blocuri'!$L:$L,DF$3)</f>
        <v>0</v>
      </c>
      <c r="DG31" s="112">
        <f>COUNTIFS('Detalii blocuri'!$E:$E,$C31,'Detalii blocuri'!$F:$F,$D31,'Detalii blocuri'!$L:$L,DG$3)</f>
        <v>0</v>
      </c>
      <c r="DH31" s="112">
        <f>COUNTIFS('Detalii blocuri'!$E:$E,$C31,'Detalii blocuri'!$F:$F,$D31,'Detalii blocuri'!$L:$L,DH$3)</f>
        <v>0</v>
      </c>
      <c r="DI31" s="140">
        <f>COUNTIFS('Detalii blocuri'!$E:$E,$C31,'Detalii blocuri'!$F:$F,$D31,'Detalii blocuri'!$L:$L,DI$3)</f>
        <v>0</v>
      </c>
      <c r="DJ31" s="112">
        <f>COUNTIFS('Detalii blocuri'!$E:$E,$C31,'Detalii blocuri'!$F:$F,$D31,'Detalii blocuri'!$L:$L,DJ$3)</f>
        <v>0</v>
      </c>
      <c r="DK31" s="112">
        <f>COUNTIFS('Detalii blocuri'!$E:$E,$C31,'Detalii blocuri'!$F:$F,$D31,'Detalii blocuri'!$L:$L,DK$3)</f>
        <v>0</v>
      </c>
      <c r="DL31" s="112">
        <f>COUNTIFS('Detalii blocuri'!$E:$E,$C31,'Detalii blocuri'!$F:$F,$D31,'Detalii blocuri'!$L:$L,DL$3)</f>
        <v>0</v>
      </c>
      <c r="DM31" s="112">
        <f>COUNTIFS('Detalii blocuri'!$E:$E,$C31,'Detalii blocuri'!$F:$F,$D31,'Detalii blocuri'!$L:$L,DM$3)</f>
        <v>0</v>
      </c>
      <c r="DN31" s="140">
        <f>COUNTIFS('Detalii blocuri'!$E:$E,$C31,'Detalii blocuri'!$F:$F,$D31,'Detalii blocuri'!$L:$L,DN$3)</f>
        <v>0</v>
      </c>
      <c r="DO31" s="112">
        <f>COUNTIFS('Detalii blocuri'!$E:$E,$C31,'Detalii blocuri'!$F:$F,$D31,'Detalii blocuri'!$L:$L,DO$3)</f>
        <v>0</v>
      </c>
      <c r="DP31" s="112">
        <f>COUNTIFS('Detalii blocuri'!$E:$E,$C31,'Detalii blocuri'!$F:$F,$D31,'Detalii blocuri'!$L:$L,DP$3)</f>
        <v>0</v>
      </c>
      <c r="DQ31" s="112">
        <f>COUNTIFS('Detalii blocuri'!$E:$E,$C31,'Detalii blocuri'!$F:$F,$D31,'Detalii blocuri'!$L:$L,DQ$3)</f>
        <v>0</v>
      </c>
      <c r="DR31" s="112">
        <f>COUNTIFS('Detalii blocuri'!$E:$E,$C31,'Detalii blocuri'!$F:$F,$D31,'Detalii blocuri'!$L:$L,DR$3)</f>
        <v>0</v>
      </c>
      <c r="DS31" s="140">
        <f>COUNTIFS('Detalii blocuri'!$E:$E,$C31,'Detalii blocuri'!$F:$F,$D31,'Detalii blocuri'!$L:$L,DS$3)</f>
        <v>0</v>
      </c>
      <c r="DT31" s="112">
        <f>COUNTIFS('Detalii blocuri'!$E:$E,$C31,'Detalii blocuri'!$F:$F,$D31,'Detalii blocuri'!$L:$L,DT$3)</f>
        <v>0</v>
      </c>
      <c r="DU31" s="112">
        <f>COUNTIFS('Detalii blocuri'!$E:$E,$C31,'Detalii blocuri'!$F:$F,$D31,'Detalii blocuri'!$L:$L,DU$3)</f>
        <v>0</v>
      </c>
      <c r="DV31" s="112">
        <f>COUNTIFS('Detalii blocuri'!$E:$E,$C31,'Detalii blocuri'!$F:$F,$D31,'Detalii blocuri'!$L:$L,DV$3)</f>
        <v>0</v>
      </c>
      <c r="DW31" s="112">
        <f>COUNTIFS('Detalii blocuri'!$E:$E,$C31,'Detalii blocuri'!$F:$F,$D31,'Detalii blocuri'!$L:$L,DW$3)</f>
        <v>0</v>
      </c>
      <c r="DX31" s="140">
        <f>COUNTIFS('Detalii blocuri'!$E:$E,$C31,'Detalii blocuri'!$F:$F,$D31,'Detalii blocuri'!$L:$L,DX$3)</f>
        <v>0</v>
      </c>
      <c r="DY31" s="112">
        <f>COUNTIFS('Detalii blocuri'!$E:$E,$C31,'Detalii blocuri'!$F:$F,$D31,'Detalii blocuri'!$L:$L,DY$3)</f>
        <v>0</v>
      </c>
      <c r="DZ31" s="112">
        <f>COUNTIFS('Detalii blocuri'!$E:$E,$C31,'Detalii blocuri'!$F:$F,$D31,'Detalii blocuri'!$L:$L,DZ$3)</f>
        <v>0</v>
      </c>
      <c r="EA31" s="112">
        <f>COUNTIFS('Detalii blocuri'!$E:$E,$C31,'Detalii blocuri'!$F:$F,$D31,'Detalii blocuri'!$L:$L,EA$3)</f>
        <v>0</v>
      </c>
    </row>
    <row r="32" spans="1:131">
      <c r="B32" s="258" t="s">
        <v>650</v>
      </c>
      <c r="C32" s="363" t="s">
        <v>206</v>
      </c>
      <c r="D32" s="261" t="s">
        <v>1194</v>
      </c>
      <c r="E32" s="261"/>
      <c r="F32" s="262" t="s">
        <v>1054</v>
      </c>
      <c r="G32" s="300" t="s">
        <v>9</v>
      </c>
      <c r="H32" s="257" t="s">
        <v>9</v>
      </c>
      <c r="I32" s="318"/>
      <c r="J32" s="259">
        <v>46.79</v>
      </c>
      <c r="K32" s="259">
        <v>24.13</v>
      </c>
      <c r="L32" s="319">
        <v>2591</v>
      </c>
      <c r="M32" s="320">
        <v>2655</v>
      </c>
      <c r="N32" s="320">
        <v>2782</v>
      </c>
      <c r="O32" s="320">
        <v>2705</v>
      </c>
      <c r="P32" s="320"/>
      <c r="Q32" s="320"/>
      <c r="R32" s="320"/>
      <c r="S32" s="320"/>
      <c r="T32" s="320"/>
      <c r="U32" s="320"/>
      <c r="V32" s="321"/>
      <c r="W32" s="334">
        <f t="shared" si="1"/>
        <v>0.95785582255083179</v>
      </c>
      <c r="X32" s="335" t="str">
        <f t="shared" si="2"/>
        <v/>
      </c>
      <c r="Y32" s="301"/>
      <c r="Z32" s="301"/>
      <c r="AA32" s="301">
        <f t="shared" si="18"/>
        <v>0</v>
      </c>
      <c r="AB32" s="68">
        <f t="shared" si="16"/>
        <v>0</v>
      </c>
      <c r="AC32" s="301" t="e">
        <f t="shared" si="17"/>
        <v>#DIV/0!</v>
      </c>
      <c r="AD32" s="301">
        <v>3</v>
      </c>
      <c r="AE32" s="322"/>
      <c r="AF32" s="323">
        <f>COUNTIFS('Detalii blocuri'!AI:AI,"*/planuri*",'Detalii blocuri'!E:E,C32,'Detalii blocuri'!F:F,D32)/AJ32</f>
        <v>0</v>
      </c>
      <c r="AG32" s="324">
        <f>COUNTIFS('Detalii blocuri'!K:K,"&gt;0",'Detalii blocuri'!E:E,C32,'Detalii blocuri'!F:F,D32)/AJ32</f>
        <v>1</v>
      </c>
      <c r="AH32" s="324">
        <f>COUNTIFS('Detalii blocuri'!N:N,"&gt;0",'Detalii blocuri'!E:E,C32,'Detalii blocuri'!F:F,D32)/AJ32</f>
        <v>0</v>
      </c>
      <c r="AI32" s="325" t="e">
        <f t="shared" si="19"/>
        <v>#DIV/0!</v>
      </c>
      <c r="AJ32" s="326">
        <f>COUNTIFS('Detalii blocuri'!C:C,"&gt;0",'Detalii blocuri'!E:E,C32,'Detalii blocuri'!F:F,D32)</f>
        <v>2</v>
      </c>
      <c r="AK32" s="47">
        <f>SUMIFS('Detalii blocuri'!K:K,'Detalii blocuri'!E:E,C32,'Detalii blocuri'!F:F,D32)</f>
        <v>2</v>
      </c>
      <c r="AL32" s="47">
        <f>SUMIFS('Detalii blocuri'!N:N,'Detalii blocuri'!E:E,C32,'Detalii blocuri'!F:F,D32)</f>
        <v>0</v>
      </c>
      <c r="AM32" s="327">
        <f t="shared" si="20"/>
        <v>0</v>
      </c>
      <c r="AN32" s="65">
        <f>COUNTIFS('Detalii blocuri'!C:C,"&gt;0",'Detalii blocuri'!J:J,"da*",'Detalii blocuri'!E:E,C32,'Detalii blocuri'!F:F,D32)/AJ32</f>
        <v>0</v>
      </c>
      <c r="AO32" s="66">
        <f>SUMIFS('Detalii blocuri'!K:K,'Detalii blocuri'!J:J,"da*",'Detalii blocuri'!E:E,C32,'Detalii blocuri'!F:F,D32)/AK32</f>
        <v>0</v>
      </c>
      <c r="AP32" s="67" t="e">
        <f>SUMIFS('Detalii blocuri'!N:N,'Detalii blocuri'!J:J,"da*",'Detalii blocuri'!E:E,C32,'Detalii blocuri'!F:F,D32)/AL32</f>
        <v>#DIV/0!</v>
      </c>
      <c r="AQ32" s="328" t="e">
        <f>SUMIFS('Detalii blocuri'!N:N,'Detalii blocuri'!AD:AD,"*cf1*",'Detalii blocuri'!E:E,C32,'Detalii blocuri'!F:F,D32)/AL32</f>
        <v>#DIV/0!</v>
      </c>
      <c r="AR32" s="329" t="e">
        <f>SUMIFS('Detalii blocuri'!N:N,'Detalii blocuri'!AD:AD,"*cf2*",'Detalii blocuri'!E:E,C32,'Detalii blocuri'!F:F,D32)/AL32</f>
        <v>#DIV/0!</v>
      </c>
      <c r="AS32" s="330" t="e">
        <f>SUMIFS('Detalii blocuri'!N:N,'Detalii blocuri'!AD:AD,"*cf3*",'Detalii blocuri'!E:E,C32,'Detalii blocuri'!F:F,D32)/AL32</f>
        <v>#DIV/0!</v>
      </c>
      <c r="AT32" s="330" t="e">
        <f>SUMIFS('Detalii blocuri'!N:N,'Detalii blocuri'!AD:AD,"*cămin*",'Detalii blocuri'!E:E,C32,'Detalii blocuri'!F:F,D32)/AL32</f>
        <v>#DIV/0!</v>
      </c>
      <c r="AU32" s="330" t="e">
        <f t="shared" si="21"/>
        <v>#DIV/0!</v>
      </c>
      <c r="AV32" s="331">
        <f>SUMIFS('Detalii blocuri'!O:O,'Detalii blocuri'!E:E,C32,'Detalii blocuri'!F:F,D32)</f>
        <v>0</v>
      </c>
      <c r="AW32" s="332">
        <f>SUMIFS('Detalii blocuri'!P:P,'Detalii blocuri'!E:E,C32,'Detalii blocuri'!F:F,D32)</f>
        <v>0</v>
      </c>
      <c r="AX32" s="332">
        <f>SUMIFS('Detalii blocuri'!Q:Q,'Detalii blocuri'!E:E,C32,'Detalii blocuri'!F:F,D32)</f>
        <v>0</v>
      </c>
      <c r="AY32" s="332">
        <f>SUMIFS('Detalii blocuri'!R:R,'Detalii blocuri'!E:E,C32,'Detalii blocuri'!F:F,D32)</f>
        <v>0</v>
      </c>
      <c r="AZ32" s="332">
        <f>SUMIFS('Detalii blocuri'!S:S,'Detalii blocuri'!E:E,C32,'Detalii blocuri'!F:F,D32)</f>
        <v>0</v>
      </c>
      <c r="BA32" s="332">
        <f>SUMIFS('Detalii blocuri'!T:T,'Detalii blocuri'!E:E,C32,'Detalii blocuri'!F:F,D32)</f>
        <v>0</v>
      </c>
      <c r="BB32" s="333">
        <f t="shared" si="22"/>
        <v>0</v>
      </c>
      <c r="BC32" s="100" t="e">
        <f t="shared" si="23"/>
        <v>#DIV/0!</v>
      </c>
      <c r="BD32" s="97" t="e">
        <f t="shared" si="24"/>
        <v>#DIV/0!</v>
      </c>
      <c r="BE32" s="97" t="e">
        <f t="shared" si="25"/>
        <v>#DIV/0!</v>
      </c>
      <c r="BF32" s="97" t="e">
        <f t="shared" si="26"/>
        <v>#DIV/0!</v>
      </c>
      <c r="BG32" s="97" t="e">
        <f t="shared" si="27"/>
        <v>#DIV/0!</v>
      </c>
      <c r="BH32" s="98" t="e">
        <f t="shared" si="28"/>
        <v>#DIV/0!</v>
      </c>
      <c r="BI32" s="105">
        <f>COUNTIFS('Detalii blocuri'!$E:$E,$C32,'Detalii blocuri'!$F:$F,$D32,'Detalii blocuri'!$AB:$AB,BI$4)</f>
        <v>0</v>
      </c>
      <c r="BJ32" s="106">
        <f>COUNTIFS('Detalii blocuri'!$E:$E,$C32,'Detalii blocuri'!$F:$F,$D32,'Detalii blocuri'!$AB:$AB,BJ$4)</f>
        <v>0</v>
      </c>
      <c r="BK32" s="106">
        <f>COUNTIFS('Detalii blocuri'!$E:$E,$C32,'Detalii blocuri'!$F:$F,$D32,'Detalii blocuri'!$AB:$AB,BK$4)</f>
        <v>0</v>
      </c>
      <c r="BL32" s="106">
        <f>COUNTIFS('Detalii blocuri'!$E:$E,$C32,'Detalii blocuri'!$F:$F,$D32,'Detalii blocuri'!$AB:$AB,BL$4)</f>
        <v>0</v>
      </c>
      <c r="BM32" s="106">
        <f>COUNTIFS('Detalii blocuri'!$E:$E,$C32,'Detalii blocuri'!$F:$F,$D32,'Detalii blocuri'!$AB:$AB,BM$4)</f>
        <v>0</v>
      </c>
      <c r="BN32" s="45">
        <f>COUNTIFS('Detalii blocuri'!$E:$E,$C32,'Detalii blocuri'!$F:$F,$D32,'Detalii blocuri'!$AB:$AB,BN$4)</f>
        <v>0</v>
      </c>
      <c r="BO32" s="106">
        <f>COUNTIFS('Detalii blocuri'!$E:$E,$C32,'Detalii blocuri'!$F:$F,$D32,'Detalii blocuri'!$AB:$AB,BO$4)</f>
        <v>2</v>
      </c>
      <c r="BP32" s="106">
        <f>COUNTIFS('Detalii blocuri'!$E:$E,$C32,'Detalii blocuri'!$F:$F,$D32,'Detalii blocuri'!$AB:$AB,BP$4)</f>
        <v>0</v>
      </c>
      <c r="BQ32" s="45">
        <f>COUNTIFS('Detalii blocuri'!$E:$E,$C32,'Detalii blocuri'!$F:$F,$D32,'Detalii blocuri'!$AB:$AB,BQ$4)</f>
        <v>0</v>
      </c>
      <c r="BR32" s="106">
        <f>COUNTIFS('Detalii blocuri'!$E:$E,$C32,'Detalii blocuri'!$F:$F,$D32,'Detalii blocuri'!$AB:$AB,BR$4)</f>
        <v>0</v>
      </c>
      <c r="BS32" s="106">
        <f>COUNTIFS('Detalii blocuri'!$E:$E,$C32,'Detalii blocuri'!$F:$F,$D32,'Detalii blocuri'!$AB:$AB,BS$4)</f>
        <v>0</v>
      </c>
      <c r="BT32" s="45">
        <f>COUNTIFS('Detalii blocuri'!$E:$E,$C32,'Detalii blocuri'!$F:$F,$D32,'Detalii blocuri'!$AB:$AB,BT$4)</f>
        <v>0</v>
      </c>
      <c r="BU32" s="106">
        <f>COUNTIFS('Detalii blocuri'!$E:$E,$C32,'Detalii blocuri'!$F:$F,$D32,'Detalii blocuri'!$AB:$AB,BU$4)</f>
        <v>0</v>
      </c>
      <c r="BV32" s="106">
        <f>COUNTIFS('Detalii blocuri'!$E:$E,$C32,'Detalii blocuri'!$F:$F,$D32,'Detalii blocuri'!$AB:$AB,BV$4)</f>
        <v>0</v>
      </c>
      <c r="BW32" s="107">
        <f>SUMIFS('Detalii blocuri'!$K:$K,'Detalii blocuri'!$E:$E,$C32,'Detalii blocuri'!$F:$F,$D32,'Detalii blocuri'!$AB:$AB,BW$4)</f>
        <v>0</v>
      </c>
      <c r="BX32" s="108">
        <f>SUMIFS('Detalii blocuri'!$K:$K,'Detalii blocuri'!$E:$E,$C32,'Detalii blocuri'!$F:$F,$D32,'Detalii blocuri'!$AB:$AB,BX$4)</f>
        <v>0</v>
      </c>
      <c r="BY32" s="108">
        <f>SUMIFS('Detalii blocuri'!$K:$K,'Detalii blocuri'!$E:$E,$C32,'Detalii blocuri'!$F:$F,$D32,'Detalii blocuri'!$AB:$AB,BY$4)</f>
        <v>0</v>
      </c>
      <c r="BZ32" s="108">
        <f>SUMIFS('Detalii blocuri'!$K:$K,'Detalii blocuri'!$E:$E,$C32,'Detalii blocuri'!$F:$F,$D32,'Detalii blocuri'!$AB:$AB,BZ$4)</f>
        <v>0</v>
      </c>
      <c r="CA32" s="108">
        <f>SUMIFS('Detalii blocuri'!$K:$K,'Detalii blocuri'!$E:$E,$C32,'Detalii blocuri'!$F:$F,$D32,'Detalii blocuri'!$AB:$AB,CA$4)</f>
        <v>0</v>
      </c>
      <c r="CB32" s="46">
        <f>SUMIFS('Detalii blocuri'!$K:$K,'Detalii blocuri'!$E:$E,$C32,'Detalii blocuri'!$F:$F,$D32,'Detalii blocuri'!$AB:$AB,CB$4)</f>
        <v>0</v>
      </c>
      <c r="CC32" s="108">
        <f>SUMIFS('Detalii blocuri'!$K:$K,'Detalii blocuri'!$E:$E,$C32,'Detalii blocuri'!$F:$F,$D32,'Detalii blocuri'!$AB:$AB,CC$4)</f>
        <v>2</v>
      </c>
      <c r="CD32" s="108">
        <f>SUMIFS('Detalii blocuri'!$K:$K,'Detalii blocuri'!$E:$E,$C32,'Detalii blocuri'!$F:$F,$D32,'Detalii blocuri'!$AB:$AB,CD$4)</f>
        <v>0</v>
      </c>
      <c r="CE32" s="46">
        <f>SUMIFS('Detalii blocuri'!$K:$K,'Detalii blocuri'!$E:$E,$C32,'Detalii blocuri'!$F:$F,$D32,'Detalii blocuri'!$AB:$AB,CE$4)</f>
        <v>0</v>
      </c>
      <c r="CF32" s="108">
        <f>SUMIFS('Detalii blocuri'!$K:$K,'Detalii blocuri'!$E:$E,$C32,'Detalii blocuri'!$F:$F,$D32,'Detalii blocuri'!$AB:$AB,CF$4)</f>
        <v>0</v>
      </c>
      <c r="CG32" s="108">
        <f>SUMIFS('Detalii blocuri'!$K:$K,'Detalii blocuri'!$E:$E,$C32,'Detalii blocuri'!$F:$F,$D32,'Detalii blocuri'!$AB:$AB,CG$4)</f>
        <v>0</v>
      </c>
      <c r="CH32" s="46">
        <f>SUMIFS('Detalii blocuri'!$K:$K,'Detalii blocuri'!$E:$E,$C32,'Detalii blocuri'!$F:$F,$D32,'Detalii blocuri'!$AB:$AB,CH$4)</f>
        <v>0</v>
      </c>
      <c r="CI32" s="108">
        <f>SUMIFS('Detalii blocuri'!$K:$K,'Detalii blocuri'!$E:$E,$C32,'Detalii blocuri'!$F:$F,$D32,'Detalii blocuri'!$AB:$AB,CI$4)</f>
        <v>0</v>
      </c>
      <c r="CJ32" s="108">
        <f>SUMIFS('Detalii blocuri'!$K:$K,'Detalii blocuri'!$E:$E,$C32,'Detalii blocuri'!$F:$F,$D32,'Detalii blocuri'!$AB:$AB,CJ$4)</f>
        <v>0</v>
      </c>
      <c r="CK32" s="109">
        <f>SUMIFS('Detalii blocuri'!$N:$N,'Detalii blocuri'!$E:$E,$C32,'Detalii blocuri'!$F:$F,$D32,'Detalii blocuri'!$AB:$AB,BW$4)</f>
        <v>0</v>
      </c>
      <c r="CL32" s="110">
        <f>SUMIFS('Detalii blocuri'!$N:$N,'Detalii blocuri'!$E:$E,$C32,'Detalii blocuri'!$F:$F,$D32,'Detalii blocuri'!$AB:$AB,BX$4)</f>
        <v>0</v>
      </c>
      <c r="CM32" s="110">
        <f>SUMIFS('Detalii blocuri'!$N:$N,'Detalii blocuri'!$E:$E,$C32,'Detalii blocuri'!$F:$F,$D32,'Detalii blocuri'!$AB:$AB,BY$4)</f>
        <v>0</v>
      </c>
      <c r="CN32" s="110">
        <f>SUMIFS('Detalii blocuri'!$N:$N,'Detalii blocuri'!$E:$E,$C32,'Detalii blocuri'!$F:$F,$D32,'Detalii blocuri'!$AB:$AB,BZ$4)</f>
        <v>0</v>
      </c>
      <c r="CO32" s="110">
        <f>SUMIFS('Detalii blocuri'!$N:$N,'Detalii blocuri'!$E:$E,$C32,'Detalii blocuri'!$F:$F,$D32,'Detalii blocuri'!$AB:$AB,CA$4)</f>
        <v>0</v>
      </c>
      <c r="CP32" s="48">
        <f>SUMIFS('Detalii blocuri'!$N:$N,'Detalii blocuri'!$E:$E,$C32,'Detalii blocuri'!$F:$F,$D32,'Detalii blocuri'!$AB:$AB,CB$4)</f>
        <v>0</v>
      </c>
      <c r="CQ32" s="110">
        <f>SUMIFS('Detalii blocuri'!$N:$N,'Detalii blocuri'!$E:$E,$C32,'Detalii blocuri'!$F:$F,$D32,'Detalii blocuri'!$AB:$AB,CC$4)</f>
        <v>0</v>
      </c>
      <c r="CR32" s="110">
        <f>SUMIFS('Detalii blocuri'!$N:$N,'Detalii blocuri'!$E:$E,$C32,'Detalii blocuri'!$F:$F,$D32,'Detalii blocuri'!$AB:$AB,CD$4)</f>
        <v>0</v>
      </c>
      <c r="CS32" s="48">
        <f>SUMIFS('Detalii blocuri'!$N:$N,'Detalii blocuri'!$E:$E,$C32,'Detalii blocuri'!$F:$F,$D32,'Detalii blocuri'!$AB:$AB,CE$4)</f>
        <v>0</v>
      </c>
      <c r="CT32" s="110">
        <f>SUMIFS('Detalii blocuri'!$N:$N,'Detalii blocuri'!$E:$E,$C32,'Detalii blocuri'!$F:$F,$D32,'Detalii blocuri'!$AB:$AB,CF$4)</f>
        <v>0</v>
      </c>
      <c r="CU32" s="110">
        <f>SUMIFS('Detalii blocuri'!$N:$N,'Detalii blocuri'!$E:$E,$C32,'Detalii blocuri'!$F:$F,$D32,'Detalii blocuri'!$AB:$AB,CG$4)</f>
        <v>0</v>
      </c>
      <c r="CV32" s="48">
        <f>SUMIFS('Detalii blocuri'!$N:$N,'Detalii blocuri'!$E:$E,$C32,'Detalii blocuri'!$F:$F,$D32,'Detalii blocuri'!$AB:$AB,CH$4)</f>
        <v>0</v>
      </c>
      <c r="CW32" s="110">
        <f>SUMIFS('Detalii blocuri'!$N:$N,'Detalii blocuri'!$E:$E,$C32,'Detalii blocuri'!$F:$F,$D32,'Detalii blocuri'!$AB:$AB,CI$4)</f>
        <v>0</v>
      </c>
      <c r="CX32" s="110">
        <f>SUMIFS('Detalii blocuri'!$N:$N,'Detalii blocuri'!$E:$E,$C32,'Detalii blocuri'!$F:$F,$D32,'Detalii blocuri'!$AB:$AB,CJ$4)</f>
        <v>0</v>
      </c>
      <c r="CY32" s="111">
        <f>COUNTIFS('Detalii blocuri'!$E:$E,$C32,'Detalii blocuri'!$F:$F,$D32,'Detalii blocuri'!$L:$L,CY$3)</f>
        <v>0</v>
      </c>
      <c r="CZ32" s="112">
        <f>COUNTIFS('Detalii blocuri'!$E:$E,$C32,'Detalii blocuri'!$F:$F,$D32,'Detalii blocuri'!$L:$L,CZ$3)</f>
        <v>2</v>
      </c>
      <c r="DA32" s="112">
        <f>COUNTIFS('Detalii blocuri'!$E:$E,$C32,'Detalii blocuri'!$F:$F,$D32,'Detalii blocuri'!$L:$L,DA$3)</f>
        <v>0</v>
      </c>
      <c r="DB32" s="112">
        <f>COUNTIFS('Detalii blocuri'!$E:$E,$C32,'Detalii blocuri'!$F:$F,$D32,'Detalii blocuri'!$L:$L,DB$3)</f>
        <v>0</v>
      </c>
      <c r="DC32" s="112">
        <f>COUNTIFS('Detalii blocuri'!$E:$E,$C32,'Detalii blocuri'!$F:$F,$D32,'Detalii blocuri'!$L:$L,DC$3)</f>
        <v>0</v>
      </c>
      <c r="DD32" s="140">
        <f>COUNTIFS('Detalii blocuri'!$E:$E,$C32,'Detalii blocuri'!$F:$F,$D32,'Detalii blocuri'!$L:$L,DD$3)</f>
        <v>0</v>
      </c>
      <c r="DE32" s="112">
        <f>COUNTIFS('Detalii blocuri'!$E:$E,$C32,'Detalii blocuri'!$F:$F,$D32,'Detalii blocuri'!$L:$L,DE$3)</f>
        <v>0</v>
      </c>
      <c r="DF32" s="112">
        <f>COUNTIFS('Detalii blocuri'!$E:$E,$C32,'Detalii blocuri'!$F:$F,$D32,'Detalii blocuri'!$L:$L,DF$3)</f>
        <v>0</v>
      </c>
      <c r="DG32" s="112">
        <f>COUNTIFS('Detalii blocuri'!$E:$E,$C32,'Detalii blocuri'!$F:$F,$D32,'Detalii blocuri'!$L:$L,DG$3)</f>
        <v>0</v>
      </c>
      <c r="DH32" s="112">
        <f>COUNTIFS('Detalii blocuri'!$E:$E,$C32,'Detalii blocuri'!$F:$F,$D32,'Detalii blocuri'!$L:$L,DH$3)</f>
        <v>0</v>
      </c>
      <c r="DI32" s="140">
        <f>COUNTIFS('Detalii blocuri'!$E:$E,$C32,'Detalii blocuri'!$F:$F,$D32,'Detalii blocuri'!$L:$L,DI$3)</f>
        <v>0</v>
      </c>
      <c r="DJ32" s="112">
        <f>COUNTIFS('Detalii blocuri'!$E:$E,$C32,'Detalii blocuri'!$F:$F,$D32,'Detalii blocuri'!$L:$L,DJ$3)</f>
        <v>0</v>
      </c>
      <c r="DK32" s="112">
        <f>COUNTIFS('Detalii blocuri'!$E:$E,$C32,'Detalii blocuri'!$F:$F,$D32,'Detalii blocuri'!$L:$L,DK$3)</f>
        <v>0</v>
      </c>
      <c r="DL32" s="112">
        <f>COUNTIFS('Detalii blocuri'!$E:$E,$C32,'Detalii blocuri'!$F:$F,$D32,'Detalii blocuri'!$L:$L,DL$3)</f>
        <v>0</v>
      </c>
      <c r="DM32" s="112">
        <f>COUNTIFS('Detalii blocuri'!$E:$E,$C32,'Detalii blocuri'!$F:$F,$D32,'Detalii blocuri'!$L:$L,DM$3)</f>
        <v>0</v>
      </c>
      <c r="DN32" s="140">
        <f>COUNTIFS('Detalii blocuri'!$E:$E,$C32,'Detalii blocuri'!$F:$F,$D32,'Detalii blocuri'!$L:$L,DN$3)</f>
        <v>0</v>
      </c>
      <c r="DO32" s="112">
        <f>COUNTIFS('Detalii blocuri'!$E:$E,$C32,'Detalii blocuri'!$F:$F,$D32,'Detalii blocuri'!$L:$L,DO$3)</f>
        <v>0</v>
      </c>
      <c r="DP32" s="112">
        <f>COUNTIFS('Detalii blocuri'!$E:$E,$C32,'Detalii blocuri'!$F:$F,$D32,'Detalii blocuri'!$L:$L,DP$3)</f>
        <v>0</v>
      </c>
      <c r="DQ32" s="112">
        <f>COUNTIFS('Detalii blocuri'!$E:$E,$C32,'Detalii blocuri'!$F:$F,$D32,'Detalii blocuri'!$L:$L,DQ$3)</f>
        <v>0</v>
      </c>
      <c r="DR32" s="112">
        <f>COUNTIFS('Detalii blocuri'!$E:$E,$C32,'Detalii blocuri'!$F:$F,$D32,'Detalii blocuri'!$L:$L,DR$3)</f>
        <v>0</v>
      </c>
      <c r="DS32" s="140">
        <f>COUNTIFS('Detalii blocuri'!$E:$E,$C32,'Detalii blocuri'!$F:$F,$D32,'Detalii blocuri'!$L:$L,DS$3)</f>
        <v>0</v>
      </c>
      <c r="DT32" s="112">
        <f>COUNTIFS('Detalii blocuri'!$E:$E,$C32,'Detalii blocuri'!$F:$F,$D32,'Detalii blocuri'!$L:$L,DT$3)</f>
        <v>0</v>
      </c>
      <c r="DU32" s="112">
        <f>COUNTIFS('Detalii blocuri'!$E:$E,$C32,'Detalii blocuri'!$F:$F,$D32,'Detalii blocuri'!$L:$L,DU$3)</f>
        <v>0</v>
      </c>
      <c r="DV32" s="112">
        <f>COUNTIFS('Detalii blocuri'!$E:$E,$C32,'Detalii blocuri'!$F:$F,$D32,'Detalii blocuri'!$L:$L,DV$3)</f>
        <v>0</v>
      </c>
      <c r="DW32" s="112">
        <f>COUNTIFS('Detalii blocuri'!$E:$E,$C32,'Detalii blocuri'!$F:$F,$D32,'Detalii blocuri'!$L:$L,DW$3)</f>
        <v>0</v>
      </c>
      <c r="DX32" s="140">
        <f>COUNTIFS('Detalii blocuri'!$E:$E,$C32,'Detalii blocuri'!$F:$F,$D32,'Detalii blocuri'!$L:$L,DX$3)</f>
        <v>0</v>
      </c>
      <c r="DY32" s="112">
        <f>COUNTIFS('Detalii blocuri'!$E:$E,$C32,'Detalii blocuri'!$F:$F,$D32,'Detalii blocuri'!$L:$L,DY$3)</f>
        <v>0</v>
      </c>
      <c r="DZ32" s="112">
        <f>COUNTIFS('Detalii blocuri'!$E:$E,$C32,'Detalii blocuri'!$F:$F,$D32,'Detalii blocuri'!$L:$L,DZ$3)</f>
        <v>0</v>
      </c>
      <c r="EA32" s="112">
        <f>COUNTIFS('Detalii blocuri'!$E:$E,$C32,'Detalii blocuri'!$F:$F,$D32,'Detalii blocuri'!$L:$L,EA$3)</f>
        <v>0</v>
      </c>
    </row>
    <row r="33" spans="2:131">
      <c r="B33" s="258" t="s">
        <v>650</v>
      </c>
      <c r="C33" s="363" t="s">
        <v>206</v>
      </c>
      <c r="D33" s="261" t="s">
        <v>1195</v>
      </c>
      <c r="E33" s="261"/>
      <c r="F33" s="262" t="s">
        <v>1054</v>
      </c>
      <c r="G33" s="300" t="s">
        <v>9</v>
      </c>
      <c r="H33" s="257" t="s">
        <v>9</v>
      </c>
      <c r="I33" s="318"/>
      <c r="J33" s="259">
        <v>46.79</v>
      </c>
      <c r="K33" s="259">
        <v>23.29</v>
      </c>
      <c r="L33" s="319">
        <v>3451</v>
      </c>
      <c r="M33" s="320">
        <v>3295</v>
      </c>
      <c r="N33" s="320">
        <v>3691</v>
      </c>
      <c r="O33" s="320">
        <v>4178</v>
      </c>
      <c r="P33" s="320"/>
      <c r="Q33" s="320"/>
      <c r="R33" s="320"/>
      <c r="S33" s="320"/>
      <c r="T33" s="320"/>
      <c r="U33" s="320"/>
      <c r="V33" s="321"/>
      <c r="W33" s="334">
        <f t="shared" si="1"/>
        <v>0.82599329822881762</v>
      </c>
      <c r="X33" s="335" t="str">
        <f t="shared" si="2"/>
        <v/>
      </c>
      <c r="Y33" s="301"/>
      <c r="Z33" s="301"/>
      <c r="AA33" s="301">
        <f t="shared" si="18"/>
        <v>0</v>
      </c>
      <c r="AB33" s="68">
        <f t="shared" si="16"/>
        <v>0</v>
      </c>
      <c r="AC33" s="301" t="e">
        <f t="shared" si="17"/>
        <v>#DIV/0!</v>
      </c>
      <c r="AD33" s="301">
        <v>3</v>
      </c>
      <c r="AE33" s="322"/>
      <c r="AF33" s="323" t="e">
        <f>COUNTIFS('Detalii blocuri'!AI:AI,"*/planuri*",'Detalii blocuri'!E:E,C33,'Detalii blocuri'!F:F,D33)/AJ33</f>
        <v>#DIV/0!</v>
      </c>
      <c r="AG33" s="324" t="e">
        <f>COUNTIFS('Detalii blocuri'!K:K,"&gt;0",'Detalii blocuri'!E:E,C33,'Detalii blocuri'!F:F,D33)/AJ33</f>
        <v>#DIV/0!</v>
      </c>
      <c r="AH33" s="324" t="e">
        <f>COUNTIFS('Detalii blocuri'!N:N,"&gt;0",'Detalii blocuri'!E:E,C33,'Detalii blocuri'!F:F,D33)/AJ33</f>
        <v>#DIV/0!</v>
      </c>
      <c r="AI33" s="325" t="e">
        <f t="shared" si="19"/>
        <v>#DIV/0!</v>
      </c>
      <c r="AJ33" s="326">
        <f>COUNTIFS('Detalii blocuri'!C:C,"&gt;0",'Detalii blocuri'!E:E,C33,'Detalii blocuri'!F:F,D33)</f>
        <v>0</v>
      </c>
      <c r="AK33" s="47">
        <f>SUMIFS('Detalii blocuri'!K:K,'Detalii blocuri'!E:E,C33,'Detalii blocuri'!F:F,D33)</f>
        <v>0</v>
      </c>
      <c r="AL33" s="47">
        <f>SUMIFS('Detalii blocuri'!N:N,'Detalii blocuri'!E:E,C33,'Detalii blocuri'!F:F,D33)</f>
        <v>0</v>
      </c>
      <c r="AM33" s="327" t="e">
        <f t="shared" si="20"/>
        <v>#DIV/0!</v>
      </c>
      <c r="AN33" s="65" t="e">
        <f>COUNTIFS('Detalii blocuri'!C:C,"&gt;0",'Detalii blocuri'!J:J,"da*",'Detalii blocuri'!E:E,C33,'Detalii blocuri'!F:F,D33)/AJ33</f>
        <v>#DIV/0!</v>
      </c>
      <c r="AO33" s="66" t="e">
        <f>SUMIFS('Detalii blocuri'!K:K,'Detalii blocuri'!J:J,"da*",'Detalii blocuri'!E:E,C33,'Detalii blocuri'!F:F,D33)/AK33</f>
        <v>#DIV/0!</v>
      </c>
      <c r="AP33" s="67" t="e">
        <f>SUMIFS('Detalii blocuri'!N:N,'Detalii blocuri'!J:J,"da*",'Detalii blocuri'!E:E,C33,'Detalii blocuri'!F:F,D33)/AL33</f>
        <v>#DIV/0!</v>
      </c>
      <c r="AQ33" s="328" t="e">
        <f>SUMIFS('Detalii blocuri'!N:N,'Detalii blocuri'!AD:AD,"*cf1*",'Detalii blocuri'!E:E,C33,'Detalii blocuri'!F:F,D33)/AL33</f>
        <v>#DIV/0!</v>
      </c>
      <c r="AR33" s="329" t="e">
        <f>SUMIFS('Detalii blocuri'!N:N,'Detalii blocuri'!AD:AD,"*cf2*",'Detalii blocuri'!E:E,C33,'Detalii blocuri'!F:F,D33)/AL33</f>
        <v>#DIV/0!</v>
      </c>
      <c r="AS33" s="330" t="e">
        <f>SUMIFS('Detalii blocuri'!N:N,'Detalii blocuri'!AD:AD,"*cf3*",'Detalii blocuri'!E:E,C33,'Detalii blocuri'!F:F,D33)/AL33</f>
        <v>#DIV/0!</v>
      </c>
      <c r="AT33" s="330" t="e">
        <f>SUMIFS('Detalii blocuri'!N:N,'Detalii blocuri'!AD:AD,"*cămin*",'Detalii blocuri'!E:E,C33,'Detalii blocuri'!F:F,D33)/AL33</f>
        <v>#DIV/0!</v>
      </c>
      <c r="AU33" s="330" t="e">
        <f t="shared" si="21"/>
        <v>#DIV/0!</v>
      </c>
      <c r="AV33" s="331">
        <f>SUMIFS('Detalii blocuri'!O:O,'Detalii blocuri'!E:E,C33,'Detalii blocuri'!F:F,D33)</f>
        <v>0</v>
      </c>
      <c r="AW33" s="332">
        <f>SUMIFS('Detalii blocuri'!P:P,'Detalii blocuri'!E:E,C33,'Detalii blocuri'!F:F,D33)</f>
        <v>0</v>
      </c>
      <c r="AX33" s="332">
        <f>SUMIFS('Detalii blocuri'!Q:Q,'Detalii blocuri'!E:E,C33,'Detalii blocuri'!F:F,D33)</f>
        <v>0</v>
      </c>
      <c r="AY33" s="332">
        <f>SUMIFS('Detalii blocuri'!R:R,'Detalii blocuri'!E:E,C33,'Detalii blocuri'!F:F,D33)</f>
        <v>0</v>
      </c>
      <c r="AZ33" s="332">
        <f>SUMIFS('Detalii blocuri'!S:S,'Detalii blocuri'!E:E,C33,'Detalii blocuri'!F:F,D33)</f>
        <v>0</v>
      </c>
      <c r="BA33" s="332">
        <f>SUMIFS('Detalii blocuri'!T:T,'Detalii blocuri'!E:E,C33,'Detalii blocuri'!F:F,D33)</f>
        <v>0</v>
      </c>
      <c r="BB33" s="333">
        <f t="shared" si="22"/>
        <v>0</v>
      </c>
      <c r="BC33" s="100" t="e">
        <f t="shared" si="23"/>
        <v>#DIV/0!</v>
      </c>
      <c r="BD33" s="97" t="e">
        <f t="shared" si="24"/>
        <v>#DIV/0!</v>
      </c>
      <c r="BE33" s="97" t="e">
        <f t="shared" si="25"/>
        <v>#DIV/0!</v>
      </c>
      <c r="BF33" s="97" t="e">
        <f t="shared" si="26"/>
        <v>#DIV/0!</v>
      </c>
      <c r="BG33" s="97" t="e">
        <f t="shared" si="27"/>
        <v>#DIV/0!</v>
      </c>
      <c r="BH33" s="98" t="e">
        <f t="shared" si="28"/>
        <v>#DIV/0!</v>
      </c>
      <c r="BI33" s="105">
        <f>COUNTIFS('Detalii blocuri'!$E:$E,$C33,'Detalii blocuri'!$F:$F,$D33,'Detalii blocuri'!$AB:$AB,BI$4)</f>
        <v>0</v>
      </c>
      <c r="BJ33" s="106">
        <f>COUNTIFS('Detalii blocuri'!$E:$E,$C33,'Detalii blocuri'!$F:$F,$D33,'Detalii blocuri'!$AB:$AB,BJ$4)</f>
        <v>0</v>
      </c>
      <c r="BK33" s="106">
        <f>COUNTIFS('Detalii blocuri'!$E:$E,$C33,'Detalii blocuri'!$F:$F,$D33,'Detalii blocuri'!$AB:$AB,BK$4)</f>
        <v>0</v>
      </c>
      <c r="BL33" s="106">
        <f>COUNTIFS('Detalii blocuri'!$E:$E,$C33,'Detalii blocuri'!$F:$F,$D33,'Detalii blocuri'!$AB:$AB,BL$4)</f>
        <v>0</v>
      </c>
      <c r="BM33" s="106">
        <f>COUNTIFS('Detalii blocuri'!$E:$E,$C33,'Detalii blocuri'!$F:$F,$D33,'Detalii blocuri'!$AB:$AB,BM$4)</f>
        <v>0</v>
      </c>
      <c r="BN33" s="45">
        <f>COUNTIFS('Detalii blocuri'!$E:$E,$C33,'Detalii blocuri'!$F:$F,$D33,'Detalii blocuri'!$AB:$AB,BN$4)</f>
        <v>0</v>
      </c>
      <c r="BO33" s="106">
        <f>COUNTIFS('Detalii blocuri'!$E:$E,$C33,'Detalii blocuri'!$F:$F,$D33,'Detalii blocuri'!$AB:$AB,BO$4)</f>
        <v>0</v>
      </c>
      <c r="BP33" s="106">
        <f>COUNTIFS('Detalii blocuri'!$E:$E,$C33,'Detalii blocuri'!$F:$F,$D33,'Detalii blocuri'!$AB:$AB,BP$4)</f>
        <v>0</v>
      </c>
      <c r="BQ33" s="45">
        <f>COUNTIFS('Detalii blocuri'!$E:$E,$C33,'Detalii blocuri'!$F:$F,$D33,'Detalii blocuri'!$AB:$AB,BQ$4)</f>
        <v>0</v>
      </c>
      <c r="BR33" s="106">
        <f>COUNTIFS('Detalii blocuri'!$E:$E,$C33,'Detalii blocuri'!$F:$F,$D33,'Detalii blocuri'!$AB:$AB,BR$4)</f>
        <v>0</v>
      </c>
      <c r="BS33" s="106">
        <f>COUNTIFS('Detalii blocuri'!$E:$E,$C33,'Detalii blocuri'!$F:$F,$D33,'Detalii blocuri'!$AB:$AB,BS$4)</f>
        <v>0</v>
      </c>
      <c r="BT33" s="45">
        <f>COUNTIFS('Detalii blocuri'!$E:$E,$C33,'Detalii blocuri'!$F:$F,$D33,'Detalii blocuri'!$AB:$AB,BT$4)</f>
        <v>0</v>
      </c>
      <c r="BU33" s="106">
        <f>COUNTIFS('Detalii blocuri'!$E:$E,$C33,'Detalii blocuri'!$F:$F,$D33,'Detalii blocuri'!$AB:$AB,BU$4)</f>
        <v>0</v>
      </c>
      <c r="BV33" s="106">
        <f>COUNTIFS('Detalii blocuri'!$E:$E,$C33,'Detalii blocuri'!$F:$F,$D33,'Detalii blocuri'!$AB:$AB,BV$4)</f>
        <v>0</v>
      </c>
      <c r="BW33" s="107">
        <f>SUMIFS('Detalii blocuri'!$K:$K,'Detalii blocuri'!$E:$E,$C33,'Detalii blocuri'!$F:$F,$D33,'Detalii blocuri'!$AB:$AB,BW$4)</f>
        <v>0</v>
      </c>
      <c r="BX33" s="108">
        <f>SUMIFS('Detalii blocuri'!$K:$K,'Detalii blocuri'!$E:$E,$C33,'Detalii blocuri'!$F:$F,$D33,'Detalii blocuri'!$AB:$AB,BX$4)</f>
        <v>0</v>
      </c>
      <c r="BY33" s="108">
        <f>SUMIFS('Detalii blocuri'!$K:$K,'Detalii blocuri'!$E:$E,$C33,'Detalii blocuri'!$F:$F,$D33,'Detalii blocuri'!$AB:$AB,BY$4)</f>
        <v>0</v>
      </c>
      <c r="BZ33" s="108">
        <f>SUMIFS('Detalii blocuri'!$K:$K,'Detalii blocuri'!$E:$E,$C33,'Detalii blocuri'!$F:$F,$D33,'Detalii blocuri'!$AB:$AB,BZ$4)</f>
        <v>0</v>
      </c>
      <c r="CA33" s="108">
        <f>SUMIFS('Detalii blocuri'!$K:$K,'Detalii blocuri'!$E:$E,$C33,'Detalii blocuri'!$F:$F,$D33,'Detalii blocuri'!$AB:$AB,CA$4)</f>
        <v>0</v>
      </c>
      <c r="CB33" s="46">
        <f>SUMIFS('Detalii blocuri'!$K:$K,'Detalii blocuri'!$E:$E,$C33,'Detalii blocuri'!$F:$F,$D33,'Detalii blocuri'!$AB:$AB,CB$4)</f>
        <v>0</v>
      </c>
      <c r="CC33" s="108">
        <f>SUMIFS('Detalii blocuri'!$K:$K,'Detalii blocuri'!$E:$E,$C33,'Detalii blocuri'!$F:$F,$D33,'Detalii blocuri'!$AB:$AB,CC$4)</f>
        <v>0</v>
      </c>
      <c r="CD33" s="108">
        <f>SUMIFS('Detalii blocuri'!$K:$K,'Detalii blocuri'!$E:$E,$C33,'Detalii blocuri'!$F:$F,$D33,'Detalii blocuri'!$AB:$AB,CD$4)</f>
        <v>0</v>
      </c>
      <c r="CE33" s="46">
        <f>SUMIFS('Detalii blocuri'!$K:$K,'Detalii blocuri'!$E:$E,$C33,'Detalii blocuri'!$F:$F,$D33,'Detalii blocuri'!$AB:$AB,CE$4)</f>
        <v>0</v>
      </c>
      <c r="CF33" s="108">
        <f>SUMIFS('Detalii blocuri'!$K:$K,'Detalii blocuri'!$E:$E,$C33,'Detalii blocuri'!$F:$F,$D33,'Detalii blocuri'!$AB:$AB,CF$4)</f>
        <v>0</v>
      </c>
      <c r="CG33" s="108">
        <f>SUMIFS('Detalii blocuri'!$K:$K,'Detalii blocuri'!$E:$E,$C33,'Detalii blocuri'!$F:$F,$D33,'Detalii blocuri'!$AB:$AB,CG$4)</f>
        <v>0</v>
      </c>
      <c r="CH33" s="46">
        <f>SUMIFS('Detalii blocuri'!$K:$K,'Detalii blocuri'!$E:$E,$C33,'Detalii blocuri'!$F:$F,$D33,'Detalii blocuri'!$AB:$AB,CH$4)</f>
        <v>0</v>
      </c>
      <c r="CI33" s="108">
        <f>SUMIFS('Detalii blocuri'!$K:$K,'Detalii blocuri'!$E:$E,$C33,'Detalii blocuri'!$F:$F,$D33,'Detalii blocuri'!$AB:$AB,CI$4)</f>
        <v>0</v>
      </c>
      <c r="CJ33" s="108">
        <f>SUMIFS('Detalii blocuri'!$K:$K,'Detalii blocuri'!$E:$E,$C33,'Detalii blocuri'!$F:$F,$D33,'Detalii blocuri'!$AB:$AB,CJ$4)</f>
        <v>0</v>
      </c>
      <c r="CK33" s="109">
        <f>SUMIFS('Detalii blocuri'!$N:$N,'Detalii blocuri'!$E:$E,$C33,'Detalii blocuri'!$F:$F,$D33,'Detalii blocuri'!$AB:$AB,BW$4)</f>
        <v>0</v>
      </c>
      <c r="CL33" s="110">
        <f>SUMIFS('Detalii blocuri'!$N:$N,'Detalii blocuri'!$E:$E,$C33,'Detalii blocuri'!$F:$F,$D33,'Detalii blocuri'!$AB:$AB,BX$4)</f>
        <v>0</v>
      </c>
      <c r="CM33" s="110">
        <f>SUMIFS('Detalii blocuri'!$N:$N,'Detalii blocuri'!$E:$E,$C33,'Detalii blocuri'!$F:$F,$D33,'Detalii blocuri'!$AB:$AB,BY$4)</f>
        <v>0</v>
      </c>
      <c r="CN33" s="110">
        <f>SUMIFS('Detalii blocuri'!$N:$N,'Detalii blocuri'!$E:$E,$C33,'Detalii blocuri'!$F:$F,$D33,'Detalii blocuri'!$AB:$AB,BZ$4)</f>
        <v>0</v>
      </c>
      <c r="CO33" s="110">
        <f>SUMIFS('Detalii blocuri'!$N:$N,'Detalii blocuri'!$E:$E,$C33,'Detalii blocuri'!$F:$F,$D33,'Detalii blocuri'!$AB:$AB,CA$4)</f>
        <v>0</v>
      </c>
      <c r="CP33" s="48">
        <f>SUMIFS('Detalii blocuri'!$N:$N,'Detalii blocuri'!$E:$E,$C33,'Detalii blocuri'!$F:$F,$D33,'Detalii blocuri'!$AB:$AB,CB$4)</f>
        <v>0</v>
      </c>
      <c r="CQ33" s="110">
        <f>SUMIFS('Detalii blocuri'!$N:$N,'Detalii blocuri'!$E:$E,$C33,'Detalii blocuri'!$F:$F,$D33,'Detalii blocuri'!$AB:$AB,CC$4)</f>
        <v>0</v>
      </c>
      <c r="CR33" s="110">
        <f>SUMIFS('Detalii blocuri'!$N:$N,'Detalii blocuri'!$E:$E,$C33,'Detalii blocuri'!$F:$F,$D33,'Detalii blocuri'!$AB:$AB,CD$4)</f>
        <v>0</v>
      </c>
      <c r="CS33" s="48">
        <f>SUMIFS('Detalii blocuri'!$N:$N,'Detalii blocuri'!$E:$E,$C33,'Detalii blocuri'!$F:$F,$D33,'Detalii blocuri'!$AB:$AB,CE$4)</f>
        <v>0</v>
      </c>
      <c r="CT33" s="110">
        <f>SUMIFS('Detalii blocuri'!$N:$N,'Detalii blocuri'!$E:$E,$C33,'Detalii blocuri'!$F:$F,$D33,'Detalii blocuri'!$AB:$AB,CF$4)</f>
        <v>0</v>
      </c>
      <c r="CU33" s="110">
        <f>SUMIFS('Detalii blocuri'!$N:$N,'Detalii blocuri'!$E:$E,$C33,'Detalii blocuri'!$F:$F,$D33,'Detalii blocuri'!$AB:$AB,CG$4)</f>
        <v>0</v>
      </c>
      <c r="CV33" s="48">
        <f>SUMIFS('Detalii blocuri'!$N:$N,'Detalii blocuri'!$E:$E,$C33,'Detalii blocuri'!$F:$F,$D33,'Detalii blocuri'!$AB:$AB,CH$4)</f>
        <v>0</v>
      </c>
      <c r="CW33" s="110">
        <f>SUMIFS('Detalii blocuri'!$N:$N,'Detalii blocuri'!$E:$E,$C33,'Detalii blocuri'!$F:$F,$D33,'Detalii blocuri'!$AB:$AB,CI$4)</f>
        <v>0</v>
      </c>
      <c r="CX33" s="110">
        <f>SUMIFS('Detalii blocuri'!$N:$N,'Detalii blocuri'!$E:$E,$C33,'Detalii blocuri'!$F:$F,$D33,'Detalii blocuri'!$AB:$AB,CJ$4)</f>
        <v>0</v>
      </c>
      <c r="CY33" s="111">
        <f>COUNTIFS('Detalii blocuri'!$E:$E,$C33,'Detalii blocuri'!$F:$F,$D33,'Detalii blocuri'!$L:$L,CY$3)</f>
        <v>0</v>
      </c>
      <c r="CZ33" s="112">
        <f>COUNTIFS('Detalii blocuri'!$E:$E,$C33,'Detalii blocuri'!$F:$F,$D33,'Detalii blocuri'!$L:$L,CZ$3)</f>
        <v>0</v>
      </c>
      <c r="DA33" s="112">
        <f>COUNTIFS('Detalii blocuri'!$E:$E,$C33,'Detalii blocuri'!$F:$F,$D33,'Detalii blocuri'!$L:$L,DA$3)</f>
        <v>0</v>
      </c>
      <c r="DB33" s="112">
        <f>COUNTIFS('Detalii blocuri'!$E:$E,$C33,'Detalii blocuri'!$F:$F,$D33,'Detalii blocuri'!$L:$L,DB$3)</f>
        <v>0</v>
      </c>
      <c r="DC33" s="112">
        <f>COUNTIFS('Detalii blocuri'!$E:$E,$C33,'Detalii blocuri'!$F:$F,$D33,'Detalii blocuri'!$L:$L,DC$3)</f>
        <v>0</v>
      </c>
      <c r="DD33" s="140">
        <f>COUNTIFS('Detalii blocuri'!$E:$E,$C33,'Detalii blocuri'!$F:$F,$D33,'Detalii blocuri'!$L:$L,DD$3)</f>
        <v>0</v>
      </c>
      <c r="DE33" s="112">
        <f>COUNTIFS('Detalii blocuri'!$E:$E,$C33,'Detalii blocuri'!$F:$F,$D33,'Detalii blocuri'!$L:$L,DE$3)</f>
        <v>0</v>
      </c>
      <c r="DF33" s="112">
        <f>COUNTIFS('Detalii blocuri'!$E:$E,$C33,'Detalii blocuri'!$F:$F,$D33,'Detalii blocuri'!$L:$L,DF$3)</f>
        <v>0</v>
      </c>
      <c r="DG33" s="112">
        <f>COUNTIFS('Detalii blocuri'!$E:$E,$C33,'Detalii blocuri'!$F:$F,$D33,'Detalii blocuri'!$L:$L,DG$3)</f>
        <v>0</v>
      </c>
      <c r="DH33" s="112">
        <f>COUNTIFS('Detalii blocuri'!$E:$E,$C33,'Detalii blocuri'!$F:$F,$D33,'Detalii blocuri'!$L:$L,DH$3)</f>
        <v>0</v>
      </c>
      <c r="DI33" s="140">
        <f>COUNTIFS('Detalii blocuri'!$E:$E,$C33,'Detalii blocuri'!$F:$F,$D33,'Detalii blocuri'!$L:$L,DI$3)</f>
        <v>0</v>
      </c>
      <c r="DJ33" s="112">
        <f>COUNTIFS('Detalii blocuri'!$E:$E,$C33,'Detalii blocuri'!$F:$F,$D33,'Detalii blocuri'!$L:$L,DJ$3)</f>
        <v>0</v>
      </c>
      <c r="DK33" s="112">
        <f>COUNTIFS('Detalii blocuri'!$E:$E,$C33,'Detalii blocuri'!$F:$F,$D33,'Detalii blocuri'!$L:$L,DK$3)</f>
        <v>0</v>
      </c>
      <c r="DL33" s="112">
        <f>COUNTIFS('Detalii blocuri'!$E:$E,$C33,'Detalii blocuri'!$F:$F,$D33,'Detalii blocuri'!$L:$L,DL$3)</f>
        <v>0</v>
      </c>
      <c r="DM33" s="112">
        <f>COUNTIFS('Detalii blocuri'!$E:$E,$C33,'Detalii blocuri'!$F:$F,$D33,'Detalii blocuri'!$L:$L,DM$3)</f>
        <v>0</v>
      </c>
      <c r="DN33" s="140">
        <f>COUNTIFS('Detalii blocuri'!$E:$E,$C33,'Detalii blocuri'!$F:$F,$D33,'Detalii blocuri'!$L:$L,DN$3)</f>
        <v>0</v>
      </c>
      <c r="DO33" s="112">
        <f>COUNTIFS('Detalii blocuri'!$E:$E,$C33,'Detalii blocuri'!$F:$F,$D33,'Detalii blocuri'!$L:$L,DO$3)</f>
        <v>0</v>
      </c>
      <c r="DP33" s="112">
        <f>COUNTIFS('Detalii blocuri'!$E:$E,$C33,'Detalii blocuri'!$F:$F,$D33,'Detalii blocuri'!$L:$L,DP$3)</f>
        <v>0</v>
      </c>
      <c r="DQ33" s="112">
        <f>COUNTIFS('Detalii blocuri'!$E:$E,$C33,'Detalii blocuri'!$F:$F,$D33,'Detalii blocuri'!$L:$L,DQ$3)</f>
        <v>0</v>
      </c>
      <c r="DR33" s="112">
        <f>COUNTIFS('Detalii blocuri'!$E:$E,$C33,'Detalii blocuri'!$F:$F,$D33,'Detalii blocuri'!$L:$L,DR$3)</f>
        <v>0</v>
      </c>
      <c r="DS33" s="140">
        <f>COUNTIFS('Detalii blocuri'!$E:$E,$C33,'Detalii blocuri'!$F:$F,$D33,'Detalii blocuri'!$L:$L,DS$3)</f>
        <v>0</v>
      </c>
      <c r="DT33" s="112">
        <f>COUNTIFS('Detalii blocuri'!$E:$E,$C33,'Detalii blocuri'!$F:$F,$D33,'Detalii blocuri'!$L:$L,DT$3)</f>
        <v>0</v>
      </c>
      <c r="DU33" s="112">
        <f>COUNTIFS('Detalii blocuri'!$E:$E,$C33,'Detalii blocuri'!$F:$F,$D33,'Detalii blocuri'!$L:$L,DU$3)</f>
        <v>0</v>
      </c>
      <c r="DV33" s="112">
        <f>COUNTIFS('Detalii blocuri'!$E:$E,$C33,'Detalii blocuri'!$F:$F,$D33,'Detalii blocuri'!$L:$L,DV$3)</f>
        <v>0</v>
      </c>
      <c r="DW33" s="112">
        <f>COUNTIFS('Detalii blocuri'!$E:$E,$C33,'Detalii blocuri'!$F:$F,$D33,'Detalii blocuri'!$L:$L,DW$3)</f>
        <v>0</v>
      </c>
      <c r="DX33" s="140">
        <f>COUNTIFS('Detalii blocuri'!$E:$E,$C33,'Detalii blocuri'!$F:$F,$D33,'Detalii blocuri'!$L:$L,DX$3)</f>
        <v>0</v>
      </c>
      <c r="DY33" s="112">
        <f>COUNTIFS('Detalii blocuri'!$E:$E,$C33,'Detalii blocuri'!$F:$F,$D33,'Detalii blocuri'!$L:$L,DY$3)</f>
        <v>0</v>
      </c>
      <c r="DZ33" s="112">
        <f>COUNTIFS('Detalii blocuri'!$E:$E,$C33,'Detalii blocuri'!$F:$F,$D33,'Detalii blocuri'!$L:$L,DZ$3)</f>
        <v>0</v>
      </c>
      <c r="EA33" s="112">
        <f>COUNTIFS('Detalii blocuri'!$E:$E,$C33,'Detalii blocuri'!$F:$F,$D33,'Detalii blocuri'!$L:$L,EA$3)</f>
        <v>0</v>
      </c>
    </row>
    <row r="34" spans="2:131">
      <c r="B34" s="258" t="s">
        <v>650</v>
      </c>
      <c r="C34" s="363" t="s">
        <v>206</v>
      </c>
      <c r="D34" s="261" t="s">
        <v>1196</v>
      </c>
      <c r="E34" s="261"/>
      <c r="F34" s="262" t="s">
        <v>1054</v>
      </c>
      <c r="G34" s="300" t="s">
        <v>9</v>
      </c>
      <c r="H34" s="257" t="s">
        <v>9</v>
      </c>
      <c r="I34" s="318"/>
      <c r="J34" s="259">
        <v>47.2</v>
      </c>
      <c r="K34" s="259">
        <v>23.86</v>
      </c>
      <c r="L34" s="319">
        <v>4375</v>
      </c>
      <c r="M34" s="320">
        <v>4437</v>
      </c>
      <c r="N34" s="320">
        <v>4882</v>
      </c>
      <c r="O34" s="320">
        <v>4767</v>
      </c>
      <c r="P34" s="320"/>
      <c r="Q34" s="320"/>
      <c r="R34" s="320"/>
      <c r="S34" s="320"/>
      <c r="T34" s="320"/>
      <c r="U34" s="320"/>
      <c r="V34" s="321"/>
      <c r="W34" s="334">
        <f t="shared" si="1"/>
        <v>0.91776798825256978</v>
      </c>
      <c r="X34" s="335" t="str">
        <f t="shared" si="2"/>
        <v/>
      </c>
      <c r="Y34" s="301"/>
      <c r="Z34" s="301"/>
      <c r="AA34" s="301">
        <f t="shared" si="18"/>
        <v>0</v>
      </c>
      <c r="AB34" s="68">
        <f t="shared" si="16"/>
        <v>0</v>
      </c>
      <c r="AC34" s="301" t="e">
        <f t="shared" si="17"/>
        <v>#DIV/0!</v>
      </c>
      <c r="AD34" s="301">
        <v>3</v>
      </c>
      <c r="AE34" s="322"/>
      <c r="AF34" s="323" t="e">
        <f>COUNTIFS('Detalii blocuri'!AI:AI,"*/planuri*",'Detalii blocuri'!E:E,C34,'Detalii blocuri'!F:F,D34)/AJ34</f>
        <v>#DIV/0!</v>
      </c>
      <c r="AG34" s="324" t="e">
        <f>COUNTIFS('Detalii blocuri'!K:K,"&gt;0",'Detalii blocuri'!E:E,C34,'Detalii blocuri'!F:F,D34)/AJ34</f>
        <v>#DIV/0!</v>
      </c>
      <c r="AH34" s="324" t="e">
        <f>COUNTIFS('Detalii blocuri'!N:N,"&gt;0",'Detalii blocuri'!E:E,C34,'Detalii blocuri'!F:F,D34)/AJ34</f>
        <v>#DIV/0!</v>
      </c>
      <c r="AI34" s="325" t="e">
        <f t="shared" si="19"/>
        <v>#DIV/0!</v>
      </c>
      <c r="AJ34" s="326">
        <f>COUNTIFS('Detalii blocuri'!C:C,"&gt;0",'Detalii blocuri'!E:E,C34,'Detalii blocuri'!F:F,D34)</f>
        <v>0</v>
      </c>
      <c r="AK34" s="47">
        <f>SUMIFS('Detalii blocuri'!K:K,'Detalii blocuri'!E:E,C34,'Detalii blocuri'!F:F,D34)</f>
        <v>0</v>
      </c>
      <c r="AL34" s="47">
        <f>SUMIFS('Detalii blocuri'!N:N,'Detalii blocuri'!E:E,C34,'Detalii blocuri'!F:F,D34)</f>
        <v>0</v>
      </c>
      <c r="AM34" s="327" t="e">
        <f t="shared" si="20"/>
        <v>#DIV/0!</v>
      </c>
      <c r="AN34" s="65" t="e">
        <f>COUNTIFS('Detalii blocuri'!C:C,"&gt;0",'Detalii blocuri'!J:J,"da*",'Detalii blocuri'!E:E,C34,'Detalii blocuri'!F:F,D34)/AJ34</f>
        <v>#DIV/0!</v>
      </c>
      <c r="AO34" s="66" t="e">
        <f>SUMIFS('Detalii blocuri'!K:K,'Detalii blocuri'!J:J,"da*",'Detalii blocuri'!E:E,C34,'Detalii blocuri'!F:F,D34)/AK34</f>
        <v>#DIV/0!</v>
      </c>
      <c r="AP34" s="67" t="e">
        <f>SUMIFS('Detalii blocuri'!N:N,'Detalii blocuri'!J:J,"da*",'Detalii blocuri'!E:E,C34,'Detalii blocuri'!F:F,D34)/AL34</f>
        <v>#DIV/0!</v>
      </c>
      <c r="AQ34" s="328" t="e">
        <f>SUMIFS('Detalii blocuri'!N:N,'Detalii blocuri'!AD:AD,"*cf1*",'Detalii blocuri'!E:E,C34,'Detalii blocuri'!F:F,D34)/AL34</f>
        <v>#DIV/0!</v>
      </c>
      <c r="AR34" s="329" t="e">
        <f>SUMIFS('Detalii blocuri'!N:N,'Detalii blocuri'!AD:AD,"*cf2*",'Detalii blocuri'!E:E,C34,'Detalii blocuri'!F:F,D34)/AL34</f>
        <v>#DIV/0!</v>
      </c>
      <c r="AS34" s="330" t="e">
        <f>SUMIFS('Detalii blocuri'!N:N,'Detalii blocuri'!AD:AD,"*cf3*",'Detalii blocuri'!E:E,C34,'Detalii blocuri'!F:F,D34)/AL34</f>
        <v>#DIV/0!</v>
      </c>
      <c r="AT34" s="330" t="e">
        <f>SUMIFS('Detalii blocuri'!N:N,'Detalii blocuri'!AD:AD,"*cămin*",'Detalii blocuri'!E:E,C34,'Detalii blocuri'!F:F,D34)/AL34</f>
        <v>#DIV/0!</v>
      </c>
      <c r="AU34" s="330" t="e">
        <f t="shared" si="21"/>
        <v>#DIV/0!</v>
      </c>
      <c r="AV34" s="331">
        <f>SUMIFS('Detalii blocuri'!O:O,'Detalii blocuri'!E:E,C34,'Detalii blocuri'!F:F,D34)</f>
        <v>0</v>
      </c>
      <c r="AW34" s="332">
        <f>SUMIFS('Detalii blocuri'!P:P,'Detalii blocuri'!E:E,C34,'Detalii blocuri'!F:F,D34)</f>
        <v>0</v>
      </c>
      <c r="AX34" s="332">
        <f>SUMIFS('Detalii blocuri'!Q:Q,'Detalii blocuri'!E:E,C34,'Detalii blocuri'!F:F,D34)</f>
        <v>0</v>
      </c>
      <c r="AY34" s="332">
        <f>SUMIFS('Detalii blocuri'!R:R,'Detalii blocuri'!E:E,C34,'Detalii blocuri'!F:F,D34)</f>
        <v>0</v>
      </c>
      <c r="AZ34" s="332">
        <f>SUMIFS('Detalii blocuri'!S:S,'Detalii blocuri'!E:E,C34,'Detalii blocuri'!F:F,D34)</f>
        <v>0</v>
      </c>
      <c r="BA34" s="332">
        <f>SUMIFS('Detalii blocuri'!T:T,'Detalii blocuri'!E:E,C34,'Detalii blocuri'!F:F,D34)</f>
        <v>0</v>
      </c>
      <c r="BB34" s="333">
        <f t="shared" si="22"/>
        <v>0</v>
      </c>
      <c r="BC34" s="100" t="e">
        <f t="shared" si="23"/>
        <v>#DIV/0!</v>
      </c>
      <c r="BD34" s="97" t="e">
        <f t="shared" si="24"/>
        <v>#DIV/0!</v>
      </c>
      <c r="BE34" s="97" t="e">
        <f t="shared" si="25"/>
        <v>#DIV/0!</v>
      </c>
      <c r="BF34" s="97" t="e">
        <f t="shared" si="26"/>
        <v>#DIV/0!</v>
      </c>
      <c r="BG34" s="97" t="e">
        <f t="shared" si="27"/>
        <v>#DIV/0!</v>
      </c>
      <c r="BH34" s="98" t="e">
        <f t="shared" si="28"/>
        <v>#DIV/0!</v>
      </c>
      <c r="BI34" s="105">
        <f>COUNTIFS('Detalii blocuri'!$E:$E,$C34,'Detalii blocuri'!$F:$F,$D34,'Detalii blocuri'!$AB:$AB,BI$4)</f>
        <v>0</v>
      </c>
      <c r="BJ34" s="106">
        <f>COUNTIFS('Detalii blocuri'!$E:$E,$C34,'Detalii blocuri'!$F:$F,$D34,'Detalii blocuri'!$AB:$AB,BJ$4)</f>
        <v>0</v>
      </c>
      <c r="BK34" s="106">
        <f>COUNTIFS('Detalii blocuri'!$E:$E,$C34,'Detalii blocuri'!$F:$F,$D34,'Detalii blocuri'!$AB:$AB,BK$4)</f>
        <v>0</v>
      </c>
      <c r="BL34" s="106">
        <f>COUNTIFS('Detalii blocuri'!$E:$E,$C34,'Detalii blocuri'!$F:$F,$D34,'Detalii blocuri'!$AB:$AB,BL$4)</f>
        <v>0</v>
      </c>
      <c r="BM34" s="106">
        <f>COUNTIFS('Detalii blocuri'!$E:$E,$C34,'Detalii blocuri'!$F:$F,$D34,'Detalii blocuri'!$AB:$AB,BM$4)</f>
        <v>0</v>
      </c>
      <c r="BN34" s="45">
        <f>COUNTIFS('Detalii blocuri'!$E:$E,$C34,'Detalii blocuri'!$F:$F,$D34,'Detalii blocuri'!$AB:$AB,BN$4)</f>
        <v>0</v>
      </c>
      <c r="BO34" s="106">
        <f>COUNTIFS('Detalii blocuri'!$E:$E,$C34,'Detalii blocuri'!$F:$F,$D34,'Detalii blocuri'!$AB:$AB,BO$4)</f>
        <v>0</v>
      </c>
      <c r="BP34" s="106">
        <f>COUNTIFS('Detalii blocuri'!$E:$E,$C34,'Detalii blocuri'!$F:$F,$D34,'Detalii blocuri'!$AB:$AB,BP$4)</f>
        <v>0</v>
      </c>
      <c r="BQ34" s="45">
        <f>COUNTIFS('Detalii blocuri'!$E:$E,$C34,'Detalii blocuri'!$F:$F,$D34,'Detalii blocuri'!$AB:$AB,BQ$4)</f>
        <v>0</v>
      </c>
      <c r="BR34" s="106">
        <f>COUNTIFS('Detalii blocuri'!$E:$E,$C34,'Detalii blocuri'!$F:$F,$D34,'Detalii blocuri'!$AB:$AB,BR$4)</f>
        <v>0</v>
      </c>
      <c r="BS34" s="106">
        <f>COUNTIFS('Detalii blocuri'!$E:$E,$C34,'Detalii blocuri'!$F:$F,$D34,'Detalii blocuri'!$AB:$AB,BS$4)</f>
        <v>0</v>
      </c>
      <c r="BT34" s="45">
        <f>COUNTIFS('Detalii blocuri'!$E:$E,$C34,'Detalii blocuri'!$F:$F,$D34,'Detalii blocuri'!$AB:$AB,BT$4)</f>
        <v>0</v>
      </c>
      <c r="BU34" s="106">
        <f>COUNTIFS('Detalii blocuri'!$E:$E,$C34,'Detalii blocuri'!$F:$F,$D34,'Detalii blocuri'!$AB:$AB,BU$4)</f>
        <v>0</v>
      </c>
      <c r="BV34" s="106">
        <f>COUNTIFS('Detalii blocuri'!$E:$E,$C34,'Detalii blocuri'!$F:$F,$D34,'Detalii blocuri'!$AB:$AB,BV$4)</f>
        <v>0</v>
      </c>
      <c r="BW34" s="107">
        <f>SUMIFS('Detalii blocuri'!$K:$K,'Detalii blocuri'!$E:$E,$C34,'Detalii blocuri'!$F:$F,$D34,'Detalii blocuri'!$AB:$AB,BW$4)</f>
        <v>0</v>
      </c>
      <c r="BX34" s="108">
        <f>SUMIFS('Detalii blocuri'!$K:$K,'Detalii blocuri'!$E:$E,$C34,'Detalii blocuri'!$F:$F,$D34,'Detalii blocuri'!$AB:$AB,BX$4)</f>
        <v>0</v>
      </c>
      <c r="BY34" s="108">
        <f>SUMIFS('Detalii blocuri'!$K:$K,'Detalii blocuri'!$E:$E,$C34,'Detalii blocuri'!$F:$F,$D34,'Detalii blocuri'!$AB:$AB,BY$4)</f>
        <v>0</v>
      </c>
      <c r="BZ34" s="108">
        <f>SUMIFS('Detalii blocuri'!$K:$K,'Detalii blocuri'!$E:$E,$C34,'Detalii blocuri'!$F:$F,$D34,'Detalii blocuri'!$AB:$AB,BZ$4)</f>
        <v>0</v>
      </c>
      <c r="CA34" s="108">
        <f>SUMIFS('Detalii blocuri'!$K:$K,'Detalii blocuri'!$E:$E,$C34,'Detalii blocuri'!$F:$F,$D34,'Detalii blocuri'!$AB:$AB,CA$4)</f>
        <v>0</v>
      </c>
      <c r="CB34" s="46">
        <f>SUMIFS('Detalii blocuri'!$K:$K,'Detalii blocuri'!$E:$E,$C34,'Detalii blocuri'!$F:$F,$D34,'Detalii blocuri'!$AB:$AB,CB$4)</f>
        <v>0</v>
      </c>
      <c r="CC34" s="108">
        <f>SUMIFS('Detalii blocuri'!$K:$K,'Detalii blocuri'!$E:$E,$C34,'Detalii blocuri'!$F:$F,$D34,'Detalii blocuri'!$AB:$AB,CC$4)</f>
        <v>0</v>
      </c>
      <c r="CD34" s="108">
        <f>SUMIFS('Detalii blocuri'!$K:$K,'Detalii blocuri'!$E:$E,$C34,'Detalii blocuri'!$F:$F,$D34,'Detalii blocuri'!$AB:$AB,CD$4)</f>
        <v>0</v>
      </c>
      <c r="CE34" s="46">
        <f>SUMIFS('Detalii blocuri'!$K:$K,'Detalii blocuri'!$E:$E,$C34,'Detalii blocuri'!$F:$F,$D34,'Detalii blocuri'!$AB:$AB,CE$4)</f>
        <v>0</v>
      </c>
      <c r="CF34" s="108">
        <f>SUMIFS('Detalii blocuri'!$K:$K,'Detalii blocuri'!$E:$E,$C34,'Detalii blocuri'!$F:$F,$D34,'Detalii blocuri'!$AB:$AB,CF$4)</f>
        <v>0</v>
      </c>
      <c r="CG34" s="108">
        <f>SUMIFS('Detalii blocuri'!$K:$K,'Detalii blocuri'!$E:$E,$C34,'Detalii blocuri'!$F:$F,$D34,'Detalii blocuri'!$AB:$AB,CG$4)</f>
        <v>0</v>
      </c>
      <c r="CH34" s="46">
        <f>SUMIFS('Detalii blocuri'!$K:$K,'Detalii blocuri'!$E:$E,$C34,'Detalii blocuri'!$F:$F,$D34,'Detalii blocuri'!$AB:$AB,CH$4)</f>
        <v>0</v>
      </c>
      <c r="CI34" s="108">
        <f>SUMIFS('Detalii blocuri'!$K:$K,'Detalii blocuri'!$E:$E,$C34,'Detalii blocuri'!$F:$F,$D34,'Detalii blocuri'!$AB:$AB,CI$4)</f>
        <v>0</v>
      </c>
      <c r="CJ34" s="108">
        <f>SUMIFS('Detalii blocuri'!$K:$K,'Detalii blocuri'!$E:$E,$C34,'Detalii blocuri'!$F:$F,$D34,'Detalii blocuri'!$AB:$AB,CJ$4)</f>
        <v>0</v>
      </c>
      <c r="CK34" s="109">
        <f>SUMIFS('Detalii blocuri'!$N:$N,'Detalii blocuri'!$E:$E,$C34,'Detalii blocuri'!$F:$F,$D34,'Detalii blocuri'!$AB:$AB,BW$4)</f>
        <v>0</v>
      </c>
      <c r="CL34" s="110">
        <f>SUMIFS('Detalii blocuri'!$N:$N,'Detalii blocuri'!$E:$E,$C34,'Detalii blocuri'!$F:$F,$D34,'Detalii blocuri'!$AB:$AB,BX$4)</f>
        <v>0</v>
      </c>
      <c r="CM34" s="110">
        <f>SUMIFS('Detalii blocuri'!$N:$N,'Detalii blocuri'!$E:$E,$C34,'Detalii blocuri'!$F:$F,$D34,'Detalii blocuri'!$AB:$AB,BY$4)</f>
        <v>0</v>
      </c>
      <c r="CN34" s="110">
        <f>SUMIFS('Detalii blocuri'!$N:$N,'Detalii blocuri'!$E:$E,$C34,'Detalii blocuri'!$F:$F,$D34,'Detalii blocuri'!$AB:$AB,BZ$4)</f>
        <v>0</v>
      </c>
      <c r="CO34" s="110">
        <f>SUMIFS('Detalii blocuri'!$N:$N,'Detalii blocuri'!$E:$E,$C34,'Detalii blocuri'!$F:$F,$D34,'Detalii blocuri'!$AB:$AB,CA$4)</f>
        <v>0</v>
      </c>
      <c r="CP34" s="48">
        <f>SUMIFS('Detalii blocuri'!$N:$N,'Detalii blocuri'!$E:$E,$C34,'Detalii blocuri'!$F:$F,$D34,'Detalii blocuri'!$AB:$AB,CB$4)</f>
        <v>0</v>
      </c>
      <c r="CQ34" s="110">
        <f>SUMIFS('Detalii blocuri'!$N:$N,'Detalii blocuri'!$E:$E,$C34,'Detalii blocuri'!$F:$F,$D34,'Detalii blocuri'!$AB:$AB,CC$4)</f>
        <v>0</v>
      </c>
      <c r="CR34" s="110">
        <f>SUMIFS('Detalii blocuri'!$N:$N,'Detalii blocuri'!$E:$E,$C34,'Detalii blocuri'!$F:$F,$D34,'Detalii blocuri'!$AB:$AB,CD$4)</f>
        <v>0</v>
      </c>
      <c r="CS34" s="48">
        <f>SUMIFS('Detalii blocuri'!$N:$N,'Detalii blocuri'!$E:$E,$C34,'Detalii blocuri'!$F:$F,$D34,'Detalii blocuri'!$AB:$AB,CE$4)</f>
        <v>0</v>
      </c>
      <c r="CT34" s="110">
        <f>SUMIFS('Detalii blocuri'!$N:$N,'Detalii blocuri'!$E:$E,$C34,'Detalii blocuri'!$F:$F,$D34,'Detalii blocuri'!$AB:$AB,CF$4)</f>
        <v>0</v>
      </c>
      <c r="CU34" s="110">
        <f>SUMIFS('Detalii blocuri'!$N:$N,'Detalii blocuri'!$E:$E,$C34,'Detalii blocuri'!$F:$F,$D34,'Detalii blocuri'!$AB:$AB,CG$4)</f>
        <v>0</v>
      </c>
      <c r="CV34" s="48">
        <f>SUMIFS('Detalii blocuri'!$N:$N,'Detalii blocuri'!$E:$E,$C34,'Detalii blocuri'!$F:$F,$D34,'Detalii blocuri'!$AB:$AB,CH$4)</f>
        <v>0</v>
      </c>
      <c r="CW34" s="110">
        <f>SUMIFS('Detalii blocuri'!$N:$N,'Detalii blocuri'!$E:$E,$C34,'Detalii blocuri'!$F:$F,$D34,'Detalii blocuri'!$AB:$AB,CI$4)</f>
        <v>0</v>
      </c>
      <c r="CX34" s="110">
        <f>SUMIFS('Detalii blocuri'!$N:$N,'Detalii blocuri'!$E:$E,$C34,'Detalii blocuri'!$F:$F,$D34,'Detalii blocuri'!$AB:$AB,CJ$4)</f>
        <v>0</v>
      </c>
      <c r="CY34" s="111">
        <f>COUNTIFS('Detalii blocuri'!$E:$E,$C34,'Detalii blocuri'!$F:$F,$D34,'Detalii blocuri'!$L:$L,CY$3)</f>
        <v>0</v>
      </c>
      <c r="CZ34" s="112">
        <f>COUNTIFS('Detalii blocuri'!$E:$E,$C34,'Detalii blocuri'!$F:$F,$D34,'Detalii blocuri'!$L:$L,CZ$3)</f>
        <v>0</v>
      </c>
      <c r="DA34" s="112">
        <f>COUNTIFS('Detalii blocuri'!$E:$E,$C34,'Detalii blocuri'!$F:$F,$D34,'Detalii blocuri'!$L:$L,DA$3)</f>
        <v>0</v>
      </c>
      <c r="DB34" s="112">
        <f>COUNTIFS('Detalii blocuri'!$E:$E,$C34,'Detalii blocuri'!$F:$F,$D34,'Detalii blocuri'!$L:$L,DB$3)</f>
        <v>0</v>
      </c>
      <c r="DC34" s="112">
        <f>COUNTIFS('Detalii blocuri'!$E:$E,$C34,'Detalii blocuri'!$F:$F,$D34,'Detalii blocuri'!$L:$L,DC$3)</f>
        <v>0</v>
      </c>
      <c r="DD34" s="140">
        <f>COUNTIFS('Detalii blocuri'!$E:$E,$C34,'Detalii blocuri'!$F:$F,$D34,'Detalii blocuri'!$L:$L,DD$3)</f>
        <v>0</v>
      </c>
      <c r="DE34" s="112">
        <f>COUNTIFS('Detalii blocuri'!$E:$E,$C34,'Detalii blocuri'!$F:$F,$D34,'Detalii blocuri'!$L:$L,DE$3)</f>
        <v>0</v>
      </c>
      <c r="DF34" s="112">
        <f>COUNTIFS('Detalii blocuri'!$E:$E,$C34,'Detalii blocuri'!$F:$F,$D34,'Detalii blocuri'!$L:$L,DF$3)</f>
        <v>0</v>
      </c>
      <c r="DG34" s="112">
        <f>COUNTIFS('Detalii blocuri'!$E:$E,$C34,'Detalii blocuri'!$F:$F,$D34,'Detalii blocuri'!$L:$L,DG$3)</f>
        <v>0</v>
      </c>
      <c r="DH34" s="112">
        <f>COUNTIFS('Detalii blocuri'!$E:$E,$C34,'Detalii blocuri'!$F:$F,$D34,'Detalii blocuri'!$L:$L,DH$3)</f>
        <v>0</v>
      </c>
      <c r="DI34" s="140">
        <f>COUNTIFS('Detalii blocuri'!$E:$E,$C34,'Detalii blocuri'!$F:$F,$D34,'Detalii blocuri'!$L:$L,DI$3)</f>
        <v>0</v>
      </c>
      <c r="DJ34" s="112">
        <f>COUNTIFS('Detalii blocuri'!$E:$E,$C34,'Detalii blocuri'!$F:$F,$D34,'Detalii blocuri'!$L:$L,DJ$3)</f>
        <v>0</v>
      </c>
      <c r="DK34" s="112">
        <f>COUNTIFS('Detalii blocuri'!$E:$E,$C34,'Detalii blocuri'!$F:$F,$D34,'Detalii blocuri'!$L:$L,DK$3)</f>
        <v>0</v>
      </c>
      <c r="DL34" s="112">
        <f>COUNTIFS('Detalii blocuri'!$E:$E,$C34,'Detalii blocuri'!$F:$F,$D34,'Detalii blocuri'!$L:$L,DL$3)</f>
        <v>0</v>
      </c>
      <c r="DM34" s="112">
        <f>COUNTIFS('Detalii blocuri'!$E:$E,$C34,'Detalii blocuri'!$F:$F,$D34,'Detalii blocuri'!$L:$L,DM$3)</f>
        <v>0</v>
      </c>
      <c r="DN34" s="140">
        <f>COUNTIFS('Detalii blocuri'!$E:$E,$C34,'Detalii blocuri'!$F:$F,$D34,'Detalii blocuri'!$L:$L,DN$3)</f>
        <v>0</v>
      </c>
      <c r="DO34" s="112">
        <f>COUNTIFS('Detalii blocuri'!$E:$E,$C34,'Detalii blocuri'!$F:$F,$D34,'Detalii blocuri'!$L:$L,DO$3)</f>
        <v>0</v>
      </c>
      <c r="DP34" s="112">
        <f>COUNTIFS('Detalii blocuri'!$E:$E,$C34,'Detalii blocuri'!$F:$F,$D34,'Detalii blocuri'!$L:$L,DP$3)</f>
        <v>0</v>
      </c>
      <c r="DQ34" s="112">
        <f>COUNTIFS('Detalii blocuri'!$E:$E,$C34,'Detalii blocuri'!$F:$F,$D34,'Detalii blocuri'!$L:$L,DQ$3)</f>
        <v>0</v>
      </c>
      <c r="DR34" s="112">
        <f>COUNTIFS('Detalii blocuri'!$E:$E,$C34,'Detalii blocuri'!$F:$F,$D34,'Detalii blocuri'!$L:$L,DR$3)</f>
        <v>0</v>
      </c>
      <c r="DS34" s="140">
        <f>COUNTIFS('Detalii blocuri'!$E:$E,$C34,'Detalii blocuri'!$F:$F,$D34,'Detalii blocuri'!$L:$L,DS$3)</f>
        <v>0</v>
      </c>
      <c r="DT34" s="112">
        <f>COUNTIFS('Detalii blocuri'!$E:$E,$C34,'Detalii blocuri'!$F:$F,$D34,'Detalii blocuri'!$L:$L,DT$3)</f>
        <v>0</v>
      </c>
      <c r="DU34" s="112">
        <f>COUNTIFS('Detalii blocuri'!$E:$E,$C34,'Detalii blocuri'!$F:$F,$D34,'Detalii blocuri'!$L:$L,DU$3)</f>
        <v>0</v>
      </c>
      <c r="DV34" s="112">
        <f>COUNTIFS('Detalii blocuri'!$E:$E,$C34,'Detalii blocuri'!$F:$F,$D34,'Detalii blocuri'!$L:$L,DV$3)</f>
        <v>0</v>
      </c>
      <c r="DW34" s="112">
        <f>COUNTIFS('Detalii blocuri'!$E:$E,$C34,'Detalii blocuri'!$F:$F,$D34,'Detalii blocuri'!$L:$L,DW$3)</f>
        <v>0</v>
      </c>
      <c r="DX34" s="140">
        <f>COUNTIFS('Detalii blocuri'!$E:$E,$C34,'Detalii blocuri'!$F:$F,$D34,'Detalii blocuri'!$L:$L,DX$3)</f>
        <v>0</v>
      </c>
      <c r="DY34" s="112">
        <f>COUNTIFS('Detalii blocuri'!$E:$E,$C34,'Detalii blocuri'!$F:$F,$D34,'Detalii blocuri'!$L:$L,DY$3)</f>
        <v>0</v>
      </c>
      <c r="DZ34" s="112">
        <f>COUNTIFS('Detalii blocuri'!$E:$E,$C34,'Detalii blocuri'!$F:$F,$D34,'Detalii blocuri'!$L:$L,DZ$3)</f>
        <v>0</v>
      </c>
      <c r="EA34" s="112">
        <f>COUNTIFS('Detalii blocuri'!$E:$E,$C34,'Detalii blocuri'!$F:$F,$D34,'Detalii blocuri'!$L:$L,EA$3)</f>
        <v>0</v>
      </c>
    </row>
    <row r="35" spans="2:131">
      <c r="B35" s="258" t="s">
        <v>650</v>
      </c>
      <c r="C35" s="363" t="s">
        <v>206</v>
      </c>
      <c r="D35" s="261" t="s">
        <v>1254</v>
      </c>
      <c r="E35" s="261"/>
      <c r="F35" s="262" t="s">
        <v>1054</v>
      </c>
      <c r="G35" s="300" t="s">
        <v>9</v>
      </c>
      <c r="H35" s="257" t="s">
        <v>9</v>
      </c>
      <c r="I35" s="318"/>
      <c r="J35" s="259">
        <v>47.26</v>
      </c>
      <c r="K35" s="259">
        <v>23.77</v>
      </c>
      <c r="L35" s="319">
        <v>2251</v>
      </c>
      <c r="M35" s="320">
        <v>2100</v>
      </c>
      <c r="N35" s="320">
        <v>2498</v>
      </c>
      <c r="O35" s="320">
        <v>2417</v>
      </c>
      <c r="P35" s="320"/>
      <c r="Q35" s="320"/>
      <c r="R35" s="320"/>
      <c r="S35" s="320"/>
      <c r="T35" s="320"/>
      <c r="U35" s="320"/>
      <c r="V35" s="321"/>
      <c r="W35" s="334">
        <f t="shared" si="1"/>
        <v>0.93131981795614394</v>
      </c>
      <c r="X35" s="335" t="str">
        <f t="shared" si="2"/>
        <v/>
      </c>
      <c r="Y35" s="301"/>
      <c r="Z35" s="301"/>
      <c r="AA35" s="301">
        <f t="shared" si="18"/>
        <v>0</v>
      </c>
      <c r="AB35" s="68">
        <f t="shared" si="16"/>
        <v>0</v>
      </c>
      <c r="AC35" s="301" t="e">
        <f t="shared" si="17"/>
        <v>#DIV/0!</v>
      </c>
      <c r="AD35" s="301">
        <v>3</v>
      </c>
      <c r="AE35" s="322"/>
      <c r="AF35" s="323" t="e">
        <f>COUNTIFS('Detalii blocuri'!AI:AI,"*/planuri*",'Detalii blocuri'!E:E,C35,'Detalii blocuri'!F:F,D35)/AJ35</f>
        <v>#DIV/0!</v>
      </c>
      <c r="AG35" s="324" t="e">
        <f>COUNTIFS('Detalii blocuri'!K:K,"&gt;0",'Detalii blocuri'!E:E,C35,'Detalii blocuri'!F:F,D35)/AJ35</f>
        <v>#DIV/0!</v>
      </c>
      <c r="AH35" s="324" t="e">
        <f>COUNTIFS('Detalii blocuri'!N:N,"&gt;0",'Detalii blocuri'!E:E,C35,'Detalii blocuri'!F:F,D35)/AJ35</f>
        <v>#DIV/0!</v>
      </c>
      <c r="AI35" s="325" t="e">
        <f t="shared" si="19"/>
        <v>#DIV/0!</v>
      </c>
      <c r="AJ35" s="326">
        <f>COUNTIFS('Detalii blocuri'!C:C,"&gt;0",'Detalii blocuri'!E:E,C35,'Detalii blocuri'!F:F,D35)</f>
        <v>0</v>
      </c>
      <c r="AK35" s="47">
        <f>SUMIFS('Detalii blocuri'!K:K,'Detalii blocuri'!E:E,C35,'Detalii blocuri'!F:F,D35)</f>
        <v>0</v>
      </c>
      <c r="AL35" s="47">
        <f>SUMIFS('Detalii blocuri'!N:N,'Detalii blocuri'!E:E,C35,'Detalii blocuri'!F:F,D35)</f>
        <v>0</v>
      </c>
      <c r="AM35" s="327" t="e">
        <f t="shared" si="20"/>
        <v>#DIV/0!</v>
      </c>
      <c r="AN35" s="65" t="e">
        <f>COUNTIFS('Detalii blocuri'!C:C,"&gt;0",'Detalii blocuri'!J:J,"da*",'Detalii blocuri'!E:E,C35,'Detalii blocuri'!F:F,D35)/AJ35</f>
        <v>#DIV/0!</v>
      </c>
      <c r="AO35" s="66" t="e">
        <f>SUMIFS('Detalii blocuri'!K:K,'Detalii blocuri'!J:J,"da*",'Detalii blocuri'!E:E,C35,'Detalii blocuri'!F:F,D35)/AK35</f>
        <v>#DIV/0!</v>
      </c>
      <c r="AP35" s="67" t="e">
        <f>SUMIFS('Detalii blocuri'!N:N,'Detalii blocuri'!J:J,"da*",'Detalii blocuri'!E:E,C35,'Detalii blocuri'!F:F,D35)/AL35</f>
        <v>#DIV/0!</v>
      </c>
      <c r="AQ35" s="328" t="e">
        <f>SUMIFS('Detalii blocuri'!N:N,'Detalii blocuri'!AD:AD,"*cf1*",'Detalii blocuri'!E:E,C35,'Detalii blocuri'!F:F,D35)/AL35</f>
        <v>#DIV/0!</v>
      </c>
      <c r="AR35" s="329" t="e">
        <f>SUMIFS('Detalii blocuri'!N:N,'Detalii blocuri'!AD:AD,"*cf2*",'Detalii blocuri'!E:E,C35,'Detalii blocuri'!F:F,D35)/AL35</f>
        <v>#DIV/0!</v>
      </c>
      <c r="AS35" s="330" t="e">
        <f>SUMIFS('Detalii blocuri'!N:N,'Detalii blocuri'!AD:AD,"*cf3*",'Detalii blocuri'!E:E,C35,'Detalii blocuri'!F:F,D35)/AL35</f>
        <v>#DIV/0!</v>
      </c>
      <c r="AT35" s="330" t="e">
        <f>SUMIFS('Detalii blocuri'!N:N,'Detalii blocuri'!AD:AD,"*cămin*",'Detalii blocuri'!E:E,C35,'Detalii blocuri'!F:F,D35)/AL35</f>
        <v>#DIV/0!</v>
      </c>
      <c r="AU35" s="330" t="e">
        <f t="shared" si="21"/>
        <v>#DIV/0!</v>
      </c>
      <c r="AV35" s="331">
        <f>SUMIFS('Detalii blocuri'!O:O,'Detalii blocuri'!E:E,C35,'Detalii blocuri'!F:F,D35)</f>
        <v>0</v>
      </c>
      <c r="AW35" s="332">
        <f>SUMIFS('Detalii blocuri'!P:P,'Detalii blocuri'!E:E,C35,'Detalii blocuri'!F:F,D35)</f>
        <v>0</v>
      </c>
      <c r="AX35" s="332">
        <f>SUMIFS('Detalii blocuri'!Q:Q,'Detalii blocuri'!E:E,C35,'Detalii blocuri'!F:F,D35)</f>
        <v>0</v>
      </c>
      <c r="AY35" s="332">
        <f>SUMIFS('Detalii blocuri'!R:R,'Detalii blocuri'!E:E,C35,'Detalii blocuri'!F:F,D35)</f>
        <v>0</v>
      </c>
      <c r="AZ35" s="332">
        <f>SUMIFS('Detalii blocuri'!S:S,'Detalii blocuri'!E:E,C35,'Detalii blocuri'!F:F,D35)</f>
        <v>0</v>
      </c>
      <c r="BA35" s="332">
        <f>SUMIFS('Detalii blocuri'!T:T,'Detalii blocuri'!E:E,C35,'Detalii blocuri'!F:F,D35)</f>
        <v>0</v>
      </c>
      <c r="BB35" s="333">
        <f t="shared" si="22"/>
        <v>0</v>
      </c>
      <c r="BC35" s="100" t="e">
        <f t="shared" si="23"/>
        <v>#DIV/0!</v>
      </c>
      <c r="BD35" s="97" t="e">
        <f t="shared" si="24"/>
        <v>#DIV/0!</v>
      </c>
      <c r="BE35" s="97" t="e">
        <f t="shared" si="25"/>
        <v>#DIV/0!</v>
      </c>
      <c r="BF35" s="97" t="e">
        <f t="shared" si="26"/>
        <v>#DIV/0!</v>
      </c>
      <c r="BG35" s="97" t="e">
        <f t="shared" si="27"/>
        <v>#DIV/0!</v>
      </c>
      <c r="BH35" s="98" t="e">
        <f t="shared" si="28"/>
        <v>#DIV/0!</v>
      </c>
      <c r="BI35" s="105">
        <f>COUNTIFS('Detalii blocuri'!$E:$E,$C35,'Detalii blocuri'!$F:$F,$D35,'Detalii blocuri'!$AB:$AB,BI$4)</f>
        <v>0</v>
      </c>
      <c r="BJ35" s="106">
        <f>COUNTIFS('Detalii blocuri'!$E:$E,$C35,'Detalii blocuri'!$F:$F,$D35,'Detalii blocuri'!$AB:$AB,BJ$4)</f>
        <v>0</v>
      </c>
      <c r="BK35" s="106">
        <f>COUNTIFS('Detalii blocuri'!$E:$E,$C35,'Detalii blocuri'!$F:$F,$D35,'Detalii blocuri'!$AB:$AB,BK$4)</f>
        <v>0</v>
      </c>
      <c r="BL35" s="106">
        <f>COUNTIFS('Detalii blocuri'!$E:$E,$C35,'Detalii blocuri'!$F:$F,$D35,'Detalii blocuri'!$AB:$AB,BL$4)</f>
        <v>0</v>
      </c>
      <c r="BM35" s="106">
        <f>COUNTIFS('Detalii blocuri'!$E:$E,$C35,'Detalii blocuri'!$F:$F,$D35,'Detalii blocuri'!$AB:$AB,BM$4)</f>
        <v>0</v>
      </c>
      <c r="BN35" s="45">
        <f>COUNTIFS('Detalii blocuri'!$E:$E,$C35,'Detalii blocuri'!$F:$F,$D35,'Detalii blocuri'!$AB:$AB,BN$4)</f>
        <v>0</v>
      </c>
      <c r="BO35" s="106">
        <f>COUNTIFS('Detalii blocuri'!$E:$E,$C35,'Detalii blocuri'!$F:$F,$D35,'Detalii blocuri'!$AB:$AB,BO$4)</f>
        <v>0</v>
      </c>
      <c r="BP35" s="106">
        <f>COUNTIFS('Detalii blocuri'!$E:$E,$C35,'Detalii blocuri'!$F:$F,$D35,'Detalii blocuri'!$AB:$AB,BP$4)</f>
        <v>0</v>
      </c>
      <c r="BQ35" s="45">
        <f>COUNTIFS('Detalii blocuri'!$E:$E,$C35,'Detalii blocuri'!$F:$F,$D35,'Detalii blocuri'!$AB:$AB,BQ$4)</f>
        <v>0</v>
      </c>
      <c r="BR35" s="106">
        <f>COUNTIFS('Detalii blocuri'!$E:$E,$C35,'Detalii blocuri'!$F:$F,$D35,'Detalii blocuri'!$AB:$AB,BR$4)</f>
        <v>0</v>
      </c>
      <c r="BS35" s="106">
        <f>COUNTIFS('Detalii blocuri'!$E:$E,$C35,'Detalii blocuri'!$F:$F,$D35,'Detalii blocuri'!$AB:$AB,BS$4)</f>
        <v>0</v>
      </c>
      <c r="BT35" s="45">
        <f>COUNTIFS('Detalii blocuri'!$E:$E,$C35,'Detalii blocuri'!$F:$F,$D35,'Detalii blocuri'!$AB:$AB,BT$4)</f>
        <v>0</v>
      </c>
      <c r="BU35" s="106">
        <f>COUNTIFS('Detalii blocuri'!$E:$E,$C35,'Detalii blocuri'!$F:$F,$D35,'Detalii blocuri'!$AB:$AB,BU$4)</f>
        <v>0</v>
      </c>
      <c r="BV35" s="106">
        <f>COUNTIFS('Detalii blocuri'!$E:$E,$C35,'Detalii blocuri'!$F:$F,$D35,'Detalii blocuri'!$AB:$AB,BV$4)</f>
        <v>0</v>
      </c>
      <c r="BW35" s="107">
        <f>SUMIFS('Detalii blocuri'!$K:$K,'Detalii blocuri'!$E:$E,$C35,'Detalii blocuri'!$F:$F,$D35,'Detalii blocuri'!$AB:$AB,BW$4)</f>
        <v>0</v>
      </c>
      <c r="BX35" s="108">
        <f>SUMIFS('Detalii blocuri'!$K:$K,'Detalii blocuri'!$E:$E,$C35,'Detalii blocuri'!$F:$F,$D35,'Detalii blocuri'!$AB:$AB,BX$4)</f>
        <v>0</v>
      </c>
      <c r="BY35" s="108">
        <f>SUMIFS('Detalii blocuri'!$K:$K,'Detalii blocuri'!$E:$E,$C35,'Detalii blocuri'!$F:$F,$D35,'Detalii blocuri'!$AB:$AB,BY$4)</f>
        <v>0</v>
      </c>
      <c r="BZ35" s="108">
        <f>SUMIFS('Detalii blocuri'!$K:$K,'Detalii blocuri'!$E:$E,$C35,'Detalii blocuri'!$F:$F,$D35,'Detalii blocuri'!$AB:$AB,BZ$4)</f>
        <v>0</v>
      </c>
      <c r="CA35" s="108">
        <f>SUMIFS('Detalii blocuri'!$K:$K,'Detalii blocuri'!$E:$E,$C35,'Detalii blocuri'!$F:$F,$D35,'Detalii blocuri'!$AB:$AB,CA$4)</f>
        <v>0</v>
      </c>
      <c r="CB35" s="46">
        <f>SUMIFS('Detalii blocuri'!$K:$K,'Detalii blocuri'!$E:$E,$C35,'Detalii blocuri'!$F:$F,$D35,'Detalii blocuri'!$AB:$AB,CB$4)</f>
        <v>0</v>
      </c>
      <c r="CC35" s="108">
        <f>SUMIFS('Detalii blocuri'!$K:$K,'Detalii blocuri'!$E:$E,$C35,'Detalii blocuri'!$F:$F,$D35,'Detalii blocuri'!$AB:$AB,CC$4)</f>
        <v>0</v>
      </c>
      <c r="CD35" s="108">
        <f>SUMIFS('Detalii blocuri'!$K:$K,'Detalii blocuri'!$E:$E,$C35,'Detalii blocuri'!$F:$F,$D35,'Detalii blocuri'!$AB:$AB,CD$4)</f>
        <v>0</v>
      </c>
      <c r="CE35" s="46">
        <f>SUMIFS('Detalii blocuri'!$K:$K,'Detalii blocuri'!$E:$E,$C35,'Detalii blocuri'!$F:$F,$D35,'Detalii blocuri'!$AB:$AB,CE$4)</f>
        <v>0</v>
      </c>
      <c r="CF35" s="108">
        <f>SUMIFS('Detalii blocuri'!$K:$K,'Detalii blocuri'!$E:$E,$C35,'Detalii blocuri'!$F:$F,$D35,'Detalii blocuri'!$AB:$AB,CF$4)</f>
        <v>0</v>
      </c>
      <c r="CG35" s="108">
        <f>SUMIFS('Detalii blocuri'!$K:$K,'Detalii blocuri'!$E:$E,$C35,'Detalii blocuri'!$F:$F,$D35,'Detalii blocuri'!$AB:$AB,CG$4)</f>
        <v>0</v>
      </c>
      <c r="CH35" s="46">
        <f>SUMIFS('Detalii blocuri'!$K:$K,'Detalii blocuri'!$E:$E,$C35,'Detalii blocuri'!$F:$F,$D35,'Detalii blocuri'!$AB:$AB,CH$4)</f>
        <v>0</v>
      </c>
      <c r="CI35" s="108">
        <f>SUMIFS('Detalii blocuri'!$K:$K,'Detalii blocuri'!$E:$E,$C35,'Detalii blocuri'!$F:$F,$D35,'Detalii blocuri'!$AB:$AB,CI$4)</f>
        <v>0</v>
      </c>
      <c r="CJ35" s="108">
        <f>SUMIFS('Detalii blocuri'!$K:$K,'Detalii blocuri'!$E:$E,$C35,'Detalii blocuri'!$F:$F,$D35,'Detalii blocuri'!$AB:$AB,CJ$4)</f>
        <v>0</v>
      </c>
      <c r="CK35" s="109">
        <f>SUMIFS('Detalii blocuri'!$N:$N,'Detalii blocuri'!$E:$E,$C35,'Detalii blocuri'!$F:$F,$D35,'Detalii blocuri'!$AB:$AB,BW$4)</f>
        <v>0</v>
      </c>
      <c r="CL35" s="110">
        <f>SUMIFS('Detalii blocuri'!$N:$N,'Detalii blocuri'!$E:$E,$C35,'Detalii blocuri'!$F:$F,$D35,'Detalii blocuri'!$AB:$AB,BX$4)</f>
        <v>0</v>
      </c>
      <c r="CM35" s="110">
        <f>SUMIFS('Detalii blocuri'!$N:$N,'Detalii blocuri'!$E:$E,$C35,'Detalii blocuri'!$F:$F,$D35,'Detalii blocuri'!$AB:$AB,BY$4)</f>
        <v>0</v>
      </c>
      <c r="CN35" s="110">
        <f>SUMIFS('Detalii blocuri'!$N:$N,'Detalii blocuri'!$E:$E,$C35,'Detalii blocuri'!$F:$F,$D35,'Detalii blocuri'!$AB:$AB,BZ$4)</f>
        <v>0</v>
      </c>
      <c r="CO35" s="110">
        <f>SUMIFS('Detalii blocuri'!$N:$N,'Detalii blocuri'!$E:$E,$C35,'Detalii blocuri'!$F:$F,$D35,'Detalii blocuri'!$AB:$AB,CA$4)</f>
        <v>0</v>
      </c>
      <c r="CP35" s="48">
        <f>SUMIFS('Detalii blocuri'!$N:$N,'Detalii blocuri'!$E:$E,$C35,'Detalii blocuri'!$F:$F,$D35,'Detalii blocuri'!$AB:$AB,CB$4)</f>
        <v>0</v>
      </c>
      <c r="CQ35" s="110">
        <f>SUMIFS('Detalii blocuri'!$N:$N,'Detalii blocuri'!$E:$E,$C35,'Detalii blocuri'!$F:$F,$D35,'Detalii blocuri'!$AB:$AB,CC$4)</f>
        <v>0</v>
      </c>
      <c r="CR35" s="110">
        <f>SUMIFS('Detalii blocuri'!$N:$N,'Detalii blocuri'!$E:$E,$C35,'Detalii blocuri'!$F:$F,$D35,'Detalii blocuri'!$AB:$AB,CD$4)</f>
        <v>0</v>
      </c>
      <c r="CS35" s="48">
        <f>SUMIFS('Detalii blocuri'!$N:$N,'Detalii blocuri'!$E:$E,$C35,'Detalii blocuri'!$F:$F,$D35,'Detalii blocuri'!$AB:$AB,CE$4)</f>
        <v>0</v>
      </c>
      <c r="CT35" s="110">
        <f>SUMIFS('Detalii blocuri'!$N:$N,'Detalii blocuri'!$E:$E,$C35,'Detalii blocuri'!$F:$F,$D35,'Detalii blocuri'!$AB:$AB,CF$4)</f>
        <v>0</v>
      </c>
      <c r="CU35" s="110">
        <f>SUMIFS('Detalii blocuri'!$N:$N,'Detalii blocuri'!$E:$E,$C35,'Detalii blocuri'!$F:$F,$D35,'Detalii blocuri'!$AB:$AB,CG$4)</f>
        <v>0</v>
      </c>
      <c r="CV35" s="48">
        <f>SUMIFS('Detalii blocuri'!$N:$N,'Detalii blocuri'!$E:$E,$C35,'Detalii blocuri'!$F:$F,$D35,'Detalii blocuri'!$AB:$AB,CH$4)</f>
        <v>0</v>
      </c>
      <c r="CW35" s="110">
        <f>SUMIFS('Detalii blocuri'!$N:$N,'Detalii blocuri'!$E:$E,$C35,'Detalii blocuri'!$F:$F,$D35,'Detalii blocuri'!$AB:$AB,CI$4)</f>
        <v>0</v>
      </c>
      <c r="CX35" s="110">
        <f>SUMIFS('Detalii blocuri'!$N:$N,'Detalii blocuri'!$E:$E,$C35,'Detalii blocuri'!$F:$F,$D35,'Detalii blocuri'!$AB:$AB,CJ$4)</f>
        <v>0</v>
      </c>
      <c r="CY35" s="111">
        <f>COUNTIFS('Detalii blocuri'!$E:$E,$C35,'Detalii blocuri'!$F:$F,$D35,'Detalii blocuri'!$L:$L,CY$3)</f>
        <v>0</v>
      </c>
      <c r="CZ35" s="112">
        <f>COUNTIFS('Detalii blocuri'!$E:$E,$C35,'Detalii blocuri'!$F:$F,$D35,'Detalii blocuri'!$L:$L,CZ$3)</f>
        <v>0</v>
      </c>
      <c r="DA35" s="112">
        <f>COUNTIFS('Detalii blocuri'!$E:$E,$C35,'Detalii blocuri'!$F:$F,$D35,'Detalii blocuri'!$L:$L,DA$3)</f>
        <v>0</v>
      </c>
      <c r="DB35" s="112">
        <f>COUNTIFS('Detalii blocuri'!$E:$E,$C35,'Detalii blocuri'!$F:$F,$D35,'Detalii blocuri'!$L:$L,DB$3)</f>
        <v>0</v>
      </c>
      <c r="DC35" s="112">
        <f>COUNTIFS('Detalii blocuri'!$E:$E,$C35,'Detalii blocuri'!$F:$F,$D35,'Detalii blocuri'!$L:$L,DC$3)</f>
        <v>0</v>
      </c>
      <c r="DD35" s="140">
        <f>COUNTIFS('Detalii blocuri'!$E:$E,$C35,'Detalii blocuri'!$F:$F,$D35,'Detalii blocuri'!$L:$L,DD$3)</f>
        <v>0</v>
      </c>
      <c r="DE35" s="112">
        <f>COUNTIFS('Detalii blocuri'!$E:$E,$C35,'Detalii blocuri'!$F:$F,$D35,'Detalii blocuri'!$L:$L,DE$3)</f>
        <v>0</v>
      </c>
      <c r="DF35" s="112">
        <f>COUNTIFS('Detalii blocuri'!$E:$E,$C35,'Detalii blocuri'!$F:$F,$D35,'Detalii blocuri'!$L:$L,DF$3)</f>
        <v>0</v>
      </c>
      <c r="DG35" s="112">
        <f>COUNTIFS('Detalii blocuri'!$E:$E,$C35,'Detalii blocuri'!$F:$F,$D35,'Detalii blocuri'!$L:$L,DG$3)</f>
        <v>0</v>
      </c>
      <c r="DH35" s="112">
        <f>COUNTIFS('Detalii blocuri'!$E:$E,$C35,'Detalii blocuri'!$F:$F,$D35,'Detalii blocuri'!$L:$L,DH$3)</f>
        <v>0</v>
      </c>
      <c r="DI35" s="140">
        <f>COUNTIFS('Detalii blocuri'!$E:$E,$C35,'Detalii blocuri'!$F:$F,$D35,'Detalii blocuri'!$L:$L,DI$3)</f>
        <v>0</v>
      </c>
      <c r="DJ35" s="112">
        <f>COUNTIFS('Detalii blocuri'!$E:$E,$C35,'Detalii blocuri'!$F:$F,$D35,'Detalii blocuri'!$L:$L,DJ$3)</f>
        <v>0</v>
      </c>
      <c r="DK35" s="112">
        <f>COUNTIFS('Detalii blocuri'!$E:$E,$C35,'Detalii blocuri'!$F:$F,$D35,'Detalii blocuri'!$L:$L,DK$3)</f>
        <v>0</v>
      </c>
      <c r="DL35" s="112">
        <f>COUNTIFS('Detalii blocuri'!$E:$E,$C35,'Detalii blocuri'!$F:$F,$D35,'Detalii blocuri'!$L:$L,DL$3)</f>
        <v>0</v>
      </c>
      <c r="DM35" s="112">
        <f>COUNTIFS('Detalii blocuri'!$E:$E,$C35,'Detalii blocuri'!$F:$F,$D35,'Detalii blocuri'!$L:$L,DM$3)</f>
        <v>0</v>
      </c>
      <c r="DN35" s="140">
        <f>COUNTIFS('Detalii blocuri'!$E:$E,$C35,'Detalii blocuri'!$F:$F,$D35,'Detalii blocuri'!$L:$L,DN$3)</f>
        <v>0</v>
      </c>
      <c r="DO35" s="112">
        <f>COUNTIFS('Detalii blocuri'!$E:$E,$C35,'Detalii blocuri'!$F:$F,$D35,'Detalii blocuri'!$L:$L,DO$3)</f>
        <v>0</v>
      </c>
      <c r="DP35" s="112">
        <f>COUNTIFS('Detalii blocuri'!$E:$E,$C35,'Detalii blocuri'!$F:$F,$D35,'Detalii blocuri'!$L:$L,DP$3)</f>
        <v>0</v>
      </c>
      <c r="DQ35" s="112">
        <f>COUNTIFS('Detalii blocuri'!$E:$E,$C35,'Detalii blocuri'!$F:$F,$D35,'Detalii blocuri'!$L:$L,DQ$3)</f>
        <v>0</v>
      </c>
      <c r="DR35" s="112">
        <f>COUNTIFS('Detalii blocuri'!$E:$E,$C35,'Detalii blocuri'!$F:$F,$D35,'Detalii blocuri'!$L:$L,DR$3)</f>
        <v>0</v>
      </c>
      <c r="DS35" s="140">
        <f>COUNTIFS('Detalii blocuri'!$E:$E,$C35,'Detalii blocuri'!$F:$F,$D35,'Detalii blocuri'!$L:$L,DS$3)</f>
        <v>0</v>
      </c>
      <c r="DT35" s="112">
        <f>COUNTIFS('Detalii blocuri'!$E:$E,$C35,'Detalii blocuri'!$F:$F,$D35,'Detalii blocuri'!$L:$L,DT$3)</f>
        <v>0</v>
      </c>
      <c r="DU35" s="112">
        <f>COUNTIFS('Detalii blocuri'!$E:$E,$C35,'Detalii blocuri'!$F:$F,$D35,'Detalii blocuri'!$L:$L,DU$3)</f>
        <v>0</v>
      </c>
      <c r="DV35" s="112">
        <f>COUNTIFS('Detalii blocuri'!$E:$E,$C35,'Detalii blocuri'!$F:$F,$D35,'Detalii blocuri'!$L:$L,DV$3)</f>
        <v>0</v>
      </c>
      <c r="DW35" s="112">
        <f>COUNTIFS('Detalii blocuri'!$E:$E,$C35,'Detalii blocuri'!$F:$F,$D35,'Detalii blocuri'!$L:$L,DW$3)</f>
        <v>0</v>
      </c>
      <c r="DX35" s="140">
        <f>COUNTIFS('Detalii blocuri'!$E:$E,$C35,'Detalii blocuri'!$F:$F,$D35,'Detalii blocuri'!$L:$L,DX$3)</f>
        <v>0</v>
      </c>
      <c r="DY35" s="112">
        <f>COUNTIFS('Detalii blocuri'!$E:$E,$C35,'Detalii blocuri'!$F:$F,$D35,'Detalii blocuri'!$L:$L,DY$3)</f>
        <v>0</v>
      </c>
      <c r="DZ35" s="112">
        <f>COUNTIFS('Detalii blocuri'!$E:$E,$C35,'Detalii blocuri'!$F:$F,$D35,'Detalii blocuri'!$L:$L,DZ$3)</f>
        <v>0</v>
      </c>
      <c r="EA35" s="112">
        <f>COUNTIFS('Detalii blocuri'!$E:$E,$C35,'Detalii blocuri'!$F:$F,$D35,'Detalii blocuri'!$L:$L,EA$3)</f>
        <v>0</v>
      </c>
    </row>
    <row r="36" spans="2:131">
      <c r="B36" s="258" t="s">
        <v>650</v>
      </c>
      <c r="C36" s="363" t="s">
        <v>206</v>
      </c>
      <c r="D36" s="261" t="s">
        <v>1056</v>
      </c>
      <c r="E36" s="261"/>
      <c r="F36" s="262" t="s">
        <v>1054</v>
      </c>
      <c r="G36" s="300" t="s">
        <v>9</v>
      </c>
      <c r="H36" s="257" t="s">
        <v>9</v>
      </c>
      <c r="I36" s="318"/>
      <c r="J36" s="259">
        <v>46.85</v>
      </c>
      <c r="K36" s="259">
        <v>24.17</v>
      </c>
      <c r="L36" s="319">
        <v>1567</v>
      </c>
      <c r="M36" s="320">
        <v>1993</v>
      </c>
      <c r="N36" s="320">
        <v>2203</v>
      </c>
      <c r="O36" s="320">
        <v>2333</v>
      </c>
      <c r="P36" s="320"/>
      <c r="Q36" s="320"/>
      <c r="R36" s="320"/>
      <c r="S36" s="320"/>
      <c r="T36" s="320"/>
      <c r="U36" s="320"/>
      <c r="V36" s="321"/>
      <c r="W36" s="334">
        <f t="shared" si="1"/>
        <v>0.67166738105443635</v>
      </c>
      <c r="X36" s="335" t="str">
        <f t="shared" si="2"/>
        <v/>
      </c>
      <c r="Y36" s="301"/>
      <c r="Z36" s="301"/>
      <c r="AA36" s="301">
        <f t="shared" si="18"/>
        <v>0</v>
      </c>
      <c r="AB36" s="68">
        <f t="shared" si="16"/>
        <v>0</v>
      </c>
      <c r="AC36" s="301" t="e">
        <f t="shared" si="17"/>
        <v>#DIV/0!</v>
      </c>
      <c r="AD36" s="301">
        <v>3</v>
      </c>
      <c r="AE36" s="322"/>
      <c r="AF36" s="323" t="e">
        <f>COUNTIFS('Detalii blocuri'!AI:AI,"*/planuri*",'Detalii blocuri'!E:E,C36,'Detalii blocuri'!F:F,D36)/AJ36</f>
        <v>#DIV/0!</v>
      </c>
      <c r="AG36" s="324" t="e">
        <f>COUNTIFS('Detalii blocuri'!K:K,"&gt;0",'Detalii blocuri'!E:E,C36,'Detalii blocuri'!F:F,D36)/AJ36</f>
        <v>#DIV/0!</v>
      </c>
      <c r="AH36" s="324" t="e">
        <f>COUNTIFS('Detalii blocuri'!N:N,"&gt;0",'Detalii blocuri'!E:E,C36,'Detalii blocuri'!F:F,D36)/AJ36</f>
        <v>#DIV/0!</v>
      </c>
      <c r="AI36" s="325" t="e">
        <f t="shared" si="19"/>
        <v>#DIV/0!</v>
      </c>
      <c r="AJ36" s="326">
        <f>COUNTIFS('Detalii blocuri'!C:C,"&gt;0",'Detalii blocuri'!E:E,C36,'Detalii blocuri'!F:F,D36)</f>
        <v>0</v>
      </c>
      <c r="AK36" s="47">
        <f>SUMIFS('Detalii blocuri'!K:K,'Detalii blocuri'!E:E,C36,'Detalii blocuri'!F:F,D36)</f>
        <v>0</v>
      </c>
      <c r="AL36" s="47">
        <f>SUMIFS('Detalii blocuri'!N:N,'Detalii blocuri'!E:E,C36,'Detalii blocuri'!F:F,D36)</f>
        <v>0</v>
      </c>
      <c r="AM36" s="327" t="e">
        <f t="shared" si="20"/>
        <v>#DIV/0!</v>
      </c>
      <c r="AN36" s="65" t="e">
        <f>COUNTIFS('Detalii blocuri'!C:C,"&gt;0",'Detalii blocuri'!J:J,"da*",'Detalii blocuri'!E:E,C36,'Detalii blocuri'!F:F,D36)/AJ36</f>
        <v>#DIV/0!</v>
      </c>
      <c r="AO36" s="66" t="e">
        <f>SUMIFS('Detalii blocuri'!K:K,'Detalii blocuri'!J:J,"da*",'Detalii blocuri'!E:E,C36,'Detalii blocuri'!F:F,D36)/AK36</f>
        <v>#DIV/0!</v>
      </c>
      <c r="AP36" s="67" t="e">
        <f>SUMIFS('Detalii blocuri'!N:N,'Detalii blocuri'!J:J,"da*",'Detalii blocuri'!E:E,C36,'Detalii blocuri'!F:F,D36)/AL36</f>
        <v>#DIV/0!</v>
      </c>
      <c r="AQ36" s="328" t="e">
        <f>SUMIFS('Detalii blocuri'!N:N,'Detalii blocuri'!AD:AD,"*cf1*",'Detalii blocuri'!E:E,C36,'Detalii blocuri'!F:F,D36)/AL36</f>
        <v>#DIV/0!</v>
      </c>
      <c r="AR36" s="329" t="e">
        <f>SUMIFS('Detalii blocuri'!N:N,'Detalii blocuri'!AD:AD,"*cf2*",'Detalii blocuri'!E:E,C36,'Detalii blocuri'!F:F,D36)/AL36</f>
        <v>#DIV/0!</v>
      </c>
      <c r="AS36" s="330" t="e">
        <f>SUMIFS('Detalii blocuri'!N:N,'Detalii blocuri'!AD:AD,"*cf3*",'Detalii blocuri'!E:E,C36,'Detalii blocuri'!F:F,D36)/AL36</f>
        <v>#DIV/0!</v>
      </c>
      <c r="AT36" s="330" t="e">
        <f>SUMIFS('Detalii blocuri'!N:N,'Detalii blocuri'!AD:AD,"*cămin*",'Detalii blocuri'!E:E,C36,'Detalii blocuri'!F:F,D36)/AL36</f>
        <v>#DIV/0!</v>
      </c>
      <c r="AU36" s="330" t="e">
        <f t="shared" si="21"/>
        <v>#DIV/0!</v>
      </c>
      <c r="AV36" s="331">
        <f>SUMIFS('Detalii blocuri'!O:O,'Detalii blocuri'!E:E,C36,'Detalii blocuri'!F:F,D36)</f>
        <v>0</v>
      </c>
      <c r="AW36" s="332">
        <f>SUMIFS('Detalii blocuri'!P:P,'Detalii blocuri'!E:E,C36,'Detalii blocuri'!F:F,D36)</f>
        <v>0</v>
      </c>
      <c r="AX36" s="332">
        <f>SUMIFS('Detalii blocuri'!Q:Q,'Detalii blocuri'!E:E,C36,'Detalii blocuri'!F:F,D36)</f>
        <v>0</v>
      </c>
      <c r="AY36" s="332">
        <f>SUMIFS('Detalii blocuri'!R:R,'Detalii blocuri'!E:E,C36,'Detalii blocuri'!F:F,D36)</f>
        <v>0</v>
      </c>
      <c r="AZ36" s="332">
        <f>SUMIFS('Detalii blocuri'!S:S,'Detalii blocuri'!E:E,C36,'Detalii blocuri'!F:F,D36)</f>
        <v>0</v>
      </c>
      <c r="BA36" s="332">
        <f>SUMIFS('Detalii blocuri'!T:T,'Detalii blocuri'!E:E,C36,'Detalii blocuri'!F:F,D36)</f>
        <v>0</v>
      </c>
      <c r="BB36" s="333">
        <f t="shared" si="22"/>
        <v>0</v>
      </c>
      <c r="BC36" s="100" t="e">
        <f t="shared" si="23"/>
        <v>#DIV/0!</v>
      </c>
      <c r="BD36" s="97" t="e">
        <f t="shared" si="24"/>
        <v>#DIV/0!</v>
      </c>
      <c r="BE36" s="97" t="e">
        <f t="shared" si="25"/>
        <v>#DIV/0!</v>
      </c>
      <c r="BF36" s="97" t="e">
        <f t="shared" si="26"/>
        <v>#DIV/0!</v>
      </c>
      <c r="BG36" s="97" t="e">
        <f t="shared" si="27"/>
        <v>#DIV/0!</v>
      </c>
      <c r="BH36" s="98" t="e">
        <f t="shared" si="28"/>
        <v>#DIV/0!</v>
      </c>
      <c r="BI36" s="105">
        <f>COUNTIFS('Detalii blocuri'!$E:$E,$C36,'Detalii blocuri'!$F:$F,$D36,'Detalii blocuri'!$AB:$AB,BI$4)</f>
        <v>0</v>
      </c>
      <c r="BJ36" s="106">
        <f>COUNTIFS('Detalii blocuri'!$E:$E,$C36,'Detalii blocuri'!$F:$F,$D36,'Detalii blocuri'!$AB:$AB,BJ$4)</f>
        <v>0</v>
      </c>
      <c r="BK36" s="106">
        <f>COUNTIFS('Detalii blocuri'!$E:$E,$C36,'Detalii blocuri'!$F:$F,$D36,'Detalii blocuri'!$AB:$AB,BK$4)</f>
        <v>0</v>
      </c>
      <c r="BL36" s="106">
        <f>COUNTIFS('Detalii blocuri'!$E:$E,$C36,'Detalii blocuri'!$F:$F,$D36,'Detalii blocuri'!$AB:$AB,BL$4)</f>
        <v>0</v>
      </c>
      <c r="BM36" s="106">
        <f>COUNTIFS('Detalii blocuri'!$E:$E,$C36,'Detalii blocuri'!$F:$F,$D36,'Detalii blocuri'!$AB:$AB,BM$4)</f>
        <v>0</v>
      </c>
      <c r="BN36" s="45">
        <f>COUNTIFS('Detalii blocuri'!$E:$E,$C36,'Detalii blocuri'!$F:$F,$D36,'Detalii blocuri'!$AB:$AB,BN$4)</f>
        <v>0</v>
      </c>
      <c r="BO36" s="106">
        <f>COUNTIFS('Detalii blocuri'!$E:$E,$C36,'Detalii blocuri'!$F:$F,$D36,'Detalii blocuri'!$AB:$AB,BO$4)</f>
        <v>0</v>
      </c>
      <c r="BP36" s="106">
        <f>COUNTIFS('Detalii blocuri'!$E:$E,$C36,'Detalii blocuri'!$F:$F,$D36,'Detalii blocuri'!$AB:$AB,BP$4)</f>
        <v>0</v>
      </c>
      <c r="BQ36" s="45">
        <f>COUNTIFS('Detalii blocuri'!$E:$E,$C36,'Detalii blocuri'!$F:$F,$D36,'Detalii blocuri'!$AB:$AB,BQ$4)</f>
        <v>0</v>
      </c>
      <c r="BR36" s="106">
        <f>COUNTIFS('Detalii blocuri'!$E:$E,$C36,'Detalii blocuri'!$F:$F,$D36,'Detalii blocuri'!$AB:$AB,BR$4)</f>
        <v>0</v>
      </c>
      <c r="BS36" s="106">
        <f>COUNTIFS('Detalii blocuri'!$E:$E,$C36,'Detalii blocuri'!$F:$F,$D36,'Detalii blocuri'!$AB:$AB,BS$4)</f>
        <v>0</v>
      </c>
      <c r="BT36" s="45">
        <f>COUNTIFS('Detalii blocuri'!$E:$E,$C36,'Detalii blocuri'!$F:$F,$D36,'Detalii blocuri'!$AB:$AB,BT$4)</f>
        <v>0</v>
      </c>
      <c r="BU36" s="106">
        <f>COUNTIFS('Detalii blocuri'!$E:$E,$C36,'Detalii blocuri'!$F:$F,$D36,'Detalii blocuri'!$AB:$AB,BU$4)</f>
        <v>0</v>
      </c>
      <c r="BV36" s="106">
        <f>COUNTIFS('Detalii blocuri'!$E:$E,$C36,'Detalii blocuri'!$F:$F,$D36,'Detalii blocuri'!$AB:$AB,BV$4)</f>
        <v>0</v>
      </c>
      <c r="BW36" s="107">
        <f>SUMIFS('Detalii blocuri'!$K:$K,'Detalii blocuri'!$E:$E,$C36,'Detalii blocuri'!$F:$F,$D36,'Detalii blocuri'!$AB:$AB,BW$4)</f>
        <v>0</v>
      </c>
      <c r="BX36" s="108">
        <f>SUMIFS('Detalii blocuri'!$K:$K,'Detalii blocuri'!$E:$E,$C36,'Detalii blocuri'!$F:$F,$D36,'Detalii blocuri'!$AB:$AB,BX$4)</f>
        <v>0</v>
      </c>
      <c r="BY36" s="108">
        <f>SUMIFS('Detalii blocuri'!$K:$K,'Detalii blocuri'!$E:$E,$C36,'Detalii blocuri'!$F:$F,$D36,'Detalii blocuri'!$AB:$AB,BY$4)</f>
        <v>0</v>
      </c>
      <c r="BZ36" s="108">
        <f>SUMIFS('Detalii blocuri'!$K:$K,'Detalii blocuri'!$E:$E,$C36,'Detalii blocuri'!$F:$F,$D36,'Detalii blocuri'!$AB:$AB,BZ$4)</f>
        <v>0</v>
      </c>
      <c r="CA36" s="108">
        <f>SUMIFS('Detalii blocuri'!$K:$K,'Detalii blocuri'!$E:$E,$C36,'Detalii blocuri'!$F:$F,$D36,'Detalii blocuri'!$AB:$AB,CA$4)</f>
        <v>0</v>
      </c>
      <c r="CB36" s="46">
        <f>SUMIFS('Detalii blocuri'!$K:$K,'Detalii blocuri'!$E:$E,$C36,'Detalii blocuri'!$F:$F,$D36,'Detalii blocuri'!$AB:$AB,CB$4)</f>
        <v>0</v>
      </c>
      <c r="CC36" s="108">
        <f>SUMIFS('Detalii blocuri'!$K:$K,'Detalii blocuri'!$E:$E,$C36,'Detalii blocuri'!$F:$F,$D36,'Detalii blocuri'!$AB:$AB,CC$4)</f>
        <v>0</v>
      </c>
      <c r="CD36" s="108">
        <f>SUMIFS('Detalii blocuri'!$K:$K,'Detalii blocuri'!$E:$E,$C36,'Detalii blocuri'!$F:$F,$D36,'Detalii blocuri'!$AB:$AB,CD$4)</f>
        <v>0</v>
      </c>
      <c r="CE36" s="46">
        <f>SUMIFS('Detalii blocuri'!$K:$K,'Detalii blocuri'!$E:$E,$C36,'Detalii blocuri'!$F:$F,$D36,'Detalii blocuri'!$AB:$AB,CE$4)</f>
        <v>0</v>
      </c>
      <c r="CF36" s="108">
        <f>SUMIFS('Detalii blocuri'!$K:$K,'Detalii blocuri'!$E:$E,$C36,'Detalii blocuri'!$F:$F,$D36,'Detalii blocuri'!$AB:$AB,CF$4)</f>
        <v>0</v>
      </c>
      <c r="CG36" s="108">
        <f>SUMIFS('Detalii blocuri'!$K:$K,'Detalii blocuri'!$E:$E,$C36,'Detalii blocuri'!$F:$F,$D36,'Detalii blocuri'!$AB:$AB,CG$4)</f>
        <v>0</v>
      </c>
      <c r="CH36" s="46">
        <f>SUMIFS('Detalii blocuri'!$K:$K,'Detalii blocuri'!$E:$E,$C36,'Detalii blocuri'!$F:$F,$D36,'Detalii blocuri'!$AB:$AB,CH$4)</f>
        <v>0</v>
      </c>
      <c r="CI36" s="108">
        <f>SUMIFS('Detalii blocuri'!$K:$K,'Detalii blocuri'!$E:$E,$C36,'Detalii blocuri'!$F:$F,$D36,'Detalii blocuri'!$AB:$AB,CI$4)</f>
        <v>0</v>
      </c>
      <c r="CJ36" s="108">
        <f>SUMIFS('Detalii blocuri'!$K:$K,'Detalii blocuri'!$E:$E,$C36,'Detalii blocuri'!$F:$F,$D36,'Detalii blocuri'!$AB:$AB,CJ$4)</f>
        <v>0</v>
      </c>
      <c r="CK36" s="109">
        <f>SUMIFS('Detalii blocuri'!$N:$N,'Detalii blocuri'!$E:$E,$C36,'Detalii blocuri'!$F:$F,$D36,'Detalii blocuri'!$AB:$AB,BW$4)</f>
        <v>0</v>
      </c>
      <c r="CL36" s="110">
        <f>SUMIFS('Detalii blocuri'!$N:$N,'Detalii blocuri'!$E:$E,$C36,'Detalii blocuri'!$F:$F,$D36,'Detalii blocuri'!$AB:$AB,BX$4)</f>
        <v>0</v>
      </c>
      <c r="CM36" s="110">
        <f>SUMIFS('Detalii blocuri'!$N:$N,'Detalii blocuri'!$E:$E,$C36,'Detalii blocuri'!$F:$F,$D36,'Detalii blocuri'!$AB:$AB,BY$4)</f>
        <v>0</v>
      </c>
      <c r="CN36" s="110">
        <f>SUMIFS('Detalii blocuri'!$N:$N,'Detalii blocuri'!$E:$E,$C36,'Detalii blocuri'!$F:$F,$D36,'Detalii blocuri'!$AB:$AB,BZ$4)</f>
        <v>0</v>
      </c>
      <c r="CO36" s="110">
        <f>SUMIFS('Detalii blocuri'!$N:$N,'Detalii blocuri'!$E:$E,$C36,'Detalii blocuri'!$F:$F,$D36,'Detalii blocuri'!$AB:$AB,CA$4)</f>
        <v>0</v>
      </c>
      <c r="CP36" s="48">
        <f>SUMIFS('Detalii blocuri'!$N:$N,'Detalii blocuri'!$E:$E,$C36,'Detalii blocuri'!$F:$F,$D36,'Detalii blocuri'!$AB:$AB,CB$4)</f>
        <v>0</v>
      </c>
      <c r="CQ36" s="110">
        <f>SUMIFS('Detalii blocuri'!$N:$N,'Detalii blocuri'!$E:$E,$C36,'Detalii blocuri'!$F:$F,$D36,'Detalii blocuri'!$AB:$AB,CC$4)</f>
        <v>0</v>
      </c>
      <c r="CR36" s="110">
        <f>SUMIFS('Detalii blocuri'!$N:$N,'Detalii blocuri'!$E:$E,$C36,'Detalii blocuri'!$F:$F,$D36,'Detalii blocuri'!$AB:$AB,CD$4)</f>
        <v>0</v>
      </c>
      <c r="CS36" s="48">
        <f>SUMIFS('Detalii blocuri'!$N:$N,'Detalii blocuri'!$E:$E,$C36,'Detalii blocuri'!$F:$F,$D36,'Detalii blocuri'!$AB:$AB,CE$4)</f>
        <v>0</v>
      </c>
      <c r="CT36" s="110">
        <f>SUMIFS('Detalii blocuri'!$N:$N,'Detalii blocuri'!$E:$E,$C36,'Detalii blocuri'!$F:$F,$D36,'Detalii blocuri'!$AB:$AB,CF$4)</f>
        <v>0</v>
      </c>
      <c r="CU36" s="110">
        <f>SUMIFS('Detalii blocuri'!$N:$N,'Detalii blocuri'!$E:$E,$C36,'Detalii blocuri'!$F:$F,$D36,'Detalii blocuri'!$AB:$AB,CG$4)</f>
        <v>0</v>
      </c>
      <c r="CV36" s="48">
        <f>SUMIFS('Detalii blocuri'!$N:$N,'Detalii blocuri'!$E:$E,$C36,'Detalii blocuri'!$F:$F,$D36,'Detalii blocuri'!$AB:$AB,CH$4)</f>
        <v>0</v>
      </c>
      <c r="CW36" s="110">
        <f>SUMIFS('Detalii blocuri'!$N:$N,'Detalii blocuri'!$E:$E,$C36,'Detalii blocuri'!$F:$F,$D36,'Detalii blocuri'!$AB:$AB,CI$4)</f>
        <v>0</v>
      </c>
      <c r="CX36" s="110">
        <f>SUMIFS('Detalii blocuri'!$N:$N,'Detalii blocuri'!$E:$E,$C36,'Detalii blocuri'!$F:$F,$D36,'Detalii blocuri'!$AB:$AB,CJ$4)</f>
        <v>0</v>
      </c>
      <c r="CY36" s="111">
        <f>COUNTIFS('Detalii blocuri'!$E:$E,$C36,'Detalii blocuri'!$F:$F,$D36,'Detalii blocuri'!$L:$L,CY$3)</f>
        <v>0</v>
      </c>
      <c r="CZ36" s="112">
        <f>COUNTIFS('Detalii blocuri'!$E:$E,$C36,'Detalii blocuri'!$F:$F,$D36,'Detalii blocuri'!$L:$L,CZ$3)</f>
        <v>0</v>
      </c>
      <c r="DA36" s="112">
        <f>COUNTIFS('Detalii blocuri'!$E:$E,$C36,'Detalii blocuri'!$F:$F,$D36,'Detalii blocuri'!$L:$L,DA$3)</f>
        <v>0</v>
      </c>
      <c r="DB36" s="112">
        <f>COUNTIFS('Detalii blocuri'!$E:$E,$C36,'Detalii blocuri'!$F:$F,$D36,'Detalii blocuri'!$L:$L,DB$3)</f>
        <v>0</v>
      </c>
      <c r="DC36" s="112">
        <f>COUNTIFS('Detalii blocuri'!$E:$E,$C36,'Detalii blocuri'!$F:$F,$D36,'Detalii blocuri'!$L:$L,DC$3)</f>
        <v>0</v>
      </c>
      <c r="DD36" s="140">
        <f>COUNTIFS('Detalii blocuri'!$E:$E,$C36,'Detalii blocuri'!$F:$F,$D36,'Detalii blocuri'!$L:$L,DD$3)</f>
        <v>0</v>
      </c>
      <c r="DE36" s="112">
        <f>COUNTIFS('Detalii blocuri'!$E:$E,$C36,'Detalii blocuri'!$F:$F,$D36,'Detalii blocuri'!$L:$L,DE$3)</f>
        <v>0</v>
      </c>
      <c r="DF36" s="112">
        <f>COUNTIFS('Detalii blocuri'!$E:$E,$C36,'Detalii blocuri'!$F:$F,$D36,'Detalii blocuri'!$L:$L,DF$3)</f>
        <v>0</v>
      </c>
      <c r="DG36" s="112">
        <f>COUNTIFS('Detalii blocuri'!$E:$E,$C36,'Detalii blocuri'!$F:$F,$D36,'Detalii blocuri'!$L:$L,DG$3)</f>
        <v>0</v>
      </c>
      <c r="DH36" s="112">
        <f>COUNTIFS('Detalii blocuri'!$E:$E,$C36,'Detalii blocuri'!$F:$F,$D36,'Detalii blocuri'!$L:$L,DH$3)</f>
        <v>0</v>
      </c>
      <c r="DI36" s="140">
        <f>COUNTIFS('Detalii blocuri'!$E:$E,$C36,'Detalii blocuri'!$F:$F,$D36,'Detalii blocuri'!$L:$L,DI$3)</f>
        <v>0</v>
      </c>
      <c r="DJ36" s="112">
        <f>COUNTIFS('Detalii blocuri'!$E:$E,$C36,'Detalii blocuri'!$F:$F,$D36,'Detalii blocuri'!$L:$L,DJ$3)</f>
        <v>0</v>
      </c>
      <c r="DK36" s="112">
        <f>COUNTIFS('Detalii blocuri'!$E:$E,$C36,'Detalii blocuri'!$F:$F,$D36,'Detalii blocuri'!$L:$L,DK$3)</f>
        <v>0</v>
      </c>
      <c r="DL36" s="112">
        <f>COUNTIFS('Detalii blocuri'!$E:$E,$C36,'Detalii blocuri'!$F:$F,$D36,'Detalii blocuri'!$L:$L,DL$3)</f>
        <v>0</v>
      </c>
      <c r="DM36" s="112">
        <f>COUNTIFS('Detalii blocuri'!$E:$E,$C36,'Detalii blocuri'!$F:$F,$D36,'Detalii blocuri'!$L:$L,DM$3)</f>
        <v>0</v>
      </c>
      <c r="DN36" s="140">
        <f>COUNTIFS('Detalii blocuri'!$E:$E,$C36,'Detalii blocuri'!$F:$F,$D36,'Detalii blocuri'!$L:$L,DN$3)</f>
        <v>0</v>
      </c>
      <c r="DO36" s="112">
        <f>COUNTIFS('Detalii blocuri'!$E:$E,$C36,'Detalii blocuri'!$F:$F,$D36,'Detalii blocuri'!$L:$L,DO$3)</f>
        <v>0</v>
      </c>
      <c r="DP36" s="112">
        <f>COUNTIFS('Detalii blocuri'!$E:$E,$C36,'Detalii blocuri'!$F:$F,$D36,'Detalii blocuri'!$L:$L,DP$3)</f>
        <v>0</v>
      </c>
      <c r="DQ36" s="112">
        <f>COUNTIFS('Detalii blocuri'!$E:$E,$C36,'Detalii blocuri'!$F:$F,$D36,'Detalii blocuri'!$L:$L,DQ$3)</f>
        <v>0</v>
      </c>
      <c r="DR36" s="112">
        <f>COUNTIFS('Detalii blocuri'!$E:$E,$C36,'Detalii blocuri'!$F:$F,$D36,'Detalii blocuri'!$L:$L,DR$3)</f>
        <v>0</v>
      </c>
      <c r="DS36" s="140">
        <f>COUNTIFS('Detalii blocuri'!$E:$E,$C36,'Detalii blocuri'!$F:$F,$D36,'Detalii blocuri'!$L:$L,DS$3)</f>
        <v>0</v>
      </c>
      <c r="DT36" s="112">
        <f>COUNTIFS('Detalii blocuri'!$E:$E,$C36,'Detalii blocuri'!$F:$F,$D36,'Detalii blocuri'!$L:$L,DT$3)</f>
        <v>0</v>
      </c>
      <c r="DU36" s="112">
        <f>COUNTIFS('Detalii blocuri'!$E:$E,$C36,'Detalii blocuri'!$F:$F,$D36,'Detalii blocuri'!$L:$L,DU$3)</f>
        <v>0</v>
      </c>
      <c r="DV36" s="112">
        <f>COUNTIFS('Detalii blocuri'!$E:$E,$C36,'Detalii blocuri'!$F:$F,$D36,'Detalii blocuri'!$L:$L,DV$3)</f>
        <v>0</v>
      </c>
      <c r="DW36" s="112">
        <f>COUNTIFS('Detalii blocuri'!$E:$E,$C36,'Detalii blocuri'!$F:$F,$D36,'Detalii blocuri'!$L:$L,DW$3)</f>
        <v>0</v>
      </c>
      <c r="DX36" s="140">
        <f>COUNTIFS('Detalii blocuri'!$E:$E,$C36,'Detalii blocuri'!$F:$F,$D36,'Detalii blocuri'!$L:$L,DX$3)</f>
        <v>0</v>
      </c>
      <c r="DY36" s="112">
        <f>COUNTIFS('Detalii blocuri'!$E:$E,$C36,'Detalii blocuri'!$F:$F,$D36,'Detalii blocuri'!$L:$L,DY$3)</f>
        <v>0</v>
      </c>
      <c r="DZ36" s="112">
        <f>COUNTIFS('Detalii blocuri'!$E:$E,$C36,'Detalii blocuri'!$F:$F,$D36,'Detalii blocuri'!$L:$L,DZ$3)</f>
        <v>0</v>
      </c>
      <c r="EA36" s="112">
        <f>COUNTIFS('Detalii blocuri'!$E:$E,$C36,'Detalii blocuri'!$F:$F,$D36,'Detalii blocuri'!$L:$L,EA$3)</f>
        <v>0</v>
      </c>
    </row>
    <row r="37" spans="2:131">
      <c r="B37" s="258" t="s">
        <v>650</v>
      </c>
      <c r="C37" s="363" t="s">
        <v>206</v>
      </c>
      <c r="D37" s="261" t="s">
        <v>1063</v>
      </c>
      <c r="E37" s="261"/>
      <c r="F37" s="262" t="s">
        <v>1054</v>
      </c>
      <c r="G37" s="300" t="s">
        <v>9</v>
      </c>
      <c r="H37" s="257" t="s">
        <v>9</v>
      </c>
      <c r="I37" s="318"/>
      <c r="J37" s="259">
        <v>46.66</v>
      </c>
      <c r="K37" s="259">
        <v>23.97</v>
      </c>
      <c r="L37" s="319">
        <v>3333</v>
      </c>
      <c r="M37" s="320">
        <v>3531</v>
      </c>
      <c r="N37" s="320">
        <v>4322</v>
      </c>
      <c r="O37" s="320">
        <v>4472</v>
      </c>
      <c r="P37" s="320"/>
      <c r="Q37" s="320"/>
      <c r="R37" s="320"/>
      <c r="S37" s="320"/>
      <c r="T37" s="320"/>
      <c r="U37" s="320"/>
      <c r="V37" s="321"/>
      <c r="W37" s="334">
        <f t="shared" si="1"/>
        <v>0.74530411449016098</v>
      </c>
      <c r="X37" s="335" t="str">
        <f t="shared" si="2"/>
        <v/>
      </c>
      <c r="Y37" s="301"/>
      <c r="Z37" s="301"/>
      <c r="AA37" s="301">
        <f t="shared" si="18"/>
        <v>0</v>
      </c>
      <c r="AB37" s="68">
        <f t="shared" si="16"/>
        <v>0</v>
      </c>
      <c r="AC37" s="301" t="e">
        <f t="shared" si="17"/>
        <v>#DIV/0!</v>
      </c>
      <c r="AD37" s="301">
        <v>3</v>
      </c>
      <c r="AE37" s="322"/>
      <c r="AF37" s="323" t="e">
        <f>COUNTIFS('Detalii blocuri'!AI:AI,"*/planuri*",'Detalii blocuri'!E:E,C37,'Detalii blocuri'!F:F,D37)/AJ37</f>
        <v>#DIV/0!</v>
      </c>
      <c r="AG37" s="324" t="e">
        <f>COUNTIFS('Detalii blocuri'!K:K,"&gt;0",'Detalii blocuri'!E:E,C37,'Detalii blocuri'!F:F,D37)/AJ37</f>
        <v>#DIV/0!</v>
      </c>
      <c r="AH37" s="324" t="e">
        <f>COUNTIFS('Detalii blocuri'!N:N,"&gt;0",'Detalii blocuri'!E:E,C37,'Detalii blocuri'!F:F,D37)/AJ37</f>
        <v>#DIV/0!</v>
      </c>
      <c r="AI37" s="325" t="e">
        <f t="shared" si="19"/>
        <v>#DIV/0!</v>
      </c>
      <c r="AJ37" s="326">
        <f>COUNTIFS('Detalii blocuri'!C:C,"&gt;0",'Detalii blocuri'!E:E,C37,'Detalii blocuri'!F:F,D37)</f>
        <v>0</v>
      </c>
      <c r="AK37" s="47">
        <f>SUMIFS('Detalii blocuri'!K:K,'Detalii blocuri'!E:E,C37,'Detalii blocuri'!F:F,D37)</f>
        <v>0</v>
      </c>
      <c r="AL37" s="47">
        <f>SUMIFS('Detalii blocuri'!N:N,'Detalii blocuri'!E:E,C37,'Detalii blocuri'!F:F,D37)</f>
        <v>0</v>
      </c>
      <c r="AM37" s="327" t="e">
        <f t="shared" si="20"/>
        <v>#DIV/0!</v>
      </c>
      <c r="AN37" s="65" t="e">
        <f>COUNTIFS('Detalii blocuri'!C:C,"&gt;0",'Detalii blocuri'!J:J,"da*",'Detalii blocuri'!E:E,C37,'Detalii blocuri'!F:F,D37)/AJ37</f>
        <v>#DIV/0!</v>
      </c>
      <c r="AO37" s="66" t="e">
        <f>SUMIFS('Detalii blocuri'!K:K,'Detalii blocuri'!J:J,"da*",'Detalii blocuri'!E:E,C37,'Detalii blocuri'!F:F,D37)/AK37</f>
        <v>#DIV/0!</v>
      </c>
      <c r="AP37" s="67" t="e">
        <f>SUMIFS('Detalii blocuri'!N:N,'Detalii blocuri'!J:J,"da*",'Detalii blocuri'!E:E,C37,'Detalii blocuri'!F:F,D37)/AL37</f>
        <v>#DIV/0!</v>
      </c>
      <c r="AQ37" s="328" t="e">
        <f>SUMIFS('Detalii blocuri'!N:N,'Detalii blocuri'!AD:AD,"*cf1*",'Detalii blocuri'!E:E,C37,'Detalii blocuri'!F:F,D37)/AL37</f>
        <v>#DIV/0!</v>
      </c>
      <c r="AR37" s="329" t="e">
        <f>SUMIFS('Detalii blocuri'!N:N,'Detalii blocuri'!AD:AD,"*cf2*",'Detalii blocuri'!E:E,C37,'Detalii blocuri'!F:F,D37)/AL37</f>
        <v>#DIV/0!</v>
      </c>
      <c r="AS37" s="330" t="e">
        <f>SUMIFS('Detalii blocuri'!N:N,'Detalii blocuri'!AD:AD,"*cf3*",'Detalii blocuri'!E:E,C37,'Detalii blocuri'!F:F,D37)/AL37</f>
        <v>#DIV/0!</v>
      </c>
      <c r="AT37" s="330" t="e">
        <f>SUMIFS('Detalii blocuri'!N:N,'Detalii blocuri'!AD:AD,"*cămin*",'Detalii blocuri'!E:E,C37,'Detalii blocuri'!F:F,D37)/AL37</f>
        <v>#DIV/0!</v>
      </c>
      <c r="AU37" s="330" t="e">
        <f t="shared" si="21"/>
        <v>#DIV/0!</v>
      </c>
      <c r="AV37" s="331">
        <f>SUMIFS('Detalii blocuri'!O:O,'Detalii blocuri'!E:E,C37,'Detalii blocuri'!F:F,D37)</f>
        <v>0</v>
      </c>
      <c r="AW37" s="332">
        <f>SUMIFS('Detalii blocuri'!P:P,'Detalii blocuri'!E:E,C37,'Detalii blocuri'!F:F,D37)</f>
        <v>0</v>
      </c>
      <c r="AX37" s="332">
        <f>SUMIFS('Detalii blocuri'!Q:Q,'Detalii blocuri'!E:E,C37,'Detalii blocuri'!F:F,D37)</f>
        <v>0</v>
      </c>
      <c r="AY37" s="332">
        <f>SUMIFS('Detalii blocuri'!R:R,'Detalii blocuri'!E:E,C37,'Detalii blocuri'!F:F,D37)</f>
        <v>0</v>
      </c>
      <c r="AZ37" s="332">
        <f>SUMIFS('Detalii blocuri'!S:S,'Detalii blocuri'!E:E,C37,'Detalii blocuri'!F:F,D37)</f>
        <v>0</v>
      </c>
      <c r="BA37" s="332">
        <f>SUMIFS('Detalii blocuri'!T:T,'Detalii blocuri'!E:E,C37,'Detalii blocuri'!F:F,D37)</f>
        <v>0</v>
      </c>
      <c r="BB37" s="333">
        <f t="shared" si="22"/>
        <v>0</v>
      </c>
      <c r="BC37" s="100" t="e">
        <f t="shared" si="23"/>
        <v>#DIV/0!</v>
      </c>
      <c r="BD37" s="97" t="e">
        <f t="shared" si="24"/>
        <v>#DIV/0!</v>
      </c>
      <c r="BE37" s="97" t="e">
        <f t="shared" si="25"/>
        <v>#DIV/0!</v>
      </c>
      <c r="BF37" s="97" t="e">
        <f t="shared" si="26"/>
        <v>#DIV/0!</v>
      </c>
      <c r="BG37" s="97" t="e">
        <f t="shared" si="27"/>
        <v>#DIV/0!</v>
      </c>
      <c r="BH37" s="98" t="e">
        <f t="shared" si="28"/>
        <v>#DIV/0!</v>
      </c>
      <c r="BI37" s="105">
        <f>COUNTIFS('Detalii blocuri'!$E:$E,$C37,'Detalii blocuri'!$F:$F,$D37,'Detalii blocuri'!$AB:$AB,BI$4)</f>
        <v>0</v>
      </c>
      <c r="BJ37" s="106">
        <f>COUNTIFS('Detalii blocuri'!$E:$E,$C37,'Detalii blocuri'!$F:$F,$D37,'Detalii blocuri'!$AB:$AB,BJ$4)</f>
        <v>0</v>
      </c>
      <c r="BK37" s="106">
        <f>COUNTIFS('Detalii blocuri'!$E:$E,$C37,'Detalii blocuri'!$F:$F,$D37,'Detalii blocuri'!$AB:$AB,BK$4)</f>
        <v>0</v>
      </c>
      <c r="BL37" s="106">
        <f>COUNTIFS('Detalii blocuri'!$E:$E,$C37,'Detalii blocuri'!$F:$F,$D37,'Detalii blocuri'!$AB:$AB,BL$4)</f>
        <v>0</v>
      </c>
      <c r="BM37" s="106">
        <f>COUNTIFS('Detalii blocuri'!$E:$E,$C37,'Detalii blocuri'!$F:$F,$D37,'Detalii blocuri'!$AB:$AB,BM$4)</f>
        <v>0</v>
      </c>
      <c r="BN37" s="45">
        <f>COUNTIFS('Detalii blocuri'!$E:$E,$C37,'Detalii blocuri'!$F:$F,$D37,'Detalii blocuri'!$AB:$AB,BN$4)</f>
        <v>0</v>
      </c>
      <c r="BO37" s="106">
        <f>COUNTIFS('Detalii blocuri'!$E:$E,$C37,'Detalii blocuri'!$F:$F,$D37,'Detalii blocuri'!$AB:$AB,BO$4)</f>
        <v>0</v>
      </c>
      <c r="BP37" s="106">
        <f>COUNTIFS('Detalii blocuri'!$E:$E,$C37,'Detalii blocuri'!$F:$F,$D37,'Detalii blocuri'!$AB:$AB,BP$4)</f>
        <v>0</v>
      </c>
      <c r="BQ37" s="45">
        <f>COUNTIFS('Detalii blocuri'!$E:$E,$C37,'Detalii blocuri'!$F:$F,$D37,'Detalii blocuri'!$AB:$AB,BQ$4)</f>
        <v>0</v>
      </c>
      <c r="BR37" s="106">
        <f>COUNTIFS('Detalii blocuri'!$E:$E,$C37,'Detalii blocuri'!$F:$F,$D37,'Detalii blocuri'!$AB:$AB,BR$4)</f>
        <v>0</v>
      </c>
      <c r="BS37" s="106">
        <f>COUNTIFS('Detalii blocuri'!$E:$E,$C37,'Detalii blocuri'!$F:$F,$D37,'Detalii blocuri'!$AB:$AB,BS$4)</f>
        <v>0</v>
      </c>
      <c r="BT37" s="45">
        <f>COUNTIFS('Detalii blocuri'!$E:$E,$C37,'Detalii blocuri'!$F:$F,$D37,'Detalii blocuri'!$AB:$AB,BT$4)</f>
        <v>0</v>
      </c>
      <c r="BU37" s="106">
        <f>COUNTIFS('Detalii blocuri'!$E:$E,$C37,'Detalii blocuri'!$F:$F,$D37,'Detalii blocuri'!$AB:$AB,BU$4)</f>
        <v>0</v>
      </c>
      <c r="BV37" s="106">
        <f>COUNTIFS('Detalii blocuri'!$E:$E,$C37,'Detalii blocuri'!$F:$F,$D37,'Detalii blocuri'!$AB:$AB,BV$4)</f>
        <v>0</v>
      </c>
      <c r="BW37" s="107">
        <f>SUMIFS('Detalii blocuri'!$K:$K,'Detalii blocuri'!$E:$E,$C37,'Detalii blocuri'!$F:$F,$D37,'Detalii blocuri'!$AB:$AB,BW$4)</f>
        <v>0</v>
      </c>
      <c r="BX37" s="108">
        <f>SUMIFS('Detalii blocuri'!$K:$K,'Detalii blocuri'!$E:$E,$C37,'Detalii blocuri'!$F:$F,$D37,'Detalii blocuri'!$AB:$AB,BX$4)</f>
        <v>0</v>
      </c>
      <c r="BY37" s="108">
        <f>SUMIFS('Detalii blocuri'!$K:$K,'Detalii blocuri'!$E:$E,$C37,'Detalii blocuri'!$F:$F,$D37,'Detalii blocuri'!$AB:$AB,BY$4)</f>
        <v>0</v>
      </c>
      <c r="BZ37" s="108">
        <f>SUMIFS('Detalii blocuri'!$K:$K,'Detalii blocuri'!$E:$E,$C37,'Detalii blocuri'!$F:$F,$D37,'Detalii blocuri'!$AB:$AB,BZ$4)</f>
        <v>0</v>
      </c>
      <c r="CA37" s="108">
        <f>SUMIFS('Detalii blocuri'!$K:$K,'Detalii blocuri'!$E:$E,$C37,'Detalii blocuri'!$F:$F,$D37,'Detalii blocuri'!$AB:$AB,CA$4)</f>
        <v>0</v>
      </c>
      <c r="CB37" s="46">
        <f>SUMIFS('Detalii blocuri'!$K:$K,'Detalii blocuri'!$E:$E,$C37,'Detalii blocuri'!$F:$F,$D37,'Detalii blocuri'!$AB:$AB,CB$4)</f>
        <v>0</v>
      </c>
      <c r="CC37" s="108">
        <f>SUMIFS('Detalii blocuri'!$K:$K,'Detalii blocuri'!$E:$E,$C37,'Detalii blocuri'!$F:$F,$D37,'Detalii blocuri'!$AB:$AB,CC$4)</f>
        <v>0</v>
      </c>
      <c r="CD37" s="108">
        <f>SUMIFS('Detalii blocuri'!$K:$K,'Detalii blocuri'!$E:$E,$C37,'Detalii blocuri'!$F:$F,$D37,'Detalii blocuri'!$AB:$AB,CD$4)</f>
        <v>0</v>
      </c>
      <c r="CE37" s="46">
        <f>SUMIFS('Detalii blocuri'!$K:$K,'Detalii blocuri'!$E:$E,$C37,'Detalii blocuri'!$F:$F,$D37,'Detalii blocuri'!$AB:$AB,CE$4)</f>
        <v>0</v>
      </c>
      <c r="CF37" s="108">
        <f>SUMIFS('Detalii blocuri'!$K:$K,'Detalii blocuri'!$E:$E,$C37,'Detalii blocuri'!$F:$F,$D37,'Detalii blocuri'!$AB:$AB,CF$4)</f>
        <v>0</v>
      </c>
      <c r="CG37" s="108">
        <f>SUMIFS('Detalii blocuri'!$K:$K,'Detalii blocuri'!$E:$E,$C37,'Detalii blocuri'!$F:$F,$D37,'Detalii blocuri'!$AB:$AB,CG$4)</f>
        <v>0</v>
      </c>
      <c r="CH37" s="46">
        <f>SUMIFS('Detalii blocuri'!$K:$K,'Detalii blocuri'!$E:$E,$C37,'Detalii blocuri'!$F:$F,$D37,'Detalii blocuri'!$AB:$AB,CH$4)</f>
        <v>0</v>
      </c>
      <c r="CI37" s="108">
        <f>SUMIFS('Detalii blocuri'!$K:$K,'Detalii blocuri'!$E:$E,$C37,'Detalii blocuri'!$F:$F,$D37,'Detalii blocuri'!$AB:$AB,CI$4)</f>
        <v>0</v>
      </c>
      <c r="CJ37" s="108">
        <f>SUMIFS('Detalii blocuri'!$K:$K,'Detalii blocuri'!$E:$E,$C37,'Detalii blocuri'!$F:$F,$D37,'Detalii blocuri'!$AB:$AB,CJ$4)</f>
        <v>0</v>
      </c>
      <c r="CK37" s="109">
        <f>SUMIFS('Detalii blocuri'!$N:$N,'Detalii blocuri'!$E:$E,$C37,'Detalii blocuri'!$F:$F,$D37,'Detalii blocuri'!$AB:$AB,BW$4)</f>
        <v>0</v>
      </c>
      <c r="CL37" s="110">
        <f>SUMIFS('Detalii blocuri'!$N:$N,'Detalii blocuri'!$E:$E,$C37,'Detalii blocuri'!$F:$F,$D37,'Detalii blocuri'!$AB:$AB,BX$4)</f>
        <v>0</v>
      </c>
      <c r="CM37" s="110">
        <f>SUMIFS('Detalii blocuri'!$N:$N,'Detalii blocuri'!$E:$E,$C37,'Detalii blocuri'!$F:$F,$D37,'Detalii blocuri'!$AB:$AB,BY$4)</f>
        <v>0</v>
      </c>
      <c r="CN37" s="110">
        <f>SUMIFS('Detalii blocuri'!$N:$N,'Detalii blocuri'!$E:$E,$C37,'Detalii blocuri'!$F:$F,$D37,'Detalii blocuri'!$AB:$AB,BZ$4)</f>
        <v>0</v>
      </c>
      <c r="CO37" s="110">
        <f>SUMIFS('Detalii blocuri'!$N:$N,'Detalii blocuri'!$E:$E,$C37,'Detalii blocuri'!$F:$F,$D37,'Detalii blocuri'!$AB:$AB,CA$4)</f>
        <v>0</v>
      </c>
      <c r="CP37" s="48">
        <f>SUMIFS('Detalii blocuri'!$N:$N,'Detalii blocuri'!$E:$E,$C37,'Detalii blocuri'!$F:$F,$D37,'Detalii blocuri'!$AB:$AB,CB$4)</f>
        <v>0</v>
      </c>
      <c r="CQ37" s="110">
        <f>SUMIFS('Detalii blocuri'!$N:$N,'Detalii blocuri'!$E:$E,$C37,'Detalii blocuri'!$F:$F,$D37,'Detalii blocuri'!$AB:$AB,CC$4)</f>
        <v>0</v>
      </c>
      <c r="CR37" s="110">
        <f>SUMIFS('Detalii blocuri'!$N:$N,'Detalii blocuri'!$E:$E,$C37,'Detalii blocuri'!$F:$F,$D37,'Detalii blocuri'!$AB:$AB,CD$4)</f>
        <v>0</v>
      </c>
      <c r="CS37" s="48">
        <f>SUMIFS('Detalii blocuri'!$N:$N,'Detalii blocuri'!$E:$E,$C37,'Detalii blocuri'!$F:$F,$D37,'Detalii blocuri'!$AB:$AB,CE$4)</f>
        <v>0</v>
      </c>
      <c r="CT37" s="110">
        <f>SUMIFS('Detalii blocuri'!$N:$N,'Detalii blocuri'!$E:$E,$C37,'Detalii blocuri'!$F:$F,$D37,'Detalii blocuri'!$AB:$AB,CF$4)</f>
        <v>0</v>
      </c>
      <c r="CU37" s="110">
        <f>SUMIFS('Detalii blocuri'!$N:$N,'Detalii blocuri'!$E:$E,$C37,'Detalii blocuri'!$F:$F,$D37,'Detalii blocuri'!$AB:$AB,CG$4)</f>
        <v>0</v>
      </c>
      <c r="CV37" s="48">
        <f>SUMIFS('Detalii blocuri'!$N:$N,'Detalii blocuri'!$E:$E,$C37,'Detalii blocuri'!$F:$F,$D37,'Detalii blocuri'!$AB:$AB,CH$4)</f>
        <v>0</v>
      </c>
      <c r="CW37" s="110">
        <f>SUMIFS('Detalii blocuri'!$N:$N,'Detalii blocuri'!$E:$E,$C37,'Detalii blocuri'!$F:$F,$D37,'Detalii blocuri'!$AB:$AB,CI$4)</f>
        <v>0</v>
      </c>
      <c r="CX37" s="110">
        <f>SUMIFS('Detalii blocuri'!$N:$N,'Detalii blocuri'!$E:$E,$C37,'Detalii blocuri'!$F:$F,$D37,'Detalii blocuri'!$AB:$AB,CJ$4)</f>
        <v>0</v>
      </c>
      <c r="CY37" s="111">
        <f>COUNTIFS('Detalii blocuri'!$E:$E,$C37,'Detalii blocuri'!$F:$F,$D37,'Detalii blocuri'!$L:$L,CY$3)</f>
        <v>0</v>
      </c>
      <c r="CZ37" s="112">
        <f>COUNTIFS('Detalii blocuri'!$E:$E,$C37,'Detalii blocuri'!$F:$F,$D37,'Detalii blocuri'!$L:$L,CZ$3)</f>
        <v>0</v>
      </c>
      <c r="DA37" s="112">
        <f>COUNTIFS('Detalii blocuri'!$E:$E,$C37,'Detalii blocuri'!$F:$F,$D37,'Detalii blocuri'!$L:$L,DA$3)</f>
        <v>0</v>
      </c>
      <c r="DB37" s="112">
        <f>COUNTIFS('Detalii blocuri'!$E:$E,$C37,'Detalii blocuri'!$F:$F,$D37,'Detalii blocuri'!$L:$L,DB$3)</f>
        <v>0</v>
      </c>
      <c r="DC37" s="112">
        <f>COUNTIFS('Detalii blocuri'!$E:$E,$C37,'Detalii blocuri'!$F:$F,$D37,'Detalii blocuri'!$L:$L,DC$3)</f>
        <v>0</v>
      </c>
      <c r="DD37" s="140">
        <f>COUNTIFS('Detalii blocuri'!$E:$E,$C37,'Detalii blocuri'!$F:$F,$D37,'Detalii blocuri'!$L:$L,DD$3)</f>
        <v>0</v>
      </c>
      <c r="DE37" s="112">
        <f>COUNTIFS('Detalii blocuri'!$E:$E,$C37,'Detalii blocuri'!$F:$F,$D37,'Detalii blocuri'!$L:$L,DE$3)</f>
        <v>0</v>
      </c>
      <c r="DF37" s="112">
        <f>COUNTIFS('Detalii blocuri'!$E:$E,$C37,'Detalii blocuri'!$F:$F,$D37,'Detalii blocuri'!$L:$L,DF$3)</f>
        <v>0</v>
      </c>
      <c r="DG37" s="112">
        <f>COUNTIFS('Detalii blocuri'!$E:$E,$C37,'Detalii blocuri'!$F:$F,$D37,'Detalii blocuri'!$L:$L,DG$3)</f>
        <v>0</v>
      </c>
      <c r="DH37" s="112">
        <f>COUNTIFS('Detalii blocuri'!$E:$E,$C37,'Detalii blocuri'!$F:$F,$D37,'Detalii blocuri'!$L:$L,DH$3)</f>
        <v>0</v>
      </c>
      <c r="DI37" s="140">
        <f>COUNTIFS('Detalii blocuri'!$E:$E,$C37,'Detalii blocuri'!$F:$F,$D37,'Detalii blocuri'!$L:$L,DI$3)</f>
        <v>0</v>
      </c>
      <c r="DJ37" s="112">
        <f>COUNTIFS('Detalii blocuri'!$E:$E,$C37,'Detalii blocuri'!$F:$F,$D37,'Detalii blocuri'!$L:$L,DJ$3)</f>
        <v>0</v>
      </c>
      <c r="DK37" s="112">
        <f>COUNTIFS('Detalii blocuri'!$E:$E,$C37,'Detalii blocuri'!$F:$F,$D37,'Detalii blocuri'!$L:$L,DK$3)</f>
        <v>0</v>
      </c>
      <c r="DL37" s="112">
        <f>COUNTIFS('Detalii blocuri'!$E:$E,$C37,'Detalii blocuri'!$F:$F,$D37,'Detalii blocuri'!$L:$L,DL$3)</f>
        <v>0</v>
      </c>
      <c r="DM37" s="112">
        <f>COUNTIFS('Detalii blocuri'!$E:$E,$C37,'Detalii blocuri'!$F:$F,$D37,'Detalii blocuri'!$L:$L,DM$3)</f>
        <v>0</v>
      </c>
      <c r="DN37" s="140">
        <f>COUNTIFS('Detalii blocuri'!$E:$E,$C37,'Detalii blocuri'!$F:$F,$D37,'Detalii blocuri'!$L:$L,DN$3)</f>
        <v>0</v>
      </c>
      <c r="DO37" s="112">
        <f>COUNTIFS('Detalii blocuri'!$E:$E,$C37,'Detalii blocuri'!$F:$F,$D37,'Detalii blocuri'!$L:$L,DO$3)</f>
        <v>0</v>
      </c>
      <c r="DP37" s="112">
        <f>COUNTIFS('Detalii blocuri'!$E:$E,$C37,'Detalii blocuri'!$F:$F,$D37,'Detalii blocuri'!$L:$L,DP$3)</f>
        <v>0</v>
      </c>
      <c r="DQ37" s="112">
        <f>COUNTIFS('Detalii blocuri'!$E:$E,$C37,'Detalii blocuri'!$F:$F,$D37,'Detalii blocuri'!$L:$L,DQ$3)</f>
        <v>0</v>
      </c>
      <c r="DR37" s="112">
        <f>COUNTIFS('Detalii blocuri'!$E:$E,$C37,'Detalii blocuri'!$F:$F,$D37,'Detalii blocuri'!$L:$L,DR$3)</f>
        <v>0</v>
      </c>
      <c r="DS37" s="140">
        <f>COUNTIFS('Detalii blocuri'!$E:$E,$C37,'Detalii blocuri'!$F:$F,$D37,'Detalii blocuri'!$L:$L,DS$3)</f>
        <v>0</v>
      </c>
      <c r="DT37" s="112">
        <f>COUNTIFS('Detalii blocuri'!$E:$E,$C37,'Detalii blocuri'!$F:$F,$D37,'Detalii blocuri'!$L:$L,DT$3)</f>
        <v>0</v>
      </c>
      <c r="DU37" s="112">
        <f>COUNTIFS('Detalii blocuri'!$E:$E,$C37,'Detalii blocuri'!$F:$F,$D37,'Detalii blocuri'!$L:$L,DU$3)</f>
        <v>0</v>
      </c>
      <c r="DV37" s="112">
        <f>COUNTIFS('Detalii blocuri'!$E:$E,$C37,'Detalii blocuri'!$F:$F,$D37,'Detalii blocuri'!$L:$L,DV$3)</f>
        <v>0</v>
      </c>
      <c r="DW37" s="112">
        <f>COUNTIFS('Detalii blocuri'!$E:$E,$C37,'Detalii blocuri'!$F:$F,$D37,'Detalii blocuri'!$L:$L,DW$3)</f>
        <v>0</v>
      </c>
      <c r="DX37" s="140">
        <f>COUNTIFS('Detalii blocuri'!$E:$E,$C37,'Detalii blocuri'!$F:$F,$D37,'Detalii blocuri'!$L:$L,DX$3)</f>
        <v>0</v>
      </c>
      <c r="DY37" s="112">
        <f>COUNTIFS('Detalii blocuri'!$E:$E,$C37,'Detalii blocuri'!$F:$F,$D37,'Detalii blocuri'!$L:$L,DY$3)</f>
        <v>0</v>
      </c>
      <c r="DZ37" s="112">
        <f>COUNTIFS('Detalii blocuri'!$E:$E,$C37,'Detalii blocuri'!$F:$F,$D37,'Detalii blocuri'!$L:$L,DZ$3)</f>
        <v>0</v>
      </c>
      <c r="EA37" s="112">
        <f>COUNTIFS('Detalii blocuri'!$E:$E,$C37,'Detalii blocuri'!$F:$F,$D37,'Detalii blocuri'!$L:$L,EA$3)</f>
        <v>0</v>
      </c>
    </row>
    <row r="38" spans="2:131">
      <c r="B38" s="258" t="s">
        <v>650</v>
      </c>
      <c r="C38" s="363" t="s">
        <v>206</v>
      </c>
      <c r="D38" s="261" t="s">
        <v>1064</v>
      </c>
      <c r="E38" s="261"/>
      <c r="F38" s="262" t="s">
        <v>1054</v>
      </c>
      <c r="G38" s="300" t="s">
        <v>9</v>
      </c>
      <c r="H38" s="257" t="s">
        <v>9</v>
      </c>
      <c r="I38" s="318"/>
      <c r="J38" s="259">
        <v>46.86</v>
      </c>
      <c r="K38" s="259">
        <v>23.54</v>
      </c>
      <c r="L38" s="319">
        <v>4533</v>
      </c>
      <c r="M38" s="320">
        <v>3065</v>
      </c>
      <c r="N38" s="320">
        <v>2786</v>
      </c>
      <c r="O38" s="320">
        <v>3067</v>
      </c>
      <c r="P38" s="320"/>
      <c r="Q38" s="320"/>
      <c r="R38" s="320"/>
      <c r="S38" s="320"/>
      <c r="T38" s="320"/>
      <c r="U38" s="320"/>
      <c r="V38" s="321"/>
      <c r="W38" s="334">
        <f t="shared" si="1"/>
        <v>1.4779915226605804</v>
      </c>
      <c r="X38" s="335" t="str">
        <f t="shared" si="2"/>
        <v/>
      </c>
      <c r="Y38" s="301"/>
      <c r="Z38" s="301"/>
      <c r="AA38" s="301">
        <f t="shared" si="18"/>
        <v>0</v>
      </c>
      <c r="AB38" s="68">
        <f t="shared" si="16"/>
        <v>0</v>
      </c>
      <c r="AC38" s="301" t="e">
        <f t="shared" si="17"/>
        <v>#DIV/0!</v>
      </c>
      <c r="AD38" s="301">
        <v>3</v>
      </c>
      <c r="AE38" s="322"/>
      <c r="AF38" s="323" t="e">
        <f>COUNTIFS('Detalii blocuri'!AI:AI,"*/planuri*",'Detalii blocuri'!E:E,C38,'Detalii blocuri'!F:F,D38)/AJ38</f>
        <v>#DIV/0!</v>
      </c>
      <c r="AG38" s="324" t="e">
        <f>COUNTIFS('Detalii blocuri'!K:K,"&gt;0",'Detalii blocuri'!E:E,C38,'Detalii blocuri'!F:F,D38)/AJ38</f>
        <v>#DIV/0!</v>
      </c>
      <c r="AH38" s="324" t="e">
        <f>COUNTIFS('Detalii blocuri'!N:N,"&gt;0",'Detalii blocuri'!E:E,C38,'Detalii blocuri'!F:F,D38)/AJ38</f>
        <v>#DIV/0!</v>
      </c>
      <c r="AI38" s="325" t="e">
        <f t="shared" si="19"/>
        <v>#DIV/0!</v>
      </c>
      <c r="AJ38" s="326">
        <f>COUNTIFS('Detalii blocuri'!C:C,"&gt;0",'Detalii blocuri'!E:E,C38,'Detalii blocuri'!F:F,D38)</f>
        <v>0</v>
      </c>
      <c r="AK38" s="47">
        <f>SUMIFS('Detalii blocuri'!K:K,'Detalii blocuri'!E:E,C38,'Detalii blocuri'!F:F,D38)</f>
        <v>0</v>
      </c>
      <c r="AL38" s="47">
        <f>SUMIFS('Detalii blocuri'!N:N,'Detalii blocuri'!E:E,C38,'Detalii blocuri'!F:F,D38)</f>
        <v>0</v>
      </c>
      <c r="AM38" s="327" t="e">
        <f t="shared" si="20"/>
        <v>#DIV/0!</v>
      </c>
      <c r="AN38" s="65" t="e">
        <f>COUNTIFS('Detalii blocuri'!C:C,"&gt;0",'Detalii blocuri'!J:J,"da*",'Detalii blocuri'!E:E,C38,'Detalii blocuri'!F:F,D38)/AJ38</f>
        <v>#DIV/0!</v>
      </c>
      <c r="AO38" s="66" t="e">
        <f>SUMIFS('Detalii blocuri'!K:K,'Detalii blocuri'!J:J,"da*",'Detalii blocuri'!E:E,C38,'Detalii blocuri'!F:F,D38)/AK38</f>
        <v>#DIV/0!</v>
      </c>
      <c r="AP38" s="67" t="e">
        <f>SUMIFS('Detalii blocuri'!N:N,'Detalii blocuri'!J:J,"da*",'Detalii blocuri'!E:E,C38,'Detalii blocuri'!F:F,D38)/AL38</f>
        <v>#DIV/0!</v>
      </c>
      <c r="AQ38" s="328" t="e">
        <f>SUMIFS('Detalii blocuri'!N:N,'Detalii blocuri'!AD:AD,"*cf1*",'Detalii blocuri'!E:E,C38,'Detalii blocuri'!F:F,D38)/AL38</f>
        <v>#DIV/0!</v>
      </c>
      <c r="AR38" s="329" t="e">
        <f>SUMIFS('Detalii blocuri'!N:N,'Detalii blocuri'!AD:AD,"*cf2*",'Detalii blocuri'!E:E,C38,'Detalii blocuri'!F:F,D38)/AL38</f>
        <v>#DIV/0!</v>
      </c>
      <c r="AS38" s="330" t="e">
        <f>SUMIFS('Detalii blocuri'!N:N,'Detalii blocuri'!AD:AD,"*cf3*",'Detalii blocuri'!E:E,C38,'Detalii blocuri'!F:F,D38)/AL38</f>
        <v>#DIV/0!</v>
      </c>
      <c r="AT38" s="330" t="e">
        <f>SUMIFS('Detalii blocuri'!N:N,'Detalii blocuri'!AD:AD,"*cămin*",'Detalii blocuri'!E:E,C38,'Detalii blocuri'!F:F,D38)/AL38</f>
        <v>#DIV/0!</v>
      </c>
      <c r="AU38" s="330" t="e">
        <f t="shared" si="21"/>
        <v>#DIV/0!</v>
      </c>
      <c r="AV38" s="331">
        <f>SUMIFS('Detalii blocuri'!O:O,'Detalii blocuri'!E:E,C38,'Detalii blocuri'!F:F,D38)</f>
        <v>0</v>
      </c>
      <c r="AW38" s="332">
        <f>SUMIFS('Detalii blocuri'!P:P,'Detalii blocuri'!E:E,C38,'Detalii blocuri'!F:F,D38)</f>
        <v>0</v>
      </c>
      <c r="AX38" s="332">
        <f>SUMIFS('Detalii blocuri'!Q:Q,'Detalii blocuri'!E:E,C38,'Detalii blocuri'!F:F,D38)</f>
        <v>0</v>
      </c>
      <c r="AY38" s="332">
        <f>SUMIFS('Detalii blocuri'!R:R,'Detalii blocuri'!E:E,C38,'Detalii blocuri'!F:F,D38)</f>
        <v>0</v>
      </c>
      <c r="AZ38" s="332">
        <f>SUMIFS('Detalii blocuri'!S:S,'Detalii blocuri'!E:E,C38,'Detalii blocuri'!F:F,D38)</f>
        <v>0</v>
      </c>
      <c r="BA38" s="332">
        <f>SUMIFS('Detalii blocuri'!T:T,'Detalii blocuri'!E:E,C38,'Detalii blocuri'!F:F,D38)</f>
        <v>0</v>
      </c>
      <c r="BB38" s="333">
        <f t="shared" si="22"/>
        <v>0</v>
      </c>
      <c r="BC38" s="100" t="e">
        <f t="shared" si="23"/>
        <v>#DIV/0!</v>
      </c>
      <c r="BD38" s="97" t="e">
        <f t="shared" si="24"/>
        <v>#DIV/0!</v>
      </c>
      <c r="BE38" s="97" t="e">
        <f t="shared" si="25"/>
        <v>#DIV/0!</v>
      </c>
      <c r="BF38" s="97" t="e">
        <f t="shared" si="26"/>
        <v>#DIV/0!</v>
      </c>
      <c r="BG38" s="97" t="e">
        <f t="shared" si="27"/>
        <v>#DIV/0!</v>
      </c>
      <c r="BH38" s="98" t="e">
        <f t="shared" si="28"/>
        <v>#DIV/0!</v>
      </c>
      <c r="BI38" s="105">
        <f>COUNTIFS('Detalii blocuri'!$E:$E,$C38,'Detalii blocuri'!$F:$F,$D38,'Detalii blocuri'!$AB:$AB,BI$4)</f>
        <v>0</v>
      </c>
      <c r="BJ38" s="106">
        <f>COUNTIFS('Detalii blocuri'!$E:$E,$C38,'Detalii blocuri'!$F:$F,$D38,'Detalii blocuri'!$AB:$AB,BJ$4)</f>
        <v>0</v>
      </c>
      <c r="BK38" s="106">
        <f>COUNTIFS('Detalii blocuri'!$E:$E,$C38,'Detalii blocuri'!$F:$F,$D38,'Detalii blocuri'!$AB:$AB,BK$4)</f>
        <v>0</v>
      </c>
      <c r="BL38" s="106">
        <f>COUNTIFS('Detalii blocuri'!$E:$E,$C38,'Detalii blocuri'!$F:$F,$D38,'Detalii blocuri'!$AB:$AB,BL$4)</f>
        <v>0</v>
      </c>
      <c r="BM38" s="106">
        <f>COUNTIFS('Detalii blocuri'!$E:$E,$C38,'Detalii blocuri'!$F:$F,$D38,'Detalii blocuri'!$AB:$AB,BM$4)</f>
        <v>0</v>
      </c>
      <c r="BN38" s="45">
        <f>COUNTIFS('Detalii blocuri'!$E:$E,$C38,'Detalii blocuri'!$F:$F,$D38,'Detalii blocuri'!$AB:$AB,BN$4)</f>
        <v>0</v>
      </c>
      <c r="BO38" s="106">
        <f>COUNTIFS('Detalii blocuri'!$E:$E,$C38,'Detalii blocuri'!$F:$F,$D38,'Detalii blocuri'!$AB:$AB,BO$4)</f>
        <v>0</v>
      </c>
      <c r="BP38" s="106">
        <f>COUNTIFS('Detalii blocuri'!$E:$E,$C38,'Detalii blocuri'!$F:$F,$D38,'Detalii blocuri'!$AB:$AB,BP$4)</f>
        <v>0</v>
      </c>
      <c r="BQ38" s="45">
        <f>COUNTIFS('Detalii blocuri'!$E:$E,$C38,'Detalii blocuri'!$F:$F,$D38,'Detalii blocuri'!$AB:$AB,BQ$4)</f>
        <v>0</v>
      </c>
      <c r="BR38" s="106">
        <f>COUNTIFS('Detalii blocuri'!$E:$E,$C38,'Detalii blocuri'!$F:$F,$D38,'Detalii blocuri'!$AB:$AB,BR$4)</f>
        <v>0</v>
      </c>
      <c r="BS38" s="106">
        <f>COUNTIFS('Detalii blocuri'!$E:$E,$C38,'Detalii blocuri'!$F:$F,$D38,'Detalii blocuri'!$AB:$AB,BS$4)</f>
        <v>0</v>
      </c>
      <c r="BT38" s="45">
        <f>COUNTIFS('Detalii blocuri'!$E:$E,$C38,'Detalii blocuri'!$F:$F,$D38,'Detalii blocuri'!$AB:$AB,BT$4)</f>
        <v>0</v>
      </c>
      <c r="BU38" s="106">
        <f>COUNTIFS('Detalii blocuri'!$E:$E,$C38,'Detalii blocuri'!$F:$F,$D38,'Detalii blocuri'!$AB:$AB,BU$4)</f>
        <v>0</v>
      </c>
      <c r="BV38" s="106">
        <f>COUNTIFS('Detalii blocuri'!$E:$E,$C38,'Detalii blocuri'!$F:$F,$D38,'Detalii blocuri'!$AB:$AB,BV$4)</f>
        <v>0</v>
      </c>
      <c r="BW38" s="107">
        <f>SUMIFS('Detalii blocuri'!$K:$K,'Detalii blocuri'!$E:$E,$C38,'Detalii blocuri'!$F:$F,$D38,'Detalii blocuri'!$AB:$AB,BW$4)</f>
        <v>0</v>
      </c>
      <c r="BX38" s="108">
        <f>SUMIFS('Detalii blocuri'!$K:$K,'Detalii blocuri'!$E:$E,$C38,'Detalii blocuri'!$F:$F,$D38,'Detalii blocuri'!$AB:$AB,BX$4)</f>
        <v>0</v>
      </c>
      <c r="BY38" s="108">
        <f>SUMIFS('Detalii blocuri'!$K:$K,'Detalii blocuri'!$E:$E,$C38,'Detalii blocuri'!$F:$F,$D38,'Detalii blocuri'!$AB:$AB,BY$4)</f>
        <v>0</v>
      </c>
      <c r="BZ38" s="108">
        <f>SUMIFS('Detalii blocuri'!$K:$K,'Detalii blocuri'!$E:$E,$C38,'Detalii blocuri'!$F:$F,$D38,'Detalii blocuri'!$AB:$AB,BZ$4)</f>
        <v>0</v>
      </c>
      <c r="CA38" s="108">
        <f>SUMIFS('Detalii blocuri'!$K:$K,'Detalii blocuri'!$E:$E,$C38,'Detalii blocuri'!$F:$F,$D38,'Detalii blocuri'!$AB:$AB,CA$4)</f>
        <v>0</v>
      </c>
      <c r="CB38" s="46">
        <f>SUMIFS('Detalii blocuri'!$K:$K,'Detalii blocuri'!$E:$E,$C38,'Detalii blocuri'!$F:$F,$D38,'Detalii blocuri'!$AB:$AB,CB$4)</f>
        <v>0</v>
      </c>
      <c r="CC38" s="108">
        <f>SUMIFS('Detalii blocuri'!$K:$K,'Detalii blocuri'!$E:$E,$C38,'Detalii blocuri'!$F:$F,$D38,'Detalii blocuri'!$AB:$AB,CC$4)</f>
        <v>0</v>
      </c>
      <c r="CD38" s="108">
        <f>SUMIFS('Detalii blocuri'!$K:$K,'Detalii blocuri'!$E:$E,$C38,'Detalii blocuri'!$F:$F,$D38,'Detalii blocuri'!$AB:$AB,CD$4)</f>
        <v>0</v>
      </c>
      <c r="CE38" s="46">
        <f>SUMIFS('Detalii blocuri'!$K:$K,'Detalii blocuri'!$E:$E,$C38,'Detalii blocuri'!$F:$F,$D38,'Detalii blocuri'!$AB:$AB,CE$4)</f>
        <v>0</v>
      </c>
      <c r="CF38" s="108">
        <f>SUMIFS('Detalii blocuri'!$K:$K,'Detalii blocuri'!$E:$E,$C38,'Detalii blocuri'!$F:$F,$D38,'Detalii blocuri'!$AB:$AB,CF$4)</f>
        <v>0</v>
      </c>
      <c r="CG38" s="108">
        <f>SUMIFS('Detalii blocuri'!$K:$K,'Detalii blocuri'!$E:$E,$C38,'Detalii blocuri'!$F:$F,$D38,'Detalii blocuri'!$AB:$AB,CG$4)</f>
        <v>0</v>
      </c>
      <c r="CH38" s="46">
        <f>SUMIFS('Detalii blocuri'!$K:$K,'Detalii blocuri'!$E:$E,$C38,'Detalii blocuri'!$F:$F,$D38,'Detalii blocuri'!$AB:$AB,CH$4)</f>
        <v>0</v>
      </c>
      <c r="CI38" s="108">
        <f>SUMIFS('Detalii blocuri'!$K:$K,'Detalii blocuri'!$E:$E,$C38,'Detalii blocuri'!$F:$F,$D38,'Detalii blocuri'!$AB:$AB,CI$4)</f>
        <v>0</v>
      </c>
      <c r="CJ38" s="108">
        <f>SUMIFS('Detalii blocuri'!$K:$K,'Detalii blocuri'!$E:$E,$C38,'Detalii blocuri'!$F:$F,$D38,'Detalii blocuri'!$AB:$AB,CJ$4)</f>
        <v>0</v>
      </c>
      <c r="CK38" s="109">
        <f>SUMIFS('Detalii blocuri'!$N:$N,'Detalii blocuri'!$E:$E,$C38,'Detalii blocuri'!$F:$F,$D38,'Detalii blocuri'!$AB:$AB,BW$4)</f>
        <v>0</v>
      </c>
      <c r="CL38" s="110">
        <f>SUMIFS('Detalii blocuri'!$N:$N,'Detalii blocuri'!$E:$E,$C38,'Detalii blocuri'!$F:$F,$D38,'Detalii blocuri'!$AB:$AB,BX$4)</f>
        <v>0</v>
      </c>
      <c r="CM38" s="110">
        <f>SUMIFS('Detalii blocuri'!$N:$N,'Detalii blocuri'!$E:$E,$C38,'Detalii blocuri'!$F:$F,$D38,'Detalii blocuri'!$AB:$AB,BY$4)</f>
        <v>0</v>
      </c>
      <c r="CN38" s="110">
        <f>SUMIFS('Detalii blocuri'!$N:$N,'Detalii blocuri'!$E:$E,$C38,'Detalii blocuri'!$F:$F,$D38,'Detalii blocuri'!$AB:$AB,BZ$4)</f>
        <v>0</v>
      </c>
      <c r="CO38" s="110">
        <f>SUMIFS('Detalii blocuri'!$N:$N,'Detalii blocuri'!$E:$E,$C38,'Detalii blocuri'!$F:$F,$D38,'Detalii blocuri'!$AB:$AB,CA$4)</f>
        <v>0</v>
      </c>
      <c r="CP38" s="48">
        <f>SUMIFS('Detalii blocuri'!$N:$N,'Detalii blocuri'!$E:$E,$C38,'Detalii blocuri'!$F:$F,$D38,'Detalii blocuri'!$AB:$AB,CB$4)</f>
        <v>0</v>
      </c>
      <c r="CQ38" s="110">
        <f>SUMIFS('Detalii blocuri'!$N:$N,'Detalii blocuri'!$E:$E,$C38,'Detalii blocuri'!$F:$F,$D38,'Detalii blocuri'!$AB:$AB,CC$4)</f>
        <v>0</v>
      </c>
      <c r="CR38" s="110">
        <f>SUMIFS('Detalii blocuri'!$N:$N,'Detalii blocuri'!$E:$E,$C38,'Detalii blocuri'!$F:$F,$D38,'Detalii blocuri'!$AB:$AB,CD$4)</f>
        <v>0</v>
      </c>
      <c r="CS38" s="48">
        <f>SUMIFS('Detalii blocuri'!$N:$N,'Detalii blocuri'!$E:$E,$C38,'Detalii blocuri'!$F:$F,$D38,'Detalii blocuri'!$AB:$AB,CE$4)</f>
        <v>0</v>
      </c>
      <c r="CT38" s="110">
        <f>SUMIFS('Detalii blocuri'!$N:$N,'Detalii blocuri'!$E:$E,$C38,'Detalii blocuri'!$F:$F,$D38,'Detalii blocuri'!$AB:$AB,CF$4)</f>
        <v>0</v>
      </c>
      <c r="CU38" s="110">
        <f>SUMIFS('Detalii blocuri'!$N:$N,'Detalii blocuri'!$E:$E,$C38,'Detalii blocuri'!$F:$F,$D38,'Detalii blocuri'!$AB:$AB,CG$4)</f>
        <v>0</v>
      </c>
      <c r="CV38" s="48">
        <f>SUMIFS('Detalii blocuri'!$N:$N,'Detalii blocuri'!$E:$E,$C38,'Detalii blocuri'!$F:$F,$D38,'Detalii blocuri'!$AB:$AB,CH$4)</f>
        <v>0</v>
      </c>
      <c r="CW38" s="110">
        <f>SUMIFS('Detalii blocuri'!$N:$N,'Detalii blocuri'!$E:$E,$C38,'Detalii blocuri'!$F:$F,$D38,'Detalii blocuri'!$AB:$AB,CI$4)</f>
        <v>0</v>
      </c>
      <c r="CX38" s="110">
        <f>SUMIFS('Detalii blocuri'!$N:$N,'Detalii blocuri'!$E:$E,$C38,'Detalii blocuri'!$F:$F,$D38,'Detalii blocuri'!$AB:$AB,CJ$4)</f>
        <v>0</v>
      </c>
      <c r="CY38" s="111">
        <f>COUNTIFS('Detalii blocuri'!$E:$E,$C38,'Detalii blocuri'!$F:$F,$D38,'Detalii blocuri'!$L:$L,CY$3)</f>
        <v>0</v>
      </c>
      <c r="CZ38" s="112">
        <f>COUNTIFS('Detalii blocuri'!$E:$E,$C38,'Detalii blocuri'!$F:$F,$D38,'Detalii blocuri'!$L:$L,CZ$3)</f>
        <v>0</v>
      </c>
      <c r="DA38" s="112">
        <f>COUNTIFS('Detalii blocuri'!$E:$E,$C38,'Detalii blocuri'!$F:$F,$D38,'Detalii blocuri'!$L:$L,DA$3)</f>
        <v>0</v>
      </c>
      <c r="DB38" s="112">
        <f>COUNTIFS('Detalii blocuri'!$E:$E,$C38,'Detalii blocuri'!$F:$F,$D38,'Detalii blocuri'!$L:$L,DB$3)</f>
        <v>0</v>
      </c>
      <c r="DC38" s="112">
        <f>COUNTIFS('Detalii blocuri'!$E:$E,$C38,'Detalii blocuri'!$F:$F,$D38,'Detalii blocuri'!$L:$L,DC$3)</f>
        <v>0</v>
      </c>
      <c r="DD38" s="140">
        <f>COUNTIFS('Detalii blocuri'!$E:$E,$C38,'Detalii blocuri'!$F:$F,$D38,'Detalii blocuri'!$L:$L,DD$3)</f>
        <v>0</v>
      </c>
      <c r="DE38" s="112">
        <f>COUNTIFS('Detalii blocuri'!$E:$E,$C38,'Detalii blocuri'!$F:$F,$D38,'Detalii blocuri'!$L:$L,DE$3)</f>
        <v>0</v>
      </c>
      <c r="DF38" s="112">
        <f>COUNTIFS('Detalii blocuri'!$E:$E,$C38,'Detalii blocuri'!$F:$F,$D38,'Detalii blocuri'!$L:$L,DF$3)</f>
        <v>0</v>
      </c>
      <c r="DG38" s="112">
        <f>COUNTIFS('Detalii blocuri'!$E:$E,$C38,'Detalii blocuri'!$F:$F,$D38,'Detalii blocuri'!$L:$L,DG$3)</f>
        <v>0</v>
      </c>
      <c r="DH38" s="112">
        <f>COUNTIFS('Detalii blocuri'!$E:$E,$C38,'Detalii blocuri'!$F:$F,$D38,'Detalii blocuri'!$L:$L,DH$3)</f>
        <v>0</v>
      </c>
      <c r="DI38" s="140">
        <f>COUNTIFS('Detalii blocuri'!$E:$E,$C38,'Detalii blocuri'!$F:$F,$D38,'Detalii blocuri'!$L:$L,DI$3)</f>
        <v>0</v>
      </c>
      <c r="DJ38" s="112">
        <f>COUNTIFS('Detalii blocuri'!$E:$E,$C38,'Detalii blocuri'!$F:$F,$D38,'Detalii blocuri'!$L:$L,DJ$3)</f>
        <v>0</v>
      </c>
      <c r="DK38" s="112">
        <f>COUNTIFS('Detalii blocuri'!$E:$E,$C38,'Detalii blocuri'!$F:$F,$D38,'Detalii blocuri'!$L:$L,DK$3)</f>
        <v>0</v>
      </c>
      <c r="DL38" s="112">
        <f>COUNTIFS('Detalii blocuri'!$E:$E,$C38,'Detalii blocuri'!$F:$F,$D38,'Detalii blocuri'!$L:$L,DL$3)</f>
        <v>0</v>
      </c>
      <c r="DM38" s="112">
        <f>COUNTIFS('Detalii blocuri'!$E:$E,$C38,'Detalii blocuri'!$F:$F,$D38,'Detalii blocuri'!$L:$L,DM$3)</f>
        <v>0</v>
      </c>
      <c r="DN38" s="140">
        <f>COUNTIFS('Detalii blocuri'!$E:$E,$C38,'Detalii blocuri'!$F:$F,$D38,'Detalii blocuri'!$L:$L,DN$3)</f>
        <v>0</v>
      </c>
      <c r="DO38" s="112">
        <f>COUNTIFS('Detalii blocuri'!$E:$E,$C38,'Detalii blocuri'!$F:$F,$D38,'Detalii blocuri'!$L:$L,DO$3)</f>
        <v>0</v>
      </c>
      <c r="DP38" s="112">
        <f>COUNTIFS('Detalii blocuri'!$E:$E,$C38,'Detalii blocuri'!$F:$F,$D38,'Detalii blocuri'!$L:$L,DP$3)</f>
        <v>0</v>
      </c>
      <c r="DQ38" s="112">
        <f>COUNTIFS('Detalii blocuri'!$E:$E,$C38,'Detalii blocuri'!$F:$F,$D38,'Detalii blocuri'!$L:$L,DQ$3)</f>
        <v>0</v>
      </c>
      <c r="DR38" s="112">
        <f>COUNTIFS('Detalii blocuri'!$E:$E,$C38,'Detalii blocuri'!$F:$F,$D38,'Detalii blocuri'!$L:$L,DR$3)</f>
        <v>0</v>
      </c>
      <c r="DS38" s="140">
        <f>COUNTIFS('Detalii blocuri'!$E:$E,$C38,'Detalii blocuri'!$F:$F,$D38,'Detalii blocuri'!$L:$L,DS$3)</f>
        <v>0</v>
      </c>
      <c r="DT38" s="112">
        <f>COUNTIFS('Detalii blocuri'!$E:$E,$C38,'Detalii blocuri'!$F:$F,$D38,'Detalii blocuri'!$L:$L,DT$3)</f>
        <v>0</v>
      </c>
      <c r="DU38" s="112">
        <f>COUNTIFS('Detalii blocuri'!$E:$E,$C38,'Detalii blocuri'!$F:$F,$D38,'Detalii blocuri'!$L:$L,DU$3)</f>
        <v>0</v>
      </c>
      <c r="DV38" s="112">
        <f>COUNTIFS('Detalii blocuri'!$E:$E,$C38,'Detalii blocuri'!$F:$F,$D38,'Detalii blocuri'!$L:$L,DV$3)</f>
        <v>0</v>
      </c>
      <c r="DW38" s="112">
        <f>COUNTIFS('Detalii blocuri'!$E:$E,$C38,'Detalii blocuri'!$F:$F,$D38,'Detalii blocuri'!$L:$L,DW$3)</f>
        <v>0</v>
      </c>
      <c r="DX38" s="140">
        <f>COUNTIFS('Detalii blocuri'!$E:$E,$C38,'Detalii blocuri'!$F:$F,$D38,'Detalii blocuri'!$L:$L,DX$3)</f>
        <v>0</v>
      </c>
      <c r="DY38" s="112">
        <f>COUNTIFS('Detalii blocuri'!$E:$E,$C38,'Detalii blocuri'!$F:$F,$D38,'Detalii blocuri'!$L:$L,DY$3)</f>
        <v>0</v>
      </c>
      <c r="DZ38" s="112">
        <f>COUNTIFS('Detalii blocuri'!$E:$E,$C38,'Detalii blocuri'!$F:$F,$D38,'Detalii blocuri'!$L:$L,DZ$3)</f>
        <v>0</v>
      </c>
      <c r="EA38" s="112">
        <f>COUNTIFS('Detalii blocuri'!$E:$E,$C38,'Detalii blocuri'!$F:$F,$D38,'Detalii blocuri'!$L:$L,EA$3)</f>
        <v>0</v>
      </c>
    </row>
    <row r="39" spans="2:131">
      <c r="B39" s="258" t="s">
        <v>650</v>
      </c>
      <c r="C39" s="363" t="s">
        <v>206</v>
      </c>
      <c r="D39" s="261" t="s">
        <v>1197</v>
      </c>
      <c r="E39" s="261"/>
      <c r="F39" s="262" t="s">
        <v>1054</v>
      </c>
      <c r="G39" s="300" t="s">
        <v>9</v>
      </c>
      <c r="H39" s="257" t="s">
        <v>9</v>
      </c>
      <c r="I39" s="318"/>
      <c r="J39" s="259">
        <v>47.3</v>
      </c>
      <c r="K39" s="259">
        <v>23.87</v>
      </c>
      <c r="L39" s="319">
        <v>2082</v>
      </c>
      <c r="M39" s="320">
        <v>2332</v>
      </c>
      <c r="N39" s="320">
        <v>2769</v>
      </c>
      <c r="O39" s="320">
        <v>3043</v>
      </c>
      <c r="P39" s="320"/>
      <c r="Q39" s="320"/>
      <c r="R39" s="320"/>
      <c r="S39" s="320"/>
      <c r="T39" s="320"/>
      <c r="U39" s="320"/>
      <c r="V39" s="321"/>
      <c r="W39" s="334">
        <f t="shared" si="1"/>
        <v>0.68419323036477164</v>
      </c>
      <c r="X39" s="335" t="str">
        <f t="shared" si="2"/>
        <v/>
      </c>
      <c r="Y39" s="301"/>
      <c r="Z39" s="301"/>
      <c r="AA39" s="301">
        <f t="shared" si="18"/>
        <v>0</v>
      </c>
      <c r="AB39" s="68">
        <f t="shared" si="16"/>
        <v>0</v>
      </c>
      <c r="AC39" s="301" t="e">
        <f t="shared" si="17"/>
        <v>#DIV/0!</v>
      </c>
      <c r="AD39" s="301">
        <v>3</v>
      </c>
      <c r="AE39" s="322"/>
      <c r="AF39" s="323" t="e">
        <f>COUNTIFS('Detalii blocuri'!AI:AI,"*/planuri*",'Detalii blocuri'!E:E,C39,'Detalii blocuri'!F:F,D39)/AJ39</f>
        <v>#DIV/0!</v>
      </c>
      <c r="AG39" s="324" t="e">
        <f>COUNTIFS('Detalii blocuri'!K:K,"&gt;0",'Detalii blocuri'!E:E,C39,'Detalii blocuri'!F:F,D39)/AJ39</f>
        <v>#DIV/0!</v>
      </c>
      <c r="AH39" s="324" t="e">
        <f>COUNTIFS('Detalii blocuri'!N:N,"&gt;0",'Detalii blocuri'!E:E,C39,'Detalii blocuri'!F:F,D39)/AJ39</f>
        <v>#DIV/0!</v>
      </c>
      <c r="AI39" s="325" t="e">
        <f t="shared" si="19"/>
        <v>#DIV/0!</v>
      </c>
      <c r="AJ39" s="326">
        <f>COUNTIFS('Detalii blocuri'!C:C,"&gt;0",'Detalii blocuri'!E:E,C39,'Detalii blocuri'!F:F,D39)</f>
        <v>0</v>
      </c>
      <c r="AK39" s="47">
        <f>SUMIFS('Detalii blocuri'!K:K,'Detalii blocuri'!E:E,C39,'Detalii blocuri'!F:F,D39)</f>
        <v>0</v>
      </c>
      <c r="AL39" s="47">
        <f>SUMIFS('Detalii blocuri'!N:N,'Detalii blocuri'!E:E,C39,'Detalii blocuri'!F:F,D39)</f>
        <v>0</v>
      </c>
      <c r="AM39" s="327" t="e">
        <f t="shared" si="20"/>
        <v>#DIV/0!</v>
      </c>
      <c r="AN39" s="65" t="e">
        <f>COUNTIFS('Detalii blocuri'!C:C,"&gt;0",'Detalii blocuri'!J:J,"da*",'Detalii blocuri'!E:E,C39,'Detalii blocuri'!F:F,D39)/AJ39</f>
        <v>#DIV/0!</v>
      </c>
      <c r="AO39" s="66" t="e">
        <f>SUMIFS('Detalii blocuri'!K:K,'Detalii blocuri'!J:J,"da*",'Detalii blocuri'!E:E,C39,'Detalii blocuri'!F:F,D39)/AK39</f>
        <v>#DIV/0!</v>
      </c>
      <c r="AP39" s="67" t="e">
        <f>SUMIFS('Detalii blocuri'!N:N,'Detalii blocuri'!J:J,"da*",'Detalii blocuri'!E:E,C39,'Detalii blocuri'!F:F,D39)/AL39</f>
        <v>#DIV/0!</v>
      </c>
      <c r="AQ39" s="328" t="e">
        <f>SUMIFS('Detalii blocuri'!N:N,'Detalii blocuri'!AD:AD,"*cf1*",'Detalii blocuri'!E:E,C39,'Detalii blocuri'!F:F,D39)/AL39</f>
        <v>#DIV/0!</v>
      </c>
      <c r="AR39" s="329" t="e">
        <f>SUMIFS('Detalii blocuri'!N:N,'Detalii blocuri'!AD:AD,"*cf2*",'Detalii blocuri'!E:E,C39,'Detalii blocuri'!F:F,D39)/AL39</f>
        <v>#DIV/0!</v>
      </c>
      <c r="AS39" s="330" t="e">
        <f>SUMIFS('Detalii blocuri'!N:N,'Detalii blocuri'!AD:AD,"*cf3*",'Detalii blocuri'!E:E,C39,'Detalii blocuri'!F:F,D39)/AL39</f>
        <v>#DIV/0!</v>
      </c>
      <c r="AT39" s="330" t="e">
        <f>SUMIFS('Detalii blocuri'!N:N,'Detalii blocuri'!AD:AD,"*cămin*",'Detalii blocuri'!E:E,C39,'Detalii blocuri'!F:F,D39)/AL39</f>
        <v>#DIV/0!</v>
      </c>
      <c r="AU39" s="330" t="e">
        <f t="shared" si="21"/>
        <v>#DIV/0!</v>
      </c>
      <c r="AV39" s="331">
        <f>SUMIFS('Detalii blocuri'!O:O,'Detalii blocuri'!E:E,C39,'Detalii blocuri'!F:F,D39)</f>
        <v>0</v>
      </c>
      <c r="AW39" s="332">
        <f>SUMIFS('Detalii blocuri'!P:P,'Detalii blocuri'!E:E,C39,'Detalii blocuri'!F:F,D39)</f>
        <v>0</v>
      </c>
      <c r="AX39" s="332">
        <f>SUMIFS('Detalii blocuri'!Q:Q,'Detalii blocuri'!E:E,C39,'Detalii blocuri'!F:F,D39)</f>
        <v>0</v>
      </c>
      <c r="AY39" s="332">
        <f>SUMIFS('Detalii blocuri'!R:R,'Detalii blocuri'!E:E,C39,'Detalii blocuri'!F:F,D39)</f>
        <v>0</v>
      </c>
      <c r="AZ39" s="332">
        <f>SUMIFS('Detalii blocuri'!S:S,'Detalii blocuri'!E:E,C39,'Detalii blocuri'!F:F,D39)</f>
        <v>0</v>
      </c>
      <c r="BA39" s="332">
        <f>SUMIFS('Detalii blocuri'!T:T,'Detalii blocuri'!E:E,C39,'Detalii blocuri'!F:F,D39)</f>
        <v>0</v>
      </c>
      <c r="BB39" s="333">
        <f t="shared" si="22"/>
        <v>0</v>
      </c>
      <c r="BC39" s="100" t="e">
        <f t="shared" si="23"/>
        <v>#DIV/0!</v>
      </c>
      <c r="BD39" s="97" t="e">
        <f t="shared" si="24"/>
        <v>#DIV/0!</v>
      </c>
      <c r="BE39" s="97" t="e">
        <f t="shared" si="25"/>
        <v>#DIV/0!</v>
      </c>
      <c r="BF39" s="97" t="e">
        <f t="shared" si="26"/>
        <v>#DIV/0!</v>
      </c>
      <c r="BG39" s="97" t="e">
        <f t="shared" si="27"/>
        <v>#DIV/0!</v>
      </c>
      <c r="BH39" s="98" t="e">
        <f t="shared" si="28"/>
        <v>#DIV/0!</v>
      </c>
      <c r="BI39" s="105">
        <f>COUNTIFS('Detalii blocuri'!$E:$E,$C39,'Detalii blocuri'!$F:$F,$D39,'Detalii blocuri'!$AB:$AB,BI$4)</f>
        <v>0</v>
      </c>
      <c r="BJ39" s="106">
        <f>COUNTIFS('Detalii blocuri'!$E:$E,$C39,'Detalii blocuri'!$F:$F,$D39,'Detalii blocuri'!$AB:$AB,BJ$4)</f>
        <v>0</v>
      </c>
      <c r="BK39" s="106">
        <f>COUNTIFS('Detalii blocuri'!$E:$E,$C39,'Detalii blocuri'!$F:$F,$D39,'Detalii blocuri'!$AB:$AB,BK$4)</f>
        <v>0</v>
      </c>
      <c r="BL39" s="106">
        <f>COUNTIFS('Detalii blocuri'!$E:$E,$C39,'Detalii blocuri'!$F:$F,$D39,'Detalii blocuri'!$AB:$AB,BL$4)</f>
        <v>0</v>
      </c>
      <c r="BM39" s="106">
        <f>COUNTIFS('Detalii blocuri'!$E:$E,$C39,'Detalii blocuri'!$F:$F,$D39,'Detalii blocuri'!$AB:$AB,BM$4)</f>
        <v>0</v>
      </c>
      <c r="BN39" s="45">
        <f>COUNTIFS('Detalii blocuri'!$E:$E,$C39,'Detalii blocuri'!$F:$F,$D39,'Detalii blocuri'!$AB:$AB,BN$4)</f>
        <v>0</v>
      </c>
      <c r="BO39" s="106">
        <f>COUNTIFS('Detalii blocuri'!$E:$E,$C39,'Detalii blocuri'!$F:$F,$D39,'Detalii blocuri'!$AB:$AB,BO$4)</f>
        <v>0</v>
      </c>
      <c r="BP39" s="106">
        <f>COUNTIFS('Detalii blocuri'!$E:$E,$C39,'Detalii blocuri'!$F:$F,$D39,'Detalii blocuri'!$AB:$AB,BP$4)</f>
        <v>0</v>
      </c>
      <c r="BQ39" s="45">
        <f>COUNTIFS('Detalii blocuri'!$E:$E,$C39,'Detalii blocuri'!$F:$F,$D39,'Detalii blocuri'!$AB:$AB,BQ$4)</f>
        <v>0</v>
      </c>
      <c r="BR39" s="106">
        <f>COUNTIFS('Detalii blocuri'!$E:$E,$C39,'Detalii blocuri'!$F:$F,$D39,'Detalii blocuri'!$AB:$AB,BR$4)</f>
        <v>0</v>
      </c>
      <c r="BS39" s="106">
        <f>COUNTIFS('Detalii blocuri'!$E:$E,$C39,'Detalii blocuri'!$F:$F,$D39,'Detalii blocuri'!$AB:$AB,BS$4)</f>
        <v>0</v>
      </c>
      <c r="BT39" s="45">
        <f>COUNTIFS('Detalii blocuri'!$E:$E,$C39,'Detalii blocuri'!$F:$F,$D39,'Detalii blocuri'!$AB:$AB,BT$4)</f>
        <v>0</v>
      </c>
      <c r="BU39" s="106">
        <f>COUNTIFS('Detalii blocuri'!$E:$E,$C39,'Detalii blocuri'!$F:$F,$D39,'Detalii blocuri'!$AB:$AB,BU$4)</f>
        <v>0</v>
      </c>
      <c r="BV39" s="106">
        <f>COUNTIFS('Detalii blocuri'!$E:$E,$C39,'Detalii blocuri'!$F:$F,$D39,'Detalii blocuri'!$AB:$AB,BV$4)</f>
        <v>0</v>
      </c>
      <c r="BW39" s="107">
        <f>SUMIFS('Detalii blocuri'!$K:$K,'Detalii blocuri'!$E:$E,$C39,'Detalii blocuri'!$F:$F,$D39,'Detalii blocuri'!$AB:$AB,BW$4)</f>
        <v>0</v>
      </c>
      <c r="BX39" s="108">
        <f>SUMIFS('Detalii blocuri'!$K:$K,'Detalii blocuri'!$E:$E,$C39,'Detalii blocuri'!$F:$F,$D39,'Detalii blocuri'!$AB:$AB,BX$4)</f>
        <v>0</v>
      </c>
      <c r="BY39" s="108">
        <f>SUMIFS('Detalii blocuri'!$K:$K,'Detalii blocuri'!$E:$E,$C39,'Detalii blocuri'!$F:$F,$D39,'Detalii blocuri'!$AB:$AB,BY$4)</f>
        <v>0</v>
      </c>
      <c r="BZ39" s="108">
        <f>SUMIFS('Detalii blocuri'!$K:$K,'Detalii blocuri'!$E:$E,$C39,'Detalii blocuri'!$F:$F,$D39,'Detalii blocuri'!$AB:$AB,BZ$4)</f>
        <v>0</v>
      </c>
      <c r="CA39" s="108">
        <f>SUMIFS('Detalii blocuri'!$K:$K,'Detalii blocuri'!$E:$E,$C39,'Detalii blocuri'!$F:$F,$D39,'Detalii blocuri'!$AB:$AB,CA$4)</f>
        <v>0</v>
      </c>
      <c r="CB39" s="46">
        <f>SUMIFS('Detalii blocuri'!$K:$K,'Detalii blocuri'!$E:$E,$C39,'Detalii blocuri'!$F:$F,$D39,'Detalii blocuri'!$AB:$AB,CB$4)</f>
        <v>0</v>
      </c>
      <c r="CC39" s="108">
        <f>SUMIFS('Detalii blocuri'!$K:$K,'Detalii blocuri'!$E:$E,$C39,'Detalii blocuri'!$F:$F,$D39,'Detalii blocuri'!$AB:$AB,CC$4)</f>
        <v>0</v>
      </c>
      <c r="CD39" s="108">
        <f>SUMIFS('Detalii blocuri'!$K:$K,'Detalii blocuri'!$E:$E,$C39,'Detalii blocuri'!$F:$F,$D39,'Detalii blocuri'!$AB:$AB,CD$4)</f>
        <v>0</v>
      </c>
      <c r="CE39" s="46">
        <f>SUMIFS('Detalii blocuri'!$K:$K,'Detalii blocuri'!$E:$E,$C39,'Detalii blocuri'!$F:$F,$D39,'Detalii blocuri'!$AB:$AB,CE$4)</f>
        <v>0</v>
      </c>
      <c r="CF39" s="108">
        <f>SUMIFS('Detalii blocuri'!$K:$K,'Detalii blocuri'!$E:$E,$C39,'Detalii blocuri'!$F:$F,$D39,'Detalii blocuri'!$AB:$AB,CF$4)</f>
        <v>0</v>
      </c>
      <c r="CG39" s="108">
        <f>SUMIFS('Detalii blocuri'!$K:$K,'Detalii blocuri'!$E:$E,$C39,'Detalii blocuri'!$F:$F,$D39,'Detalii blocuri'!$AB:$AB,CG$4)</f>
        <v>0</v>
      </c>
      <c r="CH39" s="46">
        <f>SUMIFS('Detalii blocuri'!$K:$K,'Detalii blocuri'!$E:$E,$C39,'Detalii blocuri'!$F:$F,$D39,'Detalii blocuri'!$AB:$AB,CH$4)</f>
        <v>0</v>
      </c>
      <c r="CI39" s="108">
        <f>SUMIFS('Detalii blocuri'!$K:$K,'Detalii blocuri'!$E:$E,$C39,'Detalii blocuri'!$F:$F,$D39,'Detalii blocuri'!$AB:$AB,CI$4)</f>
        <v>0</v>
      </c>
      <c r="CJ39" s="108">
        <f>SUMIFS('Detalii blocuri'!$K:$K,'Detalii blocuri'!$E:$E,$C39,'Detalii blocuri'!$F:$F,$D39,'Detalii blocuri'!$AB:$AB,CJ$4)</f>
        <v>0</v>
      </c>
      <c r="CK39" s="109">
        <f>SUMIFS('Detalii blocuri'!$N:$N,'Detalii blocuri'!$E:$E,$C39,'Detalii blocuri'!$F:$F,$D39,'Detalii blocuri'!$AB:$AB,BW$4)</f>
        <v>0</v>
      </c>
      <c r="CL39" s="110">
        <f>SUMIFS('Detalii blocuri'!$N:$N,'Detalii blocuri'!$E:$E,$C39,'Detalii blocuri'!$F:$F,$D39,'Detalii blocuri'!$AB:$AB,BX$4)</f>
        <v>0</v>
      </c>
      <c r="CM39" s="110">
        <f>SUMIFS('Detalii blocuri'!$N:$N,'Detalii blocuri'!$E:$E,$C39,'Detalii blocuri'!$F:$F,$D39,'Detalii blocuri'!$AB:$AB,BY$4)</f>
        <v>0</v>
      </c>
      <c r="CN39" s="110">
        <f>SUMIFS('Detalii blocuri'!$N:$N,'Detalii blocuri'!$E:$E,$C39,'Detalii blocuri'!$F:$F,$D39,'Detalii blocuri'!$AB:$AB,BZ$4)</f>
        <v>0</v>
      </c>
      <c r="CO39" s="110">
        <f>SUMIFS('Detalii blocuri'!$N:$N,'Detalii blocuri'!$E:$E,$C39,'Detalii blocuri'!$F:$F,$D39,'Detalii blocuri'!$AB:$AB,CA$4)</f>
        <v>0</v>
      </c>
      <c r="CP39" s="48">
        <f>SUMIFS('Detalii blocuri'!$N:$N,'Detalii blocuri'!$E:$E,$C39,'Detalii blocuri'!$F:$F,$D39,'Detalii blocuri'!$AB:$AB,CB$4)</f>
        <v>0</v>
      </c>
      <c r="CQ39" s="110">
        <f>SUMIFS('Detalii blocuri'!$N:$N,'Detalii blocuri'!$E:$E,$C39,'Detalii blocuri'!$F:$F,$D39,'Detalii blocuri'!$AB:$AB,CC$4)</f>
        <v>0</v>
      </c>
      <c r="CR39" s="110">
        <f>SUMIFS('Detalii blocuri'!$N:$N,'Detalii blocuri'!$E:$E,$C39,'Detalii blocuri'!$F:$F,$D39,'Detalii blocuri'!$AB:$AB,CD$4)</f>
        <v>0</v>
      </c>
      <c r="CS39" s="48">
        <f>SUMIFS('Detalii blocuri'!$N:$N,'Detalii blocuri'!$E:$E,$C39,'Detalii blocuri'!$F:$F,$D39,'Detalii blocuri'!$AB:$AB,CE$4)</f>
        <v>0</v>
      </c>
      <c r="CT39" s="110">
        <f>SUMIFS('Detalii blocuri'!$N:$N,'Detalii blocuri'!$E:$E,$C39,'Detalii blocuri'!$F:$F,$D39,'Detalii blocuri'!$AB:$AB,CF$4)</f>
        <v>0</v>
      </c>
      <c r="CU39" s="110">
        <f>SUMIFS('Detalii blocuri'!$N:$N,'Detalii blocuri'!$E:$E,$C39,'Detalii blocuri'!$F:$F,$D39,'Detalii blocuri'!$AB:$AB,CG$4)</f>
        <v>0</v>
      </c>
      <c r="CV39" s="48">
        <f>SUMIFS('Detalii blocuri'!$N:$N,'Detalii blocuri'!$E:$E,$C39,'Detalii blocuri'!$F:$F,$D39,'Detalii blocuri'!$AB:$AB,CH$4)</f>
        <v>0</v>
      </c>
      <c r="CW39" s="110">
        <f>SUMIFS('Detalii blocuri'!$N:$N,'Detalii blocuri'!$E:$E,$C39,'Detalii blocuri'!$F:$F,$D39,'Detalii blocuri'!$AB:$AB,CI$4)</f>
        <v>0</v>
      </c>
      <c r="CX39" s="110">
        <f>SUMIFS('Detalii blocuri'!$N:$N,'Detalii blocuri'!$E:$E,$C39,'Detalii blocuri'!$F:$F,$D39,'Detalii blocuri'!$AB:$AB,CJ$4)</f>
        <v>0</v>
      </c>
      <c r="CY39" s="111">
        <f>COUNTIFS('Detalii blocuri'!$E:$E,$C39,'Detalii blocuri'!$F:$F,$D39,'Detalii blocuri'!$L:$L,CY$3)</f>
        <v>0</v>
      </c>
      <c r="CZ39" s="112">
        <f>COUNTIFS('Detalii blocuri'!$E:$E,$C39,'Detalii blocuri'!$F:$F,$D39,'Detalii blocuri'!$L:$L,CZ$3)</f>
        <v>0</v>
      </c>
      <c r="DA39" s="112">
        <f>COUNTIFS('Detalii blocuri'!$E:$E,$C39,'Detalii blocuri'!$F:$F,$D39,'Detalii blocuri'!$L:$L,DA$3)</f>
        <v>0</v>
      </c>
      <c r="DB39" s="112">
        <f>COUNTIFS('Detalii blocuri'!$E:$E,$C39,'Detalii blocuri'!$F:$F,$D39,'Detalii blocuri'!$L:$L,DB$3)</f>
        <v>0</v>
      </c>
      <c r="DC39" s="112">
        <f>COUNTIFS('Detalii blocuri'!$E:$E,$C39,'Detalii blocuri'!$F:$F,$D39,'Detalii blocuri'!$L:$L,DC$3)</f>
        <v>0</v>
      </c>
      <c r="DD39" s="140">
        <f>COUNTIFS('Detalii blocuri'!$E:$E,$C39,'Detalii blocuri'!$F:$F,$D39,'Detalii blocuri'!$L:$L,DD$3)</f>
        <v>0</v>
      </c>
      <c r="DE39" s="112">
        <f>COUNTIFS('Detalii blocuri'!$E:$E,$C39,'Detalii blocuri'!$F:$F,$D39,'Detalii blocuri'!$L:$L,DE$3)</f>
        <v>0</v>
      </c>
      <c r="DF39" s="112">
        <f>COUNTIFS('Detalii blocuri'!$E:$E,$C39,'Detalii blocuri'!$F:$F,$D39,'Detalii blocuri'!$L:$L,DF$3)</f>
        <v>0</v>
      </c>
      <c r="DG39" s="112">
        <f>COUNTIFS('Detalii blocuri'!$E:$E,$C39,'Detalii blocuri'!$F:$F,$D39,'Detalii blocuri'!$L:$L,DG$3)</f>
        <v>0</v>
      </c>
      <c r="DH39" s="112">
        <f>COUNTIFS('Detalii blocuri'!$E:$E,$C39,'Detalii blocuri'!$F:$F,$D39,'Detalii blocuri'!$L:$L,DH$3)</f>
        <v>0</v>
      </c>
      <c r="DI39" s="140">
        <f>COUNTIFS('Detalii blocuri'!$E:$E,$C39,'Detalii blocuri'!$F:$F,$D39,'Detalii blocuri'!$L:$L,DI$3)</f>
        <v>0</v>
      </c>
      <c r="DJ39" s="112">
        <f>COUNTIFS('Detalii blocuri'!$E:$E,$C39,'Detalii blocuri'!$F:$F,$D39,'Detalii blocuri'!$L:$L,DJ$3)</f>
        <v>0</v>
      </c>
      <c r="DK39" s="112">
        <f>COUNTIFS('Detalii blocuri'!$E:$E,$C39,'Detalii blocuri'!$F:$F,$D39,'Detalii blocuri'!$L:$L,DK$3)</f>
        <v>0</v>
      </c>
      <c r="DL39" s="112">
        <f>COUNTIFS('Detalii blocuri'!$E:$E,$C39,'Detalii blocuri'!$F:$F,$D39,'Detalii blocuri'!$L:$L,DL$3)</f>
        <v>0</v>
      </c>
      <c r="DM39" s="112">
        <f>COUNTIFS('Detalii blocuri'!$E:$E,$C39,'Detalii blocuri'!$F:$F,$D39,'Detalii blocuri'!$L:$L,DM$3)</f>
        <v>0</v>
      </c>
      <c r="DN39" s="140">
        <f>COUNTIFS('Detalii blocuri'!$E:$E,$C39,'Detalii blocuri'!$F:$F,$D39,'Detalii blocuri'!$L:$L,DN$3)</f>
        <v>0</v>
      </c>
      <c r="DO39" s="112">
        <f>COUNTIFS('Detalii blocuri'!$E:$E,$C39,'Detalii blocuri'!$F:$F,$D39,'Detalii blocuri'!$L:$L,DO$3)</f>
        <v>0</v>
      </c>
      <c r="DP39" s="112">
        <f>COUNTIFS('Detalii blocuri'!$E:$E,$C39,'Detalii blocuri'!$F:$F,$D39,'Detalii blocuri'!$L:$L,DP$3)</f>
        <v>0</v>
      </c>
      <c r="DQ39" s="112">
        <f>COUNTIFS('Detalii blocuri'!$E:$E,$C39,'Detalii blocuri'!$F:$F,$D39,'Detalii blocuri'!$L:$L,DQ$3)</f>
        <v>0</v>
      </c>
      <c r="DR39" s="112">
        <f>COUNTIFS('Detalii blocuri'!$E:$E,$C39,'Detalii blocuri'!$F:$F,$D39,'Detalii blocuri'!$L:$L,DR$3)</f>
        <v>0</v>
      </c>
      <c r="DS39" s="140">
        <f>COUNTIFS('Detalii blocuri'!$E:$E,$C39,'Detalii blocuri'!$F:$F,$D39,'Detalii blocuri'!$L:$L,DS$3)</f>
        <v>0</v>
      </c>
      <c r="DT39" s="112">
        <f>COUNTIFS('Detalii blocuri'!$E:$E,$C39,'Detalii blocuri'!$F:$F,$D39,'Detalii blocuri'!$L:$L,DT$3)</f>
        <v>0</v>
      </c>
      <c r="DU39" s="112">
        <f>COUNTIFS('Detalii blocuri'!$E:$E,$C39,'Detalii blocuri'!$F:$F,$D39,'Detalii blocuri'!$L:$L,DU$3)</f>
        <v>0</v>
      </c>
      <c r="DV39" s="112">
        <f>COUNTIFS('Detalii blocuri'!$E:$E,$C39,'Detalii blocuri'!$F:$F,$D39,'Detalii blocuri'!$L:$L,DV$3)</f>
        <v>0</v>
      </c>
      <c r="DW39" s="112">
        <f>COUNTIFS('Detalii blocuri'!$E:$E,$C39,'Detalii blocuri'!$F:$F,$D39,'Detalii blocuri'!$L:$L,DW$3)</f>
        <v>0</v>
      </c>
      <c r="DX39" s="140">
        <f>COUNTIFS('Detalii blocuri'!$E:$E,$C39,'Detalii blocuri'!$F:$F,$D39,'Detalii blocuri'!$L:$L,DX$3)</f>
        <v>0</v>
      </c>
      <c r="DY39" s="112">
        <f>COUNTIFS('Detalii blocuri'!$E:$E,$C39,'Detalii blocuri'!$F:$F,$D39,'Detalii blocuri'!$L:$L,DY$3)</f>
        <v>0</v>
      </c>
      <c r="DZ39" s="112">
        <f>COUNTIFS('Detalii blocuri'!$E:$E,$C39,'Detalii blocuri'!$F:$F,$D39,'Detalii blocuri'!$L:$L,DZ$3)</f>
        <v>0</v>
      </c>
      <c r="EA39" s="112">
        <f>COUNTIFS('Detalii blocuri'!$E:$E,$C39,'Detalii blocuri'!$F:$F,$D39,'Detalii blocuri'!$L:$L,EA$3)</f>
        <v>0</v>
      </c>
    </row>
    <row r="40" spans="2:131">
      <c r="B40" s="258" t="s">
        <v>650</v>
      </c>
      <c r="C40" s="363" t="s">
        <v>206</v>
      </c>
      <c r="D40" s="261" t="s">
        <v>1065</v>
      </c>
      <c r="E40" s="261"/>
      <c r="F40" s="262" t="s">
        <v>1054</v>
      </c>
      <c r="G40" s="300" t="s">
        <v>9</v>
      </c>
      <c r="H40" s="257" t="s">
        <v>9</v>
      </c>
      <c r="I40" s="318"/>
      <c r="J40" s="259">
        <v>46.95</v>
      </c>
      <c r="K40" s="259">
        <v>22.81</v>
      </c>
      <c r="L40" s="319">
        <v>1293</v>
      </c>
      <c r="M40" s="320">
        <v>1547</v>
      </c>
      <c r="N40" s="320">
        <v>4426</v>
      </c>
      <c r="O40" s="320">
        <v>4763</v>
      </c>
      <c r="P40" s="320"/>
      <c r="Q40" s="320"/>
      <c r="R40" s="320"/>
      <c r="S40" s="320"/>
      <c r="T40" s="320"/>
      <c r="U40" s="320"/>
      <c r="V40" s="321"/>
      <c r="W40" s="334">
        <f t="shared" si="1"/>
        <v>0.27146756246063403</v>
      </c>
      <c r="X40" s="335" t="str">
        <f t="shared" si="2"/>
        <v/>
      </c>
      <c r="Y40" s="301"/>
      <c r="Z40" s="301"/>
      <c r="AA40" s="301">
        <f t="shared" si="18"/>
        <v>0</v>
      </c>
      <c r="AB40" s="68">
        <f t="shared" si="16"/>
        <v>0</v>
      </c>
      <c r="AC40" s="301" t="e">
        <f t="shared" si="17"/>
        <v>#DIV/0!</v>
      </c>
      <c r="AD40" s="301">
        <v>3</v>
      </c>
      <c r="AE40" s="322"/>
      <c r="AF40" s="323" t="e">
        <f>COUNTIFS('Detalii blocuri'!AI:AI,"*/planuri*",'Detalii blocuri'!E:E,C40,'Detalii blocuri'!F:F,D40)/AJ40</f>
        <v>#DIV/0!</v>
      </c>
      <c r="AG40" s="324" t="e">
        <f>COUNTIFS('Detalii blocuri'!K:K,"&gt;0",'Detalii blocuri'!E:E,C40,'Detalii blocuri'!F:F,D40)/AJ40</f>
        <v>#DIV/0!</v>
      </c>
      <c r="AH40" s="324" t="e">
        <f>COUNTIFS('Detalii blocuri'!N:N,"&gt;0",'Detalii blocuri'!E:E,C40,'Detalii blocuri'!F:F,D40)/AJ40</f>
        <v>#DIV/0!</v>
      </c>
      <c r="AI40" s="325" t="e">
        <f t="shared" si="19"/>
        <v>#DIV/0!</v>
      </c>
      <c r="AJ40" s="326">
        <f>COUNTIFS('Detalii blocuri'!C:C,"&gt;0",'Detalii blocuri'!E:E,C40,'Detalii blocuri'!F:F,D40)</f>
        <v>0</v>
      </c>
      <c r="AK40" s="47">
        <f>SUMIFS('Detalii blocuri'!K:K,'Detalii blocuri'!E:E,C40,'Detalii blocuri'!F:F,D40)</f>
        <v>0</v>
      </c>
      <c r="AL40" s="47">
        <f>SUMIFS('Detalii blocuri'!N:N,'Detalii blocuri'!E:E,C40,'Detalii blocuri'!F:F,D40)</f>
        <v>0</v>
      </c>
      <c r="AM40" s="327" t="e">
        <f t="shared" si="20"/>
        <v>#DIV/0!</v>
      </c>
      <c r="AN40" s="65" t="e">
        <f>COUNTIFS('Detalii blocuri'!C:C,"&gt;0",'Detalii blocuri'!J:J,"da*",'Detalii blocuri'!E:E,C40,'Detalii blocuri'!F:F,D40)/AJ40</f>
        <v>#DIV/0!</v>
      </c>
      <c r="AO40" s="66" t="e">
        <f>SUMIFS('Detalii blocuri'!K:K,'Detalii blocuri'!J:J,"da*",'Detalii blocuri'!E:E,C40,'Detalii blocuri'!F:F,D40)/AK40</f>
        <v>#DIV/0!</v>
      </c>
      <c r="AP40" s="67" t="e">
        <f>SUMIFS('Detalii blocuri'!N:N,'Detalii blocuri'!J:J,"da*",'Detalii blocuri'!E:E,C40,'Detalii blocuri'!F:F,D40)/AL40</f>
        <v>#DIV/0!</v>
      </c>
      <c r="AQ40" s="328" t="e">
        <f>SUMIFS('Detalii blocuri'!N:N,'Detalii blocuri'!AD:AD,"*cf1*",'Detalii blocuri'!E:E,C40,'Detalii blocuri'!F:F,D40)/AL40</f>
        <v>#DIV/0!</v>
      </c>
      <c r="AR40" s="329" t="e">
        <f>SUMIFS('Detalii blocuri'!N:N,'Detalii blocuri'!AD:AD,"*cf2*",'Detalii blocuri'!E:E,C40,'Detalii blocuri'!F:F,D40)/AL40</f>
        <v>#DIV/0!</v>
      </c>
      <c r="AS40" s="330" t="e">
        <f>SUMIFS('Detalii blocuri'!N:N,'Detalii blocuri'!AD:AD,"*cf3*",'Detalii blocuri'!E:E,C40,'Detalii blocuri'!F:F,D40)/AL40</f>
        <v>#DIV/0!</v>
      </c>
      <c r="AT40" s="330" t="e">
        <f>SUMIFS('Detalii blocuri'!N:N,'Detalii blocuri'!AD:AD,"*cămin*",'Detalii blocuri'!E:E,C40,'Detalii blocuri'!F:F,D40)/AL40</f>
        <v>#DIV/0!</v>
      </c>
      <c r="AU40" s="330" t="e">
        <f t="shared" si="21"/>
        <v>#DIV/0!</v>
      </c>
      <c r="AV40" s="331">
        <f>SUMIFS('Detalii blocuri'!O:O,'Detalii blocuri'!E:E,C40,'Detalii blocuri'!F:F,D40)</f>
        <v>0</v>
      </c>
      <c r="AW40" s="332">
        <f>SUMIFS('Detalii blocuri'!P:P,'Detalii blocuri'!E:E,C40,'Detalii blocuri'!F:F,D40)</f>
        <v>0</v>
      </c>
      <c r="AX40" s="332">
        <f>SUMIFS('Detalii blocuri'!Q:Q,'Detalii blocuri'!E:E,C40,'Detalii blocuri'!F:F,D40)</f>
        <v>0</v>
      </c>
      <c r="AY40" s="332">
        <f>SUMIFS('Detalii blocuri'!R:R,'Detalii blocuri'!E:E,C40,'Detalii blocuri'!F:F,D40)</f>
        <v>0</v>
      </c>
      <c r="AZ40" s="332">
        <f>SUMIFS('Detalii blocuri'!S:S,'Detalii blocuri'!E:E,C40,'Detalii blocuri'!F:F,D40)</f>
        <v>0</v>
      </c>
      <c r="BA40" s="332">
        <f>SUMIFS('Detalii blocuri'!T:T,'Detalii blocuri'!E:E,C40,'Detalii blocuri'!F:F,D40)</f>
        <v>0</v>
      </c>
      <c r="BB40" s="333">
        <f t="shared" si="22"/>
        <v>0</v>
      </c>
      <c r="BC40" s="100" t="e">
        <f t="shared" si="23"/>
        <v>#DIV/0!</v>
      </c>
      <c r="BD40" s="97" t="e">
        <f t="shared" si="24"/>
        <v>#DIV/0!</v>
      </c>
      <c r="BE40" s="97" t="e">
        <f t="shared" si="25"/>
        <v>#DIV/0!</v>
      </c>
      <c r="BF40" s="97" t="e">
        <f t="shared" si="26"/>
        <v>#DIV/0!</v>
      </c>
      <c r="BG40" s="97" t="e">
        <f t="shared" si="27"/>
        <v>#DIV/0!</v>
      </c>
      <c r="BH40" s="98" t="e">
        <f t="shared" si="28"/>
        <v>#DIV/0!</v>
      </c>
      <c r="BI40" s="105">
        <f>COUNTIFS('Detalii blocuri'!$E:$E,$C40,'Detalii blocuri'!$F:$F,$D40,'Detalii blocuri'!$AB:$AB,BI$4)</f>
        <v>0</v>
      </c>
      <c r="BJ40" s="106">
        <f>COUNTIFS('Detalii blocuri'!$E:$E,$C40,'Detalii blocuri'!$F:$F,$D40,'Detalii blocuri'!$AB:$AB,BJ$4)</f>
        <v>0</v>
      </c>
      <c r="BK40" s="106">
        <f>COUNTIFS('Detalii blocuri'!$E:$E,$C40,'Detalii blocuri'!$F:$F,$D40,'Detalii blocuri'!$AB:$AB,BK$4)</f>
        <v>0</v>
      </c>
      <c r="BL40" s="106">
        <f>COUNTIFS('Detalii blocuri'!$E:$E,$C40,'Detalii blocuri'!$F:$F,$D40,'Detalii blocuri'!$AB:$AB,BL$4)</f>
        <v>0</v>
      </c>
      <c r="BM40" s="106">
        <f>COUNTIFS('Detalii blocuri'!$E:$E,$C40,'Detalii blocuri'!$F:$F,$D40,'Detalii blocuri'!$AB:$AB,BM$4)</f>
        <v>0</v>
      </c>
      <c r="BN40" s="45">
        <f>COUNTIFS('Detalii blocuri'!$E:$E,$C40,'Detalii blocuri'!$F:$F,$D40,'Detalii blocuri'!$AB:$AB,BN$4)</f>
        <v>0</v>
      </c>
      <c r="BO40" s="106">
        <f>COUNTIFS('Detalii blocuri'!$E:$E,$C40,'Detalii blocuri'!$F:$F,$D40,'Detalii blocuri'!$AB:$AB,BO$4)</f>
        <v>0</v>
      </c>
      <c r="BP40" s="106">
        <f>COUNTIFS('Detalii blocuri'!$E:$E,$C40,'Detalii blocuri'!$F:$F,$D40,'Detalii blocuri'!$AB:$AB,BP$4)</f>
        <v>0</v>
      </c>
      <c r="BQ40" s="45">
        <f>COUNTIFS('Detalii blocuri'!$E:$E,$C40,'Detalii blocuri'!$F:$F,$D40,'Detalii blocuri'!$AB:$AB,BQ$4)</f>
        <v>0</v>
      </c>
      <c r="BR40" s="106">
        <f>COUNTIFS('Detalii blocuri'!$E:$E,$C40,'Detalii blocuri'!$F:$F,$D40,'Detalii blocuri'!$AB:$AB,BR$4)</f>
        <v>0</v>
      </c>
      <c r="BS40" s="106">
        <f>COUNTIFS('Detalii blocuri'!$E:$E,$C40,'Detalii blocuri'!$F:$F,$D40,'Detalii blocuri'!$AB:$AB,BS$4)</f>
        <v>0</v>
      </c>
      <c r="BT40" s="45">
        <f>COUNTIFS('Detalii blocuri'!$E:$E,$C40,'Detalii blocuri'!$F:$F,$D40,'Detalii blocuri'!$AB:$AB,BT$4)</f>
        <v>0</v>
      </c>
      <c r="BU40" s="106">
        <f>COUNTIFS('Detalii blocuri'!$E:$E,$C40,'Detalii blocuri'!$F:$F,$D40,'Detalii blocuri'!$AB:$AB,BU$4)</f>
        <v>0</v>
      </c>
      <c r="BV40" s="106">
        <f>COUNTIFS('Detalii blocuri'!$E:$E,$C40,'Detalii blocuri'!$F:$F,$D40,'Detalii blocuri'!$AB:$AB,BV$4)</f>
        <v>0</v>
      </c>
      <c r="BW40" s="107">
        <f>SUMIFS('Detalii blocuri'!$K:$K,'Detalii blocuri'!$E:$E,$C40,'Detalii blocuri'!$F:$F,$D40,'Detalii blocuri'!$AB:$AB,BW$4)</f>
        <v>0</v>
      </c>
      <c r="BX40" s="108">
        <f>SUMIFS('Detalii blocuri'!$K:$K,'Detalii blocuri'!$E:$E,$C40,'Detalii blocuri'!$F:$F,$D40,'Detalii blocuri'!$AB:$AB,BX$4)</f>
        <v>0</v>
      </c>
      <c r="BY40" s="108">
        <f>SUMIFS('Detalii blocuri'!$K:$K,'Detalii blocuri'!$E:$E,$C40,'Detalii blocuri'!$F:$F,$D40,'Detalii blocuri'!$AB:$AB,BY$4)</f>
        <v>0</v>
      </c>
      <c r="BZ40" s="108">
        <f>SUMIFS('Detalii blocuri'!$K:$K,'Detalii blocuri'!$E:$E,$C40,'Detalii blocuri'!$F:$F,$D40,'Detalii blocuri'!$AB:$AB,BZ$4)</f>
        <v>0</v>
      </c>
      <c r="CA40" s="108">
        <f>SUMIFS('Detalii blocuri'!$K:$K,'Detalii blocuri'!$E:$E,$C40,'Detalii blocuri'!$F:$F,$D40,'Detalii blocuri'!$AB:$AB,CA$4)</f>
        <v>0</v>
      </c>
      <c r="CB40" s="46">
        <f>SUMIFS('Detalii blocuri'!$K:$K,'Detalii blocuri'!$E:$E,$C40,'Detalii blocuri'!$F:$F,$D40,'Detalii blocuri'!$AB:$AB,CB$4)</f>
        <v>0</v>
      </c>
      <c r="CC40" s="108">
        <f>SUMIFS('Detalii blocuri'!$K:$K,'Detalii blocuri'!$E:$E,$C40,'Detalii blocuri'!$F:$F,$D40,'Detalii blocuri'!$AB:$AB,CC$4)</f>
        <v>0</v>
      </c>
      <c r="CD40" s="108">
        <f>SUMIFS('Detalii blocuri'!$K:$K,'Detalii blocuri'!$E:$E,$C40,'Detalii blocuri'!$F:$F,$D40,'Detalii blocuri'!$AB:$AB,CD$4)</f>
        <v>0</v>
      </c>
      <c r="CE40" s="46">
        <f>SUMIFS('Detalii blocuri'!$K:$K,'Detalii blocuri'!$E:$E,$C40,'Detalii blocuri'!$F:$F,$D40,'Detalii blocuri'!$AB:$AB,CE$4)</f>
        <v>0</v>
      </c>
      <c r="CF40" s="108">
        <f>SUMIFS('Detalii blocuri'!$K:$K,'Detalii blocuri'!$E:$E,$C40,'Detalii blocuri'!$F:$F,$D40,'Detalii blocuri'!$AB:$AB,CF$4)</f>
        <v>0</v>
      </c>
      <c r="CG40" s="108">
        <f>SUMIFS('Detalii blocuri'!$K:$K,'Detalii blocuri'!$E:$E,$C40,'Detalii blocuri'!$F:$F,$D40,'Detalii blocuri'!$AB:$AB,CG$4)</f>
        <v>0</v>
      </c>
      <c r="CH40" s="46">
        <f>SUMIFS('Detalii blocuri'!$K:$K,'Detalii blocuri'!$E:$E,$C40,'Detalii blocuri'!$F:$F,$D40,'Detalii blocuri'!$AB:$AB,CH$4)</f>
        <v>0</v>
      </c>
      <c r="CI40" s="108">
        <f>SUMIFS('Detalii blocuri'!$K:$K,'Detalii blocuri'!$E:$E,$C40,'Detalii blocuri'!$F:$F,$D40,'Detalii blocuri'!$AB:$AB,CI$4)</f>
        <v>0</v>
      </c>
      <c r="CJ40" s="108">
        <f>SUMIFS('Detalii blocuri'!$K:$K,'Detalii blocuri'!$E:$E,$C40,'Detalii blocuri'!$F:$F,$D40,'Detalii blocuri'!$AB:$AB,CJ$4)</f>
        <v>0</v>
      </c>
      <c r="CK40" s="109">
        <f>SUMIFS('Detalii blocuri'!$N:$N,'Detalii blocuri'!$E:$E,$C40,'Detalii blocuri'!$F:$F,$D40,'Detalii blocuri'!$AB:$AB,BW$4)</f>
        <v>0</v>
      </c>
      <c r="CL40" s="110">
        <f>SUMIFS('Detalii blocuri'!$N:$N,'Detalii blocuri'!$E:$E,$C40,'Detalii blocuri'!$F:$F,$D40,'Detalii blocuri'!$AB:$AB,BX$4)</f>
        <v>0</v>
      </c>
      <c r="CM40" s="110">
        <f>SUMIFS('Detalii blocuri'!$N:$N,'Detalii blocuri'!$E:$E,$C40,'Detalii blocuri'!$F:$F,$D40,'Detalii blocuri'!$AB:$AB,BY$4)</f>
        <v>0</v>
      </c>
      <c r="CN40" s="110">
        <f>SUMIFS('Detalii blocuri'!$N:$N,'Detalii blocuri'!$E:$E,$C40,'Detalii blocuri'!$F:$F,$D40,'Detalii blocuri'!$AB:$AB,BZ$4)</f>
        <v>0</v>
      </c>
      <c r="CO40" s="110">
        <f>SUMIFS('Detalii blocuri'!$N:$N,'Detalii blocuri'!$E:$E,$C40,'Detalii blocuri'!$F:$F,$D40,'Detalii blocuri'!$AB:$AB,CA$4)</f>
        <v>0</v>
      </c>
      <c r="CP40" s="48">
        <f>SUMIFS('Detalii blocuri'!$N:$N,'Detalii blocuri'!$E:$E,$C40,'Detalii blocuri'!$F:$F,$D40,'Detalii blocuri'!$AB:$AB,CB$4)</f>
        <v>0</v>
      </c>
      <c r="CQ40" s="110">
        <f>SUMIFS('Detalii blocuri'!$N:$N,'Detalii blocuri'!$E:$E,$C40,'Detalii blocuri'!$F:$F,$D40,'Detalii blocuri'!$AB:$AB,CC$4)</f>
        <v>0</v>
      </c>
      <c r="CR40" s="110">
        <f>SUMIFS('Detalii blocuri'!$N:$N,'Detalii blocuri'!$E:$E,$C40,'Detalii blocuri'!$F:$F,$D40,'Detalii blocuri'!$AB:$AB,CD$4)</f>
        <v>0</v>
      </c>
      <c r="CS40" s="48">
        <f>SUMIFS('Detalii blocuri'!$N:$N,'Detalii blocuri'!$E:$E,$C40,'Detalii blocuri'!$F:$F,$D40,'Detalii blocuri'!$AB:$AB,CE$4)</f>
        <v>0</v>
      </c>
      <c r="CT40" s="110">
        <f>SUMIFS('Detalii blocuri'!$N:$N,'Detalii blocuri'!$E:$E,$C40,'Detalii blocuri'!$F:$F,$D40,'Detalii blocuri'!$AB:$AB,CF$4)</f>
        <v>0</v>
      </c>
      <c r="CU40" s="110">
        <f>SUMIFS('Detalii blocuri'!$N:$N,'Detalii blocuri'!$E:$E,$C40,'Detalii blocuri'!$F:$F,$D40,'Detalii blocuri'!$AB:$AB,CG$4)</f>
        <v>0</v>
      </c>
      <c r="CV40" s="48">
        <f>SUMIFS('Detalii blocuri'!$N:$N,'Detalii blocuri'!$E:$E,$C40,'Detalii blocuri'!$F:$F,$D40,'Detalii blocuri'!$AB:$AB,CH$4)</f>
        <v>0</v>
      </c>
      <c r="CW40" s="110">
        <f>SUMIFS('Detalii blocuri'!$N:$N,'Detalii blocuri'!$E:$E,$C40,'Detalii blocuri'!$F:$F,$D40,'Detalii blocuri'!$AB:$AB,CI$4)</f>
        <v>0</v>
      </c>
      <c r="CX40" s="110">
        <f>SUMIFS('Detalii blocuri'!$N:$N,'Detalii blocuri'!$E:$E,$C40,'Detalii blocuri'!$F:$F,$D40,'Detalii blocuri'!$AB:$AB,CJ$4)</f>
        <v>0</v>
      </c>
      <c r="CY40" s="111">
        <f>COUNTIFS('Detalii blocuri'!$E:$E,$C40,'Detalii blocuri'!$F:$F,$D40,'Detalii blocuri'!$L:$L,CY$3)</f>
        <v>0</v>
      </c>
      <c r="CZ40" s="112">
        <f>COUNTIFS('Detalii blocuri'!$E:$E,$C40,'Detalii blocuri'!$F:$F,$D40,'Detalii blocuri'!$L:$L,CZ$3)</f>
        <v>0</v>
      </c>
      <c r="DA40" s="112">
        <f>COUNTIFS('Detalii blocuri'!$E:$E,$C40,'Detalii blocuri'!$F:$F,$D40,'Detalii blocuri'!$L:$L,DA$3)</f>
        <v>0</v>
      </c>
      <c r="DB40" s="112">
        <f>COUNTIFS('Detalii blocuri'!$E:$E,$C40,'Detalii blocuri'!$F:$F,$D40,'Detalii blocuri'!$L:$L,DB$3)</f>
        <v>0</v>
      </c>
      <c r="DC40" s="112">
        <f>COUNTIFS('Detalii blocuri'!$E:$E,$C40,'Detalii blocuri'!$F:$F,$D40,'Detalii blocuri'!$L:$L,DC$3)</f>
        <v>0</v>
      </c>
      <c r="DD40" s="140">
        <f>COUNTIFS('Detalii blocuri'!$E:$E,$C40,'Detalii blocuri'!$F:$F,$D40,'Detalii blocuri'!$L:$L,DD$3)</f>
        <v>0</v>
      </c>
      <c r="DE40" s="112">
        <f>COUNTIFS('Detalii blocuri'!$E:$E,$C40,'Detalii blocuri'!$F:$F,$D40,'Detalii blocuri'!$L:$L,DE$3)</f>
        <v>0</v>
      </c>
      <c r="DF40" s="112">
        <f>COUNTIFS('Detalii blocuri'!$E:$E,$C40,'Detalii blocuri'!$F:$F,$D40,'Detalii blocuri'!$L:$L,DF$3)</f>
        <v>0</v>
      </c>
      <c r="DG40" s="112">
        <f>COUNTIFS('Detalii blocuri'!$E:$E,$C40,'Detalii blocuri'!$F:$F,$D40,'Detalii blocuri'!$L:$L,DG$3)</f>
        <v>0</v>
      </c>
      <c r="DH40" s="112">
        <f>COUNTIFS('Detalii blocuri'!$E:$E,$C40,'Detalii blocuri'!$F:$F,$D40,'Detalii blocuri'!$L:$L,DH$3)</f>
        <v>0</v>
      </c>
      <c r="DI40" s="140">
        <f>COUNTIFS('Detalii blocuri'!$E:$E,$C40,'Detalii blocuri'!$F:$F,$D40,'Detalii blocuri'!$L:$L,DI$3)</f>
        <v>0</v>
      </c>
      <c r="DJ40" s="112">
        <f>COUNTIFS('Detalii blocuri'!$E:$E,$C40,'Detalii blocuri'!$F:$F,$D40,'Detalii blocuri'!$L:$L,DJ$3)</f>
        <v>0</v>
      </c>
      <c r="DK40" s="112">
        <f>COUNTIFS('Detalii blocuri'!$E:$E,$C40,'Detalii blocuri'!$F:$F,$D40,'Detalii blocuri'!$L:$L,DK$3)</f>
        <v>0</v>
      </c>
      <c r="DL40" s="112">
        <f>COUNTIFS('Detalii blocuri'!$E:$E,$C40,'Detalii blocuri'!$F:$F,$D40,'Detalii blocuri'!$L:$L,DL$3)</f>
        <v>0</v>
      </c>
      <c r="DM40" s="112">
        <f>COUNTIFS('Detalii blocuri'!$E:$E,$C40,'Detalii blocuri'!$F:$F,$D40,'Detalii blocuri'!$L:$L,DM$3)</f>
        <v>0</v>
      </c>
      <c r="DN40" s="140">
        <f>COUNTIFS('Detalii blocuri'!$E:$E,$C40,'Detalii blocuri'!$F:$F,$D40,'Detalii blocuri'!$L:$L,DN$3)</f>
        <v>0</v>
      </c>
      <c r="DO40" s="112">
        <f>COUNTIFS('Detalii blocuri'!$E:$E,$C40,'Detalii blocuri'!$F:$F,$D40,'Detalii blocuri'!$L:$L,DO$3)</f>
        <v>0</v>
      </c>
      <c r="DP40" s="112">
        <f>COUNTIFS('Detalii blocuri'!$E:$E,$C40,'Detalii blocuri'!$F:$F,$D40,'Detalii blocuri'!$L:$L,DP$3)</f>
        <v>0</v>
      </c>
      <c r="DQ40" s="112">
        <f>COUNTIFS('Detalii blocuri'!$E:$E,$C40,'Detalii blocuri'!$F:$F,$D40,'Detalii blocuri'!$L:$L,DQ$3)</f>
        <v>0</v>
      </c>
      <c r="DR40" s="112">
        <f>COUNTIFS('Detalii blocuri'!$E:$E,$C40,'Detalii blocuri'!$F:$F,$D40,'Detalii blocuri'!$L:$L,DR$3)</f>
        <v>0</v>
      </c>
      <c r="DS40" s="140">
        <f>COUNTIFS('Detalii blocuri'!$E:$E,$C40,'Detalii blocuri'!$F:$F,$D40,'Detalii blocuri'!$L:$L,DS$3)</f>
        <v>0</v>
      </c>
      <c r="DT40" s="112">
        <f>COUNTIFS('Detalii blocuri'!$E:$E,$C40,'Detalii blocuri'!$F:$F,$D40,'Detalii blocuri'!$L:$L,DT$3)</f>
        <v>0</v>
      </c>
      <c r="DU40" s="112">
        <f>COUNTIFS('Detalii blocuri'!$E:$E,$C40,'Detalii blocuri'!$F:$F,$D40,'Detalii blocuri'!$L:$L,DU$3)</f>
        <v>0</v>
      </c>
      <c r="DV40" s="112">
        <f>COUNTIFS('Detalii blocuri'!$E:$E,$C40,'Detalii blocuri'!$F:$F,$D40,'Detalii blocuri'!$L:$L,DV$3)</f>
        <v>0</v>
      </c>
      <c r="DW40" s="112">
        <f>COUNTIFS('Detalii blocuri'!$E:$E,$C40,'Detalii blocuri'!$F:$F,$D40,'Detalii blocuri'!$L:$L,DW$3)</f>
        <v>0</v>
      </c>
      <c r="DX40" s="140">
        <f>COUNTIFS('Detalii blocuri'!$E:$E,$C40,'Detalii blocuri'!$F:$F,$D40,'Detalii blocuri'!$L:$L,DX$3)</f>
        <v>0</v>
      </c>
      <c r="DY40" s="112">
        <f>COUNTIFS('Detalii blocuri'!$E:$E,$C40,'Detalii blocuri'!$F:$F,$D40,'Detalii blocuri'!$L:$L,DY$3)</f>
        <v>0</v>
      </c>
      <c r="DZ40" s="112">
        <f>COUNTIFS('Detalii blocuri'!$E:$E,$C40,'Detalii blocuri'!$F:$F,$D40,'Detalii blocuri'!$L:$L,DZ$3)</f>
        <v>0</v>
      </c>
      <c r="EA40" s="112">
        <f>COUNTIFS('Detalii blocuri'!$E:$E,$C40,'Detalii blocuri'!$F:$F,$D40,'Detalii blocuri'!$L:$L,EA$3)</f>
        <v>0</v>
      </c>
    </row>
    <row r="41" spans="2:131">
      <c r="B41" s="258" t="s">
        <v>650</v>
      </c>
      <c r="C41" s="363" t="s">
        <v>206</v>
      </c>
      <c r="D41" s="261" t="s">
        <v>1066</v>
      </c>
      <c r="E41" s="261"/>
      <c r="F41" s="262" t="s">
        <v>1054</v>
      </c>
      <c r="G41" s="300" t="s">
        <v>9</v>
      </c>
      <c r="H41" s="257" t="s">
        <v>9</v>
      </c>
      <c r="I41" s="318"/>
      <c r="J41" s="259">
        <v>46.65</v>
      </c>
      <c r="K41" s="259">
        <v>23.55</v>
      </c>
      <c r="L41" s="319">
        <v>2003</v>
      </c>
      <c r="M41" s="320">
        <v>1594</v>
      </c>
      <c r="N41" s="320">
        <v>1509</v>
      </c>
      <c r="O41" s="320">
        <v>1725</v>
      </c>
      <c r="P41" s="320"/>
      <c r="Q41" s="320"/>
      <c r="R41" s="320"/>
      <c r="S41" s="320"/>
      <c r="T41" s="320"/>
      <c r="U41" s="320"/>
      <c r="V41" s="321"/>
      <c r="W41" s="334">
        <f t="shared" si="1"/>
        <v>1.161159420289855</v>
      </c>
      <c r="X41" s="335" t="str">
        <f t="shared" si="2"/>
        <v/>
      </c>
      <c r="Y41" s="301"/>
      <c r="Z41" s="301"/>
      <c r="AA41" s="301">
        <f t="shared" si="18"/>
        <v>0</v>
      </c>
      <c r="AB41" s="68">
        <f t="shared" si="16"/>
        <v>0</v>
      </c>
      <c r="AC41" s="301" t="e">
        <f t="shared" si="17"/>
        <v>#DIV/0!</v>
      </c>
      <c r="AD41" s="301">
        <v>3</v>
      </c>
      <c r="AE41" s="322"/>
      <c r="AF41" s="323" t="e">
        <f>COUNTIFS('Detalii blocuri'!AI:AI,"*/planuri*",'Detalii blocuri'!E:E,C41,'Detalii blocuri'!F:F,D41)/AJ41</f>
        <v>#DIV/0!</v>
      </c>
      <c r="AG41" s="324" t="e">
        <f>COUNTIFS('Detalii blocuri'!K:K,"&gt;0",'Detalii blocuri'!E:E,C41,'Detalii blocuri'!F:F,D41)/AJ41</f>
        <v>#DIV/0!</v>
      </c>
      <c r="AH41" s="324" t="e">
        <f>COUNTIFS('Detalii blocuri'!N:N,"&gt;0",'Detalii blocuri'!E:E,C41,'Detalii blocuri'!F:F,D41)/AJ41</f>
        <v>#DIV/0!</v>
      </c>
      <c r="AI41" s="325" t="e">
        <f t="shared" si="19"/>
        <v>#DIV/0!</v>
      </c>
      <c r="AJ41" s="326">
        <f>COUNTIFS('Detalii blocuri'!C:C,"&gt;0",'Detalii blocuri'!E:E,C41,'Detalii blocuri'!F:F,D41)</f>
        <v>0</v>
      </c>
      <c r="AK41" s="47">
        <f>SUMIFS('Detalii blocuri'!K:K,'Detalii blocuri'!E:E,C41,'Detalii blocuri'!F:F,D41)</f>
        <v>0</v>
      </c>
      <c r="AL41" s="47">
        <f>SUMIFS('Detalii blocuri'!N:N,'Detalii blocuri'!E:E,C41,'Detalii blocuri'!F:F,D41)</f>
        <v>0</v>
      </c>
      <c r="AM41" s="327" t="e">
        <f t="shared" si="20"/>
        <v>#DIV/0!</v>
      </c>
      <c r="AN41" s="65" t="e">
        <f>COUNTIFS('Detalii blocuri'!C:C,"&gt;0",'Detalii blocuri'!J:J,"da*",'Detalii blocuri'!E:E,C41,'Detalii blocuri'!F:F,D41)/AJ41</f>
        <v>#DIV/0!</v>
      </c>
      <c r="AO41" s="66" t="e">
        <f>SUMIFS('Detalii blocuri'!K:K,'Detalii blocuri'!J:J,"da*",'Detalii blocuri'!E:E,C41,'Detalii blocuri'!F:F,D41)/AK41</f>
        <v>#DIV/0!</v>
      </c>
      <c r="AP41" s="67" t="e">
        <f>SUMIFS('Detalii blocuri'!N:N,'Detalii blocuri'!J:J,"da*",'Detalii blocuri'!E:E,C41,'Detalii blocuri'!F:F,D41)/AL41</f>
        <v>#DIV/0!</v>
      </c>
      <c r="AQ41" s="328" t="e">
        <f>SUMIFS('Detalii blocuri'!N:N,'Detalii blocuri'!AD:AD,"*cf1*",'Detalii blocuri'!E:E,C41,'Detalii blocuri'!F:F,D41)/AL41</f>
        <v>#DIV/0!</v>
      </c>
      <c r="AR41" s="329" t="e">
        <f>SUMIFS('Detalii blocuri'!N:N,'Detalii blocuri'!AD:AD,"*cf2*",'Detalii blocuri'!E:E,C41,'Detalii blocuri'!F:F,D41)/AL41</f>
        <v>#DIV/0!</v>
      </c>
      <c r="AS41" s="330" t="e">
        <f>SUMIFS('Detalii blocuri'!N:N,'Detalii blocuri'!AD:AD,"*cf3*",'Detalii blocuri'!E:E,C41,'Detalii blocuri'!F:F,D41)/AL41</f>
        <v>#DIV/0!</v>
      </c>
      <c r="AT41" s="330" t="e">
        <f>SUMIFS('Detalii blocuri'!N:N,'Detalii blocuri'!AD:AD,"*cămin*",'Detalii blocuri'!E:E,C41,'Detalii blocuri'!F:F,D41)/AL41</f>
        <v>#DIV/0!</v>
      </c>
      <c r="AU41" s="330" t="e">
        <f t="shared" si="21"/>
        <v>#DIV/0!</v>
      </c>
      <c r="AV41" s="331">
        <f>SUMIFS('Detalii blocuri'!O:O,'Detalii blocuri'!E:E,C41,'Detalii blocuri'!F:F,D41)</f>
        <v>0</v>
      </c>
      <c r="AW41" s="332">
        <f>SUMIFS('Detalii blocuri'!P:P,'Detalii blocuri'!E:E,C41,'Detalii blocuri'!F:F,D41)</f>
        <v>0</v>
      </c>
      <c r="AX41" s="332">
        <f>SUMIFS('Detalii blocuri'!Q:Q,'Detalii blocuri'!E:E,C41,'Detalii blocuri'!F:F,D41)</f>
        <v>0</v>
      </c>
      <c r="AY41" s="332">
        <f>SUMIFS('Detalii blocuri'!R:R,'Detalii blocuri'!E:E,C41,'Detalii blocuri'!F:F,D41)</f>
        <v>0</v>
      </c>
      <c r="AZ41" s="332">
        <f>SUMIFS('Detalii blocuri'!S:S,'Detalii blocuri'!E:E,C41,'Detalii blocuri'!F:F,D41)</f>
        <v>0</v>
      </c>
      <c r="BA41" s="332">
        <f>SUMIFS('Detalii blocuri'!T:T,'Detalii blocuri'!E:E,C41,'Detalii blocuri'!F:F,D41)</f>
        <v>0</v>
      </c>
      <c r="BB41" s="333">
        <f t="shared" si="22"/>
        <v>0</v>
      </c>
      <c r="BC41" s="100" t="e">
        <f t="shared" si="23"/>
        <v>#DIV/0!</v>
      </c>
      <c r="BD41" s="97" t="e">
        <f t="shared" si="24"/>
        <v>#DIV/0!</v>
      </c>
      <c r="BE41" s="97" t="e">
        <f t="shared" si="25"/>
        <v>#DIV/0!</v>
      </c>
      <c r="BF41" s="97" t="e">
        <f t="shared" si="26"/>
        <v>#DIV/0!</v>
      </c>
      <c r="BG41" s="97" t="e">
        <f t="shared" si="27"/>
        <v>#DIV/0!</v>
      </c>
      <c r="BH41" s="98" t="e">
        <f t="shared" si="28"/>
        <v>#DIV/0!</v>
      </c>
      <c r="BI41" s="105">
        <f>COUNTIFS('Detalii blocuri'!$E:$E,$C41,'Detalii blocuri'!$F:$F,$D41,'Detalii blocuri'!$AB:$AB,BI$4)</f>
        <v>0</v>
      </c>
      <c r="BJ41" s="106">
        <f>COUNTIFS('Detalii blocuri'!$E:$E,$C41,'Detalii blocuri'!$F:$F,$D41,'Detalii blocuri'!$AB:$AB,BJ$4)</f>
        <v>0</v>
      </c>
      <c r="BK41" s="106">
        <f>COUNTIFS('Detalii blocuri'!$E:$E,$C41,'Detalii blocuri'!$F:$F,$D41,'Detalii blocuri'!$AB:$AB,BK$4)</f>
        <v>0</v>
      </c>
      <c r="BL41" s="106">
        <f>COUNTIFS('Detalii blocuri'!$E:$E,$C41,'Detalii blocuri'!$F:$F,$D41,'Detalii blocuri'!$AB:$AB,BL$4)</f>
        <v>0</v>
      </c>
      <c r="BM41" s="106">
        <f>COUNTIFS('Detalii blocuri'!$E:$E,$C41,'Detalii blocuri'!$F:$F,$D41,'Detalii blocuri'!$AB:$AB,BM$4)</f>
        <v>0</v>
      </c>
      <c r="BN41" s="45">
        <f>COUNTIFS('Detalii blocuri'!$E:$E,$C41,'Detalii blocuri'!$F:$F,$D41,'Detalii blocuri'!$AB:$AB,BN$4)</f>
        <v>0</v>
      </c>
      <c r="BO41" s="106">
        <f>COUNTIFS('Detalii blocuri'!$E:$E,$C41,'Detalii blocuri'!$F:$F,$D41,'Detalii blocuri'!$AB:$AB,BO$4)</f>
        <v>0</v>
      </c>
      <c r="BP41" s="106">
        <f>COUNTIFS('Detalii blocuri'!$E:$E,$C41,'Detalii blocuri'!$F:$F,$D41,'Detalii blocuri'!$AB:$AB,BP$4)</f>
        <v>0</v>
      </c>
      <c r="BQ41" s="45">
        <f>COUNTIFS('Detalii blocuri'!$E:$E,$C41,'Detalii blocuri'!$F:$F,$D41,'Detalii blocuri'!$AB:$AB,BQ$4)</f>
        <v>0</v>
      </c>
      <c r="BR41" s="106">
        <f>COUNTIFS('Detalii blocuri'!$E:$E,$C41,'Detalii blocuri'!$F:$F,$D41,'Detalii blocuri'!$AB:$AB,BR$4)</f>
        <v>0</v>
      </c>
      <c r="BS41" s="106">
        <f>COUNTIFS('Detalii blocuri'!$E:$E,$C41,'Detalii blocuri'!$F:$F,$D41,'Detalii blocuri'!$AB:$AB,BS$4)</f>
        <v>0</v>
      </c>
      <c r="BT41" s="45">
        <f>COUNTIFS('Detalii blocuri'!$E:$E,$C41,'Detalii blocuri'!$F:$F,$D41,'Detalii blocuri'!$AB:$AB,BT$4)</f>
        <v>0</v>
      </c>
      <c r="BU41" s="106">
        <f>COUNTIFS('Detalii blocuri'!$E:$E,$C41,'Detalii blocuri'!$F:$F,$D41,'Detalii blocuri'!$AB:$AB,BU$4)</f>
        <v>0</v>
      </c>
      <c r="BV41" s="106">
        <f>COUNTIFS('Detalii blocuri'!$E:$E,$C41,'Detalii blocuri'!$F:$F,$D41,'Detalii blocuri'!$AB:$AB,BV$4)</f>
        <v>0</v>
      </c>
      <c r="BW41" s="107">
        <f>SUMIFS('Detalii blocuri'!$K:$K,'Detalii blocuri'!$E:$E,$C41,'Detalii blocuri'!$F:$F,$D41,'Detalii blocuri'!$AB:$AB,BW$4)</f>
        <v>0</v>
      </c>
      <c r="BX41" s="108">
        <f>SUMIFS('Detalii blocuri'!$K:$K,'Detalii blocuri'!$E:$E,$C41,'Detalii blocuri'!$F:$F,$D41,'Detalii blocuri'!$AB:$AB,BX$4)</f>
        <v>0</v>
      </c>
      <c r="BY41" s="108">
        <f>SUMIFS('Detalii blocuri'!$K:$K,'Detalii blocuri'!$E:$E,$C41,'Detalii blocuri'!$F:$F,$D41,'Detalii blocuri'!$AB:$AB,BY$4)</f>
        <v>0</v>
      </c>
      <c r="BZ41" s="108">
        <f>SUMIFS('Detalii blocuri'!$K:$K,'Detalii blocuri'!$E:$E,$C41,'Detalii blocuri'!$F:$F,$D41,'Detalii blocuri'!$AB:$AB,BZ$4)</f>
        <v>0</v>
      </c>
      <c r="CA41" s="108">
        <f>SUMIFS('Detalii blocuri'!$K:$K,'Detalii blocuri'!$E:$E,$C41,'Detalii blocuri'!$F:$F,$D41,'Detalii blocuri'!$AB:$AB,CA$4)</f>
        <v>0</v>
      </c>
      <c r="CB41" s="46">
        <f>SUMIFS('Detalii blocuri'!$K:$K,'Detalii blocuri'!$E:$E,$C41,'Detalii blocuri'!$F:$F,$D41,'Detalii blocuri'!$AB:$AB,CB$4)</f>
        <v>0</v>
      </c>
      <c r="CC41" s="108">
        <f>SUMIFS('Detalii blocuri'!$K:$K,'Detalii blocuri'!$E:$E,$C41,'Detalii blocuri'!$F:$F,$D41,'Detalii blocuri'!$AB:$AB,CC$4)</f>
        <v>0</v>
      </c>
      <c r="CD41" s="108">
        <f>SUMIFS('Detalii blocuri'!$K:$K,'Detalii blocuri'!$E:$E,$C41,'Detalii blocuri'!$F:$F,$D41,'Detalii blocuri'!$AB:$AB,CD$4)</f>
        <v>0</v>
      </c>
      <c r="CE41" s="46">
        <f>SUMIFS('Detalii blocuri'!$K:$K,'Detalii blocuri'!$E:$E,$C41,'Detalii blocuri'!$F:$F,$D41,'Detalii blocuri'!$AB:$AB,CE$4)</f>
        <v>0</v>
      </c>
      <c r="CF41" s="108">
        <f>SUMIFS('Detalii blocuri'!$K:$K,'Detalii blocuri'!$E:$E,$C41,'Detalii blocuri'!$F:$F,$D41,'Detalii blocuri'!$AB:$AB,CF$4)</f>
        <v>0</v>
      </c>
      <c r="CG41" s="108">
        <f>SUMIFS('Detalii blocuri'!$K:$K,'Detalii blocuri'!$E:$E,$C41,'Detalii blocuri'!$F:$F,$D41,'Detalii blocuri'!$AB:$AB,CG$4)</f>
        <v>0</v>
      </c>
      <c r="CH41" s="46">
        <f>SUMIFS('Detalii blocuri'!$K:$K,'Detalii blocuri'!$E:$E,$C41,'Detalii blocuri'!$F:$F,$D41,'Detalii blocuri'!$AB:$AB,CH$4)</f>
        <v>0</v>
      </c>
      <c r="CI41" s="108">
        <f>SUMIFS('Detalii blocuri'!$K:$K,'Detalii blocuri'!$E:$E,$C41,'Detalii blocuri'!$F:$F,$D41,'Detalii blocuri'!$AB:$AB,CI$4)</f>
        <v>0</v>
      </c>
      <c r="CJ41" s="108">
        <f>SUMIFS('Detalii blocuri'!$K:$K,'Detalii blocuri'!$E:$E,$C41,'Detalii blocuri'!$F:$F,$D41,'Detalii blocuri'!$AB:$AB,CJ$4)</f>
        <v>0</v>
      </c>
      <c r="CK41" s="109">
        <f>SUMIFS('Detalii blocuri'!$N:$N,'Detalii blocuri'!$E:$E,$C41,'Detalii blocuri'!$F:$F,$D41,'Detalii blocuri'!$AB:$AB,BW$4)</f>
        <v>0</v>
      </c>
      <c r="CL41" s="110">
        <f>SUMIFS('Detalii blocuri'!$N:$N,'Detalii blocuri'!$E:$E,$C41,'Detalii blocuri'!$F:$F,$D41,'Detalii blocuri'!$AB:$AB,BX$4)</f>
        <v>0</v>
      </c>
      <c r="CM41" s="110">
        <f>SUMIFS('Detalii blocuri'!$N:$N,'Detalii blocuri'!$E:$E,$C41,'Detalii blocuri'!$F:$F,$D41,'Detalii blocuri'!$AB:$AB,BY$4)</f>
        <v>0</v>
      </c>
      <c r="CN41" s="110">
        <f>SUMIFS('Detalii blocuri'!$N:$N,'Detalii blocuri'!$E:$E,$C41,'Detalii blocuri'!$F:$F,$D41,'Detalii blocuri'!$AB:$AB,BZ$4)</f>
        <v>0</v>
      </c>
      <c r="CO41" s="110">
        <f>SUMIFS('Detalii blocuri'!$N:$N,'Detalii blocuri'!$E:$E,$C41,'Detalii blocuri'!$F:$F,$D41,'Detalii blocuri'!$AB:$AB,CA$4)</f>
        <v>0</v>
      </c>
      <c r="CP41" s="48">
        <f>SUMIFS('Detalii blocuri'!$N:$N,'Detalii blocuri'!$E:$E,$C41,'Detalii blocuri'!$F:$F,$D41,'Detalii blocuri'!$AB:$AB,CB$4)</f>
        <v>0</v>
      </c>
      <c r="CQ41" s="110">
        <f>SUMIFS('Detalii blocuri'!$N:$N,'Detalii blocuri'!$E:$E,$C41,'Detalii blocuri'!$F:$F,$D41,'Detalii blocuri'!$AB:$AB,CC$4)</f>
        <v>0</v>
      </c>
      <c r="CR41" s="110">
        <f>SUMIFS('Detalii blocuri'!$N:$N,'Detalii blocuri'!$E:$E,$C41,'Detalii blocuri'!$F:$F,$D41,'Detalii blocuri'!$AB:$AB,CD$4)</f>
        <v>0</v>
      </c>
      <c r="CS41" s="48">
        <f>SUMIFS('Detalii blocuri'!$N:$N,'Detalii blocuri'!$E:$E,$C41,'Detalii blocuri'!$F:$F,$D41,'Detalii blocuri'!$AB:$AB,CE$4)</f>
        <v>0</v>
      </c>
      <c r="CT41" s="110">
        <f>SUMIFS('Detalii blocuri'!$N:$N,'Detalii blocuri'!$E:$E,$C41,'Detalii blocuri'!$F:$F,$D41,'Detalii blocuri'!$AB:$AB,CF$4)</f>
        <v>0</v>
      </c>
      <c r="CU41" s="110">
        <f>SUMIFS('Detalii blocuri'!$N:$N,'Detalii blocuri'!$E:$E,$C41,'Detalii blocuri'!$F:$F,$D41,'Detalii blocuri'!$AB:$AB,CG$4)</f>
        <v>0</v>
      </c>
      <c r="CV41" s="48">
        <f>SUMIFS('Detalii blocuri'!$N:$N,'Detalii blocuri'!$E:$E,$C41,'Detalii blocuri'!$F:$F,$D41,'Detalii blocuri'!$AB:$AB,CH$4)</f>
        <v>0</v>
      </c>
      <c r="CW41" s="110">
        <f>SUMIFS('Detalii blocuri'!$N:$N,'Detalii blocuri'!$E:$E,$C41,'Detalii blocuri'!$F:$F,$D41,'Detalii blocuri'!$AB:$AB,CI$4)</f>
        <v>0</v>
      </c>
      <c r="CX41" s="110">
        <f>SUMIFS('Detalii blocuri'!$N:$N,'Detalii blocuri'!$E:$E,$C41,'Detalii blocuri'!$F:$F,$D41,'Detalii blocuri'!$AB:$AB,CJ$4)</f>
        <v>0</v>
      </c>
      <c r="CY41" s="111">
        <f>COUNTIFS('Detalii blocuri'!$E:$E,$C41,'Detalii blocuri'!$F:$F,$D41,'Detalii blocuri'!$L:$L,CY$3)</f>
        <v>0</v>
      </c>
      <c r="CZ41" s="112">
        <f>COUNTIFS('Detalii blocuri'!$E:$E,$C41,'Detalii blocuri'!$F:$F,$D41,'Detalii blocuri'!$L:$L,CZ$3)</f>
        <v>0</v>
      </c>
      <c r="DA41" s="112">
        <f>COUNTIFS('Detalii blocuri'!$E:$E,$C41,'Detalii blocuri'!$F:$F,$D41,'Detalii blocuri'!$L:$L,DA$3)</f>
        <v>0</v>
      </c>
      <c r="DB41" s="112">
        <f>COUNTIFS('Detalii blocuri'!$E:$E,$C41,'Detalii blocuri'!$F:$F,$D41,'Detalii blocuri'!$L:$L,DB$3)</f>
        <v>0</v>
      </c>
      <c r="DC41" s="112">
        <f>COUNTIFS('Detalii blocuri'!$E:$E,$C41,'Detalii blocuri'!$F:$F,$D41,'Detalii blocuri'!$L:$L,DC$3)</f>
        <v>0</v>
      </c>
      <c r="DD41" s="140">
        <f>COUNTIFS('Detalii blocuri'!$E:$E,$C41,'Detalii blocuri'!$F:$F,$D41,'Detalii blocuri'!$L:$L,DD$3)</f>
        <v>0</v>
      </c>
      <c r="DE41" s="112">
        <f>COUNTIFS('Detalii blocuri'!$E:$E,$C41,'Detalii blocuri'!$F:$F,$D41,'Detalii blocuri'!$L:$L,DE$3)</f>
        <v>0</v>
      </c>
      <c r="DF41" s="112">
        <f>COUNTIFS('Detalii blocuri'!$E:$E,$C41,'Detalii blocuri'!$F:$F,$D41,'Detalii blocuri'!$L:$L,DF$3)</f>
        <v>0</v>
      </c>
      <c r="DG41" s="112">
        <f>COUNTIFS('Detalii blocuri'!$E:$E,$C41,'Detalii blocuri'!$F:$F,$D41,'Detalii blocuri'!$L:$L,DG$3)</f>
        <v>0</v>
      </c>
      <c r="DH41" s="112">
        <f>COUNTIFS('Detalii blocuri'!$E:$E,$C41,'Detalii blocuri'!$F:$F,$D41,'Detalii blocuri'!$L:$L,DH$3)</f>
        <v>0</v>
      </c>
      <c r="DI41" s="140">
        <f>COUNTIFS('Detalii blocuri'!$E:$E,$C41,'Detalii blocuri'!$F:$F,$D41,'Detalii blocuri'!$L:$L,DI$3)</f>
        <v>0</v>
      </c>
      <c r="DJ41" s="112">
        <f>COUNTIFS('Detalii blocuri'!$E:$E,$C41,'Detalii blocuri'!$F:$F,$D41,'Detalii blocuri'!$L:$L,DJ$3)</f>
        <v>0</v>
      </c>
      <c r="DK41" s="112">
        <f>COUNTIFS('Detalii blocuri'!$E:$E,$C41,'Detalii blocuri'!$F:$F,$D41,'Detalii blocuri'!$L:$L,DK$3)</f>
        <v>0</v>
      </c>
      <c r="DL41" s="112">
        <f>COUNTIFS('Detalii blocuri'!$E:$E,$C41,'Detalii blocuri'!$F:$F,$D41,'Detalii blocuri'!$L:$L,DL$3)</f>
        <v>0</v>
      </c>
      <c r="DM41" s="112">
        <f>COUNTIFS('Detalii blocuri'!$E:$E,$C41,'Detalii blocuri'!$F:$F,$D41,'Detalii blocuri'!$L:$L,DM$3)</f>
        <v>0</v>
      </c>
      <c r="DN41" s="140">
        <f>COUNTIFS('Detalii blocuri'!$E:$E,$C41,'Detalii blocuri'!$F:$F,$D41,'Detalii blocuri'!$L:$L,DN$3)</f>
        <v>0</v>
      </c>
      <c r="DO41" s="112">
        <f>COUNTIFS('Detalii blocuri'!$E:$E,$C41,'Detalii blocuri'!$F:$F,$D41,'Detalii blocuri'!$L:$L,DO$3)</f>
        <v>0</v>
      </c>
      <c r="DP41" s="112">
        <f>COUNTIFS('Detalii blocuri'!$E:$E,$C41,'Detalii blocuri'!$F:$F,$D41,'Detalii blocuri'!$L:$L,DP$3)</f>
        <v>0</v>
      </c>
      <c r="DQ41" s="112">
        <f>COUNTIFS('Detalii blocuri'!$E:$E,$C41,'Detalii blocuri'!$F:$F,$D41,'Detalii blocuri'!$L:$L,DQ$3)</f>
        <v>0</v>
      </c>
      <c r="DR41" s="112">
        <f>COUNTIFS('Detalii blocuri'!$E:$E,$C41,'Detalii blocuri'!$F:$F,$D41,'Detalii blocuri'!$L:$L,DR$3)</f>
        <v>0</v>
      </c>
      <c r="DS41" s="140">
        <f>COUNTIFS('Detalii blocuri'!$E:$E,$C41,'Detalii blocuri'!$F:$F,$D41,'Detalii blocuri'!$L:$L,DS$3)</f>
        <v>0</v>
      </c>
      <c r="DT41" s="112">
        <f>COUNTIFS('Detalii blocuri'!$E:$E,$C41,'Detalii blocuri'!$F:$F,$D41,'Detalii blocuri'!$L:$L,DT$3)</f>
        <v>0</v>
      </c>
      <c r="DU41" s="112">
        <f>COUNTIFS('Detalii blocuri'!$E:$E,$C41,'Detalii blocuri'!$F:$F,$D41,'Detalii blocuri'!$L:$L,DU$3)</f>
        <v>0</v>
      </c>
      <c r="DV41" s="112">
        <f>COUNTIFS('Detalii blocuri'!$E:$E,$C41,'Detalii blocuri'!$F:$F,$D41,'Detalii blocuri'!$L:$L,DV$3)</f>
        <v>0</v>
      </c>
      <c r="DW41" s="112">
        <f>COUNTIFS('Detalii blocuri'!$E:$E,$C41,'Detalii blocuri'!$F:$F,$D41,'Detalii blocuri'!$L:$L,DW$3)</f>
        <v>0</v>
      </c>
      <c r="DX41" s="140">
        <f>COUNTIFS('Detalii blocuri'!$E:$E,$C41,'Detalii blocuri'!$F:$F,$D41,'Detalii blocuri'!$L:$L,DX$3)</f>
        <v>0</v>
      </c>
      <c r="DY41" s="112">
        <f>COUNTIFS('Detalii blocuri'!$E:$E,$C41,'Detalii blocuri'!$F:$F,$D41,'Detalii blocuri'!$L:$L,DY$3)</f>
        <v>0</v>
      </c>
      <c r="DZ41" s="112">
        <f>COUNTIFS('Detalii blocuri'!$E:$E,$C41,'Detalii blocuri'!$F:$F,$D41,'Detalii blocuri'!$L:$L,DZ$3)</f>
        <v>0</v>
      </c>
      <c r="EA41" s="112">
        <f>COUNTIFS('Detalii blocuri'!$E:$E,$C41,'Detalii blocuri'!$F:$F,$D41,'Detalii blocuri'!$L:$L,EA$3)</f>
        <v>0</v>
      </c>
    </row>
    <row r="42" spans="2:131">
      <c r="B42" s="258" t="s">
        <v>650</v>
      </c>
      <c r="C42" s="363" t="s">
        <v>206</v>
      </c>
      <c r="D42" s="261" t="s">
        <v>1067</v>
      </c>
      <c r="E42" s="261"/>
      <c r="F42" s="262" t="s">
        <v>1054</v>
      </c>
      <c r="G42" s="300" t="s">
        <v>9</v>
      </c>
      <c r="H42" s="257" t="s">
        <v>9</v>
      </c>
      <c r="I42" s="318"/>
      <c r="J42" s="259">
        <v>46.75</v>
      </c>
      <c r="K42" s="259">
        <v>23.83</v>
      </c>
      <c r="L42" s="319">
        <v>4291</v>
      </c>
      <c r="M42" s="320">
        <v>4194</v>
      </c>
      <c r="N42" s="320">
        <v>4376</v>
      </c>
      <c r="O42" s="320">
        <v>4563</v>
      </c>
      <c r="P42" s="320"/>
      <c r="Q42" s="320"/>
      <c r="R42" s="320"/>
      <c r="S42" s="320"/>
      <c r="T42" s="320"/>
      <c r="U42" s="320"/>
      <c r="V42" s="321"/>
      <c r="W42" s="334">
        <f t="shared" si="1"/>
        <v>0.94039009423624809</v>
      </c>
      <c r="X42" s="335" t="str">
        <f t="shared" si="2"/>
        <v/>
      </c>
      <c r="Y42" s="301"/>
      <c r="Z42" s="301"/>
      <c r="AA42" s="301">
        <f t="shared" si="18"/>
        <v>0</v>
      </c>
      <c r="AB42" s="68">
        <f t="shared" si="16"/>
        <v>0</v>
      </c>
      <c r="AC42" s="301" t="e">
        <f t="shared" si="17"/>
        <v>#DIV/0!</v>
      </c>
      <c r="AD42" s="301">
        <v>3</v>
      </c>
      <c r="AE42" s="322"/>
      <c r="AF42" s="323" t="e">
        <f>COUNTIFS('Detalii blocuri'!AI:AI,"*/planuri*",'Detalii blocuri'!E:E,C42,'Detalii blocuri'!F:F,D42)/AJ42</f>
        <v>#DIV/0!</v>
      </c>
      <c r="AG42" s="324" t="e">
        <f>COUNTIFS('Detalii blocuri'!K:K,"&gt;0",'Detalii blocuri'!E:E,C42,'Detalii blocuri'!F:F,D42)/AJ42</f>
        <v>#DIV/0!</v>
      </c>
      <c r="AH42" s="324" t="e">
        <f>COUNTIFS('Detalii blocuri'!N:N,"&gt;0",'Detalii blocuri'!E:E,C42,'Detalii blocuri'!F:F,D42)/AJ42</f>
        <v>#DIV/0!</v>
      </c>
      <c r="AI42" s="325" t="e">
        <f t="shared" si="19"/>
        <v>#DIV/0!</v>
      </c>
      <c r="AJ42" s="326">
        <f>COUNTIFS('Detalii blocuri'!C:C,"&gt;0",'Detalii blocuri'!E:E,C42,'Detalii blocuri'!F:F,D42)</f>
        <v>0</v>
      </c>
      <c r="AK42" s="47">
        <f>SUMIFS('Detalii blocuri'!K:K,'Detalii blocuri'!E:E,C42,'Detalii blocuri'!F:F,D42)</f>
        <v>0</v>
      </c>
      <c r="AL42" s="47">
        <f>SUMIFS('Detalii blocuri'!N:N,'Detalii blocuri'!E:E,C42,'Detalii blocuri'!F:F,D42)</f>
        <v>0</v>
      </c>
      <c r="AM42" s="327" t="e">
        <f t="shared" si="20"/>
        <v>#DIV/0!</v>
      </c>
      <c r="AN42" s="65" t="e">
        <f>COUNTIFS('Detalii blocuri'!C:C,"&gt;0",'Detalii blocuri'!J:J,"da*",'Detalii blocuri'!E:E,C42,'Detalii blocuri'!F:F,D42)/AJ42</f>
        <v>#DIV/0!</v>
      </c>
      <c r="AO42" s="66" t="e">
        <f>SUMIFS('Detalii blocuri'!K:K,'Detalii blocuri'!J:J,"da*",'Detalii blocuri'!E:E,C42,'Detalii blocuri'!F:F,D42)/AK42</f>
        <v>#DIV/0!</v>
      </c>
      <c r="AP42" s="67" t="e">
        <f>SUMIFS('Detalii blocuri'!N:N,'Detalii blocuri'!J:J,"da*",'Detalii blocuri'!E:E,C42,'Detalii blocuri'!F:F,D42)/AL42</f>
        <v>#DIV/0!</v>
      </c>
      <c r="AQ42" s="328" t="e">
        <f>SUMIFS('Detalii blocuri'!N:N,'Detalii blocuri'!AD:AD,"*cf1*",'Detalii blocuri'!E:E,C42,'Detalii blocuri'!F:F,D42)/AL42</f>
        <v>#DIV/0!</v>
      </c>
      <c r="AR42" s="329" t="e">
        <f>SUMIFS('Detalii blocuri'!N:N,'Detalii blocuri'!AD:AD,"*cf2*",'Detalii blocuri'!E:E,C42,'Detalii blocuri'!F:F,D42)/AL42</f>
        <v>#DIV/0!</v>
      </c>
      <c r="AS42" s="330" t="e">
        <f>SUMIFS('Detalii blocuri'!N:N,'Detalii blocuri'!AD:AD,"*cf3*",'Detalii blocuri'!E:E,C42,'Detalii blocuri'!F:F,D42)/AL42</f>
        <v>#DIV/0!</v>
      </c>
      <c r="AT42" s="330" t="e">
        <f>SUMIFS('Detalii blocuri'!N:N,'Detalii blocuri'!AD:AD,"*cămin*",'Detalii blocuri'!E:E,C42,'Detalii blocuri'!F:F,D42)/AL42</f>
        <v>#DIV/0!</v>
      </c>
      <c r="AU42" s="330" t="e">
        <f t="shared" si="21"/>
        <v>#DIV/0!</v>
      </c>
      <c r="AV42" s="331">
        <f>SUMIFS('Detalii blocuri'!O:O,'Detalii blocuri'!E:E,C42,'Detalii blocuri'!F:F,D42)</f>
        <v>0</v>
      </c>
      <c r="AW42" s="332">
        <f>SUMIFS('Detalii blocuri'!P:P,'Detalii blocuri'!E:E,C42,'Detalii blocuri'!F:F,D42)</f>
        <v>0</v>
      </c>
      <c r="AX42" s="332">
        <f>SUMIFS('Detalii blocuri'!Q:Q,'Detalii blocuri'!E:E,C42,'Detalii blocuri'!F:F,D42)</f>
        <v>0</v>
      </c>
      <c r="AY42" s="332">
        <f>SUMIFS('Detalii blocuri'!R:R,'Detalii blocuri'!E:E,C42,'Detalii blocuri'!F:F,D42)</f>
        <v>0</v>
      </c>
      <c r="AZ42" s="332">
        <f>SUMIFS('Detalii blocuri'!S:S,'Detalii blocuri'!E:E,C42,'Detalii blocuri'!F:F,D42)</f>
        <v>0</v>
      </c>
      <c r="BA42" s="332">
        <f>SUMIFS('Detalii blocuri'!T:T,'Detalii blocuri'!E:E,C42,'Detalii blocuri'!F:F,D42)</f>
        <v>0</v>
      </c>
      <c r="BB42" s="333">
        <f t="shared" si="22"/>
        <v>0</v>
      </c>
      <c r="BC42" s="100" t="e">
        <f t="shared" si="23"/>
        <v>#DIV/0!</v>
      </c>
      <c r="BD42" s="97" t="e">
        <f t="shared" si="24"/>
        <v>#DIV/0!</v>
      </c>
      <c r="BE42" s="97" t="e">
        <f t="shared" si="25"/>
        <v>#DIV/0!</v>
      </c>
      <c r="BF42" s="97" t="e">
        <f t="shared" si="26"/>
        <v>#DIV/0!</v>
      </c>
      <c r="BG42" s="97" t="e">
        <f t="shared" si="27"/>
        <v>#DIV/0!</v>
      </c>
      <c r="BH42" s="98" t="e">
        <f t="shared" si="28"/>
        <v>#DIV/0!</v>
      </c>
      <c r="BI42" s="105">
        <f>COUNTIFS('Detalii blocuri'!$E:$E,$C42,'Detalii blocuri'!$F:$F,$D42,'Detalii blocuri'!$AB:$AB,BI$4)</f>
        <v>0</v>
      </c>
      <c r="BJ42" s="106">
        <f>COUNTIFS('Detalii blocuri'!$E:$E,$C42,'Detalii blocuri'!$F:$F,$D42,'Detalii blocuri'!$AB:$AB,BJ$4)</f>
        <v>0</v>
      </c>
      <c r="BK42" s="106">
        <f>COUNTIFS('Detalii blocuri'!$E:$E,$C42,'Detalii blocuri'!$F:$F,$D42,'Detalii blocuri'!$AB:$AB,BK$4)</f>
        <v>0</v>
      </c>
      <c r="BL42" s="106">
        <f>COUNTIFS('Detalii blocuri'!$E:$E,$C42,'Detalii blocuri'!$F:$F,$D42,'Detalii blocuri'!$AB:$AB,BL$4)</f>
        <v>0</v>
      </c>
      <c r="BM42" s="106">
        <f>COUNTIFS('Detalii blocuri'!$E:$E,$C42,'Detalii blocuri'!$F:$F,$D42,'Detalii blocuri'!$AB:$AB,BM$4)</f>
        <v>0</v>
      </c>
      <c r="BN42" s="45">
        <f>COUNTIFS('Detalii blocuri'!$E:$E,$C42,'Detalii blocuri'!$F:$F,$D42,'Detalii blocuri'!$AB:$AB,BN$4)</f>
        <v>0</v>
      </c>
      <c r="BO42" s="106">
        <f>COUNTIFS('Detalii blocuri'!$E:$E,$C42,'Detalii blocuri'!$F:$F,$D42,'Detalii blocuri'!$AB:$AB,BO$4)</f>
        <v>0</v>
      </c>
      <c r="BP42" s="106">
        <f>COUNTIFS('Detalii blocuri'!$E:$E,$C42,'Detalii blocuri'!$F:$F,$D42,'Detalii blocuri'!$AB:$AB,BP$4)</f>
        <v>0</v>
      </c>
      <c r="BQ42" s="45">
        <f>COUNTIFS('Detalii blocuri'!$E:$E,$C42,'Detalii blocuri'!$F:$F,$D42,'Detalii blocuri'!$AB:$AB,BQ$4)</f>
        <v>0</v>
      </c>
      <c r="BR42" s="106">
        <f>COUNTIFS('Detalii blocuri'!$E:$E,$C42,'Detalii blocuri'!$F:$F,$D42,'Detalii blocuri'!$AB:$AB,BR$4)</f>
        <v>0</v>
      </c>
      <c r="BS42" s="106">
        <f>COUNTIFS('Detalii blocuri'!$E:$E,$C42,'Detalii blocuri'!$F:$F,$D42,'Detalii blocuri'!$AB:$AB,BS$4)</f>
        <v>0</v>
      </c>
      <c r="BT42" s="45">
        <f>COUNTIFS('Detalii blocuri'!$E:$E,$C42,'Detalii blocuri'!$F:$F,$D42,'Detalii blocuri'!$AB:$AB,BT$4)</f>
        <v>0</v>
      </c>
      <c r="BU42" s="106">
        <f>COUNTIFS('Detalii blocuri'!$E:$E,$C42,'Detalii blocuri'!$F:$F,$D42,'Detalii blocuri'!$AB:$AB,BU$4)</f>
        <v>0</v>
      </c>
      <c r="BV42" s="106">
        <f>COUNTIFS('Detalii blocuri'!$E:$E,$C42,'Detalii blocuri'!$F:$F,$D42,'Detalii blocuri'!$AB:$AB,BV$4)</f>
        <v>0</v>
      </c>
      <c r="BW42" s="107">
        <f>SUMIFS('Detalii blocuri'!$K:$K,'Detalii blocuri'!$E:$E,$C42,'Detalii blocuri'!$F:$F,$D42,'Detalii blocuri'!$AB:$AB,BW$4)</f>
        <v>0</v>
      </c>
      <c r="BX42" s="108">
        <f>SUMIFS('Detalii blocuri'!$K:$K,'Detalii blocuri'!$E:$E,$C42,'Detalii blocuri'!$F:$F,$D42,'Detalii blocuri'!$AB:$AB,BX$4)</f>
        <v>0</v>
      </c>
      <c r="BY42" s="108">
        <f>SUMIFS('Detalii blocuri'!$K:$K,'Detalii blocuri'!$E:$E,$C42,'Detalii blocuri'!$F:$F,$D42,'Detalii blocuri'!$AB:$AB,BY$4)</f>
        <v>0</v>
      </c>
      <c r="BZ42" s="108">
        <f>SUMIFS('Detalii blocuri'!$K:$K,'Detalii blocuri'!$E:$E,$C42,'Detalii blocuri'!$F:$F,$D42,'Detalii blocuri'!$AB:$AB,BZ$4)</f>
        <v>0</v>
      </c>
      <c r="CA42" s="108">
        <f>SUMIFS('Detalii blocuri'!$K:$K,'Detalii blocuri'!$E:$E,$C42,'Detalii blocuri'!$F:$F,$D42,'Detalii blocuri'!$AB:$AB,CA$4)</f>
        <v>0</v>
      </c>
      <c r="CB42" s="46">
        <f>SUMIFS('Detalii blocuri'!$K:$K,'Detalii blocuri'!$E:$E,$C42,'Detalii blocuri'!$F:$F,$D42,'Detalii blocuri'!$AB:$AB,CB$4)</f>
        <v>0</v>
      </c>
      <c r="CC42" s="108">
        <f>SUMIFS('Detalii blocuri'!$K:$K,'Detalii blocuri'!$E:$E,$C42,'Detalii blocuri'!$F:$F,$D42,'Detalii blocuri'!$AB:$AB,CC$4)</f>
        <v>0</v>
      </c>
      <c r="CD42" s="108">
        <f>SUMIFS('Detalii blocuri'!$K:$K,'Detalii blocuri'!$E:$E,$C42,'Detalii blocuri'!$F:$F,$D42,'Detalii blocuri'!$AB:$AB,CD$4)</f>
        <v>0</v>
      </c>
      <c r="CE42" s="46">
        <f>SUMIFS('Detalii blocuri'!$K:$K,'Detalii blocuri'!$E:$E,$C42,'Detalii blocuri'!$F:$F,$D42,'Detalii blocuri'!$AB:$AB,CE$4)</f>
        <v>0</v>
      </c>
      <c r="CF42" s="108">
        <f>SUMIFS('Detalii blocuri'!$K:$K,'Detalii blocuri'!$E:$E,$C42,'Detalii blocuri'!$F:$F,$D42,'Detalii blocuri'!$AB:$AB,CF$4)</f>
        <v>0</v>
      </c>
      <c r="CG42" s="108">
        <f>SUMIFS('Detalii blocuri'!$K:$K,'Detalii blocuri'!$E:$E,$C42,'Detalii blocuri'!$F:$F,$D42,'Detalii blocuri'!$AB:$AB,CG$4)</f>
        <v>0</v>
      </c>
      <c r="CH42" s="46">
        <f>SUMIFS('Detalii blocuri'!$K:$K,'Detalii blocuri'!$E:$E,$C42,'Detalii blocuri'!$F:$F,$D42,'Detalii blocuri'!$AB:$AB,CH$4)</f>
        <v>0</v>
      </c>
      <c r="CI42" s="108">
        <f>SUMIFS('Detalii blocuri'!$K:$K,'Detalii blocuri'!$E:$E,$C42,'Detalii blocuri'!$F:$F,$D42,'Detalii blocuri'!$AB:$AB,CI$4)</f>
        <v>0</v>
      </c>
      <c r="CJ42" s="108">
        <f>SUMIFS('Detalii blocuri'!$K:$K,'Detalii blocuri'!$E:$E,$C42,'Detalii blocuri'!$F:$F,$D42,'Detalii blocuri'!$AB:$AB,CJ$4)</f>
        <v>0</v>
      </c>
      <c r="CK42" s="109">
        <f>SUMIFS('Detalii blocuri'!$N:$N,'Detalii blocuri'!$E:$E,$C42,'Detalii blocuri'!$F:$F,$D42,'Detalii blocuri'!$AB:$AB,BW$4)</f>
        <v>0</v>
      </c>
      <c r="CL42" s="110">
        <f>SUMIFS('Detalii blocuri'!$N:$N,'Detalii blocuri'!$E:$E,$C42,'Detalii blocuri'!$F:$F,$D42,'Detalii blocuri'!$AB:$AB,BX$4)</f>
        <v>0</v>
      </c>
      <c r="CM42" s="110">
        <f>SUMIFS('Detalii blocuri'!$N:$N,'Detalii blocuri'!$E:$E,$C42,'Detalii blocuri'!$F:$F,$D42,'Detalii blocuri'!$AB:$AB,BY$4)</f>
        <v>0</v>
      </c>
      <c r="CN42" s="110">
        <f>SUMIFS('Detalii blocuri'!$N:$N,'Detalii blocuri'!$E:$E,$C42,'Detalii blocuri'!$F:$F,$D42,'Detalii blocuri'!$AB:$AB,BZ$4)</f>
        <v>0</v>
      </c>
      <c r="CO42" s="110">
        <f>SUMIFS('Detalii blocuri'!$N:$N,'Detalii blocuri'!$E:$E,$C42,'Detalii blocuri'!$F:$F,$D42,'Detalii blocuri'!$AB:$AB,CA$4)</f>
        <v>0</v>
      </c>
      <c r="CP42" s="48">
        <f>SUMIFS('Detalii blocuri'!$N:$N,'Detalii blocuri'!$E:$E,$C42,'Detalii blocuri'!$F:$F,$D42,'Detalii blocuri'!$AB:$AB,CB$4)</f>
        <v>0</v>
      </c>
      <c r="CQ42" s="110">
        <f>SUMIFS('Detalii blocuri'!$N:$N,'Detalii blocuri'!$E:$E,$C42,'Detalii blocuri'!$F:$F,$D42,'Detalii blocuri'!$AB:$AB,CC$4)</f>
        <v>0</v>
      </c>
      <c r="CR42" s="110">
        <f>SUMIFS('Detalii blocuri'!$N:$N,'Detalii blocuri'!$E:$E,$C42,'Detalii blocuri'!$F:$F,$D42,'Detalii blocuri'!$AB:$AB,CD$4)</f>
        <v>0</v>
      </c>
      <c r="CS42" s="48">
        <f>SUMIFS('Detalii blocuri'!$N:$N,'Detalii blocuri'!$E:$E,$C42,'Detalii blocuri'!$F:$F,$D42,'Detalii blocuri'!$AB:$AB,CE$4)</f>
        <v>0</v>
      </c>
      <c r="CT42" s="110">
        <f>SUMIFS('Detalii blocuri'!$N:$N,'Detalii blocuri'!$E:$E,$C42,'Detalii blocuri'!$F:$F,$D42,'Detalii blocuri'!$AB:$AB,CF$4)</f>
        <v>0</v>
      </c>
      <c r="CU42" s="110">
        <f>SUMIFS('Detalii blocuri'!$N:$N,'Detalii blocuri'!$E:$E,$C42,'Detalii blocuri'!$F:$F,$D42,'Detalii blocuri'!$AB:$AB,CG$4)</f>
        <v>0</v>
      </c>
      <c r="CV42" s="48">
        <f>SUMIFS('Detalii blocuri'!$N:$N,'Detalii blocuri'!$E:$E,$C42,'Detalii blocuri'!$F:$F,$D42,'Detalii blocuri'!$AB:$AB,CH$4)</f>
        <v>0</v>
      </c>
      <c r="CW42" s="110">
        <f>SUMIFS('Detalii blocuri'!$N:$N,'Detalii blocuri'!$E:$E,$C42,'Detalii blocuri'!$F:$F,$D42,'Detalii blocuri'!$AB:$AB,CI$4)</f>
        <v>0</v>
      </c>
      <c r="CX42" s="110">
        <f>SUMIFS('Detalii blocuri'!$N:$N,'Detalii blocuri'!$E:$E,$C42,'Detalii blocuri'!$F:$F,$D42,'Detalii blocuri'!$AB:$AB,CJ$4)</f>
        <v>0</v>
      </c>
      <c r="CY42" s="111">
        <f>COUNTIFS('Detalii blocuri'!$E:$E,$C42,'Detalii blocuri'!$F:$F,$D42,'Detalii blocuri'!$L:$L,CY$3)</f>
        <v>0</v>
      </c>
      <c r="CZ42" s="112">
        <f>COUNTIFS('Detalii blocuri'!$E:$E,$C42,'Detalii blocuri'!$F:$F,$D42,'Detalii blocuri'!$L:$L,CZ$3)</f>
        <v>0</v>
      </c>
      <c r="DA42" s="112">
        <f>COUNTIFS('Detalii blocuri'!$E:$E,$C42,'Detalii blocuri'!$F:$F,$D42,'Detalii blocuri'!$L:$L,DA$3)</f>
        <v>0</v>
      </c>
      <c r="DB42" s="112">
        <f>COUNTIFS('Detalii blocuri'!$E:$E,$C42,'Detalii blocuri'!$F:$F,$D42,'Detalii blocuri'!$L:$L,DB$3)</f>
        <v>0</v>
      </c>
      <c r="DC42" s="112">
        <f>COUNTIFS('Detalii blocuri'!$E:$E,$C42,'Detalii blocuri'!$F:$F,$D42,'Detalii blocuri'!$L:$L,DC$3)</f>
        <v>0</v>
      </c>
      <c r="DD42" s="140">
        <f>COUNTIFS('Detalii blocuri'!$E:$E,$C42,'Detalii blocuri'!$F:$F,$D42,'Detalii blocuri'!$L:$L,DD$3)</f>
        <v>0</v>
      </c>
      <c r="DE42" s="112">
        <f>COUNTIFS('Detalii blocuri'!$E:$E,$C42,'Detalii blocuri'!$F:$F,$D42,'Detalii blocuri'!$L:$L,DE$3)</f>
        <v>0</v>
      </c>
      <c r="DF42" s="112">
        <f>COUNTIFS('Detalii blocuri'!$E:$E,$C42,'Detalii blocuri'!$F:$F,$D42,'Detalii blocuri'!$L:$L,DF$3)</f>
        <v>0</v>
      </c>
      <c r="DG42" s="112">
        <f>COUNTIFS('Detalii blocuri'!$E:$E,$C42,'Detalii blocuri'!$F:$F,$D42,'Detalii blocuri'!$L:$L,DG$3)</f>
        <v>0</v>
      </c>
      <c r="DH42" s="112">
        <f>COUNTIFS('Detalii blocuri'!$E:$E,$C42,'Detalii blocuri'!$F:$F,$D42,'Detalii blocuri'!$L:$L,DH$3)</f>
        <v>0</v>
      </c>
      <c r="DI42" s="140">
        <f>COUNTIFS('Detalii blocuri'!$E:$E,$C42,'Detalii blocuri'!$F:$F,$D42,'Detalii blocuri'!$L:$L,DI$3)</f>
        <v>0</v>
      </c>
      <c r="DJ42" s="112">
        <f>COUNTIFS('Detalii blocuri'!$E:$E,$C42,'Detalii blocuri'!$F:$F,$D42,'Detalii blocuri'!$L:$L,DJ$3)</f>
        <v>0</v>
      </c>
      <c r="DK42" s="112">
        <f>COUNTIFS('Detalii blocuri'!$E:$E,$C42,'Detalii blocuri'!$F:$F,$D42,'Detalii blocuri'!$L:$L,DK$3)</f>
        <v>0</v>
      </c>
      <c r="DL42" s="112">
        <f>COUNTIFS('Detalii blocuri'!$E:$E,$C42,'Detalii blocuri'!$F:$F,$D42,'Detalii blocuri'!$L:$L,DL$3)</f>
        <v>0</v>
      </c>
      <c r="DM42" s="112">
        <f>COUNTIFS('Detalii blocuri'!$E:$E,$C42,'Detalii blocuri'!$F:$F,$D42,'Detalii blocuri'!$L:$L,DM$3)</f>
        <v>0</v>
      </c>
      <c r="DN42" s="140">
        <f>COUNTIFS('Detalii blocuri'!$E:$E,$C42,'Detalii blocuri'!$F:$F,$D42,'Detalii blocuri'!$L:$L,DN$3)</f>
        <v>0</v>
      </c>
      <c r="DO42" s="112">
        <f>COUNTIFS('Detalii blocuri'!$E:$E,$C42,'Detalii blocuri'!$F:$F,$D42,'Detalii blocuri'!$L:$L,DO$3)</f>
        <v>0</v>
      </c>
      <c r="DP42" s="112">
        <f>COUNTIFS('Detalii blocuri'!$E:$E,$C42,'Detalii blocuri'!$F:$F,$D42,'Detalii blocuri'!$L:$L,DP$3)</f>
        <v>0</v>
      </c>
      <c r="DQ42" s="112">
        <f>COUNTIFS('Detalii blocuri'!$E:$E,$C42,'Detalii blocuri'!$F:$F,$D42,'Detalii blocuri'!$L:$L,DQ$3)</f>
        <v>0</v>
      </c>
      <c r="DR42" s="112">
        <f>COUNTIFS('Detalii blocuri'!$E:$E,$C42,'Detalii blocuri'!$F:$F,$D42,'Detalii blocuri'!$L:$L,DR$3)</f>
        <v>0</v>
      </c>
      <c r="DS42" s="140">
        <f>COUNTIFS('Detalii blocuri'!$E:$E,$C42,'Detalii blocuri'!$F:$F,$D42,'Detalii blocuri'!$L:$L,DS$3)</f>
        <v>0</v>
      </c>
      <c r="DT42" s="112">
        <f>COUNTIFS('Detalii blocuri'!$E:$E,$C42,'Detalii blocuri'!$F:$F,$D42,'Detalii blocuri'!$L:$L,DT$3)</f>
        <v>0</v>
      </c>
      <c r="DU42" s="112">
        <f>COUNTIFS('Detalii blocuri'!$E:$E,$C42,'Detalii blocuri'!$F:$F,$D42,'Detalii blocuri'!$L:$L,DU$3)</f>
        <v>0</v>
      </c>
      <c r="DV42" s="112">
        <f>COUNTIFS('Detalii blocuri'!$E:$E,$C42,'Detalii blocuri'!$F:$F,$D42,'Detalii blocuri'!$L:$L,DV$3)</f>
        <v>0</v>
      </c>
      <c r="DW42" s="112">
        <f>COUNTIFS('Detalii blocuri'!$E:$E,$C42,'Detalii blocuri'!$F:$F,$D42,'Detalii blocuri'!$L:$L,DW$3)</f>
        <v>0</v>
      </c>
      <c r="DX42" s="140">
        <f>COUNTIFS('Detalii blocuri'!$E:$E,$C42,'Detalii blocuri'!$F:$F,$D42,'Detalii blocuri'!$L:$L,DX$3)</f>
        <v>0</v>
      </c>
      <c r="DY42" s="112">
        <f>COUNTIFS('Detalii blocuri'!$E:$E,$C42,'Detalii blocuri'!$F:$F,$D42,'Detalii blocuri'!$L:$L,DY$3)</f>
        <v>0</v>
      </c>
      <c r="DZ42" s="112">
        <f>COUNTIFS('Detalii blocuri'!$E:$E,$C42,'Detalii blocuri'!$F:$F,$D42,'Detalii blocuri'!$L:$L,DZ$3)</f>
        <v>0</v>
      </c>
      <c r="EA42" s="112">
        <f>COUNTIFS('Detalii blocuri'!$E:$E,$C42,'Detalii blocuri'!$F:$F,$D42,'Detalii blocuri'!$L:$L,EA$3)</f>
        <v>0</v>
      </c>
    </row>
    <row r="43" spans="2:131">
      <c r="B43" s="258" t="s">
        <v>650</v>
      </c>
      <c r="C43" s="363" t="s">
        <v>206</v>
      </c>
      <c r="D43" s="261" t="s">
        <v>1198</v>
      </c>
      <c r="E43" s="261"/>
      <c r="F43" s="262" t="s">
        <v>1054</v>
      </c>
      <c r="G43" s="300" t="s">
        <v>9</v>
      </c>
      <c r="H43" s="257" t="s">
        <v>9</v>
      </c>
      <c r="I43" s="318"/>
      <c r="J43" s="259">
        <v>47.01</v>
      </c>
      <c r="K43" s="259">
        <v>23.69</v>
      </c>
      <c r="L43" s="319">
        <v>1325</v>
      </c>
      <c r="M43" s="320">
        <v>1493</v>
      </c>
      <c r="N43" s="320">
        <v>1809</v>
      </c>
      <c r="O43" s="320">
        <v>1967</v>
      </c>
      <c r="P43" s="320"/>
      <c r="Q43" s="320"/>
      <c r="R43" s="320"/>
      <c r="S43" s="320"/>
      <c r="T43" s="320"/>
      <c r="U43" s="320"/>
      <c r="V43" s="321"/>
      <c r="W43" s="334">
        <f t="shared" si="1"/>
        <v>0.67361464158617179</v>
      </c>
      <c r="X43" s="335" t="str">
        <f t="shared" si="2"/>
        <v/>
      </c>
      <c r="Y43" s="301"/>
      <c r="Z43" s="301"/>
      <c r="AA43" s="301">
        <f t="shared" si="18"/>
        <v>0</v>
      </c>
      <c r="AB43" s="68">
        <f t="shared" si="16"/>
        <v>0</v>
      </c>
      <c r="AC43" s="301" t="e">
        <f t="shared" si="17"/>
        <v>#DIV/0!</v>
      </c>
      <c r="AD43" s="301">
        <v>3</v>
      </c>
      <c r="AE43" s="322"/>
      <c r="AF43" s="323" t="e">
        <f>COUNTIFS('Detalii blocuri'!AI:AI,"*/planuri*",'Detalii blocuri'!E:E,C43,'Detalii blocuri'!F:F,D43)/AJ43</f>
        <v>#DIV/0!</v>
      </c>
      <c r="AG43" s="324" t="e">
        <f>COUNTIFS('Detalii blocuri'!K:K,"&gt;0",'Detalii blocuri'!E:E,C43,'Detalii blocuri'!F:F,D43)/AJ43</f>
        <v>#DIV/0!</v>
      </c>
      <c r="AH43" s="324" t="e">
        <f>COUNTIFS('Detalii blocuri'!N:N,"&gt;0",'Detalii blocuri'!E:E,C43,'Detalii blocuri'!F:F,D43)/AJ43</f>
        <v>#DIV/0!</v>
      </c>
      <c r="AI43" s="325" t="e">
        <f t="shared" si="19"/>
        <v>#DIV/0!</v>
      </c>
      <c r="AJ43" s="326">
        <f>COUNTIFS('Detalii blocuri'!C:C,"&gt;0",'Detalii blocuri'!E:E,C43,'Detalii blocuri'!F:F,D43)</f>
        <v>0</v>
      </c>
      <c r="AK43" s="47">
        <f>SUMIFS('Detalii blocuri'!K:K,'Detalii blocuri'!E:E,C43,'Detalii blocuri'!F:F,D43)</f>
        <v>0</v>
      </c>
      <c r="AL43" s="47">
        <f>SUMIFS('Detalii blocuri'!N:N,'Detalii blocuri'!E:E,C43,'Detalii blocuri'!F:F,D43)</f>
        <v>0</v>
      </c>
      <c r="AM43" s="327" t="e">
        <f t="shared" si="20"/>
        <v>#DIV/0!</v>
      </c>
      <c r="AN43" s="65" t="e">
        <f>COUNTIFS('Detalii blocuri'!C:C,"&gt;0",'Detalii blocuri'!J:J,"da*",'Detalii blocuri'!E:E,C43,'Detalii blocuri'!F:F,D43)/AJ43</f>
        <v>#DIV/0!</v>
      </c>
      <c r="AO43" s="66" t="e">
        <f>SUMIFS('Detalii blocuri'!K:K,'Detalii blocuri'!J:J,"da*",'Detalii blocuri'!E:E,C43,'Detalii blocuri'!F:F,D43)/AK43</f>
        <v>#DIV/0!</v>
      </c>
      <c r="AP43" s="67" t="e">
        <f>SUMIFS('Detalii blocuri'!N:N,'Detalii blocuri'!J:J,"da*",'Detalii blocuri'!E:E,C43,'Detalii blocuri'!F:F,D43)/AL43</f>
        <v>#DIV/0!</v>
      </c>
      <c r="AQ43" s="328" t="e">
        <f>SUMIFS('Detalii blocuri'!N:N,'Detalii blocuri'!AD:AD,"*cf1*",'Detalii blocuri'!E:E,C43,'Detalii blocuri'!F:F,D43)/AL43</f>
        <v>#DIV/0!</v>
      </c>
      <c r="AR43" s="329" t="e">
        <f>SUMIFS('Detalii blocuri'!N:N,'Detalii blocuri'!AD:AD,"*cf2*",'Detalii blocuri'!E:E,C43,'Detalii blocuri'!F:F,D43)/AL43</f>
        <v>#DIV/0!</v>
      </c>
      <c r="AS43" s="330" t="e">
        <f>SUMIFS('Detalii blocuri'!N:N,'Detalii blocuri'!AD:AD,"*cf3*",'Detalii blocuri'!E:E,C43,'Detalii blocuri'!F:F,D43)/AL43</f>
        <v>#DIV/0!</v>
      </c>
      <c r="AT43" s="330" t="e">
        <f>SUMIFS('Detalii blocuri'!N:N,'Detalii blocuri'!AD:AD,"*cămin*",'Detalii blocuri'!E:E,C43,'Detalii blocuri'!F:F,D43)/AL43</f>
        <v>#DIV/0!</v>
      </c>
      <c r="AU43" s="330" t="e">
        <f t="shared" si="21"/>
        <v>#DIV/0!</v>
      </c>
      <c r="AV43" s="331">
        <f>SUMIFS('Detalii blocuri'!O:O,'Detalii blocuri'!E:E,C43,'Detalii blocuri'!F:F,D43)</f>
        <v>0</v>
      </c>
      <c r="AW43" s="332">
        <f>SUMIFS('Detalii blocuri'!P:P,'Detalii blocuri'!E:E,C43,'Detalii blocuri'!F:F,D43)</f>
        <v>0</v>
      </c>
      <c r="AX43" s="332">
        <f>SUMIFS('Detalii blocuri'!Q:Q,'Detalii blocuri'!E:E,C43,'Detalii blocuri'!F:F,D43)</f>
        <v>0</v>
      </c>
      <c r="AY43" s="332">
        <f>SUMIFS('Detalii blocuri'!R:R,'Detalii blocuri'!E:E,C43,'Detalii blocuri'!F:F,D43)</f>
        <v>0</v>
      </c>
      <c r="AZ43" s="332">
        <f>SUMIFS('Detalii blocuri'!S:S,'Detalii blocuri'!E:E,C43,'Detalii blocuri'!F:F,D43)</f>
        <v>0</v>
      </c>
      <c r="BA43" s="332">
        <f>SUMIFS('Detalii blocuri'!T:T,'Detalii blocuri'!E:E,C43,'Detalii blocuri'!F:F,D43)</f>
        <v>0</v>
      </c>
      <c r="BB43" s="333">
        <f t="shared" si="22"/>
        <v>0</v>
      </c>
      <c r="BC43" s="100" t="e">
        <f t="shared" si="23"/>
        <v>#DIV/0!</v>
      </c>
      <c r="BD43" s="97" t="e">
        <f t="shared" si="24"/>
        <v>#DIV/0!</v>
      </c>
      <c r="BE43" s="97" t="e">
        <f t="shared" si="25"/>
        <v>#DIV/0!</v>
      </c>
      <c r="BF43" s="97" t="e">
        <f t="shared" si="26"/>
        <v>#DIV/0!</v>
      </c>
      <c r="BG43" s="97" t="e">
        <f t="shared" si="27"/>
        <v>#DIV/0!</v>
      </c>
      <c r="BH43" s="98" t="e">
        <f t="shared" si="28"/>
        <v>#DIV/0!</v>
      </c>
      <c r="BI43" s="105">
        <f>COUNTIFS('Detalii blocuri'!$E:$E,$C43,'Detalii blocuri'!$F:$F,$D43,'Detalii blocuri'!$AB:$AB,BI$4)</f>
        <v>0</v>
      </c>
      <c r="BJ43" s="106">
        <f>COUNTIFS('Detalii blocuri'!$E:$E,$C43,'Detalii blocuri'!$F:$F,$D43,'Detalii blocuri'!$AB:$AB,BJ$4)</f>
        <v>0</v>
      </c>
      <c r="BK43" s="106">
        <f>COUNTIFS('Detalii blocuri'!$E:$E,$C43,'Detalii blocuri'!$F:$F,$D43,'Detalii blocuri'!$AB:$AB,BK$4)</f>
        <v>0</v>
      </c>
      <c r="BL43" s="106">
        <f>COUNTIFS('Detalii blocuri'!$E:$E,$C43,'Detalii blocuri'!$F:$F,$D43,'Detalii blocuri'!$AB:$AB,BL$4)</f>
        <v>0</v>
      </c>
      <c r="BM43" s="106">
        <f>COUNTIFS('Detalii blocuri'!$E:$E,$C43,'Detalii blocuri'!$F:$F,$D43,'Detalii blocuri'!$AB:$AB,BM$4)</f>
        <v>0</v>
      </c>
      <c r="BN43" s="45">
        <f>COUNTIFS('Detalii blocuri'!$E:$E,$C43,'Detalii blocuri'!$F:$F,$D43,'Detalii blocuri'!$AB:$AB,BN$4)</f>
        <v>0</v>
      </c>
      <c r="BO43" s="106">
        <f>COUNTIFS('Detalii blocuri'!$E:$E,$C43,'Detalii blocuri'!$F:$F,$D43,'Detalii blocuri'!$AB:$AB,BO$4)</f>
        <v>0</v>
      </c>
      <c r="BP43" s="106">
        <f>COUNTIFS('Detalii blocuri'!$E:$E,$C43,'Detalii blocuri'!$F:$F,$D43,'Detalii blocuri'!$AB:$AB,BP$4)</f>
        <v>0</v>
      </c>
      <c r="BQ43" s="45">
        <f>COUNTIFS('Detalii blocuri'!$E:$E,$C43,'Detalii blocuri'!$F:$F,$D43,'Detalii blocuri'!$AB:$AB,BQ$4)</f>
        <v>0</v>
      </c>
      <c r="BR43" s="106">
        <f>COUNTIFS('Detalii blocuri'!$E:$E,$C43,'Detalii blocuri'!$F:$F,$D43,'Detalii blocuri'!$AB:$AB,BR$4)</f>
        <v>0</v>
      </c>
      <c r="BS43" s="106">
        <f>COUNTIFS('Detalii blocuri'!$E:$E,$C43,'Detalii blocuri'!$F:$F,$D43,'Detalii blocuri'!$AB:$AB,BS$4)</f>
        <v>0</v>
      </c>
      <c r="BT43" s="45">
        <f>COUNTIFS('Detalii blocuri'!$E:$E,$C43,'Detalii blocuri'!$F:$F,$D43,'Detalii blocuri'!$AB:$AB,BT$4)</f>
        <v>0</v>
      </c>
      <c r="BU43" s="106">
        <f>COUNTIFS('Detalii blocuri'!$E:$E,$C43,'Detalii blocuri'!$F:$F,$D43,'Detalii blocuri'!$AB:$AB,BU$4)</f>
        <v>0</v>
      </c>
      <c r="BV43" s="106">
        <f>COUNTIFS('Detalii blocuri'!$E:$E,$C43,'Detalii blocuri'!$F:$F,$D43,'Detalii blocuri'!$AB:$AB,BV$4)</f>
        <v>0</v>
      </c>
      <c r="BW43" s="107">
        <f>SUMIFS('Detalii blocuri'!$K:$K,'Detalii blocuri'!$E:$E,$C43,'Detalii blocuri'!$F:$F,$D43,'Detalii blocuri'!$AB:$AB,BW$4)</f>
        <v>0</v>
      </c>
      <c r="BX43" s="108">
        <f>SUMIFS('Detalii blocuri'!$K:$K,'Detalii blocuri'!$E:$E,$C43,'Detalii blocuri'!$F:$F,$D43,'Detalii blocuri'!$AB:$AB,BX$4)</f>
        <v>0</v>
      </c>
      <c r="BY43" s="108">
        <f>SUMIFS('Detalii blocuri'!$K:$K,'Detalii blocuri'!$E:$E,$C43,'Detalii blocuri'!$F:$F,$D43,'Detalii blocuri'!$AB:$AB,BY$4)</f>
        <v>0</v>
      </c>
      <c r="BZ43" s="108">
        <f>SUMIFS('Detalii blocuri'!$K:$K,'Detalii blocuri'!$E:$E,$C43,'Detalii blocuri'!$F:$F,$D43,'Detalii blocuri'!$AB:$AB,BZ$4)</f>
        <v>0</v>
      </c>
      <c r="CA43" s="108">
        <f>SUMIFS('Detalii blocuri'!$K:$K,'Detalii blocuri'!$E:$E,$C43,'Detalii blocuri'!$F:$F,$D43,'Detalii blocuri'!$AB:$AB,CA$4)</f>
        <v>0</v>
      </c>
      <c r="CB43" s="46">
        <f>SUMIFS('Detalii blocuri'!$K:$K,'Detalii blocuri'!$E:$E,$C43,'Detalii blocuri'!$F:$F,$D43,'Detalii blocuri'!$AB:$AB,CB$4)</f>
        <v>0</v>
      </c>
      <c r="CC43" s="108">
        <f>SUMIFS('Detalii blocuri'!$K:$K,'Detalii blocuri'!$E:$E,$C43,'Detalii blocuri'!$F:$F,$D43,'Detalii blocuri'!$AB:$AB,CC$4)</f>
        <v>0</v>
      </c>
      <c r="CD43" s="108">
        <f>SUMIFS('Detalii blocuri'!$K:$K,'Detalii blocuri'!$E:$E,$C43,'Detalii blocuri'!$F:$F,$D43,'Detalii blocuri'!$AB:$AB,CD$4)</f>
        <v>0</v>
      </c>
      <c r="CE43" s="46">
        <f>SUMIFS('Detalii blocuri'!$K:$K,'Detalii blocuri'!$E:$E,$C43,'Detalii blocuri'!$F:$F,$D43,'Detalii blocuri'!$AB:$AB,CE$4)</f>
        <v>0</v>
      </c>
      <c r="CF43" s="108">
        <f>SUMIFS('Detalii blocuri'!$K:$K,'Detalii blocuri'!$E:$E,$C43,'Detalii blocuri'!$F:$F,$D43,'Detalii blocuri'!$AB:$AB,CF$4)</f>
        <v>0</v>
      </c>
      <c r="CG43" s="108">
        <f>SUMIFS('Detalii blocuri'!$K:$K,'Detalii blocuri'!$E:$E,$C43,'Detalii blocuri'!$F:$F,$D43,'Detalii blocuri'!$AB:$AB,CG$4)</f>
        <v>0</v>
      </c>
      <c r="CH43" s="46">
        <f>SUMIFS('Detalii blocuri'!$K:$K,'Detalii blocuri'!$E:$E,$C43,'Detalii blocuri'!$F:$F,$D43,'Detalii blocuri'!$AB:$AB,CH$4)</f>
        <v>0</v>
      </c>
      <c r="CI43" s="108">
        <f>SUMIFS('Detalii blocuri'!$K:$K,'Detalii blocuri'!$E:$E,$C43,'Detalii blocuri'!$F:$F,$D43,'Detalii blocuri'!$AB:$AB,CI$4)</f>
        <v>0</v>
      </c>
      <c r="CJ43" s="108">
        <f>SUMIFS('Detalii blocuri'!$K:$K,'Detalii blocuri'!$E:$E,$C43,'Detalii blocuri'!$F:$F,$D43,'Detalii blocuri'!$AB:$AB,CJ$4)</f>
        <v>0</v>
      </c>
      <c r="CK43" s="109">
        <f>SUMIFS('Detalii blocuri'!$N:$N,'Detalii blocuri'!$E:$E,$C43,'Detalii blocuri'!$F:$F,$D43,'Detalii blocuri'!$AB:$AB,BW$4)</f>
        <v>0</v>
      </c>
      <c r="CL43" s="110">
        <f>SUMIFS('Detalii blocuri'!$N:$N,'Detalii blocuri'!$E:$E,$C43,'Detalii blocuri'!$F:$F,$D43,'Detalii blocuri'!$AB:$AB,BX$4)</f>
        <v>0</v>
      </c>
      <c r="CM43" s="110">
        <f>SUMIFS('Detalii blocuri'!$N:$N,'Detalii blocuri'!$E:$E,$C43,'Detalii blocuri'!$F:$F,$D43,'Detalii blocuri'!$AB:$AB,BY$4)</f>
        <v>0</v>
      </c>
      <c r="CN43" s="110">
        <f>SUMIFS('Detalii blocuri'!$N:$N,'Detalii blocuri'!$E:$E,$C43,'Detalii blocuri'!$F:$F,$D43,'Detalii blocuri'!$AB:$AB,BZ$4)</f>
        <v>0</v>
      </c>
      <c r="CO43" s="110">
        <f>SUMIFS('Detalii blocuri'!$N:$N,'Detalii blocuri'!$E:$E,$C43,'Detalii blocuri'!$F:$F,$D43,'Detalii blocuri'!$AB:$AB,CA$4)</f>
        <v>0</v>
      </c>
      <c r="CP43" s="48">
        <f>SUMIFS('Detalii blocuri'!$N:$N,'Detalii blocuri'!$E:$E,$C43,'Detalii blocuri'!$F:$F,$D43,'Detalii blocuri'!$AB:$AB,CB$4)</f>
        <v>0</v>
      </c>
      <c r="CQ43" s="110">
        <f>SUMIFS('Detalii blocuri'!$N:$N,'Detalii blocuri'!$E:$E,$C43,'Detalii blocuri'!$F:$F,$D43,'Detalii blocuri'!$AB:$AB,CC$4)</f>
        <v>0</v>
      </c>
      <c r="CR43" s="110">
        <f>SUMIFS('Detalii blocuri'!$N:$N,'Detalii blocuri'!$E:$E,$C43,'Detalii blocuri'!$F:$F,$D43,'Detalii blocuri'!$AB:$AB,CD$4)</f>
        <v>0</v>
      </c>
      <c r="CS43" s="48">
        <f>SUMIFS('Detalii blocuri'!$N:$N,'Detalii blocuri'!$E:$E,$C43,'Detalii blocuri'!$F:$F,$D43,'Detalii blocuri'!$AB:$AB,CE$4)</f>
        <v>0</v>
      </c>
      <c r="CT43" s="110">
        <f>SUMIFS('Detalii blocuri'!$N:$N,'Detalii blocuri'!$E:$E,$C43,'Detalii blocuri'!$F:$F,$D43,'Detalii blocuri'!$AB:$AB,CF$4)</f>
        <v>0</v>
      </c>
      <c r="CU43" s="110">
        <f>SUMIFS('Detalii blocuri'!$N:$N,'Detalii blocuri'!$E:$E,$C43,'Detalii blocuri'!$F:$F,$D43,'Detalii blocuri'!$AB:$AB,CG$4)</f>
        <v>0</v>
      </c>
      <c r="CV43" s="48">
        <f>SUMIFS('Detalii blocuri'!$N:$N,'Detalii blocuri'!$E:$E,$C43,'Detalii blocuri'!$F:$F,$D43,'Detalii blocuri'!$AB:$AB,CH$4)</f>
        <v>0</v>
      </c>
      <c r="CW43" s="110">
        <f>SUMIFS('Detalii blocuri'!$N:$N,'Detalii blocuri'!$E:$E,$C43,'Detalii blocuri'!$F:$F,$D43,'Detalii blocuri'!$AB:$AB,CI$4)</f>
        <v>0</v>
      </c>
      <c r="CX43" s="110">
        <f>SUMIFS('Detalii blocuri'!$N:$N,'Detalii blocuri'!$E:$E,$C43,'Detalii blocuri'!$F:$F,$D43,'Detalii blocuri'!$AB:$AB,CJ$4)</f>
        <v>0</v>
      </c>
      <c r="CY43" s="111">
        <f>COUNTIFS('Detalii blocuri'!$E:$E,$C43,'Detalii blocuri'!$F:$F,$D43,'Detalii blocuri'!$L:$L,CY$3)</f>
        <v>0</v>
      </c>
      <c r="CZ43" s="112">
        <f>COUNTIFS('Detalii blocuri'!$E:$E,$C43,'Detalii blocuri'!$F:$F,$D43,'Detalii blocuri'!$L:$L,CZ$3)</f>
        <v>0</v>
      </c>
      <c r="DA43" s="112">
        <f>COUNTIFS('Detalii blocuri'!$E:$E,$C43,'Detalii blocuri'!$F:$F,$D43,'Detalii blocuri'!$L:$L,DA$3)</f>
        <v>0</v>
      </c>
      <c r="DB43" s="112">
        <f>COUNTIFS('Detalii blocuri'!$E:$E,$C43,'Detalii blocuri'!$F:$F,$D43,'Detalii blocuri'!$L:$L,DB$3)</f>
        <v>0</v>
      </c>
      <c r="DC43" s="112">
        <f>COUNTIFS('Detalii blocuri'!$E:$E,$C43,'Detalii blocuri'!$F:$F,$D43,'Detalii blocuri'!$L:$L,DC$3)</f>
        <v>0</v>
      </c>
      <c r="DD43" s="140">
        <f>COUNTIFS('Detalii blocuri'!$E:$E,$C43,'Detalii blocuri'!$F:$F,$D43,'Detalii blocuri'!$L:$L,DD$3)</f>
        <v>0</v>
      </c>
      <c r="DE43" s="112">
        <f>COUNTIFS('Detalii blocuri'!$E:$E,$C43,'Detalii blocuri'!$F:$F,$D43,'Detalii blocuri'!$L:$L,DE$3)</f>
        <v>0</v>
      </c>
      <c r="DF43" s="112">
        <f>COUNTIFS('Detalii blocuri'!$E:$E,$C43,'Detalii blocuri'!$F:$F,$D43,'Detalii blocuri'!$L:$L,DF$3)</f>
        <v>0</v>
      </c>
      <c r="DG43" s="112">
        <f>COUNTIFS('Detalii blocuri'!$E:$E,$C43,'Detalii blocuri'!$F:$F,$D43,'Detalii blocuri'!$L:$L,DG$3)</f>
        <v>0</v>
      </c>
      <c r="DH43" s="112">
        <f>COUNTIFS('Detalii blocuri'!$E:$E,$C43,'Detalii blocuri'!$F:$F,$D43,'Detalii blocuri'!$L:$L,DH$3)</f>
        <v>0</v>
      </c>
      <c r="DI43" s="140">
        <f>COUNTIFS('Detalii blocuri'!$E:$E,$C43,'Detalii blocuri'!$F:$F,$D43,'Detalii blocuri'!$L:$L,DI$3)</f>
        <v>0</v>
      </c>
      <c r="DJ43" s="112">
        <f>COUNTIFS('Detalii blocuri'!$E:$E,$C43,'Detalii blocuri'!$F:$F,$D43,'Detalii blocuri'!$L:$L,DJ$3)</f>
        <v>0</v>
      </c>
      <c r="DK43" s="112">
        <f>COUNTIFS('Detalii blocuri'!$E:$E,$C43,'Detalii blocuri'!$F:$F,$D43,'Detalii blocuri'!$L:$L,DK$3)</f>
        <v>0</v>
      </c>
      <c r="DL43" s="112">
        <f>COUNTIFS('Detalii blocuri'!$E:$E,$C43,'Detalii blocuri'!$F:$F,$D43,'Detalii blocuri'!$L:$L,DL$3)</f>
        <v>0</v>
      </c>
      <c r="DM43" s="112">
        <f>COUNTIFS('Detalii blocuri'!$E:$E,$C43,'Detalii blocuri'!$F:$F,$D43,'Detalii blocuri'!$L:$L,DM$3)</f>
        <v>0</v>
      </c>
      <c r="DN43" s="140">
        <f>COUNTIFS('Detalii blocuri'!$E:$E,$C43,'Detalii blocuri'!$F:$F,$D43,'Detalii blocuri'!$L:$L,DN$3)</f>
        <v>0</v>
      </c>
      <c r="DO43" s="112">
        <f>COUNTIFS('Detalii blocuri'!$E:$E,$C43,'Detalii blocuri'!$F:$F,$D43,'Detalii blocuri'!$L:$L,DO$3)</f>
        <v>0</v>
      </c>
      <c r="DP43" s="112">
        <f>COUNTIFS('Detalii blocuri'!$E:$E,$C43,'Detalii blocuri'!$F:$F,$D43,'Detalii blocuri'!$L:$L,DP$3)</f>
        <v>0</v>
      </c>
      <c r="DQ43" s="112">
        <f>COUNTIFS('Detalii blocuri'!$E:$E,$C43,'Detalii blocuri'!$F:$F,$D43,'Detalii blocuri'!$L:$L,DQ$3)</f>
        <v>0</v>
      </c>
      <c r="DR43" s="112">
        <f>COUNTIFS('Detalii blocuri'!$E:$E,$C43,'Detalii blocuri'!$F:$F,$D43,'Detalii blocuri'!$L:$L,DR$3)</f>
        <v>0</v>
      </c>
      <c r="DS43" s="140">
        <f>COUNTIFS('Detalii blocuri'!$E:$E,$C43,'Detalii blocuri'!$F:$F,$D43,'Detalii blocuri'!$L:$L,DS$3)</f>
        <v>0</v>
      </c>
      <c r="DT43" s="112">
        <f>COUNTIFS('Detalii blocuri'!$E:$E,$C43,'Detalii blocuri'!$F:$F,$D43,'Detalii blocuri'!$L:$L,DT$3)</f>
        <v>0</v>
      </c>
      <c r="DU43" s="112">
        <f>COUNTIFS('Detalii blocuri'!$E:$E,$C43,'Detalii blocuri'!$F:$F,$D43,'Detalii blocuri'!$L:$L,DU$3)</f>
        <v>0</v>
      </c>
      <c r="DV43" s="112">
        <f>COUNTIFS('Detalii blocuri'!$E:$E,$C43,'Detalii blocuri'!$F:$F,$D43,'Detalii blocuri'!$L:$L,DV$3)</f>
        <v>0</v>
      </c>
      <c r="DW43" s="112">
        <f>COUNTIFS('Detalii blocuri'!$E:$E,$C43,'Detalii blocuri'!$F:$F,$D43,'Detalii blocuri'!$L:$L,DW$3)</f>
        <v>0</v>
      </c>
      <c r="DX43" s="140">
        <f>COUNTIFS('Detalii blocuri'!$E:$E,$C43,'Detalii blocuri'!$F:$F,$D43,'Detalii blocuri'!$L:$L,DX$3)</f>
        <v>0</v>
      </c>
      <c r="DY43" s="112">
        <f>COUNTIFS('Detalii blocuri'!$E:$E,$C43,'Detalii blocuri'!$F:$F,$D43,'Detalii blocuri'!$L:$L,DY$3)</f>
        <v>0</v>
      </c>
      <c r="DZ43" s="112">
        <f>COUNTIFS('Detalii blocuri'!$E:$E,$C43,'Detalii blocuri'!$F:$F,$D43,'Detalii blocuri'!$L:$L,DZ$3)</f>
        <v>0</v>
      </c>
      <c r="EA43" s="112">
        <f>COUNTIFS('Detalii blocuri'!$E:$E,$C43,'Detalii blocuri'!$F:$F,$D43,'Detalii blocuri'!$L:$L,EA$3)</f>
        <v>0</v>
      </c>
    </row>
    <row r="44" spans="2:131">
      <c r="B44" s="258" t="s">
        <v>650</v>
      </c>
      <c r="C44" s="363" t="s">
        <v>206</v>
      </c>
      <c r="D44" s="261" t="s">
        <v>1068</v>
      </c>
      <c r="E44" s="261"/>
      <c r="F44" s="262" t="s">
        <v>1054</v>
      </c>
      <c r="G44" s="300" t="s">
        <v>9</v>
      </c>
      <c r="H44" s="257" t="s">
        <v>9</v>
      </c>
      <c r="I44" s="318"/>
      <c r="J44" s="259">
        <v>47.17</v>
      </c>
      <c r="K44" s="259">
        <v>23.92</v>
      </c>
      <c r="L44" s="319">
        <v>3001</v>
      </c>
      <c r="M44" s="320">
        <v>2733</v>
      </c>
      <c r="N44" s="320">
        <v>2975</v>
      </c>
      <c r="O44" s="320">
        <v>2861</v>
      </c>
      <c r="P44" s="320"/>
      <c r="Q44" s="320"/>
      <c r="R44" s="320"/>
      <c r="S44" s="320"/>
      <c r="T44" s="320"/>
      <c r="U44" s="320"/>
      <c r="V44" s="321"/>
      <c r="W44" s="334">
        <f t="shared" si="1"/>
        <v>1.0489339391821042</v>
      </c>
      <c r="X44" s="335" t="str">
        <f t="shared" si="2"/>
        <v/>
      </c>
      <c r="Y44" s="301"/>
      <c r="Z44" s="301"/>
      <c r="AA44" s="301">
        <f t="shared" si="18"/>
        <v>0</v>
      </c>
      <c r="AB44" s="68">
        <f t="shared" si="16"/>
        <v>0</v>
      </c>
      <c r="AC44" s="301" t="e">
        <f t="shared" si="17"/>
        <v>#DIV/0!</v>
      </c>
      <c r="AD44" s="301">
        <v>3</v>
      </c>
      <c r="AE44" s="322"/>
      <c r="AF44" s="323" t="e">
        <f>COUNTIFS('Detalii blocuri'!AI:AI,"*/planuri*",'Detalii blocuri'!E:E,C44,'Detalii blocuri'!F:F,D44)/AJ44</f>
        <v>#DIV/0!</v>
      </c>
      <c r="AG44" s="324" t="e">
        <f>COUNTIFS('Detalii blocuri'!K:K,"&gt;0",'Detalii blocuri'!E:E,C44,'Detalii blocuri'!F:F,D44)/AJ44</f>
        <v>#DIV/0!</v>
      </c>
      <c r="AH44" s="324" t="e">
        <f>COUNTIFS('Detalii blocuri'!N:N,"&gt;0",'Detalii blocuri'!E:E,C44,'Detalii blocuri'!F:F,D44)/AJ44</f>
        <v>#DIV/0!</v>
      </c>
      <c r="AI44" s="325" t="e">
        <f t="shared" si="19"/>
        <v>#DIV/0!</v>
      </c>
      <c r="AJ44" s="326">
        <f>COUNTIFS('Detalii blocuri'!C:C,"&gt;0",'Detalii blocuri'!E:E,C44,'Detalii blocuri'!F:F,D44)</f>
        <v>0</v>
      </c>
      <c r="AK44" s="47">
        <f>SUMIFS('Detalii blocuri'!K:K,'Detalii blocuri'!E:E,C44,'Detalii blocuri'!F:F,D44)</f>
        <v>0</v>
      </c>
      <c r="AL44" s="47">
        <f>SUMIFS('Detalii blocuri'!N:N,'Detalii blocuri'!E:E,C44,'Detalii blocuri'!F:F,D44)</f>
        <v>0</v>
      </c>
      <c r="AM44" s="327" t="e">
        <f t="shared" si="20"/>
        <v>#DIV/0!</v>
      </c>
      <c r="AN44" s="65" t="e">
        <f>COUNTIFS('Detalii blocuri'!C:C,"&gt;0",'Detalii blocuri'!J:J,"da*",'Detalii blocuri'!E:E,C44,'Detalii blocuri'!F:F,D44)/AJ44</f>
        <v>#DIV/0!</v>
      </c>
      <c r="AO44" s="66" t="e">
        <f>SUMIFS('Detalii blocuri'!K:K,'Detalii blocuri'!J:J,"da*",'Detalii blocuri'!E:E,C44,'Detalii blocuri'!F:F,D44)/AK44</f>
        <v>#DIV/0!</v>
      </c>
      <c r="AP44" s="67" t="e">
        <f>SUMIFS('Detalii blocuri'!N:N,'Detalii blocuri'!J:J,"da*",'Detalii blocuri'!E:E,C44,'Detalii blocuri'!F:F,D44)/AL44</f>
        <v>#DIV/0!</v>
      </c>
      <c r="AQ44" s="328" t="e">
        <f>SUMIFS('Detalii blocuri'!N:N,'Detalii blocuri'!AD:AD,"*cf1*",'Detalii blocuri'!E:E,C44,'Detalii blocuri'!F:F,D44)/AL44</f>
        <v>#DIV/0!</v>
      </c>
      <c r="AR44" s="329" t="e">
        <f>SUMIFS('Detalii blocuri'!N:N,'Detalii blocuri'!AD:AD,"*cf2*",'Detalii blocuri'!E:E,C44,'Detalii blocuri'!F:F,D44)/AL44</f>
        <v>#DIV/0!</v>
      </c>
      <c r="AS44" s="330" t="e">
        <f>SUMIFS('Detalii blocuri'!N:N,'Detalii blocuri'!AD:AD,"*cf3*",'Detalii blocuri'!E:E,C44,'Detalii blocuri'!F:F,D44)/AL44</f>
        <v>#DIV/0!</v>
      </c>
      <c r="AT44" s="330" t="e">
        <f>SUMIFS('Detalii blocuri'!N:N,'Detalii blocuri'!AD:AD,"*cămin*",'Detalii blocuri'!E:E,C44,'Detalii blocuri'!F:F,D44)/AL44</f>
        <v>#DIV/0!</v>
      </c>
      <c r="AU44" s="330" t="e">
        <f t="shared" si="21"/>
        <v>#DIV/0!</v>
      </c>
      <c r="AV44" s="331">
        <f>SUMIFS('Detalii blocuri'!O:O,'Detalii blocuri'!E:E,C44,'Detalii blocuri'!F:F,D44)</f>
        <v>0</v>
      </c>
      <c r="AW44" s="332">
        <f>SUMIFS('Detalii blocuri'!P:P,'Detalii blocuri'!E:E,C44,'Detalii blocuri'!F:F,D44)</f>
        <v>0</v>
      </c>
      <c r="AX44" s="332">
        <f>SUMIFS('Detalii blocuri'!Q:Q,'Detalii blocuri'!E:E,C44,'Detalii blocuri'!F:F,D44)</f>
        <v>0</v>
      </c>
      <c r="AY44" s="332">
        <f>SUMIFS('Detalii blocuri'!R:R,'Detalii blocuri'!E:E,C44,'Detalii blocuri'!F:F,D44)</f>
        <v>0</v>
      </c>
      <c r="AZ44" s="332">
        <f>SUMIFS('Detalii blocuri'!S:S,'Detalii blocuri'!E:E,C44,'Detalii blocuri'!F:F,D44)</f>
        <v>0</v>
      </c>
      <c r="BA44" s="332">
        <f>SUMIFS('Detalii blocuri'!T:T,'Detalii blocuri'!E:E,C44,'Detalii blocuri'!F:F,D44)</f>
        <v>0</v>
      </c>
      <c r="BB44" s="333">
        <f t="shared" si="22"/>
        <v>0</v>
      </c>
      <c r="BC44" s="100" t="e">
        <f t="shared" si="23"/>
        <v>#DIV/0!</v>
      </c>
      <c r="BD44" s="97" t="e">
        <f t="shared" si="24"/>
        <v>#DIV/0!</v>
      </c>
      <c r="BE44" s="97" t="e">
        <f t="shared" si="25"/>
        <v>#DIV/0!</v>
      </c>
      <c r="BF44" s="97" t="e">
        <f t="shared" si="26"/>
        <v>#DIV/0!</v>
      </c>
      <c r="BG44" s="97" t="e">
        <f t="shared" si="27"/>
        <v>#DIV/0!</v>
      </c>
      <c r="BH44" s="98" t="e">
        <f t="shared" si="28"/>
        <v>#DIV/0!</v>
      </c>
      <c r="BI44" s="105">
        <f>COUNTIFS('Detalii blocuri'!$E:$E,$C44,'Detalii blocuri'!$F:$F,$D44,'Detalii blocuri'!$AB:$AB,BI$4)</f>
        <v>0</v>
      </c>
      <c r="BJ44" s="106">
        <f>COUNTIFS('Detalii blocuri'!$E:$E,$C44,'Detalii blocuri'!$F:$F,$D44,'Detalii blocuri'!$AB:$AB,BJ$4)</f>
        <v>0</v>
      </c>
      <c r="BK44" s="106">
        <f>COUNTIFS('Detalii blocuri'!$E:$E,$C44,'Detalii blocuri'!$F:$F,$D44,'Detalii blocuri'!$AB:$AB,BK$4)</f>
        <v>0</v>
      </c>
      <c r="BL44" s="106">
        <f>COUNTIFS('Detalii blocuri'!$E:$E,$C44,'Detalii blocuri'!$F:$F,$D44,'Detalii blocuri'!$AB:$AB,BL$4)</f>
        <v>0</v>
      </c>
      <c r="BM44" s="106">
        <f>COUNTIFS('Detalii blocuri'!$E:$E,$C44,'Detalii blocuri'!$F:$F,$D44,'Detalii blocuri'!$AB:$AB,BM$4)</f>
        <v>0</v>
      </c>
      <c r="BN44" s="45">
        <f>COUNTIFS('Detalii blocuri'!$E:$E,$C44,'Detalii blocuri'!$F:$F,$D44,'Detalii blocuri'!$AB:$AB,BN$4)</f>
        <v>0</v>
      </c>
      <c r="BO44" s="106">
        <f>COUNTIFS('Detalii blocuri'!$E:$E,$C44,'Detalii blocuri'!$F:$F,$D44,'Detalii blocuri'!$AB:$AB,BO$4)</f>
        <v>0</v>
      </c>
      <c r="BP44" s="106">
        <f>COUNTIFS('Detalii blocuri'!$E:$E,$C44,'Detalii blocuri'!$F:$F,$D44,'Detalii blocuri'!$AB:$AB,BP$4)</f>
        <v>0</v>
      </c>
      <c r="BQ44" s="45">
        <f>COUNTIFS('Detalii blocuri'!$E:$E,$C44,'Detalii blocuri'!$F:$F,$D44,'Detalii blocuri'!$AB:$AB,BQ$4)</f>
        <v>0</v>
      </c>
      <c r="BR44" s="106">
        <f>COUNTIFS('Detalii blocuri'!$E:$E,$C44,'Detalii blocuri'!$F:$F,$D44,'Detalii blocuri'!$AB:$AB,BR$4)</f>
        <v>0</v>
      </c>
      <c r="BS44" s="106">
        <f>COUNTIFS('Detalii blocuri'!$E:$E,$C44,'Detalii blocuri'!$F:$F,$D44,'Detalii blocuri'!$AB:$AB,BS$4)</f>
        <v>0</v>
      </c>
      <c r="BT44" s="45">
        <f>COUNTIFS('Detalii blocuri'!$E:$E,$C44,'Detalii blocuri'!$F:$F,$D44,'Detalii blocuri'!$AB:$AB,BT$4)</f>
        <v>0</v>
      </c>
      <c r="BU44" s="106">
        <f>COUNTIFS('Detalii blocuri'!$E:$E,$C44,'Detalii blocuri'!$F:$F,$D44,'Detalii blocuri'!$AB:$AB,BU$4)</f>
        <v>0</v>
      </c>
      <c r="BV44" s="106">
        <f>COUNTIFS('Detalii blocuri'!$E:$E,$C44,'Detalii blocuri'!$F:$F,$D44,'Detalii blocuri'!$AB:$AB,BV$4)</f>
        <v>0</v>
      </c>
      <c r="BW44" s="107">
        <f>SUMIFS('Detalii blocuri'!$K:$K,'Detalii blocuri'!$E:$E,$C44,'Detalii blocuri'!$F:$F,$D44,'Detalii blocuri'!$AB:$AB,BW$4)</f>
        <v>0</v>
      </c>
      <c r="BX44" s="108">
        <f>SUMIFS('Detalii blocuri'!$K:$K,'Detalii blocuri'!$E:$E,$C44,'Detalii blocuri'!$F:$F,$D44,'Detalii blocuri'!$AB:$AB,BX$4)</f>
        <v>0</v>
      </c>
      <c r="BY44" s="108">
        <f>SUMIFS('Detalii blocuri'!$K:$K,'Detalii blocuri'!$E:$E,$C44,'Detalii blocuri'!$F:$F,$D44,'Detalii blocuri'!$AB:$AB,BY$4)</f>
        <v>0</v>
      </c>
      <c r="BZ44" s="108">
        <f>SUMIFS('Detalii blocuri'!$K:$K,'Detalii blocuri'!$E:$E,$C44,'Detalii blocuri'!$F:$F,$D44,'Detalii blocuri'!$AB:$AB,BZ$4)</f>
        <v>0</v>
      </c>
      <c r="CA44" s="108">
        <f>SUMIFS('Detalii blocuri'!$K:$K,'Detalii blocuri'!$E:$E,$C44,'Detalii blocuri'!$F:$F,$D44,'Detalii blocuri'!$AB:$AB,CA$4)</f>
        <v>0</v>
      </c>
      <c r="CB44" s="46">
        <f>SUMIFS('Detalii blocuri'!$K:$K,'Detalii blocuri'!$E:$E,$C44,'Detalii blocuri'!$F:$F,$D44,'Detalii blocuri'!$AB:$AB,CB$4)</f>
        <v>0</v>
      </c>
      <c r="CC44" s="108">
        <f>SUMIFS('Detalii blocuri'!$K:$K,'Detalii blocuri'!$E:$E,$C44,'Detalii blocuri'!$F:$F,$D44,'Detalii blocuri'!$AB:$AB,CC$4)</f>
        <v>0</v>
      </c>
      <c r="CD44" s="108">
        <f>SUMIFS('Detalii blocuri'!$K:$K,'Detalii blocuri'!$E:$E,$C44,'Detalii blocuri'!$F:$F,$D44,'Detalii blocuri'!$AB:$AB,CD$4)</f>
        <v>0</v>
      </c>
      <c r="CE44" s="46">
        <f>SUMIFS('Detalii blocuri'!$K:$K,'Detalii blocuri'!$E:$E,$C44,'Detalii blocuri'!$F:$F,$D44,'Detalii blocuri'!$AB:$AB,CE$4)</f>
        <v>0</v>
      </c>
      <c r="CF44" s="108">
        <f>SUMIFS('Detalii blocuri'!$K:$K,'Detalii blocuri'!$E:$E,$C44,'Detalii blocuri'!$F:$F,$D44,'Detalii blocuri'!$AB:$AB,CF$4)</f>
        <v>0</v>
      </c>
      <c r="CG44" s="108">
        <f>SUMIFS('Detalii blocuri'!$K:$K,'Detalii blocuri'!$E:$E,$C44,'Detalii blocuri'!$F:$F,$D44,'Detalii blocuri'!$AB:$AB,CG$4)</f>
        <v>0</v>
      </c>
      <c r="CH44" s="46">
        <f>SUMIFS('Detalii blocuri'!$K:$K,'Detalii blocuri'!$E:$E,$C44,'Detalii blocuri'!$F:$F,$D44,'Detalii blocuri'!$AB:$AB,CH$4)</f>
        <v>0</v>
      </c>
      <c r="CI44" s="108">
        <f>SUMIFS('Detalii blocuri'!$K:$K,'Detalii blocuri'!$E:$E,$C44,'Detalii blocuri'!$F:$F,$D44,'Detalii blocuri'!$AB:$AB,CI$4)</f>
        <v>0</v>
      </c>
      <c r="CJ44" s="108">
        <f>SUMIFS('Detalii blocuri'!$K:$K,'Detalii blocuri'!$E:$E,$C44,'Detalii blocuri'!$F:$F,$D44,'Detalii blocuri'!$AB:$AB,CJ$4)</f>
        <v>0</v>
      </c>
      <c r="CK44" s="109">
        <f>SUMIFS('Detalii blocuri'!$N:$N,'Detalii blocuri'!$E:$E,$C44,'Detalii blocuri'!$F:$F,$D44,'Detalii blocuri'!$AB:$AB,BW$4)</f>
        <v>0</v>
      </c>
      <c r="CL44" s="110">
        <f>SUMIFS('Detalii blocuri'!$N:$N,'Detalii blocuri'!$E:$E,$C44,'Detalii blocuri'!$F:$F,$D44,'Detalii blocuri'!$AB:$AB,BX$4)</f>
        <v>0</v>
      </c>
      <c r="CM44" s="110">
        <f>SUMIFS('Detalii blocuri'!$N:$N,'Detalii blocuri'!$E:$E,$C44,'Detalii blocuri'!$F:$F,$D44,'Detalii blocuri'!$AB:$AB,BY$4)</f>
        <v>0</v>
      </c>
      <c r="CN44" s="110">
        <f>SUMIFS('Detalii blocuri'!$N:$N,'Detalii blocuri'!$E:$E,$C44,'Detalii blocuri'!$F:$F,$D44,'Detalii blocuri'!$AB:$AB,BZ$4)</f>
        <v>0</v>
      </c>
      <c r="CO44" s="110">
        <f>SUMIFS('Detalii blocuri'!$N:$N,'Detalii blocuri'!$E:$E,$C44,'Detalii blocuri'!$F:$F,$D44,'Detalii blocuri'!$AB:$AB,CA$4)</f>
        <v>0</v>
      </c>
      <c r="CP44" s="48">
        <f>SUMIFS('Detalii blocuri'!$N:$N,'Detalii blocuri'!$E:$E,$C44,'Detalii blocuri'!$F:$F,$D44,'Detalii blocuri'!$AB:$AB,CB$4)</f>
        <v>0</v>
      </c>
      <c r="CQ44" s="110">
        <f>SUMIFS('Detalii blocuri'!$N:$N,'Detalii blocuri'!$E:$E,$C44,'Detalii blocuri'!$F:$F,$D44,'Detalii blocuri'!$AB:$AB,CC$4)</f>
        <v>0</v>
      </c>
      <c r="CR44" s="110">
        <f>SUMIFS('Detalii blocuri'!$N:$N,'Detalii blocuri'!$E:$E,$C44,'Detalii blocuri'!$F:$F,$D44,'Detalii blocuri'!$AB:$AB,CD$4)</f>
        <v>0</v>
      </c>
      <c r="CS44" s="48">
        <f>SUMIFS('Detalii blocuri'!$N:$N,'Detalii blocuri'!$E:$E,$C44,'Detalii blocuri'!$F:$F,$D44,'Detalii blocuri'!$AB:$AB,CE$4)</f>
        <v>0</v>
      </c>
      <c r="CT44" s="110">
        <f>SUMIFS('Detalii blocuri'!$N:$N,'Detalii blocuri'!$E:$E,$C44,'Detalii blocuri'!$F:$F,$D44,'Detalii blocuri'!$AB:$AB,CF$4)</f>
        <v>0</v>
      </c>
      <c r="CU44" s="110">
        <f>SUMIFS('Detalii blocuri'!$N:$N,'Detalii blocuri'!$E:$E,$C44,'Detalii blocuri'!$F:$F,$D44,'Detalii blocuri'!$AB:$AB,CG$4)</f>
        <v>0</v>
      </c>
      <c r="CV44" s="48">
        <f>SUMIFS('Detalii blocuri'!$N:$N,'Detalii blocuri'!$E:$E,$C44,'Detalii blocuri'!$F:$F,$D44,'Detalii blocuri'!$AB:$AB,CH$4)</f>
        <v>0</v>
      </c>
      <c r="CW44" s="110">
        <f>SUMIFS('Detalii blocuri'!$N:$N,'Detalii blocuri'!$E:$E,$C44,'Detalii blocuri'!$F:$F,$D44,'Detalii blocuri'!$AB:$AB,CI$4)</f>
        <v>0</v>
      </c>
      <c r="CX44" s="110">
        <f>SUMIFS('Detalii blocuri'!$N:$N,'Detalii blocuri'!$E:$E,$C44,'Detalii blocuri'!$F:$F,$D44,'Detalii blocuri'!$AB:$AB,CJ$4)</f>
        <v>0</v>
      </c>
      <c r="CY44" s="111">
        <f>COUNTIFS('Detalii blocuri'!$E:$E,$C44,'Detalii blocuri'!$F:$F,$D44,'Detalii blocuri'!$L:$L,CY$3)</f>
        <v>0</v>
      </c>
      <c r="CZ44" s="112">
        <f>COUNTIFS('Detalii blocuri'!$E:$E,$C44,'Detalii blocuri'!$F:$F,$D44,'Detalii blocuri'!$L:$L,CZ$3)</f>
        <v>0</v>
      </c>
      <c r="DA44" s="112">
        <f>COUNTIFS('Detalii blocuri'!$E:$E,$C44,'Detalii blocuri'!$F:$F,$D44,'Detalii blocuri'!$L:$L,DA$3)</f>
        <v>0</v>
      </c>
      <c r="DB44" s="112">
        <f>COUNTIFS('Detalii blocuri'!$E:$E,$C44,'Detalii blocuri'!$F:$F,$D44,'Detalii blocuri'!$L:$L,DB$3)</f>
        <v>0</v>
      </c>
      <c r="DC44" s="112">
        <f>COUNTIFS('Detalii blocuri'!$E:$E,$C44,'Detalii blocuri'!$F:$F,$D44,'Detalii blocuri'!$L:$L,DC$3)</f>
        <v>0</v>
      </c>
      <c r="DD44" s="140">
        <f>COUNTIFS('Detalii blocuri'!$E:$E,$C44,'Detalii blocuri'!$F:$F,$D44,'Detalii blocuri'!$L:$L,DD$3)</f>
        <v>0</v>
      </c>
      <c r="DE44" s="112">
        <f>COUNTIFS('Detalii blocuri'!$E:$E,$C44,'Detalii blocuri'!$F:$F,$D44,'Detalii blocuri'!$L:$L,DE$3)</f>
        <v>0</v>
      </c>
      <c r="DF44" s="112">
        <f>COUNTIFS('Detalii blocuri'!$E:$E,$C44,'Detalii blocuri'!$F:$F,$D44,'Detalii blocuri'!$L:$L,DF$3)</f>
        <v>0</v>
      </c>
      <c r="DG44" s="112">
        <f>COUNTIFS('Detalii blocuri'!$E:$E,$C44,'Detalii blocuri'!$F:$F,$D44,'Detalii blocuri'!$L:$L,DG$3)</f>
        <v>0</v>
      </c>
      <c r="DH44" s="112">
        <f>COUNTIFS('Detalii blocuri'!$E:$E,$C44,'Detalii blocuri'!$F:$F,$D44,'Detalii blocuri'!$L:$L,DH$3)</f>
        <v>0</v>
      </c>
      <c r="DI44" s="140">
        <f>COUNTIFS('Detalii blocuri'!$E:$E,$C44,'Detalii blocuri'!$F:$F,$D44,'Detalii blocuri'!$L:$L,DI$3)</f>
        <v>0</v>
      </c>
      <c r="DJ44" s="112">
        <f>COUNTIFS('Detalii blocuri'!$E:$E,$C44,'Detalii blocuri'!$F:$F,$D44,'Detalii blocuri'!$L:$L,DJ$3)</f>
        <v>0</v>
      </c>
      <c r="DK44" s="112">
        <f>COUNTIFS('Detalii blocuri'!$E:$E,$C44,'Detalii blocuri'!$F:$F,$D44,'Detalii blocuri'!$L:$L,DK$3)</f>
        <v>0</v>
      </c>
      <c r="DL44" s="112">
        <f>COUNTIFS('Detalii blocuri'!$E:$E,$C44,'Detalii blocuri'!$F:$F,$D44,'Detalii blocuri'!$L:$L,DL$3)</f>
        <v>0</v>
      </c>
      <c r="DM44" s="112">
        <f>COUNTIFS('Detalii blocuri'!$E:$E,$C44,'Detalii blocuri'!$F:$F,$D44,'Detalii blocuri'!$L:$L,DM$3)</f>
        <v>0</v>
      </c>
      <c r="DN44" s="140">
        <f>COUNTIFS('Detalii blocuri'!$E:$E,$C44,'Detalii blocuri'!$F:$F,$D44,'Detalii blocuri'!$L:$L,DN$3)</f>
        <v>0</v>
      </c>
      <c r="DO44" s="112">
        <f>COUNTIFS('Detalii blocuri'!$E:$E,$C44,'Detalii blocuri'!$F:$F,$D44,'Detalii blocuri'!$L:$L,DO$3)</f>
        <v>0</v>
      </c>
      <c r="DP44" s="112">
        <f>COUNTIFS('Detalii blocuri'!$E:$E,$C44,'Detalii blocuri'!$F:$F,$D44,'Detalii blocuri'!$L:$L,DP$3)</f>
        <v>0</v>
      </c>
      <c r="DQ44" s="112">
        <f>COUNTIFS('Detalii blocuri'!$E:$E,$C44,'Detalii blocuri'!$F:$F,$D44,'Detalii blocuri'!$L:$L,DQ$3)</f>
        <v>0</v>
      </c>
      <c r="DR44" s="112">
        <f>COUNTIFS('Detalii blocuri'!$E:$E,$C44,'Detalii blocuri'!$F:$F,$D44,'Detalii blocuri'!$L:$L,DR$3)</f>
        <v>0</v>
      </c>
      <c r="DS44" s="140">
        <f>COUNTIFS('Detalii blocuri'!$E:$E,$C44,'Detalii blocuri'!$F:$F,$D44,'Detalii blocuri'!$L:$L,DS$3)</f>
        <v>0</v>
      </c>
      <c r="DT44" s="112">
        <f>COUNTIFS('Detalii blocuri'!$E:$E,$C44,'Detalii blocuri'!$F:$F,$D44,'Detalii blocuri'!$L:$L,DT$3)</f>
        <v>0</v>
      </c>
      <c r="DU44" s="112">
        <f>COUNTIFS('Detalii blocuri'!$E:$E,$C44,'Detalii blocuri'!$F:$F,$D44,'Detalii blocuri'!$L:$L,DU$3)</f>
        <v>0</v>
      </c>
      <c r="DV44" s="112">
        <f>COUNTIFS('Detalii blocuri'!$E:$E,$C44,'Detalii blocuri'!$F:$F,$D44,'Detalii blocuri'!$L:$L,DV$3)</f>
        <v>0</v>
      </c>
      <c r="DW44" s="112">
        <f>COUNTIFS('Detalii blocuri'!$E:$E,$C44,'Detalii blocuri'!$F:$F,$D44,'Detalii blocuri'!$L:$L,DW$3)</f>
        <v>0</v>
      </c>
      <c r="DX44" s="140">
        <f>COUNTIFS('Detalii blocuri'!$E:$E,$C44,'Detalii blocuri'!$F:$F,$D44,'Detalii blocuri'!$L:$L,DX$3)</f>
        <v>0</v>
      </c>
      <c r="DY44" s="112">
        <f>COUNTIFS('Detalii blocuri'!$E:$E,$C44,'Detalii blocuri'!$F:$F,$D44,'Detalii blocuri'!$L:$L,DY$3)</f>
        <v>0</v>
      </c>
      <c r="DZ44" s="112">
        <f>COUNTIFS('Detalii blocuri'!$E:$E,$C44,'Detalii blocuri'!$F:$F,$D44,'Detalii blocuri'!$L:$L,DZ$3)</f>
        <v>0</v>
      </c>
      <c r="EA44" s="112">
        <f>COUNTIFS('Detalii blocuri'!$E:$E,$C44,'Detalii blocuri'!$F:$F,$D44,'Detalii blocuri'!$L:$L,EA$3)</f>
        <v>0</v>
      </c>
    </row>
    <row r="45" spans="2:131">
      <c r="B45" s="258" t="s">
        <v>650</v>
      </c>
      <c r="C45" s="363" t="s">
        <v>206</v>
      </c>
      <c r="D45" s="261" t="s">
        <v>1069</v>
      </c>
      <c r="E45" s="261"/>
      <c r="F45" s="262" t="s">
        <v>1054</v>
      </c>
      <c r="G45" s="300" t="s">
        <v>9</v>
      </c>
      <c r="H45" s="257" t="s">
        <v>9</v>
      </c>
      <c r="I45" s="318"/>
      <c r="J45" s="259">
        <v>46.97</v>
      </c>
      <c r="K45" s="259">
        <v>23.67</v>
      </c>
      <c r="L45" s="319">
        <v>1437</v>
      </c>
      <c r="M45" s="320">
        <v>1543</v>
      </c>
      <c r="N45" s="320">
        <v>1804</v>
      </c>
      <c r="O45" s="320">
        <v>1925</v>
      </c>
      <c r="P45" s="320"/>
      <c r="Q45" s="320"/>
      <c r="R45" s="320"/>
      <c r="S45" s="320"/>
      <c r="T45" s="320"/>
      <c r="U45" s="320"/>
      <c r="V45" s="321"/>
      <c r="W45" s="334">
        <f t="shared" si="1"/>
        <v>0.74649350649350654</v>
      </c>
      <c r="X45" s="335" t="str">
        <f t="shared" si="2"/>
        <v/>
      </c>
      <c r="Y45" s="301"/>
      <c r="Z45" s="301"/>
      <c r="AA45" s="301">
        <f t="shared" si="18"/>
        <v>0</v>
      </c>
      <c r="AB45" s="68">
        <f t="shared" si="16"/>
        <v>0</v>
      </c>
      <c r="AC45" s="301" t="e">
        <f t="shared" si="17"/>
        <v>#DIV/0!</v>
      </c>
      <c r="AD45" s="301">
        <v>3</v>
      </c>
      <c r="AE45" s="322"/>
      <c r="AF45" s="323" t="e">
        <f>COUNTIFS('Detalii blocuri'!AI:AI,"*/planuri*",'Detalii blocuri'!E:E,C45,'Detalii blocuri'!F:F,D45)/AJ45</f>
        <v>#DIV/0!</v>
      </c>
      <c r="AG45" s="324" t="e">
        <f>COUNTIFS('Detalii blocuri'!K:K,"&gt;0",'Detalii blocuri'!E:E,C45,'Detalii blocuri'!F:F,D45)/AJ45</f>
        <v>#DIV/0!</v>
      </c>
      <c r="AH45" s="324" t="e">
        <f>COUNTIFS('Detalii blocuri'!N:N,"&gt;0",'Detalii blocuri'!E:E,C45,'Detalii blocuri'!F:F,D45)/AJ45</f>
        <v>#DIV/0!</v>
      </c>
      <c r="AI45" s="325" t="e">
        <f t="shared" si="19"/>
        <v>#DIV/0!</v>
      </c>
      <c r="AJ45" s="326">
        <f>COUNTIFS('Detalii blocuri'!C:C,"&gt;0",'Detalii blocuri'!E:E,C45,'Detalii blocuri'!F:F,D45)</f>
        <v>0</v>
      </c>
      <c r="AK45" s="47">
        <f>SUMIFS('Detalii blocuri'!K:K,'Detalii blocuri'!E:E,C45,'Detalii blocuri'!F:F,D45)</f>
        <v>0</v>
      </c>
      <c r="AL45" s="47">
        <f>SUMIFS('Detalii blocuri'!N:N,'Detalii blocuri'!E:E,C45,'Detalii blocuri'!F:F,D45)</f>
        <v>0</v>
      </c>
      <c r="AM45" s="327" t="e">
        <f t="shared" si="20"/>
        <v>#DIV/0!</v>
      </c>
      <c r="AN45" s="65" t="e">
        <f>COUNTIFS('Detalii blocuri'!C:C,"&gt;0",'Detalii blocuri'!J:J,"da*",'Detalii blocuri'!E:E,C45,'Detalii blocuri'!F:F,D45)/AJ45</f>
        <v>#DIV/0!</v>
      </c>
      <c r="AO45" s="66" t="e">
        <f>SUMIFS('Detalii blocuri'!K:K,'Detalii blocuri'!J:J,"da*",'Detalii blocuri'!E:E,C45,'Detalii blocuri'!F:F,D45)/AK45</f>
        <v>#DIV/0!</v>
      </c>
      <c r="AP45" s="67" t="e">
        <f>SUMIFS('Detalii blocuri'!N:N,'Detalii blocuri'!J:J,"da*",'Detalii blocuri'!E:E,C45,'Detalii blocuri'!F:F,D45)/AL45</f>
        <v>#DIV/0!</v>
      </c>
      <c r="AQ45" s="328" t="e">
        <f>SUMIFS('Detalii blocuri'!N:N,'Detalii blocuri'!AD:AD,"*cf1*",'Detalii blocuri'!E:E,C45,'Detalii blocuri'!F:F,D45)/AL45</f>
        <v>#DIV/0!</v>
      </c>
      <c r="AR45" s="329" t="e">
        <f>SUMIFS('Detalii blocuri'!N:N,'Detalii blocuri'!AD:AD,"*cf2*",'Detalii blocuri'!E:E,C45,'Detalii blocuri'!F:F,D45)/AL45</f>
        <v>#DIV/0!</v>
      </c>
      <c r="AS45" s="330" t="e">
        <f>SUMIFS('Detalii blocuri'!N:N,'Detalii blocuri'!AD:AD,"*cf3*",'Detalii blocuri'!E:E,C45,'Detalii blocuri'!F:F,D45)/AL45</f>
        <v>#DIV/0!</v>
      </c>
      <c r="AT45" s="330" t="e">
        <f>SUMIFS('Detalii blocuri'!N:N,'Detalii blocuri'!AD:AD,"*cămin*",'Detalii blocuri'!E:E,C45,'Detalii blocuri'!F:F,D45)/AL45</f>
        <v>#DIV/0!</v>
      </c>
      <c r="AU45" s="330" t="e">
        <f t="shared" si="21"/>
        <v>#DIV/0!</v>
      </c>
      <c r="AV45" s="331">
        <f>SUMIFS('Detalii blocuri'!O:O,'Detalii blocuri'!E:E,C45,'Detalii blocuri'!F:F,D45)</f>
        <v>0</v>
      </c>
      <c r="AW45" s="332">
        <f>SUMIFS('Detalii blocuri'!P:P,'Detalii blocuri'!E:E,C45,'Detalii blocuri'!F:F,D45)</f>
        <v>0</v>
      </c>
      <c r="AX45" s="332">
        <f>SUMIFS('Detalii blocuri'!Q:Q,'Detalii blocuri'!E:E,C45,'Detalii blocuri'!F:F,D45)</f>
        <v>0</v>
      </c>
      <c r="AY45" s="332">
        <f>SUMIFS('Detalii blocuri'!R:R,'Detalii blocuri'!E:E,C45,'Detalii blocuri'!F:F,D45)</f>
        <v>0</v>
      </c>
      <c r="AZ45" s="332">
        <f>SUMIFS('Detalii blocuri'!S:S,'Detalii blocuri'!E:E,C45,'Detalii blocuri'!F:F,D45)</f>
        <v>0</v>
      </c>
      <c r="BA45" s="332">
        <f>SUMIFS('Detalii blocuri'!T:T,'Detalii blocuri'!E:E,C45,'Detalii blocuri'!F:F,D45)</f>
        <v>0</v>
      </c>
      <c r="BB45" s="333">
        <f t="shared" si="22"/>
        <v>0</v>
      </c>
      <c r="BC45" s="100" t="e">
        <f t="shared" si="23"/>
        <v>#DIV/0!</v>
      </c>
      <c r="BD45" s="97" t="e">
        <f t="shared" si="24"/>
        <v>#DIV/0!</v>
      </c>
      <c r="BE45" s="97" t="e">
        <f t="shared" si="25"/>
        <v>#DIV/0!</v>
      </c>
      <c r="BF45" s="97" t="e">
        <f t="shared" si="26"/>
        <v>#DIV/0!</v>
      </c>
      <c r="BG45" s="97" t="e">
        <f t="shared" si="27"/>
        <v>#DIV/0!</v>
      </c>
      <c r="BH45" s="98" t="e">
        <f t="shared" si="28"/>
        <v>#DIV/0!</v>
      </c>
      <c r="BI45" s="105">
        <f>COUNTIFS('Detalii blocuri'!$E:$E,$C45,'Detalii blocuri'!$F:$F,$D45,'Detalii blocuri'!$AB:$AB,BI$4)</f>
        <v>0</v>
      </c>
      <c r="BJ45" s="106">
        <f>COUNTIFS('Detalii blocuri'!$E:$E,$C45,'Detalii blocuri'!$F:$F,$D45,'Detalii blocuri'!$AB:$AB,BJ$4)</f>
        <v>0</v>
      </c>
      <c r="BK45" s="106">
        <f>COUNTIFS('Detalii blocuri'!$E:$E,$C45,'Detalii blocuri'!$F:$F,$D45,'Detalii blocuri'!$AB:$AB,BK$4)</f>
        <v>0</v>
      </c>
      <c r="BL45" s="106">
        <f>COUNTIFS('Detalii blocuri'!$E:$E,$C45,'Detalii blocuri'!$F:$F,$D45,'Detalii blocuri'!$AB:$AB,BL$4)</f>
        <v>0</v>
      </c>
      <c r="BM45" s="106">
        <f>COUNTIFS('Detalii blocuri'!$E:$E,$C45,'Detalii blocuri'!$F:$F,$D45,'Detalii blocuri'!$AB:$AB,BM$4)</f>
        <v>0</v>
      </c>
      <c r="BN45" s="45">
        <f>COUNTIFS('Detalii blocuri'!$E:$E,$C45,'Detalii blocuri'!$F:$F,$D45,'Detalii blocuri'!$AB:$AB,BN$4)</f>
        <v>0</v>
      </c>
      <c r="BO45" s="106">
        <f>COUNTIFS('Detalii blocuri'!$E:$E,$C45,'Detalii blocuri'!$F:$F,$D45,'Detalii blocuri'!$AB:$AB,BO$4)</f>
        <v>0</v>
      </c>
      <c r="BP45" s="106">
        <f>COUNTIFS('Detalii blocuri'!$E:$E,$C45,'Detalii blocuri'!$F:$F,$D45,'Detalii blocuri'!$AB:$AB,BP$4)</f>
        <v>0</v>
      </c>
      <c r="BQ45" s="45">
        <f>COUNTIFS('Detalii blocuri'!$E:$E,$C45,'Detalii blocuri'!$F:$F,$D45,'Detalii blocuri'!$AB:$AB,BQ$4)</f>
        <v>0</v>
      </c>
      <c r="BR45" s="106">
        <f>COUNTIFS('Detalii blocuri'!$E:$E,$C45,'Detalii blocuri'!$F:$F,$D45,'Detalii blocuri'!$AB:$AB,BR$4)</f>
        <v>0</v>
      </c>
      <c r="BS45" s="106">
        <f>COUNTIFS('Detalii blocuri'!$E:$E,$C45,'Detalii blocuri'!$F:$F,$D45,'Detalii blocuri'!$AB:$AB,BS$4)</f>
        <v>0</v>
      </c>
      <c r="BT45" s="45">
        <f>COUNTIFS('Detalii blocuri'!$E:$E,$C45,'Detalii blocuri'!$F:$F,$D45,'Detalii blocuri'!$AB:$AB,BT$4)</f>
        <v>0</v>
      </c>
      <c r="BU45" s="106">
        <f>COUNTIFS('Detalii blocuri'!$E:$E,$C45,'Detalii blocuri'!$F:$F,$D45,'Detalii blocuri'!$AB:$AB,BU$4)</f>
        <v>0</v>
      </c>
      <c r="BV45" s="106">
        <f>COUNTIFS('Detalii blocuri'!$E:$E,$C45,'Detalii blocuri'!$F:$F,$D45,'Detalii blocuri'!$AB:$AB,BV$4)</f>
        <v>0</v>
      </c>
      <c r="BW45" s="107">
        <f>SUMIFS('Detalii blocuri'!$K:$K,'Detalii blocuri'!$E:$E,$C45,'Detalii blocuri'!$F:$F,$D45,'Detalii blocuri'!$AB:$AB,BW$4)</f>
        <v>0</v>
      </c>
      <c r="BX45" s="108">
        <f>SUMIFS('Detalii blocuri'!$K:$K,'Detalii blocuri'!$E:$E,$C45,'Detalii blocuri'!$F:$F,$D45,'Detalii blocuri'!$AB:$AB,BX$4)</f>
        <v>0</v>
      </c>
      <c r="BY45" s="108">
        <f>SUMIFS('Detalii blocuri'!$K:$K,'Detalii blocuri'!$E:$E,$C45,'Detalii blocuri'!$F:$F,$D45,'Detalii blocuri'!$AB:$AB,BY$4)</f>
        <v>0</v>
      </c>
      <c r="BZ45" s="108">
        <f>SUMIFS('Detalii blocuri'!$K:$K,'Detalii blocuri'!$E:$E,$C45,'Detalii blocuri'!$F:$F,$D45,'Detalii blocuri'!$AB:$AB,BZ$4)</f>
        <v>0</v>
      </c>
      <c r="CA45" s="108">
        <f>SUMIFS('Detalii blocuri'!$K:$K,'Detalii blocuri'!$E:$E,$C45,'Detalii blocuri'!$F:$F,$D45,'Detalii blocuri'!$AB:$AB,CA$4)</f>
        <v>0</v>
      </c>
      <c r="CB45" s="46">
        <f>SUMIFS('Detalii blocuri'!$K:$K,'Detalii blocuri'!$E:$E,$C45,'Detalii blocuri'!$F:$F,$D45,'Detalii blocuri'!$AB:$AB,CB$4)</f>
        <v>0</v>
      </c>
      <c r="CC45" s="108">
        <f>SUMIFS('Detalii blocuri'!$K:$K,'Detalii blocuri'!$E:$E,$C45,'Detalii blocuri'!$F:$F,$D45,'Detalii blocuri'!$AB:$AB,CC$4)</f>
        <v>0</v>
      </c>
      <c r="CD45" s="108">
        <f>SUMIFS('Detalii blocuri'!$K:$K,'Detalii blocuri'!$E:$E,$C45,'Detalii blocuri'!$F:$F,$D45,'Detalii blocuri'!$AB:$AB,CD$4)</f>
        <v>0</v>
      </c>
      <c r="CE45" s="46">
        <f>SUMIFS('Detalii blocuri'!$K:$K,'Detalii blocuri'!$E:$E,$C45,'Detalii blocuri'!$F:$F,$D45,'Detalii blocuri'!$AB:$AB,CE$4)</f>
        <v>0</v>
      </c>
      <c r="CF45" s="108">
        <f>SUMIFS('Detalii blocuri'!$K:$K,'Detalii blocuri'!$E:$E,$C45,'Detalii blocuri'!$F:$F,$D45,'Detalii blocuri'!$AB:$AB,CF$4)</f>
        <v>0</v>
      </c>
      <c r="CG45" s="108">
        <f>SUMIFS('Detalii blocuri'!$K:$K,'Detalii blocuri'!$E:$E,$C45,'Detalii blocuri'!$F:$F,$D45,'Detalii blocuri'!$AB:$AB,CG$4)</f>
        <v>0</v>
      </c>
      <c r="CH45" s="46">
        <f>SUMIFS('Detalii blocuri'!$K:$K,'Detalii blocuri'!$E:$E,$C45,'Detalii blocuri'!$F:$F,$D45,'Detalii blocuri'!$AB:$AB,CH$4)</f>
        <v>0</v>
      </c>
      <c r="CI45" s="108">
        <f>SUMIFS('Detalii blocuri'!$K:$K,'Detalii blocuri'!$E:$E,$C45,'Detalii blocuri'!$F:$F,$D45,'Detalii blocuri'!$AB:$AB,CI$4)</f>
        <v>0</v>
      </c>
      <c r="CJ45" s="108">
        <f>SUMIFS('Detalii blocuri'!$K:$K,'Detalii blocuri'!$E:$E,$C45,'Detalii blocuri'!$F:$F,$D45,'Detalii blocuri'!$AB:$AB,CJ$4)</f>
        <v>0</v>
      </c>
      <c r="CK45" s="109">
        <f>SUMIFS('Detalii blocuri'!$N:$N,'Detalii blocuri'!$E:$E,$C45,'Detalii blocuri'!$F:$F,$D45,'Detalii blocuri'!$AB:$AB,BW$4)</f>
        <v>0</v>
      </c>
      <c r="CL45" s="110">
        <f>SUMIFS('Detalii blocuri'!$N:$N,'Detalii blocuri'!$E:$E,$C45,'Detalii blocuri'!$F:$F,$D45,'Detalii blocuri'!$AB:$AB,BX$4)</f>
        <v>0</v>
      </c>
      <c r="CM45" s="110">
        <f>SUMIFS('Detalii blocuri'!$N:$N,'Detalii blocuri'!$E:$E,$C45,'Detalii blocuri'!$F:$F,$D45,'Detalii blocuri'!$AB:$AB,BY$4)</f>
        <v>0</v>
      </c>
      <c r="CN45" s="110">
        <f>SUMIFS('Detalii blocuri'!$N:$N,'Detalii blocuri'!$E:$E,$C45,'Detalii blocuri'!$F:$F,$D45,'Detalii blocuri'!$AB:$AB,BZ$4)</f>
        <v>0</v>
      </c>
      <c r="CO45" s="110">
        <f>SUMIFS('Detalii blocuri'!$N:$N,'Detalii blocuri'!$E:$E,$C45,'Detalii blocuri'!$F:$F,$D45,'Detalii blocuri'!$AB:$AB,CA$4)</f>
        <v>0</v>
      </c>
      <c r="CP45" s="48">
        <f>SUMIFS('Detalii blocuri'!$N:$N,'Detalii blocuri'!$E:$E,$C45,'Detalii blocuri'!$F:$F,$D45,'Detalii blocuri'!$AB:$AB,CB$4)</f>
        <v>0</v>
      </c>
      <c r="CQ45" s="110">
        <f>SUMIFS('Detalii blocuri'!$N:$N,'Detalii blocuri'!$E:$E,$C45,'Detalii blocuri'!$F:$F,$D45,'Detalii blocuri'!$AB:$AB,CC$4)</f>
        <v>0</v>
      </c>
      <c r="CR45" s="110">
        <f>SUMIFS('Detalii blocuri'!$N:$N,'Detalii blocuri'!$E:$E,$C45,'Detalii blocuri'!$F:$F,$D45,'Detalii blocuri'!$AB:$AB,CD$4)</f>
        <v>0</v>
      </c>
      <c r="CS45" s="48">
        <f>SUMIFS('Detalii blocuri'!$N:$N,'Detalii blocuri'!$E:$E,$C45,'Detalii blocuri'!$F:$F,$D45,'Detalii blocuri'!$AB:$AB,CE$4)</f>
        <v>0</v>
      </c>
      <c r="CT45" s="110">
        <f>SUMIFS('Detalii blocuri'!$N:$N,'Detalii blocuri'!$E:$E,$C45,'Detalii blocuri'!$F:$F,$D45,'Detalii blocuri'!$AB:$AB,CF$4)</f>
        <v>0</v>
      </c>
      <c r="CU45" s="110">
        <f>SUMIFS('Detalii blocuri'!$N:$N,'Detalii blocuri'!$E:$E,$C45,'Detalii blocuri'!$F:$F,$D45,'Detalii blocuri'!$AB:$AB,CG$4)</f>
        <v>0</v>
      </c>
      <c r="CV45" s="48">
        <f>SUMIFS('Detalii blocuri'!$N:$N,'Detalii blocuri'!$E:$E,$C45,'Detalii blocuri'!$F:$F,$D45,'Detalii blocuri'!$AB:$AB,CH$4)</f>
        <v>0</v>
      </c>
      <c r="CW45" s="110">
        <f>SUMIFS('Detalii blocuri'!$N:$N,'Detalii blocuri'!$E:$E,$C45,'Detalii blocuri'!$F:$F,$D45,'Detalii blocuri'!$AB:$AB,CI$4)</f>
        <v>0</v>
      </c>
      <c r="CX45" s="110">
        <f>SUMIFS('Detalii blocuri'!$N:$N,'Detalii blocuri'!$E:$E,$C45,'Detalii blocuri'!$F:$F,$D45,'Detalii blocuri'!$AB:$AB,CJ$4)</f>
        <v>0</v>
      </c>
      <c r="CY45" s="111">
        <f>COUNTIFS('Detalii blocuri'!$E:$E,$C45,'Detalii blocuri'!$F:$F,$D45,'Detalii blocuri'!$L:$L,CY$3)</f>
        <v>0</v>
      </c>
      <c r="CZ45" s="112">
        <f>COUNTIFS('Detalii blocuri'!$E:$E,$C45,'Detalii blocuri'!$F:$F,$D45,'Detalii blocuri'!$L:$L,CZ$3)</f>
        <v>0</v>
      </c>
      <c r="DA45" s="112">
        <f>COUNTIFS('Detalii blocuri'!$E:$E,$C45,'Detalii blocuri'!$F:$F,$D45,'Detalii blocuri'!$L:$L,DA$3)</f>
        <v>0</v>
      </c>
      <c r="DB45" s="112">
        <f>COUNTIFS('Detalii blocuri'!$E:$E,$C45,'Detalii blocuri'!$F:$F,$D45,'Detalii blocuri'!$L:$L,DB$3)</f>
        <v>0</v>
      </c>
      <c r="DC45" s="112">
        <f>COUNTIFS('Detalii blocuri'!$E:$E,$C45,'Detalii blocuri'!$F:$F,$D45,'Detalii blocuri'!$L:$L,DC$3)</f>
        <v>0</v>
      </c>
      <c r="DD45" s="140">
        <f>COUNTIFS('Detalii blocuri'!$E:$E,$C45,'Detalii blocuri'!$F:$F,$D45,'Detalii blocuri'!$L:$L,DD$3)</f>
        <v>0</v>
      </c>
      <c r="DE45" s="112">
        <f>COUNTIFS('Detalii blocuri'!$E:$E,$C45,'Detalii blocuri'!$F:$F,$D45,'Detalii blocuri'!$L:$L,DE$3)</f>
        <v>0</v>
      </c>
      <c r="DF45" s="112">
        <f>COUNTIFS('Detalii blocuri'!$E:$E,$C45,'Detalii blocuri'!$F:$F,$D45,'Detalii blocuri'!$L:$L,DF$3)</f>
        <v>0</v>
      </c>
      <c r="DG45" s="112">
        <f>COUNTIFS('Detalii blocuri'!$E:$E,$C45,'Detalii blocuri'!$F:$F,$D45,'Detalii blocuri'!$L:$L,DG$3)</f>
        <v>0</v>
      </c>
      <c r="DH45" s="112">
        <f>COUNTIFS('Detalii blocuri'!$E:$E,$C45,'Detalii blocuri'!$F:$F,$D45,'Detalii blocuri'!$L:$L,DH$3)</f>
        <v>0</v>
      </c>
      <c r="DI45" s="140">
        <f>COUNTIFS('Detalii blocuri'!$E:$E,$C45,'Detalii blocuri'!$F:$F,$D45,'Detalii blocuri'!$L:$L,DI$3)</f>
        <v>0</v>
      </c>
      <c r="DJ45" s="112">
        <f>COUNTIFS('Detalii blocuri'!$E:$E,$C45,'Detalii blocuri'!$F:$F,$D45,'Detalii blocuri'!$L:$L,DJ$3)</f>
        <v>0</v>
      </c>
      <c r="DK45" s="112">
        <f>COUNTIFS('Detalii blocuri'!$E:$E,$C45,'Detalii blocuri'!$F:$F,$D45,'Detalii blocuri'!$L:$L,DK$3)</f>
        <v>0</v>
      </c>
      <c r="DL45" s="112">
        <f>COUNTIFS('Detalii blocuri'!$E:$E,$C45,'Detalii blocuri'!$F:$F,$D45,'Detalii blocuri'!$L:$L,DL$3)</f>
        <v>0</v>
      </c>
      <c r="DM45" s="112">
        <f>COUNTIFS('Detalii blocuri'!$E:$E,$C45,'Detalii blocuri'!$F:$F,$D45,'Detalii blocuri'!$L:$L,DM$3)</f>
        <v>0</v>
      </c>
      <c r="DN45" s="140">
        <f>COUNTIFS('Detalii blocuri'!$E:$E,$C45,'Detalii blocuri'!$F:$F,$D45,'Detalii blocuri'!$L:$L,DN$3)</f>
        <v>0</v>
      </c>
      <c r="DO45" s="112">
        <f>COUNTIFS('Detalii blocuri'!$E:$E,$C45,'Detalii blocuri'!$F:$F,$D45,'Detalii blocuri'!$L:$L,DO$3)</f>
        <v>0</v>
      </c>
      <c r="DP45" s="112">
        <f>COUNTIFS('Detalii blocuri'!$E:$E,$C45,'Detalii blocuri'!$F:$F,$D45,'Detalii blocuri'!$L:$L,DP$3)</f>
        <v>0</v>
      </c>
      <c r="DQ45" s="112">
        <f>COUNTIFS('Detalii blocuri'!$E:$E,$C45,'Detalii blocuri'!$F:$F,$D45,'Detalii blocuri'!$L:$L,DQ$3)</f>
        <v>0</v>
      </c>
      <c r="DR45" s="112">
        <f>COUNTIFS('Detalii blocuri'!$E:$E,$C45,'Detalii blocuri'!$F:$F,$D45,'Detalii blocuri'!$L:$L,DR$3)</f>
        <v>0</v>
      </c>
      <c r="DS45" s="140">
        <f>COUNTIFS('Detalii blocuri'!$E:$E,$C45,'Detalii blocuri'!$F:$F,$D45,'Detalii blocuri'!$L:$L,DS$3)</f>
        <v>0</v>
      </c>
      <c r="DT45" s="112">
        <f>COUNTIFS('Detalii blocuri'!$E:$E,$C45,'Detalii blocuri'!$F:$F,$D45,'Detalii blocuri'!$L:$L,DT$3)</f>
        <v>0</v>
      </c>
      <c r="DU45" s="112">
        <f>COUNTIFS('Detalii blocuri'!$E:$E,$C45,'Detalii blocuri'!$F:$F,$D45,'Detalii blocuri'!$L:$L,DU$3)</f>
        <v>0</v>
      </c>
      <c r="DV45" s="112">
        <f>COUNTIFS('Detalii blocuri'!$E:$E,$C45,'Detalii blocuri'!$F:$F,$D45,'Detalii blocuri'!$L:$L,DV$3)</f>
        <v>0</v>
      </c>
      <c r="DW45" s="112">
        <f>COUNTIFS('Detalii blocuri'!$E:$E,$C45,'Detalii blocuri'!$F:$F,$D45,'Detalii blocuri'!$L:$L,DW$3)</f>
        <v>0</v>
      </c>
      <c r="DX45" s="140">
        <f>COUNTIFS('Detalii blocuri'!$E:$E,$C45,'Detalii blocuri'!$F:$F,$D45,'Detalii blocuri'!$L:$L,DX$3)</f>
        <v>0</v>
      </c>
      <c r="DY45" s="112">
        <f>COUNTIFS('Detalii blocuri'!$E:$E,$C45,'Detalii blocuri'!$F:$F,$D45,'Detalii blocuri'!$L:$L,DY$3)</f>
        <v>0</v>
      </c>
      <c r="DZ45" s="112">
        <f>COUNTIFS('Detalii blocuri'!$E:$E,$C45,'Detalii blocuri'!$F:$F,$D45,'Detalii blocuri'!$L:$L,DZ$3)</f>
        <v>0</v>
      </c>
      <c r="EA45" s="112">
        <f>COUNTIFS('Detalii blocuri'!$E:$E,$C45,'Detalii blocuri'!$F:$F,$D45,'Detalii blocuri'!$L:$L,EA$3)</f>
        <v>0</v>
      </c>
    </row>
    <row r="46" spans="2:131">
      <c r="B46" s="258" t="s">
        <v>650</v>
      </c>
      <c r="C46" s="363" t="s">
        <v>206</v>
      </c>
      <c r="D46" s="261" t="s">
        <v>1070</v>
      </c>
      <c r="E46" s="261"/>
      <c r="F46" s="262" t="s">
        <v>1054</v>
      </c>
      <c r="G46" s="300" t="s">
        <v>9</v>
      </c>
      <c r="H46" s="257" t="s">
        <v>9</v>
      </c>
      <c r="I46" s="318"/>
      <c r="J46" s="259">
        <v>46.71</v>
      </c>
      <c r="K46" s="259">
        <v>23.65</v>
      </c>
      <c r="L46" s="319">
        <v>5693</v>
      </c>
      <c r="M46" s="320">
        <v>3923</v>
      </c>
      <c r="N46" s="320">
        <v>3810</v>
      </c>
      <c r="O46" s="320">
        <v>4116</v>
      </c>
      <c r="P46" s="320"/>
      <c r="Q46" s="320"/>
      <c r="R46" s="320"/>
      <c r="S46" s="320"/>
      <c r="T46" s="320"/>
      <c r="U46" s="320"/>
      <c r="V46" s="321"/>
      <c r="W46" s="334">
        <f t="shared" ref="W46:W91" si="29">IFERROR((L46/O46),"")</f>
        <v>1.3831389698736638</v>
      </c>
      <c r="X46" s="335" t="str">
        <f t="shared" ref="X46:X91" si="30">IFERROR((O46/S46),"")</f>
        <v/>
      </c>
      <c r="Y46" s="301"/>
      <c r="Z46" s="301"/>
      <c r="AA46" s="301">
        <f t="shared" si="18"/>
        <v>0</v>
      </c>
      <c r="AB46" s="68">
        <f t="shared" si="16"/>
        <v>0</v>
      </c>
      <c r="AC46" s="301" t="e">
        <f t="shared" si="17"/>
        <v>#DIV/0!</v>
      </c>
      <c r="AD46" s="301">
        <v>3</v>
      </c>
      <c r="AE46" s="322"/>
      <c r="AF46" s="323" t="e">
        <f>COUNTIFS('Detalii blocuri'!AI:AI,"*/planuri*",'Detalii blocuri'!E:E,C46,'Detalii blocuri'!F:F,D46)/AJ46</f>
        <v>#DIV/0!</v>
      </c>
      <c r="AG46" s="324" t="e">
        <f>COUNTIFS('Detalii blocuri'!K:K,"&gt;0",'Detalii blocuri'!E:E,C46,'Detalii blocuri'!F:F,D46)/AJ46</f>
        <v>#DIV/0!</v>
      </c>
      <c r="AH46" s="324" t="e">
        <f>COUNTIFS('Detalii blocuri'!N:N,"&gt;0",'Detalii blocuri'!E:E,C46,'Detalii blocuri'!F:F,D46)/AJ46</f>
        <v>#DIV/0!</v>
      </c>
      <c r="AI46" s="325" t="e">
        <f t="shared" si="19"/>
        <v>#DIV/0!</v>
      </c>
      <c r="AJ46" s="326">
        <f>COUNTIFS('Detalii blocuri'!C:C,"&gt;0",'Detalii blocuri'!E:E,C46,'Detalii blocuri'!F:F,D46)</f>
        <v>0</v>
      </c>
      <c r="AK46" s="47">
        <f>SUMIFS('Detalii blocuri'!K:K,'Detalii blocuri'!E:E,C46,'Detalii blocuri'!F:F,D46)</f>
        <v>0</v>
      </c>
      <c r="AL46" s="47">
        <f>SUMIFS('Detalii blocuri'!N:N,'Detalii blocuri'!E:E,C46,'Detalii blocuri'!F:F,D46)</f>
        <v>0</v>
      </c>
      <c r="AM46" s="327" t="e">
        <f t="shared" si="20"/>
        <v>#DIV/0!</v>
      </c>
      <c r="AN46" s="65" t="e">
        <f>COUNTIFS('Detalii blocuri'!C:C,"&gt;0",'Detalii blocuri'!J:J,"da*",'Detalii blocuri'!E:E,C46,'Detalii blocuri'!F:F,D46)/AJ46</f>
        <v>#DIV/0!</v>
      </c>
      <c r="AO46" s="66" t="e">
        <f>SUMIFS('Detalii blocuri'!K:K,'Detalii blocuri'!J:J,"da*",'Detalii blocuri'!E:E,C46,'Detalii blocuri'!F:F,D46)/AK46</f>
        <v>#DIV/0!</v>
      </c>
      <c r="AP46" s="67" t="e">
        <f>SUMIFS('Detalii blocuri'!N:N,'Detalii blocuri'!J:J,"da*",'Detalii blocuri'!E:E,C46,'Detalii blocuri'!F:F,D46)/AL46</f>
        <v>#DIV/0!</v>
      </c>
      <c r="AQ46" s="328" t="e">
        <f>SUMIFS('Detalii blocuri'!N:N,'Detalii blocuri'!AD:AD,"*cf1*",'Detalii blocuri'!E:E,C46,'Detalii blocuri'!F:F,D46)/AL46</f>
        <v>#DIV/0!</v>
      </c>
      <c r="AR46" s="329" t="e">
        <f>SUMIFS('Detalii blocuri'!N:N,'Detalii blocuri'!AD:AD,"*cf2*",'Detalii blocuri'!E:E,C46,'Detalii blocuri'!F:F,D46)/AL46</f>
        <v>#DIV/0!</v>
      </c>
      <c r="AS46" s="330" t="e">
        <f>SUMIFS('Detalii blocuri'!N:N,'Detalii blocuri'!AD:AD,"*cf3*",'Detalii blocuri'!E:E,C46,'Detalii blocuri'!F:F,D46)/AL46</f>
        <v>#DIV/0!</v>
      </c>
      <c r="AT46" s="330" t="e">
        <f>SUMIFS('Detalii blocuri'!N:N,'Detalii blocuri'!AD:AD,"*cămin*",'Detalii blocuri'!E:E,C46,'Detalii blocuri'!F:F,D46)/AL46</f>
        <v>#DIV/0!</v>
      </c>
      <c r="AU46" s="330" t="e">
        <f t="shared" si="21"/>
        <v>#DIV/0!</v>
      </c>
      <c r="AV46" s="331">
        <f>SUMIFS('Detalii blocuri'!O:O,'Detalii blocuri'!E:E,C46,'Detalii blocuri'!F:F,D46)</f>
        <v>0</v>
      </c>
      <c r="AW46" s="332">
        <f>SUMIFS('Detalii blocuri'!P:P,'Detalii blocuri'!E:E,C46,'Detalii blocuri'!F:F,D46)</f>
        <v>0</v>
      </c>
      <c r="AX46" s="332">
        <f>SUMIFS('Detalii blocuri'!Q:Q,'Detalii blocuri'!E:E,C46,'Detalii blocuri'!F:F,D46)</f>
        <v>0</v>
      </c>
      <c r="AY46" s="332">
        <f>SUMIFS('Detalii blocuri'!R:R,'Detalii blocuri'!E:E,C46,'Detalii blocuri'!F:F,D46)</f>
        <v>0</v>
      </c>
      <c r="AZ46" s="332">
        <f>SUMIFS('Detalii blocuri'!S:S,'Detalii blocuri'!E:E,C46,'Detalii blocuri'!F:F,D46)</f>
        <v>0</v>
      </c>
      <c r="BA46" s="332">
        <f>SUMIFS('Detalii blocuri'!T:T,'Detalii blocuri'!E:E,C46,'Detalii blocuri'!F:F,D46)</f>
        <v>0</v>
      </c>
      <c r="BB46" s="333">
        <f t="shared" si="22"/>
        <v>0</v>
      </c>
      <c r="BC46" s="100" t="e">
        <f t="shared" si="23"/>
        <v>#DIV/0!</v>
      </c>
      <c r="BD46" s="97" t="e">
        <f t="shared" si="24"/>
        <v>#DIV/0!</v>
      </c>
      <c r="BE46" s="97" t="e">
        <f t="shared" si="25"/>
        <v>#DIV/0!</v>
      </c>
      <c r="BF46" s="97" t="e">
        <f t="shared" si="26"/>
        <v>#DIV/0!</v>
      </c>
      <c r="BG46" s="97" t="e">
        <f t="shared" si="27"/>
        <v>#DIV/0!</v>
      </c>
      <c r="BH46" s="98" t="e">
        <f t="shared" si="28"/>
        <v>#DIV/0!</v>
      </c>
      <c r="BI46" s="105">
        <f>COUNTIFS('Detalii blocuri'!$E:$E,$C46,'Detalii blocuri'!$F:$F,$D46,'Detalii blocuri'!$AB:$AB,BI$4)</f>
        <v>0</v>
      </c>
      <c r="BJ46" s="106">
        <f>COUNTIFS('Detalii blocuri'!$E:$E,$C46,'Detalii blocuri'!$F:$F,$D46,'Detalii blocuri'!$AB:$AB,BJ$4)</f>
        <v>0</v>
      </c>
      <c r="BK46" s="106">
        <f>COUNTIFS('Detalii blocuri'!$E:$E,$C46,'Detalii blocuri'!$F:$F,$D46,'Detalii blocuri'!$AB:$AB,BK$4)</f>
        <v>0</v>
      </c>
      <c r="BL46" s="106">
        <f>COUNTIFS('Detalii blocuri'!$E:$E,$C46,'Detalii blocuri'!$F:$F,$D46,'Detalii blocuri'!$AB:$AB,BL$4)</f>
        <v>0</v>
      </c>
      <c r="BM46" s="106">
        <f>COUNTIFS('Detalii blocuri'!$E:$E,$C46,'Detalii blocuri'!$F:$F,$D46,'Detalii blocuri'!$AB:$AB,BM$4)</f>
        <v>0</v>
      </c>
      <c r="BN46" s="45">
        <f>COUNTIFS('Detalii blocuri'!$E:$E,$C46,'Detalii blocuri'!$F:$F,$D46,'Detalii blocuri'!$AB:$AB,BN$4)</f>
        <v>0</v>
      </c>
      <c r="BO46" s="106">
        <f>COUNTIFS('Detalii blocuri'!$E:$E,$C46,'Detalii blocuri'!$F:$F,$D46,'Detalii blocuri'!$AB:$AB,BO$4)</f>
        <v>0</v>
      </c>
      <c r="BP46" s="106">
        <f>COUNTIFS('Detalii blocuri'!$E:$E,$C46,'Detalii blocuri'!$F:$F,$D46,'Detalii blocuri'!$AB:$AB,BP$4)</f>
        <v>0</v>
      </c>
      <c r="BQ46" s="45">
        <f>COUNTIFS('Detalii blocuri'!$E:$E,$C46,'Detalii blocuri'!$F:$F,$D46,'Detalii blocuri'!$AB:$AB,BQ$4)</f>
        <v>0</v>
      </c>
      <c r="BR46" s="106">
        <f>COUNTIFS('Detalii blocuri'!$E:$E,$C46,'Detalii blocuri'!$F:$F,$D46,'Detalii blocuri'!$AB:$AB,BR$4)</f>
        <v>0</v>
      </c>
      <c r="BS46" s="106">
        <f>COUNTIFS('Detalii blocuri'!$E:$E,$C46,'Detalii blocuri'!$F:$F,$D46,'Detalii blocuri'!$AB:$AB,BS$4)</f>
        <v>0</v>
      </c>
      <c r="BT46" s="45">
        <f>COUNTIFS('Detalii blocuri'!$E:$E,$C46,'Detalii blocuri'!$F:$F,$D46,'Detalii blocuri'!$AB:$AB,BT$4)</f>
        <v>0</v>
      </c>
      <c r="BU46" s="106">
        <f>COUNTIFS('Detalii blocuri'!$E:$E,$C46,'Detalii blocuri'!$F:$F,$D46,'Detalii blocuri'!$AB:$AB,BU$4)</f>
        <v>0</v>
      </c>
      <c r="BV46" s="106">
        <f>COUNTIFS('Detalii blocuri'!$E:$E,$C46,'Detalii blocuri'!$F:$F,$D46,'Detalii blocuri'!$AB:$AB,BV$4)</f>
        <v>0</v>
      </c>
      <c r="BW46" s="107">
        <f>SUMIFS('Detalii blocuri'!$K:$K,'Detalii blocuri'!$E:$E,$C46,'Detalii blocuri'!$F:$F,$D46,'Detalii blocuri'!$AB:$AB,BW$4)</f>
        <v>0</v>
      </c>
      <c r="BX46" s="108">
        <f>SUMIFS('Detalii blocuri'!$K:$K,'Detalii blocuri'!$E:$E,$C46,'Detalii blocuri'!$F:$F,$D46,'Detalii blocuri'!$AB:$AB,BX$4)</f>
        <v>0</v>
      </c>
      <c r="BY46" s="108">
        <f>SUMIFS('Detalii blocuri'!$K:$K,'Detalii blocuri'!$E:$E,$C46,'Detalii blocuri'!$F:$F,$D46,'Detalii blocuri'!$AB:$AB,BY$4)</f>
        <v>0</v>
      </c>
      <c r="BZ46" s="108">
        <f>SUMIFS('Detalii blocuri'!$K:$K,'Detalii blocuri'!$E:$E,$C46,'Detalii blocuri'!$F:$F,$D46,'Detalii blocuri'!$AB:$AB,BZ$4)</f>
        <v>0</v>
      </c>
      <c r="CA46" s="108">
        <f>SUMIFS('Detalii blocuri'!$K:$K,'Detalii blocuri'!$E:$E,$C46,'Detalii blocuri'!$F:$F,$D46,'Detalii blocuri'!$AB:$AB,CA$4)</f>
        <v>0</v>
      </c>
      <c r="CB46" s="46">
        <f>SUMIFS('Detalii blocuri'!$K:$K,'Detalii blocuri'!$E:$E,$C46,'Detalii blocuri'!$F:$F,$D46,'Detalii blocuri'!$AB:$AB,CB$4)</f>
        <v>0</v>
      </c>
      <c r="CC46" s="108">
        <f>SUMIFS('Detalii blocuri'!$K:$K,'Detalii blocuri'!$E:$E,$C46,'Detalii blocuri'!$F:$F,$D46,'Detalii blocuri'!$AB:$AB,CC$4)</f>
        <v>0</v>
      </c>
      <c r="CD46" s="108">
        <f>SUMIFS('Detalii blocuri'!$K:$K,'Detalii blocuri'!$E:$E,$C46,'Detalii blocuri'!$F:$F,$D46,'Detalii blocuri'!$AB:$AB,CD$4)</f>
        <v>0</v>
      </c>
      <c r="CE46" s="46">
        <f>SUMIFS('Detalii blocuri'!$K:$K,'Detalii blocuri'!$E:$E,$C46,'Detalii blocuri'!$F:$F,$D46,'Detalii blocuri'!$AB:$AB,CE$4)</f>
        <v>0</v>
      </c>
      <c r="CF46" s="108">
        <f>SUMIFS('Detalii blocuri'!$K:$K,'Detalii blocuri'!$E:$E,$C46,'Detalii blocuri'!$F:$F,$D46,'Detalii blocuri'!$AB:$AB,CF$4)</f>
        <v>0</v>
      </c>
      <c r="CG46" s="108">
        <f>SUMIFS('Detalii blocuri'!$K:$K,'Detalii blocuri'!$E:$E,$C46,'Detalii blocuri'!$F:$F,$D46,'Detalii blocuri'!$AB:$AB,CG$4)</f>
        <v>0</v>
      </c>
      <c r="CH46" s="46">
        <f>SUMIFS('Detalii blocuri'!$K:$K,'Detalii blocuri'!$E:$E,$C46,'Detalii blocuri'!$F:$F,$D46,'Detalii blocuri'!$AB:$AB,CH$4)</f>
        <v>0</v>
      </c>
      <c r="CI46" s="108">
        <f>SUMIFS('Detalii blocuri'!$K:$K,'Detalii blocuri'!$E:$E,$C46,'Detalii blocuri'!$F:$F,$D46,'Detalii blocuri'!$AB:$AB,CI$4)</f>
        <v>0</v>
      </c>
      <c r="CJ46" s="108">
        <f>SUMIFS('Detalii blocuri'!$K:$K,'Detalii blocuri'!$E:$E,$C46,'Detalii blocuri'!$F:$F,$D46,'Detalii blocuri'!$AB:$AB,CJ$4)</f>
        <v>0</v>
      </c>
      <c r="CK46" s="109">
        <f>SUMIFS('Detalii blocuri'!$N:$N,'Detalii blocuri'!$E:$E,$C46,'Detalii blocuri'!$F:$F,$D46,'Detalii blocuri'!$AB:$AB,BW$4)</f>
        <v>0</v>
      </c>
      <c r="CL46" s="110">
        <f>SUMIFS('Detalii blocuri'!$N:$N,'Detalii blocuri'!$E:$E,$C46,'Detalii blocuri'!$F:$F,$D46,'Detalii blocuri'!$AB:$AB,BX$4)</f>
        <v>0</v>
      </c>
      <c r="CM46" s="110">
        <f>SUMIFS('Detalii blocuri'!$N:$N,'Detalii blocuri'!$E:$E,$C46,'Detalii blocuri'!$F:$F,$D46,'Detalii blocuri'!$AB:$AB,BY$4)</f>
        <v>0</v>
      </c>
      <c r="CN46" s="110">
        <f>SUMIFS('Detalii blocuri'!$N:$N,'Detalii blocuri'!$E:$E,$C46,'Detalii blocuri'!$F:$F,$D46,'Detalii blocuri'!$AB:$AB,BZ$4)</f>
        <v>0</v>
      </c>
      <c r="CO46" s="110">
        <f>SUMIFS('Detalii blocuri'!$N:$N,'Detalii blocuri'!$E:$E,$C46,'Detalii blocuri'!$F:$F,$D46,'Detalii blocuri'!$AB:$AB,CA$4)</f>
        <v>0</v>
      </c>
      <c r="CP46" s="48">
        <f>SUMIFS('Detalii blocuri'!$N:$N,'Detalii blocuri'!$E:$E,$C46,'Detalii blocuri'!$F:$F,$D46,'Detalii blocuri'!$AB:$AB,CB$4)</f>
        <v>0</v>
      </c>
      <c r="CQ46" s="110">
        <f>SUMIFS('Detalii blocuri'!$N:$N,'Detalii blocuri'!$E:$E,$C46,'Detalii blocuri'!$F:$F,$D46,'Detalii blocuri'!$AB:$AB,CC$4)</f>
        <v>0</v>
      </c>
      <c r="CR46" s="110">
        <f>SUMIFS('Detalii blocuri'!$N:$N,'Detalii blocuri'!$E:$E,$C46,'Detalii blocuri'!$F:$F,$D46,'Detalii blocuri'!$AB:$AB,CD$4)</f>
        <v>0</v>
      </c>
      <c r="CS46" s="48">
        <f>SUMIFS('Detalii blocuri'!$N:$N,'Detalii blocuri'!$E:$E,$C46,'Detalii blocuri'!$F:$F,$D46,'Detalii blocuri'!$AB:$AB,CE$4)</f>
        <v>0</v>
      </c>
      <c r="CT46" s="110">
        <f>SUMIFS('Detalii blocuri'!$N:$N,'Detalii blocuri'!$E:$E,$C46,'Detalii blocuri'!$F:$F,$D46,'Detalii blocuri'!$AB:$AB,CF$4)</f>
        <v>0</v>
      </c>
      <c r="CU46" s="110">
        <f>SUMIFS('Detalii blocuri'!$N:$N,'Detalii blocuri'!$E:$E,$C46,'Detalii blocuri'!$F:$F,$D46,'Detalii blocuri'!$AB:$AB,CG$4)</f>
        <v>0</v>
      </c>
      <c r="CV46" s="48">
        <f>SUMIFS('Detalii blocuri'!$N:$N,'Detalii blocuri'!$E:$E,$C46,'Detalii blocuri'!$F:$F,$D46,'Detalii blocuri'!$AB:$AB,CH$4)</f>
        <v>0</v>
      </c>
      <c r="CW46" s="110">
        <f>SUMIFS('Detalii blocuri'!$N:$N,'Detalii blocuri'!$E:$E,$C46,'Detalii blocuri'!$F:$F,$D46,'Detalii blocuri'!$AB:$AB,CI$4)</f>
        <v>0</v>
      </c>
      <c r="CX46" s="110">
        <f>SUMIFS('Detalii blocuri'!$N:$N,'Detalii blocuri'!$E:$E,$C46,'Detalii blocuri'!$F:$F,$D46,'Detalii blocuri'!$AB:$AB,CJ$4)</f>
        <v>0</v>
      </c>
      <c r="CY46" s="111">
        <f>COUNTIFS('Detalii blocuri'!$E:$E,$C46,'Detalii blocuri'!$F:$F,$D46,'Detalii blocuri'!$L:$L,CY$3)</f>
        <v>0</v>
      </c>
      <c r="CZ46" s="112">
        <f>COUNTIFS('Detalii blocuri'!$E:$E,$C46,'Detalii blocuri'!$F:$F,$D46,'Detalii blocuri'!$L:$L,CZ$3)</f>
        <v>0</v>
      </c>
      <c r="DA46" s="112">
        <f>COUNTIFS('Detalii blocuri'!$E:$E,$C46,'Detalii blocuri'!$F:$F,$D46,'Detalii blocuri'!$L:$L,DA$3)</f>
        <v>0</v>
      </c>
      <c r="DB46" s="112">
        <f>COUNTIFS('Detalii blocuri'!$E:$E,$C46,'Detalii blocuri'!$F:$F,$D46,'Detalii blocuri'!$L:$L,DB$3)</f>
        <v>0</v>
      </c>
      <c r="DC46" s="112">
        <f>COUNTIFS('Detalii blocuri'!$E:$E,$C46,'Detalii blocuri'!$F:$F,$D46,'Detalii blocuri'!$L:$L,DC$3)</f>
        <v>0</v>
      </c>
      <c r="DD46" s="140">
        <f>COUNTIFS('Detalii blocuri'!$E:$E,$C46,'Detalii blocuri'!$F:$F,$D46,'Detalii blocuri'!$L:$L,DD$3)</f>
        <v>0</v>
      </c>
      <c r="DE46" s="112">
        <f>COUNTIFS('Detalii blocuri'!$E:$E,$C46,'Detalii blocuri'!$F:$F,$D46,'Detalii blocuri'!$L:$L,DE$3)</f>
        <v>0</v>
      </c>
      <c r="DF46" s="112">
        <f>COUNTIFS('Detalii blocuri'!$E:$E,$C46,'Detalii blocuri'!$F:$F,$D46,'Detalii blocuri'!$L:$L,DF$3)</f>
        <v>0</v>
      </c>
      <c r="DG46" s="112">
        <f>COUNTIFS('Detalii blocuri'!$E:$E,$C46,'Detalii blocuri'!$F:$F,$D46,'Detalii blocuri'!$L:$L,DG$3)</f>
        <v>0</v>
      </c>
      <c r="DH46" s="112">
        <f>COUNTIFS('Detalii blocuri'!$E:$E,$C46,'Detalii blocuri'!$F:$F,$D46,'Detalii blocuri'!$L:$L,DH$3)</f>
        <v>0</v>
      </c>
      <c r="DI46" s="140">
        <f>COUNTIFS('Detalii blocuri'!$E:$E,$C46,'Detalii blocuri'!$F:$F,$D46,'Detalii blocuri'!$L:$L,DI$3)</f>
        <v>0</v>
      </c>
      <c r="DJ46" s="112">
        <f>COUNTIFS('Detalii blocuri'!$E:$E,$C46,'Detalii blocuri'!$F:$F,$D46,'Detalii blocuri'!$L:$L,DJ$3)</f>
        <v>0</v>
      </c>
      <c r="DK46" s="112">
        <f>COUNTIFS('Detalii blocuri'!$E:$E,$C46,'Detalii blocuri'!$F:$F,$D46,'Detalii blocuri'!$L:$L,DK$3)</f>
        <v>0</v>
      </c>
      <c r="DL46" s="112">
        <f>COUNTIFS('Detalii blocuri'!$E:$E,$C46,'Detalii blocuri'!$F:$F,$D46,'Detalii blocuri'!$L:$L,DL$3)</f>
        <v>0</v>
      </c>
      <c r="DM46" s="112">
        <f>COUNTIFS('Detalii blocuri'!$E:$E,$C46,'Detalii blocuri'!$F:$F,$D46,'Detalii blocuri'!$L:$L,DM$3)</f>
        <v>0</v>
      </c>
      <c r="DN46" s="140">
        <f>COUNTIFS('Detalii blocuri'!$E:$E,$C46,'Detalii blocuri'!$F:$F,$D46,'Detalii blocuri'!$L:$L,DN$3)</f>
        <v>0</v>
      </c>
      <c r="DO46" s="112">
        <f>COUNTIFS('Detalii blocuri'!$E:$E,$C46,'Detalii blocuri'!$F:$F,$D46,'Detalii blocuri'!$L:$L,DO$3)</f>
        <v>0</v>
      </c>
      <c r="DP46" s="112">
        <f>COUNTIFS('Detalii blocuri'!$E:$E,$C46,'Detalii blocuri'!$F:$F,$D46,'Detalii blocuri'!$L:$L,DP$3)</f>
        <v>0</v>
      </c>
      <c r="DQ46" s="112">
        <f>COUNTIFS('Detalii blocuri'!$E:$E,$C46,'Detalii blocuri'!$F:$F,$D46,'Detalii blocuri'!$L:$L,DQ$3)</f>
        <v>0</v>
      </c>
      <c r="DR46" s="112">
        <f>COUNTIFS('Detalii blocuri'!$E:$E,$C46,'Detalii blocuri'!$F:$F,$D46,'Detalii blocuri'!$L:$L,DR$3)</f>
        <v>0</v>
      </c>
      <c r="DS46" s="140">
        <f>COUNTIFS('Detalii blocuri'!$E:$E,$C46,'Detalii blocuri'!$F:$F,$D46,'Detalii blocuri'!$L:$L,DS$3)</f>
        <v>0</v>
      </c>
      <c r="DT46" s="112">
        <f>COUNTIFS('Detalii blocuri'!$E:$E,$C46,'Detalii blocuri'!$F:$F,$D46,'Detalii blocuri'!$L:$L,DT$3)</f>
        <v>0</v>
      </c>
      <c r="DU46" s="112">
        <f>COUNTIFS('Detalii blocuri'!$E:$E,$C46,'Detalii blocuri'!$F:$F,$D46,'Detalii blocuri'!$L:$L,DU$3)</f>
        <v>0</v>
      </c>
      <c r="DV46" s="112">
        <f>COUNTIFS('Detalii blocuri'!$E:$E,$C46,'Detalii blocuri'!$F:$F,$D46,'Detalii blocuri'!$L:$L,DV$3)</f>
        <v>0</v>
      </c>
      <c r="DW46" s="112">
        <f>COUNTIFS('Detalii blocuri'!$E:$E,$C46,'Detalii blocuri'!$F:$F,$D46,'Detalii blocuri'!$L:$L,DW$3)</f>
        <v>0</v>
      </c>
      <c r="DX46" s="140">
        <f>COUNTIFS('Detalii blocuri'!$E:$E,$C46,'Detalii blocuri'!$F:$F,$D46,'Detalii blocuri'!$L:$L,DX$3)</f>
        <v>0</v>
      </c>
      <c r="DY46" s="112">
        <f>COUNTIFS('Detalii blocuri'!$E:$E,$C46,'Detalii blocuri'!$F:$F,$D46,'Detalii blocuri'!$L:$L,DY$3)</f>
        <v>0</v>
      </c>
      <c r="DZ46" s="112">
        <f>COUNTIFS('Detalii blocuri'!$E:$E,$C46,'Detalii blocuri'!$F:$F,$D46,'Detalii blocuri'!$L:$L,DZ$3)</f>
        <v>0</v>
      </c>
      <c r="EA46" s="112">
        <f>COUNTIFS('Detalii blocuri'!$E:$E,$C46,'Detalii blocuri'!$F:$F,$D46,'Detalii blocuri'!$L:$L,EA$3)</f>
        <v>0</v>
      </c>
    </row>
    <row r="47" spans="2:131">
      <c r="B47" s="258" t="s">
        <v>650</v>
      </c>
      <c r="C47" s="363" t="s">
        <v>206</v>
      </c>
      <c r="D47" s="261" t="s">
        <v>1199</v>
      </c>
      <c r="E47" s="261"/>
      <c r="F47" s="262" t="s">
        <v>1054</v>
      </c>
      <c r="G47" s="300" t="s">
        <v>9</v>
      </c>
      <c r="H47" s="257" t="s">
        <v>9</v>
      </c>
      <c r="I47" s="318"/>
      <c r="J47" s="259">
        <v>47.03</v>
      </c>
      <c r="K47" s="259">
        <v>23.99</v>
      </c>
      <c r="L47" s="319">
        <v>2191</v>
      </c>
      <c r="M47" s="320">
        <v>2564</v>
      </c>
      <c r="N47" s="320">
        <v>2631</v>
      </c>
      <c r="O47" s="320">
        <v>2619</v>
      </c>
      <c r="P47" s="320"/>
      <c r="Q47" s="320"/>
      <c r="R47" s="320"/>
      <c r="S47" s="320"/>
      <c r="T47" s="320"/>
      <c r="U47" s="320"/>
      <c r="V47" s="321"/>
      <c r="W47" s="334">
        <f t="shared" si="29"/>
        <v>0.83657884688812523</v>
      </c>
      <c r="X47" s="335" t="str">
        <f t="shared" si="30"/>
        <v/>
      </c>
      <c r="Y47" s="301"/>
      <c r="Z47" s="301"/>
      <c r="AA47" s="301">
        <f t="shared" si="18"/>
        <v>0</v>
      </c>
      <c r="AB47" s="68">
        <f t="shared" si="16"/>
        <v>0</v>
      </c>
      <c r="AC47" s="301" t="e">
        <f t="shared" si="17"/>
        <v>#DIV/0!</v>
      </c>
      <c r="AD47" s="301">
        <v>3</v>
      </c>
      <c r="AE47" s="322"/>
      <c r="AF47" s="323">
        <f>COUNTIFS('Detalii blocuri'!AI:AI,"*/planuri*",'Detalii blocuri'!E:E,C47,'Detalii blocuri'!F:F,D47)/AJ47</f>
        <v>1</v>
      </c>
      <c r="AG47" s="324">
        <f>COUNTIFS('Detalii blocuri'!K:K,"&gt;0",'Detalii blocuri'!E:E,C47,'Detalii blocuri'!F:F,D47)/AJ47</f>
        <v>1</v>
      </c>
      <c r="AH47" s="324">
        <f>COUNTIFS('Detalii blocuri'!N:N,"&gt;0",'Detalii blocuri'!E:E,C47,'Detalii blocuri'!F:F,D47)/AJ47</f>
        <v>1</v>
      </c>
      <c r="AI47" s="325">
        <f t="shared" si="19"/>
        <v>1</v>
      </c>
      <c r="AJ47" s="326">
        <f>COUNTIFS('Detalii blocuri'!C:C,"&gt;0",'Detalii blocuri'!E:E,C47,'Detalii blocuri'!F:F,D47)</f>
        <v>1</v>
      </c>
      <c r="AK47" s="47">
        <f>SUMIFS('Detalii blocuri'!K:K,'Detalii blocuri'!E:E,C47,'Detalii blocuri'!F:F,D47)</f>
        <v>2</v>
      </c>
      <c r="AL47" s="47">
        <f>SUMIFS('Detalii blocuri'!N:N,'Detalii blocuri'!E:E,C47,'Detalii blocuri'!F:F,D47)</f>
        <v>8</v>
      </c>
      <c r="AM47" s="327">
        <f t="shared" si="20"/>
        <v>4</v>
      </c>
      <c r="AN47" s="65">
        <f>COUNTIFS('Detalii blocuri'!C:C,"&gt;0",'Detalii blocuri'!J:J,"da*",'Detalii blocuri'!E:E,C47,'Detalii blocuri'!F:F,D47)/AJ47</f>
        <v>0</v>
      </c>
      <c r="AO47" s="66">
        <f>SUMIFS('Detalii blocuri'!K:K,'Detalii blocuri'!J:J,"da*",'Detalii blocuri'!E:E,C47,'Detalii blocuri'!F:F,D47)/AK47</f>
        <v>0</v>
      </c>
      <c r="AP47" s="67">
        <f>SUMIFS('Detalii blocuri'!N:N,'Detalii blocuri'!J:J,"da*",'Detalii blocuri'!E:E,C47,'Detalii blocuri'!F:F,D47)/AL47</f>
        <v>0</v>
      </c>
      <c r="AQ47" s="328">
        <f>SUMIFS('Detalii blocuri'!N:N,'Detalii blocuri'!AD:AD,"*cf1*",'Detalii blocuri'!E:E,C47,'Detalii blocuri'!F:F,D47)/AL47</f>
        <v>1</v>
      </c>
      <c r="AR47" s="329">
        <f>SUMIFS('Detalii blocuri'!N:N,'Detalii blocuri'!AD:AD,"*cf2*",'Detalii blocuri'!E:E,C47,'Detalii blocuri'!F:F,D47)/AL47</f>
        <v>0</v>
      </c>
      <c r="AS47" s="330">
        <f>SUMIFS('Detalii blocuri'!N:N,'Detalii blocuri'!AD:AD,"*cf3*",'Detalii blocuri'!E:E,C47,'Detalii blocuri'!F:F,D47)/AL47</f>
        <v>0</v>
      </c>
      <c r="AT47" s="330">
        <f>SUMIFS('Detalii blocuri'!N:N,'Detalii blocuri'!AD:AD,"*cămin*",'Detalii blocuri'!E:E,C47,'Detalii blocuri'!F:F,D47)/AL47</f>
        <v>0</v>
      </c>
      <c r="AU47" s="330">
        <f t="shared" si="21"/>
        <v>0</v>
      </c>
      <c r="AV47" s="331">
        <f>SUMIFS('Detalii blocuri'!O:O,'Detalii blocuri'!E:E,C47,'Detalii blocuri'!F:F,D47)</f>
        <v>0</v>
      </c>
      <c r="AW47" s="332">
        <f>SUMIFS('Detalii blocuri'!P:P,'Detalii blocuri'!E:E,C47,'Detalii blocuri'!F:F,D47)</f>
        <v>0</v>
      </c>
      <c r="AX47" s="332">
        <f>SUMIFS('Detalii blocuri'!Q:Q,'Detalii blocuri'!E:E,C47,'Detalii blocuri'!F:F,D47)</f>
        <v>4</v>
      </c>
      <c r="AY47" s="332">
        <f>SUMIFS('Detalii blocuri'!R:R,'Detalii blocuri'!E:E,C47,'Detalii blocuri'!F:F,D47)</f>
        <v>4</v>
      </c>
      <c r="AZ47" s="332">
        <f>SUMIFS('Detalii blocuri'!S:S,'Detalii blocuri'!E:E,C47,'Detalii blocuri'!F:F,D47)</f>
        <v>0</v>
      </c>
      <c r="BA47" s="332">
        <f>SUMIFS('Detalii blocuri'!T:T,'Detalii blocuri'!E:E,C47,'Detalii blocuri'!F:F,D47)</f>
        <v>0</v>
      </c>
      <c r="BB47" s="333">
        <f t="shared" si="22"/>
        <v>0</v>
      </c>
      <c r="BC47" s="100">
        <f t="shared" si="23"/>
        <v>0</v>
      </c>
      <c r="BD47" s="97">
        <f t="shared" si="24"/>
        <v>0</v>
      </c>
      <c r="BE47" s="97">
        <f t="shared" si="25"/>
        <v>0.5</v>
      </c>
      <c r="BF47" s="97">
        <f t="shared" si="26"/>
        <v>0.5</v>
      </c>
      <c r="BG47" s="97">
        <f t="shared" si="27"/>
        <v>0</v>
      </c>
      <c r="BH47" s="98">
        <f t="shared" si="28"/>
        <v>0</v>
      </c>
      <c r="BI47" s="105">
        <f>COUNTIFS('Detalii blocuri'!$E:$E,$C47,'Detalii blocuri'!$F:$F,$D47,'Detalii blocuri'!$AB:$AB,BI$4)</f>
        <v>0</v>
      </c>
      <c r="BJ47" s="106">
        <f>COUNTIFS('Detalii blocuri'!$E:$E,$C47,'Detalii blocuri'!$F:$F,$D47,'Detalii blocuri'!$AB:$AB,BJ$4)</f>
        <v>0</v>
      </c>
      <c r="BK47" s="106">
        <f>COUNTIFS('Detalii blocuri'!$E:$E,$C47,'Detalii blocuri'!$F:$F,$D47,'Detalii blocuri'!$AB:$AB,BK$4)</f>
        <v>0</v>
      </c>
      <c r="BL47" s="106">
        <f>COUNTIFS('Detalii blocuri'!$E:$E,$C47,'Detalii blocuri'!$F:$F,$D47,'Detalii blocuri'!$AB:$AB,BL$4)</f>
        <v>0</v>
      </c>
      <c r="BM47" s="106">
        <f>COUNTIFS('Detalii blocuri'!$E:$E,$C47,'Detalii blocuri'!$F:$F,$D47,'Detalii blocuri'!$AB:$AB,BM$4)</f>
        <v>0</v>
      </c>
      <c r="BN47" s="45">
        <f>COUNTIFS('Detalii blocuri'!$E:$E,$C47,'Detalii blocuri'!$F:$F,$D47,'Detalii blocuri'!$AB:$AB,BN$4)</f>
        <v>0</v>
      </c>
      <c r="BO47" s="106">
        <f>COUNTIFS('Detalii blocuri'!$E:$E,$C47,'Detalii blocuri'!$F:$F,$D47,'Detalii blocuri'!$AB:$AB,BO$4)</f>
        <v>0</v>
      </c>
      <c r="BP47" s="106">
        <f>COUNTIFS('Detalii blocuri'!$E:$E,$C47,'Detalii blocuri'!$F:$F,$D47,'Detalii blocuri'!$AB:$AB,BP$4)</f>
        <v>0</v>
      </c>
      <c r="BQ47" s="45">
        <f>COUNTIFS('Detalii blocuri'!$E:$E,$C47,'Detalii blocuri'!$F:$F,$D47,'Detalii blocuri'!$AB:$AB,BQ$4)</f>
        <v>0</v>
      </c>
      <c r="BR47" s="106">
        <f>COUNTIFS('Detalii blocuri'!$E:$E,$C47,'Detalii blocuri'!$F:$F,$D47,'Detalii blocuri'!$AB:$AB,BR$4)</f>
        <v>1</v>
      </c>
      <c r="BS47" s="106">
        <f>COUNTIFS('Detalii blocuri'!$E:$E,$C47,'Detalii blocuri'!$F:$F,$D47,'Detalii blocuri'!$AB:$AB,BS$4)</f>
        <v>0</v>
      </c>
      <c r="BT47" s="45">
        <f>COUNTIFS('Detalii blocuri'!$E:$E,$C47,'Detalii blocuri'!$F:$F,$D47,'Detalii blocuri'!$AB:$AB,BT$4)</f>
        <v>0</v>
      </c>
      <c r="BU47" s="106">
        <f>COUNTIFS('Detalii blocuri'!$E:$E,$C47,'Detalii blocuri'!$F:$F,$D47,'Detalii blocuri'!$AB:$AB,BU$4)</f>
        <v>0</v>
      </c>
      <c r="BV47" s="106">
        <f>COUNTIFS('Detalii blocuri'!$E:$E,$C47,'Detalii blocuri'!$F:$F,$D47,'Detalii blocuri'!$AB:$AB,BV$4)</f>
        <v>0</v>
      </c>
      <c r="BW47" s="107">
        <f>SUMIFS('Detalii blocuri'!$K:$K,'Detalii blocuri'!$E:$E,$C47,'Detalii blocuri'!$F:$F,$D47,'Detalii blocuri'!$AB:$AB,BW$4)</f>
        <v>0</v>
      </c>
      <c r="BX47" s="108">
        <f>SUMIFS('Detalii blocuri'!$K:$K,'Detalii blocuri'!$E:$E,$C47,'Detalii blocuri'!$F:$F,$D47,'Detalii blocuri'!$AB:$AB,BX$4)</f>
        <v>0</v>
      </c>
      <c r="BY47" s="108">
        <f>SUMIFS('Detalii blocuri'!$K:$K,'Detalii blocuri'!$E:$E,$C47,'Detalii blocuri'!$F:$F,$D47,'Detalii blocuri'!$AB:$AB,BY$4)</f>
        <v>0</v>
      </c>
      <c r="BZ47" s="108">
        <f>SUMIFS('Detalii blocuri'!$K:$K,'Detalii blocuri'!$E:$E,$C47,'Detalii blocuri'!$F:$F,$D47,'Detalii blocuri'!$AB:$AB,BZ$4)</f>
        <v>0</v>
      </c>
      <c r="CA47" s="108">
        <f>SUMIFS('Detalii blocuri'!$K:$K,'Detalii blocuri'!$E:$E,$C47,'Detalii blocuri'!$F:$F,$D47,'Detalii blocuri'!$AB:$AB,CA$4)</f>
        <v>0</v>
      </c>
      <c r="CB47" s="46">
        <f>SUMIFS('Detalii blocuri'!$K:$K,'Detalii blocuri'!$E:$E,$C47,'Detalii blocuri'!$F:$F,$D47,'Detalii blocuri'!$AB:$AB,CB$4)</f>
        <v>0</v>
      </c>
      <c r="CC47" s="108">
        <f>SUMIFS('Detalii blocuri'!$K:$K,'Detalii blocuri'!$E:$E,$C47,'Detalii blocuri'!$F:$F,$D47,'Detalii blocuri'!$AB:$AB,CC$4)</f>
        <v>0</v>
      </c>
      <c r="CD47" s="108">
        <f>SUMIFS('Detalii blocuri'!$K:$K,'Detalii blocuri'!$E:$E,$C47,'Detalii blocuri'!$F:$F,$D47,'Detalii blocuri'!$AB:$AB,CD$4)</f>
        <v>0</v>
      </c>
      <c r="CE47" s="46">
        <f>SUMIFS('Detalii blocuri'!$K:$K,'Detalii blocuri'!$E:$E,$C47,'Detalii blocuri'!$F:$F,$D47,'Detalii blocuri'!$AB:$AB,CE$4)</f>
        <v>0</v>
      </c>
      <c r="CF47" s="108">
        <f>SUMIFS('Detalii blocuri'!$K:$K,'Detalii blocuri'!$E:$E,$C47,'Detalii blocuri'!$F:$F,$D47,'Detalii blocuri'!$AB:$AB,CF$4)</f>
        <v>2</v>
      </c>
      <c r="CG47" s="108">
        <f>SUMIFS('Detalii blocuri'!$K:$K,'Detalii blocuri'!$E:$E,$C47,'Detalii blocuri'!$F:$F,$D47,'Detalii blocuri'!$AB:$AB,CG$4)</f>
        <v>0</v>
      </c>
      <c r="CH47" s="46">
        <f>SUMIFS('Detalii blocuri'!$K:$K,'Detalii blocuri'!$E:$E,$C47,'Detalii blocuri'!$F:$F,$D47,'Detalii blocuri'!$AB:$AB,CH$4)</f>
        <v>0</v>
      </c>
      <c r="CI47" s="108">
        <f>SUMIFS('Detalii blocuri'!$K:$K,'Detalii blocuri'!$E:$E,$C47,'Detalii blocuri'!$F:$F,$D47,'Detalii blocuri'!$AB:$AB,CI$4)</f>
        <v>0</v>
      </c>
      <c r="CJ47" s="108">
        <f>SUMIFS('Detalii blocuri'!$K:$K,'Detalii blocuri'!$E:$E,$C47,'Detalii blocuri'!$F:$F,$D47,'Detalii blocuri'!$AB:$AB,CJ$4)</f>
        <v>0</v>
      </c>
      <c r="CK47" s="109">
        <f>SUMIFS('Detalii blocuri'!$N:$N,'Detalii blocuri'!$E:$E,$C47,'Detalii blocuri'!$F:$F,$D47,'Detalii blocuri'!$AB:$AB,BW$4)</f>
        <v>0</v>
      </c>
      <c r="CL47" s="110">
        <f>SUMIFS('Detalii blocuri'!$N:$N,'Detalii blocuri'!$E:$E,$C47,'Detalii blocuri'!$F:$F,$D47,'Detalii blocuri'!$AB:$AB,BX$4)</f>
        <v>0</v>
      </c>
      <c r="CM47" s="110">
        <f>SUMIFS('Detalii blocuri'!$N:$N,'Detalii blocuri'!$E:$E,$C47,'Detalii blocuri'!$F:$F,$D47,'Detalii blocuri'!$AB:$AB,BY$4)</f>
        <v>0</v>
      </c>
      <c r="CN47" s="110">
        <f>SUMIFS('Detalii blocuri'!$N:$N,'Detalii blocuri'!$E:$E,$C47,'Detalii blocuri'!$F:$F,$D47,'Detalii blocuri'!$AB:$AB,BZ$4)</f>
        <v>0</v>
      </c>
      <c r="CO47" s="110">
        <f>SUMIFS('Detalii blocuri'!$N:$N,'Detalii blocuri'!$E:$E,$C47,'Detalii blocuri'!$F:$F,$D47,'Detalii blocuri'!$AB:$AB,CA$4)</f>
        <v>0</v>
      </c>
      <c r="CP47" s="48">
        <f>SUMIFS('Detalii blocuri'!$N:$N,'Detalii blocuri'!$E:$E,$C47,'Detalii blocuri'!$F:$F,$D47,'Detalii blocuri'!$AB:$AB,CB$4)</f>
        <v>0</v>
      </c>
      <c r="CQ47" s="110">
        <f>SUMIFS('Detalii blocuri'!$N:$N,'Detalii blocuri'!$E:$E,$C47,'Detalii blocuri'!$F:$F,$D47,'Detalii blocuri'!$AB:$AB,CC$4)</f>
        <v>0</v>
      </c>
      <c r="CR47" s="110">
        <f>SUMIFS('Detalii blocuri'!$N:$N,'Detalii blocuri'!$E:$E,$C47,'Detalii blocuri'!$F:$F,$D47,'Detalii blocuri'!$AB:$AB,CD$4)</f>
        <v>0</v>
      </c>
      <c r="CS47" s="48">
        <f>SUMIFS('Detalii blocuri'!$N:$N,'Detalii blocuri'!$E:$E,$C47,'Detalii blocuri'!$F:$F,$D47,'Detalii blocuri'!$AB:$AB,CE$4)</f>
        <v>0</v>
      </c>
      <c r="CT47" s="110">
        <f>SUMIFS('Detalii blocuri'!$N:$N,'Detalii blocuri'!$E:$E,$C47,'Detalii blocuri'!$F:$F,$D47,'Detalii blocuri'!$AB:$AB,CF$4)</f>
        <v>8</v>
      </c>
      <c r="CU47" s="110">
        <f>SUMIFS('Detalii blocuri'!$N:$N,'Detalii blocuri'!$E:$E,$C47,'Detalii blocuri'!$F:$F,$D47,'Detalii blocuri'!$AB:$AB,CG$4)</f>
        <v>0</v>
      </c>
      <c r="CV47" s="48">
        <f>SUMIFS('Detalii blocuri'!$N:$N,'Detalii blocuri'!$E:$E,$C47,'Detalii blocuri'!$F:$F,$D47,'Detalii blocuri'!$AB:$AB,CH$4)</f>
        <v>0</v>
      </c>
      <c r="CW47" s="110">
        <f>SUMIFS('Detalii blocuri'!$N:$N,'Detalii blocuri'!$E:$E,$C47,'Detalii blocuri'!$F:$F,$D47,'Detalii blocuri'!$AB:$AB,CI$4)</f>
        <v>0</v>
      </c>
      <c r="CX47" s="110">
        <f>SUMIFS('Detalii blocuri'!$N:$N,'Detalii blocuri'!$E:$E,$C47,'Detalii blocuri'!$F:$F,$D47,'Detalii blocuri'!$AB:$AB,CJ$4)</f>
        <v>0</v>
      </c>
      <c r="CY47" s="111">
        <f>COUNTIFS('Detalii blocuri'!$E:$E,$C47,'Detalii blocuri'!$F:$F,$D47,'Detalii blocuri'!$L:$L,CY$3)</f>
        <v>0</v>
      </c>
      <c r="CZ47" s="112">
        <f>COUNTIFS('Detalii blocuri'!$E:$E,$C47,'Detalii blocuri'!$F:$F,$D47,'Detalii blocuri'!$L:$L,CZ$3)</f>
        <v>0</v>
      </c>
      <c r="DA47" s="112">
        <f>COUNTIFS('Detalii blocuri'!$E:$E,$C47,'Detalii blocuri'!$F:$F,$D47,'Detalii blocuri'!$L:$L,DA$3)</f>
        <v>1</v>
      </c>
      <c r="DB47" s="112">
        <f>COUNTIFS('Detalii blocuri'!$E:$E,$C47,'Detalii blocuri'!$F:$F,$D47,'Detalii blocuri'!$L:$L,DB$3)</f>
        <v>0</v>
      </c>
      <c r="DC47" s="112">
        <f>COUNTIFS('Detalii blocuri'!$E:$E,$C47,'Detalii blocuri'!$F:$F,$D47,'Detalii blocuri'!$L:$L,DC$3)</f>
        <v>0</v>
      </c>
      <c r="DD47" s="140">
        <f>COUNTIFS('Detalii blocuri'!$E:$E,$C47,'Detalii blocuri'!$F:$F,$D47,'Detalii blocuri'!$L:$L,DD$3)</f>
        <v>0</v>
      </c>
      <c r="DE47" s="112">
        <f>COUNTIFS('Detalii blocuri'!$E:$E,$C47,'Detalii blocuri'!$F:$F,$D47,'Detalii blocuri'!$L:$L,DE$3)</f>
        <v>0</v>
      </c>
      <c r="DF47" s="112">
        <f>COUNTIFS('Detalii blocuri'!$E:$E,$C47,'Detalii blocuri'!$F:$F,$D47,'Detalii blocuri'!$L:$L,DF$3)</f>
        <v>0</v>
      </c>
      <c r="DG47" s="112">
        <f>COUNTIFS('Detalii blocuri'!$E:$E,$C47,'Detalii blocuri'!$F:$F,$D47,'Detalii blocuri'!$L:$L,DG$3)</f>
        <v>0</v>
      </c>
      <c r="DH47" s="112">
        <f>COUNTIFS('Detalii blocuri'!$E:$E,$C47,'Detalii blocuri'!$F:$F,$D47,'Detalii blocuri'!$L:$L,DH$3)</f>
        <v>0</v>
      </c>
      <c r="DI47" s="140">
        <f>COUNTIFS('Detalii blocuri'!$E:$E,$C47,'Detalii blocuri'!$F:$F,$D47,'Detalii blocuri'!$L:$L,DI$3)</f>
        <v>0</v>
      </c>
      <c r="DJ47" s="112">
        <f>COUNTIFS('Detalii blocuri'!$E:$E,$C47,'Detalii blocuri'!$F:$F,$D47,'Detalii blocuri'!$L:$L,DJ$3)</f>
        <v>0</v>
      </c>
      <c r="DK47" s="112">
        <f>COUNTIFS('Detalii blocuri'!$E:$E,$C47,'Detalii blocuri'!$F:$F,$D47,'Detalii blocuri'!$L:$L,DK$3)</f>
        <v>0</v>
      </c>
      <c r="DL47" s="112">
        <f>COUNTIFS('Detalii blocuri'!$E:$E,$C47,'Detalii blocuri'!$F:$F,$D47,'Detalii blocuri'!$L:$L,DL$3)</f>
        <v>0</v>
      </c>
      <c r="DM47" s="112">
        <f>COUNTIFS('Detalii blocuri'!$E:$E,$C47,'Detalii blocuri'!$F:$F,$D47,'Detalii blocuri'!$L:$L,DM$3)</f>
        <v>0</v>
      </c>
      <c r="DN47" s="140">
        <f>COUNTIFS('Detalii blocuri'!$E:$E,$C47,'Detalii blocuri'!$F:$F,$D47,'Detalii blocuri'!$L:$L,DN$3)</f>
        <v>0</v>
      </c>
      <c r="DO47" s="112">
        <f>COUNTIFS('Detalii blocuri'!$E:$E,$C47,'Detalii blocuri'!$F:$F,$D47,'Detalii blocuri'!$L:$L,DO$3)</f>
        <v>0</v>
      </c>
      <c r="DP47" s="112">
        <f>COUNTIFS('Detalii blocuri'!$E:$E,$C47,'Detalii blocuri'!$F:$F,$D47,'Detalii blocuri'!$L:$L,DP$3)</f>
        <v>0</v>
      </c>
      <c r="DQ47" s="112">
        <f>COUNTIFS('Detalii blocuri'!$E:$E,$C47,'Detalii blocuri'!$F:$F,$D47,'Detalii blocuri'!$L:$L,DQ$3)</f>
        <v>0</v>
      </c>
      <c r="DR47" s="112">
        <f>COUNTIFS('Detalii blocuri'!$E:$E,$C47,'Detalii blocuri'!$F:$F,$D47,'Detalii blocuri'!$L:$L,DR$3)</f>
        <v>0</v>
      </c>
      <c r="DS47" s="140">
        <f>COUNTIFS('Detalii blocuri'!$E:$E,$C47,'Detalii blocuri'!$F:$F,$D47,'Detalii blocuri'!$L:$L,DS$3)</f>
        <v>0</v>
      </c>
      <c r="DT47" s="112">
        <f>COUNTIFS('Detalii blocuri'!$E:$E,$C47,'Detalii blocuri'!$F:$F,$D47,'Detalii blocuri'!$L:$L,DT$3)</f>
        <v>0</v>
      </c>
      <c r="DU47" s="112">
        <f>COUNTIFS('Detalii blocuri'!$E:$E,$C47,'Detalii blocuri'!$F:$F,$D47,'Detalii blocuri'!$L:$L,DU$3)</f>
        <v>0</v>
      </c>
      <c r="DV47" s="112">
        <f>COUNTIFS('Detalii blocuri'!$E:$E,$C47,'Detalii blocuri'!$F:$F,$D47,'Detalii blocuri'!$L:$L,DV$3)</f>
        <v>0</v>
      </c>
      <c r="DW47" s="112">
        <f>COUNTIFS('Detalii blocuri'!$E:$E,$C47,'Detalii blocuri'!$F:$F,$D47,'Detalii blocuri'!$L:$L,DW$3)</f>
        <v>0</v>
      </c>
      <c r="DX47" s="140">
        <f>COUNTIFS('Detalii blocuri'!$E:$E,$C47,'Detalii blocuri'!$F:$F,$D47,'Detalii blocuri'!$L:$L,DX$3)</f>
        <v>0</v>
      </c>
      <c r="DY47" s="112">
        <f>COUNTIFS('Detalii blocuri'!$E:$E,$C47,'Detalii blocuri'!$F:$F,$D47,'Detalii blocuri'!$L:$L,DY$3)</f>
        <v>0</v>
      </c>
      <c r="DZ47" s="112">
        <f>COUNTIFS('Detalii blocuri'!$E:$E,$C47,'Detalii blocuri'!$F:$F,$D47,'Detalii blocuri'!$L:$L,DZ$3)</f>
        <v>0</v>
      </c>
      <c r="EA47" s="112">
        <f>COUNTIFS('Detalii blocuri'!$E:$E,$C47,'Detalii blocuri'!$F:$F,$D47,'Detalii blocuri'!$L:$L,EA$3)</f>
        <v>0</v>
      </c>
    </row>
    <row r="48" spans="2:131">
      <c r="B48" s="258" t="s">
        <v>650</v>
      </c>
      <c r="C48" s="363" t="s">
        <v>206</v>
      </c>
      <c r="D48" s="261" t="s">
        <v>1162</v>
      </c>
      <c r="E48" s="261"/>
      <c r="F48" s="262" t="s">
        <v>1054</v>
      </c>
      <c r="G48" s="300" t="s">
        <v>9</v>
      </c>
      <c r="H48" s="257" t="s">
        <v>9</v>
      </c>
      <c r="I48" s="318"/>
      <c r="J48" s="259">
        <v>46.75</v>
      </c>
      <c r="K48" s="259">
        <v>23.49</v>
      </c>
      <c r="L48" s="319">
        <v>52735</v>
      </c>
      <c r="M48" s="320">
        <v>22813</v>
      </c>
      <c r="N48" s="320">
        <v>7470</v>
      </c>
      <c r="O48" s="320">
        <v>6088</v>
      </c>
      <c r="P48" s="320"/>
      <c r="Q48" s="320"/>
      <c r="R48" s="320"/>
      <c r="S48" s="320"/>
      <c r="T48" s="320"/>
      <c r="U48" s="320"/>
      <c r="V48" s="321"/>
      <c r="W48" s="334">
        <f t="shared" si="29"/>
        <v>8.6621222076215503</v>
      </c>
      <c r="X48" s="335" t="str">
        <f t="shared" si="30"/>
        <v/>
      </c>
      <c r="Y48" s="301">
        <v>54</v>
      </c>
      <c r="Z48" s="301">
        <v>400</v>
      </c>
      <c r="AA48" s="301">
        <f t="shared" si="18"/>
        <v>1200</v>
      </c>
      <c r="AB48" s="68">
        <f t="shared" si="16"/>
        <v>0.19710906701708278</v>
      </c>
      <c r="AC48" s="301">
        <f t="shared" si="17"/>
        <v>7.4074074074074074</v>
      </c>
      <c r="AD48" s="301">
        <v>3</v>
      </c>
      <c r="AE48" s="322"/>
      <c r="AF48" s="323">
        <f>COUNTIFS('Detalii blocuri'!AI:AI,"*/planuri*",'Detalii blocuri'!E:E,C48,'Detalii blocuri'!F:F,D48)/AJ48</f>
        <v>1</v>
      </c>
      <c r="AG48" s="324">
        <f>COUNTIFS('Detalii blocuri'!K:K,"&gt;0",'Detalii blocuri'!E:E,C48,'Detalii blocuri'!F:F,D48)/AJ48</f>
        <v>1</v>
      </c>
      <c r="AH48" s="324">
        <f>COUNTIFS('Detalii blocuri'!N:N,"&gt;0",'Detalii blocuri'!E:E,C48,'Detalii blocuri'!F:F,D48)/AJ48</f>
        <v>1</v>
      </c>
      <c r="AI48" s="325">
        <f t="shared" si="19"/>
        <v>1</v>
      </c>
      <c r="AJ48" s="326">
        <f>COUNTIFS('Detalii blocuri'!C:C,"&gt;0",'Detalii blocuri'!E:E,C48,'Detalii blocuri'!F:F,D48)</f>
        <v>28</v>
      </c>
      <c r="AK48" s="47">
        <f>SUMIFS('Detalii blocuri'!K:K,'Detalii blocuri'!E:E,C48,'Detalii blocuri'!F:F,D48)</f>
        <v>54</v>
      </c>
      <c r="AL48" s="47">
        <f>SUMIFS('Detalii blocuri'!N:N,'Detalii blocuri'!E:E,C48,'Detalii blocuri'!F:F,D48)</f>
        <v>408</v>
      </c>
      <c r="AM48" s="327">
        <f t="shared" si="20"/>
        <v>7.5555555555555554</v>
      </c>
      <c r="AN48" s="65">
        <f>COUNTIFS('Detalii blocuri'!C:C,"&gt;0",'Detalii blocuri'!J:J,"da*",'Detalii blocuri'!E:E,C48,'Detalii blocuri'!F:F,D48)/AJ48</f>
        <v>0</v>
      </c>
      <c r="AO48" s="66">
        <f>SUMIFS('Detalii blocuri'!K:K,'Detalii blocuri'!J:J,"da*",'Detalii blocuri'!E:E,C48,'Detalii blocuri'!F:F,D48)/AK48</f>
        <v>0</v>
      </c>
      <c r="AP48" s="67">
        <f>SUMIFS('Detalii blocuri'!N:N,'Detalii blocuri'!J:J,"da*",'Detalii blocuri'!E:E,C48,'Detalii blocuri'!F:F,D48)/AL48</f>
        <v>0</v>
      </c>
      <c r="AQ48" s="328">
        <f>SUMIFS('Detalii blocuri'!N:N,'Detalii blocuri'!AD:AD,"*cf1*",'Detalii blocuri'!E:E,C48,'Detalii blocuri'!F:F,D48)/AL48</f>
        <v>1</v>
      </c>
      <c r="AR48" s="329">
        <f>SUMIFS('Detalii blocuri'!N:N,'Detalii blocuri'!AD:AD,"*cf2*",'Detalii blocuri'!E:E,C48,'Detalii blocuri'!F:F,D48)/AL48</f>
        <v>0</v>
      </c>
      <c r="AS48" s="330">
        <f>SUMIFS('Detalii blocuri'!N:N,'Detalii blocuri'!AD:AD,"*cf3*",'Detalii blocuri'!E:E,C48,'Detalii blocuri'!F:F,D48)/AL48</f>
        <v>0</v>
      </c>
      <c r="AT48" s="330">
        <f>SUMIFS('Detalii blocuri'!N:N,'Detalii blocuri'!AD:AD,"*cămin*",'Detalii blocuri'!E:E,C48,'Detalii blocuri'!F:F,D48)/AL48</f>
        <v>0</v>
      </c>
      <c r="AU48" s="330">
        <f t="shared" si="21"/>
        <v>0</v>
      </c>
      <c r="AV48" s="331">
        <f>SUMIFS('Detalii blocuri'!O:O,'Detalii blocuri'!E:E,C48,'Detalii blocuri'!F:F,D48)</f>
        <v>0</v>
      </c>
      <c r="AW48" s="332">
        <f>SUMIFS('Detalii blocuri'!P:P,'Detalii blocuri'!E:E,C48,'Detalii blocuri'!F:F,D48)</f>
        <v>0</v>
      </c>
      <c r="AX48" s="332">
        <f>SUMIFS('Detalii blocuri'!Q:Q,'Detalii blocuri'!E:E,C48,'Detalii blocuri'!F:F,D48)</f>
        <v>120</v>
      </c>
      <c r="AY48" s="332">
        <f>SUMIFS('Detalii blocuri'!R:R,'Detalii blocuri'!E:E,C48,'Detalii blocuri'!F:F,D48)</f>
        <v>288</v>
      </c>
      <c r="AZ48" s="332">
        <f>SUMIFS('Detalii blocuri'!S:S,'Detalii blocuri'!E:E,C48,'Detalii blocuri'!F:F,D48)</f>
        <v>0</v>
      </c>
      <c r="BA48" s="332">
        <f>SUMIFS('Detalii blocuri'!T:T,'Detalii blocuri'!E:E,C48,'Detalii blocuri'!F:F,D48)</f>
        <v>0</v>
      </c>
      <c r="BB48" s="333">
        <f t="shared" si="22"/>
        <v>0</v>
      </c>
      <c r="BC48" s="100">
        <f t="shared" si="23"/>
        <v>0</v>
      </c>
      <c r="BD48" s="97">
        <f t="shared" si="24"/>
        <v>0</v>
      </c>
      <c r="BE48" s="97">
        <f t="shared" si="25"/>
        <v>0.29411764705882354</v>
      </c>
      <c r="BF48" s="97">
        <f t="shared" si="26"/>
        <v>0.70588235294117652</v>
      </c>
      <c r="BG48" s="97">
        <f t="shared" si="27"/>
        <v>0</v>
      </c>
      <c r="BH48" s="98">
        <f t="shared" si="28"/>
        <v>0</v>
      </c>
      <c r="BI48" s="105">
        <f>COUNTIFS('Detalii blocuri'!$E:$E,$C48,'Detalii blocuri'!$F:$F,$D48,'Detalii blocuri'!$AB:$AB,BI$4)</f>
        <v>0</v>
      </c>
      <c r="BJ48" s="106">
        <f>COUNTIFS('Detalii blocuri'!$E:$E,$C48,'Detalii blocuri'!$F:$F,$D48,'Detalii blocuri'!$AB:$AB,BJ$4)</f>
        <v>0</v>
      </c>
      <c r="BK48" s="106">
        <f>COUNTIFS('Detalii blocuri'!$E:$E,$C48,'Detalii blocuri'!$F:$F,$D48,'Detalii blocuri'!$AB:$AB,BK$4)</f>
        <v>0</v>
      </c>
      <c r="BL48" s="106">
        <f>COUNTIFS('Detalii blocuri'!$E:$E,$C48,'Detalii blocuri'!$F:$F,$D48,'Detalii blocuri'!$AB:$AB,BL$4)</f>
        <v>0</v>
      </c>
      <c r="BM48" s="106">
        <f>COUNTIFS('Detalii blocuri'!$E:$E,$C48,'Detalii blocuri'!$F:$F,$D48,'Detalii blocuri'!$AB:$AB,BM$4)</f>
        <v>0</v>
      </c>
      <c r="BN48" s="45">
        <f>COUNTIFS('Detalii blocuri'!$E:$E,$C48,'Detalii blocuri'!$F:$F,$D48,'Detalii blocuri'!$AB:$AB,BN$4)</f>
        <v>0</v>
      </c>
      <c r="BO48" s="106">
        <f>COUNTIFS('Detalii blocuri'!$E:$E,$C48,'Detalii blocuri'!$F:$F,$D48,'Detalii blocuri'!$AB:$AB,BO$4)</f>
        <v>0</v>
      </c>
      <c r="BP48" s="106">
        <f>COUNTIFS('Detalii blocuri'!$E:$E,$C48,'Detalii blocuri'!$F:$F,$D48,'Detalii blocuri'!$AB:$AB,BP$4)</f>
        <v>0</v>
      </c>
      <c r="BQ48" s="45">
        <f>COUNTIFS('Detalii blocuri'!$E:$E,$C48,'Detalii blocuri'!$F:$F,$D48,'Detalii blocuri'!$AB:$AB,BQ$4)</f>
        <v>0</v>
      </c>
      <c r="BR48" s="106">
        <f>COUNTIFS('Detalii blocuri'!$E:$E,$C48,'Detalii blocuri'!$F:$F,$D48,'Detalii blocuri'!$AB:$AB,BR$4)</f>
        <v>28</v>
      </c>
      <c r="BS48" s="106">
        <f>COUNTIFS('Detalii blocuri'!$E:$E,$C48,'Detalii blocuri'!$F:$F,$D48,'Detalii blocuri'!$AB:$AB,BS$4)</f>
        <v>0</v>
      </c>
      <c r="BT48" s="45">
        <f>COUNTIFS('Detalii blocuri'!$E:$E,$C48,'Detalii blocuri'!$F:$F,$D48,'Detalii blocuri'!$AB:$AB,BT$4)</f>
        <v>0</v>
      </c>
      <c r="BU48" s="106">
        <f>COUNTIFS('Detalii blocuri'!$E:$E,$C48,'Detalii blocuri'!$F:$F,$D48,'Detalii blocuri'!$AB:$AB,BU$4)</f>
        <v>0</v>
      </c>
      <c r="BV48" s="106">
        <f>COUNTIFS('Detalii blocuri'!$E:$E,$C48,'Detalii blocuri'!$F:$F,$D48,'Detalii blocuri'!$AB:$AB,BV$4)</f>
        <v>4</v>
      </c>
      <c r="BW48" s="107">
        <f>SUMIFS('Detalii blocuri'!$K:$K,'Detalii blocuri'!$E:$E,$C48,'Detalii blocuri'!$F:$F,$D48,'Detalii blocuri'!$AB:$AB,BW$4)</f>
        <v>0</v>
      </c>
      <c r="BX48" s="108">
        <f>SUMIFS('Detalii blocuri'!$K:$K,'Detalii blocuri'!$E:$E,$C48,'Detalii blocuri'!$F:$F,$D48,'Detalii blocuri'!$AB:$AB,BX$4)</f>
        <v>0</v>
      </c>
      <c r="BY48" s="108">
        <f>SUMIFS('Detalii blocuri'!$K:$K,'Detalii blocuri'!$E:$E,$C48,'Detalii blocuri'!$F:$F,$D48,'Detalii blocuri'!$AB:$AB,BY$4)</f>
        <v>0</v>
      </c>
      <c r="BZ48" s="108">
        <f>SUMIFS('Detalii blocuri'!$K:$K,'Detalii blocuri'!$E:$E,$C48,'Detalii blocuri'!$F:$F,$D48,'Detalii blocuri'!$AB:$AB,BZ$4)</f>
        <v>0</v>
      </c>
      <c r="CA48" s="108">
        <f>SUMIFS('Detalii blocuri'!$K:$K,'Detalii blocuri'!$E:$E,$C48,'Detalii blocuri'!$F:$F,$D48,'Detalii blocuri'!$AB:$AB,CA$4)</f>
        <v>0</v>
      </c>
      <c r="CB48" s="46">
        <f>SUMIFS('Detalii blocuri'!$K:$K,'Detalii blocuri'!$E:$E,$C48,'Detalii blocuri'!$F:$F,$D48,'Detalii blocuri'!$AB:$AB,CB$4)</f>
        <v>0</v>
      </c>
      <c r="CC48" s="108">
        <f>SUMIFS('Detalii blocuri'!$K:$K,'Detalii blocuri'!$E:$E,$C48,'Detalii blocuri'!$F:$F,$D48,'Detalii blocuri'!$AB:$AB,CC$4)</f>
        <v>0</v>
      </c>
      <c r="CD48" s="108">
        <f>SUMIFS('Detalii blocuri'!$K:$K,'Detalii blocuri'!$E:$E,$C48,'Detalii blocuri'!$F:$F,$D48,'Detalii blocuri'!$AB:$AB,CD$4)</f>
        <v>0</v>
      </c>
      <c r="CE48" s="46">
        <f>SUMIFS('Detalii blocuri'!$K:$K,'Detalii blocuri'!$E:$E,$C48,'Detalii blocuri'!$F:$F,$D48,'Detalii blocuri'!$AB:$AB,CE$4)</f>
        <v>0</v>
      </c>
      <c r="CF48" s="108">
        <f>SUMIFS('Detalii blocuri'!$K:$K,'Detalii blocuri'!$E:$E,$C48,'Detalii blocuri'!$F:$F,$D48,'Detalii blocuri'!$AB:$AB,CF$4)</f>
        <v>54</v>
      </c>
      <c r="CG48" s="108">
        <f>SUMIFS('Detalii blocuri'!$K:$K,'Detalii blocuri'!$E:$E,$C48,'Detalii blocuri'!$F:$F,$D48,'Detalii blocuri'!$AB:$AB,CG$4)</f>
        <v>0</v>
      </c>
      <c r="CH48" s="46">
        <f>SUMIFS('Detalii blocuri'!$K:$K,'Detalii blocuri'!$E:$E,$C48,'Detalii blocuri'!$F:$F,$D48,'Detalii blocuri'!$AB:$AB,CH$4)</f>
        <v>0</v>
      </c>
      <c r="CI48" s="108">
        <f>SUMIFS('Detalii blocuri'!$K:$K,'Detalii blocuri'!$E:$E,$C48,'Detalii blocuri'!$F:$F,$D48,'Detalii blocuri'!$AB:$AB,CI$4)</f>
        <v>0</v>
      </c>
      <c r="CJ48" s="108">
        <f>SUMIFS('Detalii blocuri'!$K:$K,'Detalii blocuri'!$E:$E,$C48,'Detalii blocuri'!$F:$F,$D48,'Detalii blocuri'!$AB:$AB,CJ$4)</f>
        <v>0</v>
      </c>
      <c r="CK48" s="109">
        <f>SUMIFS('Detalii blocuri'!$N:$N,'Detalii blocuri'!$E:$E,$C48,'Detalii blocuri'!$F:$F,$D48,'Detalii blocuri'!$AB:$AB,BW$4)</f>
        <v>0</v>
      </c>
      <c r="CL48" s="110">
        <f>SUMIFS('Detalii blocuri'!$N:$N,'Detalii blocuri'!$E:$E,$C48,'Detalii blocuri'!$F:$F,$D48,'Detalii blocuri'!$AB:$AB,BX$4)</f>
        <v>0</v>
      </c>
      <c r="CM48" s="110">
        <f>SUMIFS('Detalii blocuri'!$N:$N,'Detalii blocuri'!$E:$E,$C48,'Detalii blocuri'!$F:$F,$D48,'Detalii blocuri'!$AB:$AB,BY$4)</f>
        <v>0</v>
      </c>
      <c r="CN48" s="110">
        <f>SUMIFS('Detalii blocuri'!$N:$N,'Detalii blocuri'!$E:$E,$C48,'Detalii blocuri'!$F:$F,$D48,'Detalii blocuri'!$AB:$AB,BZ$4)</f>
        <v>0</v>
      </c>
      <c r="CO48" s="110">
        <f>SUMIFS('Detalii blocuri'!$N:$N,'Detalii blocuri'!$E:$E,$C48,'Detalii blocuri'!$F:$F,$D48,'Detalii blocuri'!$AB:$AB,CA$4)</f>
        <v>0</v>
      </c>
      <c r="CP48" s="48">
        <f>SUMIFS('Detalii blocuri'!$N:$N,'Detalii blocuri'!$E:$E,$C48,'Detalii blocuri'!$F:$F,$D48,'Detalii blocuri'!$AB:$AB,CB$4)</f>
        <v>0</v>
      </c>
      <c r="CQ48" s="110">
        <f>SUMIFS('Detalii blocuri'!$N:$N,'Detalii blocuri'!$E:$E,$C48,'Detalii blocuri'!$F:$F,$D48,'Detalii blocuri'!$AB:$AB,CC$4)</f>
        <v>0</v>
      </c>
      <c r="CR48" s="110">
        <f>SUMIFS('Detalii blocuri'!$N:$N,'Detalii blocuri'!$E:$E,$C48,'Detalii blocuri'!$F:$F,$D48,'Detalii blocuri'!$AB:$AB,CD$4)</f>
        <v>0</v>
      </c>
      <c r="CS48" s="48">
        <f>SUMIFS('Detalii blocuri'!$N:$N,'Detalii blocuri'!$E:$E,$C48,'Detalii blocuri'!$F:$F,$D48,'Detalii blocuri'!$AB:$AB,CE$4)</f>
        <v>0</v>
      </c>
      <c r="CT48" s="110">
        <f>SUMIFS('Detalii blocuri'!$N:$N,'Detalii blocuri'!$E:$E,$C48,'Detalii blocuri'!$F:$F,$D48,'Detalii blocuri'!$AB:$AB,CF$4)</f>
        <v>408</v>
      </c>
      <c r="CU48" s="110">
        <f>SUMIFS('Detalii blocuri'!$N:$N,'Detalii blocuri'!$E:$E,$C48,'Detalii blocuri'!$F:$F,$D48,'Detalii blocuri'!$AB:$AB,CG$4)</f>
        <v>0</v>
      </c>
      <c r="CV48" s="48">
        <f>SUMIFS('Detalii blocuri'!$N:$N,'Detalii blocuri'!$E:$E,$C48,'Detalii blocuri'!$F:$F,$D48,'Detalii blocuri'!$AB:$AB,CH$4)</f>
        <v>0</v>
      </c>
      <c r="CW48" s="110">
        <f>SUMIFS('Detalii blocuri'!$N:$N,'Detalii blocuri'!$E:$E,$C48,'Detalii blocuri'!$F:$F,$D48,'Detalii blocuri'!$AB:$AB,CI$4)</f>
        <v>0</v>
      </c>
      <c r="CX48" s="110">
        <f>SUMIFS('Detalii blocuri'!$N:$N,'Detalii blocuri'!$E:$E,$C48,'Detalii blocuri'!$F:$F,$D48,'Detalii blocuri'!$AB:$AB,CJ$4)</f>
        <v>0</v>
      </c>
      <c r="CY48" s="111">
        <f>COUNTIFS('Detalii blocuri'!$E:$E,$C48,'Detalii blocuri'!$F:$F,$D48,'Detalii blocuri'!$L:$L,CY$3)</f>
        <v>0</v>
      </c>
      <c r="CZ48" s="112">
        <f>COUNTIFS('Detalii blocuri'!$E:$E,$C48,'Detalii blocuri'!$F:$F,$D48,'Detalii blocuri'!$L:$L,CZ$3)</f>
        <v>0</v>
      </c>
      <c r="DA48" s="112">
        <f>COUNTIFS('Detalii blocuri'!$E:$E,$C48,'Detalii blocuri'!$F:$F,$D48,'Detalii blocuri'!$L:$L,DA$3)</f>
        <v>12</v>
      </c>
      <c r="DB48" s="112">
        <f>COUNTIFS('Detalii blocuri'!$E:$E,$C48,'Detalii blocuri'!$F:$F,$D48,'Detalii blocuri'!$L:$L,DB$3)</f>
        <v>16</v>
      </c>
      <c r="DC48" s="112">
        <f>COUNTIFS('Detalii blocuri'!$E:$E,$C48,'Detalii blocuri'!$F:$F,$D48,'Detalii blocuri'!$L:$L,DC$3)</f>
        <v>0</v>
      </c>
      <c r="DD48" s="140">
        <f>COUNTIFS('Detalii blocuri'!$E:$E,$C48,'Detalii blocuri'!$F:$F,$D48,'Detalii blocuri'!$L:$L,DD$3)</f>
        <v>0</v>
      </c>
      <c r="DE48" s="112">
        <f>COUNTIFS('Detalii blocuri'!$E:$E,$C48,'Detalii blocuri'!$F:$F,$D48,'Detalii blocuri'!$L:$L,DE$3)</f>
        <v>0</v>
      </c>
      <c r="DF48" s="112">
        <f>COUNTIFS('Detalii blocuri'!$E:$E,$C48,'Detalii blocuri'!$F:$F,$D48,'Detalii blocuri'!$L:$L,DF$3)</f>
        <v>0</v>
      </c>
      <c r="DG48" s="112">
        <f>COUNTIFS('Detalii blocuri'!$E:$E,$C48,'Detalii blocuri'!$F:$F,$D48,'Detalii blocuri'!$L:$L,DG$3)</f>
        <v>0</v>
      </c>
      <c r="DH48" s="112">
        <f>COUNTIFS('Detalii blocuri'!$E:$E,$C48,'Detalii blocuri'!$F:$F,$D48,'Detalii blocuri'!$L:$L,DH$3)</f>
        <v>0</v>
      </c>
      <c r="DI48" s="140">
        <f>COUNTIFS('Detalii blocuri'!$E:$E,$C48,'Detalii blocuri'!$F:$F,$D48,'Detalii blocuri'!$L:$L,DI$3)</f>
        <v>0</v>
      </c>
      <c r="DJ48" s="112">
        <f>COUNTIFS('Detalii blocuri'!$E:$E,$C48,'Detalii blocuri'!$F:$F,$D48,'Detalii blocuri'!$L:$L,DJ$3)</f>
        <v>0</v>
      </c>
      <c r="DK48" s="112">
        <f>COUNTIFS('Detalii blocuri'!$E:$E,$C48,'Detalii blocuri'!$F:$F,$D48,'Detalii blocuri'!$L:$L,DK$3)</f>
        <v>0</v>
      </c>
      <c r="DL48" s="112">
        <f>COUNTIFS('Detalii blocuri'!$E:$E,$C48,'Detalii blocuri'!$F:$F,$D48,'Detalii blocuri'!$L:$L,DL$3)</f>
        <v>0</v>
      </c>
      <c r="DM48" s="112">
        <f>COUNTIFS('Detalii blocuri'!$E:$E,$C48,'Detalii blocuri'!$F:$F,$D48,'Detalii blocuri'!$L:$L,DM$3)</f>
        <v>0</v>
      </c>
      <c r="DN48" s="140">
        <f>COUNTIFS('Detalii blocuri'!$E:$E,$C48,'Detalii blocuri'!$F:$F,$D48,'Detalii blocuri'!$L:$L,DN$3)</f>
        <v>0</v>
      </c>
      <c r="DO48" s="112">
        <f>COUNTIFS('Detalii blocuri'!$E:$E,$C48,'Detalii blocuri'!$F:$F,$D48,'Detalii blocuri'!$L:$L,DO$3)</f>
        <v>0</v>
      </c>
      <c r="DP48" s="112">
        <f>COUNTIFS('Detalii blocuri'!$E:$E,$C48,'Detalii blocuri'!$F:$F,$D48,'Detalii blocuri'!$L:$L,DP$3)</f>
        <v>0</v>
      </c>
      <c r="DQ48" s="112">
        <f>COUNTIFS('Detalii blocuri'!$E:$E,$C48,'Detalii blocuri'!$F:$F,$D48,'Detalii blocuri'!$L:$L,DQ$3)</f>
        <v>0</v>
      </c>
      <c r="DR48" s="112">
        <f>COUNTIFS('Detalii blocuri'!$E:$E,$C48,'Detalii blocuri'!$F:$F,$D48,'Detalii blocuri'!$L:$L,DR$3)</f>
        <v>0</v>
      </c>
      <c r="DS48" s="140">
        <f>COUNTIFS('Detalii blocuri'!$E:$E,$C48,'Detalii blocuri'!$F:$F,$D48,'Detalii blocuri'!$L:$L,DS$3)</f>
        <v>0</v>
      </c>
      <c r="DT48" s="112">
        <f>COUNTIFS('Detalii blocuri'!$E:$E,$C48,'Detalii blocuri'!$F:$F,$D48,'Detalii blocuri'!$L:$L,DT$3)</f>
        <v>0</v>
      </c>
      <c r="DU48" s="112">
        <f>COUNTIFS('Detalii blocuri'!$E:$E,$C48,'Detalii blocuri'!$F:$F,$D48,'Detalii blocuri'!$L:$L,DU$3)</f>
        <v>0</v>
      </c>
      <c r="DV48" s="112">
        <f>COUNTIFS('Detalii blocuri'!$E:$E,$C48,'Detalii blocuri'!$F:$F,$D48,'Detalii blocuri'!$L:$L,DV$3)</f>
        <v>0</v>
      </c>
      <c r="DW48" s="112">
        <f>COUNTIFS('Detalii blocuri'!$E:$E,$C48,'Detalii blocuri'!$F:$F,$D48,'Detalii blocuri'!$L:$L,DW$3)</f>
        <v>0</v>
      </c>
      <c r="DX48" s="140">
        <f>COUNTIFS('Detalii blocuri'!$E:$E,$C48,'Detalii blocuri'!$F:$F,$D48,'Detalii blocuri'!$L:$L,DX$3)</f>
        <v>0</v>
      </c>
      <c r="DY48" s="112">
        <f>COUNTIFS('Detalii blocuri'!$E:$E,$C48,'Detalii blocuri'!$F:$F,$D48,'Detalii blocuri'!$L:$L,DY$3)</f>
        <v>0</v>
      </c>
      <c r="DZ48" s="112">
        <f>COUNTIFS('Detalii blocuri'!$E:$E,$C48,'Detalii blocuri'!$F:$F,$D48,'Detalii blocuri'!$L:$L,DZ$3)</f>
        <v>0</v>
      </c>
      <c r="EA48" s="112">
        <f>COUNTIFS('Detalii blocuri'!$E:$E,$C48,'Detalii blocuri'!$F:$F,$D48,'Detalii blocuri'!$L:$L,EA$3)</f>
        <v>0</v>
      </c>
    </row>
    <row r="49" spans="2:131">
      <c r="B49" s="258" t="s">
        <v>650</v>
      </c>
      <c r="C49" s="363" t="s">
        <v>206</v>
      </c>
      <c r="D49" s="261" t="s">
        <v>1071</v>
      </c>
      <c r="E49" s="261"/>
      <c r="F49" s="262" t="s">
        <v>1054</v>
      </c>
      <c r="G49" s="300" t="s">
        <v>9</v>
      </c>
      <c r="H49" s="257" t="s">
        <v>9</v>
      </c>
      <c r="I49" s="318"/>
      <c r="J49" s="259">
        <v>46.71</v>
      </c>
      <c r="K49" s="259">
        <v>24.06</v>
      </c>
      <c r="L49" s="319">
        <v>3791</v>
      </c>
      <c r="M49" s="320">
        <v>4242</v>
      </c>
      <c r="N49" s="320">
        <v>4382</v>
      </c>
      <c r="O49" s="320">
        <v>4594</v>
      </c>
      <c r="P49" s="320"/>
      <c r="Q49" s="320"/>
      <c r="R49" s="320"/>
      <c r="S49" s="320"/>
      <c r="T49" s="320"/>
      <c r="U49" s="320"/>
      <c r="V49" s="321"/>
      <c r="W49" s="334">
        <f t="shared" si="29"/>
        <v>0.82520679146713105</v>
      </c>
      <c r="X49" s="335" t="str">
        <f t="shared" si="30"/>
        <v/>
      </c>
      <c r="Y49" s="301"/>
      <c r="Z49" s="301"/>
      <c r="AA49" s="301">
        <f t="shared" si="18"/>
        <v>0</v>
      </c>
      <c r="AB49" s="68">
        <f t="shared" si="16"/>
        <v>0</v>
      </c>
      <c r="AC49" s="301" t="e">
        <f t="shared" si="17"/>
        <v>#DIV/0!</v>
      </c>
      <c r="AD49" s="301">
        <v>3</v>
      </c>
      <c r="AE49" s="322"/>
      <c r="AF49" s="323" t="e">
        <f>COUNTIFS('Detalii blocuri'!AI:AI,"*/planuri*",'Detalii blocuri'!E:E,C49,'Detalii blocuri'!F:F,D49)/AJ49</f>
        <v>#DIV/0!</v>
      </c>
      <c r="AG49" s="324" t="e">
        <f>COUNTIFS('Detalii blocuri'!K:K,"&gt;0",'Detalii blocuri'!E:E,C49,'Detalii blocuri'!F:F,D49)/AJ49</f>
        <v>#DIV/0!</v>
      </c>
      <c r="AH49" s="324" t="e">
        <f>COUNTIFS('Detalii blocuri'!N:N,"&gt;0",'Detalii blocuri'!E:E,C49,'Detalii blocuri'!F:F,D49)/AJ49</f>
        <v>#DIV/0!</v>
      </c>
      <c r="AI49" s="325" t="e">
        <f t="shared" si="19"/>
        <v>#DIV/0!</v>
      </c>
      <c r="AJ49" s="326">
        <f>COUNTIFS('Detalii blocuri'!C:C,"&gt;0",'Detalii blocuri'!E:E,C49,'Detalii blocuri'!F:F,D49)</f>
        <v>0</v>
      </c>
      <c r="AK49" s="47">
        <f>SUMIFS('Detalii blocuri'!K:K,'Detalii blocuri'!E:E,C49,'Detalii blocuri'!F:F,D49)</f>
        <v>0</v>
      </c>
      <c r="AL49" s="47">
        <f>SUMIFS('Detalii blocuri'!N:N,'Detalii blocuri'!E:E,C49,'Detalii blocuri'!F:F,D49)</f>
        <v>0</v>
      </c>
      <c r="AM49" s="327" t="e">
        <f t="shared" si="20"/>
        <v>#DIV/0!</v>
      </c>
      <c r="AN49" s="65" t="e">
        <f>COUNTIFS('Detalii blocuri'!C:C,"&gt;0",'Detalii blocuri'!J:J,"da*",'Detalii blocuri'!E:E,C49,'Detalii blocuri'!F:F,D49)/AJ49</f>
        <v>#DIV/0!</v>
      </c>
      <c r="AO49" s="66" t="e">
        <f>SUMIFS('Detalii blocuri'!K:K,'Detalii blocuri'!J:J,"da*",'Detalii blocuri'!E:E,C49,'Detalii blocuri'!F:F,D49)/AK49</f>
        <v>#DIV/0!</v>
      </c>
      <c r="AP49" s="67" t="e">
        <f>SUMIFS('Detalii blocuri'!N:N,'Detalii blocuri'!J:J,"da*",'Detalii blocuri'!E:E,C49,'Detalii blocuri'!F:F,D49)/AL49</f>
        <v>#DIV/0!</v>
      </c>
      <c r="AQ49" s="328" t="e">
        <f>SUMIFS('Detalii blocuri'!N:N,'Detalii blocuri'!AD:AD,"*cf1*",'Detalii blocuri'!E:E,C49,'Detalii blocuri'!F:F,D49)/AL49</f>
        <v>#DIV/0!</v>
      </c>
      <c r="AR49" s="329" t="e">
        <f>SUMIFS('Detalii blocuri'!N:N,'Detalii blocuri'!AD:AD,"*cf2*",'Detalii blocuri'!E:E,C49,'Detalii blocuri'!F:F,D49)/AL49</f>
        <v>#DIV/0!</v>
      </c>
      <c r="AS49" s="330" t="e">
        <f>SUMIFS('Detalii blocuri'!N:N,'Detalii blocuri'!AD:AD,"*cf3*",'Detalii blocuri'!E:E,C49,'Detalii blocuri'!F:F,D49)/AL49</f>
        <v>#DIV/0!</v>
      </c>
      <c r="AT49" s="330" t="e">
        <f>SUMIFS('Detalii blocuri'!N:N,'Detalii blocuri'!AD:AD,"*cămin*",'Detalii blocuri'!E:E,C49,'Detalii blocuri'!F:F,D49)/AL49</f>
        <v>#DIV/0!</v>
      </c>
      <c r="AU49" s="330" t="e">
        <f t="shared" si="21"/>
        <v>#DIV/0!</v>
      </c>
      <c r="AV49" s="331">
        <f>SUMIFS('Detalii blocuri'!O:O,'Detalii blocuri'!E:E,C49,'Detalii blocuri'!F:F,D49)</f>
        <v>0</v>
      </c>
      <c r="AW49" s="332">
        <f>SUMIFS('Detalii blocuri'!P:P,'Detalii blocuri'!E:E,C49,'Detalii blocuri'!F:F,D49)</f>
        <v>0</v>
      </c>
      <c r="AX49" s="332">
        <f>SUMIFS('Detalii blocuri'!Q:Q,'Detalii blocuri'!E:E,C49,'Detalii blocuri'!F:F,D49)</f>
        <v>0</v>
      </c>
      <c r="AY49" s="332">
        <f>SUMIFS('Detalii blocuri'!R:R,'Detalii blocuri'!E:E,C49,'Detalii blocuri'!F:F,D49)</f>
        <v>0</v>
      </c>
      <c r="AZ49" s="332">
        <f>SUMIFS('Detalii blocuri'!S:S,'Detalii blocuri'!E:E,C49,'Detalii blocuri'!F:F,D49)</f>
        <v>0</v>
      </c>
      <c r="BA49" s="332">
        <f>SUMIFS('Detalii blocuri'!T:T,'Detalii blocuri'!E:E,C49,'Detalii blocuri'!F:F,D49)</f>
        <v>0</v>
      </c>
      <c r="BB49" s="333">
        <f t="shared" si="22"/>
        <v>0</v>
      </c>
      <c r="BC49" s="100" t="e">
        <f t="shared" si="23"/>
        <v>#DIV/0!</v>
      </c>
      <c r="BD49" s="97" t="e">
        <f t="shared" si="24"/>
        <v>#DIV/0!</v>
      </c>
      <c r="BE49" s="97" t="e">
        <f t="shared" si="25"/>
        <v>#DIV/0!</v>
      </c>
      <c r="BF49" s="97" t="e">
        <f t="shared" si="26"/>
        <v>#DIV/0!</v>
      </c>
      <c r="BG49" s="97" t="e">
        <f t="shared" si="27"/>
        <v>#DIV/0!</v>
      </c>
      <c r="BH49" s="98" t="e">
        <f t="shared" si="28"/>
        <v>#DIV/0!</v>
      </c>
      <c r="BI49" s="105">
        <f>COUNTIFS('Detalii blocuri'!$E:$E,$C49,'Detalii blocuri'!$F:$F,$D49,'Detalii blocuri'!$AB:$AB,BI$4)</f>
        <v>0</v>
      </c>
      <c r="BJ49" s="106">
        <f>COUNTIFS('Detalii blocuri'!$E:$E,$C49,'Detalii blocuri'!$F:$F,$D49,'Detalii blocuri'!$AB:$AB,BJ$4)</f>
        <v>0</v>
      </c>
      <c r="BK49" s="106">
        <f>COUNTIFS('Detalii blocuri'!$E:$E,$C49,'Detalii blocuri'!$F:$F,$D49,'Detalii blocuri'!$AB:$AB,BK$4)</f>
        <v>0</v>
      </c>
      <c r="BL49" s="106">
        <f>COUNTIFS('Detalii blocuri'!$E:$E,$C49,'Detalii blocuri'!$F:$F,$D49,'Detalii blocuri'!$AB:$AB,BL$4)</f>
        <v>0</v>
      </c>
      <c r="BM49" s="106">
        <f>COUNTIFS('Detalii blocuri'!$E:$E,$C49,'Detalii blocuri'!$F:$F,$D49,'Detalii blocuri'!$AB:$AB,BM$4)</f>
        <v>0</v>
      </c>
      <c r="BN49" s="45">
        <f>COUNTIFS('Detalii blocuri'!$E:$E,$C49,'Detalii blocuri'!$F:$F,$D49,'Detalii blocuri'!$AB:$AB,BN$4)</f>
        <v>0</v>
      </c>
      <c r="BO49" s="106">
        <f>COUNTIFS('Detalii blocuri'!$E:$E,$C49,'Detalii blocuri'!$F:$F,$D49,'Detalii blocuri'!$AB:$AB,BO$4)</f>
        <v>0</v>
      </c>
      <c r="BP49" s="106">
        <f>COUNTIFS('Detalii blocuri'!$E:$E,$C49,'Detalii blocuri'!$F:$F,$D49,'Detalii blocuri'!$AB:$AB,BP$4)</f>
        <v>0</v>
      </c>
      <c r="BQ49" s="45">
        <f>COUNTIFS('Detalii blocuri'!$E:$E,$C49,'Detalii blocuri'!$F:$F,$D49,'Detalii blocuri'!$AB:$AB,BQ$4)</f>
        <v>0</v>
      </c>
      <c r="BR49" s="106">
        <f>COUNTIFS('Detalii blocuri'!$E:$E,$C49,'Detalii blocuri'!$F:$F,$D49,'Detalii blocuri'!$AB:$AB,BR$4)</f>
        <v>0</v>
      </c>
      <c r="BS49" s="106">
        <f>COUNTIFS('Detalii blocuri'!$E:$E,$C49,'Detalii blocuri'!$F:$F,$D49,'Detalii blocuri'!$AB:$AB,BS$4)</f>
        <v>0</v>
      </c>
      <c r="BT49" s="45">
        <f>COUNTIFS('Detalii blocuri'!$E:$E,$C49,'Detalii blocuri'!$F:$F,$D49,'Detalii blocuri'!$AB:$AB,BT$4)</f>
        <v>0</v>
      </c>
      <c r="BU49" s="106">
        <f>COUNTIFS('Detalii blocuri'!$E:$E,$C49,'Detalii blocuri'!$F:$F,$D49,'Detalii blocuri'!$AB:$AB,BU$4)</f>
        <v>0</v>
      </c>
      <c r="BV49" s="106">
        <f>COUNTIFS('Detalii blocuri'!$E:$E,$C49,'Detalii blocuri'!$F:$F,$D49,'Detalii blocuri'!$AB:$AB,BV$4)</f>
        <v>0</v>
      </c>
      <c r="BW49" s="107">
        <f>SUMIFS('Detalii blocuri'!$K:$K,'Detalii blocuri'!$E:$E,$C49,'Detalii blocuri'!$F:$F,$D49,'Detalii blocuri'!$AB:$AB,BW$4)</f>
        <v>0</v>
      </c>
      <c r="BX49" s="108">
        <f>SUMIFS('Detalii blocuri'!$K:$K,'Detalii blocuri'!$E:$E,$C49,'Detalii blocuri'!$F:$F,$D49,'Detalii blocuri'!$AB:$AB,BX$4)</f>
        <v>0</v>
      </c>
      <c r="BY49" s="108">
        <f>SUMIFS('Detalii blocuri'!$K:$K,'Detalii blocuri'!$E:$E,$C49,'Detalii blocuri'!$F:$F,$D49,'Detalii blocuri'!$AB:$AB,BY$4)</f>
        <v>0</v>
      </c>
      <c r="BZ49" s="108">
        <f>SUMIFS('Detalii blocuri'!$K:$K,'Detalii blocuri'!$E:$E,$C49,'Detalii blocuri'!$F:$F,$D49,'Detalii blocuri'!$AB:$AB,BZ$4)</f>
        <v>0</v>
      </c>
      <c r="CA49" s="108">
        <f>SUMIFS('Detalii blocuri'!$K:$K,'Detalii blocuri'!$E:$E,$C49,'Detalii blocuri'!$F:$F,$D49,'Detalii blocuri'!$AB:$AB,CA$4)</f>
        <v>0</v>
      </c>
      <c r="CB49" s="46">
        <f>SUMIFS('Detalii blocuri'!$K:$K,'Detalii blocuri'!$E:$E,$C49,'Detalii blocuri'!$F:$F,$D49,'Detalii blocuri'!$AB:$AB,CB$4)</f>
        <v>0</v>
      </c>
      <c r="CC49" s="108">
        <f>SUMIFS('Detalii blocuri'!$K:$K,'Detalii blocuri'!$E:$E,$C49,'Detalii blocuri'!$F:$F,$D49,'Detalii blocuri'!$AB:$AB,CC$4)</f>
        <v>0</v>
      </c>
      <c r="CD49" s="108">
        <f>SUMIFS('Detalii blocuri'!$K:$K,'Detalii blocuri'!$E:$E,$C49,'Detalii blocuri'!$F:$F,$D49,'Detalii blocuri'!$AB:$AB,CD$4)</f>
        <v>0</v>
      </c>
      <c r="CE49" s="46">
        <f>SUMIFS('Detalii blocuri'!$K:$K,'Detalii blocuri'!$E:$E,$C49,'Detalii blocuri'!$F:$F,$D49,'Detalii blocuri'!$AB:$AB,CE$4)</f>
        <v>0</v>
      </c>
      <c r="CF49" s="108">
        <f>SUMIFS('Detalii blocuri'!$K:$K,'Detalii blocuri'!$E:$E,$C49,'Detalii blocuri'!$F:$F,$D49,'Detalii blocuri'!$AB:$AB,CF$4)</f>
        <v>0</v>
      </c>
      <c r="CG49" s="108">
        <f>SUMIFS('Detalii blocuri'!$K:$K,'Detalii blocuri'!$E:$E,$C49,'Detalii blocuri'!$F:$F,$D49,'Detalii blocuri'!$AB:$AB,CG$4)</f>
        <v>0</v>
      </c>
      <c r="CH49" s="46">
        <f>SUMIFS('Detalii blocuri'!$K:$K,'Detalii blocuri'!$E:$E,$C49,'Detalii blocuri'!$F:$F,$D49,'Detalii blocuri'!$AB:$AB,CH$4)</f>
        <v>0</v>
      </c>
      <c r="CI49" s="108">
        <f>SUMIFS('Detalii blocuri'!$K:$K,'Detalii blocuri'!$E:$E,$C49,'Detalii blocuri'!$F:$F,$D49,'Detalii blocuri'!$AB:$AB,CI$4)</f>
        <v>0</v>
      </c>
      <c r="CJ49" s="108">
        <f>SUMIFS('Detalii blocuri'!$K:$K,'Detalii blocuri'!$E:$E,$C49,'Detalii blocuri'!$F:$F,$D49,'Detalii blocuri'!$AB:$AB,CJ$4)</f>
        <v>0</v>
      </c>
      <c r="CK49" s="109">
        <f>SUMIFS('Detalii blocuri'!$N:$N,'Detalii blocuri'!$E:$E,$C49,'Detalii blocuri'!$F:$F,$D49,'Detalii blocuri'!$AB:$AB,BW$4)</f>
        <v>0</v>
      </c>
      <c r="CL49" s="110">
        <f>SUMIFS('Detalii blocuri'!$N:$N,'Detalii blocuri'!$E:$E,$C49,'Detalii blocuri'!$F:$F,$D49,'Detalii blocuri'!$AB:$AB,BX$4)</f>
        <v>0</v>
      </c>
      <c r="CM49" s="110">
        <f>SUMIFS('Detalii blocuri'!$N:$N,'Detalii blocuri'!$E:$E,$C49,'Detalii blocuri'!$F:$F,$D49,'Detalii blocuri'!$AB:$AB,BY$4)</f>
        <v>0</v>
      </c>
      <c r="CN49" s="110">
        <f>SUMIFS('Detalii blocuri'!$N:$N,'Detalii blocuri'!$E:$E,$C49,'Detalii blocuri'!$F:$F,$D49,'Detalii blocuri'!$AB:$AB,BZ$4)</f>
        <v>0</v>
      </c>
      <c r="CO49" s="110">
        <f>SUMIFS('Detalii blocuri'!$N:$N,'Detalii blocuri'!$E:$E,$C49,'Detalii blocuri'!$F:$F,$D49,'Detalii blocuri'!$AB:$AB,CA$4)</f>
        <v>0</v>
      </c>
      <c r="CP49" s="48">
        <f>SUMIFS('Detalii blocuri'!$N:$N,'Detalii blocuri'!$E:$E,$C49,'Detalii blocuri'!$F:$F,$D49,'Detalii blocuri'!$AB:$AB,CB$4)</f>
        <v>0</v>
      </c>
      <c r="CQ49" s="110">
        <f>SUMIFS('Detalii blocuri'!$N:$N,'Detalii blocuri'!$E:$E,$C49,'Detalii blocuri'!$F:$F,$D49,'Detalii blocuri'!$AB:$AB,CC$4)</f>
        <v>0</v>
      </c>
      <c r="CR49" s="110">
        <f>SUMIFS('Detalii blocuri'!$N:$N,'Detalii blocuri'!$E:$E,$C49,'Detalii blocuri'!$F:$F,$D49,'Detalii blocuri'!$AB:$AB,CD$4)</f>
        <v>0</v>
      </c>
      <c r="CS49" s="48">
        <f>SUMIFS('Detalii blocuri'!$N:$N,'Detalii blocuri'!$E:$E,$C49,'Detalii blocuri'!$F:$F,$D49,'Detalii blocuri'!$AB:$AB,CE$4)</f>
        <v>0</v>
      </c>
      <c r="CT49" s="110">
        <f>SUMIFS('Detalii blocuri'!$N:$N,'Detalii blocuri'!$E:$E,$C49,'Detalii blocuri'!$F:$F,$D49,'Detalii blocuri'!$AB:$AB,CF$4)</f>
        <v>0</v>
      </c>
      <c r="CU49" s="110">
        <f>SUMIFS('Detalii blocuri'!$N:$N,'Detalii blocuri'!$E:$E,$C49,'Detalii blocuri'!$F:$F,$D49,'Detalii blocuri'!$AB:$AB,CG$4)</f>
        <v>0</v>
      </c>
      <c r="CV49" s="48">
        <f>SUMIFS('Detalii blocuri'!$N:$N,'Detalii blocuri'!$E:$E,$C49,'Detalii blocuri'!$F:$F,$D49,'Detalii blocuri'!$AB:$AB,CH$4)</f>
        <v>0</v>
      </c>
      <c r="CW49" s="110">
        <f>SUMIFS('Detalii blocuri'!$N:$N,'Detalii blocuri'!$E:$E,$C49,'Detalii blocuri'!$F:$F,$D49,'Detalii blocuri'!$AB:$AB,CI$4)</f>
        <v>0</v>
      </c>
      <c r="CX49" s="110">
        <f>SUMIFS('Detalii blocuri'!$N:$N,'Detalii blocuri'!$E:$E,$C49,'Detalii blocuri'!$F:$F,$D49,'Detalii blocuri'!$AB:$AB,CJ$4)</f>
        <v>0</v>
      </c>
      <c r="CY49" s="111">
        <f>COUNTIFS('Detalii blocuri'!$E:$E,$C49,'Detalii blocuri'!$F:$F,$D49,'Detalii blocuri'!$L:$L,CY$3)</f>
        <v>0</v>
      </c>
      <c r="CZ49" s="112">
        <f>COUNTIFS('Detalii blocuri'!$E:$E,$C49,'Detalii blocuri'!$F:$F,$D49,'Detalii blocuri'!$L:$L,CZ$3)</f>
        <v>0</v>
      </c>
      <c r="DA49" s="112">
        <f>COUNTIFS('Detalii blocuri'!$E:$E,$C49,'Detalii blocuri'!$F:$F,$D49,'Detalii blocuri'!$L:$L,DA$3)</f>
        <v>0</v>
      </c>
      <c r="DB49" s="112">
        <f>COUNTIFS('Detalii blocuri'!$E:$E,$C49,'Detalii blocuri'!$F:$F,$D49,'Detalii blocuri'!$L:$L,DB$3)</f>
        <v>0</v>
      </c>
      <c r="DC49" s="112">
        <f>COUNTIFS('Detalii blocuri'!$E:$E,$C49,'Detalii blocuri'!$F:$F,$D49,'Detalii blocuri'!$L:$L,DC$3)</f>
        <v>0</v>
      </c>
      <c r="DD49" s="140">
        <f>COUNTIFS('Detalii blocuri'!$E:$E,$C49,'Detalii blocuri'!$F:$F,$D49,'Detalii blocuri'!$L:$L,DD$3)</f>
        <v>0</v>
      </c>
      <c r="DE49" s="112">
        <f>COUNTIFS('Detalii blocuri'!$E:$E,$C49,'Detalii blocuri'!$F:$F,$D49,'Detalii blocuri'!$L:$L,DE$3)</f>
        <v>0</v>
      </c>
      <c r="DF49" s="112">
        <f>COUNTIFS('Detalii blocuri'!$E:$E,$C49,'Detalii blocuri'!$F:$F,$D49,'Detalii blocuri'!$L:$L,DF$3)</f>
        <v>0</v>
      </c>
      <c r="DG49" s="112">
        <f>COUNTIFS('Detalii blocuri'!$E:$E,$C49,'Detalii blocuri'!$F:$F,$D49,'Detalii blocuri'!$L:$L,DG$3)</f>
        <v>0</v>
      </c>
      <c r="DH49" s="112">
        <f>COUNTIFS('Detalii blocuri'!$E:$E,$C49,'Detalii blocuri'!$F:$F,$D49,'Detalii blocuri'!$L:$L,DH$3)</f>
        <v>0</v>
      </c>
      <c r="DI49" s="140">
        <f>COUNTIFS('Detalii blocuri'!$E:$E,$C49,'Detalii blocuri'!$F:$F,$D49,'Detalii blocuri'!$L:$L,DI$3)</f>
        <v>0</v>
      </c>
      <c r="DJ49" s="112">
        <f>COUNTIFS('Detalii blocuri'!$E:$E,$C49,'Detalii blocuri'!$F:$F,$D49,'Detalii blocuri'!$L:$L,DJ$3)</f>
        <v>0</v>
      </c>
      <c r="DK49" s="112">
        <f>COUNTIFS('Detalii blocuri'!$E:$E,$C49,'Detalii blocuri'!$F:$F,$D49,'Detalii blocuri'!$L:$L,DK$3)</f>
        <v>0</v>
      </c>
      <c r="DL49" s="112">
        <f>COUNTIFS('Detalii blocuri'!$E:$E,$C49,'Detalii blocuri'!$F:$F,$D49,'Detalii blocuri'!$L:$L,DL$3)</f>
        <v>0</v>
      </c>
      <c r="DM49" s="112">
        <f>COUNTIFS('Detalii blocuri'!$E:$E,$C49,'Detalii blocuri'!$F:$F,$D49,'Detalii blocuri'!$L:$L,DM$3)</f>
        <v>0</v>
      </c>
      <c r="DN49" s="140">
        <f>COUNTIFS('Detalii blocuri'!$E:$E,$C49,'Detalii blocuri'!$F:$F,$D49,'Detalii blocuri'!$L:$L,DN$3)</f>
        <v>0</v>
      </c>
      <c r="DO49" s="112">
        <f>COUNTIFS('Detalii blocuri'!$E:$E,$C49,'Detalii blocuri'!$F:$F,$D49,'Detalii blocuri'!$L:$L,DO$3)</f>
        <v>0</v>
      </c>
      <c r="DP49" s="112">
        <f>COUNTIFS('Detalii blocuri'!$E:$E,$C49,'Detalii blocuri'!$F:$F,$D49,'Detalii blocuri'!$L:$L,DP$3)</f>
        <v>0</v>
      </c>
      <c r="DQ49" s="112">
        <f>COUNTIFS('Detalii blocuri'!$E:$E,$C49,'Detalii blocuri'!$F:$F,$D49,'Detalii blocuri'!$L:$L,DQ$3)</f>
        <v>0</v>
      </c>
      <c r="DR49" s="112">
        <f>COUNTIFS('Detalii blocuri'!$E:$E,$C49,'Detalii blocuri'!$F:$F,$D49,'Detalii blocuri'!$L:$L,DR$3)</f>
        <v>0</v>
      </c>
      <c r="DS49" s="140">
        <f>COUNTIFS('Detalii blocuri'!$E:$E,$C49,'Detalii blocuri'!$F:$F,$D49,'Detalii blocuri'!$L:$L,DS$3)</f>
        <v>0</v>
      </c>
      <c r="DT49" s="112">
        <f>COUNTIFS('Detalii blocuri'!$E:$E,$C49,'Detalii blocuri'!$F:$F,$D49,'Detalii blocuri'!$L:$L,DT$3)</f>
        <v>0</v>
      </c>
      <c r="DU49" s="112">
        <f>COUNTIFS('Detalii blocuri'!$E:$E,$C49,'Detalii blocuri'!$F:$F,$D49,'Detalii blocuri'!$L:$L,DU$3)</f>
        <v>0</v>
      </c>
      <c r="DV49" s="112">
        <f>COUNTIFS('Detalii blocuri'!$E:$E,$C49,'Detalii blocuri'!$F:$F,$D49,'Detalii blocuri'!$L:$L,DV$3)</f>
        <v>0</v>
      </c>
      <c r="DW49" s="112">
        <f>COUNTIFS('Detalii blocuri'!$E:$E,$C49,'Detalii blocuri'!$F:$F,$D49,'Detalii blocuri'!$L:$L,DW$3)</f>
        <v>0</v>
      </c>
      <c r="DX49" s="140">
        <f>COUNTIFS('Detalii blocuri'!$E:$E,$C49,'Detalii blocuri'!$F:$F,$D49,'Detalii blocuri'!$L:$L,DX$3)</f>
        <v>0</v>
      </c>
      <c r="DY49" s="112">
        <f>COUNTIFS('Detalii blocuri'!$E:$E,$C49,'Detalii blocuri'!$F:$F,$D49,'Detalii blocuri'!$L:$L,DY$3)</f>
        <v>0</v>
      </c>
      <c r="DZ49" s="112">
        <f>COUNTIFS('Detalii blocuri'!$E:$E,$C49,'Detalii blocuri'!$F:$F,$D49,'Detalii blocuri'!$L:$L,DZ$3)</f>
        <v>0</v>
      </c>
      <c r="EA49" s="112">
        <f>COUNTIFS('Detalii blocuri'!$E:$E,$C49,'Detalii blocuri'!$F:$F,$D49,'Detalii blocuri'!$L:$L,EA$3)</f>
        <v>0</v>
      </c>
    </row>
    <row r="50" spans="2:131">
      <c r="B50" s="258" t="s">
        <v>650</v>
      </c>
      <c r="C50" s="363" t="s">
        <v>206</v>
      </c>
      <c r="D50" s="261" t="s">
        <v>1072</v>
      </c>
      <c r="E50" s="261"/>
      <c r="F50" s="262" t="s">
        <v>1054</v>
      </c>
      <c r="G50" s="300" t="s">
        <v>9</v>
      </c>
      <c r="H50" s="257" t="s">
        <v>9</v>
      </c>
      <c r="I50" s="318"/>
      <c r="J50" s="259">
        <v>46.83</v>
      </c>
      <c r="K50" s="259">
        <v>23.36</v>
      </c>
      <c r="L50" s="319">
        <v>2133</v>
      </c>
      <c r="M50" s="320">
        <v>2440</v>
      </c>
      <c r="N50" s="320">
        <v>2648</v>
      </c>
      <c r="O50" s="320">
        <v>2782</v>
      </c>
      <c r="P50" s="320"/>
      <c r="Q50" s="320"/>
      <c r="R50" s="320"/>
      <c r="S50" s="320"/>
      <c r="T50" s="320"/>
      <c r="U50" s="320"/>
      <c r="V50" s="321"/>
      <c r="W50" s="334">
        <f t="shared" si="29"/>
        <v>0.76671459381739759</v>
      </c>
      <c r="X50" s="335" t="str">
        <f t="shared" si="30"/>
        <v/>
      </c>
      <c r="Y50" s="301"/>
      <c r="Z50" s="301"/>
      <c r="AA50" s="301">
        <f t="shared" si="18"/>
        <v>0</v>
      </c>
      <c r="AB50" s="68">
        <f t="shared" si="16"/>
        <v>0</v>
      </c>
      <c r="AC50" s="301" t="e">
        <f t="shared" si="17"/>
        <v>#DIV/0!</v>
      </c>
      <c r="AD50" s="301">
        <v>3</v>
      </c>
      <c r="AE50" s="322"/>
      <c r="AF50" s="323" t="e">
        <f>COUNTIFS('Detalii blocuri'!AI:AI,"*/planuri*",'Detalii blocuri'!E:E,C50,'Detalii blocuri'!F:F,D50)/AJ50</f>
        <v>#DIV/0!</v>
      </c>
      <c r="AG50" s="324" t="e">
        <f>COUNTIFS('Detalii blocuri'!K:K,"&gt;0",'Detalii blocuri'!E:E,C50,'Detalii blocuri'!F:F,D50)/AJ50</f>
        <v>#DIV/0!</v>
      </c>
      <c r="AH50" s="324" t="e">
        <f>COUNTIFS('Detalii blocuri'!N:N,"&gt;0",'Detalii blocuri'!E:E,C50,'Detalii blocuri'!F:F,D50)/AJ50</f>
        <v>#DIV/0!</v>
      </c>
      <c r="AI50" s="325" t="e">
        <f t="shared" si="19"/>
        <v>#DIV/0!</v>
      </c>
      <c r="AJ50" s="326">
        <f>COUNTIFS('Detalii blocuri'!C:C,"&gt;0",'Detalii blocuri'!E:E,C50,'Detalii blocuri'!F:F,D50)</f>
        <v>0</v>
      </c>
      <c r="AK50" s="47">
        <f>SUMIFS('Detalii blocuri'!K:K,'Detalii blocuri'!E:E,C50,'Detalii blocuri'!F:F,D50)</f>
        <v>0</v>
      </c>
      <c r="AL50" s="47">
        <f>SUMIFS('Detalii blocuri'!N:N,'Detalii blocuri'!E:E,C50,'Detalii blocuri'!F:F,D50)</f>
        <v>0</v>
      </c>
      <c r="AM50" s="327" t="e">
        <f t="shared" si="20"/>
        <v>#DIV/0!</v>
      </c>
      <c r="AN50" s="65" t="e">
        <f>COUNTIFS('Detalii blocuri'!C:C,"&gt;0",'Detalii blocuri'!J:J,"da*",'Detalii blocuri'!E:E,C50,'Detalii blocuri'!F:F,D50)/AJ50</f>
        <v>#DIV/0!</v>
      </c>
      <c r="AO50" s="66" t="e">
        <f>SUMIFS('Detalii blocuri'!K:K,'Detalii blocuri'!J:J,"da*",'Detalii blocuri'!E:E,C50,'Detalii blocuri'!F:F,D50)/AK50</f>
        <v>#DIV/0!</v>
      </c>
      <c r="AP50" s="67" t="e">
        <f>SUMIFS('Detalii blocuri'!N:N,'Detalii blocuri'!J:J,"da*",'Detalii blocuri'!E:E,C50,'Detalii blocuri'!F:F,D50)/AL50</f>
        <v>#DIV/0!</v>
      </c>
      <c r="AQ50" s="328" t="e">
        <f>SUMIFS('Detalii blocuri'!N:N,'Detalii blocuri'!AD:AD,"*cf1*",'Detalii blocuri'!E:E,C50,'Detalii blocuri'!F:F,D50)/AL50</f>
        <v>#DIV/0!</v>
      </c>
      <c r="AR50" s="329" t="e">
        <f>SUMIFS('Detalii blocuri'!N:N,'Detalii blocuri'!AD:AD,"*cf2*",'Detalii blocuri'!E:E,C50,'Detalii blocuri'!F:F,D50)/AL50</f>
        <v>#DIV/0!</v>
      </c>
      <c r="AS50" s="330" t="e">
        <f>SUMIFS('Detalii blocuri'!N:N,'Detalii blocuri'!AD:AD,"*cf3*",'Detalii blocuri'!E:E,C50,'Detalii blocuri'!F:F,D50)/AL50</f>
        <v>#DIV/0!</v>
      </c>
      <c r="AT50" s="330" t="e">
        <f>SUMIFS('Detalii blocuri'!N:N,'Detalii blocuri'!AD:AD,"*cămin*",'Detalii blocuri'!E:E,C50,'Detalii blocuri'!F:F,D50)/AL50</f>
        <v>#DIV/0!</v>
      </c>
      <c r="AU50" s="330" t="e">
        <f t="shared" si="21"/>
        <v>#DIV/0!</v>
      </c>
      <c r="AV50" s="331">
        <f>SUMIFS('Detalii blocuri'!O:O,'Detalii blocuri'!E:E,C50,'Detalii blocuri'!F:F,D50)</f>
        <v>0</v>
      </c>
      <c r="AW50" s="332">
        <f>SUMIFS('Detalii blocuri'!P:P,'Detalii blocuri'!E:E,C50,'Detalii blocuri'!F:F,D50)</f>
        <v>0</v>
      </c>
      <c r="AX50" s="332">
        <f>SUMIFS('Detalii blocuri'!Q:Q,'Detalii blocuri'!E:E,C50,'Detalii blocuri'!F:F,D50)</f>
        <v>0</v>
      </c>
      <c r="AY50" s="332">
        <f>SUMIFS('Detalii blocuri'!R:R,'Detalii blocuri'!E:E,C50,'Detalii blocuri'!F:F,D50)</f>
        <v>0</v>
      </c>
      <c r="AZ50" s="332">
        <f>SUMIFS('Detalii blocuri'!S:S,'Detalii blocuri'!E:E,C50,'Detalii blocuri'!F:F,D50)</f>
        <v>0</v>
      </c>
      <c r="BA50" s="332">
        <f>SUMIFS('Detalii blocuri'!T:T,'Detalii blocuri'!E:E,C50,'Detalii blocuri'!F:F,D50)</f>
        <v>0</v>
      </c>
      <c r="BB50" s="333">
        <f t="shared" si="22"/>
        <v>0</v>
      </c>
      <c r="BC50" s="100" t="e">
        <f t="shared" si="23"/>
        <v>#DIV/0!</v>
      </c>
      <c r="BD50" s="97" t="e">
        <f t="shared" si="24"/>
        <v>#DIV/0!</v>
      </c>
      <c r="BE50" s="97" t="e">
        <f t="shared" si="25"/>
        <v>#DIV/0!</v>
      </c>
      <c r="BF50" s="97" t="e">
        <f t="shared" si="26"/>
        <v>#DIV/0!</v>
      </c>
      <c r="BG50" s="97" t="e">
        <f t="shared" si="27"/>
        <v>#DIV/0!</v>
      </c>
      <c r="BH50" s="98" t="e">
        <f t="shared" si="28"/>
        <v>#DIV/0!</v>
      </c>
      <c r="BI50" s="105">
        <f>COUNTIFS('Detalii blocuri'!$E:$E,$C50,'Detalii blocuri'!$F:$F,$D50,'Detalii blocuri'!$AB:$AB,BI$4)</f>
        <v>0</v>
      </c>
      <c r="BJ50" s="106">
        <f>COUNTIFS('Detalii blocuri'!$E:$E,$C50,'Detalii blocuri'!$F:$F,$D50,'Detalii blocuri'!$AB:$AB,BJ$4)</f>
        <v>0</v>
      </c>
      <c r="BK50" s="106">
        <f>COUNTIFS('Detalii blocuri'!$E:$E,$C50,'Detalii blocuri'!$F:$F,$D50,'Detalii blocuri'!$AB:$AB,BK$4)</f>
        <v>0</v>
      </c>
      <c r="BL50" s="106">
        <f>COUNTIFS('Detalii blocuri'!$E:$E,$C50,'Detalii blocuri'!$F:$F,$D50,'Detalii blocuri'!$AB:$AB,BL$4)</f>
        <v>0</v>
      </c>
      <c r="BM50" s="106">
        <f>COUNTIFS('Detalii blocuri'!$E:$E,$C50,'Detalii blocuri'!$F:$F,$D50,'Detalii blocuri'!$AB:$AB,BM$4)</f>
        <v>0</v>
      </c>
      <c r="BN50" s="45">
        <f>COUNTIFS('Detalii blocuri'!$E:$E,$C50,'Detalii blocuri'!$F:$F,$D50,'Detalii blocuri'!$AB:$AB,BN$4)</f>
        <v>0</v>
      </c>
      <c r="BO50" s="106">
        <f>COUNTIFS('Detalii blocuri'!$E:$E,$C50,'Detalii blocuri'!$F:$F,$D50,'Detalii blocuri'!$AB:$AB,BO$4)</f>
        <v>0</v>
      </c>
      <c r="BP50" s="106">
        <f>COUNTIFS('Detalii blocuri'!$E:$E,$C50,'Detalii blocuri'!$F:$F,$D50,'Detalii blocuri'!$AB:$AB,BP$4)</f>
        <v>0</v>
      </c>
      <c r="BQ50" s="45">
        <f>COUNTIFS('Detalii blocuri'!$E:$E,$C50,'Detalii blocuri'!$F:$F,$D50,'Detalii blocuri'!$AB:$AB,BQ$4)</f>
        <v>0</v>
      </c>
      <c r="BR50" s="106">
        <f>COUNTIFS('Detalii blocuri'!$E:$E,$C50,'Detalii blocuri'!$F:$F,$D50,'Detalii blocuri'!$AB:$AB,BR$4)</f>
        <v>0</v>
      </c>
      <c r="BS50" s="106">
        <f>COUNTIFS('Detalii blocuri'!$E:$E,$C50,'Detalii blocuri'!$F:$F,$D50,'Detalii blocuri'!$AB:$AB,BS$4)</f>
        <v>0</v>
      </c>
      <c r="BT50" s="45">
        <f>COUNTIFS('Detalii blocuri'!$E:$E,$C50,'Detalii blocuri'!$F:$F,$D50,'Detalii blocuri'!$AB:$AB,BT$4)</f>
        <v>0</v>
      </c>
      <c r="BU50" s="106">
        <f>COUNTIFS('Detalii blocuri'!$E:$E,$C50,'Detalii blocuri'!$F:$F,$D50,'Detalii blocuri'!$AB:$AB,BU$4)</f>
        <v>0</v>
      </c>
      <c r="BV50" s="106">
        <f>COUNTIFS('Detalii blocuri'!$E:$E,$C50,'Detalii blocuri'!$F:$F,$D50,'Detalii blocuri'!$AB:$AB,BV$4)</f>
        <v>0</v>
      </c>
      <c r="BW50" s="107">
        <f>SUMIFS('Detalii blocuri'!$K:$K,'Detalii blocuri'!$E:$E,$C50,'Detalii blocuri'!$F:$F,$D50,'Detalii blocuri'!$AB:$AB,BW$4)</f>
        <v>0</v>
      </c>
      <c r="BX50" s="108">
        <f>SUMIFS('Detalii blocuri'!$K:$K,'Detalii blocuri'!$E:$E,$C50,'Detalii blocuri'!$F:$F,$D50,'Detalii blocuri'!$AB:$AB,BX$4)</f>
        <v>0</v>
      </c>
      <c r="BY50" s="108">
        <f>SUMIFS('Detalii blocuri'!$K:$K,'Detalii blocuri'!$E:$E,$C50,'Detalii blocuri'!$F:$F,$D50,'Detalii blocuri'!$AB:$AB,BY$4)</f>
        <v>0</v>
      </c>
      <c r="BZ50" s="108">
        <f>SUMIFS('Detalii blocuri'!$K:$K,'Detalii blocuri'!$E:$E,$C50,'Detalii blocuri'!$F:$F,$D50,'Detalii blocuri'!$AB:$AB,BZ$4)</f>
        <v>0</v>
      </c>
      <c r="CA50" s="108">
        <f>SUMIFS('Detalii blocuri'!$K:$K,'Detalii blocuri'!$E:$E,$C50,'Detalii blocuri'!$F:$F,$D50,'Detalii blocuri'!$AB:$AB,CA$4)</f>
        <v>0</v>
      </c>
      <c r="CB50" s="46">
        <f>SUMIFS('Detalii blocuri'!$K:$K,'Detalii blocuri'!$E:$E,$C50,'Detalii blocuri'!$F:$F,$D50,'Detalii blocuri'!$AB:$AB,CB$4)</f>
        <v>0</v>
      </c>
      <c r="CC50" s="108">
        <f>SUMIFS('Detalii blocuri'!$K:$K,'Detalii blocuri'!$E:$E,$C50,'Detalii blocuri'!$F:$F,$D50,'Detalii blocuri'!$AB:$AB,CC$4)</f>
        <v>0</v>
      </c>
      <c r="CD50" s="108">
        <f>SUMIFS('Detalii blocuri'!$K:$K,'Detalii blocuri'!$E:$E,$C50,'Detalii blocuri'!$F:$F,$D50,'Detalii blocuri'!$AB:$AB,CD$4)</f>
        <v>0</v>
      </c>
      <c r="CE50" s="46">
        <f>SUMIFS('Detalii blocuri'!$K:$K,'Detalii blocuri'!$E:$E,$C50,'Detalii blocuri'!$F:$F,$D50,'Detalii blocuri'!$AB:$AB,CE$4)</f>
        <v>0</v>
      </c>
      <c r="CF50" s="108">
        <f>SUMIFS('Detalii blocuri'!$K:$K,'Detalii blocuri'!$E:$E,$C50,'Detalii blocuri'!$F:$F,$D50,'Detalii blocuri'!$AB:$AB,CF$4)</f>
        <v>0</v>
      </c>
      <c r="CG50" s="108">
        <f>SUMIFS('Detalii blocuri'!$K:$K,'Detalii blocuri'!$E:$E,$C50,'Detalii blocuri'!$F:$F,$D50,'Detalii blocuri'!$AB:$AB,CG$4)</f>
        <v>0</v>
      </c>
      <c r="CH50" s="46">
        <f>SUMIFS('Detalii blocuri'!$K:$K,'Detalii blocuri'!$E:$E,$C50,'Detalii blocuri'!$F:$F,$D50,'Detalii blocuri'!$AB:$AB,CH$4)</f>
        <v>0</v>
      </c>
      <c r="CI50" s="108">
        <f>SUMIFS('Detalii blocuri'!$K:$K,'Detalii blocuri'!$E:$E,$C50,'Detalii blocuri'!$F:$F,$D50,'Detalii blocuri'!$AB:$AB,CI$4)</f>
        <v>0</v>
      </c>
      <c r="CJ50" s="108">
        <f>SUMIFS('Detalii blocuri'!$K:$K,'Detalii blocuri'!$E:$E,$C50,'Detalii blocuri'!$F:$F,$D50,'Detalii blocuri'!$AB:$AB,CJ$4)</f>
        <v>0</v>
      </c>
      <c r="CK50" s="109">
        <f>SUMIFS('Detalii blocuri'!$N:$N,'Detalii blocuri'!$E:$E,$C50,'Detalii blocuri'!$F:$F,$D50,'Detalii blocuri'!$AB:$AB,BW$4)</f>
        <v>0</v>
      </c>
      <c r="CL50" s="110">
        <f>SUMIFS('Detalii blocuri'!$N:$N,'Detalii blocuri'!$E:$E,$C50,'Detalii blocuri'!$F:$F,$D50,'Detalii blocuri'!$AB:$AB,BX$4)</f>
        <v>0</v>
      </c>
      <c r="CM50" s="110">
        <f>SUMIFS('Detalii blocuri'!$N:$N,'Detalii blocuri'!$E:$E,$C50,'Detalii blocuri'!$F:$F,$D50,'Detalii blocuri'!$AB:$AB,BY$4)</f>
        <v>0</v>
      </c>
      <c r="CN50" s="110">
        <f>SUMIFS('Detalii blocuri'!$N:$N,'Detalii blocuri'!$E:$E,$C50,'Detalii blocuri'!$F:$F,$D50,'Detalii blocuri'!$AB:$AB,BZ$4)</f>
        <v>0</v>
      </c>
      <c r="CO50" s="110">
        <f>SUMIFS('Detalii blocuri'!$N:$N,'Detalii blocuri'!$E:$E,$C50,'Detalii blocuri'!$F:$F,$D50,'Detalii blocuri'!$AB:$AB,CA$4)</f>
        <v>0</v>
      </c>
      <c r="CP50" s="48">
        <f>SUMIFS('Detalii blocuri'!$N:$N,'Detalii blocuri'!$E:$E,$C50,'Detalii blocuri'!$F:$F,$D50,'Detalii blocuri'!$AB:$AB,CB$4)</f>
        <v>0</v>
      </c>
      <c r="CQ50" s="110">
        <f>SUMIFS('Detalii blocuri'!$N:$N,'Detalii blocuri'!$E:$E,$C50,'Detalii blocuri'!$F:$F,$D50,'Detalii blocuri'!$AB:$AB,CC$4)</f>
        <v>0</v>
      </c>
      <c r="CR50" s="110">
        <f>SUMIFS('Detalii blocuri'!$N:$N,'Detalii blocuri'!$E:$E,$C50,'Detalii blocuri'!$F:$F,$D50,'Detalii blocuri'!$AB:$AB,CD$4)</f>
        <v>0</v>
      </c>
      <c r="CS50" s="48">
        <f>SUMIFS('Detalii blocuri'!$N:$N,'Detalii blocuri'!$E:$E,$C50,'Detalii blocuri'!$F:$F,$D50,'Detalii blocuri'!$AB:$AB,CE$4)</f>
        <v>0</v>
      </c>
      <c r="CT50" s="110">
        <f>SUMIFS('Detalii blocuri'!$N:$N,'Detalii blocuri'!$E:$E,$C50,'Detalii blocuri'!$F:$F,$D50,'Detalii blocuri'!$AB:$AB,CF$4)</f>
        <v>0</v>
      </c>
      <c r="CU50" s="110">
        <f>SUMIFS('Detalii blocuri'!$N:$N,'Detalii blocuri'!$E:$E,$C50,'Detalii blocuri'!$F:$F,$D50,'Detalii blocuri'!$AB:$AB,CG$4)</f>
        <v>0</v>
      </c>
      <c r="CV50" s="48">
        <f>SUMIFS('Detalii blocuri'!$N:$N,'Detalii blocuri'!$E:$E,$C50,'Detalii blocuri'!$F:$F,$D50,'Detalii blocuri'!$AB:$AB,CH$4)</f>
        <v>0</v>
      </c>
      <c r="CW50" s="110">
        <f>SUMIFS('Detalii blocuri'!$N:$N,'Detalii blocuri'!$E:$E,$C50,'Detalii blocuri'!$F:$F,$D50,'Detalii blocuri'!$AB:$AB,CI$4)</f>
        <v>0</v>
      </c>
      <c r="CX50" s="110">
        <f>SUMIFS('Detalii blocuri'!$N:$N,'Detalii blocuri'!$E:$E,$C50,'Detalii blocuri'!$F:$F,$D50,'Detalii blocuri'!$AB:$AB,CJ$4)</f>
        <v>0</v>
      </c>
      <c r="CY50" s="111">
        <f>COUNTIFS('Detalii blocuri'!$E:$E,$C50,'Detalii blocuri'!$F:$F,$D50,'Detalii blocuri'!$L:$L,CY$3)</f>
        <v>0</v>
      </c>
      <c r="CZ50" s="112">
        <f>COUNTIFS('Detalii blocuri'!$E:$E,$C50,'Detalii blocuri'!$F:$F,$D50,'Detalii blocuri'!$L:$L,CZ$3)</f>
        <v>0</v>
      </c>
      <c r="DA50" s="112">
        <f>COUNTIFS('Detalii blocuri'!$E:$E,$C50,'Detalii blocuri'!$F:$F,$D50,'Detalii blocuri'!$L:$L,DA$3)</f>
        <v>0</v>
      </c>
      <c r="DB50" s="112">
        <f>COUNTIFS('Detalii blocuri'!$E:$E,$C50,'Detalii blocuri'!$F:$F,$D50,'Detalii blocuri'!$L:$L,DB$3)</f>
        <v>0</v>
      </c>
      <c r="DC50" s="112">
        <f>COUNTIFS('Detalii blocuri'!$E:$E,$C50,'Detalii blocuri'!$F:$F,$D50,'Detalii blocuri'!$L:$L,DC$3)</f>
        <v>0</v>
      </c>
      <c r="DD50" s="140">
        <f>COUNTIFS('Detalii blocuri'!$E:$E,$C50,'Detalii blocuri'!$F:$F,$D50,'Detalii blocuri'!$L:$L,DD$3)</f>
        <v>0</v>
      </c>
      <c r="DE50" s="112">
        <f>COUNTIFS('Detalii blocuri'!$E:$E,$C50,'Detalii blocuri'!$F:$F,$D50,'Detalii blocuri'!$L:$L,DE$3)</f>
        <v>0</v>
      </c>
      <c r="DF50" s="112">
        <f>COUNTIFS('Detalii blocuri'!$E:$E,$C50,'Detalii blocuri'!$F:$F,$D50,'Detalii blocuri'!$L:$L,DF$3)</f>
        <v>0</v>
      </c>
      <c r="DG50" s="112">
        <f>COUNTIFS('Detalii blocuri'!$E:$E,$C50,'Detalii blocuri'!$F:$F,$D50,'Detalii blocuri'!$L:$L,DG$3)</f>
        <v>0</v>
      </c>
      <c r="DH50" s="112">
        <f>COUNTIFS('Detalii blocuri'!$E:$E,$C50,'Detalii blocuri'!$F:$F,$D50,'Detalii blocuri'!$L:$L,DH$3)</f>
        <v>0</v>
      </c>
      <c r="DI50" s="140">
        <f>COUNTIFS('Detalii blocuri'!$E:$E,$C50,'Detalii blocuri'!$F:$F,$D50,'Detalii blocuri'!$L:$L,DI$3)</f>
        <v>0</v>
      </c>
      <c r="DJ50" s="112">
        <f>COUNTIFS('Detalii blocuri'!$E:$E,$C50,'Detalii blocuri'!$F:$F,$D50,'Detalii blocuri'!$L:$L,DJ$3)</f>
        <v>0</v>
      </c>
      <c r="DK50" s="112">
        <f>COUNTIFS('Detalii blocuri'!$E:$E,$C50,'Detalii blocuri'!$F:$F,$D50,'Detalii blocuri'!$L:$L,DK$3)</f>
        <v>0</v>
      </c>
      <c r="DL50" s="112">
        <f>COUNTIFS('Detalii blocuri'!$E:$E,$C50,'Detalii blocuri'!$F:$F,$D50,'Detalii blocuri'!$L:$L,DL$3)</f>
        <v>0</v>
      </c>
      <c r="DM50" s="112">
        <f>COUNTIFS('Detalii blocuri'!$E:$E,$C50,'Detalii blocuri'!$F:$F,$D50,'Detalii blocuri'!$L:$L,DM$3)</f>
        <v>0</v>
      </c>
      <c r="DN50" s="140">
        <f>COUNTIFS('Detalii blocuri'!$E:$E,$C50,'Detalii blocuri'!$F:$F,$D50,'Detalii blocuri'!$L:$L,DN$3)</f>
        <v>0</v>
      </c>
      <c r="DO50" s="112">
        <f>COUNTIFS('Detalii blocuri'!$E:$E,$C50,'Detalii blocuri'!$F:$F,$D50,'Detalii blocuri'!$L:$L,DO$3)</f>
        <v>0</v>
      </c>
      <c r="DP50" s="112">
        <f>COUNTIFS('Detalii blocuri'!$E:$E,$C50,'Detalii blocuri'!$F:$F,$D50,'Detalii blocuri'!$L:$L,DP$3)</f>
        <v>0</v>
      </c>
      <c r="DQ50" s="112">
        <f>COUNTIFS('Detalii blocuri'!$E:$E,$C50,'Detalii blocuri'!$F:$F,$D50,'Detalii blocuri'!$L:$L,DQ$3)</f>
        <v>0</v>
      </c>
      <c r="DR50" s="112">
        <f>COUNTIFS('Detalii blocuri'!$E:$E,$C50,'Detalii blocuri'!$F:$F,$D50,'Detalii blocuri'!$L:$L,DR$3)</f>
        <v>0</v>
      </c>
      <c r="DS50" s="140">
        <f>COUNTIFS('Detalii blocuri'!$E:$E,$C50,'Detalii blocuri'!$F:$F,$D50,'Detalii blocuri'!$L:$L,DS$3)</f>
        <v>0</v>
      </c>
      <c r="DT50" s="112">
        <f>COUNTIFS('Detalii blocuri'!$E:$E,$C50,'Detalii blocuri'!$F:$F,$D50,'Detalii blocuri'!$L:$L,DT$3)</f>
        <v>0</v>
      </c>
      <c r="DU50" s="112">
        <f>COUNTIFS('Detalii blocuri'!$E:$E,$C50,'Detalii blocuri'!$F:$F,$D50,'Detalii blocuri'!$L:$L,DU$3)</f>
        <v>0</v>
      </c>
      <c r="DV50" s="112">
        <f>COUNTIFS('Detalii blocuri'!$E:$E,$C50,'Detalii blocuri'!$F:$F,$D50,'Detalii blocuri'!$L:$L,DV$3)</f>
        <v>0</v>
      </c>
      <c r="DW50" s="112">
        <f>COUNTIFS('Detalii blocuri'!$E:$E,$C50,'Detalii blocuri'!$F:$F,$D50,'Detalii blocuri'!$L:$L,DW$3)</f>
        <v>0</v>
      </c>
      <c r="DX50" s="140">
        <f>COUNTIFS('Detalii blocuri'!$E:$E,$C50,'Detalii blocuri'!$F:$F,$D50,'Detalii blocuri'!$L:$L,DX$3)</f>
        <v>0</v>
      </c>
      <c r="DY50" s="112">
        <f>COUNTIFS('Detalii blocuri'!$E:$E,$C50,'Detalii blocuri'!$F:$F,$D50,'Detalii blocuri'!$L:$L,DY$3)</f>
        <v>0</v>
      </c>
      <c r="DZ50" s="112">
        <f>COUNTIFS('Detalii blocuri'!$E:$E,$C50,'Detalii blocuri'!$F:$F,$D50,'Detalii blocuri'!$L:$L,DZ$3)</f>
        <v>0</v>
      </c>
      <c r="EA50" s="112">
        <f>COUNTIFS('Detalii blocuri'!$E:$E,$C50,'Detalii blocuri'!$F:$F,$D50,'Detalii blocuri'!$L:$L,EA$3)</f>
        <v>0</v>
      </c>
    </row>
    <row r="51" spans="2:131">
      <c r="B51" s="258" t="s">
        <v>650</v>
      </c>
      <c r="C51" s="363" t="s">
        <v>206</v>
      </c>
      <c r="D51" s="261" t="s">
        <v>1073</v>
      </c>
      <c r="E51" s="261"/>
      <c r="F51" s="262" t="s">
        <v>1054</v>
      </c>
      <c r="G51" s="300" t="s">
        <v>9</v>
      </c>
      <c r="H51" s="257" t="s">
        <v>9</v>
      </c>
      <c r="I51" s="318"/>
      <c r="J51" s="259">
        <v>46.86</v>
      </c>
      <c r="K51" s="259">
        <v>24.09</v>
      </c>
      <c r="L51" s="319">
        <v>1410</v>
      </c>
      <c r="M51" s="320">
        <v>1626</v>
      </c>
      <c r="N51" s="320">
        <v>1744</v>
      </c>
      <c r="O51" s="320">
        <v>1884</v>
      </c>
      <c r="P51" s="320"/>
      <c r="Q51" s="320"/>
      <c r="R51" s="320"/>
      <c r="S51" s="320"/>
      <c r="T51" s="320"/>
      <c r="U51" s="320"/>
      <c r="V51" s="321"/>
      <c r="W51" s="334">
        <f t="shared" si="29"/>
        <v>0.74840764331210186</v>
      </c>
      <c r="X51" s="335" t="str">
        <f t="shared" si="30"/>
        <v/>
      </c>
      <c r="Y51" s="301"/>
      <c r="Z51" s="301"/>
      <c r="AA51" s="301">
        <f t="shared" si="18"/>
        <v>0</v>
      </c>
      <c r="AB51" s="68">
        <f t="shared" si="16"/>
        <v>0</v>
      </c>
      <c r="AC51" s="301" t="e">
        <f t="shared" si="17"/>
        <v>#DIV/0!</v>
      </c>
      <c r="AD51" s="301">
        <v>3</v>
      </c>
      <c r="AE51" s="322"/>
      <c r="AF51" s="323" t="e">
        <f>COUNTIFS('Detalii blocuri'!AI:AI,"*/planuri*",'Detalii blocuri'!E:E,C51,'Detalii blocuri'!F:F,D51)/AJ51</f>
        <v>#DIV/0!</v>
      </c>
      <c r="AG51" s="324" t="e">
        <f>COUNTIFS('Detalii blocuri'!K:K,"&gt;0",'Detalii blocuri'!E:E,C51,'Detalii blocuri'!F:F,D51)/AJ51</f>
        <v>#DIV/0!</v>
      </c>
      <c r="AH51" s="324" t="e">
        <f>COUNTIFS('Detalii blocuri'!N:N,"&gt;0",'Detalii blocuri'!E:E,C51,'Detalii blocuri'!F:F,D51)/AJ51</f>
        <v>#DIV/0!</v>
      </c>
      <c r="AI51" s="325" t="e">
        <f t="shared" si="19"/>
        <v>#DIV/0!</v>
      </c>
      <c r="AJ51" s="326">
        <f>COUNTIFS('Detalii blocuri'!C:C,"&gt;0",'Detalii blocuri'!E:E,C51,'Detalii blocuri'!F:F,D51)</f>
        <v>0</v>
      </c>
      <c r="AK51" s="47">
        <f>SUMIFS('Detalii blocuri'!K:K,'Detalii blocuri'!E:E,C51,'Detalii blocuri'!F:F,D51)</f>
        <v>0</v>
      </c>
      <c r="AL51" s="47">
        <f>SUMIFS('Detalii blocuri'!N:N,'Detalii blocuri'!E:E,C51,'Detalii blocuri'!F:F,D51)</f>
        <v>0</v>
      </c>
      <c r="AM51" s="327" t="e">
        <f t="shared" si="20"/>
        <v>#DIV/0!</v>
      </c>
      <c r="AN51" s="65" t="e">
        <f>COUNTIFS('Detalii blocuri'!C:C,"&gt;0",'Detalii blocuri'!J:J,"da*",'Detalii blocuri'!E:E,C51,'Detalii blocuri'!F:F,D51)/AJ51</f>
        <v>#DIV/0!</v>
      </c>
      <c r="AO51" s="66" t="e">
        <f>SUMIFS('Detalii blocuri'!K:K,'Detalii blocuri'!J:J,"da*",'Detalii blocuri'!E:E,C51,'Detalii blocuri'!F:F,D51)/AK51</f>
        <v>#DIV/0!</v>
      </c>
      <c r="AP51" s="67" t="e">
        <f>SUMIFS('Detalii blocuri'!N:N,'Detalii blocuri'!J:J,"da*",'Detalii blocuri'!E:E,C51,'Detalii blocuri'!F:F,D51)/AL51</f>
        <v>#DIV/0!</v>
      </c>
      <c r="AQ51" s="328" t="e">
        <f>SUMIFS('Detalii blocuri'!N:N,'Detalii blocuri'!AD:AD,"*cf1*",'Detalii blocuri'!E:E,C51,'Detalii blocuri'!F:F,D51)/AL51</f>
        <v>#DIV/0!</v>
      </c>
      <c r="AR51" s="329" t="e">
        <f>SUMIFS('Detalii blocuri'!N:N,'Detalii blocuri'!AD:AD,"*cf2*",'Detalii blocuri'!E:E,C51,'Detalii blocuri'!F:F,D51)/AL51</f>
        <v>#DIV/0!</v>
      </c>
      <c r="AS51" s="330" t="e">
        <f>SUMIFS('Detalii blocuri'!N:N,'Detalii blocuri'!AD:AD,"*cf3*",'Detalii blocuri'!E:E,C51,'Detalii blocuri'!F:F,D51)/AL51</f>
        <v>#DIV/0!</v>
      </c>
      <c r="AT51" s="330" t="e">
        <f>SUMIFS('Detalii blocuri'!N:N,'Detalii blocuri'!AD:AD,"*cămin*",'Detalii blocuri'!E:E,C51,'Detalii blocuri'!F:F,D51)/AL51</f>
        <v>#DIV/0!</v>
      </c>
      <c r="AU51" s="330" t="e">
        <f t="shared" si="21"/>
        <v>#DIV/0!</v>
      </c>
      <c r="AV51" s="331">
        <f>SUMIFS('Detalii blocuri'!O:O,'Detalii blocuri'!E:E,C51,'Detalii blocuri'!F:F,D51)</f>
        <v>0</v>
      </c>
      <c r="AW51" s="332">
        <f>SUMIFS('Detalii blocuri'!P:P,'Detalii blocuri'!E:E,C51,'Detalii blocuri'!F:F,D51)</f>
        <v>0</v>
      </c>
      <c r="AX51" s="332">
        <f>SUMIFS('Detalii blocuri'!Q:Q,'Detalii blocuri'!E:E,C51,'Detalii blocuri'!F:F,D51)</f>
        <v>0</v>
      </c>
      <c r="AY51" s="332">
        <f>SUMIFS('Detalii blocuri'!R:R,'Detalii blocuri'!E:E,C51,'Detalii blocuri'!F:F,D51)</f>
        <v>0</v>
      </c>
      <c r="AZ51" s="332">
        <f>SUMIFS('Detalii blocuri'!S:S,'Detalii blocuri'!E:E,C51,'Detalii blocuri'!F:F,D51)</f>
        <v>0</v>
      </c>
      <c r="BA51" s="332">
        <f>SUMIFS('Detalii blocuri'!T:T,'Detalii blocuri'!E:E,C51,'Detalii blocuri'!F:F,D51)</f>
        <v>0</v>
      </c>
      <c r="BB51" s="333">
        <f t="shared" si="22"/>
        <v>0</v>
      </c>
      <c r="BC51" s="100" t="e">
        <f t="shared" si="23"/>
        <v>#DIV/0!</v>
      </c>
      <c r="BD51" s="97" t="e">
        <f t="shared" si="24"/>
        <v>#DIV/0!</v>
      </c>
      <c r="BE51" s="97" t="e">
        <f t="shared" si="25"/>
        <v>#DIV/0!</v>
      </c>
      <c r="BF51" s="97" t="e">
        <f t="shared" si="26"/>
        <v>#DIV/0!</v>
      </c>
      <c r="BG51" s="97" t="e">
        <f t="shared" si="27"/>
        <v>#DIV/0!</v>
      </c>
      <c r="BH51" s="98" t="e">
        <f t="shared" si="28"/>
        <v>#DIV/0!</v>
      </c>
      <c r="BI51" s="105">
        <f>COUNTIFS('Detalii blocuri'!$E:$E,$C51,'Detalii blocuri'!$F:$F,$D51,'Detalii blocuri'!$AB:$AB,BI$4)</f>
        <v>0</v>
      </c>
      <c r="BJ51" s="106">
        <f>COUNTIFS('Detalii blocuri'!$E:$E,$C51,'Detalii blocuri'!$F:$F,$D51,'Detalii blocuri'!$AB:$AB,BJ$4)</f>
        <v>0</v>
      </c>
      <c r="BK51" s="106">
        <f>COUNTIFS('Detalii blocuri'!$E:$E,$C51,'Detalii blocuri'!$F:$F,$D51,'Detalii blocuri'!$AB:$AB,BK$4)</f>
        <v>0</v>
      </c>
      <c r="BL51" s="106">
        <f>COUNTIFS('Detalii blocuri'!$E:$E,$C51,'Detalii blocuri'!$F:$F,$D51,'Detalii blocuri'!$AB:$AB,BL$4)</f>
        <v>0</v>
      </c>
      <c r="BM51" s="106">
        <f>COUNTIFS('Detalii blocuri'!$E:$E,$C51,'Detalii blocuri'!$F:$F,$D51,'Detalii blocuri'!$AB:$AB,BM$4)</f>
        <v>0</v>
      </c>
      <c r="BN51" s="45">
        <f>COUNTIFS('Detalii blocuri'!$E:$E,$C51,'Detalii blocuri'!$F:$F,$D51,'Detalii blocuri'!$AB:$AB,BN$4)</f>
        <v>0</v>
      </c>
      <c r="BO51" s="106">
        <f>COUNTIFS('Detalii blocuri'!$E:$E,$C51,'Detalii blocuri'!$F:$F,$D51,'Detalii blocuri'!$AB:$AB,BO$4)</f>
        <v>0</v>
      </c>
      <c r="BP51" s="106">
        <f>COUNTIFS('Detalii blocuri'!$E:$E,$C51,'Detalii blocuri'!$F:$F,$D51,'Detalii blocuri'!$AB:$AB,BP$4)</f>
        <v>0</v>
      </c>
      <c r="BQ51" s="45">
        <f>COUNTIFS('Detalii blocuri'!$E:$E,$C51,'Detalii blocuri'!$F:$F,$D51,'Detalii blocuri'!$AB:$AB,BQ$4)</f>
        <v>0</v>
      </c>
      <c r="BR51" s="106">
        <f>COUNTIFS('Detalii blocuri'!$E:$E,$C51,'Detalii blocuri'!$F:$F,$D51,'Detalii blocuri'!$AB:$AB,BR$4)</f>
        <v>0</v>
      </c>
      <c r="BS51" s="106">
        <f>COUNTIFS('Detalii blocuri'!$E:$E,$C51,'Detalii blocuri'!$F:$F,$D51,'Detalii blocuri'!$AB:$AB,BS$4)</f>
        <v>0</v>
      </c>
      <c r="BT51" s="45">
        <f>COUNTIFS('Detalii blocuri'!$E:$E,$C51,'Detalii blocuri'!$F:$F,$D51,'Detalii blocuri'!$AB:$AB,BT$4)</f>
        <v>0</v>
      </c>
      <c r="BU51" s="106">
        <f>COUNTIFS('Detalii blocuri'!$E:$E,$C51,'Detalii blocuri'!$F:$F,$D51,'Detalii blocuri'!$AB:$AB,BU$4)</f>
        <v>0</v>
      </c>
      <c r="BV51" s="106">
        <f>COUNTIFS('Detalii blocuri'!$E:$E,$C51,'Detalii blocuri'!$F:$F,$D51,'Detalii blocuri'!$AB:$AB,BV$4)</f>
        <v>0</v>
      </c>
      <c r="BW51" s="107">
        <f>SUMIFS('Detalii blocuri'!$K:$K,'Detalii blocuri'!$E:$E,$C51,'Detalii blocuri'!$F:$F,$D51,'Detalii blocuri'!$AB:$AB,BW$4)</f>
        <v>0</v>
      </c>
      <c r="BX51" s="108">
        <f>SUMIFS('Detalii blocuri'!$K:$K,'Detalii blocuri'!$E:$E,$C51,'Detalii blocuri'!$F:$F,$D51,'Detalii blocuri'!$AB:$AB,BX$4)</f>
        <v>0</v>
      </c>
      <c r="BY51" s="108">
        <f>SUMIFS('Detalii blocuri'!$K:$K,'Detalii blocuri'!$E:$E,$C51,'Detalii blocuri'!$F:$F,$D51,'Detalii blocuri'!$AB:$AB,BY$4)</f>
        <v>0</v>
      </c>
      <c r="BZ51" s="108">
        <f>SUMIFS('Detalii blocuri'!$K:$K,'Detalii blocuri'!$E:$E,$C51,'Detalii blocuri'!$F:$F,$D51,'Detalii blocuri'!$AB:$AB,BZ$4)</f>
        <v>0</v>
      </c>
      <c r="CA51" s="108">
        <f>SUMIFS('Detalii blocuri'!$K:$K,'Detalii blocuri'!$E:$E,$C51,'Detalii blocuri'!$F:$F,$D51,'Detalii blocuri'!$AB:$AB,CA$4)</f>
        <v>0</v>
      </c>
      <c r="CB51" s="46">
        <f>SUMIFS('Detalii blocuri'!$K:$K,'Detalii blocuri'!$E:$E,$C51,'Detalii blocuri'!$F:$F,$D51,'Detalii blocuri'!$AB:$AB,CB$4)</f>
        <v>0</v>
      </c>
      <c r="CC51" s="108">
        <f>SUMIFS('Detalii blocuri'!$K:$K,'Detalii blocuri'!$E:$E,$C51,'Detalii blocuri'!$F:$F,$D51,'Detalii blocuri'!$AB:$AB,CC$4)</f>
        <v>0</v>
      </c>
      <c r="CD51" s="108">
        <f>SUMIFS('Detalii blocuri'!$K:$K,'Detalii blocuri'!$E:$E,$C51,'Detalii blocuri'!$F:$F,$D51,'Detalii blocuri'!$AB:$AB,CD$4)</f>
        <v>0</v>
      </c>
      <c r="CE51" s="46">
        <f>SUMIFS('Detalii blocuri'!$K:$K,'Detalii blocuri'!$E:$E,$C51,'Detalii blocuri'!$F:$F,$D51,'Detalii blocuri'!$AB:$AB,CE$4)</f>
        <v>0</v>
      </c>
      <c r="CF51" s="108">
        <f>SUMIFS('Detalii blocuri'!$K:$K,'Detalii blocuri'!$E:$E,$C51,'Detalii blocuri'!$F:$F,$D51,'Detalii blocuri'!$AB:$AB,CF$4)</f>
        <v>0</v>
      </c>
      <c r="CG51" s="108">
        <f>SUMIFS('Detalii blocuri'!$K:$K,'Detalii blocuri'!$E:$E,$C51,'Detalii blocuri'!$F:$F,$D51,'Detalii blocuri'!$AB:$AB,CG$4)</f>
        <v>0</v>
      </c>
      <c r="CH51" s="46">
        <f>SUMIFS('Detalii blocuri'!$K:$K,'Detalii blocuri'!$E:$E,$C51,'Detalii blocuri'!$F:$F,$D51,'Detalii blocuri'!$AB:$AB,CH$4)</f>
        <v>0</v>
      </c>
      <c r="CI51" s="108">
        <f>SUMIFS('Detalii blocuri'!$K:$K,'Detalii blocuri'!$E:$E,$C51,'Detalii blocuri'!$F:$F,$D51,'Detalii blocuri'!$AB:$AB,CI$4)</f>
        <v>0</v>
      </c>
      <c r="CJ51" s="108">
        <f>SUMIFS('Detalii blocuri'!$K:$K,'Detalii blocuri'!$E:$E,$C51,'Detalii blocuri'!$F:$F,$D51,'Detalii blocuri'!$AB:$AB,CJ$4)</f>
        <v>0</v>
      </c>
      <c r="CK51" s="109">
        <f>SUMIFS('Detalii blocuri'!$N:$N,'Detalii blocuri'!$E:$E,$C51,'Detalii blocuri'!$F:$F,$D51,'Detalii blocuri'!$AB:$AB,BW$4)</f>
        <v>0</v>
      </c>
      <c r="CL51" s="110">
        <f>SUMIFS('Detalii blocuri'!$N:$N,'Detalii blocuri'!$E:$E,$C51,'Detalii blocuri'!$F:$F,$D51,'Detalii blocuri'!$AB:$AB,BX$4)</f>
        <v>0</v>
      </c>
      <c r="CM51" s="110">
        <f>SUMIFS('Detalii blocuri'!$N:$N,'Detalii blocuri'!$E:$E,$C51,'Detalii blocuri'!$F:$F,$D51,'Detalii blocuri'!$AB:$AB,BY$4)</f>
        <v>0</v>
      </c>
      <c r="CN51" s="110">
        <f>SUMIFS('Detalii blocuri'!$N:$N,'Detalii blocuri'!$E:$E,$C51,'Detalii blocuri'!$F:$F,$D51,'Detalii blocuri'!$AB:$AB,BZ$4)</f>
        <v>0</v>
      </c>
      <c r="CO51" s="110">
        <f>SUMIFS('Detalii blocuri'!$N:$N,'Detalii blocuri'!$E:$E,$C51,'Detalii blocuri'!$F:$F,$D51,'Detalii blocuri'!$AB:$AB,CA$4)</f>
        <v>0</v>
      </c>
      <c r="CP51" s="48">
        <f>SUMIFS('Detalii blocuri'!$N:$N,'Detalii blocuri'!$E:$E,$C51,'Detalii blocuri'!$F:$F,$D51,'Detalii blocuri'!$AB:$AB,CB$4)</f>
        <v>0</v>
      </c>
      <c r="CQ51" s="110">
        <f>SUMIFS('Detalii blocuri'!$N:$N,'Detalii blocuri'!$E:$E,$C51,'Detalii blocuri'!$F:$F,$D51,'Detalii blocuri'!$AB:$AB,CC$4)</f>
        <v>0</v>
      </c>
      <c r="CR51" s="110">
        <f>SUMIFS('Detalii blocuri'!$N:$N,'Detalii blocuri'!$E:$E,$C51,'Detalii blocuri'!$F:$F,$D51,'Detalii blocuri'!$AB:$AB,CD$4)</f>
        <v>0</v>
      </c>
      <c r="CS51" s="48">
        <f>SUMIFS('Detalii blocuri'!$N:$N,'Detalii blocuri'!$E:$E,$C51,'Detalii blocuri'!$F:$F,$D51,'Detalii blocuri'!$AB:$AB,CE$4)</f>
        <v>0</v>
      </c>
      <c r="CT51" s="110">
        <f>SUMIFS('Detalii blocuri'!$N:$N,'Detalii blocuri'!$E:$E,$C51,'Detalii blocuri'!$F:$F,$D51,'Detalii blocuri'!$AB:$AB,CF$4)</f>
        <v>0</v>
      </c>
      <c r="CU51" s="110">
        <f>SUMIFS('Detalii blocuri'!$N:$N,'Detalii blocuri'!$E:$E,$C51,'Detalii blocuri'!$F:$F,$D51,'Detalii blocuri'!$AB:$AB,CG$4)</f>
        <v>0</v>
      </c>
      <c r="CV51" s="48">
        <f>SUMIFS('Detalii blocuri'!$N:$N,'Detalii blocuri'!$E:$E,$C51,'Detalii blocuri'!$F:$F,$D51,'Detalii blocuri'!$AB:$AB,CH$4)</f>
        <v>0</v>
      </c>
      <c r="CW51" s="110">
        <f>SUMIFS('Detalii blocuri'!$N:$N,'Detalii blocuri'!$E:$E,$C51,'Detalii blocuri'!$F:$F,$D51,'Detalii blocuri'!$AB:$AB,CI$4)</f>
        <v>0</v>
      </c>
      <c r="CX51" s="110">
        <f>SUMIFS('Detalii blocuri'!$N:$N,'Detalii blocuri'!$E:$E,$C51,'Detalii blocuri'!$F:$F,$D51,'Detalii blocuri'!$AB:$AB,CJ$4)</f>
        <v>0</v>
      </c>
      <c r="CY51" s="111">
        <f>COUNTIFS('Detalii blocuri'!$E:$E,$C51,'Detalii blocuri'!$F:$F,$D51,'Detalii blocuri'!$L:$L,CY$3)</f>
        <v>0</v>
      </c>
      <c r="CZ51" s="112">
        <f>COUNTIFS('Detalii blocuri'!$E:$E,$C51,'Detalii blocuri'!$F:$F,$D51,'Detalii blocuri'!$L:$L,CZ$3)</f>
        <v>0</v>
      </c>
      <c r="DA51" s="112">
        <f>COUNTIFS('Detalii blocuri'!$E:$E,$C51,'Detalii blocuri'!$F:$F,$D51,'Detalii blocuri'!$L:$L,DA$3)</f>
        <v>0</v>
      </c>
      <c r="DB51" s="112">
        <f>COUNTIFS('Detalii blocuri'!$E:$E,$C51,'Detalii blocuri'!$F:$F,$D51,'Detalii blocuri'!$L:$L,DB$3)</f>
        <v>0</v>
      </c>
      <c r="DC51" s="112">
        <f>COUNTIFS('Detalii blocuri'!$E:$E,$C51,'Detalii blocuri'!$F:$F,$D51,'Detalii blocuri'!$L:$L,DC$3)</f>
        <v>0</v>
      </c>
      <c r="DD51" s="140">
        <f>COUNTIFS('Detalii blocuri'!$E:$E,$C51,'Detalii blocuri'!$F:$F,$D51,'Detalii blocuri'!$L:$L,DD$3)</f>
        <v>0</v>
      </c>
      <c r="DE51" s="112">
        <f>COUNTIFS('Detalii blocuri'!$E:$E,$C51,'Detalii blocuri'!$F:$F,$D51,'Detalii blocuri'!$L:$L,DE$3)</f>
        <v>0</v>
      </c>
      <c r="DF51" s="112">
        <f>COUNTIFS('Detalii blocuri'!$E:$E,$C51,'Detalii blocuri'!$F:$F,$D51,'Detalii blocuri'!$L:$L,DF$3)</f>
        <v>0</v>
      </c>
      <c r="DG51" s="112">
        <f>COUNTIFS('Detalii blocuri'!$E:$E,$C51,'Detalii blocuri'!$F:$F,$D51,'Detalii blocuri'!$L:$L,DG$3)</f>
        <v>0</v>
      </c>
      <c r="DH51" s="112">
        <f>COUNTIFS('Detalii blocuri'!$E:$E,$C51,'Detalii blocuri'!$F:$F,$D51,'Detalii blocuri'!$L:$L,DH$3)</f>
        <v>0</v>
      </c>
      <c r="DI51" s="140">
        <f>COUNTIFS('Detalii blocuri'!$E:$E,$C51,'Detalii blocuri'!$F:$F,$D51,'Detalii blocuri'!$L:$L,DI$3)</f>
        <v>0</v>
      </c>
      <c r="DJ51" s="112">
        <f>COUNTIFS('Detalii blocuri'!$E:$E,$C51,'Detalii blocuri'!$F:$F,$D51,'Detalii blocuri'!$L:$L,DJ$3)</f>
        <v>0</v>
      </c>
      <c r="DK51" s="112">
        <f>COUNTIFS('Detalii blocuri'!$E:$E,$C51,'Detalii blocuri'!$F:$F,$D51,'Detalii blocuri'!$L:$L,DK$3)</f>
        <v>0</v>
      </c>
      <c r="DL51" s="112">
        <f>COUNTIFS('Detalii blocuri'!$E:$E,$C51,'Detalii blocuri'!$F:$F,$D51,'Detalii blocuri'!$L:$L,DL$3)</f>
        <v>0</v>
      </c>
      <c r="DM51" s="112">
        <f>COUNTIFS('Detalii blocuri'!$E:$E,$C51,'Detalii blocuri'!$F:$F,$D51,'Detalii blocuri'!$L:$L,DM$3)</f>
        <v>0</v>
      </c>
      <c r="DN51" s="140">
        <f>COUNTIFS('Detalii blocuri'!$E:$E,$C51,'Detalii blocuri'!$F:$F,$D51,'Detalii blocuri'!$L:$L,DN$3)</f>
        <v>0</v>
      </c>
      <c r="DO51" s="112">
        <f>COUNTIFS('Detalii blocuri'!$E:$E,$C51,'Detalii blocuri'!$F:$F,$D51,'Detalii blocuri'!$L:$L,DO$3)</f>
        <v>0</v>
      </c>
      <c r="DP51" s="112">
        <f>COUNTIFS('Detalii blocuri'!$E:$E,$C51,'Detalii blocuri'!$F:$F,$D51,'Detalii blocuri'!$L:$L,DP$3)</f>
        <v>0</v>
      </c>
      <c r="DQ51" s="112">
        <f>COUNTIFS('Detalii blocuri'!$E:$E,$C51,'Detalii blocuri'!$F:$F,$D51,'Detalii blocuri'!$L:$L,DQ$3)</f>
        <v>0</v>
      </c>
      <c r="DR51" s="112">
        <f>COUNTIFS('Detalii blocuri'!$E:$E,$C51,'Detalii blocuri'!$F:$F,$D51,'Detalii blocuri'!$L:$L,DR$3)</f>
        <v>0</v>
      </c>
      <c r="DS51" s="140">
        <f>COUNTIFS('Detalii blocuri'!$E:$E,$C51,'Detalii blocuri'!$F:$F,$D51,'Detalii blocuri'!$L:$L,DS$3)</f>
        <v>0</v>
      </c>
      <c r="DT51" s="112">
        <f>COUNTIFS('Detalii blocuri'!$E:$E,$C51,'Detalii blocuri'!$F:$F,$D51,'Detalii blocuri'!$L:$L,DT$3)</f>
        <v>0</v>
      </c>
      <c r="DU51" s="112">
        <f>COUNTIFS('Detalii blocuri'!$E:$E,$C51,'Detalii blocuri'!$F:$F,$D51,'Detalii blocuri'!$L:$L,DU$3)</f>
        <v>0</v>
      </c>
      <c r="DV51" s="112">
        <f>COUNTIFS('Detalii blocuri'!$E:$E,$C51,'Detalii blocuri'!$F:$F,$D51,'Detalii blocuri'!$L:$L,DV$3)</f>
        <v>0</v>
      </c>
      <c r="DW51" s="112">
        <f>COUNTIFS('Detalii blocuri'!$E:$E,$C51,'Detalii blocuri'!$F:$F,$D51,'Detalii blocuri'!$L:$L,DW$3)</f>
        <v>0</v>
      </c>
      <c r="DX51" s="140">
        <f>COUNTIFS('Detalii blocuri'!$E:$E,$C51,'Detalii blocuri'!$F:$F,$D51,'Detalii blocuri'!$L:$L,DX$3)</f>
        <v>0</v>
      </c>
      <c r="DY51" s="112">
        <f>COUNTIFS('Detalii blocuri'!$E:$E,$C51,'Detalii blocuri'!$F:$F,$D51,'Detalii blocuri'!$L:$L,DY$3)</f>
        <v>0</v>
      </c>
      <c r="DZ51" s="112">
        <f>COUNTIFS('Detalii blocuri'!$E:$E,$C51,'Detalii blocuri'!$F:$F,$D51,'Detalii blocuri'!$L:$L,DZ$3)</f>
        <v>0</v>
      </c>
      <c r="EA51" s="112">
        <f>COUNTIFS('Detalii blocuri'!$E:$E,$C51,'Detalii blocuri'!$F:$F,$D51,'Detalii blocuri'!$L:$L,EA$3)</f>
        <v>0</v>
      </c>
    </row>
    <row r="52" spans="2:131">
      <c r="B52" s="258" t="s">
        <v>650</v>
      </c>
      <c r="C52" s="363" t="s">
        <v>206</v>
      </c>
      <c r="D52" s="261" t="s">
        <v>1074</v>
      </c>
      <c r="E52" s="261"/>
      <c r="F52" s="262" t="s">
        <v>1054</v>
      </c>
      <c r="G52" s="300" t="s">
        <v>9</v>
      </c>
      <c r="H52" s="257" t="s">
        <v>9</v>
      </c>
      <c r="I52" s="318"/>
      <c r="J52" s="259">
        <v>46.76</v>
      </c>
      <c r="K52" s="259">
        <v>23.39</v>
      </c>
      <c r="L52" s="319">
        <v>8980</v>
      </c>
      <c r="M52" s="320">
        <v>8300</v>
      </c>
      <c r="N52" s="320">
        <v>7861</v>
      </c>
      <c r="O52" s="320">
        <v>7966</v>
      </c>
      <c r="P52" s="320"/>
      <c r="Q52" s="320"/>
      <c r="R52" s="320"/>
      <c r="S52" s="320"/>
      <c r="T52" s="320"/>
      <c r="U52" s="320"/>
      <c r="V52" s="321"/>
      <c r="W52" s="334">
        <f t="shared" si="29"/>
        <v>1.1272909866934471</v>
      </c>
      <c r="X52" s="335" t="str">
        <f t="shared" si="30"/>
        <v/>
      </c>
      <c r="Y52" s="301">
        <v>37</v>
      </c>
      <c r="Z52" s="301">
        <v>350</v>
      </c>
      <c r="AA52" s="301">
        <f t="shared" si="18"/>
        <v>1050</v>
      </c>
      <c r="AB52" s="68">
        <f t="shared" si="16"/>
        <v>0.13181019332161686</v>
      </c>
      <c r="AC52" s="301">
        <f t="shared" si="17"/>
        <v>9.4594594594594597</v>
      </c>
      <c r="AD52" s="301">
        <v>3</v>
      </c>
      <c r="AE52" s="322"/>
      <c r="AF52" s="323">
        <f>COUNTIFS('Detalii blocuri'!AI:AI,"*/planuri*",'Detalii blocuri'!E:E,C52,'Detalii blocuri'!F:F,D52)/AJ52</f>
        <v>1</v>
      </c>
      <c r="AG52" s="324">
        <f>COUNTIFS('Detalii blocuri'!K:K,"&gt;0",'Detalii blocuri'!E:E,C52,'Detalii blocuri'!F:F,D52)/AJ52</f>
        <v>1</v>
      </c>
      <c r="AH52" s="324">
        <f>COUNTIFS('Detalii blocuri'!N:N,"&gt;0",'Detalii blocuri'!E:E,C52,'Detalii blocuri'!F:F,D52)/AJ52</f>
        <v>1</v>
      </c>
      <c r="AI52" s="325">
        <f t="shared" si="19"/>
        <v>1</v>
      </c>
      <c r="AJ52" s="326">
        <f>COUNTIFS('Detalii blocuri'!C:C,"&gt;0",'Detalii blocuri'!E:E,C52,'Detalii blocuri'!F:F,D52)</f>
        <v>15</v>
      </c>
      <c r="AK52" s="47">
        <f>SUMIFS('Detalii blocuri'!K:K,'Detalii blocuri'!E:E,C52,'Detalii blocuri'!F:F,D52)</f>
        <v>37</v>
      </c>
      <c r="AL52" s="47">
        <f>SUMIFS('Detalii blocuri'!N:N,'Detalii blocuri'!E:E,C52,'Detalii blocuri'!F:F,D52)</f>
        <v>346</v>
      </c>
      <c r="AM52" s="327">
        <f t="shared" si="20"/>
        <v>9.3513513513513509</v>
      </c>
      <c r="AN52" s="65">
        <f>COUNTIFS('Detalii blocuri'!C:C,"&gt;0",'Detalii blocuri'!J:J,"da*",'Detalii blocuri'!E:E,C52,'Detalii blocuri'!F:F,D52)/AJ52</f>
        <v>0</v>
      </c>
      <c r="AO52" s="66">
        <f>SUMIFS('Detalii blocuri'!K:K,'Detalii blocuri'!J:J,"da*",'Detalii blocuri'!E:E,C52,'Detalii blocuri'!F:F,D52)/AK52</f>
        <v>0</v>
      </c>
      <c r="AP52" s="67">
        <f>SUMIFS('Detalii blocuri'!N:N,'Detalii blocuri'!J:J,"da*",'Detalii blocuri'!E:E,C52,'Detalii blocuri'!F:F,D52)/AL52</f>
        <v>0</v>
      </c>
      <c r="AQ52" s="328">
        <f>SUMIFS('Detalii blocuri'!N:N,'Detalii blocuri'!AD:AD,"*cf1*",'Detalii blocuri'!E:E,C52,'Detalii blocuri'!F:F,D52)/AL52</f>
        <v>1</v>
      </c>
      <c r="AR52" s="329">
        <f>SUMIFS('Detalii blocuri'!N:N,'Detalii blocuri'!AD:AD,"*cf2*",'Detalii blocuri'!E:E,C52,'Detalii blocuri'!F:F,D52)/AL52</f>
        <v>0</v>
      </c>
      <c r="AS52" s="330">
        <f>SUMIFS('Detalii blocuri'!N:N,'Detalii blocuri'!AD:AD,"*cf3*",'Detalii blocuri'!E:E,C52,'Detalii blocuri'!F:F,D52)/AL52</f>
        <v>0</v>
      </c>
      <c r="AT52" s="330">
        <f>SUMIFS('Detalii blocuri'!N:N,'Detalii blocuri'!AD:AD,"*cămin*",'Detalii blocuri'!E:E,C52,'Detalii blocuri'!F:F,D52)/AL52</f>
        <v>0</v>
      </c>
      <c r="AU52" s="330">
        <f t="shared" si="21"/>
        <v>0</v>
      </c>
      <c r="AV52" s="331">
        <f>SUMIFS('Detalii blocuri'!O:O,'Detalii blocuri'!E:E,C52,'Detalii blocuri'!F:F,D52)</f>
        <v>0</v>
      </c>
      <c r="AW52" s="332">
        <f>SUMIFS('Detalii blocuri'!P:P,'Detalii blocuri'!E:E,C52,'Detalii blocuri'!F:F,D52)</f>
        <v>0</v>
      </c>
      <c r="AX52" s="332">
        <f>SUMIFS('Detalii blocuri'!Q:Q,'Detalii blocuri'!E:E,C52,'Detalii blocuri'!F:F,D52)</f>
        <v>162</v>
      </c>
      <c r="AY52" s="332">
        <f>SUMIFS('Detalii blocuri'!R:R,'Detalii blocuri'!E:E,C52,'Detalii blocuri'!F:F,D52)</f>
        <v>158</v>
      </c>
      <c r="AZ52" s="332">
        <f>SUMIFS('Detalii blocuri'!S:S,'Detalii blocuri'!E:E,C52,'Detalii blocuri'!F:F,D52)</f>
        <v>26</v>
      </c>
      <c r="BA52" s="332">
        <f>SUMIFS('Detalii blocuri'!T:T,'Detalii blocuri'!E:E,C52,'Detalii blocuri'!F:F,D52)</f>
        <v>0</v>
      </c>
      <c r="BB52" s="333">
        <f t="shared" si="22"/>
        <v>0</v>
      </c>
      <c r="BC52" s="100">
        <f t="shared" si="23"/>
        <v>0</v>
      </c>
      <c r="BD52" s="97">
        <f t="shared" si="24"/>
        <v>0</v>
      </c>
      <c r="BE52" s="97">
        <f t="shared" si="25"/>
        <v>0.46820809248554912</v>
      </c>
      <c r="BF52" s="97">
        <f t="shared" si="26"/>
        <v>0.45664739884393063</v>
      </c>
      <c r="BG52" s="97">
        <f t="shared" si="27"/>
        <v>7.5144508670520235E-2</v>
      </c>
      <c r="BH52" s="98">
        <f t="shared" si="28"/>
        <v>0</v>
      </c>
      <c r="BI52" s="105">
        <f>COUNTIFS('Detalii blocuri'!$E:$E,$C52,'Detalii blocuri'!$F:$F,$D52,'Detalii blocuri'!$AB:$AB,BI$4)</f>
        <v>0</v>
      </c>
      <c r="BJ52" s="106">
        <f>COUNTIFS('Detalii blocuri'!$E:$E,$C52,'Detalii blocuri'!$F:$F,$D52,'Detalii blocuri'!$AB:$AB,BJ$4)</f>
        <v>0</v>
      </c>
      <c r="BK52" s="106">
        <f>COUNTIFS('Detalii blocuri'!$E:$E,$C52,'Detalii blocuri'!$F:$F,$D52,'Detalii blocuri'!$AB:$AB,BK$4)</f>
        <v>0</v>
      </c>
      <c r="BL52" s="106">
        <f>COUNTIFS('Detalii blocuri'!$E:$E,$C52,'Detalii blocuri'!$F:$F,$D52,'Detalii blocuri'!$AB:$AB,BL$4)</f>
        <v>0</v>
      </c>
      <c r="BM52" s="106">
        <f>COUNTIFS('Detalii blocuri'!$E:$E,$C52,'Detalii blocuri'!$F:$F,$D52,'Detalii blocuri'!$AB:$AB,BM$4)</f>
        <v>0</v>
      </c>
      <c r="BN52" s="45">
        <f>COUNTIFS('Detalii blocuri'!$E:$E,$C52,'Detalii blocuri'!$F:$F,$D52,'Detalii blocuri'!$AB:$AB,BN$4)</f>
        <v>0</v>
      </c>
      <c r="BO52" s="106">
        <f>COUNTIFS('Detalii blocuri'!$E:$E,$C52,'Detalii blocuri'!$F:$F,$D52,'Detalii blocuri'!$AB:$AB,BO$4)</f>
        <v>0</v>
      </c>
      <c r="BP52" s="106">
        <f>COUNTIFS('Detalii blocuri'!$E:$E,$C52,'Detalii blocuri'!$F:$F,$D52,'Detalii blocuri'!$AB:$AB,BP$4)</f>
        <v>0</v>
      </c>
      <c r="BQ52" s="45">
        <f>COUNTIFS('Detalii blocuri'!$E:$E,$C52,'Detalii blocuri'!$F:$F,$D52,'Detalii blocuri'!$AB:$AB,BQ$4)</f>
        <v>1</v>
      </c>
      <c r="BR52" s="106">
        <f>COUNTIFS('Detalii blocuri'!$E:$E,$C52,'Detalii blocuri'!$F:$F,$D52,'Detalii blocuri'!$AB:$AB,BR$4)</f>
        <v>14</v>
      </c>
      <c r="BS52" s="106">
        <f>COUNTIFS('Detalii blocuri'!$E:$E,$C52,'Detalii blocuri'!$F:$F,$D52,'Detalii blocuri'!$AB:$AB,BS$4)</f>
        <v>0</v>
      </c>
      <c r="BT52" s="45">
        <f>COUNTIFS('Detalii blocuri'!$E:$E,$C52,'Detalii blocuri'!$F:$F,$D52,'Detalii blocuri'!$AB:$AB,BT$4)</f>
        <v>0</v>
      </c>
      <c r="BU52" s="106">
        <f>COUNTIFS('Detalii blocuri'!$E:$E,$C52,'Detalii blocuri'!$F:$F,$D52,'Detalii blocuri'!$AB:$AB,BU$4)</f>
        <v>0</v>
      </c>
      <c r="BV52" s="106">
        <f>COUNTIFS('Detalii blocuri'!$E:$E,$C52,'Detalii blocuri'!$F:$F,$D52,'Detalii blocuri'!$AB:$AB,BV$4)</f>
        <v>0</v>
      </c>
      <c r="BW52" s="107">
        <f>SUMIFS('Detalii blocuri'!$K:$K,'Detalii blocuri'!$E:$E,$C52,'Detalii blocuri'!$F:$F,$D52,'Detalii blocuri'!$AB:$AB,BW$4)</f>
        <v>0</v>
      </c>
      <c r="BX52" s="108">
        <f>SUMIFS('Detalii blocuri'!$K:$K,'Detalii blocuri'!$E:$E,$C52,'Detalii blocuri'!$F:$F,$D52,'Detalii blocuri'!$AB:$AB,BX$4)</f>
        <v>0</v>
      </c>
      <c r="BY52" s="108">
        <f>SUMIFS('Detalii blocuri'!$K:$K,'Detalii blocuri'!$E:$E,$C52,'Detalii blocuri'!$F:$F,$D52,'Detalii blocuri'!$AB:$AB,BY$4)</f>
        <v>0</v>
      </c>
      <c r="BZ52" s="108">
        <f>SUMIFS('Detalii blocuri'!$K:$K,'Detalii blocuri'!$E:$E,$C52,'Detalii blocuri'!$F:$F,$D52,'Detalii blocuri'!$AB:$AB,BZ$4)</f>
        <v>0</v>
      </c>
      <c r="CA52" s="108">
        <f>SUMIFS('Detalii blocuri'!$K:$K,'Detalii blocuri'!$E:$E,$C52,'Detalii blocuri'!$F:$F,$D52,'Detalii blocuri'!$AB:$AB,CA$4)</f>
        <v>0</v>
      </c>
      <c r="CB52" s="46">
        <f>SUMIFS('Detalii blocuri'!$K:$K,'Detalii blocuri'!$E:$E,$C52,'Detalii blocuri'!$F:$F,$D52,'Detalii blocuri'!$AB:$AB,CB$4)</f>
        <v>0</v>
      </c>
      <c r="CC52" s="108">
        <f>SUMIFS('Detalii blocuri'!$K:$K,'Detalii blocuri'!$E:$E,$C52,'Detalii blocuri'!$F:$F,$D52,'Detalii blocuri'!$AB:$AB,CC$4)</f>
        <v>0</v>
      </c>
      <c r="CD52" s="108">
        <f>SUMIFS('Detalii blocuri'!$K:$K,'Detalii blocuri'!$E:$E,$C52,'Detalii blocuri'!$F:$F,$D52,'Detalii blocuri'!$AB:$AB,CD$4)</f>
        <v>0</v>
      </c>
      <c r="CE52" s="46">
        <f>SUMIFS('Detalii blocuri'!$K:$K,'Detalii blocuri'!$E:$E,$C52,'Detalii blocuri'!$F:$F,$D52,'Detalii blocuri'!$AB:$AB,CE$4)</f>
        <v>2</v>
      </c>
      <c r="CF52" s="108">
        <f>SUMIFS('Detalii blocuri'!$K:$K,'Detalii blocuri'!$E:$E,$C52,'Detalii blocuri'!$F:$F,$D52,'Detalii blocuri'!$AB:$AB,CF$4)</f>
        <v>35</v>
      </c>
      <c r="CG52" s="108">
        <f>SUMIFS('Detalii blocuri'!$K:$K,'Detalii blocuri'!$E:$E,$C52,'Detalii blocuri'!$F:$F,$D52,'Detalii blocuri'!$AB:$AB,CG$4)</f>
        <v>0</v>
      </c>
      <c r="CH52" s="46">
        <f>SUMIFS('Detalii blocuri'!$K:$K,'Detalii blocuri'!$E:$E,$C52,'Detalii blocuri'!$F:$F,$D52,'Detalii blocuri'!$AB:$AB,CH$4)</f>
        <v>0</v>
      </c>
      <c r="CI52" s="108">
        <f>SUMIFS('Detalii blocuri'!$K:$K,'Detalii blocuri'!$E:$E,$C52,'Detalii blocuri'!$F:$F,$D52,'Detalii blocuri'!$AB:$AB,CI$4)</f>
        <v>0</v>
      </c>
      <c r="CJ52" s="108">
        <f>SUMIFS('Detalii blocuri'!$K:$K,'Detalii blocuri'!$E:$E,$C52,'Detalii blocuri'!$F:$F,$D52,'Detalii blocuri'!$AB:$AB,CJ$4)</f>
        <v>0</v>
      </c>
      <c r="CK52" s="109">
        <f>SUMIFS('Detalii blocuri'!$N:$N,'Detalii blocuri'!$E:$E,$C52,'Detalii blocuri'!$F:$F,$D52,'Detalii blocuri'!$AB:$AB,BW$4)</f>
        <v>0</v>
      </c>
      <c r="CL52" s="110">
        <f>SUMIFS('Detalii blocuri'!$N:$N,'Detalii blocuri'!$E:$E,$C52,'Detalii blocuri'!$F:$F,$D52,'Detalii blocuri'!$AB:$AB,BX$4)</f>
        <v>0</v>
      </c>
      <c r="CM52" s="110">
        <f>SUMIFS('Detalii blocuri'!$N:$N,'Detalii blocuri'!$E:$E,$C52,'Detalii blocuri'!$F:$F,$D52,'Detalii blocuri'!$AB:$AB,BY$4)</f>
        <v>0</v>
      </c>
      <c r="CN52" s="110">
        <f>SUMIFS('Detalii blocuri'!$N:$N,'Detalii blocuri'!$E:$E,$C52,'Detalii blocuri'!$F:$F,$D52,'Detalii blocuri'!$AB:$AB,BZ$4)</f>
        <v>0</v>
      </c>
      <c r="CO52" s="110">
        <f>SUMIFS('Detalii blocuri'!$N:$N,'Detalii blocuri'!$E:$E,$C52,'Detalii blocuri'!$F:$F,$D52,'Detalii blocuri'!$AB:$AB,CA$4)</f>
        <v>0</v>
      </c>
      <c r="CP52" s="48">
        <f>SUMIFS('Detalii blocuri'!$N:$N,'Detalii blocuri'!$E:$E,$C52,'Detalii blocuri'!$F:$F,$D52,'Detalii blocuri'!$AB:$AB,CB$4)</f>
        <v>0</v>
      </c>
      <c r="CQ52" s="110">
        <f>SUMIFS('Detalii blocuri'!$N:$N,'Detalii blocuri'!$E:$E,$C52,'Detalii blocuri'!$F:$F,$D52,'Detalii blocuri'!$AB:$AB,CC$4)</f>
        <v>0</v>
      </c>
      <c r="CR52" s="110">
        <f>SUMIFS('Detalii blocuri'!$N:$N,'Detalii blocuri'!$E:$E,$C52,'Detalii blocuri'!$F:$F,$D52,'Detalii blocuri'!$AB:$AB,CD$4)</f>
        <v>0</v>
      </c>
      <c r="CS52" s="48">
        <f>SUMIFS('Detalii blocuri'!$N:$N,'Detalii blocuri'!$E:$E,$C52,'Detalii blocuri'!$F:$F,$D52,'Detalii blocuri'!$AB:$AB,CE$4)</f>
        <v>22</v>
      </c>
      <c r="CT52" s="110">
        <f>SUMIFS('Detalii blocuri'!$N:$N,'Detalii blocuri'!$E:$E,$C52,'Detalii blocuri'!$F:$F,$D52,'Detalii blocuri'!$AB:$AB,CF$4)</f>
        <v>324</v>
      </c>
      <c r="CU52" s="110">
        <f>SUMIFS('Detalii blocuri'!$N:$N,'Detalii blocuri'!$E:$E,$C52,'Detalii blocuri'!$F:$F,$D52,'Detalii blocuri'!$AB:$AB,CG$4)</f>
        <v>0</v>
      </c>
      <c r="CV52" s="48">
        <f>SUMIFS('Detalii blocuri'!$N:$N,'Detalii blocuri'!$E:$E,$C52,'Detalii blocuri'!$F:$F,$D52,'Detalii blocuri'!$AB:$AB,CH$4)</f>
        <v>0</v>
      </c>
      <c r="CW52" s="110">
        <f>SUMIFS('Detalii blocuri'!$N:$N,'Detalii blocuri'!$E:$E,$C52,'Detalii blocuri'!$F:$F,$D52,'Detalii blocuri'!$AB:$AB,CI$4)</f>
        <v>0</v>
      </c>
      <c r="CX52" s="110">
        <f>SUMIFS('Detalii blocuri'!$N:$N,'Detalii blocuri'!$E:$E,$C52,'Detalii blocuri'!$F:$F,$D52,'Detalii blocuri'!$AB:$AB,CJ$4)</f>
        <v>0</v>
      </c>
      <c r="CY52" s="111">
        <f>COUNTIFS('Detalii blocuri'!$E:$E,$C52,'Detalii blocuri'!$F:$F,$D52,'Detalii blocuri'!$L:$L,CY$3)</f>
        <v>0</v>
      </c>
      <c r="CZ52" s="112">
        <f>COUNTIFS('Detalii blocuri'!$E:$E,$C52,'Detalii blocuri'!$F:$F,$D52,'Detalii blocuri'!$L:$L,CZ$3)</f>
        <v>0</v>
      </c>
      <c r="DA52" s="112">
        <f>COUNTIFS('Detalii blocuri'!$E:$E,$C52,'Detalii blocuri'!$F:$F,$D52,'Detalii blocuri'!$L:$L,DA$3)</f>
        <v>0</v>
      </c>
      <c r="DB52" s="112">
        <f>COUNTIFS('Detalii blocuri'!$E:$E,$C52,'Detalii blocuri'!$F:$F,$D52,'Detalii blocuri'!$L:$L,DB$3)</f>
        <v>15</v>
      </c>
      <c r="DC52" s="112">
        <f>COUNTIFS('Detalii blocuri'!$E:$E,$C52,'Detalii blocuri'!$F:$F,$D52,'Detalii blocuri'!$L:$L,DC$3)</f>
        <v>0</v>
      </c>
      <c r="DD52" s="140">
        <f>COUNTIFS('Detalii blocuri'!$E:$E,$C52,'Detalii blocuri'!$F:$F,$D52,'Detalii blocuri'!$L:$L,DD$3)</f>
        <v>0</v>
      </c>
      <c r="DE52" s="112">
        <f>COUNTIFS('Detalii blocuri'!$E:$E,$C52,'Detalii blocuri'!$F:$F,$D52,'Detalii blocuri'!$L:$L,DE$3)</f>
        <v>0</v>
      </c>
      <c r="DF52" s="112">
        <f>COUNTIFS('Detalii blocuri'!$E:$E,$C52,'Detalii blocuri'!$F:$F,$D52,'Detalii blocuri'!$L:$L,DF$3)</f>
        <v>0</v>
      </c>
      <c r="DG52" s="112">
        <f>COUNTIFS('Detalii blocuri'!$E:$E,$C52,'Detalii blocuri'!$F:$F,$D52,'Detalii blocuri'!$L:$L,DG$3)</f>
        <v>0</v>
      </c>
      <c r="DH52" s="112">
        <f>COUNTIFS('Detalii blocuri'!$E:$E,$C52,'Detalii blocuri'!$F:$F,$D52,'Detalii blocuri'!$L:$L,DH$3)</f>
        <v>0</v>
      </c>
      <c r="DI52" s="140">
        <f>COUNTIFS('Detalii blocuri'!$E:$E,$C52,'Detalii blocuri'!$F:$F,$D52,'Detalii blocuri'!$L:$L,DI$3)</f>
        <v>0</v>
      </c>
      <c r="DJ52" s="112">
        <f>COUNTIFS('Detalii blocuri'!$E:$E,$C52,'Detalii blocuri'!$F:$F,$D52,'Detalii blocuri'!$L:$L,DJ$3)</f>
        <v>0</v>
      </c>
      <c r="DK52" s="112">
        <f>COUNTIFS('Detalii blocuri'!$E:$E,$C52,'Detalii blocuri'!$F:$F,$D52,'Detalii blocuri'!$L:$L,DK$3)</f>
        <v>0</v>
      </c>
      <c r="DL52" s="112">
        <f>COUNTIFS('Detalii blocuri'!$E:$E,$C52,'Detalii blocuri'!$F:$F,$D52,'Detalii blocuri'!$L:$L,DL$3)</f>
        <v>0</v>
      </c>
      <c r="DM52" s="112">
        <f>COUNTIFS('Detalii blocuri'!$E:$E,$C52,'Detalii blocuri'!$F:$F,$D52,'Detalii blocuri'!$L:$L,DM$3)</f>
        <v>0</v>
      </c>
      <c r="DN52" s="140">
        <f>COUNTIFS('Detalii blocuri'!$E:$E,$C52,'Detalii blocuri'!$F:$F,$D52,'Detalii blocuri'!$L:$L,DN$3)</f>
        <v>0</v>
      </c>
      <c r="DO52" s="112">
        <f>COUNTIFS('Detalii blocuri'!$E:$E,$C52,'Detalii blocuri'!$F:$F,$D52,'Detalii blocuri'!$L:$L,DO$3)</f>
        <v>0</v>
      </c>
      <c r="DP52" s="112">
        <f>COUNTIFS('Detalii blocuri'!$E:$E,$C52,'Detalii blocuri'!$F:$F,$D52,'Detalii blocuri'!$L:$L,DP$3)</f>
        <v>0</v>
      </c>
      <c r="DQ52" s="112">
        <f>COUNTIFS('Detalii blocuri'!$E:$E,$C52,'Detalii blocuri'!$F:$F,$D52,'Detalii blocuri'!$L:$L,DQ$3)</f>
        <v>0</v>
      </c>
      <c r="DR52" s="112">
        <f>COUNTIFS('Detalii blocuri'!$E:$E,$C52,'Detalii blocuri'!$F:$F,$D52,'Detalii blocuri'!$L:$L,DR$3)</f>
        <v>0</v>
      </c>
      <c r="DS52" s="140">
        <f>COUNTIFS('Detalii blocuri'!$E:$E,$C52,'Detalii blocuri'!$F:$F,$D52,'Detalii blocuri'!$L:$L,DS$3)</f>
        <v>0</v>
      </c>
      <c r="DT52" s="112">
        <f>COUNTIFS('Detalii blocuri'!$E:$E,$C52,'Detalii blocuri'!$F:$F,$D52,'Detalii blocuri'!$L:$L,DT$3)</f>
        <v>0</v>
      </c>
      <c r="DU52" s="112">
        <f>COUNTIFS('Detalii blocuri'!$E:$E,$C52,'Detalii blocuri'!$F:$F,$D52,'Detalii blocuri'!$L:$L,DU$3)</f>
        <v>0</v>
      </c>
      <c r="DV52" s="112">
        <f>COUNTIFS('Detalii blocuri'!$E:$E,$C52,'Detalii blocuri'!$F:$F,$D52,'Detalii blocuri'!$L:$L,DV$3)</f>
        <v>0</v>
      </c>
      <c r="DW52" s="112">
        <f>COUNTIFS('Detalii blocuri'!$E:$E,$C52,'Detalii blocuri'!$F:$F,$D52,'Detalii blocuri'!$L:$L,DW$3)</f>
        <v>0</v>
      </c>
      <c r="DX52" s="140">
        <f>COUNTIFS('Detalii blocuri'!$E:$E,$C52,'Detalii blocuri'!$F:$F,$D52,'Detalii blocuri'!$L:$L,DX$3)</f>
        <v>0</v>
      </c>
      <c r="DY52" s="112">
        <f>COUNTIFS('Detalii blocuri'!$E:$E,$C52,'Detalii blocuri'!$F:$F,$D52,'Detalii blocuri'!$L:$L,DY$3)</f>
        <v>0</v>
      </c>
      <c r="DZ52" s="112">
        <f>COUNTIFS('Detalii blocuri'!$E:$E,$C52,'Detalii blocuri'!$F:$F,$D52,'Detalii blocuri'!$L:$L,DZ$3)</f>
        <v>0</v>
      </c>
      <c r="EA52" s="112">
        <f>COUNTIFS('Detalii blocuri'!$E:$E,$C52,'Detalii blocuri'!$F:$F,$D52,'Detalii blocuri'!$L:$L,EA$3)</f>
        <v>0</v>
      </c>
    </row>
    <row r="53" spans="2:131">
      <c r="B53" s="258" t="s">
        <v>650</v>
      </c>
      <c r="C53" s="363" t="s">
        <v>206</v>
      </c>
      <c r="D53" s="261" t="s">
        <v>1075</v>
      </c>
      <c r="E53" s="261"/>
      <c r="F53" s="262" t="s">
        <v>1054</v>
      </c>
      <c r="G53" s="300" t="s">
        <v>9</v>
      </c>
      <c r="H53" s="257" t="s">
        <v>9</v>
      </c>
      <c r="I53" s="318"/>
      <c r="J53" s="259">
        <v>46.54</v>
      </c>
      <c r="K53" s="259">
        <v>23.5</v>
      </c>
      <c r="L53" s="319">
        <v>3577</v>
      </c>
      <c r="M53" s="320">
        <v>3889</v>
      </c>
      <c r="N53" s="320">
        <v>4704</v>
      </c>
      <c r="O53" s="320">
        <v>5190</v>
      </c>
      <c r="P53" s="320"/>
      <c r="Q53" s="320"/>
      <c r="R53" s="320"/>
      <c r="S53" s="320"/>
      <c r="T53" s="320"/>
      <c r="U53" s="320"/>
      <c r="V53" s="321"/>
      <c r="W53" s="334">
        <f t="shared" si="29"/>
        <v>0.68921001926782277</v>
      </c>
      <c r="X53" s="335" t="str">
        <f t="shared" si="30"/>
        <v/>
      </c>
      <c r="Y53" s="301"/>
      <c r="Z53" s="301"/>
      <c r="AA53" s="301">
        <f t="shared" si="18"/>
        <v>0</v>
      </c>
      <c r="AB53" s="68">
        <f t="shared" si="16"/>
        <v>0</v>
      </c>
      <c r="AC53" s="301" t="e">
        <f t="shared" si="17"/>
        <v>#DIV/0!</v>
      </c>
      <c r="AD53" s="301">
        <v>3</v>
      </c>
      <c r="AE53" s="322"/>
      <c r="AF53" s="323" t="e">
        <f>COUNTIFS('Detalii blocuri'!AI:AI,"*/planuri*",'Detalii blocuri'!E:E,C53,'Detalii blocuri'!F:F,D53)/AJ53</f>
        <v>#DIV/0!</v>
      </c>
      <c r="AG53" s="324" t="e">
        <f>COUNTIFS('Detalii blocuri'!K:K,"&gt;0",'Detalii blocuri'!E:E,C53,'Detalii blocuri'!F:F,D53)/AJ53</f>
        <v>#DIV/0!</v>
      </c>
      <c r="AH53" s="324" t="e">
        <f>COUNTIFS('Detalii blocuri'!N:N,"&gt;0",'Detalii blocuri'!E:E,C53,'Detalii blocuri'!F:F,D53)/AJ53</f>
        <v>#DIV/0!</v>
      </c>
      <c r="AI53" s="325" t="e">
        <f t="shared" si="19"/>
        <v>#DIV/0!</v>
      </c>
      <c r="AJ53" s="326">
        <f>COUNTIFS('Detalii blocuri'!C:C,"&gt;0",'Detalii blocuri'!E:E,C53,'Detalii blocuri'!F:F,D53)</f>
        <v>0</v>
      </c>
      <c r="AK53" s="47">
        <f>SUMIFS('Detalii blocuri'!K:K,'Detalii blocuri'!E:E,C53,'Detalii blocuri'!F:F,D53)</f>
        <v>0</v>
      </c>
      <c r="AL53" s="47">
        <f>SUMIFS('Detalii blocuri'!N:N,'Detalii blocuri'!E:E,C53,'Detalii blocuri'!F:F,D53)</f>
        <v>0</v>
      </c>
      <c r="AM53" s="327" t="e">
        <f t="shared" si="20"/>
        <v>#DIV/0!</v>
      </c>
      <c r="AN53" s="65" t="e">
        <f>COUNTIFS('Detalii blocuri'!C:C,"&gt;0",'Detalii blocuri'!J:J,"da*",'Detalii blocuri'!E:E,C53,'Detalii blocuri'!F:F,D53)/AJ53</f>
        <v>#DIV/0!</v>
      </c>
      <c r="AO53" s="66" t="e">
        <f>SUMIFS('Detalii blocuri'!K:K,'Detalii blocuri'!J:J,"da*",'Detalii blocuri'!E:E,C53,'Detalii blocuri'!F:F,D53)/AK53</f>
        <v>#DIV/0!</v>
      </c>
      <c r="AP53" s="67" t="e">
        <f>SUMIFS('Detalii blocuri'!N:N,'Detalii blocuri'!J:J,"da*",'Detalii blocuri'!E:E,C53,'Detalii blocuri'!F:F,D53)/AL53</f>
        <v>#DIV/0!</v>
      </c>
      <c r="AQ53" s="328" t="e">
        <f>SUMIFS('Detalii blocuri'!N:N,'Detalii blocuri'!AD:AD,"*cf1*",'Detalii blocuri'!E:E,C53,'Detalii blocuri'!F:F,D53)/AL53</f>
        <v>#DIV/0!</v>
      </c>
      <c r="AR53" s="329" t="e">
        <f>SUMIFS('Detalii blocuri'!N:N,'Detalii blocuri'!AD:AD,"*cf2*",'Detalii blocuri'!E:E,C53,'Detalii blocuri'!F:F,D53)/AL53</f>
        <v>#DIV/0!</v>
      </c>
      <c r="AS53" s="330" t="e">
        <f>SUMIFS('Detalii blocuri'!N:N,'Detalii blocuri'!AD:AD,"*cf3*",'Detalii blocuri'!E:E,C53,'Detalii blocuri'!F:F,D53)/AL53</f>
        <v>#DIV/0!</v>
      </c>
      <c r="AT53" s="330" t="e">
        <f>SUMIFS('Detalii blocuri'!N:N,'Detalii blocuri'!AD:AD,"*cămin*",'Detalii blocuri'!E:E,C53,'Detalii blocuri'!F:F,D53)/AL53</f>
        <v>#DIV/0!</v>
      </c>
      <c r="AU53" s="330" t="e">
        <f t="shared" si="21"/>
        <v>#DIV/0!</v>
      </c>
      <c r="AV53" s="331">
        <f>SUMIFS('Detalii blocuri'!O:O,'Detalii blocuri'!E:E,C53,'Detalii blocuri'!F:F,D53)</f>
        <v>0</v>
      </c>
      <c r="AW53" s="332">
        <f>SUMIFS('Detalii blocuri'!P:P,'Detalii blocuri'!E:E,C53,'Detalii blocuri'!F:F,D53)</f>
        <v>0</v>
      </c>
      <c r="AX53" s="332">
        <f>SUMIFS('Detalii blocuri'!Q:Q,'Detalii blocuri'!E:E,C53,'Detalii blocuri'!F:F,D53)</f>
        <v>0</v>
      </c>
      <c r="AY53" s="332">
        <f>SUMIFS('Detalii blocuri'!R:R,'Detalii blocuri'!E:E,C53,'Detalii blocuri'!F:F,D53)</f>
        <v>0</v>
      </c>
      <c r="AZ53" s="332">
        <f>SUMIFS('Detalii blocuri'!S:S,'Detalii blocuri'!E:E,C53,'Detalii blocuri'!F:F,D53)</f>
        <v>0</v>
      </c>
      <c r="BA53" s="332">
        <f>SUMIFS('Detalii blocuri'!T:T,'Detalii blocuri'!E:E,C53,'Detalii blocuri'!F:F,D53)</f>
        <v>0</v>
      </c>
      <c r="BB53" s="333">
        <f t="shared" si="22"/>
        <v>0</v>
      </c>
      <c r="BC53" s="100" t="e">
        <f t="shared" si="23"/>
        <v>#DIV/0!</v>
      </c>
      <c r="BD53" s="97" t="e">
        <f t="shared" si="24"/>
        <v>#DIV/0!</v>
      </c>
      <c r="BE53" s="97" t="e">
        <f t="shared" si="25"/>
        <v>#DIV/0!</v>
      </c>
      <c r="BF53" s="97" t="e">
        <f t="shared" si="26"/>
        <v>#DIV/0!</v>
      </c>
      <c r="BG53" s="97" t="e">
        <f t="shared" si="27"/>
        <v>#DIV/0!</v>
      </c>
      <c r="BH53" s="98" t="e">
        <f t="shared" si="28"/>
        <v>#DIV/0!</v>
      </c>
      <c r="BI53" s="105">
        <f>COUNTIFS('Detalii blocuri'!$E:$E,$C53,'Detalii blocuri'!$F:$F,$D53,'Detalii blocuri'!$AB:$AB,BI$4)</f>
        <v>0</v>
      </c>
      <c r="BJ53" s="106">
        <f>COUNTIFS('Detalii blocuri'!$E:$E,$C53,'Detalii blocuri'!$F:$F,$D53,'Detalii blocuri'!$AB:$AB,BJ$4)</f>
        <v>0</v>
      </c>
      <c r="BK53" s="106">
        <f>COUNTIFS('Detalii blocuri'!$E:$E,$C53,'Detalii blocuri'!$F:$F,$D53,'Detalii blocuri'!$AB:$AB,BK$4)</f>
        <v>0</v>
      </c>
      <c r="BL53" s="106">
        <f>COUNTIFS('Detalii blocuri'!$E:$E,$C53,'Detalii blocuri'!$F:$F,$D53,'Detalii blocuri'!$AB:$AB,BL$4)</f>
        <v>0</v>
      </c>
      <c r="BM53" s="106">
        <f>COUNTIFS('Detalii blocuri'!$E:$E,$C53,'Detalii blocuri'!$F:$F,$D53,'Detalii blocuri'!$AB:$AB,BM$4)</f>
        <v>0</v>
      </c>
      <c r="BN53" s="45">
        <f>COUNTIFS('Detalii blocuri'!$E:$E,$C53,'Detalii blocuri'!$F:$F,$D53,'Detalii blocuri'!$AB:$AB,BN$4)</f>
        <v>0</v>
      </c>
      <c r="BO53" s="106">
        <f>COUNTIFS('Detalii blocuri'!$E:$E,$C53,'Detalii blocuri'!$F:$F,$D53,'Detalii blocuri'!$AB:$AB,BO$4)</f>
        <v>0</v>
      </c>
      <c r="BP53" s="106">
        <f>COUNTIFS('Detalii blocuri'!$E:$E,$C53,'Detalii blocuri'!$F:$F,$D53,'Detalii blocuri'!$AB:$AB,BP$4)</f>
        <v>0</v>
      </c>
      <c r="BQ53" s="45">
        <f>COUNTIFS('Detalii blocuri'!$E:$E,$C53,'Detalii blocuri'!$F:$F,$D53,'Detalii blocuri'!$AB:$AB,BQ$4)</f>
        <v>0</v>
      </c>
      <c r="BR53" s="106">
        <f>COUNTIFS('Detalii blocuri'!$E:$E,$C53,'Detalii blocuri'!$F:$F,$D53,'Detalii blocuri'!$AB:$AB,BR$4)</f>
        <v>0</v>
      </c>
      <c r="BS53" s="106">
        <f>COUNTIFS('Detalii blocuri'!$E:$E,$C53,'Detalii blocuri'!$F:$F,$D53,'Detalii blocuri'!$AB:$AB,BS$4)</f>
        <v>0</v>
      </c>
      <c r="BT53" s="45">
        <f>COUNTIFS('Detalii blocuri'!$E:$E,$C53,'Detalii blocuri'!$F:$F,$D53,'Detalii blocuri'!$AB:$AB,BT$4)</f>
        <v>0</v>
      </c>
      <c r="BU53" s="106">
        <f>COUNTIFS('Detalii blocuri'!$E:$E,$C53,'Detalii blocuri'!$F:$F,$D53,'Detalii blocuri'!$AB:$AB,BU$4)</f>
        <v>0</v>
      </c>
      <c r="BV53" s="106">
        <f>COUNTIFS('Detalii blocuri'!$E:$E,$C53,'Detalii blocuri'!$F:$F,$D53,'Detalii blocuri'!$AB:$AB,BV$4)</f>
        <v>0</v>
      </c>
      <c r="BW53" s="107">
        <f>SUMIFS('Detalii blocuri'!$K:$K,'Detalii blocuri'!$E:$E,$C53,'Detalii blocuri'!$F:$F,$D53,'Detalii blocuri'!$AB:$AB,BW$4)</f>
        <v>0</v>
      </c>
      <c r="BX53" s="108">
        <f>SUMIFS('Detalii blocuri'!$K:$K,'Detalii blocuri'!$E:$E,$C53,'Detalii blocuri'!$F:$F,$D53,'Detalii blocuri'!$AB:$AB,BX$4)</f>
        <v>0</v>
      </c>
      <c r="BY53" s="108">
        <f>SUMIFS('Detalii blocuri'!$K:$K,'Detalii blocuri'!$E:$E,$C53,'Detalii blocuri'!$F:$F,$D53,'Detalii blocuri'!$AB:$AB,BY$4)</f>
        <v>0</v>
      </c>
      <c r="BZ53" s="108">
        <f>SUMIFS('Detalii blocuri'!$K:$K,'Detalii blocuri'!$E:$E,$C53,'Detalii blocuri'!$F:$F,$D53,'Detalii blocuri'!$AB:$AB,BZ$4)</f>
        <v>0</v>
      </c>
      <c r="CA53" s="108">
        <f>SUMIFS('Detalii blocuri'!$K:$K,'Detalii blocuri'!$E:$E,$C53,'Detalii blocuri'!$F:$F,$D53,'Detalii blocuri'!$AB:$AB,CA$4)</f>
        <v>0</v>
      </c>
      <c r="CB53" s="46">
        <f>SUMIFS('Detalii blocuri'!$K:$K,'Detalii blocuri'!$E:$E,$C53,'Detalii blocuri'!$F:$F,$D53,'Detalii blocuri'!$AB:$AB,CB$4)</f>
        <v>0</v>
      </c>
      <c r="CC53" s="108">
        <f>SUMIFS('Detalii blocuri'!$K:$K,'Detalii blocuri'!$E:$E,$C53,'Detalii blocuri'!$F:$F,$D53,'Detalii blocuri'!$AB:$AB,CC$4)</f>
        <v>0</v>
      </c>
      <c r="CD53" s="108">
        <f>SUMIFS('Detalii blocuri'!$K:$K,'Detalii blocuri'!$E:$E,$C53,'Detalii blocuri'!$F:$F,$D53,'Detalii blocuri'!$AB:$AB,CD$4)</f>
        <v>0</v>
      </c>
      <c r="CE53" s="46">
        <f>SUMIFS('Detalii blocuri'!$K:$K,'Detalii blocuri'!$E:$E,$C53,'Detalii blocuri'!$F:$F,$D53,'Detalii blocuri'!$AB:$AB,CE$4)</f>
        <v>0</v>
      </c>
      <c r="CF53" s="108">
        <f>SUMIFS('Detalii blocuri'!$K:$K,'Detalii blocuri'!$E:$E,$C53,'Detalii blocuri'!$F:$F,$D53,'Detalii blocuri'!$AB:$AB,CF$4)</f>
        <v>0</v>
      </c>
      <c r="CG53" s="108">
        <f>SUMIFS('Detalii blocuri'!$K:$K,'Detalii blocuri'!$E:$E,$C53,'Detalii blocuri'!$F:$F,$D53,'Detalii blocuri'!$AB:$AB,CG$4)</f>
        <v>0</v>
      </c>
      <c r="CH53" s="46">
        <f>SUMIFS('Detalii blocuri'!$K:$K,'Detalii blocuri'!$E:$E,$C53,'Detalii blocuri'!$F:$F,$D53,'Detalii blocuri'!$AB:$AB,CH$4)</f>
        <v>0</v>
      </c>
      <c r="CI53" s="108">
        <f>SUMIFS('Detalii blocuri'!$K:$K,'Detalii blocuri'!$E:$E,$C53,'Detalii blocuri'!$F:$F,$D53,'Detalii blocuri'!$AB:$AB,CI$4)</f>
        <v>0</v>
      </c>
      <c r="CJ53" s="108">
        <f>SUMIFS('Detalii blocuri'!$K:$K,'Detalii blocuri'!$E:$E,$C53,'Detalii blocuri'!$F:$F,$D53,'Detalii blocuri'!$AB:$AB,CJ$4)</f>
        <v>0</v>
      </c>
      <c r="CK53" s="109">
        <f>SUMIFS('Detalii blocuri'!$N:$N,'Detalii blocuri'!$E:$E,$C53,'Detalii blocuri'!$F:$F,$D53,'Detalii blocuri'!$AB:$AB,BW$4)</f>
        <v>0</v>
      </c>
      <c r="CL53" s="110">
        <f>SUMIFS('Detalii blocuri'!$N:$N,'Detalii blocuri'!$E:$E,$C53,'Detalii blocuri'!$F:$F,$D53,'Detalii blocuri'!$AB:$AB,BX$4)</f>
        <v>0</v>
      </c>
      <c r="CM53" s="110">
        <f>SUMIFS('Detalii blocuri'!$N:$N,'Detalii blocuri'!$E:$E,$C53,'Detalii blocuri'!$F:$F,$D53,'Detalii blocuri'!$AB:$AB,BY$4)</f>
        <v>0</v>
      </c>
      <c r="CN53" s="110">
        <f>SUMIFS('Detalii blocuri'!$N:$N,'Detalii blocuri'!$E:$E,$C53,'Detalii blocuri'!$F:$F,$D53,'Detalii blocuri'!$AB:$AB,BZ$4)</f>
        <v>0</v>
      </c>
      <c r="CO53" s="110">
        <f>SUMIFS('Detalii blocuri'!$N:$N,'Detalii blocuri'!$E:$E,$C53,'Detalii blocuri'!$F:$F,$D53,'Detalii blocuri'!$AB:$AB,CA$4)</f>
        <v>0</v>
      </c>
      <c r="CP53" s="48">
        <f>SUMIFS('Detalii blocuri'!$N:$N,'Detalii blocuri'!$E:$E,$C53,'Detalii blocuri'!$F:$F,$D53,'Detalii blocuri'!$AB:$AB,CB$4)</f>
        <v>0</v>
      </c>
      <c r="CQ53" s="110">
        <f>SUMIFS('Detalii blocuri'!$N:$N,'Detalii blocuri'!$E:$E,$C53,'Detalii blocuri'!$F:$F,$D53,'Detalii blocuri'!$AB:$AB,CC$4)</f>
        <v>0</v>
      </c>
      <c r="CR53" s="110">
        <f>SUMIFS('Detalii blocuri'!$N:$N,'Detalii blocuri'!$E:$E,$C53,'Detalii blocuri'!$F:$F,$D53,'Detalii blocuri'!$AB:$AB,CD$4)</f>
        <v>0</v>
      </c>
      <c r="CS53" s="48">
        <f>SUMIFS('Detalii blocuri'!$N:$N,'Detalii blocuri'!$E:$E,$C53,'Detalii blocuri'!$F:$F,$D53,'Detalii blocuri'!$AB:$AB,CE$4)</f>
        <v>0</v>
      </c>
      <c r="CT53" s="110">
        <f>SUMIFS('Detalii blocuri'!$N:$N,'Detalii blocuri'!$E:$E,$C53,'Detalii blocuri'!$F:$F,$D53,'Detalii blocuri'!$AB:$AB,CF$4)</f>
        <v>0</v>
      </c>
      <c r="CU53" s="110">
        <f>SUMIFS('Detalii blocuri'!$N:$N,'Detalii blocuri'!$E:$E,$C53,'Detalii blocuri'!$F:$F,$D53,'Detalii blocuri'!$AB:$AB,CG$4)</f>
        <v>0</v>
      </c>
      <c r="CV53" s="48">
        <f>SUMIFS('Detalii blocuri'!$N:$N,'Detalii blocuri'!$E:$E,$C53,'Detalii blocuri'!$F:$F,$D53,'Detalii blocuri'!$AB:$AB,CH$4)</f>
        <v>0</v>
      </c>
      <c r="CW53" s="110">
        <f>SUMIFS('Detalii blocuri'!$N:$N,'Detalii blocuri'!$E:$E,$C53,'Detalii blocuri'!$F:$F,$D53,'Detalii blocuri'!$AB:$AB,CI$4)</f>
        <v>0</v>
      </c>
      <c r="CX53" s="110">
        <f>SUMIFS('Detalii blocuri'!$N:$N,'Detalii blocuri'!$E:$E,$C53,'Detalii blocuri'!$F:$F,$D53,'Detalii blocuri'!$AB:$AB,CJ$4)</f>
        <v>0</v>
      </c>
      <c r="CY53" s="111">
        <f>COUNTIFS('Detalii blocuri'!$E:$E,$C53,'Detalii blocuri'!$F:$F,$D53,'Detalii blocuri'!$L:$L,CY$3)</f>
        <v>0</v>
      </c>
      <c r="CZ53" s="112">
        <f>COUNTIFS('Detalii blocuri'!$E:$E,$C53,'Detalii blocuri'!$F:$F,$D53,'Detalii blocuri'!$L:$L,CZ$3)</f>
        <v>0</v>
      </c>
      <c r="DA53" s="112">
        <f>COUNTIFS('Detalii blocuri'!$E:$E,$C53,'Detalii blocuri'!$F:$F,$D53,'Detalii blocuri'!$L:$L,DA$3)</f>
        <v>0</v>
      </c>
      <c r="DB53" s="112">
        <f>COUNTIFS('Detalii blocuri'!$E:$E,$C53,'Detalii blocuri'!$F:$F,$D53,'Detalii blocuri'!$L:$L,DB$3)</f>
        <v>0</v>
      </c>
      <c r="DC53" s="112">
        <f>COUNTIFS('Detalii blocuri'!$E:$E,$C53,'Detalii blocuri'!$F:$F,$D53,'Detalii blocuri'!$L:$L,DC$3)</f>
        <v>0</v>
      </c>
      <c r="DD53" s="140">
        <f>COUNTIFS('Detalii blocuri'!$E:$E,$C53,'Detalii blocuri'!$F:$F,$D53,'Detalii blocuri'!$L:$L,DD$3)</f>
        <v>0</v>
      </c>
      <c r="DE53" s="112">
        <f>COUNTIFS('Detalii blocuri'!$E:$E,$C53,'Detalii blocuri'!$F:$F,$D53,'Detalii blocuri'!$L:$L,DE$3)</f>
        <v>0</v>
      </c>
      <c r="DF53" s="112">
        <f>COUNTIFS('Detalii blocuri'!$E:$E,$C53,'Detalii blocuri'!$F:$F,$D53,'Detalii blocuri'!$L:$L,DF$3)</f>
        <v>0</v>
      </c>
      <c r="DG53" s="112">
        <f>COUNTIFS('Detalii blocuri'!$E:$E,$C53,'Detalii blocuri'!$F:$F,$D53,'Detalii blocuri'!$L:$L,DG$3)</f>
        <v>0</v>
      </c>
      <c r="DH53" s="112">
        <f>COUNTIFS('Detalii blocuri'!$E:$E,$C53,'Detalii blocuri'!$F:$F,$D53,'Detalii blocuri'!$L:$L,DH$3)</f>
        <v>0</v>
      </c>
      <c r="DI53" s="140">
        <f>COUNTIFS('Detalii blocuri'!$E:$E,$C53,'Detalii blocuri'!$F:$F,$D53,'Detalii blocuri'!$L:$L,DI$3)</f>
        <v>0</v>
      </c>
      <c r="DJ53" s="112">
        <f>COUNTIFS('Detalii blocuri'!$E:$E,$C53,'Detalii blocuri'!$F:$F,$D53,'Detalii blocuri'!$L:$L,DJ$3)</f>
        <v>0</v>
      </c>
      <c r="DK53" s="112">
        <f>COUNTIFS('Detalii blocuri'!$E:$E,$C53,'Detalii blocuri'!$F:$F,$D53,'Detalii blocuri'!$L:$L,DK$3)</f>
        <v>0</v>
      </c>
      <c r="DL53" s="112">
        <f>COUNTIFS('Detalii blocuri'!$E:$E,$C53,'Detalii blocuri'!$F:$F,$D53,'Detalii blocuri'!$L:$L,DL$3)</f>
        <v>0</v>
      </c>
      <c r="DM53" s="112">
        <f>COUNTIFS('Detalii blocuri'!$E:$E,$C53,'Detalii blocuri'!$F:$F,$D53,'Detalii blocuri'!$L:$L,DM$3)</f>
        <v>0</v>
      </c>
      <c r="DN53" s="140">
        <f>COUNTIFS('Detalii blocuri'!$E:$E,$C53,'Detalii blocuri'!$F:$F,$D53,'Detalii blocuri'!$L:$L,DN$3)</f>
        <v>0</v>
      </c>
      <c r="DO53" s="112">
        <f>COUNTIFS('Detalii blocuri'!$E:$E,$C53,'Detalii blocuri'!$F:$F,$D53,'Detalii blocuri'!$L:$L,DO$3)</f>
        <v>0</v>
      </c>
      <c r="DP53" s="112">
        <f>COUNTIFS('Detalii blocuri'!$E:$E,$C53,'Detalii blocuri'!$F:$F,$D53,'Detalii blocuri'!$L:$L,DP$3)</f>
        <v>0</v>
      </c>
      <c r="DQ53" s="112">
        <f>COUNTIFS('Detalii blocuri'!$E:$E,$C53,'Detalii blocuri'!$F:$F,$D53,'Detalii blocuri'!$L:$L,DQ$3)</f>
        <v>0</v>
      </c>
      <c r="DR53" s="112">
        <f>COUNTIFS('Detalii blocuri'!$E:$E,$C53,'Detalii blocuri'!$F:$F,$D53,'Detalii blocuri'!$L:$L,DR$3)</f>
        <v>0</v>
      </c>
      <c r="DS53" s="140">
        <f>COUNTIFS('Detalii blocuri'!$E:$E,$C53,'Detalii blocuri'!$F:$F,$D53,'Detalii blocuri'!$L:$L,DS$3)</f>
        <v>0</v>
      </c>
      <c r="DT53" s="112">
        <f>COUNTIFS('Detalii blocuri'!$E:$E,$C53,'Detalii blocuri'!$F:$F,$D53,'Detalii blocuri'!$L:$L,DT$3)</f>
        <v>0</v>
      </c>
      <c r="DU53" s="112">
        <f>COUNTIFS('Detalii blocuri'!$E:$E,$C53,'Detalii blocuri'!$F:$F,$D53,'Detalii blocuri'!$L:$L,DU$3)</f>
        <v>0</v>
      </c>
      <c r="DV53" s="112">
        <f>COUNTIFS('Detalii blocuri'!$E:$E,$C53,'Detalii blocuri'!$F:$F,$D53,'Detalii blocuri'!$L:$L,DV$3)</f>
        <v>0</v>
      </c>
      <c r="DW53" s="112">
        <f>COUNTIFS('Detalii blocuri'!$E:$E,$C53,'Detalii blocuri'!$F:$F,$D53,'Detalii blocuri'!$L:$L,DW$3)</f>
        <v>0</v>
      </c>
      <c r="DX53" s="140">
        <f>COUNTIFS('Detalii blocuri'!$E:$E,$C53,'Detalii blocuri'!$F:$F,$D53,'Detalii blocuri'!$L:$L,DX$3)</f>
        <v>0</v>
      </c>
      <c r="DY53" s="112">
        <f>COUNTIFS('Detalii blocuri'!$E:$E,$C53,'Detalii blocuri'!$F:$F,$D53,'Detalii blocuri'!$L:$L,DY$3)</f>
        <v>0</v>
      </c>
      <c r="DZ53" s="112">
        <f>COUNTIFS('Detalii blocuri'!$E:$E,$C53,'Detalii blocuri'!$F:$F,$D53,'Detalii blocuri'!$L:$L,DZ$3)</f>
        <v>0</v>
      </c>
      <c r="EA53" s="112">
        <f>COUNTIFS('Detalii blocuri'!$E:$E,$C53,'Detalii blocuri'!$F:$F,$D53,'Detalii blocuri'!$L:$L,EA$3)</f>
        <v>0</v>
      </c>
    </row>
    <row r="54" spans="2:131">
      <c r="B54" s="258" t="s">
        <v>650</v>
      </c>
      <c r="C54" s="363" t="s">
        <v>206</v>
      </c>
      <c r="D54" s="261" t="s">
        <v>1076</v>
      </c>
      <c r="E54" s="261"/>
      <c r="F54" s="262" t="s">
        <v>1054</v>
      </c>
      <c r="G54" s="300" t="s">
        <v>9</v>
      </c>
      <c r="H54" s="257" t="s">
        <v>9</v>
      </c>
      <c r="I54" s="318"/>
      <c r="J54" s="259">
        <v>46.99</v>
      </c>
      <c r="K54" s="259">
        <v>23.81</v>
      </c>
      <c r="L54" s="319">
        <v>3825</v>
      </c>
      <c r="M54" s="320">
        <v>4263</v>
      </c>
      <c r="N54" s="320">
        <v>4420</v>
      </c>
      <c r="O54" s="320">
        <v>4418</v>
      </c>
      <c r="P54" s="320"/>
      <c r="Q54" s="320"/>
      <c r="R54" s="320"/>
      <c r="S54" s="320"/>
      <c r="T54" s="320"/>
      <c r="U54" s="320"/>
      <c r="V54" s="321"/>
      <c r="W54" s="334">
        <f t="shared" si="29"/>
        <v>0.86577636939791758</v>
      </c>
      <c r="X54" s="335" t="str">
        <f t="shared" si="30"/>
        <v/>
      </c>
      <c r="Y54" s="301"/>
      <c r="Z54" s="301"/>
      <c r="AA54" s="301">
        <f t="shared" si="18"/>
        <v>0</v>
      </c>
      <c r="AB54" s="68">
        <f t="shared" si="16"/>
        <v>0</v>
      </c>
      <c r="AC54" s="301" t="e">
        <f t="shared" si="17"/>
        <v>#DIV/0!</v>
      </c>
      <c r="AD54" s="301">
        <v>3</v>
      </c>
      <c r="AE54" s="322"/>
      <c r="AF54" s="323" t="e">
        <f>COUNTIFS('Detalii blocuri'!AI:AI,"*/planuri*",'Detalii blocuri'!E:E,C54,'Detalii blocuri'!F:F,D54)/AJ54</f>
        <v>#DIV/0!</v>
      </c>
      <c r="AG54" s="324" t="e">
        <f>COUNTIFS('Detalii blocuri'!K:K,"&gt;0",'Detalii blocuri'!E:E,C54,'Detalii blocuri'!F:F,D54)/AJ54</f>
        <v>#DIV/0!</v>
      </c>
      <c r="AH54" s="324" t="e">
        <f>COUNTIFS('Detalii blocuri'!N:N,"&gt;0",'Detalii blocuri'!E:E,C54,'Detalii blocuri'!F:F,D54)/AJ54</f>
        <v>#DIV/0!</v>
      </c>
      <c r="AI54" s="325" t="e">
        <f t="shared" si="19"/>
        <v>#DIV/0!</v>
      </c>
      <c r="AJ54" s="326">
        <f>COUNTIFS('Detalii blocuri'!C:C,"&gt;0",'Detalii blocuri'!E:E,C54,'Detalii blocuri'!F:F,D54)</f>
        <v>0</v>
      </c>
      <c r="AK54" s="47">
        <f>SUMIFS('Detalii blocuri'!K:K,'Detalii blocuri'!E:E,C54,'Detalii blocuri'!F:F,D54)</f>
        <v>0</v>
      </c>
      <c r="AL54" s="47">
        <f>SUMIFS('Detalii blocuri'!N:N,'Detalii blocuri'!E:E,C54,'Detalii blocuri'!F:F,D54)</f>
        <v>0</v>
      </c>
      <c r="AM54" s="327" t="e">
        <f t="shared" si="20"/>
        <v>#DIV/0!</v>
      </c>
      <c r="AN54" s="65" t="e">
        <f>COUNTIFS('Detalii blocuri'!C:C,"&gt;0",'Detalii blocuri'!J:J,"da*",'Detalii blocuri'!E:E,C54,'Detalii blocuri'!F:F,D54)/AJ54</f>
        <v>#DIV/0!</v>
      </c>
      <c r="AO54" s="66" t="e">
        <f>SUMIFS('Detalii blocuri'!K:K,'Detalii blocuri'!J:J,"da*",'Detalii blocuri'!E:E,C54,'Detalii blocuri'!F:F,D54)/AK54</f>
        <v>#DIV/0!</v>
      </c>
      <c r="AP54" s="67" t="e">
        <f>SUMIFS('Detalii blocuri'!N:N,'Detalii blocuri'!J:J,"da*",'Detalii blocuri'!E:E,C54,'Detalii blocuri'!F:F,D54)/AL54</f>
        <v>#DIV/0!</v>
      </c>
      <c r="AQ54" s="328" t="e">
        <f>SUMIFS('Detalii blocuri'!N:N,'Detalii blocuri'!AD:AD,"*cf1*",'Detalii blocuri'!E:E,C54,'Detalii blocuri'!F:F,D54)/AL54</f>
        <v>#DIV/0!</v>
      </c>
      <c r="AR54" s="329" t="e">
        <f>SUMIFS('Detalii blocuri'!N:N,'Detalii blocuri'!AD:AD,"*cf2*",'Detalii blocuri'!E:E,C54,'Detalii blocuri'!F:F,D54)/AL54</f>
        <v>#DIV/0!</v>
      </c>
      <c r="AS54" s="330" t="e">
        <f>SUMIFS('Detalii blocuri'!N:N,'Detalii blocuri'!AD:AD,"*cf3*",'Detalii blocuri'!E:E,C54,'Detalii blocuri'!F:F,D54)/AL54</f>
        <v>#DIV/0!</v>
      </c>
      <c r="AT54" s="330" t="e">
        <f>SUMIFS('Detalii blocuri'!N:N,'Detalii blocuri'!AD:AD,"*cămin*",'Detalii blocuri'!E:E,C54,'Detalii blocuri'!F:F,D54)/AL54</f>
        <v>#DIV/0!</v>
      </c>
      <c r="AU54" s="330" t="e">
        <f t="shared" si="21"/>
        <v>#DIV/0!</v>
      </c>
      <c r="AV54" s="331">
        <f>SUMIFS('Detalii blocuri'!O:O,'Detalii blocuri'!E:E,C54,'Detalii blocuri'!F:F,D54)</f>
        <v>0</v>
      </c>
      <c r="AW54" s="332">
        <f>SUMIFS('Detalii blocuri'!P:P,'Detalii blocuri'!E:E,C54,'Detalii blocuri'!F:F,D54)</f>
        <v>0</v>
      </c>
      <c r="AX54" s="332">
        <f>SUMIFS('Detalii blocuri'!Q:Q,'Detalii blocuri'!E:E,C54,'Detalii blocuri'!F:F,D54)</f>
        <v>0</v>
      </c>
      <c r="AY54" s="332">
        <f>SUMIFS('Detalii blocuri'!R:R,'Detalii blocuri'!E:E,C54,'Detalii blocuri'!F:F,D54)</f>
        <v>0</v>
      </c>
      <c r="AZ54" s="332">
        <f>SUMIFS('Detalii blocuri'!S:S,'Detalii blocuri'!E:E,C54,'Detalii blocuri'!F:F,D54)</f>
        <v>0</v>
      </c>
      <c r="BA54" s="332">
        <f>SUMIFS('Detalii blocuri'!T:T,'Detalii blocuri'!E:E,C54,'Detalii blocuri'!F:F,D54)</f>
        <v>0</v>
      </c>
      <c r="BB54" s="333">
        <f t="shared" si="22"/>
        <v>0</v>
      </c>
      <c r="BC54" s="100" t="e">
        <f t="shared" si="23"/>
        <v>#DIV/0!</v>
      </c>
      <c r="BD54" s="97" t="e">
        <f t="shared" si="24"/>
        <v>#DIV/0!</v>
      </c>
      <c r="BE54" s="97" t="e">
        <f t="shared" si="25"/>
        <v>#DIV/0!</v>
      </c>
      <c r="BF54" s="97" t="e">
        <f t="shared" si="26"/>
        <v>#DIV/0!</v>
      </c>
      <c r="BG54" s="97" t="e">
        <f t="shared" si="27"/>
        <v>#DIV/0!</v>
      </c>
      <c r="BH54" s="98" t="e">
        <f t="shared" si="28"/>
        <v>#DIV/0!</v>
      </c>
      <c r="BI54" s="105">
        <f>COUNTIFS('Detalii blocuri'!$E:$E,$C54,'Detalii blocuri'!$F:$F,$D54,'Detalii blocuri'!$AB:$AB,BI$4)</f>
        <v>0</v>
      </c>
      <c r="BJ54" s="106">
        <f>COUNTIFS('Detalii blocuri'!$E:$E,$C54,'Detalii blocuri'!$F:$F,$D54,'Detalii blocuri'!$AB:$AB,BJ$4)</f>
        <v>0</v>
      </c>
      <c r="BK54" s="106">
        <f>COUNTIFS('Detalii blocuri'!$E:$E,$C54,'Detalii blocuri'!$F:$F,$D54,'Detalii blocuri'!$AB:$AB,BK$4)</f>
        <v>0</v>
      </c>
      <c r="BL54" s="106">
        <f>COUNTIFS('Detalii blocuri'!$E:$E,$C54,'Detalii blocuri'!$F:$F,$D54,'Detalii blocuri'!$AB:$AB,BL$4)</f>
        <v>0</v>
      </c>
      <c r="BM54" s="106">
        <f>COUNTIFS('Detalii blocuri'!$E:$E,$C54,'Detalii blocuri'!$F:$F,$D54,'Detalii blocuri'!$AB:$AB,BM$4)</f>
        <v>0</v>
      </c>
      <c r="BN54" s="45">
        <f>COUNTIFS('Detalii blocuri'!$E:$E,$C54,'Detalii blocuri'!$F:$F,$D54,'Detalii blocuri'!$AB:$AB,BN$4)</f>
        <v>0</v>
      </c>
      <c r="BO54" s="106">
        <f>COUNTIFS('Detalii blocuri'!$E:$E,$C54,'Detalii blocuri'!$F:$F,$D54,'Detalii blocuri'!$AB:$AB,BO$4)</f>
        <v>0</v>
      </c>
      <c r="BP54" s="106">
        <f>COUNTIFS('Detalii blocuri'!$E:$E,$C54,'Detalii blocuri'!$F:$F,$D54,'Detalii blocuri'!$AB:$AB,BP$4)</f>
        <v>0</v>
      </c>
      <c r="BQ54" s="45">
        <f>COUNTIFS('Detalii blocuri'!$E:$E,$C54,'Detalii blocuri'!$F:$F,$D54,'Detalii blocuri'!$AB:$AB,BQ$4)</f>
        <v>0</v>
      </c>
      <c r="BR54" s="106">
        <f>COUNTIFS('Detalii blocuri'!$E:$E,$C54,'Detalii blocuri'!$F:$F,$D54,'Detalii blocuri'!$AB:$AB,BR$4)</f>
        <v>0</v>
      </c>
      <c r="BS54" s="106">
        <f>COUNTIFS('Detalii blocuri'!$E:$E,$C54,'Detalii blocuri'!$F:$F,$D54,'Detalii blocuri'!$AB:$AB,BS$4)</f>
        <v>0</v>
      </c>
      <c r="BT54" s="45">
        <f>COUNTIFS('Detalii blocuri'!$E:$E,$C54,'Detalii blocuri'!$F:$F,$D54,'Detalii blocuri'!$AB:$AB,BT$4)</f>
        <v>0</v>
      </c>
      <c r="BU54" s="106">
        <f>COUNTIFS('Detalii blocuri'!$E:$E,$C54,'Detalii blocuri'!$F:$F,$D54,'Detalii blocuri'!$AB:$AB,BU$4)</f>
        <v>0</v>
      </c>
      <c r="BV54" s="106">
        <f>COUNTIFS('Detalii blocuri'!$E:$E,$C54,'Detalii blocuri'!$F:$F,$D54,'Detalii blocuri'!$AB:$AB,BV$4)</f>
        <v>0</v>
      </c>
      <c r="BW54" s="107">
        <f>SUMIFS('Detalii blocuri'!$K:$K,'Detalii blocuri'!$E:$E,$C54,'Detalii blocuri'!$F:$F,$D54,'Detalii blocuri'!$AB:$AB,BW$4)</f>
        <v>0</v>
      </c>
      <c r="BX54" s="108">
        <f>SUMIFS('Detalii blocuri'!$K:$K,'Detalii blocuri'!$E:$E,$C54,'Detalii blocuri'!$F:$F,$D54,'Detalii blocuri'!$AB:$AB,BX$4)</f>
        <v>0</v>
      </c>
      <c r="BY54" s="108">
        <f>SUMIFS('Detalii blocuri'!$K:$K,'Detalii blocuri'!$E:$E,$C54,'Detalii blocuri'!$F:$F,$D54,'Detalii blocuri'!$AB:$AB,BY$4)</f>
        <v>0</v>
      </c>
      <c r="BZ54" s="108">
        <f>SUMIFS('Detalii blocuri'!$K:$K,'Detalii blocuri'!$E:$E,$C54,'Detalii blocuri'!$F:$F,$D54,'Detalii blocuri'!$AB:$AB,BZ$4)</f>
        <v>0</v>
      </c>
      <c r="CA54" s="108">
        <f>SUMIFS('Detalii blocuri'!$K:$K,'Detalii blocuri'!$E:$E,$C54,'Detalii blocuri'!$F:$F,$D54,'Detalii blocuri'!$AB:$AB,CA$4)</f>
        <v>0</v>
      </c>
      <c r="CB54" s="46">
        <f>SUMIFS('Detalii blocuri'!$K:$K,'Detalii blocuri'!$E:$E,$C54,'Detalii blocuri'!$F:$F,$D54,'Detalii blocuri'!$AB:$AB,CB$4)</f>
        <v>0</v>
      </c>
      <c r="CC54" s="108">
        <f>SUMIFS('Detalii blocuri'!$K:$K,'Detalii blocuri'!$E:$E,$C54,'Detalii blocuri'!$F:$F,$D54,'Detalii blocuri'!$AB:$AB,CC$4)</f>
        <v>0</v>
      </c>
      <c r="CD54" s="108">
        <f>SUMIFS('Detalii blocuri'!$K:$K,'Detalii blocuri'!$E:$E,$C54,'Detalii blocuri'!$F:$F,$D54,'Detalii blocuri'!$AB:$AB,CD$4)</f>
        <v>0</v>
      </c>
      <c r="CE54" s="46">
        <f>SUMIFS('Detalii blocuri'!$K:$K,'Detalii blocuri'!$E:$E,$C54,'Detalii blocuri'!$F:$F,$D54,'Detalii blocuri'!$AB:$AB,CE$4)</f>
        <v>0</v>
      </c>
      <c r="CF54" s="108">
        <f>SUMIFS('Detalii blocuri'!$K:$K,'Detalii blocuri'!$E:$E,$C54,'Detalii blocuri'!$F:$F,$D54,'Detalii blocuri'!$AB:$AB,CF$4)</f>
        <v>0</v>
      </c>
      <c r="CG54" s="108">
        <f>SUMIFS('Detalii blocuri'!$K:$K,'Detalii blocuri'!$E:$E,$C54,'Detalii blocuri'!$F:$F,$D54,'Detalii blocuri'!$AB:$AB,CG$4)</f>
        <v>0</v>
      </c>
      <c r="CH54" s="46">
        <f>SUMIFS('Detalii blocuri'!$K:$K,'Detalii blocuri'!$E:$E,$C54,'Detalii blocuri'!$F:$F,$D54,'Detalii blocuri'!$AB:$AB,CH$4)</f>
        <v>0</v>
      </c>
      <c r="CI54" s="108">
        <f>SUMIFS('Detalii blocuri'!$K:$K,'Detalii blocuri'!$E:$E,$C54,'Detalii blocuri'!$F:$F,$D54,'Detalii blocuri'!$AB:$AB,CI$4)</f>
        <v>0</v>
      </c>
      <c r="CJ54" s="108">
        <f>SUMIFS('Detalii blocuri'!$K:$K,'Detalii blocuri'!$E:$E,$C54,'Detalii blocuri'!$F:$F,$D54,'Detalii blocuri'!$AB:$AB,CJ$4)</f>
        <v>0</v>
      </c>
      <c r="CK54" s="109">
        <f>SUMIFS('Detalii blocuri'!$N:$N,'Detalii blocuri'!$E:$E,$C54,'Detalii blocuri'!$F:$F,$D54,'Detalii blocuri'!$AB:$AB,BW$4)</f>
        <v>0</v>
      </c>
      <c r="CL54" s="110">
        <f>SUMIFS('Detalii blocuri'!$N:$N,'Detalii blocuri'!$E:$E,$C54,'Detalii blocuri'!$F:$F,$D54,'Detalii blocuri'!$AB:$AB,BX$4)</f>
        <v>0</v>
      </c>
      <c r="CM54" s="110">
        <f>SUMIFS('Detalii blocuri'!$N:$N,'Detalii blocuri'!$E:$E,$C54,'Detalii blocuri'!$F:$F,$D54,'Detalii blocuri'!$AB:$AB,BY$4)</f>
        <v>0</v>
      </c>
      <c r="CN54" s="110">
        <f>SUMIFS('Detalii blocuri'!$N:$N,'Detalii blocuri'!$E:$E,$C54,'Detalii blocuri'!$F:$F,$D54,'Detalii blocuri'!$AB:$AB,BZ$4)</f>
        <v>0</v>
      </c>
      <c r="CO54" s="110">
        <f>SUMIFS('Detalii blocuri'!$N:$N,'Detalii blocuri'!$E:$E,$C54,'Detalii blocuri'!$F:$F,$D54,'Detalii blocuri'!$AB:$AB,CA$4)</f>
        <v>0</v>
      </c>
      <c r="CP54" s="48">
        <f>SUMIFS('Detalii blocuri'!$N:$N,'Detalii blocuri'!$E:$E,$C54,'Detalii blocuri'!$F:$F,$D54,'Detalii blocuri'!$AB:$AB,CB$4)</f>
        <v>0</v>
      </c>
      <c r="CQ54" s="110">
        <f>SUMIFS('Detalii blocuri'!$N:$N,'Detalii blocuri'!$E:$E,$C54,'Detalii blocuri'!$F:$F,$D54,'Detalii blocuri'!$AB:$AB,CC$4)</f>
        <v>0</v>
      </c>
      <c r="CR54" s="110">
        <f>SUMIFS('Detalii blocuri'!$N:$N,'Detalii blocuri'!$E:$E,$C54,'Detalii blocuri'!$F:$F,$D54,'Detalii blocuri'!$AB:$AB,CD$4)</f>
        <v>0</v>
      </c>
      <c r="CS54" s="48">
        <f>SUMIFS('Detalii blocuri'!$N:$N,'Detalii blocuri'!$E:$E,$C54,'Detalii blocuri'!$F:$F,$D54,'Detalii blocuri'!$AB:$AB,CE$4)</f>
        <v>0</v>
      </c>
      <c r="CT54" s="110">
        <f>SUMIFS('Detalii blocuri'!$N:$N,'Detalii blocuri'!$E:$E,$C54,'Detalii blocuri'!$F:$F,$D54,'Detalii blocuri'!$AB:$AB,CF$4)</f>
        <v>0</v>
      </c>
      <c r="CU54" s="110">
        <f>SUMIFS('Detalii blocuri'!$N:$N,'Detalii blocuri'!$E:$E,$C54,'Detalii blocuri'!$F:$F,$D54,'Detalii blocuri'!$AB:$AB,CG$4)</f>
        <v>0</v>
      </c>
      <c r="CV54" s="48">
        <f>SUMIFS('Detalii blocuri'!$N:$N,'Detalii blocuri'!$E:$E,$C54,'Detalii blocuri'!$F:$F,$D54,'Detalii blocuri'!$AB:$AB,CH$4)</f>
        <v>0</v>
      </c>
      <c r="CW54" s="110">
        <f>SUMIFS('Detalii blocuri'!$N:$N,'Detalii blocuri'!$E:$E,$C54,'Detalii blocuri'!$F:$F,$D54,'Detalii blocuri'!$AB:$AB,CI$4)</f>
        <v>0</v>
      </c>
      <c r="CX54" s="110">
        <f>SUMIFS('Detalii blocuri'!$N:$N,'Detalii blocuri'!$E:$E,$C54,'Detalii blocuri'!$F:$F,$D54,'Detalii blocuri'!$AB:$AB,CJ$4)</f>
        <v>0</v>
      </c>
      <c r="CY54" s="111">
        <f>COUNTIFS('Detalii blocuri'!$E:$E,$C54,'Detalii blocuri'!$F:$F,$D54,'Detalii blocuri'!$L:$L,CY$3)</f>
        <v>0</v>
      </c>
      <c r="CZ54" s="112">
        <f>COUNTIFS('Detalii blocuri'!$E:$E,$C54,'Detalii blocuri'!$F:$F,$D54,'Detalii blocuri'!$L:$L,CZ$3)</f>
        <v>0</v>
      </c>
      <c r="DA54" s="112">
        <f>COUNTIFS('Detalii blocuri'!$E:$E,$C54,'Detalii blocuri'!$F:$F,$D54,'Detalii blocuri'!$L:$L,DA$3)</f>
        <v>0</v>
      </c>
      <c r="DB54" s="112">
        <f>COUNTIFS('Detalii blocuri'!$E:$E,$C54,'Detalii blocuri'!$F:$F,$D54,'Detalii blocuri'!$L:$L,DB$3)</f>
        <v>0</v>
      </c>
      <c r="DC54" s="112">
        <f>COUNTIFS('Detalii blocuri'!$E:$E,$C54,'Detalii blocuri'!$F:$F,$D54,'Detalii blocuri'!$L:$L,DC$3)</f>
        <v>0</v>
      </c>
      <c r="DD54" s="140">
        <f>COUNTIFS('Detalii blocuri'!$E:$E,$C54,'Detalii blocuri'!$F:$F,$D54,'Detalii blocuri'!$L:$L,DD$3)</f>
        <v>0</v>
      </c>
      <c r="DE54" s="112">
        <f>COUNTIFS('Detalii blocuri'!$E:$E,$C54,'Detalii blocuri'!$F:$F,$D54,'Detalii blocuri'!$L:$L,DE$3)</f>
        <v>0</v>
      </c>
      <c r="DF54" s="112">
        <f>COUNTIFS('Detalii blocuri'!$E:$E,$C54,'Detalii blocuri'!$F:$F,$D54,'Detalii blocuri'!$L:$L,DF$3)</f>
        <v>0</v>
      </c>
      <c r="DG54" s="112">
        <f>COUNTIFS('Detalii blocuri'!$E:$E,$C54,'Detalii blocuri'!$F:$F,$D54,'Detalii blocuri'!$L:$L,DG$3)</f>
        <v>0</v>
      </c>
      <c r="DH54" s="112">
        <f>COUNTIFS('Detalii blocuri'!$E:$E,$C54,'Detalii blocuri'!$F:$F,$D54,'Detalii blocuri'!$L:$L,DH$3)</f>
        <v>0</v>
      </c>
      <c r="DI54" s="140">
        <f>COUNTIFS('Detalii blocuri'!$E:$E,$C54,'Detalii blocuri'!$F:$F,$D54,'Detalii blocuri'!$L:$L,DI$3)</f>
        <v>0</v>
      </c>
      <c r="DJ54" s="112">
        <f>COUNTIFS('Detalii blocuri'!$E:$E,$C54,'Detalii blocuri'!$F:$F,$D54,'Detalii blocuri'!$L:$L,DJ$3)</f>
        <v>0</v>
      </c>
      <c r="DK54" s="112">
        <f>COUNTIFS('Detalii blocuri'!$E:$E,$C54,'Detalii blocuri'!$F:$F,$D54,'Detalii blocuri'!$L:$L,DK$3)</f>
        <v>0</v>
      </c>
      <c r="DL54" s="112">
        <f>COUNTIFS('Detalii blocuri'!$E:$E,$C54,'Detalii blocuri'!$F:$F,$D54,'Detalii blocuri'!$L:$L,DL$3)</f>
        <v>0</v>
      </c>
      <c r="DM54" s="112">
        <f>COUNTIFS('Detalii blocuri'!$E:$E,$C54,'Detalii blocuri'!$F:$F,$D54,'Detalii blocuri'!$L:$L,DM$3)</f>
        <v>0</v>
      </c>
      <c r="DN54" s="140">
        <f>COUNTIFS('Detalii blocuri'!$E:$E,$C54,'Detalii blocuri'!$F:$F,$D54,'Detalii blocuri'!$L:$L,DN$3)</f>
        <v>0</v>
      </c>
      <c r="DO54" s="112">
        <f>COUNTIFS('Detalii blocuri'!$E:$E,$C54,'Detalii blocuri'!$F:$F,$D54,'Detalii blocuri'!$L:$L,DO$3)</f>
        <v>0</v>
      </c>
      <c r="DP54" s="112">
        <f>COUNTIFS('Detalii blocuri'!$E:$E,$C54,'Detalii blocuri'!$F:$F,$D54,'Detalii blocuri'!$L:$L,DP$3)</f>
        <v>0</v>
      </c>
      <c r="DQ54" s="112">
        <f>COUNTIFS('Detalii blocuri'!$E:$E,$C54,'Detalii blocuri'!$F:$F,$D54,'Detalii blocuri'!$L:$L,DQ$3)</f>
        <v>0</v>
      </c>
      <c r="DR54" s="112">
        <f>COUNTIFS('Detalii blocuri'!$E:$E,$C54,'Detalii blocuri'!$F:$F,$D54,'Detalii blocuri'!$L:$L,DR$3)</f>
        <v>0</v>
      </c>
      <c r="DS54" s="140">
        <f>COUNTIFS('Detalii blocuri'!$E:$E,$C54,'Detalii blocuri'!$F:$F,$D54,'Detalii blocuri'!$L:$L,DS$3)</f>
        <v>0</v>
      </c>
      <c r="DT54" s="112">
        <f>COUNTIFS('Detalii blocuri'!$E:$E,$C54,'Detalii blocuri'!$F:$F,$D54,'Detalii blocuri'!$L:$L,DT$3)</f>
        <v>0</v>
      </c>
      <c r="DU54" s="112">
        <f>COUNTIFS('Detalii blocuri'!$E:$E,$C54,'Detalii blocuri'!$F:$F,$D54,'Detalii blocuri'!$L:$L,DU$3)</f>
        <v>0</v>
      </c>
      <c r="DV54" s="112">
        <f>COUNTIFS('Detalii blocuri'!$E:$E,$C54,'Detalii blocuri'!$F:$F,$D54,'Detalii blocuri'!$L:$L,DV$3)</f>
        <v>0</v>
      </c>
      <c r="DW54" s="112">
        <f>COUNTIFS('Detalii blocuri'!$E:$E,$C54,'Detalii blocuri'!$F:$F,$D54,'Detalii blocuri'!$L:$L,DW$3)</f>
        <v>0</v>
      </c>
      <c r="DX54" s="140">
        <f>COUNTIFS('Detalii blocuri'!$E:$E,$C54,'Detalii blocuri'!$F:$F,$D54,'Detalii blocuri'!$L:$L,DX$3)</f>
        <v>0</v>
      </c>
      <c r="DY54" s="112">
        <f>COUNTIFS('Detalii blocuri'!$E:$E,$C54,'Detalii blocuri'!$F:$F,$D54,'Detalii blocuri'!$L:$L,DY$3)</f>
        <v>0</v>
      </c>
      <c r="DZ54" s="112">
        <f>COUNTIFS('Detalii blocuri'!$E:$E,$C54,'Detalii blocuri'!$F:$F,$D54,'Detalii blocuri'!$L:$L,DZ$3)</f>
        <v>0</v>
      </c>
      <c r="EA54" s="112">
        <f>COUNTIFS('Detalii blocuri'!$E:$E,$C54,'Detalii blocuri'!$F:$F,$D54,'Detalii blocuri'!$L:$L,EA$3)</f>
        <v>0</v>
      </c>
    </row>
    <row r="55" spans="2:131">
      <c r="B55" s="258" t="s">
        <v>650</v>
      </c>
      <c r="C55" s="363" t="s">
        <v>206</v>
      </c>
      <c r="D55" s="261" t="s">
        <v>1200</v>
      </c>
      <c r="E55" s="261"/>
      <c r="F55" s="262" t="s">
        <v>1054</v>
      </c>
      <c r="G55" s="300" t="s">
        <v>9</v>
      </c>
      <c r="H55" s="257" t="s">
        <v>9</v>
      </c>
      <c r="I55" s="318"/>
      <c r="J55" s="259">
        <v>46.84</v>
      </c>
      <c r="K55" s="259">
        <v>23.11</v>
      </c>
      <c r="L55" s="319">
        <v>1424</v>
      </c>
      <c r="M55" s="320">
        <v>1632</v>
      </c>
      <c r="N55" s="320">
        <v>1651</v>
      </c>
      <c r="O55" s="320">
        <v>1780</v>
      </c>
      <c r="P55" s="320"/>
      <c r="Q55" s="320"/>
      <c r="R55" s="320"/>
      <c r="S55" s="320"/>
      <c r="T55" s="320"/>
      <c r="U55" s="320"/>
      <c r="V55" s="321"/>
      <c r="W55" s="334">
        <f t="shared" si="29"/>
        <v>0.8</v>
      </c>
      <c r="X55" s="335" t="str">
        <f t="shared" si="30"/>
        <v/>
      </c>
      <c r="Y55" s="301"/>
      <c r="Z55" s="301"/>
      <c r="AA55" s="301">
        <f t="shared" si="18"/>
        <v>0</v>
      </c>
      <c r="AB55" s="68">
        <f t="shared" si="16"/>
        <v>0</v>
      </c>
      <c r="AC55" s="301" t="e">
        <f t="shared" si="17"/>
        <v>#DIV/0!</v>
      </c>
      <c r="AD55" s="301">
        <v>3</v>
      </c>
      <c r="AE55" s="322"/>
      <c r="AF55" s="323" t="e">
        <f>COUNTIFS('Detalii blocuri'!AI:AI,"*/planuri*",'Detalii blocuri'!E:E,C55,'Detalii blocuri'!F:F,D55)/AJ55</f>
        <v>#DIV/0!</v>
      </c>
      <c r="AG55" s="324" t="e">
        <f>COUNTIFS('Detalii blocuri'!K:K,"&gt;0",'Detalii blocuri'!E:E,C55,'Detalii blocuri'!F:F,D55)/AJ55</f>
        <v>#DIV/0!</v>
      </c>
      <c r="AH55" s="324" t="e">
        <f>COUNTIFS('Detalii blocuri'!N:N,"&gt;0",'Detalii blocuri'!E:E,C55,'Detalii blocuri'!F:F,D55)/AJ55</f>
        <v>#DIV/0!</v>
      </c>
      <c r="AI55" s="325" t="e">
        <f t="shared" si="19"/>
        <v>#DIV/0!</v>
      </c>
      <c r="AJ55" s="326">
        <f>COUNTIFS('Detalii blocuri'!C:C,"&gt;0",'Detalii blocuri'!E:E,C55,'Detalii blocuri'!F:F,D55)</f>
        <v>0</v>
      </c>
      <c r="AK55" s="47">
        <f>SUMIFS('Detalii blocuri'!K:K,'Detalii blocuri'!E:E,C55,'Detalii blocuri'!F:F,D55)</f>
        <v>0</v>
      </c>
      <c r="AL55" s="47">
        <f>SUMIFS('Detalii blocuri'!N:N,'Detalii blocuri'!E:E,C55,'Detalii blocuri'!F:F,D55)</f>
        <v>0</v>
      </c>
      <c r="AM55" s="327" t="e">
        <f t="shared" si="20"/>
        <v>#DIV/0!</v>
      </c>
      <c r="AN55" s="65" t="e">
        <f>COUNTIFS('Detalii blocuri'!C:C,"&gt;0",'Detalii blocuri'!J:J,"da*",'Detalii blocuri'!E:E,C55,'Detalii blocuri'!F:F,D55)/AJ55</f>
        <v>#DIV/0!</v>
      </c>
      <c r="AO55" s="66" t="e">
        <f>SUMIFS('Detalii blocuri'!K:K,'Detalii blocuri'!J:J,"da*",'Detalii blocuri'!E:E,C55,'Detalii blocuri'!F:F,D55)/AK55</f>
        <v>#DIV/0!</v>
      </c>
      <c r="AP55" s="67" t="e">
        <f>SUMIFS('Detalii blocuri'!N:N,'Detalii blocuri'!J:J,"da*",'Detalii blocuri'!E:E,C55,'Detalii blocuri'!F:F,D55)/AL55</f>
        <v>#DIV/0!</v>
      </c>
      <c r="AQ55" s="328" t="e">
        <f>SUMIFS('Detalii blocuri'!N:N,'Detalii blocuri'!AD:AD,"*cf1*",'Detalii blocuri'!E:E,C55,'Detalii blocuri'!F:F,D55)/AL55</f>
        <v>#DIV/0!</v>
      </c>
      <c r="AR55" s="329" t="e">
        <f>SUMIFS('Detalii blocuri'!N:N,'Detalii blocuri'!AD:AD,"*cf2*",'Detalii blocuri'!E:E,C55,'Detalii blocuri'!F:F,D55)/AL55</f>
        <v>#DIV/0!</v>
      </c>
      <c r="AS55" s="330" t="e">
        <f>SUMIFS('Detalii blocuri'!N:N,'Detalii blocuri'!AD:AD,"*cf3*",'Detalii blocuri'!E:E,C55,'Detalii blocuri'!F:F,D55)/AL55</f>
        <v>#DIV/0!</v>
      </c>
      <c r="AT55" s="330" t="e">
        <f>SUMIFS('Detalii blocuri'!N:N,'Detalii blocuri'!AD:AD,"*cămin*",'Detalii blocuri'!E:E,C55,'Detalii blocuri'!F:F,D55)/AL55</f>
        <v>#DIV/0!</v>
      </c>
      <c r="AU55" s="330" t="e">
        <f t="shared" si="21"/>
        <v>#DIV/0!</v>
      </c>
      <c r="AV55" s="331">
        <f>SUMIFS('Detalii blocuri'!O:O,'Detalii blocuri'!E:E,C55,'Detalii blocuri'!F:F,D55)</f>
        <v>0</v>
      </c>
      <c r="AW55" s="332">
        <f>SUMIFS('Detalii blocuri'!P:P,'Detalii blocuri'!E:E,C55,'Detalii blocuri'!F:F,D55)</f>
        <v>0</v>
      </c>
      <c r="AX55" s="332">
        <f>SUMIFS('Detalii blocuri'!Q:Q,'Detalii blocuri'!E:E,C55,'Detalii blocuri'!F:F,D55)</f>
        <v>0</v>
      </c>
      <c r="AY55" s="332">
        <f>SUMIFS('Detalii blocuri'!R:R,'Detalii blocuri'!E:E,C55,'Detalii blocuri'!F:F,D55)</f>
        <v>0</v>
      </c>
      <c r="AZ55" s="332">
        <f>SUMIFS('Detalii blocuri'!S:S,'Detalii blocuri'!E:E,C55,'Detalii blocuri'!F:F,D55)</f>
        <v>0</v>
      </c>
      <c r="BA55" s="332">
        <f>SUMIFS('Detalii blocuri'!T:T,'Detalii blocuri'!E:E,C55,'Detalii blocuri'!F:F,D55)</f>
        <v>0</v>
      </c>
      <c r="BB55" s="333">
        <f t="shared" si="22"/>
        <v>0</v>
      </c>
      <c r="BC55" s="100" t="e">
        <f t="shared" si="23"/>
        <v>#DIV/0!</v>
      </c>
      <c r="BD55" s="97" t="e">
        <f t="shared" si="24"/>
        <v>#DIV/0!</v>
      </c>
      <c r="BE55" s="97" t="e">
        <f t="shared" si="25"/>
        <v>#DIV/0!</v>
      </c>
      <c r="BF55" s="97" t="e">
        <f t="shared" si="26"/>
        <v>#DIV/0!</v>
      </c>
      <c r="BG55" s="97" t="e">
        <f t="shared" si="27"/>
        <v>#DIV/0!</v>
      </c>
      <c r="BH55" s="98" t="e">
        <f t="shared" si="28"/>
        <v>#DIV/0!</v>
      </c>
      <c r="BI55" s="105">
        <f>COUNTIFS('Detalii blocuri'!$E:$E,$C55,'Detalii blocuri'!$F:$F,$D55,'Detalii blocuri'!$AB:$AB,BI$4)</f>
        <v>0</v>
      </c>
      <c r="BJ55" s="106">
        <f>COUNTIFS('Detalii blocuri'!$E:$E,$C55,'Detalii blocuri'!$F:$F,$D55,'Detalii blocuri'!$AB:$AB,BJ$4)</f>
        <v>0</v>
      </c>
      <c r="BK55" s="106">
        <f>COUNTIFS('Detalii blocuri'!$E:$E,$C55,'Detalii blocuri'!$F:$F,$D55,'Detalii blocuri'!$AB:$AB,BK$4)</f>
        <v>0</v>
      </c>
      <c r="BL55" s="106">
        <f>COUNTIFS('Detalii blocuri'!$E:$E,$C55,'Detalii blocuri'!$F:$F,$D55,'Detalii blocuri'!$AB:$AB,BL$4)</f>
        <v>0</v>
      </c>
      <c r="BM55" s="106">
        <f>COUNTIFS('Detalii blocuri'!$E:$E,$C55,'Detalii blocuri'!$F:$F,$D55,'Detalii blocuri'!$AB:$AB,BM$4)</f>
        <v>0</v>
      </c>
      <c r="BN55" s="45">
        <f>COUNTIFS('Detalii blocuri'!$E:$E,$C55,'Detalii blocuri'!$F:$F,$D55,'Detalii blocuri'!$AB:$AB,BN$4)</f>
        <v>0</v>
      </c>
      <c r="BO55" s="106">
        <f>COUNTIFS('Detalii blocuri'!$E:$E,$C55,'Detalii blocuri'!$F:$F,$D55,'Detalii blocuri'!$AB:$AB,BO$4)</f>
        <v>0</v>
      </c>
      <c r="BP55" s="106">
        <f>COUNTIFS('Detalii blocuri'!$E:$E,$C55,'Detalii blocuri'!$F:$F,$D55,'Detalii blocuri'!$AB:$AB,BP$4)</f>
        <v>0</v>
      </c>
      <c r="BQ55" s="45">
        <f>COUNTIFS('Detalii blocuri'!$E:$E,$C55,'Detalii blocuri'!$F:$F,$D55,'Detalii blocuri'!$AB:$AB,BQ$4)</f>
        <v>0</v>
      </c>
      <c r="BR55" s="106">
        <f>COUNTIFS('Detalii blocuri'!$E:$E,$C55,'Detalii blocuri'!$F:$F,$D55,'Detalii blocuri'!$AB:$AB,BR$4)</f>
        <v>0</v>
      </c>
      <c r="BS55" s="106">
        <f>COUNTIFS('Detalii blocuri'!$E:$E,$C55,'Detalii blocuri'!$F:$F,$D55,'Detalii blocuri'!$AB:$AB,BS$4)</f>
        <v>0</v>
      </c>
      <c r="BT55" s="45">
        <f>COUNTIFS('Detalii blocuri'!$E:$E,$C55,'Detalii blocuri'!$F:$F,$D55,'Detalii blocuri'!$AB:$AB,BT$4)</f>
        <v>0</v>
      </c>
      <c r="BU55" s="106">
        <f>COUNTIFS('Detalii blocuri'!$E:$E,$C55,'Detalii blocuri'!$F:$F,$D55,'Detalii blocuri'!$AB:$AB,BU$4)</f>
        <v>0</v>
      </c>
      <c r="BV55" s="106">
        <f>COUNTIFS('Detalii blocuri'!$E:$E,$C55,'Detalii blocuri'!$F:$F,$D55,'Detalii blocuri'!$AB:$AB,BV$4)</f>
        <v>0</v>
      </c>
      <c r="BW55" s="107">
        <f>SUMIFS('Detalii blocuri'!$K:$K,'Detalii blocuri'!$E:$E,$C55,'Detalii blocuri'!$F:$F,$D55,'Detalii blocuri'!$AB:$AB,BW$4)</f>
        <v>0</v>
      </c>
      <c r="BX55" s="108">
        <f>SUMIFS('Detalii blocuri'!$K:$K,'Detalii blocuri'!$E:$E,$C55,'Detalii blocuri'!$F:$F,$D55,'Detalii blocuri'!$AB:$AB,BX$4)</f>
        <v>0</v>
      </c>
      <c r="BY55" s="108">
        <f>SUMIFS('Detalii blocuri'!$K:$K,'Detalii blocuri'!$E:$E,$C55,'Detalii blocuri'!$F:$F,$D55,'Detalii blocuri'!$AB:$AB,BY$4)</f>
        <v>0</v>
      </c>
      <c r="BZ55" s="108">
        <f>SUMIFS('Detalii blocuri'!$K:$K,'Detalii blocuri'!$E:$E,$C55,'Detalii blocuri'!$F:$F,$D55,'Detalii blocuri'!$AB:$AB,BZ$4)</f>
        <v>0</v>
      </c>
      <c r="CA55" s="108">
        <f>SUMIFS('Detalii blocuri'!$K:$K,'Detalii blocuri'!$E:$E,$C55,'Detalii blocuri'!$F:$F,$D55,'Detalii blocuri'!$AB:$AB,CA$4)</f>
        <v>0</v>
      </c>
      <c r="CB55" s="46">
        <f>SUMIFS('Detalii blocuri'!$K:$K,'Detalii blocuri'!$E:$E,$C55,'Detalii blocuri'!$F:$F,$D55,'Detalii blocuri'!$AB:$AB,CB$4)</f>
        <v>0</v>
      </c>
      <c r="CC55" s="108">
        <f>SUMIFS('Detalii blocuri'!$K:$K,'Detalii blocuri'!$E:$E,$C55,'Detalii blocuri'!$F:$F,$D55,'Detalii blocuri'!$AB:$AB,CC$4)</f>
        <v>0</v>
      </c>
      <c r="CD55" s="108">
        <f>SUMIFS('Detalii blocuri'!$K:$K,'Detalii blocuri'!$E:$E,$C55,'Detalii blocuri'!$F:$F,$D55,'Detalii blocuri'!$AB:$AB,CD$4)</f>
        <v>0</v>
      </c>
      <c r="CE55" s="46">
        <f>SUMIFS('Detalii blocuri'!$K:$K,'Detalii blocuri'!$E:$E,$C55,'Detalii blocuri'!$F:$F,$D55,'Detalii blocuri'!$AB:$AB,CE$4)</f>
        <v>0</v>
      </c>
      <c r="CF55" s="108">
        <f>SUMIFS('Detalii blocuri'!$K:$K,'Detalii blocuri'!$E:$E,$C55,'Detalii blocuri'!$F:$F,$D55,'Detalii blocuri'!$AB:$AB,CF$4)</f>
        <v>0</v>
      </c>
      <c r="CG55" s="108">
        <f>SUMIFS('Detalii blocuri'!$K:$K,'Detalii blocuri'!$E:$E,$C55,'Detalii blocuri'!$F:$F,$D55,'Detalii blocuri'!$AB:$AB,CG$4)</f>
        <v>0</v>
      </c>
      <c r="CH55" s="46">
        <f>SUMIFS('Detalii blocuri'!$K:$K,'Detalii blocuri'!$E:$E,$C55,'Detalii blocuri'!$F:$F,$D55,'Detalii blocuri'!$AB:$AB,CH$4)</f>
        <v>0</v>
      </c>
      <c r="CI55" s="108">
        <f>SUMIFS('Detalii blocuri'!$K:$K,'Detalii blocuri'!$E:$E,$C55,'Detalii blocuri'!$F:$F,$D55,'Detalii blocuri'!$AB:$AB,CI$4)</f>
        <v>0</v>
      </c>
      <c r="CJ55" s="108">
        <f>SUMIFS('Detalii blocuri'!$K:$K,'Detalii blocuri'!$E:$E,$C55,'Detalii blocuri'!$F:$F,$D55,'Detalii blocuri'!$AB:$AB,CJ$4)</f>
        <v>0</v>
      </c>
      <c r="CK55" s="109">
        <f>SUMIFS('Detalii blocuri'!$N:$N,'Detalii blocuri'!$E:$E,$C55,'Detalii blocuri'!$F:$F,$D55,'Detalii blocuri'!$AB:$AB,BW$4)</f>
        <v>0</v>
      </c>
      <c r="CL55" s="110">
        <f>SUMIFS('Detalii blocuri'!$N:$N,'Detalii blocuri'!$E:$E,$C55,'Detalii blocuri'!$F:$F,$D55,'Detalii blocuri'!$AB:$AB,BX$4)</f>
        <v>0</v>
      </c>
      <c r="CM55" s="110">
        <f>SUMIFS('Detalii blocuri'!$N:$N,'Detalii blocuri'!$E:$E,$C55,'Detalii blocuri'!$F:$F,$D55,'Detalii blocuri'!$AB:$AB,BY$4)</f>
        <v>0</v>
      </c>
      <c r="CN55" s="110">
        <f>SUMIFS('Detalii blocuri'!$N:$N,'Detalii blocuri'!$E:$E,$C55,'Detalii blocuri'!$F:$F,$D55,'Detalii blocuri'!$AB:$AB,BZ$4)</f>
        <v>0</v>
      </c>
      <c r="CO55" s="110">
        <f>SUMIFS('Detalii blocuri'!$N:$N,'Detalii blocuri'!$E:$E,$C55,'Detalii blocuri'!$F:$F,$D55,'Detalii blocuri'!$AB:$AB,CA$4)</f>
        <v>0</v>
      </c>
      <c r="CP55" s="48">
        <f>SUMIFS('Detalii blocuri'!$N:$N,'Detalii blocuri'!$E:$E,$C55,'Detalii blocuri'!$F:$F,$D55,'Detalii blocuri'!$AB:$AB,CB$4)</f>
        <v>0</v>
      </c>
      <c r="CQ55" s="110">
        <f>SUMIFS('Detalii blocuri'!$N:$N,'Detalii blocuri'!$E:$E,$C55,'Detalii blocuri'!$F:$F,$D55,'Detalii blocuri'!$AB:$AB,CC$4)</f>
        <v>0</v>
      </c>
      <c r="CR55" s="110">
        <f>SUMIFS('Detalii blocuri'!$N:$N,'Detalii blocuri'!$E:$E,$C55,'Detalii blocuri'!$F:$F,$D55,'Detalii blocuri'!$AB:$AB,CD$4)</f>
        <v>0</v>
      </c>
      <c r="CS55" s="48">
        <f>SUMIFS('Detalii blocuri'!$N:$N,'Detalii blocuri'!$E:$E,$C55,'Detalii blocuri'!$F:$F,$D55,'Detalii blocuri'!$AB:$AB,CE$4)</f>
        <v>0</v>
      </c>
      <c r="CT55" s="110">
        <f>SUMIFS('Detalii blocuri'!$N:$N,'Detalii blocuri'!$E:$E,$C55,'Detalii blocuri'!$F:$F,$D55,'Detalii blocuri'!$AB:$AB,CF$4)</f>
        <v>0</v>
      </c>
      <c r="CU55" s="110">
        <f>SUMIFS('Detalii blocuri'!$N:$N,'Detalii blocuri'!$E:$E,$C55,'Detalii blocuri'!$F:$F,$D55,'Detalii blocuri'!$AB:$AB,CG$4)</f>
        <v>0</v>
      </c>
      <c r="CV55" s="48">
        <f>SUMIFS('Detalii blocuri'!$N:$N,'Detalii blocuri'!$E:$E,$C55,'Detalii blocuri'!$F:$F,$D55,'Detalii blocuri'!$AB:$AB,CH$4)</f>
        <v>0</v>
      </c>
      <c r="CW55" s="110">
        <f>SUMIFS('Detalii blocuri'!$N:$N,'Detalii blocuri'!$E:$E,$C55,'Detalii blocuri'!$F:$F,$D55,'Detalii blocuri'!$AB:$AB,CI$4)</f>
        <v>0</v>
      </c>
      <c r="CX55" s="110">
        <f>SUMIFS('Detalii blocuri'!$N:$N,'Detalii blocuri'!$E:$E,$C55,'Detalii blocuri'!$F:$F,$D55,'Detalii blocuri'!$AB:$AB,CJ$4)</f>
        <v>0</v>
      </c>
      <c r="CY55" s="111">
        <f>COUNTIFS('Detalii blocuri'!$E:$E,$C55,'Detalii blocuri'!$F:$F,$D55,'Detalii blocuri'!$L:$L,CY$3)</f>
        <v>0</v>
      </c>
      <c r="CZ55" s="112">
        <f>COUNTIFS('Detalii blocuri'!$E:$E,$C55,'Detalii blocuri'!$F:$F,$D55,'Detalii blocuri'!$L:$L,CZ$3)</f>
        <v>0</v>
      </c>
      <c r="DA55" s="112">
        <f>COUNTIFS('Detalii blocuri'!$E:$E,$C55,'Detalii blocuri'!$F:$F,$D55,'Detalii blocuri'!$L:$L,DA$3)</f>
        <v>0</v>
      </c>
      <c r="DB55" s="112">
        <f>COUNTIFS('Detalii blocuri'!$E:$E,$C55,'Detalii blocuri'!$F:$F,$D55,'Detalii blocuri'!$L:$L,DB$3)</f>
        <v>0</v>
      </c>
      <c r="DC55" s="112">
        <f>COUNTIFS('Detalii blocuri'!$E:$E,$C55,'Detalii blocuri'!$F:$F,$D55,'Detalii blocuri'!$L:$L,DC$3)</f>
        <v>0</v>
      </c>
      <c r="DD55" s="140">
        <f>COUNTIFS('Detalii blocuri'!$E:$E,$C55,'Detalii blocuri'!$F:$F,$D55,'Detalii blocuri'!$L:$L,DD$3)</f>
        <v>0</v>
      </c>
      <c r="DE55" s="112">
        <f>COUNTIFS('Detalii blocuri'!$E:$E,$C55,'Detalii blocuri'!$F:$F,$D55,'Detalii blocuri'!$L:$L,DE$3)</f>
        <v>0</v>
      </c>
      <c r="DF55" s="112">
        <f>COUNTIFS('Detalii blocuri'!$E:$E,$C55,'Detalii blocuri'!$F:$F,$D55,'Detalii blocuri'!$L:$L,DF$3)</f>
        <v>0</v>
      </c>
      <c r="DG55" s="112">
        <f>COUNTIFS('Detalii blocuri'!$E:$E,$C55,'Detalii blocuri'!$F:$F,$D55,'Detalii blocuri'!$L:$L,DG$3)</f>
        <v>0</v>
      </c>
      <c r="DH55" s="112">
        <f>COUNTIFS('Detalii blocuri'!$E:$E,$C55,'Detalii blocuri'!$F:$F,$D55,'Detalii blocuri'!$L:$L,DH$3)</f>
        <v>0</v>
      </c>
      <c r="DI55" s="140">
        <f>COUNTIFS('Detalii blocuri'!$E:$E,$C55,'Detalii blocuri'!$F:$F,$D55,'Detalii blocuri'!$L:$L,DI$3)</f>
        <v>0</v>
      </c>
      <c r="DJ55" s="112">
        <f>COUNTIFS('Detalii blocuri'!$E:$E,$C55,'Detalii blocuri'!$F:$F,$D55,'Detalii blocuri'!$L:$L,DJ$3)</f>
        <v>0</v>
      </c>
      <c r="DK55" s="112">
        <f>COUNTIFS('Detalii blocuri'!$E:$E,$C55,'Detalii blocuri'!$F:$F,$D55,'Detalii blocuri'!$L:$L,DK$3)</f>
        <v>0</v>
      </c>
      <c r="DL55" s="112">
        <f>COUNTIFS('Detalii blocuri'!$E:$E,$C55,'Detalii blocuri'!$F:$F,$D55,'Detalii blocuri'!$L:$L,DL$3)</f>
        <v>0</v>
      </c>
      <c r="DM55" s="112">
        <f>COUNTIFS('Detalii blocuri'!$E:$E,$C55,'Detalii blocuri'!$F:$F,$D55,'Detalii blocuri'!$L:$L,DM$3)</f>
        <v>0</v>
      </c>
      <c r="DN55" s="140">
        <f>COUNTIFS('Detalii blocuri'!$E:$E,$C55,'Detalii blocuri'!$F:$F,$D55,'Detalii blocuri'!$L:$L,DN$3)</f>
        <v>0</v>
      </c>
      <c r="DO55" s="112">
        <f>COUNTIFS('Detalii blocuri'!$E:$E,$C55,'Detalii blocuri'!$F:$F,$D55,'Detalii blocuri'!$L:$L,DO$3)</f>
        <v>0</v>
      </c>
      <c r="DP55" s="112">
        <f>COUNTIFS('Detalii blocuri'!$E:$E,$C55,'Detalii blocuri'!$F:$F,$D55,'Detalii blocuri'!$L:$L,DP$3)</f>
        <v>0</v>
      </c>
      <c r="DQ55" s="112">
        <f>COUNTIFS('Detalii blocuri'!$E:$E,$C55,'Detalii blocuri'!$F:$F,$D55,'Detalii blocuri'!$L:$L,DQ$3)</f>
        <v>0</v>
      </c>
      <c r="DR55" s="112">
        <f>COUNTIFS('Detalii blocuri'!$E:$E,$C55,'Detalii blocuri'!$F:$F,$D55,'Detalii blocuri'!$L:$L,DR$3)</f>
        <v>0</v>
      </c>
      <c r="DS55" s="140">
        <f>COUNTIFS('Detalii blocuri'!$E:$E,$C55,'Detalii blocuri'!$F:$F,$D55,'Detalii blocuri'!$L:$L,DS$3)</f>
        <v>0</v>
      </c>
      <c r="DT55" s="112">
        <f>COUNTIFS('Detalii blocuri'!$E:$E,$C55,'Detalii blocuri'!$F:$F,$D55,'Detalii blocuri'!$L:$L,DT$3)</f>
        <v>0</v>
      </c>
      <c r="DU55" s="112">
        <f>COUNTIFS('Detalii blocuri'!$E:$E,$C55,'Detalii blocuri'!$F:$F,$D55,'Detalii blocuri'!$L:$L,DU$3)</f>
        <v>0</v>
      </c>
      <c r="DV55" s="112">
        <f>COUNTIFS('Detalii blocuri'!$E:$E,$C55,'Detalii blocuri'!$F:$F,$D55,'Detalii blocuri'!$L:$L,DV$3)</f>
        <v>0</v>
      </c>
      <c r="DW55" s="112">
        <f>COUNTIFS('Detalii blocuri'!$E:$E,$C55,'Detalii blocuri'!$F:$F,$D55,'Detalii blocuri'!$L:$L,DW$3)</f>
        <v>0</v>
      </c>
      <c r="DX55" s="140">
        <f>COUNTIFS('Detalii blocuri'!$E:$E,$C55,'Detalii blocuri'!$F:$F,$D55,'Detalii blocuri'!$L:$L,DX$3)</f>
        <v>0</v>
      </c>
      <c r="DY55" s="112">
        <f>COUNTIFS('Detalii blocuri'!$E:$E,$C55,'Detalii blocuri'!$F:$F,$D55,'Detalii blocuri'!$L:$L,DY$3)</f>
        <v>0</v>
      </c>
      <c r="DZ55" s="112">
        <f>COUNTIFS('Detalii blocuri'!$E:$E,$C55,'Detalii blocuri'!$F:$F,$D55,'Detalii blocuri'!$L:$L,DZ$3)</f>
        <v>0</v>
      </c>
      <c r="EA55" s="112">
        <f>COUNTIFS('Detalii blocuri'!$E:$E,$C55,'Detalii blocuri'!$F:$F,$D55,'Detalii blocuri'!$L:$L,EA$3)</f>
        <v>0</v>
      </c>
    </row>
    <row r="56" spans="2:131">
      <c r="B56" s="258" t="s">
        <v>650</v>
      </c>
      <c r="C56" s="363" t="s">
        <v>206</v>
      </c>
      <c r="D56" s="261" t="s">
        <v>1201</v>
      </c>
      <c r="E56" s="261"/>
      <c r="F56" s="262" t="s">
        <v>1054</v>
      </c>
      <c r="G56" s="300" t="s">
        <v>9</v>
      </c>
      <c r="H56" s="257" t="s">
        <v>9</v>
      </c>
      <c r="I56" s="318"/>
      <c r="J56" s="259">
        <v>47.14</v>
      </c>
      <c r="K56" s="259">
        <v>23.8</v>
      </c>
      <c r="L56" s="319">
        <v>1049</v>
      </c>
      <c r="M56" s="320">
        <v>1152</v>
      </c>
      <c r="N56" s="320">
        <v>1327</v>
      </c>
      <c r="O56" s="320">
        <v>1366</v>
      </c>
      <c r="P56" s="320"/>
      <c r="Q56" s="320"/>
      <c r="R56" s="320"/>
      <c r="S56" s="320"/>
      <c r="T56" s="320"/>
      <c r="U56" s="320"/>
      <c r="V56" s="321"/>
      <c r="W56" s="334">
        <f t="shared" si="29"/>
        <v>0.7679355783308931</v>
      </c>
      <c r="X56" s="335" t="str">
        <f t="shared" si="30"/>
        <v/>
      </c>
      <c r="Y56" s="301"/>
      <c r="Z56" s="301"/>
      <c r="AA56" s="301">
        <f t="shared" si="18"/>
        <v>0</v>
      </c>
      <c r="AB56" s="68">
        <f t="shared" si="16"/>
        <v>0</v>
      </c>
      <c r="AC56" s="301" t="e">
        <f t="shared" si="17"/>
        <v>#DIV/0!</v>
      </c>
      <c r="AD56" s="301">
        <v>3</v>
      </c>
      <c r="AE56" s="322"/>
      <c r="AF56" s="323" t="e">
        <f>COUNTIFS('Detalii blocuri'!AI:AI,"*/planuri*",'Detalii blocuri'!E:E,C56,'Detalii blocuri'!F:F,D56)/AJ56</f>
        <v>#DIV/0!</v>
      </c>
      <c r="AG56" s="324" t="e">
        <f>COUNTIFS('Detalii blocuri'!K:K,"&gt;0",'Detalii blocuri'!E:E,C56,'Detalii blocuri'!F:F,D56)/AJ56</f>
        <v>#DIV/0!</v>
      </c>
      <c r="AH56" s="324" t="e">
        <f>COUNTIFS('Detalii blocuri'!N:N,"&gt;0",'Detalii blocuri'!E:E,C56,'Detalii blocuri'!F:F,D56)/AJ56</f>
        <v>#DIV/0!</v>
      </c>
      <c r="AI56" s="325" t="e">
        <f t="shared" si="19"/>
        <v>#DIV/0!</v>
      </c>
      <c r="AJ56" s="326">
        <f>COUNTIFS('Detalii blocuri'!C:C,"&gt;0",'Detalii blocuri'!E:E,C56,'Detalii blocuri'!F:F,D56)</f>
        <v>0</v>
      </c>
      <c r="AK56" s="47">
        <f>SUMIFS('Detalii blocuri'!K:K,'Detalii blocuri'!E:E,C56,'Detalii blocuri'!F:F,D56)</f>
        <v>0</v>
      </c>
      <c r="AL56" s="47">
        <f>SUMIFS('Detalii blocuri'!N:N,'Detalii blocuri'!E:E,C56,'Detalii blocuri'!F:F,D56)</f>
        <v>0</v>
      </c>
      <c r="AM56" s="327" t="e">
        <f t="shared" si="20"/>
        <v>#DIV/0!</v>
      </c>
      <c r="AN56" s="65" t="e">
        <f>COUNTIFS('Detalii blocuri'!C:C,"&gt;0",'Detalii blocuri'!J:J,"da*",'Detalii blocuri'!E:E,C56,'Detalii blocuri'!F:F,D56)/AJ56</f>
        <v>#DIV/0!</v>
      </c>
      <c r="AO56" s="66" t="e">
        <f>SUMIFS('Detalii blocuri'!K:K,'Detalii blocuri'!J:J,"da*",'Detalii blocuri'!E:E,C56,'Detalii blocuri'!F:F,D56)/AK56</f>
        <v>#DIV/0!</v>
      </c>
      <c r="AP56" s="67" t="e">
        <f>SUMIFS('Detalii blocuri'!N:N,'Detalii blocuri'!J:J,"da*",'Detalii blocuri'!E:E,C56,'Detalii blocuri'!F:F,D56)/AL56</f>
        <v>#DIV/0!</v>
      </c>
      <c r="AQ56" s="328" t="e">
        <f>SUMIFS('Detalii blocuri'!N:N,'Detalii blocuri'!AD:AD,"*cf1*",'Detalii blocuri'!E:E,C56,'Detalii blocuri'!F:F,D56)/AL56</f>
        <v>#DIV/0!</v>
      </c>
      <c r="AR56" s="329" t="e">
        <f>SUMIFS('Detalii blocuri'!N:N,'Detalii blocuri'!AD:AD,"*cf2*",'Detalii blocuri'!E:E,C56,'Detalii blocuri'!F:F,D56)/AL56</f>
        <v>#DIV/0!</v>
      </c>
      <c r="AS56" s="330" t="e">
        <f>SUMIFS('Detalii blocuri'!N:N,'Detalii blocuri'!AD:AD,"*cf3*",'Detalii blocuri'!E:E,C56,'Detalii blocuri'!F:F,D56)/AL56</f>
        <v>#DIV/0!</v>
      </c>
      <c r="AT56" s="330" t="e">
        <f>SUMIFS('Detalii blocuri'!N:N,'Detalii blocuri'!AD:AD,"*cămin*",'Detalii blocuri'!E:E,C56,'Detalii blocuri'!F:F,D56)/AL56</f>
        <v>#DIV/0!</v>
      </c>
      <c r="AU56" s="330" t="e">
        <f t="shared" si="21"/>
        <v>#DIV/0!</v>
      </c>
      <c r="AV56" s="331">
        <f>SUMIFS('Detalii blocuri'!O:O,'Detalii blocuri'!E:E,C56,'Detalii blocuri'!F:F,D56)</f>
        <v>0</v>
      </c>
      <c r="AW56" s="332">
        <f>SUMIFS('Detalii blocuri'!P:P,'Detalii blocuri'!E:E,C56,'Detalii blocuri'!F:F,D56)</f>
        <v>0</v>
      </c>
      <c r="AX56" s="332">
        <f>SUMIFS('Detalii blocuri'!Q:Q,'Detalii blocuri'!E:E,C56,'Detalii blocuri'!F:F,D56)</f>
        <v>0</v>
      </c>
      <c r="AY56" s="332">
        <f>SUMIFS('Detalii blocuri'!R:R,'Detalii blocuri'!E:E,C56,'Detalii blocuri'!F:F,D56)</f>
        <v>0</v>
      </c>
      <c r="AZ56" s="332">
        <f>SUMIFS('Detalii blocuri'!S:S,'Detalii blocuri'!E:E,C56,'Detalii blocuri'!F:F,D56)</f>
        <v>0</v>
      </c>
      <c r="BA56" s="332">
        <f>SUMIFS('Detalii blocuri'!T:T,'Detalii blocuri'!E:E,C56,'Detalii blocuri'!F:F,D56)</f>
        <v>0</v>
      </c>
      <c r="BB56" s="333">
        <f t="shared" si="22"/>
        <v>0</v>
      </c>
      <c r="BC56" s="100" t="e">
        <f t="shared" si="23"/>
        <v>#DIV/0!</v>
      </c>
      <c r="BD56" s="97" t="e">
        <f t="shared" si="24"/>
        <v>#DIV/0!</v>
      </c>
      <c r="BE56" s="97" t="e">
        <f t="shared" si="25"/>
        <v>#DIV/0!</v>
      </c>
      <c r="BF56" s="97" t="e">
        <f t="shared" si="26"/>
        <v>#DIV/0!</v>
      </c>
      <c r="BG56" s="97" t="e">
        <f t="shared" si="27"/>
        <v>#DIV/0!</v>
      </c>
      <c r="BH56" s="98" t="e">
        <f t="shared" si="28"/>
        <v>#DIV/0!</v>
      </c>
      <c r="BI56" s="105">
        <f>COUNTIFS('Detalii blocuri'!$E:$E,$C56,'Detalii blocuri'!$F:$F,$D56,'Detalii blocuri'!$AB:$AB,BI$4)</f>
        <v>0</v>
      </c>
      <c r="BJ56" s="106">
        <f>COUNTIFS('Detalii blocuri'!$E:$E,$C56,'Detalii blocuri'!$F:$F,$D56,'Detalii blocuri'!$AB:$AB,BJ$4)</f>
        <v>0</v>
      </c>
      <c r="BK56" s="106">
        <f>COUNTIFS('Detalii blocuri'!$E:$E,$C56,'Detalii blocuri'!$F:$F,$D56,'Detalii blocuri'!$AB:$AB,BK$4)</f>
        <v>0</v>
      </c>
      <c r="BL56" s="106">
        <f>COUNTIFS('Detalii blocuri'!$E:$E,$C56,'Detalii blocuri'!$F:$F,$D56,'Detalii blocuri'!$AB:$AB,BL$4)</f>
        <v>0</v>
      </c>
      <c r="BM56" s="106">
        <f>COUNTIFS('Detalii blocuri'!$E:$E,$C56,'Detalii blocuri'!$F:$F,$D56,'Detalii blocuri'!$AB:$AB,BM$4)</f>
        <v>0</v>
      </c>
      <c r="BN56" s="45">
        <f>COUNTIFS('Detalii blocuri'!$E:$E,$C56,'Detalii blocuri'!$F:$F,$D56,'Detalii blocuri'!$AB:$AB,BN$4)</f>
        <v>0</v>
      </c>
      <c r="BO56" s="106">
        <f>COUNTIFS('Detalii blocuri'!$E:$E,$C56,'Detalii blocuri'!$F:$F,$D56,'Detalii blocuri'!$AB:$AB,BO$4)</f>
        <v>0</v>
      </c>
      <c r="BP56" s="106">
        <f>COUNTIFS('Detalii blocuri'!$E:$E,$C56,'Detalii blocuri'!$F:$F,$D56,'Detalii blocuri'!$AB:$AB,BP$4)</f>
        <v>0</v>
      </c>
      <c r="BQ56" s="45">
        <f>COUNTIFS('Detalii blocuri'!$E:$E,$C56,'Detalii blocuri'!$F:$F,$D56,'Detalii blocuri'!$AB:$AB,BQ$4)</f>
        <v>0</v>
      </c>
      <c r="BR56" s="106">
        <f>COUNTIFS('Detalii blocuri'!$E:$E,$C56,'Detalii blocuri'!$F:$F,$D56,'Detalii blocuri'!$AB:$AB,BR$4)</f>
        <v>0</v>
      </c>
      <c r="BS56" s="106">
        <f>COUNTIFS('Detalii blocuri'!$E:$E,$C56,'Detalii blocuri'!$F:$F,$D56,'Detalii blocuri'!$AB:$AB,BS$4)</f>
        <v>0</v>
      </c>
      <c r="BT56" s="45">
        <f>COUNTIFS('Detalii blocuri'!$E:$E,$C56,'Detalii blocuri'!$F:$F,$D56,'Detalii blocuri'!$AB:$AB,BT$4)</f>
        <v>0</v>
      </c>
      <c r="BU56" s="106">
        <f>COUNTIFS('Detalii blocuri'!$E:$E,$C56,'Detalii blocuri'!$F:$F,$D56,'Detalii blocuri'!$AB:$AB,BU$4)</f>
        <v>0</v>
      </c>
      <c r="BV56" s="106">
        <f>COUNTIFS('Detalii blocuri'!$E:$E,$C56,'Detalii blocuri'!$F:$F,$D56,'Detalii blocuri'!$AB:$AB,BV$4)</f>
        <v>0</v>
      </c>
      <c r="BW56" s="107">
        <f>SUMIFS('Detalii blocuri'!$K:$K,'Detalii blocuri'!$E:$E,$C56,'Detalii blocuri'!$F:$F,$D56,'Detalii blocuri'!$AB:$AB,BW$4)</f>
        <v>0</v>
      </c>
      <c r="BX56" s="108">
        <f>SUMIFS('Detalii blocuri'!$K:$K,'Detalii blocuri'!$E:$E,$C56,'Detalii blocuri'!$F:$F,$D56,'Detalii blocuri'!$AB:$AB,BX$4)</f>
        <v>0</v>
      </c>
      <c r="BY56" s="108">
        <f>SUMIFS('Detalii blocuri'!$K:$K,'Detalii blocuri'!$E:$E,$C56,'Detalii blocuri'!$F:$F,$D56,'Detalii blocuri'!$AB:$AB,BY$4)</f>
        <v>0</v>
      </c>
      <c r="BZ56" s="108">
        <f>SUMIFS('Detalii blocuri'!$K:$K,'Detalii blocuri'!$E:$E,$C56,'Detalii blocuri'!$F:$F,$D56,'Detalii blocuri'!$AB:$AB,BZ$4)</f>
        <v>0</v>
      </c>
      <c r="CA56" s="108">
        <f>SUMIFS('Detalii blocuri'!$K:$K,'Detalii blocuri'!$E:$E,$C56,'Detalii blocuri'!$F:$F,$D56,'Detalii blocuri'!$AB:$AB,CA$4)</f>
        <v>0</v>
      </c>
      <c r="CB56" s="46">
        <f>SUMIFS('Detalii blocuri'!$K:$K,'Detalii blocuri'!$E:$E,$C56,'Detalii blocuri'!$F:$F,$D56,'Detalii blocuri'!$AB:$AB,CB$4)</f>
        <v>0</v>
      </c>
      <c r="CC56" s="108">
        <f>SUMIFS('Detalii blocuri'!$K:$K,'Detalii blocuri'!$E:$E,$C56,'Detalii blocuri'!$F:$F,$D56,'Detalii blocuri'!$AB:$AB,CC$4)</f>
        <v>0</v>
      </c>
      <c r="CD56" s="108">
        <f>SUMIFS('Detalii blocuri'!$K:$K,'Detalii blocuri'!$E:$E,$C56,'Detalii blocuri'!$F:$F,$D56,'Detalii blocuri'!$AB:$AB,CD$4)</f>
        <v>0</v>
      </c>
      <c r="CE56" s="46">
        <f>SUMIFS('Detalii blocuri'!$K:$K,'Detalii blocuri'!$E:$E,$C56,'Detalii blocuri'!$F:$F,$D56,'Detalii blocuri'!$AB:$AB,CE$4)</f>
        <v>0</v>
      </c>
      <c r="CF56" s="108">
        <f>SUMIFS('Detalii blocuri'!$K:$K,'Detalii blocuri'!$E:$E,$C56,'Detalii blocuri'!$F:$F,$D56,'Detalii blocuri'!$AB:$AB,CF$4)</f>
        <v>0</v>
      </c>
      <c r="CG56" s="108">
        <f>SUMIFS('Detalii blocuri'!$K:$K,'Detalii blocuri'!$E:$E,$C56,'Detalii blocuri'!$F:$F,$D56,'Detalii blocuri'!$AB:$AB,CG$4)</f>
        <v>0</v>
      </c>
      <c r="CH56" s="46">
        <f>SUMIFS('Detalii blocuri'!$K:$K,'Detalii blocuri'!$E:$E,$C56,'Detalii blocuri'!$F:$F,$D56,'Detalii blocuri'!$AB:$AB,CH$4)</f>
        <v>0</v>
      </c>
      <c r="CI56" s="108">
        <f>SUMIFS('Detalii blocuri'!$K:$K,'Detalii blocuri'!$E:$E,$C56,'Detalii blocuri'!$F:$F,$D56,'Detalii blocuri'!$AB:$AB,CI$4)</f>
        <v>0</v>
      </c>
      <c r="CJ56" s="108">
        <f>SUMIFS('Detalii blocuri'!$K:$K,'Detalii blocuri'!$E:$E,$C56,'Detalii blocuri'!$F:$F,$D56,'Detalii blocuri'!$AB:$AB,CJ$4)</f>
        <v>0</v>
      </c>
      <c r="CK56" s="109">
        <f>SUMIFS('Detalii blocuri'!$N:$N,'Detalii blocuri'!$E:$E,$C56,'Detalii blocuri'!$F:$F,$D56,'Detalii blocuri'!$AB:$AB,BW$4)</f>
        <v>0</v>
      </c>
      <c r="CL56" s="110">
        <f>SUMIFS('Detalii blocuri'!$N:$N,'Detalii blocuri'!$E:$E,$C56,'Detalii blocuri'!$F:$F,$D56,'Detalii blocuri'!$AB:$AB,BX$4)</f>
        <v>0</v>
      </c>
      <c r="CM56" s="110">
        <f>SUMIFS('Detalii blocuri'!$N:$N,'Detalii blocuri'!$E:$E,$C56,'Detalii blocuri'!$F:$F,$D56,'Detalii blocuri'!$AB:$AB,BY$4)</f>
        <v>0</v>
      </c>
      <c r="CN56" s="110">
        <f>SUMIFS('Detalii blocuri'!$N:$N,'Detalii blocuri'!$E:$E,$C56,'Detalii blocuri'!$F:$F,$D56,'Detalii blocuri'!$AB:$AB,BZ$4)</f>
        <v>0</v>
      </c>
      <c r="CO56" s="110">
        <f>SUMIFS('Detalii blocuri'!$N:$N,'Detalii blocuri'!$E:$E,$C56,'Detalii blocuri'!$F:$F,$D56,'Detalii blocuri'!$AB:$AB,CA$4)</f>
        <v>0</v>
      </c>
      <c r="CP56" s="48">
        <f>SUMIFS('Detalii blocuri'!$N:$N,'Detalii blocuri'!$E:$E,$C56,'Detalii blocuri'!$F:$F,$D56,'Detalii blocuri'!$AB:$AB,CB$4)</f>
        <v>0</v>
      </c>
      <c r="CQ56" s="110">
        <f>SUMIFS('Detalii blocuri'!$N:$N,'Detalii blocuri'!$E:$E,$C56,'Detalii blocuri'!$F:$F,$D56,'Detalii blocuri'!$AB:$AB,CC$4)</f>
        <v>0</v>
      </c>
      <c r="CR56" s="110">
        <f>SUMIFS('Detalii blocuri'!$N:$N,'Detalii blocuri'!$E:$E,$C56,'Detalii blocuri'!$F:$F,$D56,'Detalii blocuri'!$AB:$AB,CD$4)</f>
        <v>0</v>
      </c>
      <c r="CS56" s="48">
        <f>SUMIFS('Detalii blocuri'!$N:$N,'Detalii blocuri'!$E:$E,$C56,'Detalii blocuri'!$F:$F,$D56,'Detalii blocuri'!$AB:$AB,CE$4)</f>
        <v>0</v>
      </c>
      <c r="CT56" s="110">
        <f>SUMIFS('Detalii blocuri'!$N:$N,'Detalii blocuri'!$E:$E,$C56,'Detalii blocuri'!$F:$F,$D56,'Detalii blocuri'!$AB:$AB,CF$4)</f>
        <v>0</v>
      </c>
      <c r="CU56" s="110">
        <f>SUMIFS('Detalii blocuri'!$N:$N,'Detalii blocuri'!$E:$E,$C56,'Detalii blocuri'!$F:$F,$D56,'Detalii blocuri'!$AB:$AB,CG$4)</f>
        <v>0</v>
      </c>
      <c r="CV56" s="48">
        <f>SUMIFS('Detalii blocuri'!$N:$N,'Detalii blocuri'!$E:$E,$C56,'Detalii blocuri'!$F:$F,$D56,'Detalii blocuri'!$AB:$AB,CH$4)</f>
        <v>0</v>
      </c>
      <c r="CW56" s="110">
        <f>SUMIFS('Detalii blocuri'!$N:$N,'Detalii blocuri'!$E:$E,$C56,'Detalii blocuri'!$F:$F,$D56,'Detalii blocuri'!$AB:$AB,CI$4)</f>
        <v>0</v>
      </c>
      <c r="CX56" s="110">
        <f>SUMIFS('Detalii blocuri'!$N:$N,'Detalii blocuri'!$E:$E,$C56,'Detalii blocuri'!$F:$F,$D56,'Detalii blocuri'!$AB:$AB,CJ$4)</f>
        <v>0</v>
      </c>
      <c r="CY56" s="111">
        <f>COUNTIFS('Detalii blocuri'!$E:$E,$C56,'Detalii blocuri'!$F:$F,$D56,'Detalii blocuri'!$L:$L,CY$3)</f>
        <v>0</v>
      </c>
      <c r="CZ56" s="112">
        <f>COUNTIFS('Detalii blocuri'!$E:$E,$C56,'Detalii blocuri'!$F:$F,$D56,'Detalii blocuri'!$L:$L,CZ$3)</f>
        <v>0</v>
      </c>
      <c r="DA56" s="112">
        <f>COUNTIFS('Detalii blocuri'!$E:$E,$C56,'Detalii blocuri'!$F:$F,$D56,'Detalii blocuri'!$L:$L,DA$3)</f>
        <v>0</v>
      </c>
      <c r="DB56" s="112">
        <f>COUNTIFS('Detalii blocuri'!$E:$E,$C56,'Detalii blocuri'!$F:$F,$D56,'Detalii blocuri'!$L:$L,DB$3)</f>
        <v>0</v>
      </c>
      <c r="DC56" s="112">
        <f>COUNTIFS('Detalii blocuri'!$E:$E,$C56,'Detalii blocuri'!$F:$F,$D56,'Detalii blocuri'!$L:$L,DC$3)</f>
        <v>0</v>
      </c>
      <c r="DD56" s="140">
        <f>COUNTIFS('Detalii blocuri'!$E:$E,$C56,'Detalii blocuri'!$F:$F,$D56,'Detalii blocuri'!$L:$L,DD$3)</f>
        <v>0</v>
      </c>
      <c r="DE56" s="112">
        <f>COUNTIFS('Detalii blocuri'!$E:$E,$C56,'Detalii blocuri'!$F:$F,$D56,'Detalii blocuri'!$L:$L,DE$3)</f>
        <v>0</v>
      </c>
      <c r="DF56" s="112">
        <f>COUNTIFS('Detalii blocuri'!$E:$E,$C56,'Detalii blocuri'!$F:$F,$D56,'Detalii blocuri'!$L:$L,DF$3)</f>
        <v>0</v>
      </c>
      <c r="DG56" s="112">
        <f>COUNTIFS('Detalii blocuri'!$E:$E,$C56,'Detalii blocuri'!$F:$F,$D56,'Detalii blocuri'!$L:$L,DG$3)</f>
        <v>0</v>
      </c>
      <c r="DH56" s="112">
        <f>COUNTIFS('Detalii blocuri'!$E:$E,$C56,'Detalii blocuri'!$F:$F,$D56,'Detalii blocuri'!$L:$L,DH$3)</f>
        <v>0</v>
      </c>
      <c r="DI56" s="140">
        <f>COUNTIFS('Detalii blocuri'!$E:$E,$C56,'Detalii blocuri'!$F:$F,$D56,'Detalii blocuri'!$L:$L,DI$3)</f>
        <v>0</v>
      </c>
      <c r="DJ56" s="112">
        <f>COUNTIFS('Detalii blocuri'!$E:$E,$C56,'Detalii blocuri'!$F:$F,$D56,'Detalii blocuri'!$L:$L,DJ$3)</f>
        <v>0</v>
      </c>
      <c r="DK56" s="112">
        <f>COUNTIFS('Detalii blocuri'!$E:$E,$C56,'Detalii blocuri'!$F:$F,$D56,'Detalii blocuri'!$L:$L,DK$3)</f>
        <v>0</v>
      </c>
      <c r="DL56" s="112">
        <f>COUNTIFS('Detalii blocuri'!$E:$E,$C56,'Detalii blocuri'!$F:$F,$D56,'Detalii blocuri'!$L:$L,DL$3)</f>
        <v>0</v>
      </c>
      <c r="DM56" s="112">
        <f>COUNTIFS('Detalii blocuri'!$E:$E,$C56,'Detalii blocuri'!$F:$F,$D56,'Detalii blocuri'!$L:$L,DM$3)</f>
        <v>0</v>
      </c>
      <c r="DN56" s="140">
        <f>COUNTIFS('Detalii blocuri'!$E:$E,$C56,'Detalii blocuri'!$F:$F,$D56,'Detalii blocuri'!$L:$L,DN$3)</f>
        <v>0</v>
      </c>
      <c r="DO56" s="112">
        <f>COUNTIFS('Detalii blocuri'!$E:$E,$C56,'Detalii blocuri'!$F:$F,$D56,'Detalii blocuri'!$L:$L,DO$3)</f>
        <v>0</v>
      </c>
      <c r="DP56" s="112">
        <f>COUNTIFS('Detalii blocuri'!$E:$E,$C56,'Detalii blocuri'!$F:$F,$D56,'Detalii blocuri'!$L:$L,DP$3)</f>
        <v>0</v>
      </c>
      <c r="DQ56" s="112">
        <f>COUNTIFS('Detalii blocuri'!$E:$E,$C56,'Detalii blocuri'!$F:$F,$D56,'Detalii blocuri'!$L:$L,DQ$3)</f>
        <v>0</v>
      </c>
      <c r="DR56" s="112">
        <f>COUNTIFS('Detalii blocuri'!$E:$E,$C56,'Detalii blocuri'!$F:$F,$D56,'Detalii blocuri'!$L:$L,DR$3)</f>
        <v>0</v>
      </c>
      <c r="DS56" s="140">
        <f>COUNTIFS('Detalii blocuri'!$E:$E,$C56,'Detalii blocuri'!$F:$F,$D56,'Detalii blocuri'!$L:$L,DS$3)</f>
        <v>0</v>
      </c>
      <c r="DT56" s="112">
        <f>COUNTIFS('Detalii blocuri'!$E:$E,$C56,'Detalii blocuri'!$F:$F,$D56,'Detalii blocuri'!$L:$L,DT$3)</f>
        <v>0</v>
      </c>
      <c r="DU56" s="112">
        <f>COUNTIFS('Detalii blocuri'!$E:$E,$C56,'Detalii blocuri'!$F:$F,$D56,'Detalii blocuri'!$L:$L,DU$3)</f>
        <v>0</v>
      </c>
      <c r="DV56" s="112">
        <f>COUNTIFS('Detalii blocuri'!$E:$E,$C56,'Detalii blocuri'!$F:$F,$D56,'Detalii blocuri'!$L:$L,DV$3)</f>
        <v>0</v>
      </c>
      <c r="DW56" s="112">
        <f>COUNTIFS('Detalii blocuri'!$E:$E,$C56,'Detalii blocuri'!$F:$F,$D56,'Detalii blocuri'!$L:$L,DW$3)</f>
        <v>0</v>
      </c>
      <c r="DX56" s="140">
        <f>COUNTIFS('Detalii blocuri'!$E:$E,$C56,'Detalii blocuri'!$F:$F,$D56,'Detalii blocuri'!$L:$L,DX$3)</f>
        <v>0</v>
      </c>
      <c r="DY56" s="112">
        <f>COUNTIFS('Detalii blocuri'!$E:$E,$C56,'Detalii blocuri'!$F:$F,$D56,'Detalii blocuri'!$L:$L,DY$3)</f>
        <v>0</v>
      </c>
      <c r="DZ56" s="112">
        <f>COUNTIFS('Detalii blocuri'!$E:$E,$C56,'Detalii blocuri'!$F:$F,$D56,'Detalii blocuri'!$L:$L,DZ$3)</f>
        <v>0</v>
      </c>
      <c r="EA56" s="112">
        <f>COUNTIFS('Detalii blocuri'!$E:$E,$C56,'Detalii blocuri'!$F:$F,$D56,'Detalii blocuri'!$L:$L,EA$3)</f>
        <v>0</v>
      </c>
    </row>
    <row r="57" spans="2:131">
      <c r="B57" s="258" t="s">
        <v>650</v>
      </c>
      <c r="C57" s="363" t="s">
        <v>206</v>
      </c>
      <c r="D57" s="261" t="s">
        <v>1077</v>
      </c>
      <c r="E57" s="261"/>
      <c r="F57" s="262" t="s">
        <v>1054</v>
      </c>
      <c r="G57" s="300" t="s">
        <v>9</v>
      </c>
      <c r="H57" s="257" t="s">
        <v>9</v>
      </c>
      <c r="I57" s="318"/>
      <c r="J57" s="259">
        <v>46.86</v>
      </c>
      <c r="K57" s="259">
        <v>23.79</v>
      </c>
      <c r="L57" s="319">
        <v>5349</v>
      </c>
      <c r="M57" s="320">
        <v>4270</v>
      </c>
      <c r="N57" s="320">
        <v>4086</v>
      </c>
      <c r="O57" s="320">
        <v>4025</v>
      </c>
      <c r="P57" s="320"/>
      <c r="Q57" s="320"/>
      <c r="R57" s="320"/>
      <c r="S57" s="320"/>
      <c r="T57" s="320"/>
      <c r="U57" s="320"/>
      <c r="V57" s="321"/>
      <c r="W57" s="334">
        <f t="shared" si="29"/>
        <v>1.3289440993788819</v>
      </c>
      <c r="X57" s="335" t="str">
        <f t="shared" si="30"/>
        <v/>
      </c>
      <c r="Y57" s="301"/>
      <c r="Z57" s="301"/>
      <c r="AA57" s="301">
        <f t="shared" si="18"/>
        <v>0</v>
      </c>
      <c r="AB57" s="68">
        <f t="shared" si="16"/>
        <v>0</v>
      </c>
      <c r="AC57" s="301" t="e">
        <f t="shared" si="17"/>
        <v>#DIV/0!</v>
      </c>
      <c r="AD57" s="301">
        <v>3</v>
      </c>
      <c r="AE57" s="322"/>
      <c r="AF57" s="323" t="e">
        <f>COUNTIFS('Detalii blocuri'!AI:AI,"*/planuri*",'Detalii blocuri'!E:E,C57,'Detalii blocuri'!F:F,D57)/AJ57</f>
        <v>#DIV/0!</v>
      </c>
      <c r="AG57" s="324" t="e">
        <f>COUNTIFS('Detalii blocuri'!K:K,"&gt;0",'Detalii blocuri'!E:E,C57,'Detalii blocuri'!F:F,D57)/AJ57</f>
        <v>#DIV/0!</v>
      </c>
      <c r="AH57" s="324" t="e">
        <f>COUNTIFS('Detalii blocuri'!N:N,"&gt;0",'Detalii blocuri'!E:E,C57,'Detalii blocuri'!F:F,D57)/AJ57</f>
        <v>#DIV/0!</v>
      </c>
      <c r="AI57" s="325" t="e">
        <f t="shared" si="19"/>
        <v>#DIV/0!</v>
      </c>
      <c r="AJ57" s="326">
        <f>COUNTIFS('Detalii blocuri'!C:C,"&gt;0",'Detalii blocuri'!E:E,C57,'Detalii blocuri'!F:F,D57)</f>
        <v>0</v>
      </c>
      <c r="AK57" s="47">
        <f>SUMIFS('Detalii blocuri'!K:K,'Detalii blocuri'!E:E,C57,'Detalii blocuri'!F:F,D57)</f>
        <v>0</v>
      </c>
      <c r="AL57" s="47">
        <f>SUMIFS('Detalii blocuri'!N:N,'Detalii blocuri'!E:E,C57,'Detalii blocuri'!F:F,D57)</f>
        <v>0</v>
      </c>
      <c r="AM57" s="327" t="e">
        <f t="shared" si="20"/>
        <v>#DIV/0!</v>
      </c>
      <c r="AN57" s="65" t="e">
        <f>COUNTIFS('Detalii blocuri'!C:C,"&gt;0",'Detalii blocuri'!J:J,"da*",'Detalii blocuri'!E:E,C57,'Detalii blocuri'!F:F,D57)/AJ57</f>
        <v>#DIV/0!</v>
      </c>
      <c r="AO57" s="66" t="e">
        <f>SUMIFS('Detalii blocuri'!K:K,'Detalii blocuri'!J:J,"da*",'Detalii blocuri'!E:E,C57,'Detalii blocuri'!F:F,D57)/AK57</f>
        <v>#DIV/0!</v>
      </c>
      <c r="AP57" s="67" t="e">
        <f>SUMIFS('Detalii blocuri'!N:N,'Detalii blocuri'!J:J,"da*",'Detalii blocuri'!E:E,C57,'Detalii blocuri'!F:F,D57)/AL57</f>
        <v>#DIV/0!</v>
      </c>
      <c r="AQ57" s="328" t="e">
        <f>SUMIFS('Detalii blocuri'!N:N,'Detalii blocuri'!AD:AD,"*cf1*",'Detalii blocuri'!E:E,C57,'Detalii blocuri'!F:F,D57)/AL57</f>
        <v>#DIV/0!</v>
      </c>
      <c r="AR57" s="329" t="e">
        <f>SUMIFS('Detalii blocuri'!N:N,'Detalii blocuri'!AD:AD,"*cf2*",'Detalii blocuri'!E:E,C57,'Detalii blocuri'!F:F,D57)/AL57</f>
        <v>#DIV/0!</v>
      </c>
      <c r="AS57" s="330" t="e">
        <f>SUMIFS('Detalii blocuri'!N:N,'Detalii blocuri'!AD:AD,"*cf3*",'Detalii blocuri'!E:E,C57,'Detalii blocuri'!F:F,D57)/AL57</f>
        <v>#DIV/0!</v>
      </c>
      <c r="AT57" s="330" t="e">
        <f>SUMIFS('Detalii blocuri'!N:N,'Detalii blocuri'!AD:AD,"*cămin*",'Detalii blocuri'!E:E,C57,'Detalii blocuri'!F:F,D57)/AL57</f>
        <v>#DIV/0!</v>
      </c>
      <c r="AU57" s="330" t="e">
        <f t="shared" si="21"/>
        <v>#DIV/0!</v>
      </c>
      <c r="AV57" s="331">
        <f>SUMIFS('Detalii blocuri'!O:O,'Detalii blocuri'!E:E,C57,'Detalii blocuri'!F:F,D57)</f>
        <v>0</v>
      </c>
      <c r="AW57" s="332">
        <f>SUMIFS('Detalii blocuri'!P:P,'Detalii blocuri'!E:E,C57,'Detalii blocuri'!F:F,D57)</f>
        <v>0</v>
      </c>
      <c r="AX57" s="332">
        <f>SUMIFS('Detalii blocuri'!Q:Q,'Detalii blocuri'!E:E,C57,'Detalii blocuri'!F:F,D57)</f>
        <v>0</v>
      </c>
      <c r="AY57" s="332">
        <f>SUMIFS('Detalii blocuri'!R:R,'Detalii blocuri'!E:E,C57,'Detalii blocuri'!F:F,D57)</f>
        <v>0</v>
      </c>
      <c r="AZ57" s="332">
        <f>SUMIFS('Detalii blocuri'!S:S,'Detalii blocuri'!E:E,C57,'Detalii blocuri'!F:F,D57)</f>
        <v>0</v>
      </c>
      <c r="BA57" s="332">
        <f>SUMIFS('Detalii blocuri'!T:T,'Detalii blocuri'!E:E,C57,'Detalii blocuri'!F:F,D57)</f>
        <v>0</v>
      </c>
      <c r="BB57" s="333">
        <f t="shared" si="22"/>
        <v>0</v>
      </c>
      <c r="BC57" s="100" t="e">
        <f t="shared" si="23"/>
        <v>#DIV/0!</v>
      </c>
      <c r="BD57" s="97" t="e">
        <f t="shared" si="24"/>
        <v>#DIV/0!</v>
      </c>
      <c r="BE57" s="97" t="e">
        <f t="shared" si="25"/>
        <v>#DIV/0!</v>
      </c>
      <c r="BF57" s="97" t="e">
        <f t="shared" si="26"/>
        <v>#DIV/0!</v>
      </c>
      <c r="BG57" s="97" t="e">
        <f t="shared" si="27"/>
        <v>#DIV/0!</v>
      </c>
      <c r="BH57" s="98" t="e">
        <f t="shared" si="28"/>
        <v>#DIV/0!</v>
      </c>
      <c r="BI57" s="105">
        <f>COUNTIFS('Detalii blocuri'!$E:$E,$C57,'Detalii blocuri'!$F:$F,$D57,'Detalii blocuri'!$AB:$AB,BI$4)</f>
        <v>0</v>
      </c>
      <c r="BJ57" s="106">
        <f>COUNTIFS('Detalii blocuri'!$E:$E,$C57,'Detalii blocuri'!$F:$F,$D57,'Detalii blocuri'!$AB:$AB,BJ$4)</f>
        <v>0</v>
      </c>
      <c r="BK57" s="106">
        <f>COUNTIFS('Detalii blocuri'!$E:$E,$C57,'Detalii blocuri'!$F:$F,$D57,'Detalii blocuri'!$AB:$AB,BK$4)</f>
        <v>0</v>
      </c>
      <c r="BL57" s="106">
        <f>COUNTIFS('Detalii blocuri'!$E:$E,$C57,'Detalii blocuri'!$F:$F,$D57,'Detalii blocuri'!$AB:$AB,BL$4)</f>
        <v>0</v>
      </c>
      <c r="BM57" s="106">
        <f>COUNTIFS('Detalii blocuri'!$E:$E,$C57,'Detalii blocuri'!$F:$F,$D57,'Detalii blocuri'!$AB:$AB,BM$4)</f>
        <v>0</v>
      </c>
      <c r="BN57" s="45">
        <f>COUNTIFS('Detalii blocuri'!$E:$E,$C57,'Detalii blocuri'!$F:$F,$D57,'Detalii blocuri'!$AB:$AB,BN$4)</f>
        <v>0</v>
      </c>
      <c r="BO57" s="106">
        <f>COUNTIFS('Detalii blocuri'!$E:$E,$C57,'Detalii blocuri'!$F:$F,$D57,'Detalii blocuri'!$AB:$AB,BO$4)</f>
        <v>0</v>
      </c>
      <c r="BP57" s="106">
        <f>COUNTIFS('Detalii blocuri'!$E:$E,$C57,'Detalii blocuri'!$F:$F,$D57,'Detalii blocuri'!$AB:$AB,BP$4)</f>
        <v>0</v>
      </c>
      <c r="BQ57" s="45">
        <f>COUNTIFS('Detalii blocuri'!$E:$E,$C57,'Detalii blocuri'!$F:$F,$D57,'Detalii blocuri'!$AB:$AB,BQ$4)</f>
        <v>0</v>
      </c>
      <c r="BR57" s="106">
        <f>COUNTIFS('Detalii blocuri'!$E:$E,$C57,'Detalii blocuri'!$F:$F,$D57,'Detalii blocuri'!$AB:$AB,BR$4)</f>
        <v>0</v>
      </c>
      <c r="BS57" s="106">
        <f>COUNTIFS('Detalii blocuri'!$E:$E,$C57,'Detalii blocuri'!$F:$F,$D57,'Detalii blocuri'!$AB:$AB,BS$4)</f>
        <v>0</v>
      </c>
      <c r="BT57" s="45">
        <f>COUNTIFS('Detalii blocuri'!$E:$E,$C57,'Detalii blocuri'!$F:$F,$D57,'Detalii blocuri'!$AB:$AB,BT$4)</f>
        <v>0</v>
      </c>
      <c r="BU57" s="106">
        <f>COUNTIFS('Detalii blocuri'!$E:$E,$C57,'Detalii blocuri'!$F:$F,$D57,'Detalii blocuri'!$AB:$AB,BU$4)</f>
        <v>0</v>
      </c>
      <c r="BV57" s="106">
        <f>COUNTIFS('Detalii blocuri'!$E:$E,$C57,'Detalii blocuri'!$F:$F,$D57,'Detalii blocuri'!$AB:$AB,BV$4)</f>
        <v>0</v>
      </c>
      <c r="BW57" s="107">
        <f>SUMIFS('Detalii blocuri'!$K:$K,'Detalii blocuri'!$E:$E,$C57,'Detalii blocuri'!$F:$F,$D57,'Detalii blocuri'!$AB:$AB,BW$4)</f>
        <v>0</v>
      </c>
      <c r="BX57" s="108">
        <f>SUMIFS('Detalii blocuri'!$K:$K,'Detalii blocuri'!$E:$E,$C57,'Detalii blocuri'!$F:$F,$D57,'Detalii blocuri'!$AB:$AB,BX$4)</f>
        <v>0</v>
      </c>
      <c r="BY57" s="108">
        <f>SUMIFS('Detalii blocuri'!$K:$K,'Detalii blocuri'!$E:$E,$C57,'Detalii blocuri'!$F:$F,$D57,'Detalii blocuri'!$AB:$AB,BY$4)</f>
        <v>0</v>
      </c>
      <c r="BZ57" s="108">
        <f>SUMIFS('Detalii blocuri'!$K:$K,'Detalii blocuri'!$E:$E,$C57,'Detalii blocuri'!$F:$F,$D57,'Detalii blocuri'!$AB:$AB,BZ$4)</f>
        <v>0</v>
      </c>
      <c r="CA57" s="108">
        <f>SUMIFS('Detalii blocuri'!$K:$K,'Detalii blocuri'!$E:$E,$C57,'Detalii blocuri'!$F:$F,$D57,'Detalii blocuri'!$AB:$AB,CA$4)</f>
        <v>0</v>
      </c>
      <c r="CB57" s="46">
        <f>SUMIFS('Detalii blocuri'!$K:$K,'Detalii blocuri'!$E:$E,$C57,'Detalii blocuri'!$F:$F,$D57,'Detalii blocuri'!$AB:$AB,CB$4)</f>
        <v>0</v>
      </c>
      <c r="CC57" s="108">
        <f>SUMIFS('Detalii blocuri'!$K:$K,'Detalii blocuri'!$E:$E,$C57,'Detalii blocuri'!$F:$F,$D57,'Detalii blocuri'!$AB:$AB,CC$4)</f>
        <v>0</v>
      </c>
      <c r="CD57" s="108">
        <f>SUMIFS('Detalii blocuri'!$K:$K,'Detalii blocuri'!$E:$E,$C57,'Detalii blocuri'!$F:$F,$D57,'Detalii blocuri'!$AB:$AB,CD$4)</f>
        <v>0</v>
      </c>
      <c r="CE57" s="46">
        <f>SUMIFS('Detalii blocuri'!$K:$K,'Detalii blocuri'!$E:$E,$C57,'Detalii blocuri'!$F:$F,$D57,'Detalii blocuri'!$AB:$AB,CE$4)</f>
        <v>0</v>
      </c>
      <c r="CF57" s="108">
        <f>SUMIFS('Detalii blocuri'!$K:$K,'Detalii blocuri'!$E:$E,$C57,'Detalii blocuri'!$F:$F,$D57,'Detalii blocuri'!$AB:$AB,CF$4)</f>
        <v>0</v>
      </c>
      <c r="CG57" s="108">
        <f>SUMIFS('Detalii blocuri'!$K:$K,'Detalii blocuri'!$E:$E,$C57,'Detalii blocuri'!$F:$F,$D57,'Detalii blocuri'!$AB:$AB,CG$4)</f>
        <v>0</v>
      </c>
      <c r="CH57" s="46">
        <f>SUMIFS('Detalii blocuri'!$K:$K,'Detalii blocuri'!$E:$E,$C57,'Detalii blocuri'!$F:$F,$D57,'Detalii blocuri'!$AB:$AB,CH$4)</f>
        <v>0</v>
      </c>
      <c r="CI57" s="108">
        <f>SUMIFS('Detalii blocuri'!$K:$K,'Detalii blocuri'!$E:$E,$C57,'Detalii blocuri'!$F:$F,$D57,'Detalii blocuri'!$AB:$AB,CI$4)</f>
        <v>0</v>
      </c>
      <c r="CJ57" s="108">
        <f>SUMIFS('Detalii blocuri'!$K:$K,'Detalii blocuri'!$E:$E,$C57,'Detalii blocuri'!$F:$F,$D57,'Detalii blocuri'!$AB:$AB,CJ$4)</f>
        <v>0</v>
      </c>
      <c r="CK57" s="109">
        <f>SUMIFS('Detalii blocuri'!$N:$N,'Detalii blocuri'!$E:$E,$C57,'Detalii blocuri'!$F:$F,$D57,'Detalii blocuri'!$AB:$AB,BW$4)</f>
        <v>0</v>
      </c>
      <c r="CL57" s="110">
        <f>SUMIFS('Detalii blocuri'!$N:$N,'Detalii blocuri'!$E:$E,$C57,'Detalii blocuri'!$F:$F,$D57,'Detalii blocuri'!$AB:$AB,BX$4)</f>
        <v>0</v>
      </c>
      <c r="CM57" s="110">
        <f>SUMIFS('Detalii blocuri'!$N:$N,'Detalii blocuri'!$E:$E,$C57,'Detalii blocuri'!$F:$F,$D57,'Detalii blocuri'!$AB:$AB,BY$4)</f>
        <v>0</v>
      </c>
      <c r="CN57" s="110">
        <f>SUMIFS('Detalii blocuri'!$N:$N,'Detalii blocuri'!$E:$E,$C57,'Detalii blocuri'!$F:$F,$D57,'Detalii blocuri'!$AB:$AB,BZ$4)</f>
        <v>0</v>
      </c>
      <c r="CO57" s="110">
        <f>SUMIFS('Detalii blocuri'!$N:$N,'Detalii blocuri'!$E:$E,$C57,'Detalii blocuri'!$F:$F,$D57,'Detalii blocuri'!$AB:$AB,CA$4)</f>
        <v>0</v>
      </c>
      <c r="CP57" s="48">
        <f>SUMIFS('Detalii blocuri'!$N:$N,'Detalii blocuri'!$E:$E,$C57,'Detalii blocuri'!$F:$F,$D57,'Detalii blocuri'!$AB:$AB,CB$4)</f>
        <v>0</v>
      </c>
      <c r="CQ57" s="110">
        <f>SUMIFS('Detalii blocuri'!$N:$N,'Detalii blocuri'!$E:$E,$C57,'Detalii blocuri'!$F:$F,$D57,'Detalii blocuri'!$AB:$AB,CC$4)</f>
        <v>0</v>
      </c>
      <c r="CR57" s="110">
        <f>SUMIFS('Detalii blocuri'!$N:$N,'Detalii blocuri'!$E:$E,$C57,'Detalii blocuri'!$F:$F,$D57,'Detalii blocuri'!$AB:$AB,CD$4)</f>
        <v>0</v>
      </c>
      <c r="CS57" s="48">
        <f>SUMIFS('Detalii blocuri'!$N:$N,'Detalii blocuri'!$E:$E,$C57,'Detalii blocuri'!$F:$F,$D57,'Detalii blocuri'!$AB:$AB,CE$4)</f>
        <v>0</v>
      </c>
      <c r="CT57" s="110">
        <f>SUMIFS('Detalii blocuri'!$N:$N,'Detalii blocuri'!$E:$E,$C57,'Detalii blocuri'!$F:$F,$D57,'Detalii blocuri'!$AB:$AB,CF$4)</f>
        <v>0</v>
      </c>
      <c r="CU57" s="110">
        <f>SUMIFS('Detalii blocuri'!$N:$N,'Detalii blocuri'!$E:$E,$C57,'Detalii blocuri'!$F:$F,$D57,'Detalii blocuri'!$AB:$AB,CG$4)</f>
        <v>0</v>
      </c>
      <c r="CV57" s="48">
        <f>SUMIFS('Detalii blocuri'!$N:$N,'Detalii blocuri'!$E:$E,$C57,'Detalii blocuri'!$F:$F,$D57,'Detalii blocuri'!$AB:$AB,CH$4)</f>
        <v>0</v>
      </c>
      <c r="CW57" s="110">
        <f>SUMIFS('Detalii blocuri'!$N:$N,'Detalii blocuri'!$E:$E,$C57,'Detalii blocuri'!$F:$F,$D57,'Detalii blocuri'!$AB:$AB,CI$4)</f>
        <v>0</v>
      </c>
      <c r="CX57" s="110">
        <f>SUMIFS('Detalii blocuri'!$N:$N,'Detalii blocuri'!$E:$E,$C57,'Detalii blocuri'!$F:$F,$D57,'Detalii blocuri'!$AB:$AB,CJ$4)</f>
        <v>0</v>
      </c>
      <c r="CY57" s="111">
        <f>COUNTIFS('Detalii blocuri'!$E:$E,$C57,'Detalii blocuri'!$F:$F,$D57,'Detalii blocuri'!$L:$L,CY$3)</f>
        <v>0</v>
      </c>
      <c r="CZ57" s="112">
        <f>COUNTIFS('Detalii blocuri'!$E:$E,$C57,'Detalii blocuri'!$F:$F,$D57,'Detalii blocuri'!$L:$L,CZ$3)</f>
        <v>0</v>
      </c>
      <c r="DA57" s="112">
        <f>COUNTIFS('Detalii blocuri'!$E:$E,$C57,'Detalii blocuri'!$F:$F,$D57,'Detalii blocuri'!$L:$L,DA$3)</f>
        <v>0</v>
      </c>
      <c r="DB57" s="112">
        <f>COUNTIFS('Detalii blocuri'!$E:$E,$C57,'Detalii blocuri'!$F:$F,$D57,'Detalii blocuri'!$L:$L,DB$3)</f>
        <v>0</v>
      </c>
      <c r="DC57" s="112">
        <f>COUNTIFS('Detalii blocuri'!$E:$E,$C57,'Detalii blocuri'!$F:$F,$D57,'Detalii blocuri'!$L:$L,DC$3)</f>
        <v>0</v>
      </c>
      <c r="DD57" s="140">
        <f>COUNTIFS('Detalii blocuri'!$E:$E,$C57,'Detalii blocuri'!$F:$F,$D57,'Detalii blocuri'!$L:$L,DD$3)</f>
        <v>0</v>
      </c>
      <c r="DE57" s="112">
        <f>COUNTIFS('Detalii blocuri'!$E:$E,$C57,'Detalii blocuri'!$F:$F,$D57,'Detalii blocuri'!$L:$L,DE$3)</f>
        <v>0</v>
      </c>
      <c r="DF57" s="112">
        <f>COUNTIFS('Detalii blocuri'!$E:$E,$C57,'Detalii blocuri'!$F:$F,$D57,'Detalii blocuri'!$L:$L,DF$3)</f>
        <v>0</v>
      </c>
      <c r="DG57" s="112">
        <f>COUNTIFS('Detalii blocuri'!$E:$E,$C57,'Detalii blocuri'!$F:$F,$D57,'Detalii blocuri'!$L:$L,DG$3)</f>
        <v>0</v>
      </c>
      <c r="DH57" s="112">
        <f>COUNTIFS('Detalii blocuri'!$E:$E,$C57,'Detalii blocuri'!$F:$F,$D57,'Detalii blocuri'!$L:$L,DH$3)</f>
        <v>0</v>
      </c>
      <c r="DI57" s="140">
        <f>COUNTIFS('Detalii blocuri'!$E:$E,$C57,'Detalii blocuri'!$F:$F,$D57,'Detalii blocuri'!$L:$L,DI$3)</f>
        <v>0</v>
      </c>
      <c r="DJ57" s="112">
        <f>COUNTIFS('Detalii blocuri'!$E:$E,$C57,'Detalii blocuri'!$F:$F,$D57,'Detalii blocuri'!$L:$L,DJ$3)</f>
        <v>0</v>
      </c>
      <c r="DK57" s="112">
        <f>COUNTIFS('Detalii blocuri'!$E:$E,$C57,'Detalii blocuri'!$F:$F,$D57,'Detalii blocuri'!$L:$L,DK$3)</f>
        <v>0</v>
      </c>
      <c r="DL57" s="112">
        <f>COUNTIFS('Detalii blocuri'!$E:$E,$C57,'Detalii blocuri'!$F:$F,$D57,'Detalii blocuri'!$L:$L,DL$3)</f>
        <v>0</v>
      </c>
      <c r="DM57" s="112">
        <f>COUNTIFS('Detalii blocuri'!$E:$E,$C57,'Detalii blocuri'!$F:$F,$D57,'Detalii blocuri'!$L:$L,DM$3)</f>
        <v>0</v>
      </c>
      <c r="DN57" s="140">
        <f>COUNTIFS('Detalii blocuri'!$E:$E,$C57,'Detalii blocuri'!$F:$F,$D57,'Detalii blocuri'!$L:$L,DN$3)</f>
        <v>0</v>
      </c>
      <c r="DO57" s="112">
        <f>COUNTIFS('Detalii blocuri'!$E:$E,$C57,'Detalii blocuri'!$F:$F,$D57,'Detalii blocuri'!$L:$L,DO$3)</f>
        <v>0</v>
      </c>
      <c r="DP57" s="112">
        <f>COUNTIFS('Detalii blocuri'!$E:$E,$C57,'Detalii blocuri'!$F:$F,$D57,'Detalii blocuri'!$L:$L,DP$3)</f>
        <v>0</v>
      </c>
      <c r="DQ57" s="112">
        <f>COUNTIFS('Detalii blocuri'!$E:$E,$C57,'Detalii blocuri'!$F:$F,$D57,'Detalii blocuri'!$L:$L,DQ$3)</f>
        <v>0</v>
      </c>
      <c r="DR57" s="112">
        <f>COUNTIFS('Detalii blocuri'!$E:$E,$C57,'Detalii blocuri'!$F:$F,$D57,'Detalii blocuri'!$L:$L,DR$3)</f>
        <v>0</v>
      </c>
      <c r="DS57" s="140">
        <f>COUNTIFS('Detalii blocuri'!$E:$E,$C57,'Detalii blocuri'!$F:$F,$D57,'Detalii blocuri'!$L:$L,DS$3)</f>
        <v>0</v>
      </c>
      <c r="DT57" s="112">
        <f>COUNTIFS('Detalii blocuri'!$E:$E,$C57,'Detalii blocuri'!$F:$F,$D57,'Detalii blocuri'!$L:$L,DT$3)</f>
        <v>0</v>
      </c>
      <c r="DU57" s="112">
        <f>COUNTIFS('Detalii blocuri'!$E:$E,$C57,'Detalii blocuri'!$F:$F,$D57,'Detalii blocuri'!$L:$L,DU$3)</f>
        <v>0</v>
      </c>
      <c r="DV57" s="112">
        <f>COUNTIFS('Detalii blocuri'!$E:$E,$C57,'Detalii blocuri'!$F:$F,$D57,'Detalii blocuri'!$L:$L,DV$3)</f>
        <v>0</v>
      </c>
      <c r="DW57" s="112">
        <f>COUNTIFS('Detalii blocuri'!$E:$E,$C57,'Detalii blocuri'!$F:$F,$D57,'Detalii blocuri'!$L:$L,DW$3)</f>
        <v>0</v>
      </c>
      <c r="DX57" s="140">
        <f>COUNTIFS('Detalii blocuri'!$E:$E,$C57,'Detalii blocuri'!$F:$F,$D57,'Detalii blocuri'!$L:$L,DX$3)</f>
        <v>0</v>
      </c>
      <c r="DY57" s="112">
        <f>COUNTIFS('Detalii blocuri'!$E:$E,$C57,'Detalii blocuri'!$F:$F,$D57,'Detalii blocuri'!$L:$L,DY$3)</f>
        <v>0</v>
      </c>
      <c r="DZ57" s="112">
        <f>COUNTIFS('Detalii blocuri'!$E:$E,$C57,'Detalii blocuri'!$F:$F,$D57,'Detalii blocuri'!$L:$L,DZ$3)</f>
        <v>0</v>
      </c>
      <c r="EA57" s="112">
        <f>COUNTIFS('Detalii blocuri'!$E:$E,$C57,'Detalii blocuri'!$F:$F,$D57,'Detalii blocuri'!$L:$L,EA$3)</f>
        <v>0</v>
      </c>
    </row>
    <row r="58" spans="2:131">
      <c r="B58" s="258" t="s">
        <v>650</v>
      </c>
      <c r="C58" s="363" t="s">
        <v>206</v>
      </c>
      <c r="D58" s="261" t="s">
        <v>1078</v>
      </c>
      <c r="E58" s="261"/>
      <c r="F58" s="262" t="s">
        <v>1054</v>
      </c>
      <c r="G58" s="300" t="s">
        <v>9</v>
      </c>
      <c r="H58" s="257" t="s">
        <v>9</v>
      </c>
      <c r="I58" s="318"/>
      <c r="J58" s="259">
        <v>46.51</v>
      </c>
      <c r="K58" s="259">
        <v>23.92</v>
      </c>
      <c r="L58" s="319">
        <v>4750</v>
      </c>
      <c r="M58" s="320">
        <v>4268</v>
      </c>
      <c r="N58" s="320">
        <v>4450</v>
      </c>
      <c r="O58" s="320">
        <v>4376</v>
      </c>
      <c r="P58" s="320"/>
      <c r="Q58" s="320"/>
      <c r="R58" s="320"/>
      <c r="S58" s="320"/>
      <c r="T58" s="320"/>
      <c r="U58" s="320"/>
      <c r="V58" s="321"/>
      <c r="W58" s="334">
        <f t="shared" si="29"/>
        <v>1.0854661791590494</v>
      </c>
      <c r="X58" s="335" t="str">
        <f t="shared" si="30"/>
        <v/>
      </c>
      <c r="Y58" s="301"/>
      <c r="Z58" s="301"/>
      <c r="AA58" s="301">
        <f t="shared" si="18"/>
        <v>0</v>
      </c>
      <c r="AB58" s="68">
        <f t="shared" si="16"/>
        <v>0</v>
      </c>
      <c r="AC58" s="301" t="e">
        <f t="shared" si="17"/>
        <v>#DIV/0!</v>
      </c>
      <c r="AD58" s="301">
        <v>3</v>
      </c>
      <c r="AE58" s="322"/>
      <c r="AF58" s="323" t="e">
        <f>COUNTIFS('Detalii blocuri'!AI:AI,"*/planuri*",'Detalii blocuri'!E:E,C58,'Detalii blocuri'!F:F,D58)/AJ58</f>
        <v>#DIV/0!</v>
      </c>
      <c r="AG58" s="324" t="e">
        <f>COUNTIFS('Detalii blocuri'!K:K,"&gt;0",'Detalii blocuri'!E:E,C58,'Detalii blocuri'!F:F,D58)/AJ58</f>
        <v>#DIV/0!</v>
      </c>
      <c r="AH58" s="324" t="e">
        <f>COUNTIFS('Detalii blocuri'!N:N,"&gt;0",'Detalii blocuri'!E:E,C58,'Detalii blocuri'!F:F,D58)/AJ58</f>
        <v>#DIV/0!</v>
      </c>
      <c r="AI58" s="325" t="e">
        <f t="shared" si="19"/>
        <v>#DIV/0!</v>
      </c>
      <c r="AJ58" s="326">
        <f>COUNTIFS('Detalii blocuri'!C:C,"&gt;0",'Detalii blocuri'!E:E,C58,'Detalii blocuri'!F:F,D58)</f>
        <v>0</v>
      </c>
      <c r="AK58" s="47">
        <f>SUMIFS('Detalii blocuri'!K:K,'Detalii blocuri'!E:E,C58,'Detalii blocuri'!F:F,D58)</f>
        <v>0</v>
      </c>
      <c r="AL58" s="47">
        <f>SUMIFS('Detalii blocuri'!N:N,'Detalii blocuri'!E:E,C58,'Detalii blocuri'!F:F,D58)</f>
        <v>0</v>
      </c>
      <c r="AM58" s="327" t="e">
        <f t="shared" si="20"/>
        <v>#DIV/0!</v>
      </c>
      <c r="AN58" s="65" t="e">
        <f>COUNTIFS('Detalii blocuri'!C:C,"&gt;0",'Detalii blocuri'!J:J,"da*",'Detalii blocuri'!E:E,C58,'Detalii blocuri'!F:F,D58)/AJ58</f>
        <v>#DIV/0!</v>
      </c>
      <c r="AO58" s="66" t="e">
        <f>SUMIFS('Detalii blocuri'!K:K,'Detalii blocuri'!J:J,"da*",'Detalii blocuri'!E:E,C58,'Detalii blocuri'!F:F,D58)/AK58</f>
        <v>#DIV/0!</v>
      </c>
      <c r="AP58" s="67" t="e">
        <f>SUMIFS('Detalii blocuri'!N:N,'Detalii blocuri'!J:J,"da*",'Detalii blocuri'!E:E,C58,'Detalii blocuri'!F:F,D58)/AL58</f>
        <v>#DIV/0!</v>
      </c>
      <c r="AQ58" s="328" t="e">
        <f>SUMIFS('Detalii blocuri'!N:N,'Detalii blocuri'!AD:AD,"*cf1*",'Detalii blocuri'!E:E,C58,'Detalii blocuri'!F:F,D58)/AL58</f>
        <v>#DIV/0!</v>
      </c>
      <c r="AR58" s="329" t="e">
        <f>SUMIFS('Detalii blocuri'!N:N,'Detalii blocuri'!AD:AD,"*cf2*",'Detalii blocuri'!E:E,C58,'Detalii blocuri'!F:F,D58)/AL58</f>
        <v>#DIV/0!</v>
      </c>
      <c r="AS58" s="330" t="e">
        <f>SUMIFS('Detalii blocuri'!N:N,'Detalii blocuri'!AD:AD,"*cf3*",'Detalii blocuri'!E:E,C58,'Detalii blocuri'!F:F,D58)/AL58</f>
        <v>#DIV/0!</v>
      </c>
      <c r="AT58" s="330" t="e">
        <f>SUMIFS('Detalii blocuri'!N:N,'Detalii blocuri'!AD:AD,"*cămin*",'Detalii blocuri'!E:E,C58,'Detalii blocuri'!F:F,D58)/AL58</f>
        <v>#DIV/0!</v>
      </c>
      <c r="AU58" s="330" t="e">
        <f t="shared" si="21"/>
        <v>#DIV/0!</v>
      </c>
      <c r="AV58" s="331">
        <f>SUMIFS('Detalii blocuri'!O:O,'Detalii blocuri'!E:E,C58,'Detalii blocuri'!F:F,D58)</f>
        <v>0</v>
      </c>
      <c r="AW58" s="332">
        <f>SUMIFS('Detalii blocuri'!P:P,'Detalii blocuri'!E:E,C58,'Detalii blocuri'!F:F,D58)</f>
        <v>0</v>
      </c>
      <c r="AX58" s="332">
        <f>SUMIFS('Detalii blocuri'!Q:Q,'Detalii blocuri'!E:E,C58,'Detalii blocuri'!F:F,D58)</f>
        <v>0</v>
      </c>
      <c r="AY58" s="332">
        <f>SUMIFS('Detalii blocuri'!R:R,'Detalii blocuri'!E:E,C58,'Detalii blocuri'!F:F,D58)</f>
        <v>0</v>
      </c>
      <c r="AZ58" s="332">
        <f>SUMIFS('Detalii blocuri'!S:S,'Detalii blocuri'!E:E,C58,'Detalii blocuri'!F:F,D58)</f>
        <v>0</v>
      </c>
      <c r="BA58" s="332">
        <f>SUMIFS('Detalii blocuri'!T:T,'Detalii blocuri'!E:E,C58,'Detalii blocuri'!F:F,D58)</f>
        <v>0</v>
      </c>
      <c r="BB58" s="333">
        <f t="shared" si="22"/>
        <v>0</v>
      </c>
      <c r="BC58" s="100" t="e">
        <f t="shared" si="23"/>
        <v>#DIV/0!</v>
      </c>
      <c r="BD58" s="97" t="e">
        <f t="shared" si="24"/>
        <v>#DIV/0!</v>
      </c>
      <c r="BE58" s="97" t="e">
        <f t="shared" si="25"/>
        <v>#DIV/0!</v>
      </c>
      <c r="BF58" s="97" t="e">
        <f t="shared" si="26"/>
        <v>#DIV/0!</v>
      </c>
      <c r="BG58" s="97" t="e">
        <f t="shared" si="27"/>
        <v>#DIV/0!</v>
      </c>
      <c r="BH58" s="98" t="e">
        <f t="shared" si="28"/>
        <v>#DIV/0!</v>
      </c>
      <c r="BI58" s="105">
        <f>COUNTIFS('Detalii blocuri'!$E:$E,$C58,'Detalii blocuri'!$F:$F,$D58,'Detalii blocuri'!$AB:$AB,BI$4)</f>
        <v>0</v>
      </c>
      <c r="BJ58" s="106">
        <f>COUNTIFS('Detalii blocuri'!$E:$E,$C58,'Detalii blocuri'!$F:$F,$D58,'Detalii blocuri'!$AB:$AB,BJ$4)</f>
        <v>0</v>
      </c>
      <c r="BK58" s="106">
        <f>COUNTIFS('Detalii blocuri'!$E:$E,$C58,'Detalii blocuri'!$F:$F,$D58,'Detalii blocuri'!$AB:$AB,BK$4)</f>
        <v>0</v>
      </c>
      <c r="BL58" s="106">
        <f>COUNTIFS('Detalii blocuri'!$E:$E,$C58,'Detalii blocuri'!$F:$F,$D58,'Detalii blocuri'!$AB:$AB,BL$4)</f>
        <v>0</v>
      </c>
      <c r="BM58" s="106">
        <f>COUNTIFS('Detalii blocuri'!$E:$E,$C58,'Detalii blocuri'!$F:$F,$D58,'Detalii blocuri'!$AB:$AB,BM$4)</f>
        <v>0</v>
      </c>
      <c r="BN58" s="45">
        <f>COUNTIFS('Detalii blocuri'!$E:$E,$C58,'Detalii blocuri'!$F:$F,$D58,'Detalii blocuri'!$AB:$AB,BN$4)</f>
        <v>0</v>
      </c>
      <c r="BO58" s="106">
        <f>COUNTIFS('Detalii blocuri'!$E:$E,$C58,'Detalii blocuri'!$F:$F,$D58,'Detalii blocuri'!$AB:$AB,BO$4)</f>
        <v>0</v>
      </c>
      <c r="BP58" s="106">
        <f>COUNTIFS('Detalii blocuri'!$E:$E,$C58,'Detalii blocuri'!$F:$F,$D58,'Detalii blocuri'!$AB:$AB,BP$4)</f>
        <v>0</v>
      </c>
      <c r="BQ58" s="45">
        <f>COUNTIFS('Detalii blocuri'!$E:$E,$C58,'Detalii blocuri'!$F:$F,$D58,'Detalii blocuri'!$AB:$AB,BQ$4)</f>
        <v>0</v>
      </c>
      <c r="BR58" s="106">
        <f>COUNTIFS('Detalii blocuri'!$E:$E,$C58,'Detalii blocuri'!$F:$F,$D58,'Detalii blocuri'!$AB:$AB,BR$4)</f>
        <v>0</v>
      </c>
      <c r="BS58" s="106">
        <f>COUNTIFS('Detalii blocuri'!$E:$E,$C58,'Detalii blocuri'!$F:$F,$D58,'Detalii blocuri'!$AB:$AB,BS$4)</f>
        <v>0</v>
      </c>
      <c r="BT58" s="45">
        <f>COUNTIFS('Detalii blocuri'!$E:$E,$C58,'Detalii blocuri'!$F:$F,$D58,'Detalii blocuri'!$AB:$AB,BT$4)</f>
        <v>0</v>
      </c>
      <c r="BU58" s="106">
        <f>COUNTIFS('Detalii blocuri'!$E:$E,$C58,'Detalii blocuri'!$F:$F,$D58,'Detalii blocuri'!$AB:$AB,BU$4)</f>
        <v>0</v>
      </c>
      <c r="BV58" s="106">
        <f>COUNTIFS('Detalii blocuri'!$E:$E,$C58,'Detalii blocuri'!$F:$F,$D58,'Detalii blocuri'!$AB:$AB,BV$4)</f>
        <v>0</v>
      </c>
      <c r="BW58" s="107">
        <f>SUMIFS('Detalii blocuri'!$K:$K,'Detalii blocuri'!$E:$E,$C58,'Detalii blocuri'!$F:$F,$D58,'Detalii blocuri'!$AB:$AB,BW$4)</f>
        <v>0</v>
      </c>
      <c r="BX58" s="108">
        <f>SUMIFS('Detalii blocuri'!$K:$K,'Detalii blocuri'!$E:$E,$C58,'Detalii blocuri'!$F:$F,$D58,'Detalii blocuri'!$AB:$AB,BX$4)</f>
        <v>0</v>
      </c>
      <c r="BY58" s="108">
        <f>SUMIFS('Detalii blocuri'!$K:$K,'Detalii blocuri'!$E:$E,$C58,'Detalii blocuri'!$F:$F,$D58,'Detalii blocuri'!$AB:$AB,BY$4)</f>
        <v>0</v>
      </c>
      <c r="BZ58" s="108">
        <f>SUMIFS('Detalii blocuri'!$K:$K,'Detalii blocuri'!$E:$E,$C58,'Detalii blocuri'!$F:$F,$D58,'Detalii blocuri'!$AB:$AB,BZ$4)</f>
        <v>0</v>
      </c>
      <c r="CA58" s="108">
        <f>SUMIFS('Detalii blocuri'!$K:$K,'Detalii blocuri'!$E:$E,$C58,'Detalii blocuri'!$F:$F,$D58,'Detalii blocuri'!$AB:$AB,CA$4)</f>
        <v>0</v>
      </c>
      <c r="CB58" s="46">
        <f>SUMIFS('Detalii blocuri'!$K:$K,'Detalii blocuri'!$E:$E,$C58,'Detalii blocuri'!$F:$F,$D58,'Detalii blocuri'!$AB:$AB,CB$4)</f>
        <v>0</v>
      </c>
      <c r="CC58" s="108">
        <f>SUMIFS('Detalii blocuri'!$K:$K,'Detalii blocuri'!$E:$E,$C58,'Detalii blocuri'!$F:$F,$D58,'Detalii blocuri'!$AB:$AB,CC$4)</f>
        <v>0</v>
      </c>
      <c r="CD58" s="108">
        <f>SUMIFS('Detalii blocuri'!$K:$K,'Detalii blocuri'!$E:$E,$C58,'Detalii blocuri'!$F:$F,$D58,'Detalii blocuri'!$AB:$AB,CD$4)</f>
        <v>0</v>
      </c>
      <c r="CE58" s="46">
        <f>SUMIFS('Detalii blocuri'!$K:$K,'Detalii blocuri'!$E:$E,$C58,'Detalii blocuri'!$F:$F,$D58,'Detalii blocuri'!$AB:$AB,CE$4)</f>
        <v>0</v>
      </c>
      <c r="CF58" s="108">
        <f>SUMIFS('Detalii blocuri'!$K:$K,'Detalii blocuri'!$E:$E,$C58,'Detalii blocuri'!$F:$F,$D58,'Detalii blocuri'!$AB:$AB,CF$4)</f>
        <v>0</v>
      </c>
      <c r="CG58" s="108">
        <f>SUMIFS('Detalii blocuri'!$K:$K,'Detalii blocuri'!$E:$E,$C58,'Detalii blocuri'!$F:$F,$D58,'Detalii blocuri'!$AB:$AB,CG$4)</f>
        <v>0</v>
      </c>
      <c r="CH58" s="46">
        <f>SUMIFS('Detalii blocuri'!$K:$K,'Detalii blocuri'!$E:$E,$C58,'Detalii blocuri'!$F:$F,$D58,'Detalii blocuri'!$AB:$AB,CH$4)</f>
        <v>0</v>
      </c>
      <c r="CI58" s="108">
        <f>SUMIFS('Detalii blocuri'!$K:$K,'Detalii blocuri'!$E:$E,$C58,'Detalii blocuri'!$F:$F,$D58,'Detalii blocuri'!$AB:$AB,CI$4)</f>
        <v>0</v>
      </c>
      <c r="CJ58" s="108">
        <f>SUMIFS('Detalii blocuri'!$K:$K,'Detalii blocuri'!$E:$E,$C58,'Detalii blocuri'!$F:$F,$D58,'Detalii blocuri'!$AB:$AB,CJ$4)</f>
        <v>0</v>
      </c>
      <c r="CK58" s="109">
        <f>SUMIFS('Detalii blocuri'!$N:$N,'Detalii blocuri'!$E:$E,$C58,'Detalii blocuri'!$F:$F,$D58,'Detalii blocuri'!$AB:$AB,BW$4)</f>
        <v>0</v>
      </c>
      <c r="CL58" s="110">
        <f>SUMIFS('Detalii blocuri'!$N:$N,'Detalii blocuri'!$E:$E,$C58,'Detalii blocuri'!$F:$F,$D58,'Detalii blocuri'!$AB:$AB,BX$4)</f>
        <v>0</v>
      </c>
      <c r="CM58" s="110">
        <f>SUMIFS('Detalii blocuri'!$N:$N,'Detalii blocuri'!$E:$E,$C58,'Detalii blocuri'!$F:$F,$D58,'Detalii blocuri'!$AB:$AB,BY$4)</f>
        <v>0</v>
      </c>
      <c r="CN58" s="110">
        <f>SUMIFS('Detalii blocuri'!$N:$N,'Detalii blocuri'!$E:$E,$C58,'Detalii blocuri'!$F:$F,$D58,'Detalii blocuri'!$AB:$AB,BZ$4)</f>
        <v>0</v>
      </c>
      <c r="CO58" s="110">
        <f>SUMIFS('Detalii blocuri'!$N:$N,'Detalii blocuri'!$E:$E,$C58,'Detalii blocuri'!$F:$F,$D58,'Detalii blocuri'!$AB:$AB,CA$4)</f>
        <v>0</v>
      </c>
      <c r="CP58" s="48">
        <f>SUMIFS('Detalii blocuri'!$N:$N,'Detalii blocuri'!$E:$E,$C58,'Detalii blocuri'!$F:$F,$D58,'Detalii blocuri'!$AB:$AB,CB$4)</f>
        <v>0</v>
      </c>
      <c r="CQ58" s="110">
        <f>SUMIFS('Detalii blocuri'!$N:$N,'Detalii blocuri'!$E:$E,$C58,'Detalii blocuri'!$F:$F,$D58,'Detalii blocuri'!$AB:$AB,CC$4)</f>
        <v>0</v>
      </c>
      <c r="CR58" s="110">
        <f>SUMIFS('Detalii blocuri'!$N:$N,'Detalii blocuri'!$E:$E,$C58,'Detalii blocuri'!$F:$F,$D58,'Detalii blocuri'!$AB:$AB,CD$4)</f>
        <v>0</v>
      </c>
      <c r="CS58" s="48">
        <f>SUMIFS('Detalii blocuri'!$N:$N,'Detalii blocuri'!$E:$E,$C58,'Detalii blocuri'!$F:$F,$D58,'Detalii blocuri'!$AB:$AB,CE$4)</f>
        <v>0</v>
      </c>
      <c r="CT58" s="110">
        <f>SUMIFS('Detalii blocuri'!$N:$N,'Detalii blocuri'!$E:$E,$C58,'Detalii blocuri'!$F:$F,$D58,'Detalii blocuri'!$AB:$AB,CF$4)</f>
        <v>0</v>
      </c>
      <c r="CU58" s="110">
        <f>SUMIFS('Detalii blocuri'!$N:$N,'Detalii blocuri'!$E:$E,$C58,'Detalii blocuri'!$F:$F,$D58,'Detalii blocuri'!$AB:$AB,CG$4)</f>
        <v>0</v>
      </c>
      <c r="CV58" s="48">
        <f>SUMIFS('Detalii blocuri'!$N:$N,'Detalii blocuri'!$E:$E,$C58,'Detalii blocuri'!$F:$F,$D58,'Detalii blocuri'!$AB:$AB,CH$4)</f>
        <v>0</v>
      </c>
      <c r="CW58" s="110">
        <f>SUMIFS('Detalii blocuri'!$N:$N,'Detalii blocuri'!$E:$E,$C58,'Detalii blocuri'!$F:$F,$D58,'Detalii blocuri'!$AB:$AB,CI$4)</f>
        <v>0</v>
      </c>
      <c r="CX58" s="110">
        <f>SUMIFS('Detalii blocuri'!$N:$N,'Detalii blocuri'!$E:$E,$C58,'Detalii blocuri'!$F:$F,$D58,'Detalii blocuri'!$AB:$AB,CJ$4)</f>
        <v>0</v>
      </c>
      <c r="CY58" s="111">
        <f>COUNTIFS('Detalii blocuri'!$E:$E,$C58,'Detalii blocuri'!$F:$F,$D58,'Detalii blocuri'!$L:$L,CY$3)</f>
        <v>0</v>
      </c>
      <c r="CZ58" s="112">
        <f>COUNTIFS('Detalii blocuri'!$E:$E,$C58,'Detalii blocuri'!$F:$F,$D58,'Detalii blocuri'!$L:$L,CZ$3)</f>
        <v>0</v>
      </c>
      <c r="DA58" s="112">
        <f>COUNTIFS('Detalii blocuri'!$E:$E,$C58,'Detalii blocuri'!$F:$F,$D58,'Detalii blocuri'!$L:$L,DA$3)</f>
        <v>0</v>
      </c>
      <c r="DB58" s="112">
        <f>COUNTIFS('Detalii blocuri'!$E:$E,$C58,'Detalii blocuri'!$F:$F,$D58,'Detalii blocuri'!$L:$L,DB$3)</f>
        <v>0</v>
      </c>
      <c r="DC58" s="112">
        <f>COUNTIFS('Detalii blocuri'!$E:$E,$C58,'Detalii blocuri'!$F:$F,$D58,'Detalii blocuri'!$L:$L,DC$3)</f>
        <v>0</v>
      </c>
      <c r="DD58" s="140">
        <f>COUNTIFS('Detalii blocuri'!$E:$E,$C58,'Detalii blocuri'!$F:$F,$D58,'Detalii blocuri'!$L:$L,DD$3)</f>
        <v>0</v>
      </c>
      <c r="DE58" s="112">
        <f>COUNTIFS('Detalii blocuri'!$E:$E,$C58,'Detalii blocuri'!$F:$F,$D58,'Detalii blocuri'!$L:$L,DE$3)</f>
        <v>0</v>
      </c>
      <c r="DF58" s="112">
        <f>COUNTIFS('Detalii blocuri'!$E:$E,$C58,'Detalii blocuri'!$F:$F,$D58,'Detalii blocuri'!$L:$L,DF$3)</f>
        <v>0</v>
      </c>
      <c r="DG58" s="112">
        <f>COUNTIFS('Detalii blocuri'!$E:$E,$C58,'Detalii blocuri'!$F:$F,$D58,'Detalii blocuri'!$L:$L,DG$3)</f>
        <v>0</v>
      </c>
      <c r="DH58" s="112">
        <f>COUNTIFS('Detalii blocuri'!$E:$E,$C58,'Detalii blocuri'!$F:$F,$D58,'Detalii blocuri'!$L:$L,DH$3)</f>
        <v>0</v>
      </c>
      <c r="DI58" s="140">
        <f>COUNTIFS('Detalii blocuri'!$E:$E,$C58,'Detalii blocuri'!$F:$F,$D58,'Detalii blocuri'!$L:$L,DI$3)</f>
        <v>0</v>
      </c>
      <c r="DJ58" s="112">
        <f>COUNTIFS('Detalii blocuri'!$E:$E,$C58,'Detalii blocuri'!$F:$F,$D58,'Detalii blocuri'!$L:$L,DJ$3)</f>
        <v>0</v>
      </c>
      <c r="DK58" s="112">
        <f>COUNTIFS('Detalii blocuri'!$E:$E,$C58,'Detalii blocuri'!$F:$F,$D58,'Detalii blocuri'!$L:$L,DK$3)</f>
        <v>0</v>
      </c>
      <c r="DL58" s="112">
        <f>COUNTIFS('Detalii blocuri'!$E:$E,$C58,'Detalii blocuri'!$F:$F,$D58,'Detalii blocuri'!$L:$L,DL$3)</f>
        <v>0</v>
      </c>
      <c r="DM58" s="112">
        <f>COUNTIFS('Detalii blocuri'!$E:$E,$C58,'Detalii blocuri'!$F:$F,$D58,'Detalii blocuri'!$L:$L,DM$3)</f>
        <v>0</v>
      </c>
      <c r="DN58" s="140">
        <f>COUNTIFS('Detalii blocuri'!$E:$E,$C58,'Detalii blocuri'!$F:$F,$D58,'Detalii blocuri'!$L:$L,DN$3)</f>
        <v>0</v>
      </c>
      <c r="DO58" s="112">
        <f>COUNTIFS('Detalii blocuri'!$E:$E,$C58,'Detalii blocuri'!$F:$F,$D58,'Detalii blocuri'!$L:$L,DO$3)</f>
        <v>0</v>
      </c>
      <c r="DP58" s="112">
        <f>COUNTIFS('Detalii blocuri'!$E:$E,$C58,'Detalii blocuri'!$F:$F,$D58,'Detalii blocuri'!$L:$L,DP$3)</f>
        <v>0</v>
      </c>
      <c r="DQ58" s="112">
        <f>COUNTIFS('Detalii blocuri'!$E:$E,$C58,'Detalii blocuri'!$F:$F,$D58,'Detalii blocuri'!$L:$L,DQ$3)</f>
        <v>0</v>
      </c>
      <c r="DR58" s="112">
        <f>COUNTIFS('Detalii blocuri'!$E:$E,$C58,'Detalii blocuri'!$F:$F,$D58,'Detalii blocuri'!$L:$L,DR$3)</f>
        <v>0</v>
      </c>
      <c r="DS58" s="140">
        <f>COUNTIFS('Detalii blocuri'!$E:$E,$C58,'Detalii blocuri'!$F:$F,$D58,'Detalii blocuri'!$L:$L,DS$3)</f>
        <v>0</v>
      </c>
      <c r="DT58" s="112">
        <f>COUNTIFS('Detalii blocuri'!$E:$E,$C58,'Detalii blocuri'!$F:$F,$D58,'Detalii blocuri'!$L:$L,DT$3)</f>
        <v>0</v>
      </c>
      <c r="DU58" s="112">
        <f>COUNTIFS('Detalii blocuri'!$E:$E,$C58,'Detalii blocuri'!$F:$F,$D58,'Detalii blocuri'!$L:$L,DU$3)</f>
        <v>0</v>
      </c>
      <c r="DV58" s="112">
        <f>COUNTIFS('Detalii blocuri'!$E:$E,$C58,'Detalii blocuri'!$F:$F,$D58,'Detalii blocuri'!$L:$L,DV$3)</f>
        <v>0</v>
      </c>
      <c r="DW58" s="112">
        <f>COUNTIFS('Detalii blocuri'!$E:$E,$C58,'Detalii blocuri'!$F:$F,$D58,'Detalii blocuri'!$L:$L,DW$3)</f>
        <v>0</v>
      </c>
      <c r="DX58" s="140">
        <f>COUNTIFS('Detalii blocuri'!$E:$E,$C58,'Detalii blocuri'!$F:$F,$D58,'Detalii blocuri'!$L:$L,DX$3)</f>
        <v>0</v>
      </c>
      <c r="DY58" s="112">
        <f>COUNTIFS('Detalii blocuri'!$E:$E,$C58,'Detalii blocuri'!$F:$F,$D58,'Detalii blocuri'!$L:$L,DY$3)</f>
        <v>0</v>
      </c>
      <c r="DZ58" s="112">
        <f>COUNTIFS('Detalii blocuri'!$E:$E,$C58,'Detalii blocuri'!$F:$F,$D58,'Detalii blocuri'!$L:$L,DZ$3)</f>
        <v>0</v>
      </c>
      <c r="EA58" s="112">
        <f>COUNTIFS('Detalii blocuri'!$E:$E,$C58,'Detalii blocuri'!$F:$F,$D58,'Detalii blocuri'!$L:$L,EA$3)</f>
        <v>0</v>
      </c>
    </row>
    <row r="59" spans="2:131">
      <c r="B59" s="258" t="s">
        <v>650</v>
      </c>
      <c r="C59" s="363" t="s">
        <v>206</v>
      </c>
      <c r="D59" s="261" t="s">
        <v>1079</v>
      </c>
      <c r="E59" s="261"/>
      <c r="F59" s="262" t="s">
        <v>1054</v>
      </c>
      <c r="G59" s="300" t="s">
        <v>9</v>
      </c>
      <c r="H59" s="257" t="s">
        <v>9</v>
      </c>
      <c r="I59" s="318"/>
      <c r="J59" s="259">
        <v>46.64</v>
      </c>
      <c r="K59" s="259">
        <v>23.2</v>
      </c>
      <c r="L59" s="319">
        <v>2077</v>
      </c>
      <c r="M59" s="320">
        <v>2242</v>
      </c>
      <c r="N59" s="320">
        <v>2411</v>
      </c>
      <c r="O59" s="320">
        <v>2567</v>
      </c>
      <c r="P59" s="320"/>
      <c r="Q59" s="320"/>
      <c r="R59" s="320"/>
      <c r="S59" s="320"/>
      <c r="T59" s="320"/>
      <c r="U59" s="320"/>
      <c r="V59" s="321"/>
      <c r="W59" s="334">
        <f t="shared" si="29"/>
        <v>0.8091156992598364</v>
      </c>
      <c r="X59" s="335" t="str">
        <f t="shared" si="30"/>
        <v/>
      </c>
      <c r="Y59" s="301"/>
      <c r="Z59" s="301"/>
      <c r="AA59" s="301">
        <f t="shared" si="18"/>
        <v>0</v>
      </c>
      <c r="AB59" s="68">
        <f t="shared" si="16"/>
        <v>0</v>
      </c>
      <c r="AC59" s="301" t="e">
        <f t="shared" si="17"/>
        <v>#DIV/0!</v>
      </c>
      <c r="AD59" s="301">
        <v>3</v>
      </c>
      <c r="AE59" s="322"/>
      <c r="AF59" s="323">
        <f>COUNTIFS('Detalii blocuri'!AI:AI,"*/planuri*",'Detalii blocuri'!E:E,C59,'Detalii blocuri'!F:F,D59)/AJ59</f>
        <v>0</v>
      </c>
      <c r="AG59" s="324">
        <f>COUNTIFS('Detalii blocuri'!K:K,"&gt;0",'Detalii blocuri'!E:E,C59,'Detalii blocuri'!F:F,D59)/AJ59</f>
        <v>1</v>
      </c>
      <c r="AH59" s="324">
        <f>COUNTIFS('Detalii blocuri'!N:N,"&gt;0",'Detalii blocuri'!E:E,C59,'Detalii blocuri'!F:F,D59)/AJ59</f>
        <v>1</v>
      </c>
      <c r="AI59" s="325">
        <f t="shared" si="19"/>
        <v>0</v>
      </c>
      <c r="AJ59" s="326">
        <f>COUNTIFS('Detalii blocuri'!C:C,"&gt;0",'Detalii blocuri'!E:E,C59,'Detalii blocuri'!F:F,D59)</f>
        <v>1</v>
      </c>
      <c r="AK59" s="47">
        <f>SUMIFS('Detalii blocuri'!K:K,'Detalii blocuri'!E:E,C59,'Detalii blocuri'!F:F,D59)</f>
        <v>1</v>
      </c>
      <c r="AL59" s="47">
        <f>SUMIFS('Detalii blocuri'!N:N,'Detalii blocuri'!E:E,C59,'Detalii blocuri'!F:F,D59)</f>
        <v>8</v>
      </c>
      <c r="AM59" s="327">
        <f t="shared" si="20"/>
        <v>8</v>
      </c>
      <c r="AN59" s="65">
        <f>COUNTIFS('Detalii blocuri'!C:C,"&gt;0",'Detalii blocuri'!J:J,"da*",'Detalii blocuri'!E:E,C59,'Detalii blocuri'!F:F,D59)/AJ59</f>
        <v>0</v>
      </c>
      <c r="AO59" s="66">
        <f>SUMIFS('Detalii blocuri'!K:K,'Detalii blocuri'!J:J,"da*",'Detalii blocuri'!E:E,C59,'Detalii blocuri'!F:F,D59)/AK59</f>
        <v>0</v>
      </c>
      <c r="AP59" s="67">
        <f>SUMIFS('Detalii blocuri'!N:N,'Detalii blocuri'!J:J,"da*",'Detalii blocuri'!E:E,C59,'Detalii blocuri'!F:F,D59)/AL59</f>
        <v>0</v>
      </c>
      <c r="AQ59" s="328">
        <f>SUMIFS('Detalii blocuri'!N:N,'Detalii blocuri'!AD:AD,"*cf1*",'Detalii blocuri'!E:E,C59,'Detalii blocuri'!F:F,D59)/AL59</f>
        <v>0</v>
      </c>
      <c r="AR59" s="329">
        <f>SUMIFS('Detalii blocuri'!N:N,'Detalii blocuri'!AD:AD,"*cf2*",'Detalii blocuri'!E:E,C59,'Detalii blocuri'!F:F,D59)/AL59</f>
        <v>0</v>
      </c>
      <c r="AS59" s="330">
        <f>SUMIFS('Detalii blocuri'!N:N,'Detalii blocuri'!AD:AD,"*cf3*",'Detalii blocuri'!E:E,C59,'Detalii blocuri'!F:F,D59)/AL59</f>
        <v>0</v>
      </c>
      <c r="AT59" s="330">
        <f>SUMIFS('Detalii blocuri'!N:N,'Detalii blocuri'!AD:AD,"*cămin*",'Detalii blocuri'!E:E,C59,'Detalii blocuri'!F:F,D59)/AL59</f>
        <v>0</v>
      </c>
      <c r="AU59" s="330">
        <f t="shared" si="21"/>
        <v>1</v>
      </c>
      <c r="AV59" s="331">
        <f>SUMIFS('Detalii blocuri'!O:O,'Detalii blocuri'!E:E,C59,'Detalii blocuri'!F:F,D59)</f>
        <v>0</v>
      </c>
      <c r="AW59" s="332">
        <f>SUMIFS('Detalii blocuri'!P:P,'Detalii blocuri'!E:E,C59,'Detalii blocuri'!F:F,D59)</f>
        <v>0</v>
      </c>
      <c r="AX59" s="332">
        <f>SUMIFS('Detalii blocuri'!Q:Q,'Detalii blocuri'!E:E,C59,'Detalii blocuri'!F:F,D59)</f>
        <v>0</v>
      </c>
      <c r="AY59" s="332">
        <f>SUMIFS('Detalii blocuri'!R:R,'Detalii blocuri'!E:E,C59,'Detalii blocuri'!F:F,D59)</f>
        <v>0</v>
      </c>
      <c r="AZ59" s="332">
        <f>SUMIFS('Detalii blocuri'!S:S,'Detalii blocuri'!E:E,C59,'Detalii blocuri'!F:F,D59)</f>
        <v>0</v>
      </c>
      <c r="BA59" s="332">
        <f>SUMIFS('Detalii blocuri'!T:T,'Detalii blocuri'!E:E,C59,'Detalii blocuri'!F:F,D59)</f>
        <v>0</v>
      </c>
      <c r="BB59" s="333">
        <f t="shared" si="22"/>
        <v>8</v>
      </c>
      <c r="BC59" s="100" t="e">
        <f t="shared" si="23"/>
        <v>#DIV/0!</v>
      </c>
      <c r="BD59" s="97" t="e">
        <f t="shared" si="24"/>
        <v>#DIV/0!</v>
      </c>
      <c r="BE59" s="97" t="e">
        <f t="shared" si="25"/>
        <v>#DIV/0!</v>
      </c>
      <c r="BF59" s="97" t="e">
        <f t="shared" si="26"/>
        <v>#DIV/0!</v>
      </c>
      <c r="BG59" s="97" t="e">
        <f t="shared" si="27"/>
        <v>#DIV/0!</v>
      </c>
      <c r="BH59" s="98" t="e">
        <f t="shared" si="28"/>
        <v>#DIV/0!</v>
      </c>
      <c r="BI59" s="105">
        <f>COUNTIFS('Detalii blocuri'!$E:$E,$C59,'Detalii blocuri'!$F:$F,$D59,'Detalii blocuri'!$AB:$AB,BI$4)</f>
        <v>0</v>
      </c>
      <c r="BJ59" s="106">
        <f>COUNTIFS('Detalii blocuri'!$E:$E,$C59,'Detalii blocuri'!$F:$F,$D59,'Detalii blocuri'!$AB:$AB,BJ$4)</f>
        <v>0</v>
      </c>
      <c r="BK59" s="106">
        <f>COUNTIFS('Detalii blocuri'!$E:$E,$C59,'Detalii blocuri'!$F:$F,$D59,'Detalii blocuri'!$AB:$AB,BK$4)</f>
        <v>0</v>
      </c>
      <c r="BL59" s="106">
        <f>COUNTIFS('Detalii blocuri'!$E:$E,$C59,'Detalii blocuri'!$F:$F,$D59,'Detalii blocuri'!$AB:$AB,BL$4)</f>
        <v>0</v>
      </c>
      <c r="BM59" s="106">
        <f>COUNTIFS('Detalii blocuri'!$E:$E,$C59,'Detalii blocuri'!$F:$F,$D59,'Detalii blocuri'!$AB:$AB,BM$4)</f>
        <v>0</v>
      </c>
      <c r="BN59" s="45">
        <f>COUNTIFS('Detalii blocuri'!$E:$E,$C59,'Detalii blocuri'!$F:$F,$D59,'Detalii blocuri'!$AB:$AB,BN$4)</f>
        <v>0</v>
      </c>
      <c r="BO59" s="106">
        <f>COUNTIFS('Detalii blocuri'!$E:$E,$C59,'Detalii blocuri'!$F:$F,$D59,'Detalii blocuri'!$AB:$AB,BO$4)</f>
        <v>1</v>
      </c>
      <c r="BP59" s="106">
        <f>COUNTIFS('Detalii blocuri'!$E:$E,$C59,'Detalii blocuri'!$F:$F,$D59,'Detalii blocuri'!$AB:$AB,BP$4)</f>
        <v>0</v>
      </c>
      <c r="BQ59" s="45">
        <f>COUNTIFS('Detalii blocuri'!$E:$E,$C59,'Detalii blocuri'!$F:$F,$D59,'Detalii blocuri'!$AB:$AB,BQ$4)</f>
        <v>0</v>
      </c>
      <c r="BR59" s="106">
        <f>COUNTIFS('Detalii blocuri'!$E:$E,$C59,'Detalii blocuri'!$F:$F,$D59,'Detalii blocuri'!$AB:$AB,BR$4)</f>
        <v>0</v>
      </c>
      <c r="BS59" s="106">
        <f>COUNTIFS('Detalii blocuri'!$E:$E,$C59,'Detalii blocuri'!$F:$F,$D59,'Detalii blocuri'!$AB:$AB,BS$4)</f>
        <v>0</v>
      </c>
      <c r="BT59" s="45">
        <f>COUNTIFS('Detalii blocuri'!$E:$E,$C59,'Detalii blocuri'!$F:$F,$D59,'Detalii blocuri'!$AB:$AB,BT$4)</f>
        <v>0</v>
      </c>
      <c r="BU59" s="106">
        <f>COUNTIFS('Detalii blocuri'!$E:$E,$C59,'Detalii blocuri'!$F:$F,$D59,'Detalii blocuri'!$AB:$AB,BU$4)</f>
        <v>0</v>
      </c>
      <c r="BV59" s="106">
        <f>COUNTIFS('Detalii blocuri'!$E:$E,$C59,'Detalii blocuri'!$F:$F,$D59,'Detalii blocuri'!$AB:$AB,BV$4)</f>
        <v>0</v>
      </c>
      <c r="BW59" s="107">
        <f>SUMIFS('Detalii blocuri'!$K:$K,'Detalii blocuri'!$E:$E,$C59,'Detalii blocuri'!$F:$F,$D59,'Detalii blocuri'!$AB:$AB,BW$4)</f>
        <v>0</v>
      </c>
      <c r="BX59" s="108">
        <f>SUMIFS('Detalii blocuri'!$K:$K,'Detalii blocuri'!$E:$E,$C59,'Detalii blocuri'!$F:$F,$D59,'Detalii blocuri'!$AB:$AB,BX$4)</f>
        <v>0</v>
      </c>
      <c r="BY59" s="108">
        <f>SUMIFS('Detalii blocuri'!$K:$K,'Detalii blocuri'!$E:$E,$C59,'Detalii blocuri'!$F:$F,$D59,'Detalii blocuri'!$AB:$AB,BY$4)</f>
        <v>0</v>
      </c>
      <c r="BZ59" s="108">
        <f>SUMIFS('Detalii blocuri'!$K:$K,'Detalii blocuri'!$E:$E,$C59,'Detalii blocuri'!$F:$F,$D59,'Detalii blocuri'!$AB:$AB,BZ$4)</f>
        <v>0</v>
      </c>
      <c r="CA59" s="108">
        <f>SUMIFS('Detalii blocuri'!$K:$K,'Detalii blocuri'!$E:$E,$C59,'Detalii blocuri'!$F:$F,$D59,'Detalii blocuri'!$AB:$AB,CA$4)</f>
        <v>0</v>
      </c>
      <c r="CB59" s="46">
        <f>SUMIFS('Detalii blocuri'!$K:$K,'Detalii blocuri'!$E:$E,$C59,'Detalii blocuri'!$F:$F,$D59,'Detalii blocuri'!$AB:$AB,CB$4)</f>
        <v>0</v>
      </c>
      <c r="CC59" s="108">
        <f>SUMIFS('Detalii blocuri'!$K:$K,'Detalii blocuri'!$E:$E,$C59,'Detalii blocuri'!$F:$F,$D59,'Detalii blocuri'!$AB:$AB,CC$4)</f>
        <v>1</v>
      </c>
      <c r="CD59" s="108">
        <f>SUMIFS('Detalii blocuri'!$K:$K,'Detalii blocuri'!$E:$E,$C59,'Detalii blocuri'!$F:$F,$D59,'Detalii blocuri'!$AB:$AB,CD$4)</f>
        <v>0</v>
      </c>
      <c r="CE59" s="46">
        <f>SUMIFS('Detalii blocuri'!$K:$K,'Detalii blocuri'!$E:$E,$C59,'Detalii blocuri'!$F:$F,$D59,'Detalii blocuri'!$AB:$AB,CE$4)</f>
        <v>0</v>
      </c>
      <c r="CF59" s="108">
        <f>SUMIFS('Detalii blocuri'!$K:$K,'Detalii blocuri'!$E:$E,$C59,'Detalii blocuri'!$F:$F,$D59,'Detalii blocuri'!$AB:$AB,CF$4)</f>
        <v>0</v>
      </c>
      <c r="CG59" s="108">
        <f>SUMIFS('Detalii blocuri'!$K:$K,'Detalii blocuri'!$E:$E,$C59,'Detalii blocuri'!$F:$F,$D59,'Detalii blocuri'!$AB:$AB,CG$4)</f>
        <v>0</v>
      </c>
      <c r="CH59" s="46">
        <f>SUMIFS('Detalii blocuri'!$K:$K,'Detalii blocuri'!$E:$E,$C59,'Detalii blocuri'!$F:$F,$D59,'Detalii blocuri'!$AB:$AB,CH$4)</f>
        <v>0</v>
      </c>
      <c r="CI59" s="108">
        <f>SUMIFS('Detalii blocuri'!$K:$K,'Detalii blocuri'!$E:$E,$C59,'Detalii blocuri'!$F:$F,$D59,'Detalii blocuri'!$AB:$AB,CI$4)</f>
        <v>0</v>
      </c>
      <c r="CJ59" s="108">
        <f>SUMIFS('Detalii blocuri'!$K:$K,'Detalii blocuri'!$E:$E,$C59,'Detalii blocuri'!$F:$F,$D59,'Detalii blocuri'!$AB:$AB,CJ$4)</f>
        <v>0</v>
      </c>
      <c r="CK59" s="109">
        <f>SUMIFS('Detalii blocuri'!$N:$N,'Detalii blocuri'!$E:$E,$C59,'Detalii blocuri'!$F:$F,$D59,'Detalii blocuri'!$AB:$AB,BW$4)</f>
        <v>0</v>
      </c>
      <c r="CL59" s="110">
        <f>SUMIFS('Detalii blocuri'!$N:$N,'Detalii blocuri'!$E:$E,$C59,'Detalii blocuri'!$F:$F,$D59,'Detalii blocuri'!$AB:$AB,BX$4)</f>
        <v>0</v>
      </c>
      <c r="CM59" s="110">
        <f>SUMIFS('Detalii blocuri'!$N:$N,'Detalii blocuri'!$E:$E,$C59,'Detalii blocuri'!$F:$F,$D59,'Detalii blocuri'!$AB:$AB,BY$4)</f>
        <v>0</v>
      </c>
      <c r="CN59" s="110">
        <f>SUMIFS('Detalii blocuri'!$N:$N,'Detalii blocuri'!$E:$E,$C59,'Detalii blocuri'!$F:$F,$D59,'Detalii blocuri'!$AB:$AB,BZ$4)</f>
        <v>0</v>
      </c>
      <c r="CO59" s="110">
        <f>SUMIFS('Detalii blocuri'!$N:$N,'Detalii blocuri'!$E:$E,$C59,'Detalii blocuri'!$F:$F,$D59,'Detalii blocuri'!$AB:$AB,CA$4)</f>
        <v>0</v>
      </c>
      <c r="CP59" s="48">
        <f>SUMIFS('Detalii blocuri'!$N:$N,'Detalii blocuri'!$E:$E,$C59,'Detalii blocuri'!$F:$F,$D59,'Detalii blocuri'!$AB:$AB,CB$4)</f>
        <v>0</v>
      </c>
      <c r="CQ59" s="110">
        <f>SUMIFS('Detalii blocuri'!$N:$N,'Detalii blocuri'!$E:$E,$C59,'Detalii blocuri'!$F:$F,$D59,'Detalii blocuri'!$AB:$AB,CC$4)</f>
        <v>8</v>
      </c>
      <c r="CR59" s="110">
        <f>SUMIFS('Detalii blocuri'!$N:$N,'Detalii blocuri'!$E:$E,$C59,'Detalii blocuri'!$F:$F,$D59,'Detalii blocuri'!$AB:$AB,CD$4)</f>
        <v>0</v>
      </c>
      <c r="CS59" s="48">
        <f>SUMIFS('Detalii blocuri'!$N:$N,'Detalii blocuri'!$E:$E,$C59,'Detalii blocuri'!$F:$F,$D59,'Detalii blocuri'!$AB:$AB,CE$4)</f>
        <v>0</v>
      </c>
      <c r="CT59" s="110">
        <f>SUMIFS('Detalii blocuri'!$N:$N,'Detalii blocuri'!$E:$E,$C59,'Detalii blocuri'!$F:$F,$D59,'Detalii blocuri'!$AB:$AB,CF$4)</f>
        <v>0</v>
      </c>
      <c r="CU59" s="110">
        <f>SUMIFS('Detalii blocuri'!$N:$N,'Detalii blocuri'!$E:$E,$C59,'Detalii blocuri'!$F:$F,$D59,'Detalii blocuri'!$AB:$AB,CG$4)</f>
        <v>0</v>
      </c>
      <c r="CV59" s="48">
        <f>SUMIFS('Detalii blocuri'!$N:$N,'Detalii blocuri'!$E:$E,$C59,'Detalii blocuri'!$F:$F,$D59,'Detalii blocuri'!$AB:$AB,CH$4)</f>
        <v>0</v>
      </c>
      <c r="CW59" s="110">
        <f>SUMIFS('Detalii blocuri'!$N:$N,'Detalii blocuri'!$E:$E,$C59,'Detalii blocuri'!$F:$F,$D59,'Detalii blocuri'!$AB:$AB,CI$4)</f>
        <v>0</v>
      </c>
      <c r="CX59" s="110">
        <f>SUMIFS('Detalii blocuri'!$N:$N,'Detalii blocuri'!$E:$E,$C59,'Detalii blocuri'!$F:$F,$D59,'Detalii blocuri'!$AB:$AB,CJ$4)</f>
        <v>0</v>
      </c>
      <c r="CY59" s="111">
        <f>COUNTIFS('Detalii blocuri'!$E:$E,$C59,'Detalii blocuri'!$F:$F,$D59,'Detalii blocuri'!$L:$L,CY$3)</f>
        <v>0</v>
      </c>
      <c r="CZ59" s="112">
        <f>COUNTIFS('Detalii blocuri'!$E:$E,$C59,'Detalii blocuri'!$F:$F,$D59,'Detalii blocuri'!$L:$L,CZ$3)</f>
        <v>1</v>
      </c>
      <c r="DA59" s="112">
        <f>COUNTIFS('Detalii blocuri'!$E:$E,$C59,'Detalii blocuri'!$F:$F,$D59,'Detalii blocuri'!$L:$L,DA$3)</f>
        <v>0</v>
      </c>
      <c r="DB59" s="112">
        <f>COUNTIFS('Detalii blocuri'!$E:$E,$C59,'Detalii blocuri'!$F:$F,$D59,'Detalii blocuri'!$L:$L,DB$3)</f>
        <v>0</v>
      </c>
      <c r="DC59" s="112">
        <f>COUNTIFS('Detalii blocuri'!$E:$E,$C59,'Detalii blocuri'!$F:$F,$D59,'Detalii blocuri'!$L:$L,DC$3)</f>
        <v>0</v>
      </c>
      <c r="DD59" s="140">
        <f>COUNTIFS('Detalii blocuri'!$E:$E,$C59,'Detalii blocuri'!$F:$F,$D59,'Detalii blocuri'!$L:$L,DD$3)</f>
        <v>0</v>
      </c>
      <c r="DE59" s="112">
        <f>COUNTIFS('Detalii blocuri'!$E:$E,$C59,'Detalii blocuri'!$F:$F,$D59,'Detalii blocuri'!$L:$L,DE$3)</f>
        <v>0</v>
      </c>
      <c r="DF59" s="112">
        <f>COUNTIFS('Detalii blocuri'!$E:$E,$C59,'Detalii blocuri'!$F:$F,$D59,'Detalii blocuri'!$L:$L,DF$3)</f>
        <v>0</v>
      </c>
      <c r="DG59" s="112">
        <f>COUNTIFS('Detalii blocuri'!$E:$E,$C59,'Detalii blocuri'!$F:$F,$D59,'Detalii blocuri'!$L:$L,DG$3)</f>
        <v>0</v>
      </c>
      <c r="DH59" s="112">
        <f>COUNTIFS('Detalii blocuri'!$E:$E,$C59,'Detalii blocuri'!$F:$F,$D59,'Detalii blocuri'!$L:$L,DH$3)</f>
        <v>0</v>
      </c>
      <c r="DI59" s="140">
        <f>COUNTIFS('Detalii blocuri'!$E:$E,$C59,'Detalii blocuri'!$F:$F,$D59,'Detalii blocuri'!$L:$L,DI$3)</f>
        <v>0</v>
      </c>
      <c r="DJ59" s="112">
        <f>COUNTIFS('Detalii blocuri'!$E:$E,$C59,'Detalii blocuri'!$F:$F,$D59,'Detalii blocuri'!$L:$L,DJ$3)</f>
        <v>0</v>
      </c>
      <c r="DK59" s="112">
        <f>COUNTIFS('Detalii blocuri'!$E:$E,$C59,'Detalii blocuri'!$F:$F,$D59,'Detalii blocuri'!$L:$L,DK$3)</f>
        <v>0</v>
      </c>
      <c r="DL59" s="112">
        <f>COUNTIFS('Detalii blocuri'!$E:$E,$C59,'Detalii blocuri'!$F:$F,$D59,'Detalii blocuri'!$L:$L,DL$3)</f>
        <v>0</v>
      </c>
      <c r="DM59" s="112">
        <f>COUNTIFS('Detalii blocuri'!$E:$E,$C59,'Detalii blocuri'!$F:$F,$D59,'Detalii blocuri'!$L:$L,DM$3)</f>
        <v>0</v>
      </c>
      <c r="DN59" s="140">
        <f>COUNTIFS('Detalii blocuri'!$E:$E,$C59,'Detalii blocuri'!$F:$F,$D59,'Detalii blocuri'!$L:$L,DN$3)</f>
        <v>0</v>
      </c>
      <c r="DO59" s="112">
        <f>COUNTIFS('Detalii blocuri'!$E:$E,$C59,'Detalii blocuri'!$F:$F,$D59,'Detalii blocuri'!$L:$L,DO$3)</f>
        <v>0</v>
      </c>
      <c r="DP59" s="112">
        <f>COUNTIFS('Detalii blocuri'!$E:$E,$C59,'Detalii blocuri'!$F:$F,$D59,'Detalii blocuri'!$L:$L,DP$3)</f>
        <v>0</v>
      </c>
      <c r="DQ59" s="112">
        <f>COUNTIFS('Detalii blocuri'!$E:$E,$C59,'Detalii blocuri'!$F:$F,$D59,'Detalii blocuri'!$L:$L,DQ$3)</f>
        <v>0</v>
      </c>
      <c r="DR59" s="112">
        <f>COUNTIFS('Detalii blocuri'!$E:$E,$C59,'Detalii blocuri'!$F:$F,$D59,'Detalii blocuri'!$L:$L,DR$3)</f>
        <v>0</v>
      </c>
      <c r="DS59" s="140">
        <f>COUNTIFS('Detalii blocuri'!$E:$E,$C59,'Detalii blocuri'!$F:$F,$D59,'Detalii blocuri'!$L:$L,DS$3)</f>
        <v>0</v>
      </c>
      <c r="DT59" s="112">
        <f>COUNTIFS('Detalii blocuri'!$E:$E,$C59,'Detalii blocuri'!$F:$F,$D59,'Detalii blocuri'!$L:$L,DT$3)</f>
        <v>0</v>
      </c>
      <c r="DU59" s="112">
        <f>COUNTIFS('Detalii blocuri'!$E:$E,$C59,'Detalii blocuri'!$F:$F,$D59,'Detalii blocuri'!$L:$L,DU$3)</f>
        <v>0</v>
      </c>
      <c r="DV59" s="112">
        <f>COUNTIFS('Detalii blocuri'!$E:$E,$C59,'Detalii blocuri'!$F:$F,$D59,'Detalii blocuri'!$L:$L,DV$3)</f>
        <v>0</v>
      </c>
      <c r="DW59" s="112">
        <f>COUNTIFS('Detalii blocuri'!$E:$E,$C59,'Detalii blocuri'!$F:$F,$D59,'Detalii blocuri'!$L:$L,DW$3)</f>
        <v>0</v>
      </c>
      <c r="DX59" s="140">
        <f>COUNTIFS('Detalii blocuri'!$E:$E,$C59,'Detalii blocuri'!$F:$F,$D59,'Detalii blocuri'!$L:$L,DX$3)</f>
        <v>0</v>
      </c>
      <c r="DY59" s="112">
        <f>COUNTIFS('Detalii blocuri'!$E:$E,$C59,'Detalii blocuri'!$F:$F,$D59,'Detalii blocuri'!$L:$L,DY$3)</f>
        <v>0</v>
      </c>
      <c r="DZ59" s="112">
        <f>COUNTIFS('Detalii blocuri'!$E:$E,$C59,'Detalii blocuri'!$F:$F,$D59,'Detalii blocuri'!$L:$L,DZ$3)</f>
        <v>0</v>
      </c>
      <c r="EA59" s="112">
        <f>COUNTIFS('Detalii blocuri'!$E:$E,$C59,'Detalii blocuri'!$F:$F,$D59,'Detalii blocuri'!$L:$L,EA$3)</f>
        <v>0</v>
      </c>
    </row>
    <row r="60" spans="2:131">
      <c r="B60" s="258" t="s">
        <v>650</v>
      </c>
      <c r="C60" s="363" t="s">
        <v>206</v>
      </c>
      <c r="D60" s="261" t="s">
        <v>1080</v>
      </c>
      <c r="E60" s="261"/>
      <c r="F60" s="262" t="s">
        <v>1054</v>
      </c>
      <c r="G60" s="300" t="s">
        <v>9</v>
      </c>
      <c r="H60" s="257" t="s">
        <v>9</v>
      </c>
      <c r="I60" s="318"/>
      <c r="J60" s="259">
        <v>46.78</v>
      </c>
      <c r="K60" s="259">
        <v>23.08</v>
      </c>
      <c r="L60" s="319">
        <v>1174</v>
      </c>
      <c r="M60" s="320">
        <v>1481</v>
      </c>
      <c r="N60" s="320">
        <v>1809</v>
      </c>
      <c r="O60" s="320">
        <v>2227</v>
      </c>
      <c r="P60" s="320"/>
      <c r="Q60" s="320"/>
      <c r="R60" s="320"/>
      <c r="S60" s="320"/>
      <c r="T60" s="320"/>
      <c r="U60" s="320"/>
      <c r="V60" s="321"/>
      <c r="W60" s="334">
        <f t="shared" si="29"/>
        <v>0.52716659182757075</v>
      </c>
      <c r="X60" s="335" t="str">
        <f t="shared" si="30"/>
        <v/>
      </c>
      <c r="Y60" s="301"/>
      <c r="Z60" s="301"/>
      <c r="AA60" s="301">
        <f t="shared" si="18"/>
        <v>0</v>
      </c>
      <c r="AB60" s="68">
        <f t="shared" si="16"/>
        <v>0</v>
      </c>
      <c r="AC60" s="301" t="e">
        <f t="shared" si="17"/>
        <v>#DIV/0!</v>
      </c>
      <c r="AD60" s="301">
        <v>3</v>
      </c>
      <c r="AE60" s="322"/>
      <c r="AF60" s="323" t="e">
        <f>COUNTIFS('Detalii blocuri'!AI:AI,"*/planuri*",'Detalii blocuri'!E:E,C60,'Detalii blocuri'!F:F,D60)/AJ60</f>
        <v>#DIV/0!</v>
      </c>
      <c r="AG60" s="324" t="e">
        <f>COUNTIFS('Detalii blocuri'!K:K,"&gt;0",'Detalii blocuri'!E:E,C60,'Detalii blocuri'!F:F,D60)/AJ60</f>
        <v>#DIV/0!</v>
      </c>
      <c r="AH60" s="324" t="e">
        <f>COUNTIFS('Detalii blocuri'!N:N,"&gt;0",'Detalii blocuri'!E:E,C60,'Detalii blocuri'!F:F,D60)/AJ60</f>
        <v>#DIV/0!</v>
      </c>
      <c r="AI60" s="325" t="e">
        <f t="shared" si="19"/>
        <v>#DIV/0!</v>
      </c>
      <c r="AJ60" s="326">
        <f>COUNTIFS('Detalii blocuri'!C:C,"&gt;0",'Detalii blocuri'!E:E,C60,'Detalii blocuri'!F:F,D60)</f>
        <v>0</v>
      </c>
      <c r="AK60" s="47">
        <f>SUMIFS('Detalii blocuri'!K:K,'Detalii blocuri'!E:E,C60,'Detalii blocuri'!F:F,D60)</f>
        <v>0</v>
      </c>
      <c r="AL60" s="47">
        <f>SUMIFS('Detalii blocuri'!N:N,'Detalii blocuri'!E:E,C60,'Detalii blocuri'!F:F,D60)</f>
        <v>0</v>
      </c>
      <c r="AM60" s="327" t="e">
        <f t="shared" si="20"/>
        <v>#DIV/0!</v>
      </c>
      <c r="AN60" s="65" t="e">
        <f>COUNTIFS('Detalii blocuri'!C:C,"&gt;0",'Detalii blocuri'!J:J,"da*",'Detalii blocuri'!E:E,C60,'Detalii blocuri'!F:F,D60)/AJ60</f>
        <v>#DIV/0!</v>
      </c>
      <c r="AO60" s="66" t="e">
        <f>SUMIFS('Detalii blocuri'!K:K,'Detalii blocuri'!J:J,"da*",'Detalii blocuri'!E:E,C60,'Detalii blocuri'!F:F,D60)/AK60</f>
        <v>#DIV/0!</v>
      </c>
      <c r="AP60" s="67" t="e">
        <f>SUMIFS('Detalii blocuri'!N:N,'Detalii blocuri'!J:J,"da*",'Detalii blocuri'!E:E,C60,'Detalii blocuri'!F:F,D60)/AL60</f>
        <v>#DIV/0!</v>
      </c>
      <c r="AQ60" s="328" t="e">
        <f>SUMIFS('Detalii blocuri'!N:N,'Detalii blocuri'!AD:AD,"*cf1*",'Detalii blocuri'!E:E,C60,'Detalii blocuri'!F:F,D60)/AL60</f>
        <v>#DIV/0!</v>
      </c>
      <c r="AR60" s="329" t="e">
        <f>SUMIFS('Detalii blocuri'!N:N,'Detalii blocuri'!AD:AD,"*cf2*",'Detalii blocuri'!E:E,C60,'Detalii blocuri'!F:F,D60)/AL60</f>
        <v>#DIV/0!</v>
      </c>
      <c r="AS60" s="330" t="e">
        <f>SUMIFS('Detalii blocuri'!N:N,'Detalii blocuri'!AD:AD,"*cf3*",'Detalii blocuri'!E:E,C60,'Detalii blocuri'!F:F,D60)/AL60</f>
        <v>#DIV/0!</v>
      </c>
      <c r="AT60" s="330" t="e">
        <f>SUMIFS('Detalii blocuri'!N:N,'Detalii blocuri'!AD:AD,"*cămin*",'Detalii blocuri'!E:E,C60,'Detalii blocuri'!F:F,D60)/AL60</f>
        <v>#DIV/0!</v>
      </c>
      <c r="AU60" s="330" t="e">
        <f t="shared" si="21"/>
        <v>#DIV/0!</v>
      </c>
      <c r="AV60" s="331">
        <f>SUMIFS('Detalii blocuri'!O:O,'Detalii blocuri'!E:E,C60,'Detalii blocuri'!F:F,D60)</f>
        <v>0</v>
      </c>
      <c r="AW60" s="332">
        <f>SUMIFS('Detalii blocuri'!P:P,'Detalii blocuri'!E:E,C60,'Detalii blocuri'!F:F,D60)</f>
        <v>0</v>
      </c>
      <c r="AX60" s="332">
        <f>SUMIFS('Detalii blocuri'!Q:Q,'Detalii blocuri'!E:E,C60,'Detalii blocuri'!F:F,D60)</f>
        <v>0</v>
      </c>
      <c r="AY60" s="332">
        <f>SUMIFS('Detalii blocuri'!R:R,'Detalii blocuri'!E:E,C60,'Detalii blocuri'!F:F,D60)</f>
        <v>0</v>
      </c>
      <c r="AZ60" s="332">
        <f>SUMIFS('Detalii blocuri'!S:S,'Detalii blocuri'!E:E,C60,'Detalii blocuri'!F:F,D60)</f>
        <v>0</v>
      </c>
      <c r="BA60" s="332">
        <f>SUMIFS('Detalii blocuri'!T:T,'Detalii blocuri'!E:E,C60,'Detalii blocuri'!F:F,D60)</f>
        <v>0</v>
      </c>
      <c r="BB60" s="333">
        <f t="shared" si="22"/>
        <v>0</v>
      </c>
      <c r="BC60" s="100" t="e">
        <f t="shared" si="23"/>
        <v>#DIV/0!</v>
      </c>
      <c r="BD60" s="97" t="e">
        <f t="shared" si="24"/>
        <v>#DIV/0!</v>
      </c>
      <c r="BE60" s="97" t="e">
        <f t="shared" si="25"/>
        <v>#DIV/0!</v>
      </c>
      <c r="BF60" s="97" t="e">
        <f t="shared" si="26"/>
        <v>#DIV/0!</v>
      </c>
      <c r="BG60" s="97" t="e">
        <f t="shared" si="27"/>
        <v>#DIV/0!</v>
      </c>
      <c r="BH60" s="98" t="e">
        <f t="shared" si="28"/>
        <v>#DIV/0!</v>
      </c>
      <c r="BI60" s="105">
        <f>COUNTIFS('Detalii blocuri'!$E:$E,$C60,'Detalii blocuri'!$F:$F,$D60,'Detalii blocuri'!$AB:$AB,BI$4)</f>
        <v>0</v>
      </c>
      <c r="BJ60" s="106">
        <f>COUNTIFS('Detalii blocuri'!$E:$E,$C60,'Detalii blocuri'!$F:$F,$D60,'Detalii blocuri'!$AB:$AB,BJ$4)</f>
        <v>0</v>
      </c>
      <c r="BK60" s="106">
        <f>COUNTIFS('Detalii blocuri'!$E:$E,$C60,'Detalii blocuri'!$F:$F,$D60,'Detalii blocuri'!$AB:$AB,BK$4)</f>
        <v>0</v>
      </c>
      <c r="BL60" s="106">
        <f>COUNTIFS('Detalii blocuri'!$E:$E,$C60,'Detalii blocuri'!$F:$F,$D60,'Detalii blocuri'!$AB:$AB,BL$4)</f>
        <v>0</v>
      </c>
      <c r="BM60" s="106">
        <f>COUNTIFS('Detalii blocuri'!$E:$E,$C60,'Detalii blocuri'!$F:$F,$D60,'Detalii blocuri'!$AB:$AB,BM$4)</f>
        <v>0</v>
      </c>
      <c r="BN60" s="45">
        <f>COUNTIFS('Detalii blocuri'!$E:$E,$C60,'Detalii blocuri'!$F:$F,$D60,'Detalii blocuri'!$AB:$AB,BN$4)</f>
        <v>0</v>
      </c>
      <c r="BO60" s="106">
        <f>COUNTIFS('Detalii blocuri'!$E:$E,$C60,'Detalii blocuri'!$F:$F,$D60,'Detalii blocuri'!$AB:$AB,BO$4)</f>
        <v>0</v>
      </c>
      <c r="BP60" s="106">
        <f>COUNTIFS('Detalii blocuri'!$E:$E,$C60,'Detalii blocuri'!$F:$F,$D60,'Detalii blocuri'!$AB:$AB,BP$4)</f>
        <v>0</v>
      </c>
      <c r="BQ60" s="45">
        <f>COUNTIFS('Detalii blocuri'!$E:$E,$C60,'Detalii blocuri'!$F:$F,$D60,'Detalii blocuri'!$AB:$AB,BQ$4)</f>
        <v>0</v>
      </c>
      <c r="BR60" s="106">
        <f>COUNTIFS('Detalii blocuri'!$E:$E,$C60,'Detalii blocuri'!$F:$F,$D60,'Detalii blocuri'!$AB:$AB,BR$4)</f>
        <v>0</v>
      </c>
      <c r="BS60" s="106">
        <f>COUNTIFS('Detalii blocuri'!$E:$E,$C60,'Detalii blocuri'!$F:$F,$D60,'Detalii blocuri'!$AB:$AB,BS$4)</f>
        <v>0</v>
      </c>
      <c r="BT60" s="45">
        <f>COUNTIFS('Detalii blocuri'!$E:$E,$C60,'Detalii blocuri'!$F:$F,$D60,'Detalii blocuri'!$AB:$AB,BT$4)</f>
        <v>0</v>
      </c>
      <c r="BU60" s="106">
        <f>COUNTIFS('Detalii blocuri'!$E:$E,$C60,'Detalii blocuri'!$F:$F,$D60,'Detalii blocuri'!$AB:$AB,BU$4)</f>
        <v>0</v>
      </c>
      <c r="BV60" s="106">
        <f>COUNTIFS('Detalii blocuri'!$E:$E,$C60,'Detalii blocuri'!$F:$F,$D60,'Detalii blocuri'!$AB:$AB,BV$4)</f>
        <v>0</v>
      </c>
      <c r="BW60" s="107">
        <f>SUMIFS('Detalii blocuri'!$K:$K,'Detalii blocuri'!$E:$E,$C60,'Detalii blocuri'!$F:$F,$D60,'Detalii blocuri'!$AB:$AB,BW$4)</f>
        <v>0</v>
      </c>
      <c r="BX60" s="108">
        <f>SUMIFS('Detalii blocuri'!$K:$K,'Detalii blocuri'!$E:$E,$C60,'Detalii blocuri'!$F:$F,$D60,'Detalii blocuri'!$AB:$AB,BX$4)</f>
        <v>0</v>
      </c>
      <c r="BY60" s="108">
        <f>SUMIFS('Detalii blocuri'!$K:$K,'Detalii blocuri'!$E:$E,$C60,'Detalii blocuri'!$F:$F,$D60,'Detalii blocuri'!$AB:$AB,BY$4)</f>
        <v>0</v>
      </c>
      <c r="BZ60" s="108">
        <f>SUMIFS('Detalii blocuri'!$K:$K,'Detalii blocuri'!$E:$E,$C60,'Detalii blocuri'!$F:$F,$D60,'Detalii blocuri'!$AB:$AB,BZ$4)</f>
        <v>0</v>
      </c>
      <c r="CA60" s="108">
        <f>SUMIFS('Detalii blocuri'!$K:$K,'Detalii blocuri'!$E:$E,$C60,'Detalii blocuri'!$F:$F,$D60,'Detalii blocuri'!$AB:$AB,CA$4)</f>
        <v>0</v>
      </c>
      <c r="CB60" s="46">
        <f>SUMIFS('Detalii blocuri'!$K:$K,'Detalii blocuri'!$E:$E,$C60,'Detalii blocuri'!$F:$F,$D60,'Detalii blocuri'!$AB:$AB,CB$4)</f>
        <v>0</v>
      </c>
      <c r="CC60" s="108">
        <f>SUMIFS('Detalii blocuri'!$K:$K,'Detalii blocuri'!$E:$E,$C60,'Detalii blocuri'!$F:$F,$D60,'Detalii blocuri'!$AB:$AB,CC$4)</f>
        <v>0</v>
      </c>
      <c r="CD60" s="108">
        <f>SUMIFS('Detalii blocuri'!$K:$K,'Detalii blocuri'!$E:$E,$C60,'Detalii blocuri'!$F:$F,$D60,'Detalii blocuri'!$AB:$AB,CD$4)</f>
        <v>0</v>
      </c>
      <c r="CE60" s="46">
        <f>SUMIFS('Detalii blocuri'!$K:$K,'Detalii blocuri'!$E:$E,$C60,'Detalii blocuri'!$F:$F,$D60,'Detalii blocuri'!$AB:$AB,CE$4)</f>
        <v>0</v>
      </c>
      <c r="CF60" s="108">
        <f>SUMIFS('Detalii blocuri'!$K:$K,'Detalii blocuri'!$E:$E,$C60,'Detalii blocuri'!$F:$F,$D60,'Detalii blocuri'!$AB:$AB,CF$4)</f>
        <v>0</v>
      </c>
      <c r="CG60" s="108">
        <f>SUMIFS('Detalii blocuri'!$K:$K,'Detalii blocuri'!$E:$E,$C60,'Detalii blocuri'!$F:$F,$D60,'Detalii blocuri'!$AB:$AB,CG$4)</f>
        <v>0</v>
      </c>
      <c r="CH60" s="46">
        <f>SUMIFS('Detalii blocuri'!$K:$K,'Detalii blocuri'!$E:$E,$C60,'Detalii blocuri'!$F:$F,$D60,'Detalii blocuri'!$AB:$AB,CH$4)</f>
        <v>0</v>
      </c>
      <c r="CI60" s="108">
        <f>SUMIFS('Detalii blocuri'!$K:$K,'Detalii blocuri'!$E:$E,$C60,'Detalii blocuri'!$F:$F,$D60,'Detalii blocuri'!$AB:$AB,CI$4)</f>
        <v>0</v>
      </c>
      <c r="CJ60" s="108">
        <f>SUMIFS('Detalii blocuri'!$K:$K,'Detalii blocuri'!$E:$E,$C60,'Detalii blocuri'!$F:$F,$D60,'Detalii blocuri'!$AB:$AB,CJ$4)</f>
        <v>0</v>
      </c>
      <c r="CK60" s="109">
        <f>SUMIFS('Detalii blocuri'!$N:$N,'Detalii blocuri'!$E:$E,$C60,'Detalii blocuri'!$F:$F,$D60,'Detalii blocuri'!$AB:$AB,BW$4)</f>
        <v>0</v>
      </c>
      <c r="CL60" s="110">
        <f>SUMIFS('Detalii blocuri'!$N:$N,'Detalii blocuri'!$E:$E,$C60,'Detalii blocuri'!$F:$F,$D60,'Detalii blocuri'!$AB:$AB,BX$4)</f>
        <v>0</v>
      </c>
      <c r="CM60" s="110">
        <f>SUMIFS('Detalii blocuri'!$N:$N,'Detalii blocuri'!$E:$E,$C60,'Detalii blocuri'!$F:$F,$D60,'Detalii blocuri'!$AB:$AB,BY$4)</f>
        <v>0</v>
      </c>
      <c r="CN60" s="110">
        <f>SUMIFS('Detalii blocuri'!$N:$N,'Detalii blocuri'!$E:$E,$C60,'Detalii blocuri'!$F:$F,$D60,'Detalii blocuri'!$AB:$AB,BZ$4)</f>
        <v>0</v>
      </c>
      <c r="CO60" s="110">
        <f>SUMIFS('Detalii blocuri'!$N:$N,'Detalii blocuri'!$E:$E,$C60,'Detalii blocuri'!$F:$F,$D60,'Detalii blocuri'!$AB:$AB,CA$4)</f>
        <v>0</v>
      </c>
      <c r="CP60" s="48">
        <f>SUMIFS('Detalii blocuri'!$N:$N,'Detalii blocuri'!$E:$E,$C60,'Detalii blocuri'!$F:$F,$D60,'Detalii blocuri'!$AB:$AB,CB$4)</f>
        <v>0</v>
      </c>
      <c r="CQ60" s="110">
        <f>SUMIFS('Detalii blocuri'!$N:$N,'Detalii blocuri'!$E:$E,$C60,'Detalii blocuri'!$F:$F,$D60,'Detalii blocuri'!$AB:$AB,CC$4)</f>
        <v>0</v>
      </c>
      <c r="CR60" s="110">
        <f>SUMIFS('Detalii blocuri'!$N:$N,'Detalii blocuri'!$E:$E,$C60,'Detalii blocuri'!$F:$F,$D60,'Detalii blocuri'!$AB:$AB,CD$4)</f>
        <v>0</v>
      </c>
      <c r="CS60" s="48">
        <f>SUMIFS('Detalii blocuri'!$N:$N,'Detalii blocuri'!$E:$E,$C60,'Detalii blocuri'!$F:$F,$D60,'Detalii blocuri'!$AB:$AB,CE$4)</f>
        <v>0</v>
      </c>
      <c r="CT60" s="110">
        <f>SUMIFS('Detalii blocuri'!$N:$N,'Detalii blocuri'!$E:$E,$C60,'Detalii blocuri'!$F:$F,$D60,'Detalii blocuri'!$AB:$AB,CF$4)</f>
        <v>0</v>
      </c>
      <c r="CU60" s="110">
        <f>SUMIFS('Detalii blocuri'!$N:$N,'Detalii blocuri'!$E:$E,$C60,'Detalii blocuri'!$F:$F,$D60,'Detalii blocuri'!$AB:$AB,CG$4)</f>
        <v>0</v>
      </c>
      <c r="CV60" s="48">
        <f>SUMIFS('Detalii blocuri'!$N:$N,'Detalii blocuri'!$E:$E,$C60,'Detalii blocuri'!$F:$F,$D60,'Detalii blocuri'!$AB:$AB,CH$4)</f>
        <v>0</v>
      </c>
      <c r="CW60" s="110">
        <f>SUMIFS('Detalii blocuri'!$N:$N,'Detalii blocuri'!$E:$E,$C60,'Detalii blocuri'!$F:$F,$D60,'Detalii blocuri'!$AB:$AB,CI$4)</f>
        <v>0</v>
      </c>
      <c r="CX60" s="110">
        <f>SUMIFS('Detalii blocuri'!$N:$N,'Detalii blocuri'!$E:$E,$C60,'Detalii blocuri'!$F:$F,$D60,'Detalii blocuri'!$AB:$AB,CJ$4)</f>
        <v>0</v>
      </c>
      <c r="CY60" s="111">
        <f>COUNTIFS('Detalii blocuri'!$E:$E,$C60,'Detalii blocuri'!$F:$F,$D60,'Detalii blocuri'!$L:$L,CY$3)</f>
        <v>0</v>
      </c>
      <c r="CZ60" s="112">
        <f>COUNTIFS('Detalii blocuri'!$E:$E,$C60,'Detalii blocuri'!$F:$F,$D60,'Detalii blocuri'!$L:$L,CZ$3)</f>
        <v>0</v>
      </c>
      <c r="DA60" s="112">
        <f>COUNTIFS('Detalii blocuri'!$E:$E,$C60,'Detalii blocuri'!$F:$F,$D60,'Detalii blocuri'!$L:$L,DA$3)</f>
        <v>0</v>
      </c>
      <c r="DB60" s="112">
        <f>COUNTIFS('Detalii blocuri'!$E:$E,$C60,'Detalii blocuri'!$F:$F,$D60,'Detalii blocuri'!$L:$L,DB$3)</f>
        <v>0</v>
      </c>
      <c r="DC60" s="112">
        <f>COUNTIFS('Detalii blocuri'!$E:$E,$C60,'Detalii blocuri'!$F:$F,$D60,'Detalii blocuri'!$L:$L,DC$3)</f>
        <v>0</v>
      </c>
      <c r="DD60" s="140">
        <f>COUNTIFS('Detalii blocuri'!$E:$E,$C60,'Detalii blocuri'!$F:$F,$D60,'Detalii blocuri'!$L:$L,DD$3)</f>
        <v>0</v>
      </c>
      <c r="DE60" s="112">
        <f>COUNTIFS('Detalii blocuri'!$E:$E,$C60,'Detalii blocuri'!$F:$F,$D60,'Detalii blocuri'!$L:$L,DE$3)</f>
        <v>0</v>
      </c>
      <c r="DF60" s="112">
        <f>COUNTIFS('Detalii blocuri'!$E:$E,$C60,'Detalii blocuri'!$F:$F,$D60,'Detalii blocuri'!$L:$L,DF$3)</f>
        <v>0</v>
      </c>
      <c r="DG60" s="112">
        <f>COUNTIFS('Detalii blocuri'!$E:$E,$C60,'Detalii blocuri'!$F:$F,$D60,'Detalii blocuri'!$L:$L,DG$3)</f>
        <v>0</v>
      </c>
      <c r="DH60" s="112">
        <f>COUNTIFS('Detalii blocuri'!$E:$E,$C60,'Detalii blocuri'!$F:$F,$D60,'Detalii blocuri'!$L:$L,DH$3)</f>
        <v>0</v>
      </c>
      <c r="DI60" s="140">
        <f>COUNTIFS('Detalii blocuri'!$E:$E,$C60,'Detalii blocuri'!$F:$F,$D60,'Detalii blocuri'!$L:$L,DI$3)</f>
        <v>0</v>
      </c>
      <c r="DJ60" s="112">
        <f>COUNTIFS('Detalii blocuri'!$E:$E,$C60,'Detalii blocuri'!$F:$F,$D60,'Detalii blocuri'!$L:$L,DJ$3)</f>
        <v>0</v>
      </c>
      <c r="DK60" s="112">
        <f>COUNTIFS('Detalii blocuri'!$E:$E,$C60,'Detalii blocuri'!$F:$F,$D60,'Detalii blocuri'!$L:$L,DK$3)</f>
        <v>0</v>
      </c>
      <c r="DL60" s="112">
        <f>COUNTIFS('Detalii blocuri'!$E:$E,$C60,'Detalii blocuri'!$F:$F,$D60,'Detalii blocuri'!$L:$L,DL$3)</f>
        <v>0</v>
      </c>
      <c r="DM60" s="112">
        <f>COUNTIFS('Detalii blocuri'!$E:$E,$C60,'Detalii blocuri'!$F:$F,$D60,'Detalii blocuri'!$L:$L,DM$3)</f>
        <v>0</v>
      </c>
      <c r="DN60" s="140">
        <f>COUNTIFS('Detalii blocuri'!$E:$E,$C60,'Detalii blocuri'!$F:$F,$D60,'Detalii blocuri'!$L:$L,DN$3)</f>
        <v>0</v>
      </c>
      <c r="DO60" s="112">
        <f>COUNTIFS('Detalii blocuri'!$E:$E,$C60,'Detalii blocuri'!$F:$F,$D60,'Detalii blocuri'!$L:$L,DO$3)</f>
        <v>0</v>
      </c>
      <c r="DP60" s="112">
        <f>COUNTIFS('Detalii blocuri'!$E:$E,$C60,'Detalii blocuri'!$F:$F,$D60,'Detalii blocuri'!$L:$L,DP$3)</f>
        <v>0</v>
      </c>
      <c r="DQ60" s="112">
        <f>COUNTIFS('Detalii blocuri'!$E:$E,$C60,'Detalii blocuri'!$F:$F,$D60,'Detalii blocuri'!$L:$L,DQ$3)</f>
        <v>0</v>
      </c>
      <c r="DR60" s="112">
        <f>COUNTIFS('Detalii blocuri'!$E:$E,$C60,'Detalii blocuri'!$F:$F,$D60,'Detalii blocuri'!$L:$L,DR$3)</f>
        <v>0</v>
      </c>
      <c r="DS60" s="140">
        <f>COUNTIFS('Detalii blocuri'!$E:$E,$C60,'Detalii blocuri'!$F:$F,$D60,'Detalii blocuri'!$L:$L,DS$3)</f>
        <v>0</v>
      </c>
      <c r="DT60" s="112">
        <f>COUNTIFS('Detalii blocuri'!$E:$E,$C60,'Detalii blocuri'!$F:$F,$D60,'Detalii blocuri'!$L:$L,DT$3)</f>
        <v>0</v>
      </c>
      <c r="DU60" s="112">
        <f>COUNTIFS('Detalii blocuri'!$E:$E,$C60,'Detalii blocuri'!$F:$F,$D60,'Detalii blocuri'!$L:$L,DU$3)</f>
        <v>0</v>
      </c>
      <c r="DV60" s="112">
        <f>COUNTIFS('Detalii blocuri'!$E:$E,$C60,'Detalii blocuri'!$F:$F,$D60,'Detalii blocuri'!$L:$L,DV$3)</f>
        <v>0</v>
      </c>
      <c r="DW60" s="112">
        <f>COUNTIFS('Detalii blocuri'!$E:$E,$C60,'Detalii blocuri'!$F:$F,$D60,'Detalii blocuri'!$L:$L,DW$3)</f>
        <v>0</v>
      </c>
      <c r="DX60" s="140">
        <f>COUNTIFS('Detalii blocuri'!$E:$E,$C60,'Detalii blocuri'!$F:$F,$D60,'Detalii blocuri'!$L:$L,DX$3)</f>
        <v>0</v>
      </c>
      <c r="DY60" s="112">
        <f>COUNTIFS('Detalii blocuri'!$E:$E,$C60,'Detalii blocuri'!$F:$F,$D60,'Detalii blocuri'!$L:$L,DY$3)</f>
        <v>0</v>
      </c>
      <c r="DZ60" s="112">
        <f>COUNTIFS('Detalii blocuri'!$E:$E,$C60,'Detalii blocuri'!$F:$F,$D60,'Detalii blocuri'!$L:$L,DZ$3)</f>
        <v>0</v>
      </c>
      <c r="EA60" s="112">
        <f>COUNTIFS('Detalii blocuri'!$E:$E,$C60,'Detalii blocuri'!$F:$F,$D60,'Detalii blocuri'!$L:$L,EA$3)</f>
        <v>0</v>
      </c>
    </row>
    <row r="61" spans="2:131">
      <c r="B61" s="258" t="s">
        <v>650</v>
      </c>
      <c r="C61" s="363" t="s">
        <v>206</v>
      </c>
      <c r="D61" s="261" t="s">
        <v>1081</v>
      </c>
      <c r="E61" s="261"/>
      <c r="F61" s="262" t="s">
        <v>1054</v>
      </c>
      <c r="G61" s="300" t="s">
        <v>9</v>
      </c>
      <c r="H61" s="257" t="s">
        <v>9</v>
      </c>
      <c r="I61" s="318"/>
      <c r="J61" s="259">
        <v>46.74</v>
      </c>
      <c r="K61" s="259">
        <v>22.96</v>
      </c>
      <c r="L61" s="319">
        <v>1363</v>
      </c>
      <c r="M61" s="320">
        <v>1484</v>
      </c>
      <c r="N61" s="320">
        <v>1869</v>
      </c>
      <c r="O61" s="320">
        <v>2112</v>
      </c>
      <c r="P61" s="320"/>
      <c r="Q61" s="320"/>
      <c r="R61" s="320"/>
      <c r="S61" s="320"/>
      <c r="T61" s="320"/>
      <c r="U61" s="320"/>
      <c r="V61" s="321"/>
      <c r="W61" s="334">
        <f t="shared" si="29"/>
        <v>0.64535984848484851</v>
      </c>
      <c r="X61" s="335" t="str">
        <f t="shared" si="30"/>
        <v/>
      </c>
      <c r="Y61" s="301"/>
      <c r="Z61" s="301"/>
      <c r="AA61" s="301">
        <f t="shared" si="18"/>
        <v>0</v>
      </c>
      <c r="AB61" s="68">
        <f t="shared" si="16"/>
        <v>0</v>
      </c>
      <c r="AC61" s="301" t="e">
        <f t="shared" si="17"/>
        <v>#DIV/0!</v>
      </c>
      <c r="AD61" s="301">
        <v>3</v>
      </c>
      <c r="AE61" s="322"/>
      <c r="AF61" s="323" t="e">
        <f>COUNTIFS('Detalii blocuri'!AI:AI,"*/planuri*",'Detalii blocuri'!E:E,C61,'Detalii blocuri'!F:F,D61)/AJ61</f>
        <v>#DIV/0!</v>
      </c>
      <c r="AG61" s="324" t="e">
        <f>COUNTIFS('Detalii blocuri'!K:K,"&gt;0",'Detalii blocuri'!E:E,C61,'Detalii blocuri'!F:F,D61)/AJ61</f>
        <v>#DIV/0!</v>
      </c>
      <c r="AH61" s="324" t="e">
        <f>COUNTIFS('Detalii blocuri'!N:N,"&gt;0",'Detalii blocuri'!E:E,C61,'Detalii blocuri'!F:F,D61)/AJ61</f>
        <v>#DIV/0!</v>
      </c>
      <c r="AI61" s="325" t="e">
        <f t="shared" si="19"/>
        <v>#DIV/0!</v>
      </c>
      <c r="AJ61" s="326">
        <f>COUNTIFS('Detalii blocuri'!C:C,"&gt;0",'Detalii blocuri'!E:E,C61,'Detalii blocuri'!F:F,D61)</f>
        <v>0</v>
      </c>
      <c r="AK61" s="47">
        <f>SUMIFS('Detalii blocuri'!K:K,'Detalii blocuri'!E:E,C61,'Detalii blocuri'!F:F,D61)</f>
        <v>0</v>
      </c>
      <c r="AL61" s="47">
        <f>SUMIFS('Detalii blocuri'!N:N,'Detalii blocuri'!E:E,C61,'Detalii blocuri'!F:F,D61)</f>
        <v>0</v>
      </c>
      <c r="AM61" s="327" t="e">
        <f t="shared" si="20"/>
        <v>#DIV/0!</v>
      </c>
      <c r="AN61" s="65" t="e">
        <f>COUNTIFS('Detalii blocuri'!C:C,"&gt;0",'Detalii blocuri'!J:J,"da*",'Detalii blocuri'!E:E,C61,'Detalii blocuri'!F:F,D61)/AJ61</f>
        <v>#DIV/0!</v>
      </c>
      <c r="AO61" s="66" t="e">
        <f>SUMIFS('Detalii blocuri'!K:K,'Detalii blocuri'!J:J,"da*",'Detalii blocuri'!E:E,C61,'Detalii blocuri'!F:F,D61)/AK61</f>
        <v>#DIV/0!</v>
      </c>
      <c r="AP61" s="67" t="e">
        <f>SUMIFS('Detalii blocuri'!N:N,'Detalii blocuri'!J:J,"da*",'Detalii blocuri'!E:E,C61,'Detalii blocuri'!F:F,D61)/AL61</f>
        <v>#DIV/0!</v>
      </c>
      <c r="AQ61" s="328" t="e">
        <f>SUMIFS('Detalii blocuri'!N:N,'Detalii blocuri'!AD:AD,"*cf1*",'Detalii blocuri'!E:E,C61,'Detalii blocuri'!F:F,D61)/AL61</f>
        <v>#DIV/0!</v>
      </c>
      <c r="AR61" s="329" t="e">
        <f>SUMIFS('Detalii blocuri'!N:N,'Detalii blocuri'!AD:AD,"*cf2*",'Detalii blocuri'!E:E,C61,'Detalii blocuri'!F:F,D61)/AL61</f>
        <v>#DIV/0!</v>
      </c>
      <c r="AS61" s="330" t="e">
        <f>SUMIFS('Detalii blocuri'!N:N,'Detalii blocuri'!AD:AD,"*cf3*",'Detalii blocuri'!E:E,C61,'Detalii blocuri'!F:F,D61)/AL61</f>
        <v>#DIV/0!</v>
      </c>
      <c r="AT61" s="330" t="e">
        <f>SUMIFS('Detalii blocuri'!N:N,'Detalii blocuri'!AD:AD,"*cămin*",'Detalii blocuri'!E:E,C61,'Detalii blocuri'!F:F,D61)/AL61</f>
        <v>#DIV/0!</v>
      </c>
      <c r="AU61" s="330" t="e">
        <f t="shared" si="21"/>
        <v>#DIV/0!</v>
      </c>
      <c r="AV61" s="331">
        <f>SUMIFS('Detalii blocuri'!O:O,'Detalii blocuri'!E:E,C61,'Detalii blocuri'!F:F,D61)</f>
        <v>0</v>
      </c>
      <c r="AW61" s="332">
        <f>SUMIFS('Detalii blocuri'!P:P,'Detalii blocuri'!E:E,C61,'Detalii blocuri'!F:F,D61)</f>
        <v>0</v>
      </c>
      <c r="AX61" s="332">
        <f>SUMIFS('Detalii blocuri'!Q:Q,'Detalii blocuri'!E:E,C61,'Detalii blocuri'!F:F,D61)</f>
        <v>0</v>
      </c>
      <c r="AY61" s="332">
        <f>SUMIFS('Detalii blocuri'!R:R,'Detalii blocuri'!E:E,C61,'Detalii blocuri'!F:F,D61)</f>
        <v>0</v>
      </c>
      <c r="AZ61" s="332">
        <f>SUMIFS('Detalii blocuri'!S:S,'Detalii blocuri'!E:E,C61,'Detalii blocuri'!F:F,D61)</f>
        <v>0</v>
      </c>
      <c r="BA61" s="332">
        <f>SUMIFS('Detalii blocuri'!T:T,'Detalii blocuri'!E:E,C61,'Detalii blocuri'!F:F,D61)</f>
        <v>0</v>
      </c>
      <c r="BB61" s="333">
        <f t="shared" si="22"/>
        <v>0</v>
      </c>
      <c r="BC61" s="100" t="e">
        <f t="shared" si="23"/>
        <v>#DIV/0!</v>
      </c>
      <c r="BD61" s="97" t="e">
        <f t="shared" si="24"/>
        <v>#DIV/0!</v>
      </c>
      <c r="BE61" s="97" t="e">
        <f t="shared" si="25"/>
        <v>#DIV/0!</v>
      </c>
      <c r="BF61" s="97" t="e">
        <f t="shared" si="26"/>
        <v>#DIV/0!</v>
      </c>
      <c r="BG61" s="97" t="e">
        <f t="shared" si="27"/>
        <v>#DIV/0!</v>
      </c>
      <c r="BH61" s="98" t="e">
        <f t="shared" si="28"/>
        <v>#DIV/0!</v>
      </c>
      <c r="BI61" s="105">
        <f>COUNTIFS('Detalii blocuri'!$E:$E,$C61,'Detalii blocuri'!$F:$F,$D61,'Detalii blocuri'!$AB:$AB,BI$4)</f>
        <v>0</v>
      </c>
      <c r="BJ61" s="106">
        <f>COUNTIFS('Detalii blocuri'!$E:$E,$C61,'Detalii blocuri'!$F:$F,$D61,'Detalii blocuri'!$AB:$AB,BJ$4)</f>
        <v>0</v>
      </c>
      <c r="BK61" s="106">
        <f>COUNTIFS('Detalii blocuri'!$E:$E,$C61,'Detalii blocuri'!$F:$F,$D61,'Detalii blocuri'!$AB:$AB,BK$4)</f>
        <v>0</v>
      </c>
      <c r="BL61" s="106">
        <f>COUNTIFS('Detalii blocuri'!$E:$E,$C61,'Detalii blocuri'!$F:$F,$D61,'Detalii blocuri'!$AB:$AB,BL$4)</f>
        <v>0</v>
      </c>
      <c r="BM61" s="106">
        <f>COUNTIFS('Detalii blocuri'!$E:$E,$C61,'Detalii blocuri'!$F:$F,$D61,'Detalii blocuri'!$AB:$AB,BM$4)</f>
        <v>0</v>
      </c>
      <c r="BN61" s="45">
        <f>COUNTIFS('Detalii blocuri'!$E:$E,$C61,'Detalii blocuri'!$F:$F,$D61,'Detalii blocuri'!$AB:$AB,BN$4)</f>
        <v>0</v>
      </c>
      <c r="BO61" s="106">
        <f>COUNTIFS('Detalii blocuri'!$E:$E,$C61,'Detalii blocuri'!$F:$F,$D61,'Detalii blocuri'!$AB:$AB,BO$4)</f>
        <v>0</v>
      </c>
      <c r="BP61" s="106">
        <f>COUNTIFS('Detalii blocuri'!$E:$E,$C61,'Detalii blocuri'!$F:$F,$D61,'Detalii blocuri'!$AB:$AB,BP$4)</f>
        <v>0</v>
      </c>
      <c r="BQ61" s="45">
        <f>COUNTIFS('Detalii blocuri'!$E:$E,$C61,'Detalii blocuri'!$F:$F,$D61,'Detalii blocuri'!$AB:$AB,BQ$4)</f>
        <v>0</v>
      </c>
      <c r="BR61" s="106">
        <f>COUNTIFS('Detalii blocuri'!$E:$E,$C61,'Detalii blocuri'!$F:$F,$D61,'Detalii blocuri'!$AB:$AB,BR$4)</f>
        <v>0</v>
      </c>
      <c r="BS61" s="106">
        <f>COUNTIFS('Detalii blocuri'!$E:$E,$C61,'Detalii blocuri'!$F:$F,$D61,'Detalii blocuri'!$AB:$AB,BS$4)</f>
        <v>0</v>
      </c>
      <c r="BT61" s="45">
        <f>COUNTIFS('Detalii blocuri'!$E:$E,$C61,'Detalii blocuri'!$F:$F,$D61,'Detalii blocuri'!$AB:$AB,BT$4)</f>
        <v>0</v>
      </c>
      <c r="BU61" s="106">
        <f>COUNTIFS('Detalii blocuri'!$E:$E,$C61,'Detalii blocuri'!$F:$F,$D61,'Detalii blocuri'!$AB:$AB,BU$4)</f>
        <v>0</v>
      </c>
      <c r="BV61" s="106">
        <f>COUNTIFS('Detalii blocuri'!$E:$E,$C61,'Detalii blocuri'!$F:$F,$D61,'Detalii blocuri'!$AB:$AB,BV$4)</f>
        <v>0</v>
      </c>
      <c r="BW61" s="107">
        <f>SUMIFS('Detalii blocuri'!$K:$K,'Detalii blocuri'!$E:$E,$C61,'Detalii blocuri'!$F:$F,$D61,'Detalii blocuri'!$AB:$AB,BW$4)</f>
        <v>0</v>
      </c>
      <c r="BX61" s="108">
        <f>SUMIFS('Detalii blocuri'!$K:$K,'Detalii blocuri'!$E:$E,$C61,'Detalii blocuri'!$F:$F,$D61,'Detalii blocuri'!$AB:$AB,BX$4)</f>
        <v>0</v>
      </c>
      <c r="BY61" s="108">
        <f>SUMIFS('Detalii blocuri'!$K:$K,'Detalii blocuri'!$E:$E,$C61,'Detalii blocuri'!$F:$F,$D61,'Detalii blocuri'!$AB:$AB,BY$4)</f>
        <v>0</v>
      </c>
      <c r="BZ61" s="108">
        <f>SUMIFS('Detalii blocuri'!$K:$K,'Detalii blocuri'!$E:$E,$C61,'Detalii blocuri'!$F:$F,$D61,'Detalii blocuri'!$AB:$AB,BZ$4)</f>
        <v>0</v>
      </c>
      <c r="CA61" s="108">
        <f>SUMIFS('Detalii blocuri'!$K:$K,'Detalii blocuri'!$E:$E,$C61,'Detalii blocuri'!$F:$F,$D61,'Detalii blocuri'!$AB:$AB,CA$4)</f>
        <v>0</v>
      </c>
      <c r="CB61" s="46">
        <f>SUMIFS('Detalii blocuri'!$K:$K,'Detalii blocuri'!$E:$E,$C61,'Detalii blocuri'!$F:$F,$D61,'Detalii blocuri'!$AB:$AB,CB$4)</f>
        <v>0</v>
      </c>
      <c r="CC61" s="108">
        <f>SUMIFS('Detalii blocuri'!$K:$K,'Detalii blocuri'!$E:$E,$C61,'Detalii blocuri'!$F:$F,$D61,'Detalii blocuri'!$AB:$AB,CC$4)</f>
        <v>0</v>
      </c>
      <c r="CD61" s="108">
        <f>SUMIFS('Detalii blocuri'!$K:$K,'Detalii blocuri'!$E:$E,$C61,'Detalii blocuri'!$F:$F,$D61,'Detalii blocuri'!$AB:$AB,CD$4)</f>
        <v>0</v>
      </c>
      <c r="CE61" s="46">
        <f>SUMIFS('Detalii blocuri'!$K:$K,'Detalii blocuri'!$E:$E,$C61,'Detalii blocuri'!$F:$F,$D61,'Detalii blocuri'!$AB:$AB,CE$4)</f>
        <v>0</v>
      </c>
      <c r="CF61" s="108">
        <f>SUMIFS('Detalii blocuri'!$K:$K,'Detalii blocuri'!$E:$E,$C61,'Detalii blocuri'!$F:$F,$D61,'Detalii blocuri'!$AB:$AB,CF$4)</f>
        <v>0</v>
      </c>
      <c r="CG61" s="108">
        <f>SUMIFS('Detalii blocuri'!$K:$K,'Detalii blocuri'!$E:$E,$C61,'Detalii blocuri'!$F:$F,$D61,'Detalii blocuri'!$AB:$AB,CG$4)</f>
        <v>0</v>
      </c>
      <c r="CH61" s="46">
        <f>SUMIFS('Detalii blocuri'!$K:$K,'Detalii blocuri'!$E:$E,$C61,'Detalii blocuri'!$F:$F,$D61,'Detalii blocuri'!$AB:$AB,CH$4)</f>
        <v>0</v>
      </c>
      <c r="CI61" s="108">
        <f>SUMIFS('Detalii blocuri'!$K:$K,'Detalii blocuri'!$E:$E,$C61,'Detalii blocuri'!$F:$F,$D61,'Detalii blocuri'!$AB:$AB,CI$4)</f>
        <v>0</v>
      </c>
      <c r="CJ61" s="108">
        <f>SUMIFS('Detalii blocuri'!$K:$K,'Detalii blocuri'!$E:$E,$C61,'Detalii blocuri'!$F:$F,$D61,'Detalii blocuri'!$AB:$AB,CJ$4)</f>
        <v>0</v>
      </c>
      <c r="CK61" s="109">
        <f>SUMIFS('Detalii blocuri'!$N:$N,'Detalii blocuri'!$E:$E,$C61,'Detalii blocuri'!$F:$F,$D61,'Detalii blocuri'!$AB:$AB,BW$4)</f>
        <v>0</v>
      </c>
      <c r="CL61" s="110">
        <f>SUMIFS('Detalii blocuri'!$N:$N,'Detalii blocuri'!$E:$E,$C61,'Detalii blocuri'!$F:$F,$D61,'Detalii blocuri'!$AB:$AB,BX$4)</f>
        <v>0</v>
      </c>
      <c r="CM61" s="110">
        <f>SUMIFS('Detalii blocuri'!$N:$N,'Detalii blocuri'!$E:$E,$C61,'Detalii blocuri'!$F:$F,$D61,'Detalii blocuri'!$AB:$AB,BY$4)</f>
        <v>0</v>
      </c>
      <c r="CN61" s="110">
        <f>SUMIFS('Detalii blocuri'!$N:$N,'Detalii blocuri'!$E:$E,$C61,'Detalii blocuri'!$F:$F,$D61,'Detalii blocuri'!$AB:$AB,BZ$4)</f>
        <v>0</v>
      </c>
      <c r="CO61" s="110">
        <f>SUMIFS('Detalii blocuri'!$N:$N,'Detalii blocuri'!$E:$E,$C61,'Detalii blocuri'!$F:$F,$D61,'Detalii blocuri'!$AB:$AB,CA$4)</f>
        <v>0</v>
      </c>
      <c r="CP61" s="48">
        <f>SUMIFS('Detalii blocuri'!$N:$N,'Detalii blocuri'!$E:$E,$C61,'Detalii blocuri'!$F:$F,$D61,'Detalii blocuri'!$AB:$AB,CB$4)</f>
        <v>0</v>
      </c>
      <c r="CQ61" s="110">
        <f>SUMIFS('Detalii blocuri'!$N:$N,'Detalii blocuri'!$E:$E,$C61,'Detalii blocuri'!$F:$F,$D61,'Detalii blocuri'!$AB:$AB,CC$4)</f>
        <v>0</v>
      </c>
      <c r="CR61" s="110">
        <f>SUMIFS('Detalii blocuri'!$N:$N,'Detalii blocuri'!$E:$E,$C61,'Detalii blocuri'!$F:$F,$D61,'Detalii blocuri'!$AB:$AB,CD$4)</f>
        <v>0</v>
      </c>
      <c r="CS61" s="48">
        <f>SUMIFS('Detalii blocuri'!$N:$N,'Detalii blocuri'!$E:$E,$C61,'Detalii blocuri'!$F:$F,$D61,'Detalii blocuri'!$AB:$AB,CE$4)</f>
        <v>0</v>
      </c>
      <c r="CT61" s="110">
        <f>SUMIFS('Detalii blocuri'!$N:$N,'Detalii blocuri'!$E:$E,$C61,'Detalii blocuri'!$F:$F,$D61,'Detalii blocuri'!$AB:$AB,CF$4)</f>
        <v>0</v>
      </c>
      <c r="CU61" s="110">
        <f>SUMIFS('Detalii blocuri'!$N:$N,'Detalii blocuri'!$E:$E,$C61,'Detalii blocuri'!$F:$F,$D61,'Detalii blocuri'!$AB:$AB,CG$4)</f>
        <v>0</v>
      </c>
      <c r="CV61" s="48">
        <f>SUMIFS('Detalii blocuri'!$N:$N,'Detalii blocuri'!$E:$E,$C61,'Detalii blocuri'!$F:$F,$D61,'Detalii blocuri'!$AB:$AB,CH$4)</f>
        <v>0</v>
      </c>
      <c r="CW61" s="110">
        <f>SUMIFS('Detalii blocuri'!$N:$N,'Detalii blocuri'!$E:$E,$C61,'Detalii blocuri'!$F:$F,$D61,'Detalii blocuri'!$AB:$AB,CI$4)</f>
        <v>0</v>
      </c>
      <c r="CX61" s="110">
        <f>SUMIFS('Detalii blocuri'!$N:$N,'Detalii blocuri'!$E:$E,$C61,'Detalii blocuri'!$F:$F,$D61,'Detalii blocuri'!$AB:$AB,CJ$4)</f>
        <v>0</v>
      </c>
      <c r="CY61" s="111">
        <f>COUNTIFS('Detalii blocuri'!$E:$E,$C61,'Detalii blocuri'!$F:$F,$D61,'Detalii blocuri'!$L:$L,CY$3)</f>
        <v>0</v>
      </c>
      <c r="CZ61" s="112">
        <f>COUNTIFS('Detalii blocuri'!$E:$E,$C61,'Detalii blocuri'!$F:$F,$D61,'Detalii blocuri'!$L:$L,CZ$3)</f>
        <v>0</v>
      </c>
      <c r="DA61" s="112">
        <f>COUNTIFS('Detalii blocuri'!$E:$E,$C61,'Detalii blocuri'!$F:$F,$D61,'Detalii blocuri'!$L:$L,DA$3)</f>
        <v>0</v>
      </c>
      <c r="DB61" s="112">
        <f>COUNTIFS('Detalii blocuri'!$E:$E,$C61,'Detalii blocuri'!$F:$F,$D61,'Detalii blocuri'!$L:$L,DB$3)</f>
        <v>0</v>
      </c>
      <c r="DC61" s="112">
        <f>COUNTIFS('Detalii blocuri'!$E:$E,$C61,'Detalii blocuri'!$F:$F,$D61,'Detalii blocuri'!$L:$L,DC$3)</f>
        <v>0</v>
      </c>
      <c r="DD61" s="140">
        <f>COUNTIFS('Detalii blocuri'!$E:$E,$C61,'Detalii blocuri'!$F:$F,$D61,'Detalii blocuri'!$L:$L,DD$3)</f>
        <v>0</v>
      </c>
      <c r="DE61" s="112">
        <f>COUNTIFS('Detalii blocuri'!$E:$E,$C61,'Detalii blocuri'!$F:$F,$D61,'Detalii blocuri'!$L:$L,DE$3)</f>
        <v>0</v>
      </c>
      <c r="DF61" s="112">
        <f>COUNTIFS('Detalii blocuri'!$E:$E,$C61,'Detalii blocuri'!$F:$F,$D61,'Detalii blocuri'!$L:$L,DF$3)</f>
        <v>0</v>
      </c>
      <c r="DG61" s="112">
        <f>COUNTIFS('Detalii blocuri'!$E:$E,$C61,'Detalii blocuri'!$F:$F,$D61,'Detalii blocuri'!$L:$L,DG$3)</f>
        <v>0</v>
      </c>
      <c r="DH61" s="112">
        <f>COUNTIFS('Detalii blocuri'!$E:$E,$C61,'Detalii blocuri'!$F:$F,$D61,'Detalii blocuri'!$L:$L,DH$3)</f>
        <v>0</v>
      </c>
      <c r="DI61" s="140">
        <f>COUNTIFS('Detalii blocuri'!$E:$E,$C61,'Detalii blocuri'!$F:$F,$D61,'Detalii blocuri'!$L:$L,DI$3)</f>
        <v>0</v>
      </c>
      <c r="DJ61" s="112">
        <f>COUNTIFS('Detalii blocuri'!$E:$E,$C61,'Detalii blocuri'!$F:$F,$D61,'Detalii blocuri'!$L:$L,DJ$3)</f>
        <v>0</v>
      </c>
      <c r="DK61" s="112">
        <f>COUNTIFS('Detalii blocuri'!$E:$E,$C61,'Detalii blocuri'!$F:$F,$D61,'Detalii blocuri'!$L:$L,DK$3)</f>
        <v>0</v>
      </c>
      <c r="DL61" s="112">
        <f>COUNTIFS('Detalii blocuri'!$E:$E,$C61,'Detalii blocuri'!$F:$F,$D61,'Detalii blocuri'!$L:$L,DL$3)</f>
        <v>0</v>
      </c>
      <c r="DM61" s="112">
        <f>COUNTIFS('Detalii blocuri'!$E:$E,$C61,'Detalii blocuri'!$F:$F,$D61,'Detalii blocuri'!$L:$L,DM$3)</f>
        <v>0</v>
      </c>
      <c r="DN61" s="140">
        <f>COUNTIFS('Detalii blocuri'!$E:$E,$C61,'Detalii blocuri'!$F:$F,$D61,'Detalii blocuri'!$L:$L,DN$3)</f>
        <v>0</v>
      </c>
      <c r="DO61" s="112">
        <f>COUNTIFS('Detalii blocuri'!$E:$E,$C61,'Detalii blocuri'!$F:$F,$D61,'Detalii blocuri'!$L:$L,DO$3)</f>
        <v>0</v>
      </c>
      <c r="DP61" s="112">
        <f>COUNTIFS('Detalii blocuri'!$E:$E,$C61,'Detalii blocuri'!$F:$F,$D61,'Detalii blocuri'!$L:$L,DP$3)</f>
        <v>0</v>
      </c>
      <c r="DQ61" s="112">
        <f>COUNTIFS('Detalii blocuri'!$E:$E,$C61,'Detalii blocuri'!$F:$F,$D61,'Detalii blocuri'!$L:$L,DQ$3)</f>
        <v>0</v>
      </c>
      <c r="DR61" s="112">
        <f>COUNTIFS('Detalii blocuri'!$E:$E,$C61,'Detalii blocuri'!$F:$F,$D61,'Detalii blocuri'!$L:$L,DR$3)</f>
        <v>0</v>
      </c>
      <c r="DS61" s="140">
        <f>COUNTIFS('Detalii blocuri'!$E:$E,$C61,'Detalii blocuri'!$F:$F,$D61,'Detalii blocuri'!$L:$L,DS$3)</f>
        <v>0</v>
      </c>
      <c r="DT61" s="112">
        <f>COUNTIFS('Detalii blocuri'!$E:$E,$C61,'Detalii blocuri'!$F:$F,$D61,'Detalii blocuri'!$L:$L,DT$3)</f>
        <v>0</v>
      </c>
      <c r="DU61" s="112">
        <f>COUNTIFS('Detalii blocuri'!$E:$E,$C61,'Detalii blocuri'!$F:$F,$D61,'Detalii blocuri'!$L:$L,DU$3)</f>
        <v>0</v>
      </c>
      <c r="DV61" s="112">
        <f>COUNTIFS('Detalii blocuri'!$E:$E,$C61,'Detalii blocuri'!$F:$F,$D61,'Detalii blocuri'!$L:$L,DV$3)</f>
        <v>0</v>
      </c>
      <c r="DW61" s="112">
        <f>COUNTIFS('Detalii blocuri'!$E:$E,$C61,'Detalii blocuri'!$F:$F,$D61,'Detalii blocuri'!$L:$L,DW$3)</f>
        <v>0</v>
      </c>
      <c r="DX61" s="140">
        <f>COUNTIFS('Detalii blocuri'!$E:$E,$C61,'Detalii blocuri'!$F:$F,$D61,'Detalii blocuri'!$L:$L,DX$3)</f>
        <v>0</v>
      </c>
      <c r="DY61" s="112">
        <f>COUNTIFS('Detalii blocuri'!$E:$E,$C61,'Detalii blocuri'!$F:$F,$D61,'Detalii blocuri'!$L:$L,DY$3)</f>
        <v>0</v>
      </c>
      <c r="DZ61" s="112">
        <f>COUNTIFS('Detalii blocuri'!$E:$E,$C61,'Detalii blocuri'!$F:$F,$D61,'Detalii blocuri'!$L:$L,DZ$3)</f>
        <v>0</v>
      </c>
      <c r="EA61" s="112">
        <f>COUNTIFS('Detalii blocuri'!$E:$E,$C61,'Detalii blocuri'!$F:$F,$D61,'Detalii blocuri'!$L:$L,EA$3)</f>
        <v>0</v>
      </c>
    </row>
    <row r="62" spans="2:131">
      <c r="B62" s="258" t="s">
        <v>650</v>
      </c>
      <c r="C62" s="363" t="s">
        <v>206</v>
      </c>
      <c r="D62" s="261" t="s">
        <v>1202</v>
      </c>
      <c r="E62" s="261"/>
      <c r="F62" s="262" t="s">
        <v>1054</v>
      </c>
      <c r="G62" s="300" t="s">
        <v>9</v>
      </c>
      <c r="H62" s="257" t="s">
        <v>9</v>
      </c>
      <c r="I62" s="318"/>
      <c r="J62" s="259">
        <v>46.69</v>
      </c>
      <c r="K62" s="259">
        <v>23.11</v>
      </c>
      <c r="L62" s="319">
        <v>1499</v>
      </c>
      <c r="M62" s="320">
        <v>1488</v>
      </c>
      <c r="N62" s="320">
        <v>1670</v>
      </c>
      <c r="O62" s="320">
        <v>1951</v>
      </c>
      <c r="P62" s="320"/>
      <c r="Q62" s="320"/>
      <c r="R62" s="320"/>
      <c r="S62" s="320"/>
      <c r="T62" s="320"/>
      <c r="U62" s="320"/>
      <c r="V62" s="321"/>
      <c r="W62" s="334">
        <f t="shared" si="29"/>
        <v>0.7683239364428498</v>
      </c>
      <c r="X62" s="335" t="str">
        <f t="shared" si="30"/>
        <v/>
      </c>
      <c r="Y62" s="301"/>
      <c r="Z62" s="301"/>
      <c r="AA62" s="301">
        <f t="shared" si="18"/>
        <v>0</v>
      </c>
      <c r="AB62" s="68">
        <f t="shared" si="16"/>
        <v>0</v>
      </c>
      <c r="AC62" s="301" t="e">
        <f t="shared" si="17"/>
        <v>#DIV/0!</v>
      </c>
      <c r="AD62" s="301">
        <v>3</v>
      </c>
      <c r="AE62" s="322"/>
      <c r="AF62" s="323" t="e">
        <f>COUNTIFS('Detalii blocuri'!AI:AI,"*/planuri*",'Detalii blocuri'!E:E,C62,'Detalii blocuri'!F:F,D62)/AJ62</f>
        <v>#DIV/0!</v>
      </c>
      <c r="AG62" s="324" t="e">
        <f>COUNTIFS('Detalii blocuri'!K:K,"&gt;0",'Detalii blocuri'!E:E,C62,'Detalii blocuri'!F:F,D62)/AJ62</f>
        <v>#DIV/0!</v>
      </c>
      <c r="AH62" s="324" t="e">
        <f>COUNTIFS('Detalii blocuri'!N:N,"&gt;0",'Detalii blocuri'!E:E,C62,'Detalii blocuri'!F:F,D62)/AJ62</f>
        <v>#DIV/0!</v>
      </c>
      <c r="AI62" s="325" t="e">
        <f t="shared" si="19"/>
        <v>#DIV/0!</v>
      </c>
      <c r="AJ62" s="326">
        <f>COUNTIFS('Detalii blocuri'!C:C,"&gt;0",'Detalii blocuri'!E:E,C62,'Detalii blocuri'!F:F,D62)</f>
        <v>0</v>
      </c>
      <c r="AK62" s="47">
        <f>SUMIFS('Detalii blocuri'!K:K,'Detalii blocuri'!E:E,C62,'Detalii blocuri'!F:F,D62)</f>
        <v>0</v>
      </c>
      <c r="AL62" s="47">
        <f>SUMIFS('Detalii blocuri'!N:N,'Detalii blocuri'!E:E,C62,'Detalii blocuri'!F:F,D62)</f>
        <v>0</v>
      </c>
      <c r="AM62" s="327" t="e">
        <f t="shared" si="20"/>
        <v>#DIV/0!</v>
      </c>
      <c r="AN62" s="65" t="e">
        <f>COUNTIFS('Detalii blocuri'!C:C,"&gt;0",'Detalii blocuri'!J:J,"da*",'Detalii blocuri'!E:E,C62,'Detalii blocuri'!F:F,D62)/AJ62</f>
        <v>#DIV/0!</v>
      </c>
      <c r="AO62" s="66" t="e">
        <f>SUMIFS('Detalii blocuri'!K:K,'Detalii blocuri'!J:J,"da*",'Detalii blocuri'!E:E,C62,'Detalii blocuri'!F:F,D62)/AK62</f>
        <v>#DIV/0!</v>
      </c>
      <c r="AP62" s="67" t="e">
        <f>SUMIFS('Detalii blocuri'!N:N,'Detalii blocuri'!J:J,"da*",'Detalii blocuri'!E:E,C62,'Detalii blocuri'!F:F,D62)/AL62</f>
        <v>#DIV/0!</v>
      </c>
      <c r="AQ62" s="328" t="e">
        <f>SUMIFS('Detalii blocuri'!N:N,'Detalii blocuri'!AD:AD,"*cf1*",'Detalii blocuri'!E:E,C62,'Detalii blocuri'!F:F,D62)/AL62</f>
        <v>#DIV/0!</v>
      </c>
      <c r="AR62" s="329" t="e">
        <f>SUMIFS('Detalii blocuri'!N:N,'Detalii blocuri'!AD:AD,"*cf2*",'Detalii blocuri'!E:E,C62,'Detalii blocuri'!F:F,D62)/AL62</f>
        <v>#DIV/0!</v>
      </c>
      <c r="AS62" s="330" t="e">
        <f>SUMIFS('Detalii blocuri'!N:N,'Detalii blocuri'!AD:AD,"*cf3*",'Detalii blocuri'!E:E,C62,'Detalii blocuri'!F:F,D62)/AL62</f>
        <v>#DIV/0!</v>
      </c>
      <c r="AT62" s="330" t="e">
        <f>SUMIFS('Detalii blocuri'!N:N,'Detalii blocuri'!AD:AD,"*cămin*",'Detalii blocuri'!E:E,C62,'Detalii blocuri'!F:F,D62)/AL62</f>
        <v>#DIV/0!</v>
      </c>
      <c r="AU62" s="330" t="e">
        <f t="shared" si="21"/>
        <v>#DIV/0!</v>
      </c>
      <c r="AV62" s="331">
        <f>SUMIFS('Detalii blocuri'!O:O,'Detalii blocuri'!E:E,C62,'Detalii blocuri'!F:F,D62)</f>
        <v>0</v>
      </c>
      <c r="AW62" s="332">
        <f>SUMIFS('Detalii blocuri'!P:P,'Detalii blocuri'!E:E,C62,'Detalii blocuri'!F:F,D62)</f>
        <v>0</v>
      </c>
      <c r="AX62" s="332">
        <f>SUMIFS('Detalii blocuri'!Q:Q,'Detalii blocuri'!E:E,C62,'Detalii blocuri'!F:F,D62)</f>
        <v>0</v>
      </c>
      <c r="AY62" s="332">
        <f>SUMIFS('Detalii blocuri'!R:R,'Detalii blocuri'!E:E,C62,'Detalii blocuri'!F:F,D62)</f>
        <v>0</v>
      </c>
      <c r="AZ62" s="332">
        <f>SUMIFS('Detalii blocuri'!S:S,'Detalii blocuri'!E:E,C62,'Detalii blocuri'!F:F,D62)</f>
        <v>0</v>
      </c>
      <c r="BA62" s="332">
        <f>SUMIFS('Detalii blocuri'!T:T,'Detalii blocuri'!E:E,C62,'Detalii blocuri'!F:F,D62)</f>
        <v>0</v>
      </c>
      <c r="BB62" s="333">
        <f t="shared" si="22"/>
        <v>0</v>
      </c>
      <c r="BC62" s="100" t="e">
        <f t="shared" si="23"/>
        <v>#DIV/0!</v>
      </c>
      <c r="BD62" s="97" t="e">
        <f t="shared" si="24"/>
        <v>#DIV/0!</v>
      </c>
      <c r="BE62" s="97" t="e">
        <f t="shared" si="25"/>
        <v>#DIV/0!</v>
      </c>
      <c r="BF62" s="97" t="e">
        <f t="shared" si="26"/>
        <v>#DIV/0!</v>
      </c>
      <c r="BG62" s="97" t="e">
        <f t="shared" si="27"/>
        <v>#DIV/0!</v>
      </c>
      <c r="BH62" s="98" t="e">
        <f t="shared" si="28"/>
        <v>#DIV/0!</v>
      </c>
      <c r="BI62" s="105">
        <f>COUNTIFS('Detalii blocuri'!$E:$E,$C62,'Detalii blocuri'!$F:$F,$D62,'Detalii blocuri'!$AB:$AB,BI$4)</f>
        <v>0</v>
      </c>
      <c r="BJ62" s="106">
        <f>COUNTIFS('Detalii blocuri'!$E:$E,$C62,'Detalii blocuri'!$F:$F,$D62,'Detalii blocuri'!$AB:$AB,BJ$4)</f>
        <v>0</v>
      </c>
      <c r="BK62" s="106">
        <f>COUNTIFS('Detalii blocuri'!$E:$E,$C62,'Detalii blocuri'!$F:$F,$D62,'Detalii blocuri'!$AB:$AB,BK$4)</f>
        <v>0</v>
      </c>
      <c r="BL62" s="106">
        <f>COUNTIFS('Detalii blocuri'!$E:$E,$C62,'Detalii blocuri'!$F:$F,$D62,'Detalii blocuri'!$AB:$AB,BL$4)</f>
        <v>0</v>
      </c>
      <c r="BM62" s="106">
        <f>COUNTIFS('Detalii blocuri'!$E:$E,$C62,'Detalii blocuri'!$F:$F,$D62,'Detalii blocuri'!$AB:$AB,BM$4)</f>
        <v>0</v>
      </c>
      <c r="BN62" s="45">
        <f>COUNTIFS('Detalii blocuri'!$E:$E,$C62,'Detalii blocuri'!$F:$F,$D62,'Detalii blocuri'!$AB:$AB,BN$4)</f>
        <v>0</v>
      </c>
      <c r="BO62" s="106">
        <f>COUNTIFS('Detalii blocuri'!$E:$E,$C62,'Detalii blocuri'!$F:$F,$D62,'Detalii blocuri'!$AB:$AB,BO$4)</f>
        <v>0</v>
      </c>
      <c r="BP62" s="106">
        <f>COUNTIFS('Detalii blocuri'!$E:$E,$C62,'Detalii blocuri'!$F:$F,$D62,'Detalii blocuri'!$AB:$AB,BP$4)</f>
        <v>0</v>
      </c>
      <c r="BQ62" s="45">
        <f>COUNTIFS('Detalii blocuri'!$E:$E,$C62,'Detalii blocuri'!$F:$F,$D62,'Detalii blocuri'!$AB:$AB,BQ$4)</f>
        <v>0</v>
      </c>
      <c r="BR62" s="106">
        <f>COUNTIFS('Detalii blocuri'!$E:$E,$C62,'Detalii blocuri'!$F:$F,$D62,'Detalii blocuri'!$AB:$AB,BR$4)</f>
        <v>0</v>
      </c>
      <c r="BS62" s="106">
        <f>COUNTIFS('Detalii blocuri'!$E:$E,$C62,'Detalii blocuri'!$F:$F,$D62,'Detalii blocuri'!$AB:$AB,BS$4)</f>
        <v>0</v>
      </c>
      <c r="BT62" s="45">
        <f>COUNTIFS('Detalii blocuri'!$E:$E,$C62,'Detalii blocuri'!$F:$F,$D62,'Detalii blocuri'!$AB:$AB,BT$4)</f>
        <v>0</v>
      </c>
      <c r="BU62" s="106">
        <f>COUNTIFS('Detalii blocuri'!$E:$E,$C62,'Detalii blocuri'!$F:$F,$D62,'Detalii blocuri'!$AB:$AB,BU$4)</f>
        <v>0</v>
      </c>
      <c r="BV62" s="106">
        <f>COUNTIFS('Detalii blocuri'!$E:$E,$C62,'Detalii blocuri'!$F:$F,$D62,'Detalii blocuri'!$AB:$AB,BV$4)</f>
        <v>0</v>
      </c>
      <c r="BW62" s="107">
        <f>SUMIFS('Detalii blocuri'!$K:$K,'Detalii blocuri'!$E:$E,$C62,'Detalii blocuri'!$F:$F,$D62,'Detalii blocuri'!$AB:$AB,BW$4)</f>
        <v>0</v>
      </c>
      <c r="BX62" s="108">
        <f>SUMIFS('Detalii blocuri'!$K:$K,'Detalii blocuri'!$E:$E,$C62,'Detalii blocuri'!$F:$F,$D62,'Detalii blocuri'!$AB:$AB,BX$4)</f>
        <v>0</v>
      </c>
      <c r="BY62" s="108">
        <f>SUMIFS('Detalii blocuri'!$K:$K,'Detalii blocuri'!$E:$E,$C62,'Detalii blocuri'!$F:$F,$D62,'Detalii blocuri'!$AB:$AB,BY$4)</f>
        <v>0</v>
      </c>
      <c r="BZ62" s="108">
        <f>SUMIFS('Detalii blocuri'!$K:$K,'Detalii blocuri'!$E:$E,$C62,'Detalii blocuri'!$F:$F,$D62,'Detalii blocuri'!$AB:$AB,BZ$4)</f>
        <v>0</v>
      </c>
      <c r="CA62" s="108">
        <f>SUMIFS('Detalii blocuri'!$K:$K,'Detalii blocuri'!$E:$E,$C62,'Detalii blocuri'!$F:$F,$D62,'Detalii blocuri'!$AB:$AB,CA$4)</f>
        <v>0</v>
      </c>
      <c r="CB62" s="46">
        <f>SUMIFS('Detalii blocuri'!$K:$K,'Detalii blocuri'!$E:$E,$C62,'Detalii blocuri'!$F:$F,$D62,'Detalii blocuri'!$AB:$AB,CB$4)</f>
        <v>0</v>
      </c>
      <c r="CC62" s="108">
        <f>SUMIFS('Detalii blocuri'!$K:$K,'Detalii blocuri'!$E:$E,$C62,'Detalii blocuri'!$F:$F,$D62,'Detalii blocuri'!$AB:$AB,CC$4)</f>
        <v>0</v>
      </c>
      <c r="CD62" s="108">
        <f>SUMIFS('Detalii blocuri'!$K:$K,'Detalii blocuri'!$E:$E,$C62,'Detalii blocuri'!$F:$F,$D62,'Detalii blocuri'!$AB:$AB,CD$4)</f>
        <v>0</v>
      </c>
      <c r="CE62" s="46">
        <f>SUMIFS('Detalii blocuri'!$K:$K,'Detalii blocuri'!$E:$E,$C62,'Detalii blocuri'!$F:$F,$D62,'Detalii blocuri'!$AB:$AB,CE$4)</f>
        <v>0</v>
      </c>
      <c r="CF62" s="108">
        <f>SUMIFS('Detalii blocuri'!$K:$K,'Detalii blocuri'!$E:$E,$C62,'Detalii blocuri'!$F:$F,$D62,'Detalii blocuri'!$AB:$AB,CF$4)</f>
        <v>0</v>
      </c>
      <c r="CG62" s="108">
        <f>SUMIFS('Detalii blocuri'!$K:$K,'Detalii blocuri'!$E:$E,$C62,'Detalii blocuri'!$F:$F,$D62,'Detalii blocuri'!$AB:$AB,CG$4)</f>
        <v>0</v>
      </c>
      <c r="CH62" s="46">
        <f>SUMIFS('Detalii blocuri'!$K:$K,'Detalii blocuri'!$E:$E,$C62,'Detalii blocuri'!$F:$F,$D62,'Detalii blocuri'!$AB:$AB,CH$4)</f>
        <v>0</v>
      </c>
      <c r="CI62" s="108">
        <f>SUMIFS('Detalii blocuri'!$K:$K,'Detalii blocuri'!$E:$E,$C62,'Detalii blocuri'!$F:$F,$D62,'Detalii blocuri'!$AB:$AB,CI$4)</f>
        <v>0</v>
      </c>
      <c r="CJ62" s="108">
        <f>SUMIFS('Detalii blocuri'!$K:$K,'Detalii blocuri'!$E:$E,$C62,'Detalii blocuri'!$F:$F,$D62,'Detalii blocuri'!$AB:$AB,CJ$4)</f>
        <v>0</v>
      </c>
      <c r="CK62" s="109">
        <f>SUMIFS('Detalii blocuri'!$N:$N,'Detalii blocuri'!$E:$E,$C62,'Detalii blocuri'!$F:$F,$D62,'Detalii blocuri'!$AB:$AB,BW$4)</f>
        <v>0</v>
      </c>
      <c r="CL62" s="110">
        <f>SUMIFS('Detalii blocuri'!$N:$N,'Detalii blocuri'!$E:$E,$C62,'Detalii blocuri'!$F:$F,$D62,'Detalii blocuri'!$AB:$AB,BX$4)</f>
        <v>0</v>
      </c>
      <c r="CM62" s="110">
        <f>SUMIFS('Detalii blocuri'!$N:$N,'Detalii blocuri'!$E:$E,$C62,'Detalii blocuri'!$F:$F,$D62,'Detalii blocuri'!$AB:$AB,BY$4)</f>
        <v>0</v>
      </c>
      <c r="CN62" s="110">
        <f>SUMIFS('Detalii blocuri'!$N:$N,'Detalii blocuri'!$E:$E,$C62,'Detalii blocuri'!$F:$F,$D62,'Detalii blocuri'!$AB:$AB,BZ$4)</f>
        <v>0</v>
      </c>
      <c r="CO62" s="110">
        <f>SUMIFS('Detalii blocuri'!$N:$N,'Detalii blocuri'!$E:$E,$C62,'Detalii blocuri'!$F:$F,$D62,'Detalii blocuri'!$AB:$AB,CA$4)</f>
        <v>0</v>
      </c>
      <c r="CP62" s="48">
        <f>SUMIFS('Detalii blocuri'!$N:$N,'Detalii blocuri'!$E:$E,$C62,'Detalii blocuri'!$F:$F,$D62,'Detalii blocuri'!$AB:$AB,CB$4)</f>
        <v>0</v>
      </c>
      <c r="CQ62" s="110">
        <f>SUMIFS('Detalii blocuri'!$N:$N,'Detalii blocuri'!$E:$E,$C62,'Detalii blocuri'!$F:$F,$D62,'Detalii blocuri'!$AB:$AB,CC$4)</f>
        <v>0</v>
      </c>
      <c r="CR62" s="110">
        <f>SUMIFS('Detalii blocuri'!$N:$N,'Detalii blocuri'!$E:$E,$C62,'Detalii blocuri'!$F:$F,$D62,'Detalii blocuri'!$AB:$AB,CD$4)</f>
        <v>0</v>
      </c>
      <c r="CS62" s="48">
        <f>SUMIFS('Detalii blocuri'!$N:$N,'Detalii blocuri'!$E:$E,$C62,'Detalii blocuri'!$F:$F,$D62,'Detalii blocuri'!$AB:$AB,CE$4)</f>
        <v>0</v>
      </c>
      <c r="CT62" s="110">
        <f>SUMIFS('Detalii blocuri'!$N:$N,'Detalii blocuri'!$E:$E,$C62,'Detalii blocuri'!$F:$F,$D62,'Detalii blocuri'!$AB:$AB,CF$4)</f>
        <v>0</v>
      </c>
      <c r="CU62" s="110">
        <f>SUMIFS('Detalii blocuri'!$N:$N,'Detalii blocuri'!$E:$E,$C62,'Detalii blocuri'!$F:$F,$D62,'Detalii blocuri'!$AB:$AB,CG$4)</f>
        <v>0</v>
      </c>
      <c r="CV62" s="48">
        <f>SUMIFS('Detalii blocuri'!$N:$N,'Detalii blocuri'!$E:$E,$C62,'Detalii blocuri'!$F:$F,$D62,'Detalii blocuri'!$AB:$AB,CH$4)</f>
        <v>0</v>
      </c>
      <c r="CW62" s="110">
        <f>SUMIFS('Detalii blocuri'!$N:$N,'Detalii blocuri'!$E:$E,$C62,'Detalii blocuri'!$F:$F,$D62,'Detalii blocuri'!$AB:$AB,CI$4)</f>
        <v>0</v>
      </c>
      <c r="CX62" s="110">
        <f>SUMIFS('Detalii blocuri'!$N:$N,'Detalii blocuri'!$E:$E,$C62,'Detalii blocuri'!$F:$F,$D62,'Detalii blocuri'!$AB:$AB,CJ$4)</f>
        <v>0</v>
      </c>
      <c r="CY62" s="111">
        <f>COUNTIFS('Detalii blocuri'!$E:$E,$C62,'Detalii blocuri'!$F:$F,$D62,'Detalii blocuri'!$L:$L,CY$3)</f>
        <v>0</v>
      </c>
      <c r="CZ62" s="112">
        <f>COUNTIFS('Detalii blocuri'!$E:$E,$C62,'Detalii blocuri'!$F:$F,$D62,'Detalii blocuri'!$L:$L,CZ$3)</f>
        <v>0</v>
      </c>
      <c r="DA62" s="112">
        <f>COUNTIFS('Detalii blocuri'!$E:$E,$C62,'Detalii blocuri'!$F:$F,$D62,'Detalii blocuri'!$L:$L,DA$3)</f>
        <v>0</v>
      </c>
      <c r="DB62" s="112">
        <f>COUNTIFS('Detalii blocuri'!$E:$E,$C62,'Detalii blocuri'!$F:$F,$D62,'Detalii blocuri'!$L:$L,DB$3)</f>
        <v>0</v>
      </c>
      <c r="DC62" s="112">
        <f>COUNTIFS('Detalii blocuri'!$E:$E,$C62,'Detalii blocuri'!$F:$F,$D62,'Detalii blocuri'!$L:$L,DC$3)</f>
        <v>0</v>
      </c>
      <c r="DD62" s="140">
        <f>COUNTIFS('Detalii blocuri'!$E:$E,$C62,'Detalii blocuri'!$F:$F,$D62,'Detalii blocuri'!$L:$L,DD$3)</f>
        <v>0</v>
      </c>
      <c r="DE62" s="112">
        <f>COUNTIFS('Detalii blocuri'!$E:$E,$C62,'Detalii blocuri'!$F:$F,$D62,'Detalii blocuri'!$L:$L,DE$3)</f>
        <v>0</v>
      </c>
      <c r="DF62" s="112">
        <f>COUNTIFS('Detalii blocuri'!$E:$E,$C62,'Detalii blocuri'!$F:$F,$D62,'Detalii blocuri'!$L:$L,DF$3)</f>
        <v>0</v>
      </c>
      <c r="DG62" s="112">
        <f>COUNTIFS('Detalii blocuri'!$E:$E,$C62,'Detalii blocuri'!$F:$F,$D62,'Detalii blocuri'!$L:$L,DG$3)</f>
        <v>0</v>
      </c>
      <c r="DH62" s="112">
        <f>COUNTIFS('Detalii blocuri'!$E:$E,$C62,'Detalii blocuri'!$F:$F,$D62,'Detalii blocuri'!$L:$L,DH$3)</f>
        <v>0</v>
      </c>
      <c r="DI62" s="140">
        <f>COUNTIFS('Detalii blocuri'!$E:$E,$C62,'Detalii blocuri'!$F:$F,$D62,'Detalii blocuri'!$L:$L,DI$3)</f>
        <v>0</v>
      </c>
      <c r="DJ62" s="112">
        <f>COUNTIFS('Detalii blocuri'!$E:$E,$C62,'Detalii blocuri'!$F:$F,$D62,'Detalii blocuri'!$L:$L,DJ$3)</f>
        <v>0</v>
      </c>
      <c r="DK62" s="112">
        <f>COUNTIFS('Detalii blocuri'!$E:$E,$C62,'Detalii blocuri'!$F:$F,$D62,'Detalii blocuri'!$L:$L,DK$3)</f>
        <v>0</v>
      </c>
      <c r="DL62" s="112">
        <f>COUNTIFS('Detalii blocuri'!$E:$E,$C62,'Detalii blocuri'!$F:$F,$D62,'Detalii blocuri'!$L:$L,DL$3)</f>
        <v>0</v>
      </c>
      <c r="DM62" s="112">
        <f>COUNTIFS('Detalii blocuri'!$E:$E,$C62,'Detalii blocuri'!$F:$F,$D62,'Detalii blocuri'!$L:$L,DM$3)</f>
        <v>0</v>
      </c>
      <c r="DN62" s="140">
        <f>COUNTIFS('Detalii blocuri'!$E:$E,$C62,'Detalii blocuri'!$F:$F,$D62,'Detalii blocuri'!$L:$L,DN$3)</f>
        <v>0</v>
      </c>
      <c r="DO62" s="112">
        <f>COUNTIFS('Detalii blocuri'!$E:$E,$C62,'Detalii blocuri'!$F:$F,$D62,'Detalii blocuri'!$L:$L,DO$3)</f>
        <v>0</v>
      </c>
      <c r="DP62" s="112">
        <f>COUNTIFS('Detalii blocuri'!$E:$E,$C62,'Detalii blocuri'!$F:$F,$D62,'Detalii blocuri'!$L:$L,DP$3)</f>
        <v>0</v>
      </c>
      <c r="DQ62" s="112">
        <f>COUNTIFS('Detalii blocuri'!$E:$E,$C62,'Detalii blocuri'!$F:$F,$D62,'Detalii blocuri'!$L:$L,DQ$3)</f>
        <v>0</v>
      </c>
      <c r="DR62" s="112">
        <f>COUNTIFS('Detalii blocuri'!$E:$E,$C62,'Detalii blocuri'!$F:$F,$D62,'Detalii blocuri'!$L:$L,DR$3)</f>
        <v>0</v>
      </c>
      <c r="DS62" s="140">
        <f>COUNTIFS('Detalii blocuri'!$E:$E,$C62,'Detalii blocuri'!$F:$F,$D62,'Detalii blocuri'!$L:$L,DS$3)</f>
        <v>0</v>
      </c>
      <c r="DT62" s="112">
        <f>COUNTIFS('Detalii blocuri'!$E:$E,$C62,'Detalii blocuri'!$F:$F,$D62,'Detalii blocuri'!$L:$L,DT$3)</f>
        <v>0</v>
      </c>
      <c r="DU62" s="112">
        <f>COUNTIFS('Detalii blocuri'!$E:$E,$C62,'Detalii blocuri'!$F:$F,$D62,'Detalii blocuri'!$L:$L,DU$3)</f>
        <v>0</v>
      </c>
      <c r="DV62" s="112">
        <f>COUNTIFS('Detalii blocuri'!$E:$E,$C62,'Detalii blocuri'!$F:$F,$D62,'Detalii blocuri'!$L:$L,DV$3)</f>
        <v>0</v>
      </c>
      <c r="DW62" s="112">
        <f>COUNTIFS('Detalii blocuri'!$E:$E,$C62,'Detalii blocuri'!$F:$F,$D62,'Detalii blocuri'!$L:$L,DW$3)</f>
        <v>0</v>
      </c>
      <c r="DX62" s="140">
        <f>COUNTIFS('Detalii blocuri'!$E:$E,$C62,'Detalii blocuri'!$F:$F,$D62,'Detalii blocuri'!$L:$L,DX$3)</f>
        <v>0</v>
      </c>
      <c r="DY62" s="112">
        <f>COUNTIFS('Detalii blocuri'!$E:$E,$C62,'Detalii blocuri'!$F:$F,$D62,'Detalii blocuri'!$L:$L,DY$3)</f>
        <v>0</v>
      </c>
      <c r="DZ62" s="112">
        <f>COUNTIFS('Detalii blocuri'!$E:$E,$C62,'Detalii blocuri'!$F:$F,$D62,'Detalii blocuri'!$L:$L,DZ$3)</f>
        <v>0</v>
      </c>
      <c r="EA62" s="112">
        <f>COUNTIFS('Detalii blocuri'!$E:$E,$C62,'Detalii blocuri'!$F:$F,$D62,'Detalii blocuri'!$L:$L,EA$3)</f>
        <v>0</v>
      </c>
    </row>
    <row r="63" spans="2:131">
      <c r="B63" s="258" t="s">
        <v>650</v>
      </c>
      <c r="C63" s="363" t="s">
        <v>206</v>
      </c>
      <c r="D63" s="261" t="s">
        <v>1082</v>
      </c>
      <c r="E63" s="261"/>
      <c r="F63" s="262" t="s">
        <v>1054</v>
      </c>
      <c r="G63" s="300" t="s">
        <v>9</v>
      </c>
      <c r="H63" s="257" t="s">
        <v>9</v>
      </c>
      <c r="I63" s="318"/>
      <c r="J63" s="259">
        <v>47.15</v>
      </c>
      <c r="K63" s="259">
        <v>23.93</v>
      </c>
      <c r="L63" s="319">
        <v>3459</v>
      </c>
      <c r="M63" s="320">
        <v>3566</v>
      </c>
      <c r="N63" s="320">
        <v>3836</v>
      </c>
      <c r="O63" s="320">
        <v>3888</v>
      </c>
      <c r="P63" s="320"/>
      <c r="Q63" s="320"/>
      <c r="R63" s="320"/>
      <c r="S63" s="320"/>
      <c r="T63" s="320"/>
      <c r="U63" s="320"/>
      <c r="V63" s="321"/>
      <c r="W63" s="334">
        <f t="shared" si="29"/>
        <v>0.8896604938271605</v>
      </c>
      <c r="X63" s="335" t="str">
        <f t="shared" si="30"/>
        <v/>
      </c>
      <c r="Y63" s="301"/>
      <c r="Z63" s="301"/>
      <c r="AA63" s="301">
        <f t="shared" si="18"/>
        <v>0</v>
      </c>
      <c r="AB63" s="68">
        <f t="shared" si="16"/>
        <v>0</v>
      </c>
      <c r="AC63" s="301" t="e">
        <f t="shared" si="17"/>
        <v>#DIV/0!</v>
      </c>
      <c r="AD63" s="301">
        <v>3</v>
      </c>
      <c r="AE63" s="322"/>
      <c r="AF63" s="323" t="e">
        <f>COUNTIFS('Detalii blocuri'!AI:AI,"*/planuri*",'Detalii blocuri'!E:E,C63,'Detalii blocuri'!F:F,D63)/AJ63</f>
        <v>#DIV/0!</v>
      </c>
      <c r="AG63" s="324" t="e">
        <f>COUNTIFS('Detalii blocuri'!K:K,"&gt;0",'Detalii blocuri'!E:E,C63,'Detalii blocuri'!F:F,D63)/AJ63</f>
        <v>#DIV/0!</v>
      </c>
      <c r="AH63" s="324" t="e">
        <f>COUNTIFS('Detalii blocuri'!N:N,"&gt;0",'Detalii blocuri'!E:E,C63,'Detalii blocuri'!F:F,D63)/AJ63</f>
        <v>#DIV/0!</v>
      </c>
      <c r="AI63" s="325" t="e">
        <f t="shared" si="19"/>
        <v>#DIV/0!</v>
      </c>
      <c r="AJ63" s="326">
        <f>COUNTIFS('Detalii blocuri'!C:C,"&gt;0",'Detalii blocuri'!E:E,C63,'Detalii blocuri'!F:F,D63)</f>
        <v>0</v>
      </c>
      <c r="AK63" s="47">
        <f>SUMIFS('Detalii blocuri'!K:K,'Detalii blocuri'!E:E,C63,'Detalii blocuri'!F:F,D63)</f>
        <v>0</v>
      </c>
      <c r="AL63" s="47">
        <f>SUMIFS('Detalii blocuri'!N:N,'Detalii blocuri'!E:E,C63,'Detalii blocuri'!F:F,D63)</f>
        <v>0</v>
      </c>
      <c r="AM63" s="327" t="e">
        <f t="shared" si="20"/>
        <v>#DIV/0!</v>
      </c>
      <c r="AN63" s="65" t="e">
        <f>COUNTIFS('Detalii blocuri'!C:C,"&gt;0",'Detalii blocuri'!J:J,"da*",'Detalii blocuri'!E:E,C63,'Detalii blocuri'!F:F,D63)/AJ63</f>
        <v>#DIV/0!</v>
      </c>
      <c r="AO63" s="66" t="e">
        <f>SUMIFS('Detalii blocuri'!K:K,'Detalii blocuri'!J:J,"da*",'Detalii blocuri'!E:E,C63,'Detalii blocuri'!F:F,D63)/AK63</f>
        <v>#DIV/0!</v>
      </c>
      <c r="AP63" s="67" t="e">
        <f>SUMIFS('Detalii blocuri'!N:N,'Detalii blocuri'!J:J,"da*",'Detalii blocuri'!E:E,C63,'Detalii blocuri'!F:F,D63)/AL63</f>
        <v>#DIV/0!</v>
      </c>
      <c r="AQ63" s="328" t="e">
        <f>SUMIFS('Detalii blocuri'!N:N,'Detalii blocuri'!AD:AD,"*cf1*",'Detalii blocuri'!E:E,C63,'Detalii blocuri'!F:F,D63)/AL63</f>
        <v>#DIV/0!</v>
      </c>
      <c r="AR63" s="329" t="e">
        <f>SUMIFS('Detalii blocuri'!N:N,'Detalii blocuri'!AD:AD,"*cf2*",'Detalii blocuri'!E:E,C63,'Detalii blocuri'!F:F,D63)/AL63</f>
        <v>#DIV/0!</v>
      </c>
      <c r="AS63" s="330" t="e">
        <f>SUMIFS('Detalii blocuri'!N:N,'Detalii blocuri'!AD:AD,"*cf3*",'Detalii blocuri'!E:E,C63,'Detalii blocuri'!F:F,D63)/AL63</f>
        <v>#DIV/0!</v>
      </c>
      <c r="AT63" s="330" t="e">
        <f>SUMIFS('Detalii blocuri'!N:N,'Detalii blocuri'!AD:AD,"*cămin*",'Detalii blocuri'!E:E,C63,'Detalii blocuri'!F:F,D63)/AL63</f>
        <v>#DIV/0!</v>
      </c>
      <c r="AU63" s="330" t="e">
        <f t="shared" si="21"/>
        <v>#DIV/0!</v>
      </c>
      <c r="AV63" s="331">
        <f>SUMIFS('Detalii blocuri'!O:O,'Detalii blocuri'!E:E,C63,'Detalii blocuri'!F:F,D63)</f>
        <v>0</v>
      </c>
      <c r="AW63" s="332">
        <f>SUMIFS('Detalii blocuri'!P:P,'Detalii blocuri'!E:E,C63,'Detalii blocuri'!F:F,D63)</f>
        <v>0</v>
      </c>
      <c r="AX63" s="332">
        <f>SUMIFS('Detalii blocuri'!Q:Q,'Detalii blocuri'!E:E,C63,'Detalii blocuri'!F:F,D63)</f>
        <v>0</v>
      </c>
      <c r="AY63" s="332">
        <f>SUMIFS('Detalii blocuri'!R:R,'Detalii blocuri'!E:E,C63,'Detalii blocuri'!F:F,D63)</f>
        <v>0</v>
      </c>
      <c r="AZ63" s="332">
        <f>SUMIFS('Detalii blocuri'!S:S,'Detalii blocuri'!E:E,C63,'Detalii blocuri'!F:F,D63)</f>
        <v>0</v>
      </c>
      <c r="BA63" s="332">
        <f>SUMIFS('Detalii blocuri'!T:T,'Detalii blocuri'!E:E,C63,'Detalii blocuri'!F:F,D63)</f>
        <v>0</v>
      </c>
      <c r="BB63" s="333">
        <f t="shared" si="22"/>
        <v>0</v>
      </c>
      <c r="BC63" s="100" t="e">
        <f t="shared" si="23"/>
        <v>#DIV/0!</v>
      </c>
      <c r="BD63" s="97" t="e">
        <f t="shared" si="24"/>
        <v>#DIV/0!</v>
      </c>
      <c r="BE63" s="97" t="e">
        <f t="shared" si="25"/>
        <v>#DIV/0!</v>
      </c>
      <c r="BF63" s="97" t="e">
        <f t="shared" si="26"/>
        <v>#DIV/0!</v>
      </c>
      <c r="BG63" s="97" t="e">
        <f t="shared" si="27"/>
        <v>#DIV/0!</v>
      </c>
      <c r="BH63" s="98" t="e">
        <f t="shared" si="28"/>
        <v>#DIV/0!</v>
      </c>
      <c r="BI63" s="105">
        <f>COUNTIFS('Detalii blocuri'!$E:$E,$C63,'Detalii blocuri'!$F:$F,$D63,'Detalii blocuri'!$AB:$AB,BI$4)</f>
        <v>0</v>
      </c>
      <c r="BJ63" s="106">
        <f>COUNTIFS('Detalii blocuri'!$E:$E,$C63,'Detalii blocuri'!$F:$F,$D63,'Detalii blocuri'!$AB:$AB,BJ$4)</f>
        <v>0</v>
      </c>
      <c r="BK63" s="106">
        <f>COUNTIFS('Detalii blocuri'!$E:$E,$C63,'Detalii blocuri'!$F:$F,$D63,'Detalii blocuri'!$AB:$AB,BK$4)</f>
        <v>0</v>
      </c>
      <c r="BL63" s="106">
        <f>COUNTIFS('Detalii blocuri'!$E:$E,$C63,'Detalii blocuri'!$F:$F,$D63,'Detalii blocuri'!$AB:$AB,BL$4)</f>
        <v>0</v>
      </c>
      <c r="BM63" s="106">
        <f>COUNTIFS('Detalii blocuri'!$E:$E,$C63,'Detalii blocuri'!$F:$F,$D63,'Detalii blocuri'!$AB:$AB,BM$4)</f>
        <v>0</v>
      </c>
      <c r="BN63" s="45">
        <f>COUNTIFS('Detalii blocuri'!$E:$E,$C63,'Detalii blocuri'!$F:$F,$D63,'Detalii blocuri'!$AB:$AB,BN$4)</f>
        <v>0</v>
      </c>
      <c r="BO63" s="106">
        <f>COUNTIFS('Detalii blocuri'!$E:$E,$C63,'Detalii blocuri'!$F:$F,$D63,'Detalii blocuri'!$AB:$AB,BO$4)</f>
        <v>0</v>
      </c>
      <c r="BP63" s="106">
        <f>COUNTIFS('Detalii blocuri'!$E:$E,$C63,'Detalii blocuri'!$F:$F,$D63,'Detalii blocuri'!$AB:$AB,BP$4)</f>
        <v>0</v>
      </c>
      <c r="BQ63" s="45">
        <f>COUNTIFS('Detalii blocuri'!$E:$E,$C63,'Detalii blocuri'!$F:$F,$D63,'Detalii blocuri'!$AB:$AB,BQ$4)</f>
        <v>0</v>
      </c>
      <c r="BR63" s="106">
        <f>COUNTIFS('Detalii blocuri'!$E:$E,$C63,'Detalii blocuri'!$F:$F,$D63,'Detalii blocuri'!$AB:$AB,BR$4)</f>
        <v>0</v>
      </c>
      <c r="BS63" s="106">
        <f>COUNTIFS('Detalii blocuri'!$E:$E,$C63,'Detalii blocuri'!$F:$F,$D63,'Detalii blocuri'!$AB:$AB,BS$4)</f>
        <v>0</v>
      </c>
      <c r="BT63" s="45">
        <f>COUNTIFS('Detalii blocuri'!$E:$E,$C63,'Detalii blocuri'!$F:$F,$D63,'Detalii blocuri'!$AB:$AB,BT$4)</f>
        <v>0</v>
      </c>
      <c r="BU63" s="106">
        <f>COUNTIFS('Detalii blocuri'!$E:$E,$C63,'Detalii blocuri'!$F:$F,$D63,'Detalii blocuri'!$AB:$AB,BU$4)</f>
        <v>0</v>
      </c>
      <c r="BV63" s="106">
        <f>COUNTIFS('Detalii blocuri'!$E:$E,$C63,'Detalii blocuri'!$F:$F,$D63,'Detalii blocuri'!$AB:$AB,BV$4)</f>
        <v>0</v>
      </c>
      <c r="BW63" s="107">
        <f>SUMIFS('Detalii blocuri'!$K:$K,'Detalii blocuri'!$E:$E,$C63,'Detalii blocuri'!$F:$F,$D63,'Detalii blocuri'!$AB:$AB,BW$4)</f>
        <v>0</v>
      </c>
      <c r="BX63" s="108">
        <f>SUMIFS('Detalii blocuri'!$K:$K,'Detalii blocuri'!$E:$E,$C63,'Detalii blocuri'!$F:$F,$D63,'Detalii blocuri'!$AB:$AB,BX$4)</f>
        <v>0</v>
      </c>
      <c r="BY63" s="108">
        <f>SUMIFS('Detalii blocuri'!$K:$K,'Detalii blocuri'!$E:$E,$C63,'Detalii blocuri'!$F:$F,$D63,'Detalii blocuri'!$AB:$AB,BY$4)</f>
        <v>0</v>
      </c>
      <c r="BZ63" s="108">
        <f>SUMIFS('Detalii blocuri'!$K:$K,'Detalii blocuri'!$E:$E,$C63,'Detalii blocuri'!$F:$F,$D63,'Detalii blocuri'!$AB:$AB,BZ$4)</f>
        <v>0</v>
      </c>
      <c r="CA63" s="108">
        <f>SUMIFS('Detalii blocuri'!$K:$K,'Detalii blocuri'!$E:$E,$C63,'Detalii blocuri'!$F:$F,$D63,'Detalii blocuri'!$AB:$AB,CA$4)</f>
        <v>0</v>
      </c>
      <c r="CB63" s="46">
        <f>SUMIFS('Detalii blocuri'!$K:$K,'Detalii blocuri'!$E:$E,$C63,'Detalii blocuri'!$F:$F,$D63,'Detalii blocuri'!$AB:$AB,CB$4)</f>
        <v>0</v>
      </c>
      <c r="CC63" s="108">
        <f>SUMIFS('Detalii blocuri'!$K:$K,'Detalii blocuri'!$E:$E,$C63,'Detalii blocuri'!$F:$F,$D63,'Detalii blocuri'!$AB:$AB,CC$4)</f>
        <v>0</v>
      </c>
      <c r="CD63" s="108">
        <f>SUMIFS('Detalii blocuri'!$K:$K,'Detalii blocuri'!$E:$E,$C63,'Detalii blocuri'!$F:$F,$D63,'Detalii blocuri'!$AB:$AB,CD$4)</f>
        <v>0</v>
      </c>
      <c r="CE63" s="46">
        <f>SUMIFS('Detalii blocuri'!$K:$K,'Detalii blocuri'!$E:$E,$C63,'Detalii blocuri'!$F:$F,$D63,'Detalii blocuri'!$AB:$AB,CE$4)</f>
        <v>0</v>
      </c>
      <c r="CF63" s="108">
        <f>SUMIFS('Detalii blocuri'!$K:$K,'Detalii blocuri'!$E:$E,$C63,'Detalii blocuri'!$F:$F,$D63,'Detalii blocuri'!$AB:$AB,CF$4)</f>
        <v>0</v>
      </c>
      <c r="CG63" s="108">
        <f>SUMIFS('Detalii blocuri'!$K:$K,'Detalii blocuri'!$E:$E,$C63,'Detalii blocuri'!$F:$F,$D63,'Detalii blocuri'!$AB:$AB,CG$4)</f>
        <v>0</v>
      </c>
      <c r="CH63" s="46">
        <f>SUMIFS('Detalii blocuri'!$K:$K,'Detalii blocuri'!$E:$E,$C63,'Detalii blocuri'!$F:$F,$D63,'Detalii blocuri'!$AB:$AB,CH$4)</f>
        <v>0</v>
      </c>
      <c r="CI63" s="108">
        <f>SUMIFS('Detalii blocuri'!$K:$K,'Detalii blocuri'!$E:$E,$C63,'Detalii blocuri'!$F:$F,$D63,'Detalii blocuri'!$AB:$AB,CI$4)</f>
        <v>0</v>
      </c>
      <c r="CJ63" s="108">
        <f>SUMIFS('Detalii blocuri'!$K:$K,'Detalii blocuri'!$E:$E,$C63,'Detalii blocuri'!$F:$F,$D63,'Detalii blocuri'!$AB:$AB,CJ$4)</f>
        <v>0</v>
      </c>
      <c r="CK63" s="109">
        <f>SUMIFS('Detalii blocuri'!$N:$N,'Detalii blocuri'!$E:$E,$C63,'Detalii blocuri'!$F:$F,$D63,'Detalii blocuri'!$AB:$AB,BW$4)</f>
        <v>0</v>
      </c>
      <c r="CL63" s="110">
        <f>SUMIFS('Detalii blocuri'!$N:$N,'Detalii blocuri'!$E:$E,$C63,'Detalii blocuri'!$F:$F,$D63,'Detalii blocuri'!$AB:$AB,BX$4)</f>
        <v>0</v>
      </c>
      <c r="CM63" s="110">
        <f>SUMIFS('Detalii blocuri'!$N:$N,'Detalii blocuri'!$E:$E,$C63,'Detalii blocuri'!$F:$F,$D63,'Detalii blocuri'!$AB:$AB,BY$4)</f>
        <v>0</v>
      </c>
      <c r="CN63" s="110">
        <f>SUMIFS('Detalii blocuri'!$N:$N,'Detalii blocuri'!$E:$E,$C63,'Detalii blocuri'!$F:$F,$D63,'Detalii blocuri'!$AB:$AB,BZ$4)</f>
        <v>0</v>
      </c>
      <c r="CO63" s="110">
        <f>SUMIFS('Detalii blocuri'!$N:$N,'Detalii blocuri'!$E:$E,$C63,'Detalii blocuri'!$F:$F,$D63,'Detalii blocuri'!$AB:$AB,CA$4)</f>
        <v>0</v>
      </c>
      <c r="CP63" s="48">
        <f>SUMIFS('Detalii blocuri'!$N:$N,'Detalii blocuri'!$E:$E,$C63,'Detalii blocuri'!$F:$F,$D63,'Detalii blocuri'!$AB:$AB,CB$4)</f>
        <v>0</v>
      </c>
      <c r="CQ63" s="110">
        <f>SUMIFS('Detalii blocuri'!$N:$N,'Detalii blocuri'!$E:$E,$C63,'Detalii blocuri'!$F:$F,$D63,'Detalii blocuri'!$AB:$AB,CC$4)</f>
        <v>0</v>
      </c>
      <c r="CR63" s="110">
        <f>SUMIFS('Detalii blocuri'!$N:$N,'Detalii blocuri'!$E:$E,$C63,'Detalii blocuri'!$F:$F,$D63,'Detalii blocuri'!$AB:$AB,CD$4)</f>
        <v>0</v>
      </c>
      <c r="CS63" s="48">
        <f>SUMIFS('Detalii blocuri'!$N:$N,'Detalii blocuri'!$E:$E,$C63,'Detalii blocuri'!$F:$F,$D63,'Detalii blocuri'!$AB:$AB,CE$4)</f>
        <v>0</v>
      </c>
      <c r="CT63" s="110">
        <f>SUMIFS('Detalii blocuri'!$N:$N,'Detalii blocuri'!$E:$E,$C63,'Detalii blocuri'!$F:$F,$D63,'Detalii blocuri'!$AB:$AB,CF$4)</f>
        <v>0</v>
      </c>
      <c r="CU63" s="110">
        <f>SUMIFS('Detalii blocuri'!$N:$N,'Detalii blocuri'!$E:$E,$C63,'Detalii blocuri'!$F:$F,$D63,'Detalii blocuri'!$AB:$AB,CG$4)</f>
        <v>0</v>
      </c>
      <c r="CV63" s="48">
        <f>SUMIFS('Detalii blocuri'!$N:$N,'Detalii blocuri'!$E:$E,$C63,'Detalii blocuri'!$F:$F,$D63,'Detalii blocuri'!$AB:$AB,CH$4)</f>
        <v>0</v>
      </c>
      <c r="CW63" s="110">
        <f>SUMIFS('Detalii blocuri'!$N:$N,'Detalii blocuri'!$E:$E,$C63,'Detalii blocuri'!$F:$F,$D63,'Detalii blocuri'!$AB:$AB,CI$4)</f>
        <v>0</v>
      </c>
      <c r="CX63" s="110">
        <f>SUMIFS('Detalii blocuri'!$N:$N,'Detalii blocuri'!$E:$E,$C63,'Detalii blocuri'!$F:$F,$D63,'Detalii blocuri'!$AB:$AB,CJ$4)</f>
        <v>0</v>
      </c>
      <c r="CY63" s="111">
        <f>COUNTIFS('Detalii blocuri'!$E:$E,$C63,'Detalii blocuri'!$F:$F,$D63,'Detalii blocuri'!$L:$L,CY$3)</f>
        <v>0</v>
      </c>
      <c r="CZ63" s="112">
        <f>COUNTIFS('Detalii blocuri'!$E:$E,$C63,'Detalii blocuri'!$F:$F,$D63,'Detalii blocuri'!$L:$L,CZ$3)</f>
        <v>0</v>
      </c>
      <c r="DA63" s="112">
        <f>COUNTIFS('Detalii blocuri'!$E:$E,$C63,'Detalii blocuri'!$F:$F,$D63,'Detalii blocuri'!$L:$L,DA$3)</f>
        <v>0</v>
      </c>
      <c r="DB63" s="112">
        <f>COUNTIFS('Detalii blocuri'!$E:$E,$C63,'Detalii blocuri'!$F:$F,$D63,'Detalii blocuri'!$L:$L,DB$3)</f>
        <v>0</v>
      </c>
      <c r="DC63" s="112">
        <f>COUNTIFS('Detalii blocuri'!$E:$E,$C63,'Detalii blocuri'!$F:$F,$D63,'Detalii blocuri'!$L:$L,DC$3)</f>
        <v>0</v>
      </c>
      <c r="DD63" s="140">
        <f>COUNTIFS('Detalii blocuri'!$E:$E,$C63,'Detalii blocuri'!$F:$F,$D63,'Detalii blocuri'!$L:$L,DD$3)</f>
        <v>0</v>
      </c>
      <c r="DE63" s="112">
        <f>COUNTIFS('Detalii blocuri'!$E:$E,$C63,'Detalii blocuri'!$F:$F,$D63,'Detalii blocuri'!$L:$L,DE$3)</f>
        <v>0</v>
      </c>
      <c r="DF63" s="112">
        <f>COUNTIFS('Detalii blocuri'!$E:$E,$C63,'Detalii blocuri'!$F:$F,$D63,'Detalii blocuri'!$L:$L,DF$3)</f>
        <v>0</v>
      </c>
      <c r="DG63" s="112">
        <f>COUNTIFS('Detalii blocuri'!$E:$E,$C63,'Detalii blocuri'!$F:$F,$D63,'Detalii blocuri'!$L:$L,DG$3)</f>
        <v>0</v>
      </c>
      <c r="DH63" s="112">
        <f>COUNTIFS('Detalii blocuri'!$E:$E,$C63,'Detalii blocuri'!$F:$F,$D63,'Detalii blocuri'!$L:$L,DH$3)</f>
        <v>0</v>
      </c>
      <c r="DI63" s="140">
        <f>COUNTIFS('Detalii blocuri'!$E:$E,$C63,'Detalii blocuri'!$F:$F,$D63,'Detalii blocuri'!$L:$L,DI$3)</f>
        <v>0</v>
      </c>
      <c r="DJ63" s="112">
        <f>COUNTIFS('Detalii blocuri'!$E:$E,$C63,'Detalii blocuri'!$F:$F,$D63,'Detalii blocuri'!$L:$L,DJ$3)</f>
        <v>0</v>
      </c>
      <c r="DK63" s="112">
        <f>COUNTIFS('Detalii blocuri'!$E:$E,$C63,'Detalii blocuri'!$F:$F,$D63,'Detalii blocuri'!$L:$L,DK$3)</f>
        <v>0</v>
      </c>
      <c r="DL63" s="112">
        <f>COUNTIFS('Detalii blocuri'!$E:$E,$C63,'Detalii blocuri'!$F:$F,$D63,'Detalii blocuri'!$L:$L,DL$3)</f>
        <v>0</v>
      </c>
      <c r="DM63" s="112">
        <f>COUNTIFS('Detalii blocuri'!$E:$E,$C63,'Detalii blocuri'!$F:$F,$D63,'Detalii blocuri'!$L:$L,DM$3)</f>
        <v>0</v>
      </c>
      <c r="DN63" s="140">
        <f>COUNTIFS('Detalii blocuri'!$E:$E,$C63,'Detalii blocuri'!$F:$F,$D63,'Detalii blocuri'!$L:$L,DN$3)</f>
        <v>0</v>
      </c>
      <c r="DO63" s="112">
        <f>COUNTIFS('Detalii blocuri'!$E:$E,$C63,'Detalii blocuri'!$F:$F,$D63,'Detalii blocuri'!$L:$L,DO$3)</f>
        <v>0</v>
      </c>
      <c r="DP63" s="112">
        <f>COUNTIFS('Detalii blocuri'!$E:$E,$C63,'Detalii blocuri'!$F:$F,$D63,'Detalii blocuri'!$L:$L,DP$3)</f>
        <v>0</v>
      </c>
      <c r="DQ63" s="112">
        <f>COUNTIFS('Detalii blocuri'!$E:$E,$C63,'Detalii blocuri'!$F:$F,$D63,'Detalii blocuri'!$L:$L,DQ$3)</f>
        <v>0</v>
      </c>
      <c r="DR63" s="112">
        <f>COUNTIFS('Detalii blocuri'!$E:$E,$C63,'Detalii blocuri'!$F:$F,$D63,'Detalii blocuri'!$L:$L,DR$3)</f>
        <v>0</v>
      </c>
      <c r="DS63" s="140">
        <f>COUNTIFS('Detalii blocuri'!$E:$E,$C63,'Detalii blocuri'!$F:$F,$D63,'Detalii blocuri'!$L:$L,DS$3)</f>
        <v>0</v>
      </c>
      <c r="DT63" s="112">
        <f>COUNTIFS('Detalii blocuri'!$E:$E,$C63,'Detalii blocuri'!$F:$F,$D63,'Detalii blocuri'!$L:$L,DT$3)</f>
        <v>0</v>
      </c>
      <c r="DU63" s="112">
        <f>COUNTIFS('Detalii blocuri'!$E:$E,$C63,'Detalii blocuri'!$F:$F,$D63,'Detalii blocuri'!$L:$L,DU$3)</f>
        <v>0</v>
      </c>
      <c r="DV63" s="112">
        <f>COUNTIFS('Detalii blocuri'!$E:$E,$C63,'Detalii blocuri'!$F:$F,$D63,'Detalii blocuri'!$L:$L,DV$3)</f>
        <v>0</v>
      </c>
      <c r="DW63" s="112">
        <f>COUNTIFS('Detalii blocuri'!$E:$E,$C63,'Detalii blocuri'!$F:$F,$D63,'Detalii blocuri'!$L:$L,DW$3)</f>
        <v>0</v>
      </c>
      <c r="DX63" s="140">
        <f>COUNTIFS('Detalii blocuri'!$E:$E,$C63,'Detalii blocuri'!$F:$F,$D63,'Detalii blocuri'!$L:$L,DX$3)</f>
        <v>0</v>
      </c>
      <c r="DY63" s="112">
        <f>COUNTIFS('Detalii blocuri'!$E:$E,$C63,'Detalii blocuri'!$F:$F,$D63,'Detalii blocuri'!$L:$L,DY$3)</f>
        <v>0</v>
      </c>
      <c r="DZ63" s="112">
        <f>COUNTIFS('Detalii blocuri'!$E:$E,$C63,'Detalii blocuri'!$F:$F,$D63,'Detalii blocuri'!$L:$L,DZ$3)</f>
        <v>0</v>
      </c>
      <c r="EA63" s="112">
        <f>COUNTIFS('Detalii blocuri'!$E:$E,$C63,'Detalii blocuri'!$F:$F,$D63,'Detalii blocuri'!$L:$L,EA$3)</f>
        <v>0</v>
      </c>
    </row>
    <row r="64" spans="2:131">
      <c r="B64" s="258" t="s">
        <v>650</v>
      </c>
      <c r="C64" s="363" t="s">
        <v>206</v>
      </c>
      <c r="D64" s="261" t="s">
        <v>1008</v>
      </c>
      <c r="E64" s="261"/>
      <c r="F64" s="262" t="s">
        <v>1054</v>
      </c>
      <c r="G64" s="300" t="s">
        <v>9</v>
      </c>
      <c r="H64" s="257" t="s">
        <v>9</v>
      </c>
      <c r="I64" s="318"/>
      <c r="J64" s="259">
        <v>46.54</v>
      </c>
      <c r="K64" s="259">
        <v>23.75</v>
      </c>
      <c r="L64" s="319">
        <v>5575</v>
      </c>
      <c r="M64" s="320">
        <v>5423</v>
      </c>
      <c r="N64" s="320">
        <v>5749</v>
      </c>
      <c r="O64" s="320">
        <v>5604</v>
      </c>
      <c r="P64" s="320"/>
      <c r="Q64" s="320"/>
      <c r="R64" s="320"/>
      <c r="S64" s="320"/>
      <c r="T64" s="320"/>
      <c r="U64" s="320"/>
      <c r="V64" s="321"/>
      <c r="W64" s="334">
        <f t="shared" si="29"/>
        <v>0.99482512491077801</v>
      </c>
      <c r="X64" s="335" t="str">
        <f t="shared" si="30"/>
        <v/>
      </c>
      <c r="Y64" s="301"/>
      <c r="Z64" s="301"/>
      <c r="AA64" s="301">
        <f t="shared" si="18"/>
        <v>0</v>
      </c>
      <c r="AB64" s="68">
        <f t="shared" si="16"/>
        <v>0</v>
      </c>
      <c r="AC64" s="301" t="e">
        <f t="shared" si="17"/>
        <v>#DIV/0!</v>
      </c>
      <c r="AD64" s="301">
        <v>3</v>
      </c>
      <c r="AE64" s="322"/>
      <c r="AF64" s="323" t="e">
        <f>COUNTIFS('Detalii blocuri'!AI:AI,"*/planuri*",'Detalii blocuri'!E:E,C64,'Detalii blocuri'!F:F,D64)/AJ64</f>
        <v>#DIV/0!</v>
      </c>
      <c r="AG64" s="324" t="e">
        <f>COUNTIFS('Detalii blocuri'!K:K,"&gt;0",'Detalii blocuri'!E:E,C64,'Detalii blocuri'!F:F,D64)/AJ64</f>
        <v>#DIV/0!</v>
      </c>
      <c r="AH64" s="324" t="e">
        <f>COUNTIFS('Detalii blocuri'!N:N,"&gt;0",'Detalii blocuri'!E:E,C64,'Detalii blocuri'!F:F,D64)/AJ64</f>
        <v>#DIV/0!</v>
      </c>
      <c r="AI64" s="325" t="e">
        <f t="shared" si="19"/>
        <v>#DIV/0!</v>
      </c>
      <c r="AJ64" s="326">
        <f>COUNTIFS('Detalii blocuri'!C:C,"&gt;0",'Detalii blocuri'!E:E,C64,'Detalii blocuri'!F:F,D64)</f>
        <v>0</v>
      </c>
      <c r="AK64" s="47">
        <f>SUMIFS('Detalii blocuri'!K:K,'Detalii blocuri'!E:E,C64,'Detalii blocuri'!F:F,D64)</f>
        <v>0</v>
      </c>
      <c r="AL64" s="47">
        <f>SUMIFS('Detalii blocuri'!N:N,'Detalii blocuri'!E:E,C64,'Detalii blocuri'!F:F,D64)</f>
        <v>0</v>
      </c>
      <c r="AM64" s="327" t="e">
        <f t="shared" si="20"/>
        <v>#DIV/0!</v>
      </c>
      <c r="AN64" s="65" t="e">
        <f>COUNTIFS('Detalii blocuri'!C:C,"&gt;0",'Detalii blocuri'!J:J,"da*",'Detalii blocuri'!E:E,C64,'Detalii blocuri'!F:F,D64)/AJ64</f>
        <v>#DIV/0!</v>
      </c>
      <c r="AO64" s="66" t="e">
        <f>SUMIFS('Detalii blocuri'!K:K,'Detalii blocuri'!J:J,"da*",'Detalii blocuri'!E:E,C64,'Detalii blocuri'!F:F,D64)/AK64</f>
        <v>#DIV/0!</v>
      </c>
      <c r="AP64" s="67" t="e">
        <f>SUMIFS('Detalii blocuri'!N:N,'Detalii blocuri'!J:J,"da*",'Detalii blocuri'!E:E,C64,'Detalii blocuri'!F:F,D64)/AL64</f>
        <v>#DIV/0!</v>
      </c>
      <c r="AQ64" s="328" t="e">
        <f>SUMIFS('Detalii blocuri'!N:N,'Detalii blocuri'!AD:AD,"*cf1*",'Detalii blocuri'!E:E,C64,'Detalii blocuri'!F:F,D64)/AL64</f>
        <v>#DIV/0!</v>
      </c>
      <c r="AR64" s="329" t="e">
        <f>SUMIFS('Detalii blocuri'!N:N,'Detalii blocuri'!AD:AD,"*cf2*",'Detalii blocuri'!E:E,C64,'Detalii blocuri'!F:F,D64)/AL64</f>
        <v>#DIV/0!</v>
      </c>
      <c r="AS64" s="330" t="e">
        <f>SUMIFS('Detalii blocuri'!N:N,'Detalii blocuri'!AD:AD,"*cf3*",'Detalii blocuri'!E:E,C64,'Detalii blocuri'!F:F,D64)/AL64</f>
        <v>#DIV/0!</v>
      </c>
      <c r="AT64" s="330" t="e">
        <f>SUMIFS('Detalii blocuri'!N:N,'Detalii blocuri'!AD:AD,"*cămin*",'Detalii blocuri'!E:E,C64,'Detalii blocuri'!F:F,D64)/AL64</f>
        <v>#DIV/0!</v>
      </c>
      <c r="AU64" s="330" t="e">
        <f t="shared" si="21"/>
        <v>#DIV/0!</v>
      </c>
      <c r="AV64" s="331">
        <f>SUMIFS('Detalii blocuri'!O:O,'Detalii blocuri'!E:E,C64,'Detalii blocuri'!F:F,D64)</f>
        <v>0</v>
      </c>
      <c r="AW64" s="332">
        <f>SUMIFS('Detalii blocuri'!P:P,'Detalii blocuri'!E:E,C64,'Detalii blocuri'!F:F,D64)</f>
        <v>0</v>
      </c>
      <c r="AX64" s="332">
        <f>SUMIFS('Detalii blocuri'!Q:Q,'Detalii blocuri'!E:E,C64,'Detalii blocuri'!F:F,D64)</f>
        <v>0</v>
      </c>
      <c r="AY64" s="332">
        <f>SUMIFS('Detalii blocuri'!R:R,'Detalii blocuri'!E:E,C64,'Detalii blocuri'!F:F,D64)</f>
        <v>0</v>
      </c>
      <c r="AZ64" s="332">
        <f>SUMIFS('Detalii blocuri'!S:S,'Detalii blocuri'!E:E,C64,'Detalii blocuri'!F:F,D64)</f>
        <v>0</v>
      </c>
      <c r="BA64" s="332">
        <f>SUMIFS('Detalii blocuri'!T:T,'Detalii blocuri'!E:E,C64,'Detalii blocuri'!F:F,D64)</f>
        <v>0</v>
      </c>
      <c r="BB64" s="333">
        <f t="shared" si="22"/>
        <v>0</v>
      </c>
      <c r="BC64" s="100" t="e">
        <f t="shared" si="23"/>
        <v>#DIV/0!</v>
      </c>
      <c r="BD64" s="97" t="e">
        <f t="shared" si="24"/>
        <v>#DIV/0!</v>
      </c>
      <c r="BE64" s="97" t="e">
        <f t="shared" si="25"/>
        <v>#DIV/0!</v>
      </c>
      <c r="BF64" s="97" t="e">
        <f t="shared" si="26"/>
        <v>#DIV/0!</v>
      </c>
      <c r="BG64" s="97" t="e">
        <f t="shared" si="27"/>
        <v>#DIV/0!</v>
      </c>
      <c r="BH64" s="98" t="e">
        <f t="shared" si="28"/>
        <v>#DIV/0!</v>
      </c>
      <c r="BI64" s="105">
        <f>COUNTIFS('Detalii blocuri'!$E:$E,$C64,'Detalii blocuri'!$F:$F,$D64,'Detalii blocuri'!$AB:$AB,BI$4)</f>
        <v>0</v>
      </c>
      <c r="BJ64" s="106">
        <f>COUNTIFS('Detalii blocuri'!$E:$E,$C64,'Detalii blocuri'!$F:$F,$D64,'Detalii blocuri'!$AB:$AB,BJ$4)</f>
        <v>0</v>
      </c>
      <c r="BK64" s="106">
        <f>COUNTIFS('Detalii blocuri'!$E:$E,$C64,'Detalii blocuri'!$F:$F,$D64,'Detalii blocuri'!$AB:$AB,BK$4)</f>
        <v>0</v>
      </c>
      <c r="BL64" s="106">
        <f>COUNTIFS('Detalii blocuri'!$E:$E,$C64,'Detalii blocuri'!$F:$F,$D64,'Detalii blocuri'!$AB:$AB,BL$4)</f>
        <v>0</v>
      </c>
      <c r="BM64" s="106">
        <f>COUNTIFS('Detalii blocuri'!$E:$E,$C64,'Detalii blocuri'!$F:$F,$D64,'Detalii blocuri'!$AB:$AB,BM$4)</f>
        <v>0</v>
      </c>
      <c r="BN64" s="45">
        <f>COUNTIFS('Detalii blocuri'!$E:$E,$C64,'Detalii blocuri'!$F:$F,$D64,'Detalii blocuri'!$AB:$AB,BN$4)</f>
        <v>0</v>
      </c>
      <c r="BO64" s="106">
        <f>COUNTIFS('Detalii blocuri'!$E:$E,$C64,'Detalii blocuri'!$F:$F,$D64,'Detalii blocuri'!$AB:$AB,BO$4)</f>
        <v>0</v>
      </c>
      <c r="BP64" s="106">
        <f>COUNTIFS('Detalii blocuri'!$E:$E,$C64,'Detalii blocuri'!$F:$F,$D64,'Detalii blocuri'!$AB:$AB,BP$4)</f>
        <v>0</v>
      </c>
      <c r="BQ64" s="45">
        <f>COUNTIFS('Detalii blocuri'!$E:$E,$C64,'Detalii blocuri'!$F:$F,$D64,'Detalii blocuri'!$AB:$AB,BQ$4)</f>
        <v>0</v>
      </c>
      <c r="BR64" s="106">
        <f>COUNTIFS('Detalii blocuri'!$E:$E,$C64,'Detalii blocuri'!$F:$F,$D64,'Detalii blocuri'!$AB:$AB,BR$4)</f>
        <v>0</v>
      </c>
      <c r="BS64" s="106">
        <f>COUNTIFS('Detalii blocuri'!$E:$E,$C64,'Detalii blocuri'!$F:$F,$D64,'Detalii blocuri'!$AB:$AB,BS$4)</f>
        <v>0</v>
      </c>
      <c r="BT64" s="45">
        <f>COUNTIFS('Detalii blocuri'!$E:$E,$C64,'Detalii blocuri'!$F:$F,$D64,'Detalii blocuri'!$AB:$AB,BT$4)</f>
        <v>0</v>
      </c>
      <c r="BU64" s="106">
        <f>COUNTIFS('Detalii blocuri'!$E:$E,$C64,'Detalii blocuri'!$F:$F,$D64,'Detalii blocuri'!$AB:$AB,BU$4)</f>
        <v>0</v>
      </c>
      <c r="BV64" s="106">
        <f>COUNTIFS('Detalii blocuri'!$E:$E,$C64,'Detalii blocuri'!$F:$F,$D64,'Detalii blocuri'!$AB:$AB,BV$4)</f>
        <v>0</v>
      </c>
      <c r="BW64" s="107">
        <f>SUMIFS('Detalii blocuri'!$K:$K,'Detalii blocuri'!$E:$E,$C64,'Detalii blocuri'!$F:$F,$D64,'Detalii blocuri'!$AB:$AB,BW$4)</f>
        <v>0</v>
      </c>
      <c r="BX64" s="108">
        <f>SUMIFS('Detalii blocuri'!$K:$K,'Detalii blocuri'!$E:$E,$C64,'Detalii blocuri'!$F:$F,$D64,'Detalii blocuri'!$AB:$AB,BX$4)</f>
        <v>0</v>
      </c>
      <c r="BY64" s="108">
        <f>SUMIFS('Detalii blocuri'!$K:$K,'Detalii blocuri'!$E:$E,$C64,'Detalii blocuri'!$F:$F,$D64,'Detalii blocuri'!$AB:$AB,BY$4)</f>
        <v>0</v>
      </c>
      <c r="BZ64" s="108">
        <f>SUMIFS('Detalii blocuri'!$K:$K,'Detalii blocuri'!$E:$E,$C64,'Detalii blocuri'!$F:$F,$D64,'Detalii blocuri'!$AB:$AB,BZ$4)</f>
        <v>0</v>
      </c>
      <c r="CA64" s="108">
        <f>SUMIFS('Detalii blocuri'!$K:$K,'Detalii blocuri'!$E:$E,$C64,'Detalii blocuri'!$F:$F,$D64,'Detalii blocuri'!$AB:$AB,CA$4)</f>
        <v>0</v>
      </c>
      <c r="CB64" s="46">
        <f>SUMIFS('Detalii blocuri'!$K:$K,'Detalii blocuri'!$E:$E,$C64,'Detalii blocuri'!$F:$F,$D64,'Detalii blocuri'!$AB:$AB,CB$4)</f>
        <v>0</v>
      </c>
      <c r="CC64" s="108">
        <f>SUMIFS('Detalii blocuri'!$K:$K,'Detalii blocuri'!$E:$E,$C64,'Detalii blocuri'!$F:$F,$D64,'Detalii blocuri'!$AB:$AB,CC$4)</f>
        <v>0</v>
      </c>
      <c r="CD64" s="108">
        <f>SUMIFS('Detalii blocuri'!$K:$K,'Detalii blocuri'!$E:$E,$C64,'Detalii blocuri'!$F:$F,$D64,'Detalii blocuri'!$AB:$AB,CD$4)</f>
        <v>0</v>
      </c>
      <c r="CE64" s="46">
        <f>SUMIFS('Detalii blocuri'!$K:$K,'Detalii blocuri'!$E:$E,$C64,'Detalii blocuri'!$F:$F,$D64,'Detalii blocuri'!$AB:$AB,CE$4)</f>
        <v>0</v>
      </c>
      <c r="CF64" s="108">
        <f>SUMIFS('Detalii blocuri'!$K:$K,'Detalii blocuri'!$E:$E,$C64,'Detalii blocuri'!$F:$F,$D64,'Detalii blocuri'!$AB:$AB,CF$4)</f>
        <v>0</v>
      </c>
      <c r="CG64" s="108">
        <f>SUMIFS('Detalii blocuri'!$K:$K,'Detalii blocuri'!$E:$E,$C64,'Detalii blocuri'!$F:$F,$D64,'Detalii blocuri'!$AB:$AB,CG$4)</f>
        <v>0</v>
      </c>
      <c r="CH64" s="46">
        <f>SUMIFS('Detalii blocuri'!$K:$K,'Detalii blocuri'!$E:$E,$C64,'Detalii blocuri'!$F:$F,$D64,'Detalii blocuri'!$AB:$AB,CH$4)</f>
        <v>0</v>
      </c>
      <c r="CI64" s="108">
        <f>SUMIFS('Detalii blocuri'!$K:$K,'Detalii blocuri'!$E:$E,$C64,'Detalii blocuri'!$F:$F,$D64,'Detalii blocuri'!$AB:$AB,CI$4)</f>
        <v>0</v>
      </c>
      <c r="CJ64" s="108">
        <f>SUMIFS('Detalii blocuri'!$K:$K,'Detalii blocuri'!$E:$E,$C64,'Detalii blocuri'!$F:$F,$D64,'Detalii blocuri'!$AB:$AB,CJ$4)</f>
        <v>0</v>
      </c>
      <c r="CK64" s="109">
        <f>SUMIFS('Detalii blocuri'!$N:$N,'Detalii blocuri'!$E:$E,$C64,'Detalii blocuri'!$F:$F,$D64,'Detalii blocuri'!$AB:$AB,BW$4)</f>
        <v>0</v>
      </c>
      <c r="CL64" s="110">
        <f>SUMIFS('Detalii blocuri'!$N:$N,'Detalii blocuri'!$E:$E,$C64,'Detalii blocuri'!$F:$F,$D64,'Detalii blocuri'!$AB:$AB,BX$4)</f>
        <v>0</v>
      </c>
      <c r="CM64" s="110">
        <f>SUMIFS('Detalii blocuri'!$N:$N,'Detalii blocuri'!$E:$E,$C64,'Detalii blocuri'!$F:$F,$D64,'Detalii blocuri'!$AB:$AB,BY$4)</f>
        <v>0</v>
      </c>
      <c r="CN64" s="110">
        <f>SUMIFS('Detalii blocuri'!$N:$N,'Detalii blocuri'!$E:$E,$C64,'Detalii blocuri'!$F:$F,$D64,'Detalii blocuri'!$AB:$AB,BZ$4)</f>
        <v>0</v>
      </c>
      <c r="CO64" s="110">
        <f>SUMIFS('Detalii blocuri'!$N:$N,'Detalii blocuri'!$E:$E,$C64,'Detalii blocuri'!$F:$F,$D64,'Detalii blocuri'!$AB:$AB,CA$4)</f>
        <v>0</v>
      </c>
      <c r="CP64" s="48">
        <f>SUMIFS('Detalii blocuri'!$N:$N,'Detalii blocuri'!$E:$E,$C64,'Detalii blocuri'!$F:$F,$D64,'Detalii blocuri'!$AB:$AB,CB$4)</f>
        <v>0</v>
      </c>
      <c r="CQ64" s="110">
        <f>SUMIFS('Detalii blocuri'!$N:$N,'Detalii blocuri'!$E:$E,$C64,'Detalii blocuri'!$F:$F,$D64,'Detalii blocuri'!$AB:$AB,CC$4)</f>
        <v>0</v>
      </c>
      <c r="CR64" s="110">
        <f>SUMIFS('Detalii blocuri'!$N:$N,'Detalii blocuri'!$E:$E,$C64,'Detalii blocuri'!$F:$F,$D64,'Detalii blocuri'!$AB:$AB,CD$4)</f>
        <v>0</v>
      </c>
      <c r="CS64" s="48">
        <f>SUMIFS('Detalii blocuri'!$N:$N,'Detalii blocuri'!$E:$E,$C64,'Detalii blocuri'!$F:$F,$D64,'Detalii blocuri'!$AB:$AB,CE$4)</f>
        <v>0</v>
      </c>
      <c r="CT64" s="110">
        <f>SUMIFS('Detalii blocuri'!$N:$N,'Detalii blocuri'!$E:$E,$C64,'Detalii blocuri'!$F:$F,$D64,'Detalii blocuri'!$AB:$AB,CF$4)</f>
        <v>0</v>
      </c>
      <c r="CU64" s="110">
        <f>SUMIFS('Detalii blocuri'!$N:$N,'Detalii blocuri'!$E:$E,$C64,'Detalii blocuri'!$F:$F,$D64,'Detalii blocuri'!$AB:$AB,CG$4)</f>
        <v>0</v>
      </c>
      <c r="CV64" s="48">
        <f>SUMIFS('Detalii blocuri'!$N:$N,'Detalii blocuri'!$E:$E,$C64,'Detalii blocuri'!$F:$F,$D64,'Detalii blocuri'!$AB:$AB,CH$4)</f>
        <v>0</v>
      </c>
      <c r="CW64" s="110">
        <f>SUMIFS('Detalii blocuri'!$N:$N,'Detalii blocuri'!$E:$E,$C64,'Detalii blocuri'!$F:$F,$D64,'Detalii blocuri'!$AB:$AB,CI$4)</f>
        <v>0</v>
      </c>
      <c r="CX64" s="110">
        <f>SUMIFS('Detalii blocuri'!$N:$N,'Detalii blocuri'!$E:$E,$C64,'Detalii blocuri'!$F:$F,$D64,'Detalii blocuri'!$AB:$AB,CJ$4)</f>
        <v>0</v>
      </c>
      <c r="CY64" s="111">
        <f>COUNTIFS('Detalii blocuri'!$E:$E,$C64,'Detalii blocuri'!$F:$F,$D64,'Detalii blocuri'!$L:$L,CY$3)</f>
        <v>0</v>
      </c>
      <c r="CZ64" s="112">
        <f>COUNTIFS('Detalii blocuri'!$E:$E,$C64,'Detalii blocuri'!$F:$F,$D64,'Detalii blocuri'!$L:$L,CZ$3)</f>
        <v>0</v>
      </c>
      <c r="DA64" s="112">
        <f>COUNTIFS('Detalii blocuri'!$E:$E,$C64,'Detalii blocuri'!$F:$F,$D64,'Detalii blocuri'!$L:$L,DA$3)</f>
        <v>0</v>
      </c>
      <c r="DB64" s="112">
        <f>COUNTIFS('Detalii blocuri'!$E:$E,$C64,'Detalii blocuri'!$F:$F,$D64,'Detalii blocuri'!$L:$L,DB$3)</f>
        <v>0</v>
      </c>
      <c r="DC64" s="112">
        <f>COUNTIFS('Detalii blocuri'!$E:$E,$C64,'Detalii blocuri'!$F:$F,$D64,'Detalii blocuri'!$L:$L,DC$3)</f>
        <v>0</v>
      </c>
      <c r="DD64" s="140">
        <f>COUNTIFS('Detalii blocuri'!$E:$E,$C64,'Detalii blocuri'!$F:$F,$D64,'Detalii blocuri'!$L:$L,DD$3)</f>
        <v>0</v>
      </c>
      <c r="DE64" s="112">
        <f>COUNTIFS('Detalii blocuri'!$E:$E,$C64,'Detalii blocuri'!$F:$F,$D64,'Detalii blocuri'!$L:$L,DE$3)</f>
        <v>0</v>
      </c>
      <c r="DF64" s="112">
        <f>COUNTIFS('Detalii blocuri'!$E:$E,$C64,'Detalii blocuri'!$F:$F,$D64,'Detalii blocuri'!$L:$L,DF$3)</f>
        <v>0</v>
      </c>
      <c r="DG64" s="112">
        <f>COUNTIFS('Detalii blocuri'!$E:$E,$C64,'Detalii blocuri'!$F:$F,$D64,'Detalii blocuri'!$L:$L,DG$3)</f>
        <v>0</v>
      </c>
      <c r="DH64" s="112">
        <f>COUNTIFS('Detalii blocuri'!$E:$E,$C64,'Detalii blocuri'!$F:$F,$D64,'Detalii blocuri'!$L:$L,DH$3)</f>
        <v>0</v>
      </c>
      <c r="DI64" s="140">
        <f>COUNTIFS('Detalii blocuri'!$E:$E,$C64,'Detalii blocuri'!$F:$F,$D64,'Detalii blocuri'!$L:$L,DI$3)</f>
        <v>0</v>
      </c>
      <c r="DJ64" s="112">
        <f>COUNTIFS('Detalii blocuri'!$E:$E,$C64,'Detalii blocuri'!$F:$F,$D64,'Detalii blocuri'!$L:$L,DJ$3)</f>
        <v>0</v>
      </c>
      <c r="DK64" s="112">
        <f>COUNTIFS('Detalii blocuri'!$E:$E,$C64,'Detalii blocuri'!$F:$F,$D64,'Detalii blocuri'!$L:$L,DK$3)</f>
        <v>0</v>
      </c>
      <c r="DL64" s="112">
        <f>COUNTIFS('Detalii blocuri'!$E:$E,$C64,'Detalii blocuri'!$F:$F,$D64,'Detalii blocuri'!$L:$L,DL$3)</f>
        <v>0</v>
      </c>
      <c r="DM64" s="112">
        <f>COUNTIFS('Detalii blocuri'!$E:$E,$C64,'Detalii blocuri'!$F:$F,$D64,'Detalii blocuri'!$L:$L,DM$3)</f>
        <v>0</v>
      </c>
      <c r="DN64" s="140">
        <f>COUNTIFS('Detalii blocuri'!$E:$E,$C64,'Detalii blocuri'!$F:$F,$D64,'Detalii blocuri'!$L:$L,DN$3)</f>
        <v>0</v>
      </c>
      <c r="DO64" s="112">
        <f>COUNTIFS('Detalii blocuri'!$E:$E,$C64,'Detalii blocuri'!$F:$F,$D64,'Detalii blocuri'!$L:$L,DO$3)</f>
        <v>0</v>
      </c>
      <c r="DP64" s="112">
        <f>COUNTIFS('Detalii blocuri'!$E:$E,$C64,'Detalii blocuri'!$F:$F,$D64,'Detalii blocuri'!$L:$L,DP$3)</f>
        <v>0</v>
      </c>
      <c r="DQ64" s="112">
        <f>COUNTIFS('Detalii blocuri'!$E:$E,$C64,'Detalii blocuri'!$F:$F,$D64,'Detalii blocuri'!$L:$L,DQ$3)</f>
        <v>0</v>
      </c>
      <c r="DR64" s="112">
        <f>COUNTIFS('Detalii blocuri'!$E:$E,$C64,'Detalii blocuri'!$F:$F,$D64,'Detalii blocuri'!$L:$L,DR$3)</f>
        <v>0</v>
      </c>
      <c r="DS64" s="140">
        <f>COUNTIFS('Detalii blocuri'!$E:$E,$C64,'Detalii blocuri'!$F:$F,$D64,'Detalii blocuri'!$L:$L,DS$3)</f>
        <v>0</v>
      </c>
      <c r="DT64" s="112">
        <f>COUNTIFS('Detalii blocuri'!$E:$E,$C64,'Detalii blocuri'!$F:$F,$D64,'Detalii blocuri'!$L:$L,DT$3)</f>
        <v>0</v>
      </c>
      <c r="DU64" s="112">
        <f>COUNTIFS('Detalii blocuri'!$E:$E,$C64,'Detalii blocuri'!$F:$F,$D64,'Detalii blocuri'!$L:$L,DU$3)</f>
        <v>0</v>
      </c>
      <c r="DV64" s="112">
        <f>COUNTIFS('Detalii blocuri'!$E:$E,$C64,'Detalii blocuri'!$F:$F,$D64,'Detalii blocuri'!$L:$L,DV$3)</f>
        <v>0</v>
      </c>
      <c r="DW64" s="112">
        <f>COUNTIFS('Detalii blocuri'!$E:$E,$C64,'Detalii blocuri'!$F:$F,$D64,'Detalii blocuri'!$L:$L,DW$3)</f>
        <v>0</v>
      </c>
      <c r="DX64" s="140">
        <f>COUNTIFS('Detalii blocuri'!$E:$E,$C64,'Detalii blocuri'!$F:$F,$D64,'Detalii blocuri'!$L:$L,DX$3)</f>
        <v>0</v>
      </c>
      <c r="DY64" s="112">
        <f>COUNTIFS('Detalii blocuri'!$E:$E,$C64,'Detalii blocuri'!$F:$F,$D64,'Detalii blocuri'!$L:$L,DY$3)</f>
        <v>0</v>
      </c>
      <c r="DZ64" s="112">
        <f>COUNTIFS('Detalii blocuri'!$E:$E,$C64,'Detalii blocuri'!$F:$F,$D64,'Detalii blocuri'!$L:$L,DZ$3)</f>
        <v>0</v>
      </c>
      <c r="EA64" s="112">
        <f>COUNTIFS('Detalii blocuri'!$E:$E,$C64,'Detalii blocuri'!$F:$F,$D64,'Detalii blocuri'!$L:$L,EA$3)</f>
        <v>0</v>
      </c>
    </row>
    <row r="65" spans="2:131">
      <c r="B65" s="258" t="s">
        <v>650</v>
      </c>
      <c r="C65" s="363" t="s">
        <v>206</v>
      </c>
      <c r="D65" s="261" t="s">
        <v>1083</v>
      </c>
      <c r="E65" s="261"/>
      <c r="F65" s="262" t="s">
        <v>1054</v>
      </c>
      <c r="G65" s="300" t="s">
        <v>9</v>
      </c>
      <c r="H65" s="257" t="s">
        <v>9</v>
      </c>
      <c r="I65" s="318"/>
      <c r="J65" s="259">
        <v>47.06</v>
      </c>
      <c r="K65" s="259">
        <v>23.95</v>
      </c>
      <c r="L65" s="319">
        <v>3598</v>
      </c>
      <c r="M65" s="320">
        <v>3746</v>
      </c>
      <c r="N65" s="320">
        <v>3860</v>
      </c>
      <c r="O65" s="320">
        <v>3693</v>
      </c>
      <c r="P65" s="320"/>
      <c r="Q65" s="320"/>
      <c r="R65" s="320"/>
      <c r="S65" s="320"/>
      <c r="T65" s="320"/>
      <c r="U65" s="320"/>
      <c r="V65" s="321"/>
      <c r="W65" s="334">
        <f t="shared" si="29"/>
        <v>0.97427565664771187</v>
      </c>
      <c r="X65" s="335" t="str">
        <f t="shared" si="30"/>
        <v/>
      </c>
      <c r="Y65" s="301"/>
      <c r="Z65" s="301"/>
      <c r="AA65" s="301">
        <f t="shared" si="18"/>
        <v>0</v>
      </c>
      <c r="AB65" s="68">
        <f t="shared" si="16"/>
        <v>0</v>
      </c>
      <c r="AC65" s="301" t="e">
        <f t="shared" si="17"/>
        <v>#DIV/0!</v>
      </c>
      <c r="AD65" s="301">
        <v>3</v>
      </c>
      <c r="AE65" s="322"/>
      <c r="AF65" s="323" t="e">
        <f>COUNTIFS('Detalii blocuri'!AI:AI,"*/planuri*",'Detalii blocuri'!E:E,C65,'Detalii blocuri'!F:F,D65)/AJ65</f>
        <v>#DIV/0!</v>
      </c>
      <c r="AG65" s="324" t="e">
        <f>COUNTIFS('Detalii blocuri'!K:K,"&gt;0",'Detalii blocuri'!E:E,C65,'Detalii blocuri'!F:F,D65)/AJ65</f>
        <v>#DIV/0!</v>
      </c>
      <c r="AH65" s="324" t="e">
        <f>COUNTIFS('Detalii blocuri'!N:N,"&gt;0",'Detalii blocuri'!E:E,C65,'Detalii blocuri'!F:F,D65)/AJ65</f>
        <v>#DIV/0!</v>
      </c>
      <c r="AI65" s="325" t="e">
        <f t="shared" si="19"/>
        <v>#DIV/0!</v>
      </c>
      <c r="AJ65" s="326">
        <f>COUNTIFS('Detalii blocuri'!C:C,"&gt;0",'Detalii blocuri'!E:E,C65,'Detalii blocuri'!F:F,D65)</f>
        <v>0</v>
      </c>
      <c r="AK65" s="47">
        <f>SUMIFS('Detalii blocuri'!K:K,'Detalii blocuri'!E:E,C65,'Detalii blocuri'!F:F,D65)</f>
        <v>0</v>
      </c>
      <c r="AL65" s="47">
        <f>SUMIFS('Detalii blocuri'!N:N,'Detalii blocuri'!E:E,C65,'Detalii blocuri'!F:F,D65)</f>
        <v>0</v>
      </c>
      <c r="AM65" s="327" t="e">
        <f t="shared" si="20"/>
        <v>#DIV/0!</v>
      </c>
      <c r="AN65" s="65" t="e">
        <f>COUNTIFS('Detalii blocuri'!C:C,"&gt;0",'Detalii blocuri'!J:J,"da*",'Detalii blocuri'!E:E,C65,'Detalii blocuri'!F:F,D65)/AJ65</f>
        <v>#DIV/0!</v>
      </c>
      <c r="AO65" s="66" t="e">
        <f>SUMIFS('Detalii blocuri'!K:K,'Detalii blocuri'!J:J,"da*",'Detalii blocuri'!E:E,C65,'Detalii blocuri'!F:F,D65)/AK65</f>
        <v>#DIV/0!</v>
      </c>
      <c r="AP65" s="67" t="e">
        <f>SUMIFS('Detalii blocuri'!N:N,'Detalii blocuri'!J:J,"da*",'Detalii blocuri'!E:E,C65,'Detalii blocuri'!F:F,D65)/AL65</f>
        <v>#DIV/0!</v>
      </c>
      <c r="AQ65" s="328" t="e">
        <f>SUMIFS('Detalii blocuri'!N:N,'Detalii blocuri'!AD:AD,"*cf1*",'Detalii blocuri'!E:E,C65,'Detalii blocuri'!F:F,D65)/AL65</f>
        <v>#DIV/0!</v>
      </c>
      <c r="AR65" s="329" t="e">
        <f>SUMIFS('Detalii blocuri'!N:N,'Detalii blocuri'!AD:AD,"*cf2*",'Detalii blocuri'!E:E,C65,'Detalii blocuri'!F:F,D65)/AL65</f>
        <v>#DIV/0!</v>
      </c>
      <c r="AS65" s="330" t="e">
        <f>SUMIFS('Detalii blocuri'!N:N,'Detalii blocuri'!AD:AD,"*cf3*",'Detalii blocuri'!E:E,C65,'Detalii blocuri'!F:F,D65)/AL65</f>
        <v>#DIV/0!</v>
      </c>
      <c r="AT65" s="330" t="e">
        <f>SUMIFS('Detalii blocuri'!N:N,'Detalii blocuri'!AD:AD,"*cămin*",'Detalii blocuri'!E:E,C65,'Detalii blocuri'!F:F,D65)/AL65</f>
        <v>#DIV/0!</v>
      </c>
      <c r="AU65" s="330" t="e">
        <f t="shared" si="21"/>
        <v>#DIV/0!</v>
      </c>
      <c r="AV65" s="331">
        <f>SUMIFS('Detalii blocuri'!O:O,'Detalii blocuri'!E:E,C65,'Detalii blocuri'!F:F,D65)</f>
        <v>0</v>
      </c>
      <c r="AW65" s="332">
        <f>SUMIFS('Detalii blocuri'!P:P,'Detalii blocuri'!E:E,C65,'Detalii blocuri'!F:F,D65)</f>
        <v>0</v>
      </c>
      <c r="AX65" s="332">
        <f>SUMIFS('Detalii blocuri'!Q:Q,'Detalii blocuri'!E:E,C65,'Detalii blocuri'!F:F,D65)</f>
        <v>0</v>
      </c>
      <c r="AY65" s="332">
        <f>SUMIFS('Detalii blocuri'!R:R,'Detalii blocuri'!E:E,C65,'Detalii blocuri'!F:F,D65)</f>
        <v>0</v>
      </c>
      <c r="AZ65" s="332">
        <f>SUMIFS('Detalii blocuri'!S:S,'Detalii blocuri'!E:E,C65,'Detalii blocuri'!F:F,D65)</f>
        <v>0</v>
      </c>
      <c r="BA65" s="332">
        <f>SUMIFS('Detalii blocuri'!T:T,'Detalii blocuri'!E:E,C65,'Detalii blocuri'!F:F,D65)</f>
        <v>0</v>
      </c>
      <c r="BB65" s="333">
        <f t="shared" si="22"/>
        <v>0</v>
      </c>
      <c r="BC65" s="100" t="e">
        <f t="shared" si="23"/>
        <v>#DIV/0!</v>
      </c>
      <c r="BD65" s="97" t="e">
        <f t="shared" si="24"/>
        <v>#DIV/0!</v>
      </c>
      <c r="BE65" s="97" t="e">
        <f t="shared" si="25"/>
        <v>#DIV/0!</v>
      </c>
      <c r="BF65" s="97" t="e">
        <f t="shared" si="26"/>
        <v>#DIV/0!</v>
      </c>
      <c r="BG65" s="97" t="e">
        <f t="shared" si="27"/>
        <v>#DIV/0!</v>
      </c>
      <c r="BH65" s="98" t="e">
        <f t="shared" si="28"/>
        <v>#DIV/0!</v>
      </c>
      <c r="BI65" s="105">
        <f>COUNTIFS('Detalii blocuri'!$E:$E,$C65,'Detalii blocuri'!$F:$F,$D65,'Detalii blocuri'!$AB:$AB,BI$4)</f>
        <v>0</v>
      </c>
      <c r="BJ65" s="106">
        <f>COUNTIFS('Detalii blocuri'!$E:$E,$C65,'Detalii blocuri'!$F:$F,$D65,'Detalii blocuri'!$AB:$AB,BJ$4)</f>
        <v>0</v>
      </c>
      <c r="BK65" s="106">
        <f>COUNTIFS('Detalii blocuri'!$E:$E,$C65,'Detalii blocuri'!$F:$F,$D65,'Detalii blocuri'!$AB:$AB,BK$4)</f>
        <v>0</v>
      </c>
      <c r="BL65" s="106">
        <f>COUNTIFS('Detalii blocuri'!$E:$E,$C65,'Detalii blocuri'!$F:$F,$D65,'Detalii blocuri'!$AB:$AB,BL$4)</f>
        <v>0</v>
      </c>
      <c r="BM65" s="106">
        <f>COUNTIFS('Detalii blocuri'!$E:$E,$C65,'Detalii blocuri'!$F:$F,$D65,'Detalii blocuri'!$AB:$AB,BM$4)</f>
        <v>0</v>
      </c>
      <c r="BN65" s="45">
        <f>COUNTIFS('Detalii blocuri'!$E:$E,$C65,'Detalii blocuri'!$F:$F,$D65,'Detalii blocuri'!$AB:$AB,BN$4)</f>
        <v>0</v>
      </c>
      <c r="BO65" s="106">
        <f>COUNTIFS('Detalii blocuri'!$E:$E,$C65,'Detalii blocuri'!$F:$F,$D65,'Detalii blocuri'!$AB:$AB,BO$4)</f>
        <v>0</v>
      </c>
      <c r="BP65" s="106">
        <f>COUNTIFS('Detalii blocuri'!$E:$E,$C65,'Detalii blocuri'!$F:$F,$D65,'Detalii blocuri'!$AB:$AB,BP$4)</f>
        <v>0</v>
      </c>
      <c r="BQ65" s="45">
        <f>COUNTIFS('Detalii blocuri'!$E:$E,$C65,'Detalii blocuri'!$F:$F,$D65,'Detalii blocuri'!$AB:$AB,BQ$4)</f>
        <v>0</v>
      </c>
      <c r="BR65" s="106">
        <f>COUNTIFS('Detalii blocuri'!$E:$E,$C65,'Detalii blocuri'!$F:$F,$D65,'Detalii blocuri'!$AB:$AB,BR$4)</f>
        <v>0</v>
      </c>
      <c r="BS65" s="106">
        <f>COUNTIFS('Detalii blocuri'!$E:$E,$C65,'Detalii blocuri'!$F:$F,$D65,'Detalii blocuri'!$AB:$AB,BS$4)</f>
        <v>0</v>
      </c>
      <c r="BT65" s="45">
        <f>COUNTIFS('Detalii blocuri'!$E:$E,$C65,'Detalii blocuri'!$F:$F,$D65,'Detalii blocuri'!$AB:$AB,BT$4)</f>
        <v>0</v>
      </c>
      <c r="BU65" s="106">
        <f>COUNTIFS('Detalii blocuri'!$E:$E,$C65,'Detalii blocuri'!$F:$F,$D65,'Detalii blocuri'!$AB:$AB,BU$4)</f>
        <v>0</v>
      </c>
      <c r="BV65" s="106">
        <f>COUNTIFS('Detalii blocuri'!$E:$E,$C65,'Detalii blocuri'!$F:$F,$D65,'Detalii blocuri'!$AB:$AB,BV$4)</f>
        <v>0</v>
      </c>
      <c r="BW65" s="107">
        <f>SUMIFS('Detalii blocuri'!$K:$K,'Detalii blocuri'!$E:$E,$C65,'Detalii blocuri'!$F:$F,$D65,'Detalii blocuri'!$AB:$AB,BW$4)</f>
        <v>0</v>
      </c>
      <c r="BX65" s="108">
        <f>SUMIFS('Detalii blocuri'!$K:$K,'Detalii blocuri'!$E:$E,$C65,'Detalii blocuri'!$F:$F,$D65,'Detalii blocuri'!$AB:$AB,BX$4)</f>
        <v>0</v>
      </c>
      <c r="BY65" s="108">
        <f>SUMIFS('Detalii blocuri'!$K:$K,'Detalii blocuri'!$E:$E,$C65,'Detalii blocuri'!$F:$F,$D65,'Detalii blocuri'!$AB:$AB,BY$4)</f>
        <v>0</v>
      </c>
      <c r="BZ65" s="108">
        <f>SUMIFS('Detalii blocuri'!$K:$K,'Detalii blocuri'!$E:$E,$C65,'Detalii blocuri'!$F:$F,$D65,'Detalii blocuri'!$AB:$AB,BZ$4)</f>
        <v>0</v>
      </c>
      <c r="CA65" s="108">
        <f>SUMIFS('Detalii blocuri'!$K:$K,'Detalii blocuri'!$E:$E,$C65,'Detalii blocuri'!$F:$F,$D65,'Detalii blocuri'!$AB:$AB,CA$4)</f>
        <v>0</v>
      </c>
      <c r="CB65" s="46">
        <f>SUMIFS('Detalii blocuri'!$K:$K,'Detalii blocuri'!$E:$E,$C65,'Detalii blocuri'!$F:$F,$D65,'Detalii blocuri'!$AB:$AB,CB$4)</f>
        <v>0</v>
      </c>
      <c r="CC65" s="108">
        <f>SUMIFS('Detalii blocuri'!$K:$K,'Detalii blocuri'!$E:$E,$C65,'Detalii blocuri'!$F:$F,$D65,'Detalii blocuri'!$AB:$AB,CC$4)</f>
        <v>0</v>
      </c>
      <c r="CD65" s="108">
        <f>SUMIFS('Detalii blocuri'!$K:$K,'Detalii blocuri'!$E:$E,$C65,'Detalii blocuri'!$F:$F,$D65,'Detalii blocuri'!$AB:$AB,CD$4)</f>
        <v>0</v>
      </c>
      <c r="CE65" s="46">
        <f>SUMIFS('Detalii blocuri'!$K:$K,'Detalii blocuri'!$E:$E,$C65,'Detalii blocuri'!$F:$F,$D65,'Detalii blocuri'!$AB:$AB,CE$4)</f>
        <v>0</v>
      </c>
      <c r="CF65" s="108">
        <f>SUMIFS('Detalii blocuri'!$K:$K,'Detalii blocuri'!$E:$E,$C65,'Detalii blocuri'!$F:$F,$D65,'Detalii blocuri'!$AB:$AB,CF$4)</f>
        <v>0</v>
      </c>
      <c r="CG65" s="108">
        <f>SUMIFS('Detalii blocuri'!$K:$K,'Detalii blocuri'!$E:$E,$C65,'Detalii blocuri'!$F:$F,$D65,'Detalii blocuri'!$AB:$AB,CG$4)</f>
        <v>0</v>
      </c>
      <c r="CH65" s="46">
        <f>SUMIFS('Detalii blocuri'!$K:$K,'Detalii blocuri'!$E:$E,$C65,'Detalii blocuri'!$F:$F,$D65,'Detalii blocuri'!$AB:$AB,CH$4)</f>
        <v>0</v>
      </c>
      <c r="CI65" s="108">
        <f>SUMIFS('Detalii blocuri'!$K:$K,'Detalii blocuri'!$E:$E,$C65,'Detalii blocuri'!$F:$F,$D65,'Detalii blocuri'!$AB:$AB,CI$4)</f>
        <v>0</v>
      </c>
      <c r="CJ65" s="108">
        <f>SUMIFS('Detalii blocuri'!$K:$K,'Detalii blocuri'!$E:$E,$C65,'Detalii blocuri'!$F:$F,$D65,'Detalii blocuri'!$AB:$AB,CJ$4)</f>
        <v>0</v>
      </c>
      <c r="CK65" s="109">
        <f>SUMIFS('Detalii blocuri'!$N:$N,'Detalii blocuri'!$E:$E,$C65,'Detalii blocuri'!$F:$F,$D65,'Detalii blocuri'!$AB:$AB,BW$4)</f>
        <v>0</v>
      </c>
      <c r="CL65" s="110">
        <f>SUMIFS('Detalii blocuri'!$N:$N,'Detalii blocuri'!$E:$E,$C65,'Detalii blocuri'!$F:$F,$D65,'Detalii blocuri'!$AB:$AB,BX$4)</f>
        <v>0</v>
      </c>
      <c r="CM65" s="110">
        <f>SUMIFS('Detalii blocuri'!$N:$N,'Detalii blocuri'!$E:$E,$C65,'Detalii blocuri'!$F:$F,$D65,'Detalii blocuri'!$AB:$AB,BY$4)</f>
        <v>0</v>
      </c>
      <c r="CN65" s="110">
        <f>SUMIFS('Detalii blocuri'!$N:$N,'Detalii blocuri'!$E:$E,$C65,'Detalii blocuri'!$F:$F,$D65,'Detalii blocuri'!$AB:$AB,BZ$4)</f>
        <v>0</v>
      </c>
      <c r="CO65" s="110">
        <f>SUMIFS('Detalii blocuri'!$N:$N,'Detalii blocuri'!$E:$E,$C65,'Detalii blocuri'!$F:$F,$D65,'Detalii blocuri'!$AB:$AB,CA$4)</f>
        <v>0</v>
      </c>
      <c r="CP65" s="48">
        <f>SUMIFS('Detalii blocuri'!$N:$N,'Detalii blocuri'!$E:$E,$C65,'Detalii blocuri'!$F:$F,$D65,'Detalii blocuri'!$AB:$AB,CB$4)</f>
        <v>0</v>
      </c>
      <c r="CQ65" s="110">
        <f>SUMIFS('Detalii blocuri'!$N:$N,'Detalii blocuri'!$E:$E,$C65,'Detalii blocuri'!$F:$F,$D65,'Detalii blocuri'!$AB:$AB,CC$4)</f>
        <v>0</v>
      </c>
      <c r="CR65" s="110">
        <f>SUMIFS('Detalii blocuri'!$N:$N,'Detalii blocuri'!$E:$E,$C65,'Detalii blocuri'!$F:$F,$D65,'Detalii blocuri'!$AB:$AB,CD$4)</f>
        <v>0</v>
      </c>
      <c r="CS65" s="48">
        <f>SUMIFS('Detalii blocuri'!$N:$N,'Detalii blocuri'!$E:$E,$C65,'Detalii blocuri'!$F:$F,$D65,'Detalii blocuri'!$AB:$AB,CE$4)</f>
        <v>0</v>
      </c>
      <c r="CT65" s="110">
        <f>SUMIFS('Detalii blocuri'!$N:$N,'Detalii blocuri'!$E:$E,$C65,'Detalii blocuri'!$F:$F,$D65,'Detalii blocuri'!$AB:$AB,CF$4)</f>
        <v>0</v>
      </c>
      <c r="CU65" s="110">
        <f>SUMIFS('Detalii blocuri'!$N:$N,'Detalii blocuri'!$E:$E,$C65,'Detalii blocuri'!$F:$F,$D65,'Detalii blocuri'!$AB:$AB,CG$4)</f>
        <v>0</v>
      </c>
      <c r="CV65" s="48">
        <f>SUMIFS('Detalii blocuri'!$N:$N,'Detalii blocuri'!$E:$E,$C65,'Detalii blocuri'!$F:$F,$D65,'Detalii blocuri'!$AB:$AB,CH$4)</f>
        <v>0</v>
      </c>
      <c r="CW65" s="110">
        <f>SUMIFS('Detalii blocuri'!$N:$N,'Detalii blocuri'!$E:$E,$C65,'Detalii blocuri'!$F:$F,$D65,'Detalii blocuri'!$AB:$AB,CI$4)</f>
        <v>0</v>
      </c>
      <c r="CX65" s="110">
        <f>SUMIFS('Detalii blocuri'!$N:$N,'Detalii blocuri'!$E:$E,$C65,'Detalii blocuri'!$F:$F,$D65,'Detalii blocuri'!$AB:$AB,CJ$4)</f>
        <v>0</v>
      </c>
      <c r="CY65" s="111">
        <f>COUNTIFS('Detalii blocuri'!$E:$E,$C65,'Detalii blocuri'!$F:$F,$D65,'Detalii blocuri'!$L:$L,CY$3)</f>
        <v>0</v>
      </c>
      <c r="CZ65" s="112">
        <f>COUNTIFS('Detalii blocuri'!$E:$E,$C65,'Detalii blocuri'!$F:$F,$D65,'Detalii blocuri'!$L:$L,CZ$3)</f>
        <v>0</v>
      </c>
      <c r="DA65" s="112">
        <f>COUNTIFS('Detalii blocuri'!$E:$E,$C65,'Detalii blocuri'!$F:$F,$D65,'Detalii blocuri'!$L:$L,DA$3)</f>
        <v>0</v>
      </c>
      <c r="DB65" s="112">
        <f>COUNTIFS('Detalii blocuri'!$E:$E,$C65,'Detalii blocuri'!$F:$F,$D65,'Detalii blocuri'!$L:$L,DB$3)</f>
        <v>0</v>
      </c>
      <c r="DC65" s="112">
        <f>COUNTIFS('Detalii blocuri'!$E:$E,$C65,'Detalii blocuri'!$F:$F,$D65,'Detalii blocuri'!$L:$L,DC$3)</f>
        <v>0</v>
      </c>
      <c r="DD65" s="140">
        <f>COUNTIFS('Detalii blocuri'!$E:$E,$C65,'Detalii blocuri'!$F:$F,$D65,'Detalii blocuri'!$L:$L,DD$3)</f>
        <v>0</v>
      </c>
      <c r="DE65" s="112">
        <f>COUNTIFS('Detalii blocuri'!$E:$E,$C65,'Detalii blocuri'!$F:$F,$D65,'Detalii blocuri'!$L:$L,DE$3)</f>
        <v>0</v>
      </c>
      <c r="DF65" s="112">
        <f>COUNTIFS('Detalii blocuri'!$E:$E,$C65,'Detalii blocuri'!$F:$F,$D65,'Detalii blocuri'!$L:$L,DF$3)</f>
        <v>0</v>
      </c>
      <c r="DG65" s="112">
        <f>COUNTIFS('Detalii blocuri'!$E:$E,$C65,'Detalii blocuri'!$F:$F,$D65,'Detalii blocuri'!$L:$L,DG$3)</f>
        <v>0</v>
      </c>
      <c r="DH65" s="112">
        <f>COUNTIFS('Detalii blocuri'!$E:$E,$C65,'Detalii blocuri'!$F:$F,$D65,'Detalii blocuri'!$L:$L,DH$3)</f>
        <v>0</v>
      </c>
      <c r="DI65" s="140">
        <f>COUNTIFS('Detalii blocuri'!$E:$E,$C65,'Detalii blocuri'!$F:$F,$D65,'Detalii blocuri'!$L:$L,DI$3)</f>
        <v>0</v>
      </c>
      <c r="DJ65" s="112">
        <f>COUNTIFS('Detalii blocuri'!$E:$E,$C65,'Detalii blocuri'!$F:$F,$D65,'Detalii blocuri'!$L:$L,DJ$3)</f>
        <v>0</v>
      </c>
      <c r="DK65" s="112">
        <f>COUNTIFS('Detalii blocuri'!$E:$E,$C65,'Detalii blocuri'!$F:$F,$D65,'Detalii blocuri'!$L:$L,DK$3)</f>
        <v>0</v>
      </c>
      <c r="DL65" s="112">
        <f>COUNTIFS('Detalii blocuri'!$E:$E,$C65,'Detalii blocuri'!$F:$F,$D65,'Detalii blocuri'!$L:$L,DL$3)</f>
        <v>0</v>
      </c>
      <c r="DM65" s="112">
        <f>COUNTIFS('Detalii blocuri'!$E:$E,$C65,'Detalii blocuri'!$F:$F,$D65,'Detalii blocuri'!$L:$L,DM$3)</f>
        <v>0</v>
      </c>
      <c r="DN65" s="140">
        <f>COUNTIFS('Detalii blocuri'!$E:$E,$C65,'Detalii blocuri'!$F:$F,$D65,'Detalii blocuri'!$L:$L,DN$3)</f>
        <v>0</v>
      </c>
      <c r="DO65" s="112">
        <f>COUNTIFS('Detalii blocuri'!$E:$E,$C65,'Detalii blocuri'!$F:$F,$D65,'Detalii blocuri'!$L:$L,DO$3)</f>
        <v>0</v>
      </c>
      <c r="DP65" s="112">
        <f>COUNTIFS('Detalii blocuri'!$E:$E,$C65,'Detalii blocuri'!$F:$F,$D65,'Detalii blocuri'!$L:$L,DP$3)</f>
        <v>0</v>
      </c>
      <c r="DQ65" s="112">
        <f>COUNTIFS('Detalii blocuri'!$E:$E,$C65,'Detalii blocuri'!$F:$F,$D65,'Detalii blocuri'!$L:$L,DQ$3)</f>
        <v>0</v>
      </c>
      <c r="DR65" s="112">
        <f>COUNTIFS('Detalii blocuri'!$E:$E,$C65,'Detalii blocuri'!$F:$F,$D65,'Detalii blocuri'!$L:$L,DR$3)</f>
        <v>0</v>
      </c>
      <c r="DS65" s="140">
        <f>COUNTIFS('Detalii blocuri'!$E:$E,$C65,'Detalii blocuri'!$F:$F,$D65,'Detalii blocuri'!$L:$L,DS$3)</f>
        <v>0</v>
      </c>
      <c r="DT65" s="112">
        <f>COUNTIFS('Detalii blocuri'!$E:$E,$C65,'Detalii blocuri'!$F:$F,$D65,'Detalii blocuri'!$L:$L,DT$3)</f>
        <v>0</v>
      </c>
      <c r="DU65" s="112">
        <f>COUNTIFS('Detalii blocuri'!$E:$E,$C65,'Detalii blocuri'!$F:$F,$D65,'Detalii blocuri'!$L:$L,DU$3)</f>
        <v>0</v>
      </c>
      <c r="DV65" s="112">
        <f>COUNTIFS('Detalii blocuri'!$E:$E,$C65,'Detalii blocuri'!$F:$F,$D65,'Detalii blocuri'!$L:$L,DV$3)</f>
        <v>0</v>
      </c>
      <c r="DW65" s="112">
        <f>COUNTIFS('Detalii blocuri'!$E:$E,$C65,'Detalii blocuri'!$F:$F,$D65,'Detalii blocuri'!$L:$L,DW$3)</f>
        <v>0</v>
      </c>
      <c r="DX65" s="140">
        <f>COUNTIFS('Detalii blocuri'!$E:$E,$C65,'Detalii blocuri'!$F:$F,$D65,'Detalii blocuri'!$L:$L,DX$3)</f>
        <v>0</v>
      </c>
      <c r="DY65" s="112">
        <f>COUNTIFS('Detalii blocuri'!$E:$E,$C65,'Detalii blocuri'!$F:$F,$D65,'Detalii blocuri'!$L:$L,DY$3)</f>
        <v>0</v>
      </c>
      <c r="DZ65" s="112">
        <f>COUNTIFS('Detalii blocuri'!$E:$E,$C65,'Detalii blocuri'!$F:$F,$D65,'Detalii blocuri'!$L:$L,DZ$3)</f>
        <v>0</v>
      </c>
      <c r="EA65" s="112">
        <f>COUNTIFS('Detalii blocuri'!$E:$E,$C65,'Detalii blocuri'!$F:$F,$D65,'Detalii blocuri'!$L:$L,EA$3)</f>
        <v>0</v>
      </c>
    </row>
    <row r="66" spans="2:131">
      <c r="B66" s="258" t="s">
        <v>650</v>
      </c>
      <c r="C66" s="363" t="s">
        <v>206</v>
      </c>
      <c r="D66" s="261" t="s">
        <v>1084</v>
      </c>
      <c r="E66" s="261"/>
      <c r="F66" s="262" t="s">
        <v>1054</v>
      </c>
      <c r="G66" s="300" t="s">
        <v>9</v>
      </c>
      <c r="H66" s="257" t="s">
        <v>9</v>
      </c>
      <c r="I66" s="318"/>
      <c r="J66" s="259">
        <v>46.8</v>
      </c>
      <c r="K66" s="259">
        <v>24.04</v>
      </c>
      <c r="L66" s="319">
        <v>3300</v>
      </c>
      <c r="M66" s="320">
        <v>3313</v>
      </c>
      <c r="N66" s="320">
        <v>3494</v>
      </c>
      <c r="O66" s="320">
        <v>3728</v>
      </c>
      <c r="P66" s="320"/>
      <c r="Q66" s="320"/>
      <c r="R66" s="320"/>
      <c r="S66" s="320"/>
      <c r="T66" s="320"/>
      <c r="U66" s="320"/>
      <c r="V66" s="321"/>
      <c r="W66" s="334">
        <f t="shared" si="29"/>
        <v>0.88519313304721026</v>
      </c>
      <c r="X66" s="335" t="str">
        <f t="shared" si="30"/>
        <v/>
      </c>
      <c r="Y66" s="301"/>
      <c r="Z66" s="301"/>
      <c r="AA66" s="301">
        <f t="shared" si="18"/>
        <v>0</v>
      </c>
      <c r="AB66" s="68">
        <f t="shared" si="16"/>
        <v>0</v>
      </c>
      <c r="AC66" s="301" t="e">
        <f t="shared" si="17"/>
        <v>#DIV/0!</v>
      </c>
      <c r="AD66" s="301">
        <v>3</v>
      </c>
      <c r="AE66" s="322"/>
      <c r="AF66" s="323">
        <f>COUNTIFS('Detalii blocuri'!AI:AI,"*/planuri*",'Detalii blocuri'!E:E,C66,'Detalii blocuri'!F:F,D66)/AJ66</f>
        <v>0</v>
      </c>
      <c r="AG66" s="324">
        <f>COUNTIFS('Detalii blocuri'!K:K,"&gt;0",'Detalii blocuri'!E:E,C66,'Detalii blocuri'!F:F,D66)/AJ66</f>
        <v>1</v>
      </c>
      <c r="AH66" s="324">
        <f>COUNTIFS('Detalii blocuri'!N:N,"&gt;0",'Detalii blocuri'!E:E,C66,'Detalii blocuri'!F:F,D66)/AJ66</f>
        <v>0</v>
      </c>
      <c r="AI66" s="325" t="e">
        <f t="shared" si="19"/>
        <v>#DIV/0!</v>
      </c>
      <c r="AJ66" s="326">
        <f>COUNTIFS('Detalii blocuri'!C:C,"&gt;0",'Detalii blocuri'!E:E,C66,'Detalii blocuri'!F:F,D66)</f>
        <v>1</v>
      </c>
      <c r="AK66" s="47">
        <f>SUMIFS('Detalii blocuri'!K:K,'Detalii blocuri'!E:E,C66,'Detalii blocuri'!F:F,D66)</f>
        <v>3</v>
      </c>
      <c r="AL66" s="47">
        <f>SUMIFS('Detalii blocuri'!N:N,'Detalii blocuri'!E:E,C66,'Detalii blocuri'!F:F,D66)</f>
        <v>0</v>
      </c>
      <c r="AM66" s="327">
        <f t="shared" si="20"/>
        <v>0</v>
      </c>
      <c r="AN66" s="65">
        <f>COUNTIFS('Detalii blocuri'!C:C,"&gt;0",'Detalii blocuri'!J:J,"da*",'Detalii blocuri'!E:E,C66,'Detalii blocuri'!F:F,D66)/AJ66</f>
        <v>0</v>
      </c>
      <c r="AO66" s="66">
        <f>SUMIFS('Detalii blocuri'!K:K,'Detalii blocuri'!J:J,"da*",'Detalii blocuri'!E:E,C66,'Detalii blocuri'!F:F,D66)/AK66</f>
        <v>0</v>
      </c>
      <c r="AP66" s="67" t="e">
        <f>SUMIFS('Detalii blocuri'!N:N,'Detalii blocuri'!J:J,"da*",'Detalii blocuri'!E:E,C66,'Detalii blocuri'!F:F,D66)/AL66</f>
        <v>#DIV/0!</v>
      </c>
      <c r="AQ66" s="328" t="e">
        <f>SUMIFS('Detalii blocuri'!N:N,'Detalii blocuri'!AD:AD,"*cf1*",'Detalii blocuri'!E:E,C66,'Detalii blocuri'!F:F,D66)/AL66</f>
        <v>#DIV/0!</v>
      </c>
      <c r="AR66" s="329" t="e">
        <f>SUMIFS('Detalii blocuri'!N:N,'Detalii blocuri'!AD:AD,"*cf2*",'Detalii blocuri'!E:E,C66,'Detalii blocuri'!F:F,D66)/AL66</f>
        <v>#DIV/0!</v>
      </c>
      <c r="AS66" s="330" t="e">
        <f>SUMIFS('Detalii blocuri'!N:N,'Detalii blocuri'!AD:AD,"*cf3*",'Detalii blocuri'!E:E,C66,'Detalii blocuri'!F:F,D66)/AL66</f>
        <v>#DIV/0!</v>
      </c>
      <c r="AT66" s="330" t="e">
        <f>SUMIFS('Detalii blocuri'!N:N,'Detalii blocuri'!AD:AD,"*cămin*",'Detalii blocuri'!E:E,C66,'Detalii blocuri'!F:F,D66)/AL66</f>
        <v>#DIV/0!</v>
      </c>
      <c r="AU66" s="330" t="e">
        <f t="shared" si="21"/>
        <v>#DIV/0!</v>
      </c>
      <c r="AV66" s="331">
        <f>SUMIFS('Detalii blocuri'!O:O,'Detalii blocuri'!E:E,C66,'Detalii blocuri'!F:F,D66)</f>
        <v>0</v>
      </c>
      <c r="AW66" s="332">
        <f>SUMIFS('Detalii blocuri'!P:P,'Detalii blocuri'!E:E,C66,'Detalii blocuri'!F:F,D66)</f>
        <v>0</v>
      </c>
      <c r="AX66" s="332">
        <f>SUMIFS('Detalii blocuri'!Q:Q,'Detalii blocuri'!E:E,C66,'Detalii blocuri'!F:F,D66)</f>
        <v>0</v>
      </c>
      <c r="AY66" s="332">
        <f>SUMIFS('Detalii blocuri'!R:R,'Detalii blocuri'!E:E,C66,'Detalii blocuri'!F:F,D66)</f>
        <v>0</v>
      </c>
      <c r="AZ66" s="332">
        <f>SUMIFS('Detalii blocuri'!S:S,'Detalii blocuri'!E:E,C66,'Detalii blocuri'!F:F,D66)</f>
        <v>0</v>
      </c>
      <c r="BA66" s="332">
        <f>SUMIFS('Detalii blocuri'!T:T,'Detalii blocuri'!E:E,C66,'Detalii blocuri'!F:F,D66)</f>
        <v>0</v>
      </c>
      <c r="BB66" s="333">
        <f t="shared" si="22"/>
        <v>0</v>
      </c>
      <c r="BC66" s="100" t="e">
        <f t="shared" si="23"/>
        <v>#DIV/0!</v>
      </c>
      <c r="BD66" s="97" t="e">
        <f t="shared" si="24"/>
        <v>#DIV/0!</v>
      </c>
      <c r="BE66" s="97" t="e">
        <f t="shared" si="25"/>
        <v>#DIV/0!</v>
      </c>
      <c r="BF66" s="97" t="e">
        <f t="shared" si="26"/>
        <v>#DIV/0!</v>
      </c>
      <c r="BG66" s="97" t="e">
        <f t="shared" si="27"/>
        <v>#DIV/0!</v>
      </c>
      <c r="BH66" s="98" t="e">
        <f t="shared" si="28"/>
        <v>#DIV/0!</v>
      </c>
      <c r="BI66" s="105">
        <f>COUNTIFS('Detalii blocuri'!$E:$E,$C66,'Detalii blocuri'!$F:$F,$D66,'Detalii blocuri'!$AB:$AB,BI$4)</f>
        <v>0</v>
      </c>
      <c r="BJ66" s="106">
        <f>COUNTIFS('Detalii blocuri'!$E:$E,$C66,'Detalii blocuri'!$F:$F,$D66,'Detalii blocuri'!$AB:$AB,BJ$4)</f>
        <v>0</v>
      </c>
      <c r="BK66" s="106">
        <f>COUNTIFS('Detalii blocuri'!$E:$E,$C66,'Detalii blocuri'!$F:$F,$D66,'Detalii blocuri'!$AB:$AB,BK$4)</f>
        <v>0</v>
      </c>
      <c r="BL66" s="106">
        <f>COUNTIFS('Detalii blocuri'!$E:$E,$C66,'Detalii blocuri'!$F:$F,$D66,'Detalii blocuri'!$AB:$AB,BL$4)</f>
        <v>0</v>
      </c>
      <c r="BM66" s="106">
        <f>COUNTIFS('Detalii blocuri'!$E:$E,$C66,'Detalii blocuri'!$F:$F,$D66,'Detalii blocuri'!$AB:$AB,BM$4)</f>
        <v>0</v>
      </c>
      <c r="BN66" s="45">
        <f>COUNTIFS('Detalii blocuri'!$E:$E,$C66,'Detalii blocuri'!$F:$F,$D66,'Detalii blocuri'!$AB:$AB,BN$4)</f>
        <v>0</v>
      </c>
      <c r="BO66" s="106">
        <f>COUNTIFS('Detalii blocuri'!$E:$E,$C66,'Detalii blocuri'!$F:$F,$D66,'Detalii blocuri'!$AB:$AB,BO$4)</f>
        <v>0</v>
      </c>
      <c r="BP66" s="106">
        <f>COUNTIFS('Detalii blocuri'!$E:$E,$C66,'Detalii blocuri'!$F:$F,$D66,'Detalii blocuri'!$AB:$AB,BP$4)</f>
        <v>0</v>
      </c>
      <c r="BQ66" s="45">
        <f>COUNTIFS('Detalii blocuri'!$E:$E,$C66,'Detalii blocuri'!$F:$F,$D66,'Detalii blocuri'!$AB:$AB,BQ$4)</f>
        <v>0</v>
      </c>
      <c r="BR66" s="106">
        <f>COUNTIFS('Detalii blocuri'!$E:$E,$C66,'Detalii blocuri'!$F:$F,$D66,'Detalii blocuri'!$AB:$AB,BR$4)</f>
        <v>1</v>
      </c>
      <c r="BS66" s="106">
        <f>COUNTIFS('Detalii blocuri'!$E:$E,$C66,'Detalii blocuri'!$F:$F,$D66,'Detalii blocuri'!$AB:$AB,BS$4)</f>
        <v>0</v>
      </c>
      <c r="BT66" s="45">
        <f>COUNTIFS('Detalii blocuri'!$E:$E,$C66,'Detalii blocuri'!$F:$F,$D66,'Detalii blocuri'!$AB:$AB,BT$4)</f>
        <v>0</v>
      </c>
      <c r="BU66" s="106">
        <f>COUNTIFS('Detalii blocuri'!$E:$E,$C66,'Detalii blocuri'!$F:$F,$D66,'Detalii blocuri'!$AB:$AB,BU$4)</f>
        <v>0</v>
      </c>
      <c r="BV66" s="106">
        <f>COUNTIFS('Detalii blocuri'!$E:$E,$C66,'Detalii blocuri'!$F:$F,$D66,'Detalii blocuri'!$AB:$AB,BV$4)</f>
        <v>0</v>
      </c>
      <c r="BW66" s="107">
        <f>SUMIFS('Detalii blocuri'!$K:$K,'Detalii blocuri'!$E:$E,$C66,'Detalii blocuri'!$F:$F,$D66,'Detalii blocuri'!$AB:$AB,BW$4)</f>
        <v>0</v>
      </c>
      <c r="BX66" s="108">
        <f>SUMIFS('Detalii blocuri'!$K:$K,'Detalii blocuri'!$E:$E,$C66,'Detalii blocuri'!$F:$F,$D66,'Detalii blocuri'!$AB:$AB,BX$4)</f>
        <v>0</v>
      </c>
      <c r="BY66" s="108">
        <f>SUMIFS('Detalii blocuri'!$K:$K,'Detalii blocuri'!$E:$E,$C66,'Detalii blocuri'!$F:$F,$D66,'Detalii blocuri'!$AB:$AB,BY$4)</f>
        <v>0</v>
      </c>
      <c r="BZ66" s="108">
        <f>SUMIFS('Detalii blocuri'!$K:$K,'Detalii blocuri'!$E:$E,$C66,'Detalii blocuri'!$F:$F,$D66,'Detalii blocuri'!$AB:$AB,BZ$4)</f>
        <v>0</v>
      </c>
      <c r="CA66" s="108">
        <f>SUMIFS('Detalii blocuri'!$K:$K,'Detalii blocuri'!$E:$E,$C66,'Detalii blocuri'!$F:$F,$D66,'Detalii blocuri'!$AB:$AB,CA$4)</f>
        <v>0</v>
      </c>
      <c r="CB66" s="46">
        <f>SUMIFS('Detalii blocuri'!$K:$K,'Detalii blocuri'!$E:$E,$C66,'Detalii blocuri'!$F:$F,$D66,'Detalii blocuri'!$AB:$AB,CB$4)</f>
        <v>0</v>
      </c>
      <c r="CC66" s="108">
        <f>SUMIFS('Detalii blocuri'!$K:$K,'Detalii blocuri'!$E:$E,$C66,'Detalii blocuri'!$F:$F,$D66,'Detalii blocuri'!$AB:$AB,CC$4)</f>
        <v>0</v>
      </c>
      <c r="CD66" s="108">
        <f>SUMIFS('Detalii blocuri'!$K:$K,'Detalii blocuri'!$E:$E,$C66,'Detalii blocuri'!$F:$F,$D66,'Detalii blocuri'!$AB:$AB,CD$4)</f>
        <v>0</v>
      </c>
      <c r="CE66" s="46">
        <f>SUMIFS('Detalii blocuri'!$K:$K,'Detalii blocuri'!$E:$E,$C66,'Detalii blocuri'!$F:$F,$D66,'Detalii blocuri'!$AB:$AB,CE$4)</f>
        <v>0</v>
      </c>
      <c r="CF66" s="108">
        <f>SUMIFS('Detalii blocuri'!$K:$K,'Detalii blocuri'!$E:$E,$C66,'Detalii blocuri'!$F:$F,$D66,'Detalii blocuri'!$AB:$AB,CF$4)</f>
        <v>3</v>
      </c>
      <c r="CG66" s="108">
        <f>SUMIFS('Detalii blocuri'!$K:$K,'Detalii blocuri'!$E:$E,$C66,'Detalii blocuri'!$F:$F,$D66,'Detalii blocuri'!$AB:$AB,CG$4)</f>
        <v>0</v>
      </c>
      <c r="CH66" s="46">
        <f>SUMIFS('Detalii blocuri'!$K:$K,'Detalii blocuri'!$E:$E,$C66,'Detalii blocuri'!$F:$F,$D66,'Detalii blocuri'!$AB:$AB,CH$4)</f>
        <v>0</v>
      </c>
      <c r="CI66" s="108">
        <f>SUMIFS('Detalii blocuri'!$K:$K,'Detalii blocuri'!$E:$E,$C66,'Detalii blocuri'!$F:$F,$D66,'Detalii blocuri'!$AB:$AB,CI$4)</f>
        <v>0</v>
      </c>
      <c r="CJ66" s="108">
        <f>SUMIFS('Detalii blocuri'!$K:$K,'Detalii blocuri'!$E:$E,$C66,'Detalii blocuri'!$F:$F,$D66,'Detalii blocuri'!$AB:$AB,CJ$4)</f>
        <v>0</v>
      </c>
      <c r="CK66" s="109">
        <f>SUMIFS('Detalii blocuri'!$N:$N,'Detalii blocuri'!$E:$E,$C66,'Detalii blocuri'!$F:$F,$D66,'Detalii blocuri'!$AB:$AB,BW$4)</f>
        <v>0</v>
      </c>
      <c r="CL66" s="110">
        <f>SUMIFS('Detalii blocuri'!$N:$N,'Detalii blocuri'!$E:$E,$C66,'Detalii blocuri'!$F:$F,$D66,'Detalii blocuri'!$AB:$AB,BX$4)</f>
        <v>0</v>
      </c>
      <c r="CM66" s="110">
        <f>SUMIFS('Detalii blocuri'!$N:$N,'Detalii blocuri'!$E:$E,$C66,'Detalii blocuri'!$F:$F,$D66,'Detalii blocuri'!$AB:$AB,BY$4)</f>
        <v>0</v>
      </c>
      <c r="CN66" s="110">
        <f>SUMIFS('Detalii blocuri'!$N:$N,'Detalii blocuri'!$E:$E,$C66,'Detalii blocuri'!$F:$F,$D66,'Detalii blocuri'!$AB:$AB,BZ$4)</f>
        <v>0</v>
      </c>
      <c r="CO66" s="110">
        <f>SUMIFS('Detalii blocuri'!$N:$N,'Detalii blocuri'!$E:$E,$C66,'Detalii blocuri'!$F:$F,$D66,'Detalii blocuri'!$AB:$AB,CA$4)</f>
        <v>0</v>
      </c>
      <c r="CP66" s="48">
        <f>SUMIFS('Detalii blocuri'!$N:$N,'Detalii blocuri'!$E:$E,$C66,'Detalii blocuri'!$F:$F,$D66,'Detalii blocuri'!$AB:$AB,CB$4)</f>
        <v>0</v>
      </c>
      <c r="CQ66" s="110">
        <f>SUMIFS('Detalii blocuri'!$N:$N,'Detalii blocuri'!$E:$E,$C66,'Detalii blocuri'!$F:$F,$D66,'Detalii blocuri'!$AB:$AB,CC$4)</f>
        <v>0</v>
      </c>
      <c r="CR66" s="110">
        <f>SUMIFS('Detalii blocuri'!$N:$N,'Detalii blocuri'!$E:$E,$C66,'Detalii blocuri'!$F:$F,$D66,'Detalii blocuri'!$AB:$AB,CD$4)</f>
        <v>0</v>
      </c>
      <c r="CS66" s="48">
        <f>SUMIFS('Detalii blocuri'!$N:$N,'Detalii blocuri'!$E:$E,$C66,'Detalii blocuri'!$F:$F,$D66,'Detalii blocuri'!$AB:$AB,CE$4)</f>
        <v>0</v>
      </c>
      <c r="CT66" s="110">
        <f>SUMIFS('Detalii blocuri'!$N:$N,'Detalii blocuri'!$E:$E,$C66,'Detalii blocuri'!$F:$F,$D66,'Detalii blocuri'!$AB:$AB,CF$4)</f>
        <v>0</v>
      </c>
      <c r="CU66" s="110">
        <f>SUMIFS('Detalii blocuri'!$N:$N,'Detalii blocuri'!$E:$E,$C66,'Detalii blocuri'!$F:$F,$D66,'Detalii blocuri'!$AB:$AB,CG$4)</f>
        <v>0</v>
      </c>
      <c r="CV66" s="48">
        <f>SUMIFS('Detalii blocuri'!$N:$N,'Detalii blocuri'!$E:$E,$C66,'Detalii blocuri'!$F:$F,$D66,'Detalii blocuri'!$AB:$AB,CH$4)</f>
        <v>0</v>
      </c>
      <c r="CW66" s="110">
        <f>SUMIFS('Detalii blocuri'!$N:$N,'Detalii blocuri'!$E:$E,$C66,'Detalii blocuri'!$F:$F,$D66,'Detalii blocuri'!$AB:$AB,CI$4)</f>
        <v>0</v>
      </c>
      <c r="CX66" s="110">
        <f>SUMIFS('Detalii blocuri'!$N:$N,'Detalii blocuri'!$E:$E,$C66,'Detalii blocuri'!$F:$F,$D66,'Detalii blocuri'!$AB:$AB,CJ$4)</f>
        <v>0</v>
      </c>
      <c r="CY66" s="111">
        <f>COUNTIFS('Detalii blocuri'!$E:$E,$C66,'Detalii blocuri'!$F:$F,$D66,'Detalii blocuri'!$L:$L,CY$3)</f>
        <v>0</v>
      </c>
      <c r="CZ66" s="112">
        <f>COUNTIFS('Detalii blocuri'!$E:$E,$C66,'Detalii blocuri'!$F:$F,$D66,'Detalii blocuri'!$L:$L,CZ$3)</f>
        <v>0</v>
      </c>
      <c r="DA66" s="112">
        <f>COUNTIFS('Detalii blocuri'!$E:$E,$C66,'Detalii blocuri'!$F:$F,$D66,'Detalii blocuri'!$L:$L,DA$3)</f>
        <v>1</v>
      </c>
      <c r="DB66" s="112">
        <f>COUNTIFS('Detalii blocuri'!$E:$E,$C66,'Detalii blocuri'!$F:$F,$D66,'Detalii blocuri'!$L:$L,DB$3)</f>
        <v>0</v>
      </c>
      <c r="DC66" s="112">
        <f>COUNTIFS('Detalii blocuri'!$E:$E,$C66,'Detalii blocuri'!$F:$F,$D66,'Detalii blocuri'!$L:$L,DC$3)</f>
        <v>0</v>
      </c>
      <c r="DD66" s="140">
        <f>COUNTIFS('Detalii blocuri'!$E:$E,$C66,'Detalii blocuri'!$F:$F,$D66,'Detalii blocuri'!$L:$L,DD$3)</f>
        <v>0</v>
      </c>
      <c r="DE66" s="112">
        <f>COUNTIFS('Detalii blocuri'!$E:$E,$C66,'Detalii blocuri'!$F:$F,$D66,'Detalii blocuri'!$L:$L,DE$3)</f>
        <v>0</v>
      </c>
      <c r="DF66" s="112">
        <f>COUNTIFS('Detalii blocuri'!$E:$E,$C66,'Detalii blocuri'!$F:$F,$D66,'Detalii blocuri'!$L:$L,DF$3)</f>
        <v>0</v>
      </c>
      <c r="DG66" s="112">
        <f>COUNTIFS('Detalii blocuri'!$E:$E,$C66,'Detalii blocuri'!$F:$F,$D66,'Detalii blocuri'!$L:$L,DG$3)</f>
        <v>0</v>
      </c>
      <c r="DH66" s="112">
        <f>COUNTIFS('Detalii blocuri'!$E:$E,$C66,'Detalii blocuri'!$F:$F,$D66,'Detalii blocuri'!$L:$L,DH$3)</f>
        <v>0</v>
      </c>
      <c r="DI66" s="140">
        <f>COUNTIFS('Detalii blocuri'!$E:$E,$C66,'Detalii blocuri'!$F:$F,$D66,'Detalii blocuri'!$L:$L,DI$3)</f>
        <v>0</v>
      </c>
      <c r="DJ66" s="112">
        <f>COUNTIFS('Detalii blocuri'!$E:$E,$C66,'Detalii blocuri'!$F:$F,$D66,'Detalii blocuri'!$L:$L,DJ$3)</f>
        <v>0</v>
      </c>
      <c r="DK66" s="112">
        <f>COUNTIFS('Detalii blocuri'!$E:$E,$C66,'Detalii blocuri'!$F:$F,$D66,'Detalii blocuri'!$L:$L,DK$3)</f>
        <v>0</v>
      </c>
      <c r="DL66" s="112">
        <f>COUNTIFS('Detalii blocuri'!$E:$E,$C66,'Detalii blocuri'!$F:$F,$D66,'Detalii blocuri'!$L:$L,DL$3)</f>
        <v>0</v>
      </c>
      <c r="DM66" s="112">
        <f>COUNTIFS('Detalii blocuri'!$E:$E,$C66,'Detalii blocuri'!$F:$F,$D66,'Detalii blocuri'!$L:$L,DM$3)</f>
        <v>0</v>
      </c>
      <c r="DN66" s="140">
        <f>COUNTIFS('Detalii blocuri'!$E:$E,$C66,'Detalii blocuri'!$F:$F,$D66,'Detalii blocuri'!$L:$L,DN$3)</f>
        <v>0</v>
      </c>
      <c r="DO66" s="112">
        <f>COUNTIFS('Detalii blocuri'!$E:$E,$C66,'Detalii blocuri'!$F:$F,$D66,'Detalii blocuri'!$L:$L,DO$3)</f>
        <v>0</v>
      </c>
      <c r="DP66" s="112">
        <f>COUNTIFS('Detalii blocuri'!$E:$E,$C66,'Detalii blocuri'!$F:$F,$D66,'Detalii blocuri'!$L:$L,DP$3)</f>
        <v>0</v>
      </c>
      <c r="DQ66" s="112">
        <f>COUNTIFS('Detalii blocuri'!$E:$E,$C66,'Detalii blocuri'!$F:$F,$D66,'Detalii blocuri'!$L:$L,DQ$3)</f>
        <v>0</v>
      </c>
      <c r="DR66" s="112">
        <f>COUNTIFS('Detalii blocuri'!$E:$E,$C66,'Detalii blocuri'!$F:$F,$D66,'Detalii blocuri'!$L:$L,DR$3)</f>
        <v>0</v>
      </c>
      <c r="DS66" s="140">
        <f>COUNTIFS('Detalii blocuri'!$E:$E,$C66,'Detalii blocuri'!$F:$F,$D66,'Detalii blocuri'!$L:$L,DS$3)</f>
        <v>0</v>
      </c>
      <c r="DT66" s="112">
        <f>COUNTIFS('Detalii blocuri'!$E:$E,$C66,'Detalii blocuri'!$F:$F,$D66,'Detalii blocuri'!$L:$L,DT$3)</f>
        <v>0</v>
      </c>
      <c r="DU66" s="112">
        <f>COUNTIFS('Detalii blocuri'!$E:$E,$C66,'Detalii blocuri'!$F:$F,$D66,'Detalii blocuri'!$L:$L,DU$3)</f>
        <v>0</v>
      </c>
      <c r="DV66" s="112">
        <f>COUNTIFS('Detalii blocuri'!$E:$E,$C66,'Detalii blocuri'!$F:$F,$D66,'Detalii blocuri'!$L:$L,DV$3)</f>
        <v>0</v>
      </c>
      <c r="DW66" s="112">
        <f>COUNTIFS('Detalii blocuri'!$E:$E,$C66,'Detalii blocuri'!$F:$F,$D66,'Detalii blocuri'!$L:$L,DW$3)</f>
        <v>0</v>
      </c>
      <c r="DX66" s="140">
        <f>COUNTIFS('Detalii blocuri'!$E:$E,$C66,'Detalii blocuri'!$F:$F,$D66,'Detalii blocuri'!$L:$L,DX$3)</f>
        <v>0</v>
      </c>
      <c r="DY66" s="112">
        <f>COUNTIFS('Detalii blocuri'!$E:$E,$C66,'Detalii blocuri'!$F:$F,$D66,'Detalii blocuri'!$L:$L,DY$3)</f>
        <v>0</v>
      </c>
      <c r="DZ66" s="112">
        <f>COUNTIFS('Detalii blocuri'!$E:$E,$C66,'Detalii blocuri'!$F:$F,$D66,'Detalii blocuri'!$L:$L,DZ$3)</f>
        <v>0</v>
      </c>
      <c r="EA66" s="112">
        <f>COUNTIFS('Detalii blocuri'!$E:$E,$C66,'Detalii blocuri'!$F:$F,$D66,'Detalii blocuri'!$L:$L,EA$3)</f>
        <v>0</v>
      </c>
    </row>
    <row r="67" spans="2:131">
      <c r="B67" s="258" t="s">
        <v>650</v>
      </c>
      <c r="C67" s="363" t="s">
        <v>206</v>
      </c>
      <c r="D67" s="261" t="s">
        <v>1203</v>
      </c>
      <c r="E67" s="261"/>
      <c r="F67" s="262" t="s">
        <v>1054</v>
      </c>
      <c r="G67" s="300" t="s">
        <v>9</v>
      </c>
      <c r="H67" s="257" t="s">
        <v>9</v>
      </c>
      <c r="I67" s="318"/>
      <c r="J67" s="259">
        <v>46.5</v>
      </c>
      <c r="K67" s="259">
        <v>23.67</v>
      </c>
      <c r="L67" s="319">
        <v>3076</v>
      </c>
      <c r="M67" s="320">
        <v>3317</v>
      </c>
      <c r="N67" s="320">
        <v>3644</v>
      </c>
      <c r="O67" s="320">
        <v>3898</v>
      </c>
      <c r="P67" s="320"/>
      <c r="Q67" s="320"/>
      <c r="R67" s="320"/>
      <c r="S67" s="320"/>
      <c r="T67" s="320"/>
      <c r="U67" s="320"/>
      <c r="V67" s="321"/>
      <c r="W67" s="334">
        <f t="shared" si="29"/>
        <v>0.78912262698819913</v>
      </c>
      <c r="X67" s="335" t="str">
        <f t="shared" si="30"/>
        <v/>
      </c>
      <c r="Y67" s="301"/>
      <c r="Z67" s="301"/>
      <c r="AA67" s="301">
        <f t="shared" si="18"/>
        <v>0</v>
      </c>
      <c r="AB67" s="68">
        <f t="shared" si="16"/>
        <v>0</v>
      </c>
      <c r="AC67" s="301" t="e">
        <f t="shared" si="17"/>
        <v>#DIV/0!</v>
      </c>
      <c r="AD67" s="301">
        <v>3</v>
      </c>
      <c r="AE67" s="322"/>
      <c r="AF67" s="323" t="e">
        <f>COUNTIFS('Detalii blocuri'!AI:AI,"*/planuri*",'Detalii blocuri'!E:E,C67,'Detalii blocuri'!F:F,D67)/AJ67</f>
        <v>#DIV/0!</v>
      </c>
      <c r="AG67" s="324" t="e">
        <f>COUNTIFS('Detalii blocuri'!K:K,"&gt;0",'Detalii blocuri'!E:E,C67,'Detalii blocuri'!F:F,D67)/AJ67</f>
        <v>#DIV/0!</v>
      </c>
      <c r="AH67" s="324" t="e">
        <f>COUNTIFS('Detalii blocuri'!N:N,"&gt;0",'Detalii blocuri'!E:E,C67,'Detalii blocuri'!F:F,D67)/AJ67</f>
        <v>#DIV/0!</v>
      </c>
      <c r="AI67" s="325" t="e">
        <f t="shared" si="19"/>
        <v>#DIV/0!</v>
      </c>
      <c r="AJ67" s="326">
        <f>COUNTIFS('Detalii blocuri'!C:C,"&gt;0",'Detalii blocuri'!E:E,C67,'Detalii blocuri'!F:F,D67)</f>
        <v>0</v>
      </c>
      <c r="AK67" s="47">
        <f>SUMIFS('Detalii blocuri'!K:K,'Detalii blocuri'!E:E,C67,'Detalii blocuri'!F:F,D67)</f>
        <v>0</v>
      </c>
      <c r="AL67" s="47">
        <f>SUMIFS('Detalii blocuri'!N:N,'Detalii blocuri'!E:E,C67,'Detalii blocuri'!F:F,D67)</f>
        <v>0</v>
      </c>
      <c r="AM67" s="327" t="e">
        <f t="shared" si="20"/>
        <v>#DIV/0!</v>
      </c>
      <c r="AN67" s="65" t="e">
        <f>COUNTIFS('Detalii blocuri'!C:C,"&gt;0",'Detalii blocuri'!J:J,"da*",'Detalii blocuri'!E:E,C67,'Detalii blocuri'!F:F,D67)/AJ67</f>
        <v>#DIV/0!</v>
      </c>
      <c r="AO67" s="66" t="e">
        <f>SUMIFS('Detalii blocuri'!K:K,'Detalii blocuri'!J:J,"da*",'Detalii blocuri'!E:E,C67,'Detalii blocuri'!F:F,D67)/AK67</f>
        <v>#DIV/0!</v>
      </c>
      <c r="AP67" s="67" t="e">
        <f>SUMIFS('Detalii blocuri'!N:N,'Detalii blocuri'!J:J,"da*",'Detalii blocuri'!E:E,C67,'Detalii blocuri'!F:F,D67)/AL67</f>
        <v>#DIV/0!</v>
      </c>
      <c r="AQ67" s="328" t="e">
        <f>SUMIFS('Detalii blocuri'!N:N,'Detalii blocuri'!AD:AD,"*cf1*",'Detalii blocuri'!E:E,C67,'Detalii blocuri'!F:F,D67)/AL67</f>
        <v>#DIV/0!</v>
      </c>
      <c r="AR67" s="329" t="e">
        <f>SUMIFS('Detalii blocuri'!N:N,'Detalii blocuri'!AD:AD,"*cf2*",'Detalii blocuri'!E:E,C67,'Detalii blocuri'!F:F,D67)/AL67</f>
        <v>#DIV/0!</v>
      </c>
      <c r="AS67" s="330" t="e">
        <f>SUMIFS('Detalii blocuri'!N:N,'Detalii blocuri'!AD:AD,"*cf3*",'Detalii blocuri'!E:E,C67,'Detalii blocuri'!F:F,D67)/AL67</f>
        <v>#DIV/0!</v>
      </c>
      <c r="AT67" s="330" t="e">
        <f>SUMIFS('Detalii blocuri'!N:N,'Detalii blocuri'!AD:AD,"*cămin*",'Detalii blocuri'!E:E,C67,'Detalii blocuri'!F:F,D67)/AL67</f>
        <v>#DIV/0!</v>
      </c>
      <c r="AU67" s="330" t="e">
        <f t="shared" si="21"/>
        <v>#DIV/0!</v>
      </c>
      <c r="AV67" s="331">
        <f>SUMIFS('Detalii blocuri'!O:O,'Detalii blocuri'!E:E,C67,'Detalii blocuri'!F:F,D67)</f>
        <v>0</v>
      </c>
      <c r="AW67" s="332">
        <f>SUMIFS('Detalii blocuri'!P:P,'Detalii blocuri'!E:E,C67,'Detalii blocuri'!F:F,D67)</f>
        <v>0</v>
      </c>
      <c r="AX67" s="332">
        <f>SUMIFS('Detalii blocuri'!Q:Q,'Detalii blocuri'!E:E,C67,'Detalii blocuri'!F:F,D67)</f>
        <v>0</v>
      </c>
      <c r="AY67" s="332">
        <f>SUMIFS('Detalii blocuri'!R:R,'Detalii blocuri'!E:E,C67,'Detalii blocuri'!F:F,D67)</f>
        <v>0</v>
      </c>
      <c r="AZ67" s="332">
        <f>SUMIFS('Detalii blocuri'!S:S,'Detalii blocuri'!E:E,C67,'Detalii blocuri'!F:F,D67)</f>
        <v>0</v>
      </c>
      <c r="BA67" s="332">
        <f>SUMIFS('Detalii blocuri'!T:T,'Detalii blocuri'!E:E,C67,'Detalii blocuri'!F:F,D67)</f>
        <v>0</v>
      </c>
      <c r="BB67" s="333">
        <f t="shared" si="22"/>
        <v>0</v>
      </c>
      <c r="BC67" s="100" t="e">
        <f t="shared" si="23"/>
        <v>#DIV/0!</v>
      </c>
      <c r="BD67" s="97" t="e">
        <f t="shared" si="24"/>
        <v>#DIV/0!</v>
      </c>
      <c r="BE67" s="97" t="e">
        <f t="shared" si="25"/>
        <v>#DIV/0!</v>
      </c>
      <c r="BF67" s="97" t="e">
        <f t="shared" si="26"/>
        <v>#DIV/0!</v>
      </c>
      <c r="BG67" s="97" t="e">
        <f t="shared" si="27"/>
        <v>#DIV/0!</v>
      </c>
      <c r="BH67" s="98" t="e">
        <f t="shared" si="28"/>
        <v>#DIV/0!</v>
      </c>
      <c r="BI67" s="105">
        <f>COUNTIFS('Detalii blocuri'!$E:$E,$C67,'Detalii blocuri'!$F:$F,$D67,'Detalii blocuri'!$AB:$AB,BI$4)</f>
        <v>0</v>
      </c>
      <c r="BJ67" s="106">
        <f>COUNTIFS('Detalii blocuri'!$E:$E,$C67,'Detalii blocuri'!$F:$F,$D67,'Detalii blocuri'!$AB:$AB,BJ$4)</f>
        <v>0</v>
      </c>
      <c r="BK67" s="106">
        <f>COUNTIFS('Detalii blocuri'!$E:$E,$C67,'Detalii blocuri'!$F:$F,$D67,'Detalii blocuri'!$AB:$AB,BK$4)</f>
        <v>0</v>
      </c>
      <c r="BL67" s="106">
        <f>COUNTIFS('Detalii blocuri'!$E:$E,$C67,'Detalii blocuri'!$F:$F,$D67,'Detalii blocuri'!$AB:$AB,BL$4)</f>
        <v>0</v>
      </c>
      <c r="BM67" s="106">
        <f>COUNTIFS('Detalii blocuri'!$E:$E,$C67,'Detalii blocuri'!$F:$F,$D67,'Detalii blocuri'!$AB:$AB,BM$4)</f>
        <v>0</v>
      </c>
      <c r="BN67" s="45">
        <f>COUNTIFS('Detalii blocuri'!$E:$E,$C67,'Detalii blocuri'!$F:$F,$D67,'Detalii blocuri'!$AB:$AB,BN$4)</f>
        <v>0</v>
      </c>
      <c r="BO67" s="106">
        <f>COUNTIFS('Detalii blocuri'!$E:$E,$C67,'Detalii blocuri'!$F:$F,$D67,'Detalii blocuri'!$AB:$AB,BO$4)</f>
        <v>0</v>
      </c>
      <c r="BP67" s="106">
        <f>COUNTIFS('Detalii blocuri'!$E:$E,$C67,'Detalii blocuri'!$F:$F,$D67,'Detalii blocuri'!$AB:$AB,BP$4)</f>
        <v>0</v>
      </c>
      <c r="BQ67" s="45">
        <f>COUNTIFS('Detalii blocuri'!$E:$E,$C67,'Detalii blocuri'!$F:$F,$D67,'Detalii blocuri'!$AB:$AB,BQ$4)</f>
        <v>0</v>
      </c>
      <c r="BR67" s="106">
        <f>COUNTIFS('Detalii blocuri'!$E:$E,$C67,'Detalii blocuri'!$F:$F,$D67,'Detalii blocuri'!$AB:$AB,BR$4)</f>
        <v>0</v>
      </c>
      <c r="BS67" s="106">
        <f>COUNTIFS('Detalii blocuri'!$E:$E,$C67,'Detalii blocuri'!$F:$F,$D67,'Detalii blocuri'!$AB:$AB,BS$4)</f>
        <v>0</v>
      </c>
      <c r="BT67" s="45">
        <f>COUNTIFS('Detalii blocuri'!$E:$E,$C67,'Detalii blocuri'!$F:$F,$D67,'Detalii blocuri'!$AB:$AB,BT$4)</f>
        <v>0</v>
      </c>
      <c r="BU67" s="106">
        <f>COUNTIFS('Detalii blocuri'!$E:$E,$C67,'Detalii blocuri'!$F:$F,$D67,'Detalii blocuri'!$AB:$AB,BU$4)</f>
        <v>0</v>
      </c>
      <c r="BV67" s="106">
        <f>COUNTIFS('Detalii blocuri'!$E:$E,$C67,'Detalii blocuri'!$F:$F,$D67,'Detalii blocuri'!$AB:$AB,BV$4)</f>
        <v>0</v>
      </c>
      <c r="BW67" s="107">
        <f>SUMIFS('Detalii blocuri'!$K:$K,'Detalii blocuri'!$E:$E,$C67,'Detalii blocuri'!$F:$F,$D67,'Detalii blocuri'!$AB:$AB,BW$4)</f>
        <v>0</v>
      </c>
      <c r="BX67" s="108">
        <f>SUMIFS('Detalii blocuri'!$K:$K,'Detalii blocuri'!$E:$E,$C67,'Detalii blocuri'!$F:$F,$D67,'Detalii blocuri'!$AB:$AB,BX$4)</f>
        <v>0</v>
      </c>
      <c r="BY67" s="108">
        <f>SUMIFS('Detalii blocuri'!$K:$K,'Detalii blocuri'!$E:$E,$C67,'Detalii blocuri'!$F:$F,$D67,'Detalii blocuri'!$AB:$AB,BY$4)</f>
        <v>0</v>
      </c>
      <c r="BZ67" s="108">
        <f>SUMIFS('Detalii blocuri'!$K:$K,'Detalii blocuri'!$E:$E,$C67,'Detalii blocuri'!$F:$F,$D67,'Detalii blocuri'!$AB:$AB,BZ$4)</f>
        <v>0</v>
      </c>
      <c r="CA67" s="108">
        <f>SUMIFS('Detalii blocuri'!$K:$K,'Detalii blocuri'!$E:$E,$C67,'Detalii blocuri'!$F:$F,$D67,'Detalii blocuri'!$AB:$AB,CA$4)</f>
        <v>0</v>
      </c>
      <c r="CB67" s="46">
        <f>SUMIFS('Detalii blocuri'!$K:$K,'Detalii blocuri'!$E:$E,$C67,'Detalii blocuri'!$F:$F,$D67,'Detalii blocuri'!$AB:$AB,CB$4)</f>
        <v>0</v>
      </c>
      <c r="CC67" s="108">
        <f>SUMIFS('Detalii blocuri'!$K:$K,'Detalii blocuri'!$E:$E,$C67,'Detalii blocuri'!$F:$F,$D67,'Detalii blocuri'!$AB:$AB,CC$4)</f>
        <v>0</v>
      </c>
      <c r="CD67" s="108">
        <f>SUMIFS('Detalii blocuri'!$K:$K,'Detalii blocuri'!$E:$E,$C67,'Detalii blocuri'!$F:$F,$D67,'Detalii blocuri'!$AB:$AB,CD$4)</f>
        <v>0</v>
      </c>
      <c r="CE67" s="46">
        <f>SUMIFS('Detalii blocuri'!$K:$K,'Detalii blocuri'!$E:$E,$C67,'Detalii blocuri'!$F:$F,$D67,'Detalii blocuri'!$AB:$AB,CE$4)</f>
        <v>0</v>
      </c>
      <c r="CF67" s="108">
        <f>SUMIFS('Detalii blocuri'!$K:$K,'Detalii blocuri'!$E:$E,$C67,'Detalii blocuri'!$F:$F,$D67,'Detalii blocuri'!$AB:$AB,CF$4)</f>
        <v>0</v>
      </c>
      <c r="CG67" s="108">
        <f>SUMIFS('Detalii blocuri'!$K:$K,'Detalii blocuri'!$E:$E,$C67,'Detalii blocuri'!$F:$F,$D67,'Detalii blocuri'!$AB:$AB,CG$4)</f>
        <v>0</v>
      </c>
      <c r="CH67" s="46">
        <f>SUMIFS('Detalii blocuri'!$K:$K,'Detalii blocuri'!$E:$E,$C67,'Detalii blocuri'!$F:$F,$D67,'Detalii blocuri'!$AB:$AB,CH$4)</f>
        <v>0</v>
      </c>
      <c r="CI67" s="108">
        <f>SUMIFS('Detalii blocuri'!$K:$K,'Detalii blocuri'!$E:$E,$C67,'Detalii blocuri'!$F:$F,$D67,'Detalii blocuri'!$AB:$AB,CI$4)</f>
        <v>0</v>
      </c>
      <c r="CJ67" s="108">
        <f>SUMIFS('Detalii blocuri'!$K:$K,'Detalii blocuri'!$E:$E,$C67,'Detalii blocuri'!$F:$F,$D67,'Detalii blocuri'!$AB:$AB,CJ$4)</f>
        <v>0</v>
      </c>
      <c r="CK67" s="109">
        <f>SUMIFS('Detalii blocuri'!$N:$N,'Detalii blocuri'!$E:$E,$C67,'Detalii blocuri'!$F:$F,$D67,'Detalii blocuri'!$AB:$AB,BW$4)</f>
        <v>0</v>
      </c>
      <c r="CL67" s="110">
        <f>SUMIFS('Detalii blocuri'!$N:$N,'Detalii blocuri'!$E:$E,$C67,'Detalii blocuri'!$F:$F,$D67,'Detalii blocuri'!$AB:$AB,BX$4)</f>
        <v>0</v>
      </c>
      <c r="CM67" s="110">
        <f>SUMIFS('Detalii blocuri'!$N:$N,'Detalii blocuri'!$E:$E,$C67,'Detalii blocuri'!$F:$F,$D67,'Detalii blocuri'!$AB:$AB,BY$4)</f>
        <v>0</v>
      </c>
      <c r="CN67" s="110">
        <f>SUMIFS('Detalii blocuri'!$N:$N,'Detalii blocuri'!$E:$E,$C67,'Detalii blocuri'!$F:$F,$D67,'Detalii blocuri'!$AB:$AB,BZ$4)</f>
        <v>0</v>
      </c>
      <c r="CO67" s="110">
        <f>SUMIFS('Detalii blocuri'!$N:$N,'Detalii blocuri'!$E:$E,$C67,'Detalii blocuri'!$F:$F,$D67,'Detalii blocuri'!$AB:$AB,CA$4)</f>
        <v>0</v>
      </c>
      <c r="CP67" s="48">
        <f>SUMIFS('Detalii blocuri'!$N:$N,'Detalii blocuri'!$E:$E,$C67,'Detalii blocuri'!$F:$F,$D67,'Detalii blocuri'!$AB:$AB,CB$4)</f>
        <v>0</v>
      </c>
      <c r="CQ67" s="110">
        <f>SUMIFS('Detalii blocuri'!$N:$N,'Detalii blocuri'!$E:$E,$C67,'Detalii blocuri'!$F:$F,$D67,'Detalii blocuri'!$AB:$AB,CC$4)</f>
        <v>0</v>
      </c>
      <c r="CR67" s="110">
        <f>SUMIFS('Detalii blocuri'!$N:$N,'Detalii blocuri'!$E:$E,$C67,'Detalii blocuri'!$F:$F,$D67,'Detalii blocuri'!$AB:$AB,CD$4)</f>
        <v>0</v>
      </c>
      <c r="CS67" s="48">
        <f>SUMIFS('Detalii blocuri'!$N:$N,'Detalii blocuri'!$E:$E,$C67,'Detalii blocuri'!$F:$F,$D67,'Detalii blocuri'!$AB:$AB,CE$4)</f>
        <v>0</v>
      </c>
      <c r="CT67" s="110">
        <f>SUMIFS('Detalii blocuri'!$N:$N,'Detalii blocuri'!$E:$E,$C67,'Detalii blocuri'!$F:$F,$D67,'Detalii blocuri'!$AB:$AB,CF$4)</f>
        <v>0</v>
      </c>
      <c r="CU67" s="110">
        <f>SUMIFS('Detalii blocuri'!$N:$N,'Detalii blocuri'!$E:$E,$C67,'Detalii blocuri'!$F:$F,$D67,'Detalii blocuri'!$AB:$AB,CG$4)</f>
        <v>0</v>
      </c>
      <c r="CV67" s="48">
        <f>SUMIFS('Detalii blocuri'!$N:$N,'Detalii blocuri'!$E:$E,$C67,'Detalii blocuri'!$F:$F,$D67,'Detalii blocuri'!$AB:$AB,CH$4)</f>
        <v>0</v>
      </c>
      <c r="CW67" s="110">
        <f>SUMIFS('Detalii blocuri'!$N:$N,'Detalii blocuri'!$E:$E,$C67,'Detalii blocuri'!$F:$F,$D67,'Detalii blocuri'!$AB:$AB,CI$4)</f>
        <v>0</v>
      </c>
      <c r="CX67" s="110">
        <f>SUMIFS('Detalii blocuri'!$N:$N,'Detalii blocuri'!$E:$E,$C67,'Detalii blocuri'!$F:$F,$D67,'Detalii blocuri'!$AB:$AB,CJ$4)</f>
        <v>0</v>
      </c>
      <c r="CY67" s="111">
        <f>COUNTIFS('Detalii blocuri'!$E:$E,$C67,'Detalii blocuri'!$F:$F,$D67,'Detalii blocuri'!$L:$L,CY$3)</f>
        <v>0</v>
      </c>
      <c r="CZ67" s="112">
        <f>COUNTIFS('Detalii blocuri'!$E:$E,$C67,'Detalii blocuri'!$F:$F,$D67,'Detalii blocuri'!$L:$L,CZ$3)</f>
        <v>0</v>
      </c>
      <c r="DA67" s="112">
        <f>COUNTIFS('Detalii blocuri'!$E:$E,$C67,'Detalii blocuri'!$F:$F,$D67,'Detalii blocuri'!$L:$L,DA$3)</f>
        <v>0</v>
      </c>
      <c r="DB67" s="112">
        <f>COUNTIFS('Detalii blocuri'!$E:$E,$C67,'Detalii blocuri'!$F:$F,$D67,'Detalii blocuri'!$L:$L,DB$3)</f>
        <v>0</v>
      </c>
      <c r="DC67" s="112">
        <f>COUNTIFS('Detalii blocuri'!$E:$E,$C67,'Detalii blocuri'!$F:$F,$D67,'Detalii blocuri'!$L:$L,DC$3)</f>
        <v>0</v>
      </c>
      <c r="DD67" s="140">
        <f>COUNTIFS('Detalii blocuri'!$E:$E,$C67,'Detalii blocuri'!$F:$F,$D67,'Detalii blocuri'!$L:$L,DD$3)</f>
        <v>0</v>
      </c>
      <c r="DE67" s="112">
        <f>COUNTIFS('Detalii blocuri'!$E:$E,$C67,'Detalii blocuri'!$F:$F,$D67,'Detalii blocuri'!$L:$L,DE$3)</f>
        <v>0</v>
      </c>
      <c r="DF67" s="112">
        <f>COUNTIFS('Detalii blocuri'!$E:$E,$C67,'Detalii blocuri'!$F:$F,$D67,'Detalii blocuri'!$L:$L,DF$3)</f>
        <v>0</v>
      </c>
      <c r="DG67" s="112">
        <f>COUNTIFS('Detalii blocuri'!$E:$E,$C67,'Detalii blocuri'!$F:$F,$D67,'Detalii blocuri'!$L:$L,DG$3)</f>
        <v>0</v>
      </c>
      <c r="DH67" s="112">
        <f>COUNTIFS('Detalii blocuri'!$E:$E,$C67,'Detalii blocuri'!$F:$F,$D67,'Detalii blocuri'!$L:$L,DH$3)</f>
        <v>0</v>
      </c>
      <c r="DI67" s="140">
        <f>COUNTIFS('Detalii blocuri'!$E:$E,$C67,'Detalii blocuri'!$F:$F,$D67,'Detalii blocuri'!$L:$L,DI$3)</f>
        <v>0</v>
      </c>
      <c r="DJ67" s="112">
        <f>COUNTIFS('Detalii blocuri'!$E:$E,$C67,'Detalii blocuri'!$F:$F,$D67,'Detalii blocuri'!$L:$L,DJ$3)</f>
        <v>0</v>
      </c>
      <c r="DK67" s="112">
        <f>COUNTIFS('Detalii blocuri'!$E:$E,$C67,'Detalii blocuri'!$F:$F,$D67,'Detalii blocuri'!$L:$L,DK$3)</f>
        <v>0</v>
      </c>
      <c r="DL67" s="112">
        <f>COUNTIFS('Detalii blocuri'!$E:$E,$C67,'Detalii blocuri'!$F:$F,$D67,'Detalii blocuri'!$L:$L,DL$3)</f>
        <v>0</v>
      </c>
      <c r="DM67" s="112">
        <f>COUNTIFS('Detalii blocuri'!$E:$E,$C67,'Detalii blocuri'!$F:$F,$D67,'Detalii blocuri'!$L:$L,DM$3)</f>
        <v>0</v>
      </c>
      <c r="DN67" s="140">
        <f>COUNTIFS('Detalii blocuri'!$E:$E,$C67,'Detalii blocuri'!$F:$F,$D67,'Detalii blocuri'!$L:$L,DN$3)</f>
        <v>0</v>
      </c>
      <c r="DO67" s="112">
        <f>COUNTIFS('Detalii blocuri'!$E:$E,$C67,'Detalii blocuri'!$F:$F,$D67,'Detalii blocuri'!$L:$L,DO$3)</f>
        <v>0</v>
      </c>
      <c r="DP67" s="112">
        <f>COUNTIFS('Detalii blocuri'!$E:$E,$C67,'Detalii blocuri'!$F:$F,$D67,'Detalii blocuri'!$L:$L,DP$3)</f>
        <v>0</v>
      </c>
      <c r="DQ67" s="112">
        <f>COUNTIFS('Detalii blocuri'!$E:$E,$C67,'Detalii blocuri'!$F:$F,$D67,'Detalii blocuri'!$L:$L,DQ$3)</f>
        <v>0</v>
      </c>
      <c r="DR67" s="112">
        <f>COUNTIFS('Detalii blocuri'!$E:$E,$C67,'Detalii blocuri'!$F:$F,$D67,'Detalii blocuri'!$L:$L,DR$3)</f>
        <v>0</v>
      </c>
      <c r="DS67" s="140">
        <f>COUNTIFS('Detalii blocuri'!$E:$E,$C67,'Detalii blocuri'!$F:$F,$D67,'Detalii blocuri'!$L:$L,DS$3)</f>
        <v>0</v>
      </c>
      <c r="DT67" s="112">
        <f>COUNTIFS('Detalii blocuri'!$E:$E,$C67,'Detalii blocuri'!$F:$F,$D67,'Detalii blocuri'!$L:$L,DT$3)</f>
        <v>0</v>
      </c>
      <c r="DU67" s="112">
        <f>COUNTIFS('Detalii blocuri'!$E:$E,$C67,'Detalii blocuri'!$F:$F,$D67,'Detalii blocuri'!$L:$L,DU$3)</f>
        <v>0</v>
      </c>
      <c r="DV67" s="112">
        <f>COUNTIFS('Detalii blocuri'!$E:$E,$C67,'Detalii blocuri'!$F:$F,$D67,'Detalii blocuri'!$L:$L,DV$3)</f>
        <v>0</v>
      </c>
      <c r="DW67" s="112">
        <f>COUNTIFS('Detalii blocuri'!$E:$E,$C67,'Detalii blocuri'!$F:$F,$D67,'Detalii blocuri'!$L:$L,DW$3)</f>
        <v>0</v>
      </c>
      <c r="DX67" s="140">
        <f>COUNTIFS('Detalii blocuri'!$E:$E,$C67,'Detalii blocuri'!$F:$F,$D67,'Detalii blocuri'!$L:$L,DX$3)</f>
        <v>0</v>
      </c>
      <c r="DY67" s="112">
        <f>COUNTIFS('Detalii blocuri'!$E:$E,$C67,'Detalii blocuri'!$F:$F,$D67,'Detalii blocuri'!$L:$L,DY$3)</f>
        <v>0</v>
      </c>
      <c r="DZ67" s="112">
        <f>COUNTIFS('Detalii blocuri'!$E:$E,$C67,'Detalii blocuri'!$F:$F,$D67,'Detalii blocuri'!$L:$L,DZ$3)</f>
        <v>0</v>
      </c>
      <c r="EA67" s="112">
        <f>COUNTIFS('Detalii blocuri'!$E:$E,$C67,'Detalii blocuri'!$F:$F,$D67,'Detalii blocuri'!$L:$L,EA$3)</f>
        <v>0</v>
      </c>
    </row>
    <row r="68" spans="2:131">
      <c r="B68" s="258" t="s">
        <v>650</v>
      </c>
      <c r="C68" s="363" t="s">
        <v>206</v>
      </c>
      <c r="D68" s="261" t="s">
        <v>1085</v>
      </c>
      <c r="E68" s="261"/>
      <c r="F68" s="262" t="s">
        <v>1054</v>
      </c>
      <c r="G68" s="300" t="s">
        <v>9</v>
      </c>
      <c r="H68" s="257" t="s">
        <v>9</v>
      </c>
      <c r="I68" s="318"/>
      <c r="J68" s="259">
        <v>46.96</v>
      </c>
      <c r="K68" s="259">
        <v>22.75</v>
      </c>
      <c r="L68" s="319">
        <v>2281</v>
      </c>
      <c r="M68" s="320">
        <v>2321</v>
      </c>
      <c r="N68" s="320"/>
      <c r="O68" s="320"/>
      <c r="P68" s="320"/>
      <c r="Q68" s="320"/>
      <c r="R68" s="320"/>
      <c r="S68" s="320"/>
      <c r="T68" s="320"/>
      <c r="U68" s="320"/>
      <c r="V68" s="321"/>
      <c r="W68" s="334" t="str">
        <f t="shared" si="29"/>
        <v/>
      </c>
      <c r="X68" s="335" t="str">
        <f t="shared" si="30"/>
        <v/>
      </c>
      <c r="Y68" s="301"/>
      <c r="Z68" s="301"/>
      <c r="AA68" s="301">
        <f t="shared" si="18"/>
        <v>0</v>
      </c>
      <c r="AB68" s="68" t="e">
        <f t="shared" si="16"/>
        <v>#DIV/0!</v>
      </c>
      <c r="AC68" s="301" t="e">
        <f t="shared" si="17"/>
        <v>#DIV/0!</v>
      </c>
      <c r="AD68" s="301">
        <v>3</v>
      </c>
      <c r="AE68" s="322"/>
      <c r="AF68" s="323" t="e">
        <f>COUNTIFS('Detalii blocuri'!AI:AI,"*/planuri*",'Detalii blocuri'!E:E,C68,'Detalii blocuri'!F:F,D68)/AJ68</f>
        <v>#DIV/0!</v>
      </c>
      <c r="AG68" s="324" t="e">
        <f>COUNTIFS('Detalii blocuri'!K:K,"&gt;0",'Detalii blocuri'!E:E,C68,'Detalii blocuri'!F:F,D68)/AJ68</f>
        <v>#DIV/0!</v>
      </c>
      <c r="AH68" s="324" t="e">
        <f>COUNTIFS('Detalii blocuri'!N:N,"&gt;0",'Detalii blocuri'!E:E,C68,'Detalii blocuri'!F:F,D68)/AJ68</f>
        <v>#DIV/0!</v>
      </c>
      <c r="AI68" s="325" t="e">
        <f t="shared" si="19"/>
        <v>#DIV/0!</v>
      </c>
      <c r="AJ68" s="326">
        <f>COUNTIFS('Detalii blocuri'!C:C,"&gt;0",'Detalii blocuri'!E:E,C68,'Detalii blocuri'!F:F,D68)</f>
        <v>0</v>
      </c>
      <c r="AK68" s="47">
        <f>SUMIFS('Detalii blocuri'!K:K,'Detalii blocuri'!E:E,C68,'Detalii blocuri'!F:F,D68)</f>
        <v>0</v>
      </c>
      <c r="AL68" s="47">
        <f>SUMIFS('Detalii blocuri'!N:N,'Detalii blocuri'!E:E,C68,'Detalii blocuri'!F:F,D68)</f>
        <v>0</v>
      </c>
      <c r="AM68" s="327" t="e">
        <f t="shared" si="20"/>
        <v>#DIV/0!</v>
      </c>
      <c r="AN68" s="65" t="e">
        <f>COUNTIFS('Detalii blocuri'!C:C,"&gt;0",'Detalii blocuri'!J:J,"da*",'Detalii blocuri'!E:E,C68,'Detalii blocuri'!F:F,D68)/AJ68</f>
        <v>#DIV/0!</v>
      </c>
      <c r="AO68" s="66" t="e">
        <f>SUMIFS('Detalii blocuri'!K:K,'Detalii blocuri'!J:J,"da*",'Detalii blocuri'!E:E,C68,'Detalii blocuri'!F:F,D68)/AK68</f>
        <v>#DIV/0!</v>
      </c>
      <c r="AP68" s="67" t="e">
        <f>SUMIFS('Detalii blocuri'!N:N,'Detalii blocuri'!J:J,"da*",'Detalii blocuri'!E:E,C68,'Detalii blocuri'!F:F,D68)/AL68</f>
        <v>#DIV/0!</v>
      </c>
      <c r="AQ68" s="328" t="e">
        <f>SUMIFS('Detalii blocuri'!N:N,'Detalii blocuri'!AD:AD,"*cf1*",'Detalii blocuri'!E:E,C68,'Detalii blocuri'!F:F,D68)/AL68</f>
        <v>#DIV/0!</v>
      </c>
      <c r="AR68" s="329" t="e">
        <f>SUMIFS('Detalii blocuri'!N:N,'Detalii blocuri'!AD:AD,"*cf2*",'Detalii blocuri'!E:E,C68,'Detalii blocuri'!F:F,D68)/AL68</f>
        <v>#DIV/0!</v>
      </c>
      <c r="AS68" s="330" t="e">
        <f>SUMIFS('Detalii blocuri'!N:N,'Detalii blocuri'!AD:AD,"*cf3*",'Detalii blocuri'!E:E,C68,'Detalii blocuri'!F:F,D68)/AL68</f>
        <v>#DIV/0!</v>
      </c>
      <c r="AT68" s="330" t="e">
        <f>SUMIFS('Detalii blocuri'!N:N,'Detalii blocuri'!AD:AD,"*cămin*",'Detalii blocuri'!E:E,C68,'Detalii blocuri'!F:F,D68)/AL68</f>
        <v>#DIV/0!</v>
      </c>
      <c r="AU68" s="330" t="e">
        <f t="shared" si="21"/>
        <v>#DIV/0!</v>
      </c>
      <c r="AV68" s="331">
        <f>SUMIFS('Detalii blocuri'!O:O,'Detalii blocuri'!E:E,C68,'Detalii blocuri'!F:F,D68)</f>
        <v>0</v>
      </c>
      <c r="AW68" s="332">
        <f>SUMIFS('Detalii blocuri'!P:P,'Detalii blocuri'!E:E,C68,'Detalii blocuri'!F:F,D68)</f>
        <v>0</v>
      </c>
      <c r="AX68" s="332">
        <f>SUMIFS('Detalii blocuri'!Q:Q,'Detalii blocuri'!E:E,C68,'Detalii blocuri'!F:F,D68)</f>
        <v>0</v>
      </c>
      <c r="AY68" s="332">
        <f>SUMIFS('Detalii blocuri'!R:R,'Detalii blocuri'!E:E,C68,'Detalii blocuri'!F:F,D68)</f>
        <v>0</v>
      </c>
      <c r="AZ68" s="332">
        <f>SUMIFS('Detalii blocuri'!S:S,'Detalii blocuri'!E:E,C68,'Detalii blocuri'!F:F,D68)</f>
        <v>0</v>
      </c>
      <c r="BA68" s="332">
        <f>SUMIFS('Detalii blocuri'!T:T,'Detalii blocuri'!E:E,C68,'Detalii blocuri'!F:F,D68)</f>
        <v>0</v>
      </c>
      <c r="BB68" s="333">
        <f t="shared" si="22"/>
        <v>0</v>
      </c>
      <c r="BC68" s="100" t="e">
        <f t="shared" si="23"/>
        <v>#DIV/0!</v>
      </c>
      <c r="BD68" s="97" t="e">
        <f t="shared" si="24"/>
        <v>#DIV/0!</v>
      </c>
      <c r="BE68" s="97" t="e">
        <f t="shared" si="25"/>
        <v>#DIV/0!</v>
      </c>
      <c r="BF68" s="97" t="e">
        <f t="shared" si="26"/>
        <v>#DIV/0!</v>
      </c>
      <c r="BG68" s="97" t="e">
        <f t="shared" si="27"/>
        <v>#DIV/0!</v>
      </c>
      <c r="BH68" s="98" t="e">
        <f t="shared" si="28"/>
        <v>#DIV/0!</v>
      </c>
      <c r="BI68" s="105">
        <f>COUNTIFS('Detalii blocuri'!$E:$E,$C68,'Detalii blocuri'!$F:$F,$D68,'Detalii blocuri'!$AB:$AB,BI$4)</f>
        <v>0</v>
      </c>
      <c r="BJ68" s="106">
        <f>COUNTIFS('Detalii blocuri'!$E:$E,$C68,'Detalii blocuri'!$F:$F,$D68,'Detalii blocuri'!$AB:$AB,BJ$4)</f>
        <v>0</v>
      </c>
      <c r="BK68" s="106">
        <f>COUNTIFS('Detalii blocuri'!$E:$E,$C68,'Detalii blocuri'!$F:$F,$D68,'Detalii blocuri'!$AB:$AB,BK$4)</f>
        <v>0</v>
      </c>
      <c r="BL68" s="106">
        <f>COUNTIFS('Detalii blocuri'!$E:$E,$C68,'Detalii blocuri'!$F:$F,$D68,'Detalii blocuri'!$AB:$AB,BL$4)</f>
        <v>0</v>
      </c>
      <c r="BM68" s="106">
        <f>COUNTIFS('Detalii blocuri'!$E:$E,$C68,'Detalii blocuri'!$F:$F,$D68,'Detalii blocuri'!$AB:$AB,BM$4)</f>
        <v>0</v>
      </c>
      <c r="BN68" s="45">
        <f>COUNTIFS('Detalii blocuri'!$E:$E,$C68,'Detalii blocuri'!$F:$F,$D68,'Detalii blocuri'!$AB:$AB,BN$4)</f>
        <v>0</v>
      </c>
      <c r="BO68" s="106">
        <f>COUNTIFS('Detalii blocuri'!$E:$E,$C68,'Detalii blocuri'!$F:$F,$D68,'Detalii blocuri'!$AB:$AB,BO$4)</f>
        <v>0</v>
      </c>
      <c r="BP68" s="106">
        <f>COUNTIFS('Detalii blocuri'!$E:$E,$C68,'Detalii blocuri'!$F:$F,$D68,'Detalii blocuri'!$AB:$AB,BP$4)</f>
        <v>0</v>
      </c>
      <c r="BQ68" s="45">
        <f>COUNTIFS('Detalii blocuri'!$E:$E,$C68,'Detalii blocuri'!$F:$F,$D68,'Detalii blocuri'!$AB:$AB,BQ$4)</f>
        <v>0</v>
      </c>
      <c r="BR68" s="106">
        <f>COUNTIFS('Detalii blocuri'!$E:$E,$C68,'Detalii blocuri'!$F:$F,$D68,'Detalii blocuri'!$AB:$AB,BR$4)</f>
        <v>0</v>
      </c>
      <c r="BS68" s="106">
        <f>COUNTIFS('Detalii blocuri'!$E:$E,$C68,'Detalii blocuri'!$F:$F,$D68,'Detalii blocuri'!$AB:$AB,BS$4)</f>
        <v>0</v>
      </c>
      <c r="BT68" s="45">
        <f>COUNTIFS('Detalii blocuri'!$E:$E,$C68,'Detalii blocuri'!$F:$F,$D68,'Detalii blocuri'!$AB:$AB,BT$4)</f>
        <v>0</v>
      </c>
      <c r="BU68" s="106">
        <f>COUNTIFS('Detalii blocuri'!$E:$E,$C68,'Detalii blocuri'!$F:$F,$D68,'Detalii blocuri'!$AB:$AB,BU$4)</f>
        <v>0</v>
      </c>
      <c r="BV68" s="106">
        <f>COUNTIFS('Detalii blocuri'!$E:$E,$C68,'Detalii blocuri'!$F:$F,$D68,'Detalii blocuri'!$AB:$AB,BV$4)</f>
        <v>0</v>
      </c>
      <c r="BW68" s="107">
        <f>SUMIFS('Detalii blocuri'!$K:$K,'Detalii blocuri'!$E:$E,$C68,'Detalii blocuri'!$F:$F,$D68,'Detalii blocuri'!$AB:$AB,BW$4)</f>
        <v>0</v>
      </c>
      <c r="BX68" s="108">
        <f>SUMIFS('Detalii blocuri'!$K:$K,'Detalii blocuri'!$E:$E,$C68,'Detalii blocuri'!$F:$F,$D68,'Detalii blocuri'!$AB:$AB,BX$4)</f>
        <v>0</v>
      </c>
      <c r="BY68" s="108">
        <f>SUMIFS('Detalii blocuri'!$K:$K,'Detalii blocuri'!$E:$E,$C68,'Detalii blocuri'!$F:$F,$D68,'Detalii blocuri'!$AB:$AB,BY$4)</f>
        <v>0</v>
      </c>
      <c r="BZ68" s="108">
        <f>SUMIFS('Detalii blocuri'!$K:$K,'Detalii blocuri'!$E:$E,$C68,'Detalii blocuri'!$F:$F,$D68,'Detalii blocuri'!$AB:$AB,BZ$4)</f>
        <v>0</v>
      </c>
      <c r="CA68" s="108">
        <f>SUMIFS('Detalii blocuri'!$K:$K,'Detalii blocuri'!$E:$E,$C68,'Detalii blocuri'!$F:$F,$D68,'Detalii blocuri'!$AB:$AB,CA$4)</f>
        <v>0</v>
      </c>
      <c r="CB68" s="46">
        <f>SUMIFS('Detalii blocuri'!$K:$K,'Detalii blocuri'!$E:$E,$C68,'Detalii blocuri'!$F:$F,$D68,'Detalii blocuri'!$AB:$AB,CB$4)</f>
        <v>0</v>
      </c>
      <c r="CC68" s="108">
        <f>SUMIFS('Detalii blocuri'!$K:$K,'Detalii blocuri'!$E:$E,$C68,'Detalii blocuri'!$F:$F,$D68,'Detalii blocuri'!$AB:$AB,CC$4)</f>
        <v>0</v>
      </c>
      <c r="CD68" s="108">
        <f>SUMIFS('Detalii blocuri'!$K:$K,'Detalii blocuri'!$E:$E,$C68,'Detalii blocuri'!$F:$F,$D68,'Detalii blocuri'!$AB:$AB,CD$4)</f>
        <v>0</v>
      </c>
      <c r="CE68" s="46">
        <f>SUMIFS('Detalii blocuri'!$K:$K,'Detalii blocuri'!$E:$E,$C68,'Detalii blocuri'!$F:$F,$D68,'Detalii blocuri'!$AB:$AB,CE$4)</f>
        <v>0</v>
      </c>
      <c r="CF68" s="108">
        <f>SUMIFS('Detalii blocuri'!$K:$K,'Detalii blocuri'!$E:$E,$C68,'Detalii blocuri'!$F:$F,$D68,'Detalii blocuri'!$AB:$AB,CF$4)</f>
        <v>0</v>
      </c>
      <c r="CG68" s="108">
        <f>SUMIFS('Detalii blocuri'!$K:$K,'Detalii blocuri'!$E:$E,$C68,'Detalii blocuri'!$F:$F,$D68,'Detalii blocuri'!$AB:$AB,CG$4)</f>
        <v>0</v>
      </c>
      <c r="CH68" s="46">
        <f>SUMIFS('Detalii blocuri'!$K:$K,'Detalii blocuri'!$E:$E,$C68,'Detalii blocuri'!$F:$F,$D68,'Detalii blocuri'!$AB:$AB,CH$4)</f>
        <v>0</v>
      </c>
      <c r="CI68" s="108">
        <f>SUMIFS('Detalii blocuri'!$K:$K,'Detalii blocuri'!$E:$E,$C68,'Detalii blocuri'!$F:$F,$D68,'Detalii blocuri'!$AB:$AB,CI$4)</f>
        <v>0</v>
      </c>
      <c r="CJ68" s="108">
        <f>SUMIFS('Detalii blocuri'!$K:$K,'Detalii blocuri'!$E:$E,$C68,'Detalii blocuri'!$F:$F,$D68,'Detalii blocuri'!$AB:$AB,CJ$4)</f>
        <v>0</v>
      </c>
      <c r="CK68" s="109">
        <f>SUMIFS('Detalii blocuri'!$N:$N,'Detalii blocuri'!$E:$E,$C68,'Detalii blocuri'!$F:$F,$D68,'Detalii blocuri'!$AB:$AB,BW$4)</f>
        <v>0</v>
      </c>
      <c r="CL68" s="110">
        <f>SUMIFS('Detalii blocuri'!$N:$N,'Detalii blocuri'!$E:$E,$C68,'Detalii blocuri'!$F:$F,$D68,'Detalii blocuri'!$AB:$AB,BX$4)</f>
        <v>0</v>
      </c>
      <c r="CM68" s="110">
        <f>SUMIFS('Detalii blocuri'!$N:$N,'Detalii blocuri'!$E:$E,$C68,'Detalii blocuri'!$F:$F,$D68,'Detalii blocuri'!$AB:$AB,BY$4)</f>
        <v>0</v>
      </c>
      <c r="CN68" s="110">
        <f>SUMIFS('Detalii blocuri'!$N:$N,'Detalii blocuri'!$E:$E,$C68,'Detalii blocuri'!$F:$F,$D68,'Detalii blocuri'!$AB:$AB,BZ$4)</f>
        <v>0</v>
      </c>
      <c r="CO68" s="110">
        <f>SUMIFS('Detalii blocuri'!$N:$N,'Detalii blocuri'!$E:$E,$C68,'Detalii blocuri'!$F:$F,$D68,'Detalii blocuri'!$AB:$AB,CA$4)</f>
        <v>0</v>
      </c>
      <c r="CP68" s="48">
        <f>SUMIFS('Detalii blocuri'!$N:$N,'Detalii blocuri'!$E:$E,$C68,'Detalii blocuri'!$F:$F,$D68,'Detalii blocuri'!$AB:$AB,CB$4)</f>
        <v>0</v>
      </c>
      <c r="CQ68" s="110">
        <f>SUMIFS('Detalii blocuri'!$N:$N,'Detalii blocuri'!$E:$E,$C68,'Detalii blocuri'!$F:$F,$D68,'Detalii blocuri'!$AB:$AB,CC$4)</f>
        <v>0</v>
      </c>
      <c r="CR68" s="110">
        <f>SUMIFS('Detalii blocuri'!$N:$N,'Detalii blocuri'!$E:$E,$C68,'Detalii blocuri'!$F:$F,$D68,'Detalii blocuri'!$AB:$AB,CD$4)</f>
        <v>0</v>
      </c>
      <c r="CS68" s="48">
        <f>SUMIFS('Detalii blocuri'!$N:$N,'Detalii blocuri'!$E:$E,$C68,'Detalii blocuri'!$F:$F,$D68,'Detalii blocuri'!$AB:$AB,CE$4)</f>
        <v>0</v>
      </c>
      <c r="CT68" s="110">
        <f>SUMIFS('Detalii blocuri'!$N:$N,'Detalii blocuri'!$E:$E,$C68,'Detalii blocuri'!$F:$F,$D68,'Detalii blocuri'!$AB:$AB,CF$4)</f>
        <v>0</v>
      </c>
      <c r="CU68" s="110">
        <f>SUMIFS('Detalii blocuri'!$N:$N,'Detalii blocuri'!$E:$E,$C68,'Detalii blocuri'!$F:$F,$D68,'Detalii blocuri'!$AB:$AB,CG$4)</f>
        <v>0</v>
      </c>
      <c r="CV68" s="48">
        <f>SUMIFS('Detalii blocuri'!$N:$N,'Detalii blocuri'!$E:$E,$C68,'Detalii blocuri'!$F:$F,$D68,'Detalii blocuri'!$AB:$AB,CH$4)</f>
        <v>0</v>
      </c>
      <c r="CW68" s="110">
        <f>SUMIFS('Detalii blocuri'!$N:$N,'Detalii blocuri'!$E:$E,$C68,'Detalii blocuri'!$F:$F,$D68,'Detalii blocuri'!$AB:$AB,CI$4)</f>
        <v>0</v>
      </c>
      <c r="CX68" s="110">
        <f>SUMIFS('Detalii blocuri'!$N:$N,'Detalii blocuri'!$E:$E,$C68,'Detalii blocuri'!$F:$F,$D68,'Detalii blocuri'!$AB:$AB,CJ$4)</f>
        <v>0</v>
      </c>
      <c r="CY68" s="111">
        <f>COUNTIFS('Detalii blocuri'!$E:$E,$C68,'Detalii blocuri'!$F:$F,$D68,'Detalii blocuri'!$L:$L,CY$3)</f>
        <v>0</v>
      </c>
      <c r="CZ68" s="112">
        <f>COUNTIFS('Detalii blocuri'!$E:$E,$C68,'Detalii blocuri'!$F:$F,$D68,'Detalii blocuri'!$L:$L,CZ$3)</f>
        <v>0</v>
      </c>
      <c r="DA68" s="112">
        <f>COUNTIFS('Detalii blocuri'!$E:$E,$C68,'Detalii blocuri'!$F:$F,$D68,'Detalii blocuri'!$L:$L,DA$3)</f>
        <v>0</v>
      </c>
      <c r="DB68" s="112">
        <f>COUNTIFS('Detalii blocuri'!$E:$E,$C68,'Detalii blocuri'!$F:$F,$D68,'Detalii blocuri'!$L:$L,DB$3)</f>
        <v>0</v>
      </c>
      <c r="DC68" s="112">
        <f>COUNTIFS('Detalii blocuri'!$E:$E,$C68,'Detalii blocuri'!$F:$F,$D68,'Detalii blocuri'!$L:$L,DC$3)</f>
        <v>0</v>
      </c>
      <c r="DD68" s="140">
        <f>COUNTIFS('Detalii blocuri'!$E:$E,$C68,'Detalii blocuri'!$F:$F,$D68,'Detalii blocuri'!$L:$L,DD$3)</f>
        <v>0</v>
      </c>
      <c r="DE68" s="112">
        <f>COUNTIFS('Detalii blocuri'!$E:$E,$C68,'Detalii blocuri'!$F:$F,$D68,'Detalii blocuri'!$L:$L,DE$3)</f>
        <v>0</v>
      </c>
      <c r="DF68" s="112">
        <f>COUNTIFS('Detalii blocuri'!$E:$E,$C68,'Detalii blocuri'!$F:$F,$D68,'Detalii blocuri'!$L:$L,DF$3)</f>
        <v>0</v>
      </c>
      <c r="DG68" s="112">
        <f>COUNTIFS('Detalii blocuri'!$E:$E,$C68,'Detalii blocuri'!$F:$F,$D68,'Detalii blocuri'!$L:$L,DG$3)</f>
        <v>0</v>
      </c>
      <c r="DH68" s="112">
        <f>COUNTIFS('Detalii blocuri'!$E:$E,$C68,'Detalii blocuri'!$F:$F,$D68,'Detalii blocuri'!$L:$L,DH$3)</f>
        <v>0</v>
      </c>
      <c r="DI68" s="140">
        <f>COUNTIFS('Detalii blocuri'!$E:$E,$C68,'Detalii blocuri'!$F:$F,$D68,'Detalii blocuri'!$L:$L,DI$3)</f>
        <v>0</v>
      </c>
      <c r="DJ68" s="112">
        <f>COUNTIFS('Detalii blocuri'!$E:$E,$C68,'Detalii blocuri'!$F:$F,$D68,'Detalii blocuri'!$L:$L,DJ$3)</f>
        <v>0</v>
      </c>
      <c r="DK68" s="112">
        <f>COUNTIFS('Detalii blocuri'!$E:$E,$C68,'Detalii blocuri'!$F:$F,$D68,'Detalii blocuri'!$L:$L,DK$3)</f>
        <v>0</v>
      </c>
      <c r="DL68" s="112">
        <f>COUNTIFS('Detalii blocuri'!$E:$E,$C68,'Detalii blocuri'!$F:$F,$D68,'Detalii blocuri'!$L:$L,DL$3)</f>
        <v>0</v>
      </c>
      <c r="DM68" s="112">
        <f>COUNTIFS('Detalii blocuri'!$E:$E,$C68,'Detalii blocuri'!$F:$F,$D68,'Detalii blocuri'!$L:$L,DM$3)</f>
        <v>0</v>
      </c>
      <c r="DN68" s="140">
        <f>COUNTIFS('Detalii blocuri'!$E:$E,$C68,'Detalii blocuri'!$F:$F,$D68,'Detalii blocuri'!$L:$L,DN$3)</f>
        <v>0</v>
      </c>
      <c r="DO68" s="112">
        <f>COUNTIFS('Detalii blocuri'!$E:$E,$C68,'Detalii blocuri'!$F:$F,$D68,'Detalii blocuri'!$L:$L,DO$3)</f>
        <v>0</v>
      </c>
      <c r="DP68" s="112">
        <f>COUNTIFS('Detalii blocuri'!$E:$E,$C68,'Detalii blocuri'!$F:$F,$D68,'Detalii blocuri'!$L:$L,DP$3)</f>
        <v>0</v>
      </c>
      <c r="DQ68" s="112">
        <f>COUNTIFS('Detalii blocuri'!$E:$E,$C68,'Detalii blocuri'!$F:$F,$D68,'Detalii blocuri'!$L:$L,DQ$3)</f>
        <v>0</v>
      </c>
      <c r="DR68" s="112">
        <f>COUNTIFS('Detalii blocuri'!$E:$E,$C68,'Detalii blocuri'!$F:$F,$D68,'Detalii blocuri'!$L:$L,DR$3)</f>
        <v>0</v>
      </c>
      <c r="DS68" s="140">
        <f>COUNTIFS('Detalii blocuri'!$E:$E,$C68,'Detalii blocuri'!$F:$F,$D68,'Detalii blocuri'!$L:$L,DS$3)</f>
        <v>0</v>
      </c>
      <c r="DT68" s="112">
        <f>COUNTIFS('Detalii blocuri'!$E:$E,$C68,'Detalii blocuri'!$F:$F,$D68,'Detalii blocuri'!$L:$L,DT$3)</f>
        <v>0</v>
      </c>
      <c r="DU68" s="112">
        <f>COUNTIFS('Detalii blocuri'!$E:$E,$C68,'Detalii blocuri'!$F:$F,$D68,'Detalii blocuri'!$L:$L,DU$3)</f>
        <v>0</v>
      </c>
      <c r="DV68" s="112">
        <f>COUNTIFS('Detalii blocuri'!$E:$E,$C68,'Detalii blocuri'!$F:$F,$D68,'Detalii blocuri'!$L:$L,DV$3)</f>
        <v>0</v>
      </c>
      <c r="DW68" s="112">
        <f>COUNTIFS('Detalii blocuri'!$E:$E,$C68,'Detalii blocuri'!$F:$F,$D68,'Detalii blocuri'!$L:$L,DW$3)</f>
        <v>0</v>
      </c>
      <c r="DX68" s="140">
        <f>COUNTIFS('Detalii blocuri'!$E:$E,$C68,'Detalii blocuri'!$F:$F,$D68,'Detalii blocuri'!$L:$L,DX$3)</f>
        <v>0</v>
      </c>
      <c r="DY68" s="112">
        <f>COUNTIFS('Detalii blocuri'!$E:$E,$C68,'Detalii blocuri'!$F:$F,$D68,'Detalii blocuri'!$L:$L,DY$3)</f>
        <v>0</v>
      </c>
      <c r="DZ68" s="112">
        <f>COUNTIFS('Detalii blocuri'!$E:$E,$C68,'Detalii blocuri'!$F:$F,$D68,'Detalii blocuri'!$L:$L,DZ$3)</f>
        <v>0</v>
      </c>
      <c r="EA68" s="112">
        <f>COUNTIFS('Detalii blocuri'!$E:$E,$C68,'Detalii blocuri'!$F:$F,$D68,'Detalii blocuri'!$L:$L,EA$3)</f>
        <v>0</v>
      </c>
    </row>
    <row r="69" spans="2:131">
      <c r="B69" s="258" t="s">
        <v>650</v>
      </c>
      <c r="C69" s="363" t="s">
        <v>206</v>
      </c>
      <c r="D69" s="261" t="s">
        <v>1086</v>
      </c>
      <c r="E69" s="261"/>
      <c r="F69" s="262" t="s">
        <v>1054</v>
      </c>
      <c r="G69" s="300" t="s">
        <v>9</v>
      </c>
      <c r="H69" s="257" t="s">
        <v>9</v>
      </c>
      <c r="I69" s="318"/>
      <c r="J69" s="259">
        <v>46.84</v>
      </c>
      <c r="K69" s="259">
        <v>23.99</v>
      </c>
      <c r="L69" s="319">
        <v>1133</v>
      </c>
      <c r="M69" s="320">
        <v>1218</v>
      </c>
      <c r="N69" s="320">
        <v>1374</v>
      </c>
      <c r="O69" s="320">
        <v>1630</v>
      </c>
      <c r="P69" s="320"/>
      <c r="Q69" s="320"/>
      <c r="R69" s="320"/>
      <c r="S69" s="320"/>
      <c r="T69" s="320"/>
      <c r="U69" s="320"/>
      <c r="V69" s="321"/>
      <c r="W69" s="334">
        <f t="shared" si="29"/>
        <v>0.69509202453987728</v>
      </c>
      <c r="X69" s="335" t="str">
        <f t="shared" si="30"/>
        <v/>
      </c>
      <c r="Y69" s="301"/>
      <c r="Z69" s="301"/>
      <c r="AA69" s="301">
        <f t="shared" si="18"/>
        <v>0</v>
      </c>
      <c r="AB69" s="68">
        <f t="shared" si="16"/>
        <v>0</v>
      </c>
      <c r="AC69" s="301" t="e">
        <f t="shared" si="17"/>
        <v>#DIV/0!</v>
      </c>
      <c r="AD69" s="301">
        <v>3</v>
      </c>
      <c r="AE69" s="322"/>
      <c r="AF69" s="323" t="e">
        <f>COUNTIFS('Detalii blocuri'!AI:AI,"*/planuri*",'Detalii blocuri'!E:E,C69,'Detalii blocuri'!F:F,D69)/AJ69</f>
        <v>#DIV/0!</v>
      </c>
      <c r="AG69" s="324" t="e">
        <f>COUNTIFS('Detalii blocuri'!K:K,"&gt;0",'Detalii blocuri'!E:E,C69,'Detalii blocuri'!F:F,D69)/AJ69</f>
        <v>#DIV/0!</v>
      </c>
      <c r="AH69" s="324" t="e">
        <f>COUNTIFS('Detalii blocuri'!N:N,"&gt;0",'Detalii blocuri'!E:E,C69,'Detalii blocuri'!F:F,D69)/AJ69</f>
        <v>#DIV/0!</v>
      </c>
      <c r="AI69" s="325" t="e">
        <f t="shared" si="19"/>
        <v>#DIV/0!</v>
      </c>
      <c r="AJ69" s="326">
        <f>COUNTIFS('Detalii blocuri'!C:C,"&gt;0",'Detalii blocuri'!E:E,C69,'Detalii blocuri'!F:F,D69)</f>
        <v>0</v>
      </c>
      <c r="AK69" s="47">
        <f>SUMIFS('Detalii blocuri'!K:K,'Detalii blocuri'!E:E,C69,'Detalii blocuri'!F:F,D69)</f>
        <v>0</v>
      </c>
      <c r="AL69" s="47">
        <f>SUMIFS('Detalii blocuri'!N:N,'Detalii blocuri'!E:E,C69,'Detalii blocuri'!F:F,D69)</f>
        <v>0</v>
      </c>
      <c r="AM69" s="327" t="e">
        <f t="shared" si="20"/>
        <v>#DIV/0!</v>
      </c>
      <c r="AN69" s="65" t="e">
        <f>COUNTIFS('Detalii blocuri'!C:C,"&gt;0",'Detalii blocuri'!J:J,"da*",'Detalii blocuri'!E:E,C69,'Detalii blocuri'!F:F,D69)/AJ69</f>
        <v>#DIV/0!</v>
      </c>
      <c r="AO69" s="66" t="e">
        <f>SUMIFS('Detalii blocuri'!K:K,'Detalii blocuri'!J:J,"da*",'Detalii blocuri'!E:E,C69,'Detalii blocuri'!F:F,D69)/AK69</f>
        <v>#DIV/0!</v>
      </c>
      <c r="AP69" s="67" t="e">
        <f>SUMIFS('Detalii blocuri'!N:N,'Detalii blocuri'!J:J,"da*",'Detalii blocuri'!E:E,C69,'Detalii blocuri'!F:F,D69)/AL69</f>
        <v>#DIV/0!</v>
      </c>
      <c r="AQ69" s="328" t="e">
        <f>SUMIFS('Detalii blocuri'!N:N,'Detalii blocuri'!AD:AD,"*cf1*",'Detalii blocuri'!E:E,C69,'Detalii blocuri'!F:F,D69)/AL69</f>
        <v>#DIV/0!</v>
      </c>
      <c r="AR69" s="329" t="e">
        <f>SUMIFS('Detalii blocuri'!N:N,'Detalii blocuri'!AD:AD,"*cf2*",'Detalii blocuri'!E:E,C69,'Detalii blocuri'!F:F,D69)/AL69</f>
        <v>#DIV/0!</v>
      </c>
      <c r="AS69" s="330" t="e">
        <f>SUMIFS('Detalii blocuri'!N:N,'Detalii blocuri'!AD:AD,"*cf3*",'Detalii blocuri'!E:E,C69,'Detalii blocuri'!F:F,D69)/AL69</f>
        <v>#DIV/0!</v>
      </c>
      <c r="AT69" s="330" t="e">
        <f>SUMIFS('Detalii blocuri'!N:N,'Detalii blocuri'!AD:AD,"*cămin*",'Detalii blocuri'!E:E,C69,'Detalii blocuri'!F:F,D69)/AL69</f>
        <v>#DIV/0!</v>
      </c>
      <c r="AU69" s="330" t="e">
        <f t="shared" si="21"/>
        <v>#DIV/0!</v>
      </c>
      <c r="AV69" s="331">
        <f>SUMIFS('Detalii blocuri'!O:O,'Detalii blocuri'!E:E,C69,'Detalii blocuri'!F:F,D69)</f>
        <v>0</v>
      </c>
      <c r="AW69" s="332">
        <f>SUMIFS('Detalii blocuri'!P:P,'Detalii blocuri'!E:E,C69,'Detalii blocuri'!F:F,D69)</f>
        <v>0</v>
      </c>
      <c r="AX69" s="332">
        <f>SUMIFS('Detalii blocuri'!Q:Q,'Detalii blocuri'!E:E,C69,'Detalii blocuri'!F:F,D69)</f>
        <v>0</v>
      </c>
      <c r="AY69" s="332">
        <f>SUMIFS('Detalii blocuri'!R:R,'Detalii blocuri'!E:E,C69,'Detalii blocuri'!F:F,D69)</f>
        <v>0</v>
      </c>
      <c r="AZ69" s="332">
        <f>SUMIFS('Detalii blocuri'!S:S,'Detalii blocuri'!E:E,C69,'Detalii blocuri'!F:F,D69)</f>
        <v>0</v>
      </c>
      <c r="BA69" s="332">
        <f>SUMIFS('Detalii blocuri'!T:T,'Detalii blocuri'!E:E,C69,'Detalii blocuri'!F:F,D69)</f>
        <v>0</v>
      </c>
      <c r="BB69" s="333">
        <f t="shared" si="22"/>
        <v>0</v>
      </c>
      <c r="BC69" s="100" t="e">
        <f t="shared" si="23"/>
        <v>#DIV/0!</v>
      </c>
      <c r="BD69" s="97" t="e">
        <f t="shared" si="24"/>
        <v>#DIV/0!</v>
      </c>
      <c r="BE69" s="97" t="e">
        <f t="shared" si="25"/>
        <v>#DIV/0!</v>
      </c>
      <c r="BF69" s="97" t="e">
        <f t="shared" si="26"/>
        <v>#DIV/0!</v>
      </c>
      <c r="BG69" s="97" t="e">
        <f t="shared" si="27"/>
        <v>#DIV/0!</v>
      </c>
      <c r="BH69" s="98" t="e">
        <f t="shared" si="28"/>
        <v>#DIV/0!</v>
      </c>
      <c r="BI69" s="105">
        <f>COUNTIFS('Detalii blocuri'!$E:$E,$C69,'Detalii blocuri'!$F:$F,$D69,'Detalii blocuri'!$AB:$AB,BI$4)</f>
        <v>0</v>
      </c>
      <c r="BJ69" s="106">
        <f>COUNTIFS('Detalii blocuri'!$E:$E,$C69,'Detalii blocuri'!$F:$F,$D69,'Detalii blocuri'!$AB:$AB,BJ$4)</f>
        <v>0</v>
      </c>
      <c r="BK69" s="106">
        <f>COUNTIFS('Detalii blocuri'!$E:$E,$C69,'Detalii blocuri'!$F:$F,$D69,'Detalii blocuri'!$AB:$AB,BK$4)</f>
        <v>0</v>
      </c>
      <c r="BL69" s="106">
        <f>COUNTIFS('Detalii blocuri'!$E:$E,$C69,'Detalii blocuri'!$F:$F,$D69,'Detalii blocuri'!$AB:$AB,BL$4)</f>
        <v>0</v>
      </c>
      <c r="BM69" s="106">
        <f>COUNTIFS('Detalii blocuri'!$E:$E,$C69,'Detalii blocuri'!$F:$F,$D69,'Detalii blocuri'!$AB:$AB,BM$4)</f>
        <v>0</v>
      </c>
      <c r="BN69" s="45">
        <f>COUNTIFS('Detalii blocuri'!$E:$E,$C69,'Detalii blocuri'!$F:$F,$D69,'Detalii blocuri'!$AB:$AB,BN$4)</f>
        <v>0</v>
      </c>
      <c r="BO69" s="106">
        <f>COUNTIFS('Detalii blocuri'!$E:$E,$C69,'Detalii blocuri'!$F:$F,$D69,'Detalii blocuri'!$AB:$AB,BO$4)</f>
        <v>0</v>
      </c>
      <c r="BP69" s="106">
        <f>COUNTIFS('Detalii blocuri'!$E:$E,$C69,'Detalii blocuri'!$F:$F,$D69,'Detalii blocuri'!$AB:$AB,BP$4)</f>
        <v>0</v>
      </c>
      <c r="BQ69" s="45">
        <f>COUNTIFS('Detalii blocuri'!$E:$E,$C69,'Detalii blocuri'!$F:$F,$D69,'Detalii blocuri'!$AB:$AB,BQ$4)</f>
        <v>0</v>
      </c>
      <c r="BR69" s="106">
        <f>COUNTIFS('Detalii blocuri'!$E:$E,$C69,'Detalii blocuri'!$F:$F,$D69,'Detalii blocuri'!$AB:$AB,BR$4)</f>
        <v>0</v>
      </c>
      <c r="BS69" s="106">
        <f>COUNTIFS('Detalii blocuri'!$E:$E,$C69,'Detalii blocuri'!$F:$F,$D69,'Detalii blocuri'!$AB:$AB,BS$4)</f>
        <v>0</v>
      </c>
      <c r="BT69" s="45">
        <f>COUNTIFS('Detalii blocuri'!$E:$E,$C69,'Detalii blocuri'!$F:$F,$D69,'Detalii blocuri'!$AB:$AB,BT$4)</f>
        <v>0</v>
      </c>
      <c r="BU69" s="106">
        <f>COUNTIFS('Detalii blocuri'!$E:$E,$C69,'Detalii blocuri'!$F:$F,$D69,'Detalii blocuri'!$AB:$AB,BU$4)</f>
        <v>0</v>
      </c>
      <c r="BV69" s="106">
        <f>COUNTIFS('Detalii blocuri'!$E:$E,$C69,'Detalii blocuri'!$F:$F,$D69,'Detalii blocuri'!$AB:$AB,BV$4)</f>
        <v>0</v>
      </c>
      <c r="BW69" s="107">
        <f>SUMIFS('Detalii blocuri'!$K:$K,'Detalii blocuri'!$E:$E,$C69,'Detalii blocuri'!$F:$F,$D69,'Detalii blocuri'!$AB:$AB,BW$4)</f>
        <v>0</v>
      </c>
      <c r="BX69" s="108">
        <f>SUMIFS('Detalii blocuri'!$K:$K,'Detalii blocuri'!$E:$E,$C69,'Detalii blocuri'!$F:$F,$D69,'Detalii blocuri'!$AB:$AB,BX$4)</f>
        <v>0</v>
      </c>
      <c r="BY69" s="108">
        <f>SUMIFS('Detalii blocuri'!$K:$K,'Detalii blocuri'!$E:$E,$C69,'Detalii blocuri'!$F:$F,$D69,'Detalii blocuri'!$AB:$AB,BY$4)</f>
        <v>0</v>
      </c>
      <c r="BZ69" s="108">
        <f>SUMIFS('Detalii blocuri'!$K:$K,'Detalii blocuri'!$E:$E,$C69,'Detalii blocuri'!$F:$F,$D69,'Detalii blocuri'!$AB:$AB,BZ$4)</f>
        <v>0</v>
      </c>
      <c r="CA69" s="108">
        <f>SUMIFS('Detalii blocuri'!$K:$K,'Detalii blocuri'!$E:$E,$C69,'Detalii blocuri'!$F:$F,$D69,'Detalii blocuri'!$AB:$AB,CA$4)</f>
        <v>0</v>
      </c>
      <c r="CB69" s="46">
        <f>SUMIFS('Detalii blocuri'!$K:$K,'Detalii blocuri'!$E:$E,$C69,'Detalii blocuri'!$F:$F,$D69,'Detalii blocuri'!$AB:$AB,CB$4)</f>
        <v>0</v>
      </c>
      <c r="CC69" s="108">
        <f>SUMIFS('Detalii blocuri'!$K:$K,'Detalii blocuri'!$E:$E,$C69,'Detalii blocuri'!$F:$F,$D69,'Detalii blocuri'!$AB:$AB,CC$4)</f>
        <v>0</v>
      </c>
      <c r="CD69" s="108">
        <f>SUMIFS('Detalii blocuri'!$K:$K,'Detalii blocuri'!$E:$E,$C69,'Detalii blocuri'!$F:$F,$D69,'Detalii blocuri'!$AB:$AB,CD$4)</f>
        <v>0</v>
      </c>
      <c r="CE69" s="46">
        <f>SUMIFS('Detalii blocuri'!$K:$K,'Detalii blocuri'!$E:$E,$C69,'Detalii blocuri'!$F:$F,$D69,'Detalii blocuri'!$AB:$AB,CE$4)</f>
        <v>0</v>
      </c>
      <c r="CF69" s="108">
        <f>SUMIFS('Detalii blocuri'!$K:$K,'Detalii blocuri'!$E:$E,$C69,'Detalii blocuri'!$F:$F,$D69,'Detalii blocuri'!$AB:$AB,CF$4)</f>
        <v>0</v>
      </c>
      <c r="CG69" s="108">
        <f>SUMIFS('Detalii blocuri'!$K:$K,'Detalii blocuri'!$E:$E,$C69,'Detalii blocuri'!$F:$F,$D69,'Detalii blocuri'!$AB:$AB,CG$4)</f>
        <v>0</v>
      </c>
      <c r="CH69" s="46">
        <f>SUMIFS('Detalii blocuri'!$K:$K,'Detalii blocuri'!$E:$E,$C69,'Detalii blocuri'!$F:$F,$D69,'Detalii blocuri'!$AB:$AB,CH$4)</f>
        <v>0</v>
      </c>
      <c r="CI69" s="108">
        <f>SUMIFS('Detalii blocuri'!$K:$K,'Detalii blocuri'!$E:$E,$C69,'Detalii blocuri'!$F:$F,$D69,'Detalii blocuri'!$AB:$AB,CI$4)</f>
        <v>0</v>
      </c>
      <c r="CJ69" s="108">
        <f>SUMIFS('Detalii blocuri'!$K:$K,'Detalii blocuri'!$E:$E,$C69,'Detalii blocuri'!$F:$F,$D69,'Detalii blocuri'!$AB:$AB,CJ$4)</f>
        <v>0</v>
      </c>
      <c r="CK69" s="109">
        <f>SUMIFS('Detalii blocuri'!$N:$N,'Detalii blocuri'!$E:$E,$C69,'Detalii blocuri'!$F:$F,$D69,'Detalii blocuri'!$AB:$AB,BW$4)</f>
        <v>0</v>
      </c>
      <c r="CL69" s="110">
        <f>SUMIFS('Detalii blocuri'!$N:$N,'Detalii blocuri'!$E:$E,$C69,'Detalii blocuri'!$F:$F,$D69,'Detalii blocuri'!$AB:$AB,BX$4)</f>
        <v>0</v>
      </c>
      <c r="CM69" s="110">
        <f>SUMIFS('Detalii blocuri'!$N:$N,'Detalii blocuri'!$E:$E,$C69,'Detalii blocuri'!$F:$F,$D69,'Detalii blocuri'!$AB:$AB,BY$4)</f>
        <v>0</v>
      </c>
      <c r="CN69" s="110">
        <f>SUMIFS('Detalii blocuri'!$N:$N,'Detalii blocuri'!$E:$E,$C69,'Detalii blocuri'!$F:$F,$D69,'Detalii blocuri'!$AB:$AB,BZ$4)</f>
        <v>0</v>
      </c>
      <c r="CO69" s="110">
        <f>SUMIFS('Detalii blocuri'!$N:$N,'Detalii blocuri'!$E:$E,$C69,'Detalii blocuri'!$F:$F,$D69,'Detalii blocuri'!$AB:$AB,CA$4)</f>
        <v>0</v>
      </c>
      <c r="CP69" s="48">
        <f>SUMIFS('Detalii blocuri'!$N:$N,'Detalii blocuri'!$E:$E,$C69,'Detalii blocuri'!$F:$F,$D69,'Detalii blocuri'!$AB:$AB,CB$4)</f>
        <v>0</v>
      </c>
      <c r="CQ69" s="110">
        <f>SUMIFS('Detalii blocuri'!$N:$N,'Detalii blocuri'!$E:$E,$C69,'Detalii blocuri'!$F:$F,$D69,'Detalii blocuri'!$AB:$AB,CC$4)</f>
        <v>0</v>
      </c>
      <c r="CR69" s="110">
        <f>SUMIFS('Detalii blocuri'!$N:$N,'Detalii blocuri'!$E:$E,$C69,'Detalii blocuri'!$F:$F,$D69,'Detalii blocuri'!$AB:$AB,CD$4)</f>
        <v>0</v>
      </c>
      <c r="CS69" s="48">
        <f>SUMIFS('Detalii blocuri'!$N:$N,'Detalii blocuri'!$E:$E,$C69,'Detalii blocuri'!$F:$F,$D69,'Detalii blocuri'!$AB:$AB,CE$4)</f>
        <v>0</v>
      </c>
      <c r="CT69" s="110">
        <f>SUMIFS('Detalii blocuri'!$N:$N,'Detalii blocuri'!$E:$E,$C69,'Detalii blocuri'!$F:$F,$D69,'Detalii blocuri'!$AB:$AB,CF$4)</f>
        <v>0</v>
      </c>
      <c r="CU69" s="110">
        <f>SUMIFS('Detalii blocuri'!$N:$N,'Detalii blocuri'!$E:$E,$C69,'Detalii blocuri'!$F:$F,$D69,'Detalii blocuri'!$AB:$AB,CG$4)</f>
        <v>0</v>
      </c>
      <c r="CV69" s="48">
        <f>SUMIFS('Detalii blocuri'!$N:$N,'Detalii blocuri'!$E:$E,$C69,'Detalii blocuri'!$F:$F,$D69,'Detalii blocuri'!$AB:$AB,CH$4)</f>
        <v>0</v>
      </c>
      <c r="CW69" s="110">
        <f>SUMIFS('Detalii blocuri'!$N:$N,'Detalii blocuri'!$E:$E,$C69,'Detalii blocuri'!$F:$F,$D69,'Detalii blocuri'!$AB:$AB,CI$4)</f>
        <v>0</v>
      </c>
      <c r="CX69" s="110">
        <f>SUMIFS('Detalii blocuri'!$N:$N,'Detalii blocuri'!$E:$E,$C69,'Detalii blocuri'!$F:$F,$D69,'Detalii blocuri'!$AB:$AB,CJ$4)</f>
        <v>0</v>
      </c>
      <c r="CY69" s="111">
        <f>COUNTIFS('Detalii blocuri'!$E:$E,$C69,'Detalii blocuri'!$F:$F,$D69,'Detalii blocuri'!$L:$L,CY$3)</f>
        <v>0</v>
      </c>
      <c r="CZ69" s="112">
        <f>COUNTIFS('Detalii blocuri'!$E:$E,$C69,'Detalii blocuri'!$F:$F,$D69,'Detalii blocuri'!$L:$L,CZ$3)</f>
        <v>0</v>
      </c>
      <c r="DA69" s="112">
        <f>COUNTIFS('Detalii blocuri'!$E:$E,$C69,'Detalii blocuri'!$F:$F,$D69,'Detalii blocuri'!$L:$L,DA$3)</f>
        <v>0</v>
      </c>
      <c r="DB69" s="112">
        <f>COUNTIFS('Detalii blocuri'!$E:$E,$C69,'Detalii blocuri'!$F:$F,$D69,'Detalii blocuri'!$L:$L,DB$3)</f>
        <v>0</v>
      </c>
      <c r="DC69" s="112">
        <f>COUNTIFS('Detalii blocuri'!$E:$E,$C69,'Detalii blocuri'!$F:$F,$D69,'Detalii blocuri'!$L:$L,DC$3)</f>
        <v>0</v>
      </c>
      <c r="DD69" s="140">
        <f>COUNTIFS('Detalii blocuri'!$E:$E,$C69,'Detalii blocuri'!$F:$F,$D69,'Detalii blocuri'!$L:$L,DD$3)</f>
        <v>0</v>
      </c>
      <c r="DE69" s="112">
        <f>COUNTIFS('Detalii blocuri'!$E:$E,$C69,'Detalii blocuri'!$F:$F,$D69,'Detalii blocuri'!$L:$L,DE$3)</f>
        <v>0</v>
      </c>
      <c r="DF69" s="112">
        <f>COUNTIFS('Detalii blocuri'!$E:$E,$C69,'Detalii blocuri'!$F:$F,$D69,'Detalii blocuri'!$L:$L,DF$3)</f>
        <v>0</v>
      </c>
      <c r="DG69" s="112">
        <f>COUNTIFS('Detalii blocuri'!$E:$E,$C69,'Detalii blocuri'!$F:$F,$D69,'Detalii blocuri'!$L:$L,DG$3)</f>
        <v>0</v>
      </c>
      <c r="DH69" s="112">
        <f>COUNTIFS('Detalii blocuri'!$E:$E,$C69,'Detalii blocuri'!$F:$F,$D69,'Detalii blocuri'!$L:$L,DH$3)</f>
        <v>0</v>
      </c>
      <c r="DI69" s="140">
        <f>COUNTIFS('Detalii blocuri'!$E:$E,$C69,'Detalii blocuri'!$F:$F,$D69,'Detalii blocuri'!$L:$L,DI$3)</f>
        <v>0</v>
      </c>
      <c r="DJ69" s="112">
        <f>COUNTIFS('Detalii blocuri'!$E:$E,$C69,'Detalii blocuri'!$F:$F,$D69,'Detalii blocuri'!$L:$L,DJ$3)</f>
        <v>0</v>
      </c>
      <c r="DK69" s="112">
        <f>COUNTIFS('Detalii blocuri'!$E:$E,$C69,'Detalii blocuri'!$F:$F,$D69,'Detalii blocuri'!$L:$L,DK$3)</f>
        <v>0</v>
      </c>
      <c r="DL69" s="112">
        <f>COUNTIFS('Detalii blocuri'!$E:$E,$C69,'Detalii blocuri'!$F:$F,$D69,'Detalii blocuri'!$L:$L,DL$3)</f>
        <v>0</v>
      </c>
      <c r="DM69" s="112">
        <f>COUNTIFS('Detalii blocuri'!$E:$E,$C69,'Detalii blocuri'!$F:$F,$D69,'Detalii blocuri'!$L:$L,DM$3)</f>
        <v>0</v>
      </c>
      <c r="DN69" s="140">
        <f>COUNTIFS('Detalii blocuri'!$E:$E,$C69,'Detalii blocuri'!$F:$F,$D69,'Detalii blocuri'!$L:$L,DN$3)</f>
        <v>0</v>
      </c>
      <c r="DO69" s="112">
        <f>COUNTIFS('Detalii blocuri'!$E:$E,$C69,'Detalii blocuri'!$F:$F,$D69,'Detalii blocuri'!$L:$L,DO$3)</f>
        <v>0</v>
      </c>
      <c r="DP69" s="112">
        <f>COUNTIFS('Detalii blocuri'!$E:$E,$C69,'Detalii blocuri'!$F:$F,$D69,'Detalii blocuri'!$L:$L,DP$3)</f>
        <v>0</v>
      </c>
      <c r="DQ69" s="112">
        <f>COUNTIFS('Detalii blocuri'!$E:$E,$C69,'Detalii blocuri'!$F:$F,$D69,'Detalii blocuri'!$L:$L,DQ$3)</f>
        <v>0</v>
      </c>
      <c r="DR69" s="112">
        <f>COUNTIFS('Detalii blocuri'!$E:$E,$C69,'Detalii blocuri'!$F:$F,$D69,'Detalii blocuri'!$L:$L,DR$3)</f>
        <v>0</v>
      </c>
      <c r="DS69" s="140">
        <f>COUNTIFS('Detalii blocuri'!$E:$E,$C69,'Detalii blocuri'!$F:$F,$D69,'Detalii blocuri'!$L:$L,DS$3)</f>
        <v>0</v>
      </c>
      <c r="DT69" s="112">
        <f>COUNTIFS('Detalii blocuri'!$E:$E,$C69,'Detalii blocuri'!$F:$F,$D69,'Detalii blocuri'!$L:$L,DT$3)</f>
        <v>0</v>
      </c>
      <c r="DU69" s="112">
        <f>COUNTIFS('Detalii blocuri'!$E:$E,$C69,'Detalii blocuri'!$F:$F,$D69,'Detalii blocuri'!$L:$L,DU$3)</f>
        <v>0</v>
      </c>
      <c r="DV69" s="112">
        <f>COUNTIFS('Detalii blocuri'!$E:$E,$C69,'Detalii blocuri'!$F:$F,$D69,'Detalii blocuri'!$L:$L,DV$3)</f>
        <v>0</v>
      </c>
      <c r="DW69" s="112">
        <f>COUNTIFS('Detalii blocuri'!$E:$E,$C69,'Detalii blocuri'!$F:$F,$D69,'Detalii blocuri'!$L:$L,DW$3)</f>
        <v>0</v>
      </c>
      <c r="DX69" s="140">
        <f>COUNTIFS('Detalii blocuri'!$E:$E,$C69,'Detalii blocuri'!$F:$F,$D69,'Detalii blocuri'!$L:$L,DX$3)</f>
        <v>0</v>
      </c>
      <c r="DY69" s="112">
        <f>COUNTIFS('Detalii blocuri'!$E:$E,$C69,'Detalii blocuri'!$F:$F,$D69,'Detalii blocuri'!$L:$L,DY$3)</f>
        <v>0</v>
      </c>
      <c r="DZ69" s="112">
        <f>COUNTIFS('Detalii blocuri'!$E:$E,$C69,'Detalii blocuri'!$F:$F,$D69,'Detalii blocuri'!$L:$L,DZ$3)</f>
        <v>0</v>
      </c>
      <c r="EA69" s="112">
        <f>COUNTIFS('Detalii blocuri'!$E:$E,$C69,'Detalii blocuri'!$F:$F,$D69,'Detalii blocuri'!$L:$L,EA$3)</f>
        <v>0</v>
      </c>
    </row>
    <row r="70" spans="2:131">
      <c r="B70" s="258" t="s">
        <v>650</v>
      </c>
      <c r="C70" s="363" t="s">
        <v>206</v>
      </c>
      <c r="D70" s="261" t="s">
        <v>1087</v>
      </c>
      <c r="E70" s="261"/>
      <c r="F70" s="262" t="s">
        <v>1054</v>
      </c>
      <c r="G70" s="300" t="s">
        <v>9</v>
      </c>
      <c r="H70" s="257" t="s">
        <v>9</v>
      </c>
      <c r="I70" s="318"/>
      <c r="J70" s="259">
        <v>47.04</v>
      </c>
      <c r="K70" s="259">
        <v>23.56</v>
      </c>
      <c r="L70" s="319">
        <v>1717</v>
      </c>
      <c r="M70" s="320">
        <v>1844</v>
      </c>
      <c r="N70" s="320">
        <v>2001</v>
      </c>
      <c r="O70" s="320">
        <v>2017</v>
      </c>
      <c r="P70" s="320"/>
      <c r="Q70" s="320"/>
      <c r="R70" s="320"/>
      <c r="S70" s="320"/>
      <c r="T70" s="320"/>
      <c r="U70" s="320"/>
      <c r="V70" s="321"/>
      <c r="W70" s="334">
        <f t="shared" si="29"/>
        <v>0.85126425384234006</v>
      </c>
      <c r="X70" s="335" t="str">
        <f t="shared" si="30"/>
        <v/>
      </c>
      <c r="Y70" s="301"/>
      <c r="Z70" s="301"/>
      <c r="AA70" s="301">
        <f t="shared" si="18"/>
        <v>0</v>
      </c>
      <c r="AB70" s="68">
        <f t="shared" si="16"/>
        <v>0</v>
      </c>
      <c r="AC70" s="301" t="e">
        <f t="shared" si="17"/>
        <v>#DIV/0!</v>
      </c>
      <c r="AD70" s="301">
        <v>3</v>
      </c>
      <c r="AE70" s="322"/>
      <c r="AF70" s="323" t="e">
        <f>COUNTIFS('Detalii blocuri'!AI:AI,"*/planuri*",'Detalii blocuri'!E:E,C70,'Detalii blocuri'!F:F,D70)/AJ70</f>
        <v>#DIV/0!</v>
      </c>
      <c r="AG70" s="324" t="e">
        <f>COUNTIFS('Detalii blocuri'!K:K,"&gt;0",'Detalii blocuri'!E:E,C70,'Detalii blocuri'!F:F,D70)/AJ70</f>
        <v>#DIV/0!</v>
      </c>
      <c r="AH70" s="324" t="e">
        <f>COUNTIFS('Detalii blocuri'!N:N,"&gt;0",'Detalii blocuri'!E:E,C70,'Detalii blocuri'!F:F,D70)/AJ70</f>
        <v>#DIV/0!</v>
      </c>
      <c r="AI70" s="325" t="e">
        <f t="shared" si="19"/>
        <v>#DIV/0!</v>
      </c>
      <c r="AJ70" s="326">
        <f>COUNTIFS('Detalii blocuri'!C:C,"&gt;0",'Detalii blocuri'!E:E,C70,'Detalii blocuri'!F:F,D70)</f>
        <v>0</v>
      </c>
      <c r="AK70" s="47">
        <f>SUMIFS('Detalii blocuri'!K:K,'Detalii blocuri'!E:E,C70,'Detalii blocuri'!F:F,D70)</f>
        <v>0</v>
      </c>
      <c r="AL70" s="47">
        <f>SUMIFS('Detalii blocuri'!N:N,'Detalii blocuri'!E:E,C70,'Detalii blocuri'!F:F,D70)</f>
        <v>0</v>
      </c>
      <c r="AM70" s="327" t="e">
        <f t="shared" si="20"/>
        <v>#DIV/0!</v>
      </c>
      <c r="AN70" s="65" t="e">
        <f>COUNTIFS('Detalii blocuri'!C:C,"&gt;0",'Detalii blocuri'!J:J,"da*",'Detalii blocuri'!E:E,C70,'Detalii blocuri'!F:F,D70)/AJ70</f>
        <v>#DIV/0!</v>
      </c>
      <c r="AO70" s="66" t="e">
        <f>SUMIFS('Detalii blocuri'!K:K,'Detalii blocuri'!J:J,"da*",'Detalii blocuri'!E:E,C70,'Detalii blocuri'!F:F,D70)/AK70</f>
        <v>#DIV/0!</v>
      </c>
      <c r="AP70" s="67" t="e">
        <f>SUMIFS('Detalii blocuri'!N:N,'Detalii blocuri'!J:J,"da*",'Detalii blocuri'!E:E,C70,'Detalii blocuri'!F:F,D70)/AL70</f>
        <v>#DIV/0!</v>
      </c>
      <c r="AQ70" s="328" t="e">
        <f>SUMIFS('Detalii blocuri'!N:N,'Detalii blocuri'!AD:AD,"*cf1*",'Detalii blocuri'!E:E,C70,'Detalii blocuri'!F:F,D70)/AL70</f>
        <v>#DIV/0!</v>
      </c>
      <c r="AR70" s="329" t="e">
        <f>SUMIFS('Detalii blocuri'!N:N,'Detalii blocuri'!AD:AD,"*cf2*",'Detalii blocuri'!E:E,C70,'Detalii blocuri'!F:F,D70)/AL70</f>
        <v>#DIV/0!</v>
      </c>
      <c r="AS70" s="330" t="e">
        <f>SUMIFS('Detalii blocuri'!N:N,'Detalii blocuri'!AD:AD,"*cf3*",'Detalii blocuri'!E:E,C70,'Detalii blocuri'!F:F,D70)/AL70</f>
        <v>#DIV/0!</v>
      </c>
      <c r="AT70" s="330" t="e">
        <f>SUMIFS('Detalii blocuri'!N:N,'Detalii blocuri'!AD:AD,"*cămin*",'Detalii blocuri'!E:E,C70,'Detalii blocuri'!F:F,D70)/AL70</f>
        <v>#DIV/0!</v>
      </c>
      <c r="AU70" s="330" t="e">
        <f t="shared" si="21"/>
        <v>#DIV/0!</v>
      </c>
      <c r="AV70" s="331">
        <f>SUMIFS('Detalii blocuri'!O:O,'Detalii blocuri'!E:E,C70,'Detalii blocuri'!F:F,D70)</f>
        <v>0</v>
      </c>
      <c r="AW70" s="332">
        <f>SUMIFS('Detalii blocuri'!P:P,'Detalii blocuri'!E:E,C70,'Detalii blocuri'!F:F,D70)</f>
        <v>0</v>
      </c>
      <c r="AX70" s="332">
        <f>SUMIFS('Detalii blocuri'!Q:Q,'Detalii blocuri'!E:E,C70,'Detalii blocuri'!F:F,D70)</f>
        <v>0</v>
      </c>
      <c r="AY70" s="332">
        <f>SUMIFS('Detalii blocuri'!R:R,'Detalii blocuri'!E:E,C70,'Detalii blocuri'!F:F,D70)</f>
        <v>0</v>
      </c>
      <c r="AZ70" s="332">
        <f>SUMIFS('Detalii blocuri'!S:S,'Detalii blocuri'!E:E,C70,'Detalii blocuri'!F:F,D70)</f>
        <v>0</v>
      </c>
      <c r="BA70" s="332">
        <f>SUMIFS('Detalii blocuri'!T:T,'Detalii blocuri'!E:E,C70,'Detalii blocuri'!F:F,D70)</f>
        <v>0</v>
      </c>
      <c r="BB70" s="333">
        <f t="shared" si="22"/>
        <v>0</v>
      </c>
      <c r="BC70" s="100" t="e">
        <f t="shared" si="23"/>
        <v>#DIV/0!</v>
      </c>
      <c r="BD70" s="97" t="e">
        <f t="shared" si="24"/>
        <v>#DIV/0!</v>
      </c>
      <c r="BE70" s="97" t="e">
        <f t="shared" si="25"/>
        <v>#DIV/0!</v>
      </c>
      <c r="BF70" s="97" t="e">
        <f t="shared" si="26"/>
        <v>#DIV/0!</v>
      </c>
      <c r="BG70" s="97" t="e">
        <f t="shared" si="27"/>
        <v>#DIV/0!</v>
      </c>
      <c r="BH70" s="98" t="e">
        <f t="shared" si="28"/>
        <v>#DIV/0!</v>
      </c>
      <c r="BI70" s="105">
        <f>COUNTIFS('Detalii blocuri'!$E:$E,$C70,'Detalii blocuri'!$F:$F,$D70,'Detalii blocuri'!$AB:$AB,BI$4)</f>
        <v>0</v>
      </c>
      <c r="BJ70" s="106">
        <f>COUNTIFS('Detalii blocuri'!$E:$E,$C70,'Detalii blocuri'!$F:$F,$D70,'Detalii blocuri'!$AB:$AB,BJ$4)</f>
        <v>0</v>
      </c>
      <c r="BK70" s="106">
        <f>COUNTIFS('Detalii blocuri'!$E:$E,$C70,'Detalii blocuri'!$F:$F,$D70,'Detalii blocuri'!$AB:$AB,BK$4)</f>
        <v>0</v>
      </c>
      <c r="BL70" s="106">
        <f>COUNTIFS('Detalii blocuri'!$E:$E,$C70,'Detalii blocuri'!$F:$F,$D70,'Detalii blocuri'!$AB:$AB,BL$4)</f>
        <v>0</v>
      </c>
      <c r="BM70" s="106">
        <f>COUNTIFS('Detalii blocuri'!$E:$E,$C70,'Detalii blocuri'!$F:$F,$D70,'Detalii blocuri'!$AB:$AB,BM$4)</f>
        <v>0</v>
      </c>
      <c r="BN70" s="45">
        <f>COUNTIFS('Detalii blocuri'!$E:$E,$C70,'Detalii blocuri'!$F:$F,$D70,'Detalii blocuri'!$AB:$AB,BN$4)</f>
        <v>0</v>
      </c>
      <c r="BO70" s="106">
        <f>COUNTIFS('Detalii blocuri'!$E:$E,$C70,'Detalii blocuri'!$F:$F,$D70,'Detalii blocuri'!$AB:$AB,BO$4)</f>
        <v>0</v>
      </c>
      <c r="BP70" s="106">
        <f>COUNTIFS('Detalii blocuri'!$E:$E,$C70,'Detalii blocuri'!$F:$F,$D70,'Detalii blocuri'!$AB:$AB,BP$4)</f>
        <v>0</v>
      </c>
      <c r="BQ70" s="45">
        <f>COUNTIFS('Detalii blocuri'!$E:$E,$C70,'Detalii blocuri'!$F:$F,$D70,'Detalii blocuri'!$AB:$AB,BQ$4)</f>
        <v>0</v>
      </c>
      <c r="BR70" s="106">
        <f>COUNTIFS('Detalii blocuri'!$E:$E,$C70,'Detalii blocuri'!$F:$F,$D70,'Detalii blocuri'!$AB:$AB,BR$4)</f>
        <v>0</v>
      </c>
      <c r="BS70" s="106">
        <f>COUNTIFS('Detalii blocuri'!$E:$E,$C70,'Detalii blocuri'!$F:$F,$D70,'Detalii blocuri'!$AB:$AB,BS$4)</f>
        <v>0</v>
      </c>
      <c r="BT70" s="45">
        <f>COUNTIFS('Detalii blocuri'!$E:$E,$C70,'Detalii blocuri'!$F:$F,$D70,'Detalii blocuri'!$AB:$AB,BT$4)</f>
        <v>0</v>
      </c>
      <c r="BU70" s="106">
        <f>COUNTIFS('Detalii blocuri'!$E:$E,$C70,'Detalii blocuri'!$F:$F,$D70,'Detalii blocuri'!$AB:$AB,BU$4)</f>
        <v>0</v>
      </c>
      <c r="BV70" s="106">
        <f>COUNTIFS('Detalii blocuri'!$E:$E,$C70,'Detalii blocuri'!$F:$F,$D70,'Detalii blocuri'!$AB:$AB,BV$4)</f>
        <v>0</v>
      </c>
      <c r="BW70" s="107">
        <f>SUMIFS('Detalii blocuri'!$K:$K,'Detalii blocuri'!$E:$E,$C70,'Detalii blocuri'!$F:$F,$D70,'Detalii blocuri'!$AB:$AB,BW$4)</f>
        <v>0</v>
      </c>
      <c r="BX70" s="108">
        <f>SUMIFS('Detalii blocuri'!$K:$K,'Detalii blocuri'!$E:$E,$C70,'Detalii blocuri'!$F:$F,$D70,'Detalii blocuri'!$AB:$AB,BX$4)</f>
        <v>0</v>
      </c>
      <c r="BY70" s="108">
        <f>SUMIFS('Detalii blocuri'!$K:$K,'Detalii blocuri'!$E:$E,$C70,'Detalii blocuri'!$F:$F,$D70,'Detalii blocuri'!$AB:$AB,BY$4)</f>
        <v>0</v>
      </c>
      <c r="BZ70" s="108">
        <f>SUMIFS('Detalii blocuri'!$K:$K,'Detalii blocuri'!$E:$E,$C70,'Detalii blocuri'!$F:$F,$D70,'Detalii blocuri'!$AB:$AB,BZ$4)</f>
        <v>0</v>
      </c>
      <c r="CA70" s="108">
        <f>SUMIFS('Detalii blocuri'!$K:$K,'Detalii blocuri'!$E:$E,$C70,'Detalii blocuri'!$F:$F,$D70,'Detalii blocuri'!$AB:$AB,CA$4)</f>
        <v>0</v>
      </c>
      <c r="CB70" s="46">
        <f>SUMIFS('Detalii blocuri'!$K:$K,'Detalii blocuri'!$E:$E,$C70,'Detalii blocuri'!$F:$F,$D70,'Detalii blocuri'!$AB:$AB,CB$4)</f>
        <v>0</v>
      </c>
      <c r="CC70" s="108">
        <f>SUMIFS('Detalii blocuri'!$K:$K,'Detalii blocuri'!$E:$E,$C70,'Detalii blocuri'!$F:$F,$D70,'Detalii blocuri'!$AB:$AB,CC$4)</f>
        <v>0</v>
      </c>
      <c r="CD70" s="108">
        <f>SUMIFS('Detalii blocuri'!$K:$K,'Detalii blocuri'!$E:$E,$C70,'Detalii blocuri'!$F:$F,$D70,'Detalii blocuri'!$AB:$AB,CD$4)</f>
        <v>0</v>
      </c>
      <c r="CE70" s="46">
        <f>SUMIFS('Detalii blocuri'!$K:$K,'Detalii blocuri'!$E:$E,$C70,'Detalii blocuri'!$F:$F,$D70,'Detalii blocuri'!$AB:$AB,CE$4)</f>
        <v>0</v>
      </c>
      <c r="CF70" s="108">
        <f>SUMIFS('Detalii blocuri'!$K:$K,'Detalii blocuri'!$E:$E,$C70,'Detalii blocuri'!$F:$F,$D70,'Detalii blocuri'!$AB:$AB,CF$4)</f>
        <v>0</v>
      </c>
      <c r="CG70" s="108">
        <f>SUMIFS('Detalii blocuri'!$K:$K,'Detalii blocuri'!$E:$E,$C70,'Detalii blocuri'!$F:$F,$D70,'Detalii blocuri'!$AB:$AB,CG$4)</f>
        <v>0</v>
      </c>
      <c r="CH70" s="46">
        <f>SUMIFS('Detalii blocuri'!$K:$K,'Detalii blocuri'!$E:$E,$C70,'Detalii blocuri'!$F:$F,$D70,'Detalii blocuri'!$AB:$AB,CH$4)</f>
        <v>0</v>
      </c>
      <c r="CI70" s="108">
        <f>SUMIFS('Detalii blocuri'!$K:$K,'Detalii blocuri'!$E:$E,$C70,'Detalii blocuri'!$F:$F,$D70,'Detalii blocuri'!$AB:$AB,CI$4)</f>
        <v>0</v>
      </c>
      <c r="CJ70" s="108">
        <f>SUMIFS('Detalii blocuri'!$K:$K,'Detalii blocuri'!$E:$E,$C70,'Detalii blocuri'!$F:$F,$D70,'Detalii blocuri'!$AB:$AB,CJ$4)</f>
        <v>0</v>
      </c>
      <c r="CK70" s="109">
        <f>SUMIFS('Detalii blocuri'!$N:$N,'Detalii blocuri'!$E:$E,$C70,'Detalii blocuri'!$F:$F,$D70,'Detalii blocuri'!$AB:$AB,BW$4)</f>
        <v>0</v>
      </c>
      <c r="CL70" s="110">
        <f>SUMIFS('Detalii blocuri'!$N:$N,'Detalii blocuri'!$E:$E,$C70,'Detalii blocuri'!$F:$F,$D70,'Detalii blocuri'!$AB:$AB,BX$4)</f>
        <v>0</v>
      </c>
      <c r="CM70" s="110">
        <f>SUMIFS('Detalii blocuri'!$N:$N,'Detalii blocuri'!$E:$E,$C70,'Detalii blocuri'!$F:$F,$D70,'Detalii blocuri'!$AB:$AB,BY$4)</f>
        <v>0</v>
      </c>
      <c r="CN70" s="110">
        <f>SUMIFS('Detalii blocuri'!$N:$N,'Detalii blocuri'!$E:$E,$C70,'Detalii blocuri'!$F:$F,$D70,'Detalii blocuri'!$AB:$AB,BZ$4)</f>
        <v>0</v>
      </c>
      <c r="CO70" s="110">
        <f>SUMIFS('Detalii blocuri'!$N:$N,'Detalii blocuri'!$E:$E,$C70,'Detalii blocuri'!$F:$F,$D70,'Detalii blocuri'!$AB:$AB,CA$4)</f>
        <v>0</v>
      </c>
      <c r="CP70" s="48">
        <f>SUMIFS('Detalii blocuri'!$N:$N,'Detalii blocuri'!$E:$E,$C70,'Detalii blocuri'!$F:$F,$D70,'Detalii blocuri'!$AB:$AB,CB$4)</f>
        <v>0</v>
      </c>
      <c r="CQ70" s="110">
        <f>SUMIFS('Detalii blocuri'!$N:$N,'Detalii blocuri'!$E:$E,$C70,'Detalii blocuri'!$F:$F,$D70,'Detalii blocuri'!$AB:$AB,CC$4)</f>
        <v>0</v>
      </c>
      <c r="CR70" s="110">
        <f>SUMIFS('Detalii blocuri'!$N:$N,'Detalii blocuri'!$E:$E,$C70,'Detalii blocuri'!$F:$F,$D70,'Detalii blocuri'!$AB:$AB,CD$4)</f>
        <v>0</v>
      </c>
      <c r="CS70" s="48">
        <f>SUMIFS('Detalii blocuri'!$N:$N,'Detalii blocuri'!$E:$E,$C70,'Detalii blocuri'!$F:$F,$D70,'Detalii blocuri'!$AB:$AB,CE$4)</f>
        <v>0</v>
      </c>
      <c r="CT70" s="110">
        <f>SUMIFS('Detalii blocuri'!$N:$N,'Detalii blocuri'!$E:$E,$C70,'Detalii blocuri'!$F:$F,$D70,'Detalii blocuri'!$AB:$AB,CF$4)</f>
        <v>0</v>
      </c>
      <c r="CU70" s="110">
        <f>SUMIFS('Detalii blocuri'!$N:$N,'Detalii blocuri'!$E:$E,$C70,'Detalii blocuri'!$F:$F,$D70,'Detalii blocuri'!$AB:$AB,CG$4)</f>
        <v>0</v>
      </c>
      <c r="CV70" s="48">
        <f>SUMIFS('Detalii blocuri'!$N:$N,'Detalii blocuri'!$E:$E,$C70,'Detalii blocuri'!$F:$F,$D70,'Detalii blocuri'!$AB:$AB,CH$4)</f>
        <v>0</v>
      </c>
      <c r="CW70" s="110">
        <f>SUMIFS('Detalii blocuri'!$N:$N,'Detalii blocuri'!$E:$E,$C70,'Detalii blocuri'!$F:$F,$D70,'Detalii blocuri'!$AB:$AB,CI$4)</f>
        <v>0</v>
      </c>
      <c r="CX70" s="110">
        <f>SUMIFS('Detalii blocuri'!$N:$N,'Detalii blocuri'!$E:$E,$C70,'Detalii blocuri'!$F:$F,$D70,'Detalii blocuri'!$AB:$AB,CJ$4)</f>
        <v>0</v>
      </c>
      <c r="CY70" s="111">
        <f>COUNTIFS('Detalii blocuri'!$E:$E,$C70,'Detalii blocuri'!$F:$F,$D70,'Detalii blocuri'!$L:$L,CY$3)</f>
        <v>0</v>
      </c>
      <c r="CZ70" s="112">
        <f>COUNTIFS('Detalii blocuri'!$E:$E,$C70,'Detalii blocuri'!$F:$F,$D70,'Detalii blocuri'!$L:$L,CZ$3)</f>
        <v>0</v>
      </c>
      <c r="DA70" s="112">
        <f>COUNTIFS('Detalii blocuri'!$E:$E,$C70,'Detalii blocuri'!$F:$F,$D70,'Detalii blocuri'!$L:$L,DA$3)</f>
        <v>0</v>
      </c>
      <c r="DB70" s="112">
        <f>COUNTIFS('Detalii blocuri'!$E:$E,$C70,'Detalii blocuri'!$F:$F,$D70,'Detalii blocuri'!$L:$L,DB$3)</f>
        <v>0</v>
      </c>
      <c r="DC70" s="112">
        <f>COUNTIFS('Detalii blocuri'!$E:$E,$C70,'Detalii blocuri'!$F:$F,$D70,'Detalii blocuri'!$L:$L,DC$3)</f>
        <v>0</v>
      </c>
      <c r="DD70" s="140">
        <f>COUNTIFS('Detalii blocuri'!$E:$E,$C70,'Detalii blocuri'!$F:$F,$D70,'Detalii blocuri'!$L:$L,DD$3)</f>
        <v>0</v>
      </c>
      <c r="DE70" s="112">
        <f>COUNTIFS('Detalii blocuri'!$E:$E,$C70,'Detalii blocuri'!$F:$F,$D70,'Detalii blocuri'!$L:$L,DE$3)</f>
        <v>0</v>
      </c>
      <c r="DF70" s="112">
        <f>COUNTIFS('Detalii blocuri'!$E:$E,$C70,'Detalii blocuri'!$F:$F,$D70,'Detalii blocuri'!$L:$L,DF$3)</f>
        <v>0</v>
      </c>
      <c r="DG70" s="112">
        <f>COUNTIFS('Detalii blocuri'!$E:$E,$C70,'Detalii blocuri'!$F:$F,$D70,'Detalii blocuri'!$L:$L,DG$3)</f>
        <v>0</v>
      </c>
      <c r="DH70" s="112">
        <f>COUNTIFS('Detalii blocuri'!$E:$E,$C70,'Detalii blocuri'!$F:$F,$D70,'Detalii blocuri'!$L:$L,DH$3)</f>
        <v>0</v>
      </c>
      <c r="DI70" s="140">
        <f>COUNTIFS('Detalii blocuri'!$E:$E,$C70,'Detalii blocuri'!$F:$F,$D70,'Detalii blocuri'!$L:$L,DI$3)</f>
        <v>0</v>
      </c>
      <c r="DJ70" s="112">
        <f>COUNTIFS('Detalii blocuri'!$E:$E,$C70,'Detalii blocuri'!$F:$F,$D70,'Detalii blocuri'!$L:$L,DJ$3)</f>
        <v>0</v>
      </c>
      <c r="DK70" s="112">
        <f>COUNTIFS('Detalii blocuri'!$E:$E,$C70,'Detalii blocuri'!$F:$F,$D70,'Detalii blocuri'!$L:$L,DK$3)</f>
        <v>0</v>
      </c>
      <c r="DL70" s="112">
        <f>COUNTIFS('Detalii blocuri'!$E:$E,$C70,'Detalii blocuri'!$F:$F,$D70,'Detalii blocuri'!$L:$L,DL$3)</f>
        <v>0</v>
      </c>
      <c r="DM70" s="112">
        <f>COUNTIFS('Detalii blocuri'!$E:$E,$C70,'Detalii blocuri'!$F:$F,$D70,'Detalii blocuri'!$L:$L,DM$3)</f>
        <v>0</v>
      </c>
      <c r="DN70" s="140">
        <f>COUNTIFS('Detalii blocuri'!$E:$E,$C70,'Detalii blocuri'!$F:$F,$D70,'Detalii blocuri'!$L:$L,DN$3)</f>
        <v>0</v>
      </c>
      <c r="DO70" s="112">
        <f>COUNTIFS('Detalii blocuri'!$E:$E,$C70,'Detalii blocuri'!$F:$F,$D70,'Detalii blocuri'!$L:$L,DO$3)</f>
        <v>0</v>
      </c>
      <c r="DP70" s="112">
        <f>COUNTIFS('Detalii blocuri'!$E:$E,$C70,'Detalii blocuri'!$F:$F,$D70,'Detalii blocuri'!$L:$L,DP$3)</f>
        <v>0</v>
      </c>
      <c r="DQ70" s="112">
        <f>COUNTIFS('Detalii blocuri'!$E:$E,$C70,'Detalii blocuri'!$F:$F,$D70,'Detalii blocuri'!$L:$L,DQ$3)</f>
        <v>0</v>
      </c>
      <c r="DR70" s="112">
        <f>COUNTIFS('Detalii blocuri'!$E:$E,$C70,'Detalii blocuri'!$F:$F,$D70,'Detalii blocuri'!$L:$L,DR$3)</f>
        <v>0</v>
      </c>
      <c r="DS70" s="140">
        <f>COUNTIFS('Detalii blocuri'!$E:$E,$C70,'Detalii blocuri'!$F:$F,$D70,'Detalii blocuri'!$L:$L,DS$3)</f>
        <v>0</v>
      </c>
      <c r="DT70" s="112">
        <f>COUNTIFS('Detalii blocuri'!$E:$E,$C70,'Detalii blocuri'!$F:$F,$D70,'Detalii blocuri'!$L:$L,DT$3)</f>
        <v>0</v>
      </c>
      <c r="DU70" s="112">
        <f>COUNTIFS('Detalii blocuri'!$E:$E,$C70,'Detalii blocuri'!$F:$F,$D70,'Detalii blocuri'!$L:$L,DU$3)</f>
        <v>0</v>
      </c>
      <c r="DV70" s="112">
        <f>COUNTIFS('Detalii blocuri'!$E:$E,$C70,'Detalii blocuri'!$F:$F,$D70,'Detalii blocuri'!$L:$L,DV$3)</f>
        <v>0</v>
      </c>
      <c r="DW70" s="112">
        <f>COUNTIFS('Detalii blocuri'!$E:$E,$C70,'Detalii blocuri'!$F:$F,$D70,'Detalii blocuri'!$L:$L,DW$3)</f>
        <v>0</v>
      </c>
      <c r="DX70" s="140">
        <f>COUNTIFS('Detalii blocuri'!$E:$E,$C70,'Detalii blocuri'!$F:$F,$D70,'Detalii blocuri'!$L:$L,DX$3)</f>
        <v>0</v>
      </c>
      <c r="DY70" s="112">
        <f>COUNTIFS('Detalii blocuri'!$E:$E,$C70,'Detalii blocuri'!$F:$F,$D70,'Detalii blocuri'!$L:$L,DY$3)</f>
        <v>0</v>
      </c>
      <c r="DZ70" s="112">
        <f>COUNTIFS('Detalii blocuri'!$E:$E,$C70,'Detalii blocuri'!$F:$F,$D70,'Detalii blocuri'!$L:$L,DZ$3)</f>
        <v>0</v>
      </c>
      <c r="EA70" s="112">
        <f>COUNTIFS('Detalii blocuri'!$E:$E,$C70,'Detalii blocuri'!$F:$F,$D70,'Detalii blocuri'!$L:$L,EA$3)</f>
        <v>0</v>
      </c>
    </row>
    <row r="71" spans="2:131">
      <c r="B71" s="258" t="s">
        <v>650</v>
      </c>
      <c r="C71" s="363" t="s">
        <v>206</v>
      </c>
      <c r="D71" s="261" t="s">
        <v>1204</v>
      </c>
      <c r="E71" s="261"/>
      <c r="F71" s="262" t="s">
        <v>1054</v>
      </c>
      <c r="G71" s="300" t="s">
        <v>9</v>
      </c>
      <c r="H71" s="257" t="s">
        <v>9</v>
      </c>
      <c r="I71" s="318"/>
      <c r="J71" s="259">
        <v>46.58</v>
      </c>
      <c r="K71" s="259">
        <v>23.66</v>
      </c>
      <c r="L71" s="319">
        <v>1391</v>
      </c>
      <c r="M71" s="320">
        <v>1512</v>
      </c>
      <c r="N71" s="320">
        <v>1891</v>
      </c>
      <c r="O71" s="320">
        <v>2166</v>
      </c>
      <c r="P71" s="320"/>
      <c r="Q71" s="320"/>
      <c r="R71" s="320"/>
      <c r="S71" s="320"/>
      <c r="T71" s="320"/>
      <c r="U71" s="320"/>
      <c r="V71" s="321"/>
      <c r="W71" s="334">
        <f t="shared" si="29"/>
        <v>0.64219759926131115</v>
      </c>
      <c r="X71" s="335" t="str">
        <f t="shared" si="30"/>
        <v/>
      </c>
      <c r="Y71" s="301"/>
      <c r="Z71" s="301"/>
      <c r="AA71" s="301">
        <f t="shared" si="18"/>
        <v>0</v>
      </c>
      <c r="AB71" s="68">
        <f t="shared" si="16"/>
        <v>0</v>
      </c>
      <c r="AC71" s="301" t="e">
        <f t="shared" si="17"/>
        <v>#DIV/0!</v>
      </c>
      <c r="AD71" s="301">
        <v>3</v>
      </c>
      <c r="AE71" s="322"/>
      <c r="AF71" s="323" t="e">
        <f>COUNTIFS('Detalii blocuri'!AI:AI,"*/planuri*",'Detalii blocuri'!E:E,C71,'Detalii blocuri'!F:F,D71)/AJ71</f>
        <v>#DIV/0!</v>
      </c>
      <c r="AG71" s="324" t="e">
        <f>COUNTIFS('Detalii blocuri'!K:K,"&gt;0",'Detalii blocuri'!E:E,C71,'Detalii blocuri'!F:F,D71)/AJ71</f>
        <v>#DIV/0!</v>
      </c>
      <c r="AH71" s="324" t="e">
        <f>COUNTIFS('Detalii blocuri'!N:N,"&gt;0",'Detalii blocuri'!E:E,C71,'Detalii blocuri'!F:F,D71)/AJ71</f>
        <v>#DIV/0!</v>
      </c>
      <c r="AI71" s="325" t="e">
        <f t="shared" si="19"/>
        <v>#DIV/0!</v>
      </c>
      <c r="AJ71" s="326">
        <f>COUNTIFS('Detalii blocuri'!C:C,"&gt;0",'Detalii blocuri'!E:E,C71,'Detalii blocuri'!F:F,D71)</f>
        <v>0</v>
      </c>
      <c r="AK71" s="47">
        <f>SUMIFS('Detalii blocuri'!K:K,'Detalii blocuri'!E:E,C71,'Detalii blocuri'!F:F,D71)</f>
        <v>0</v>
      </c>
      <c r="AL71" s="47">
        <f>SUMIFS('Detalii blocuri'!N:N,'Detalii blocuri'!E:E,C71,'Detalii blocuri'!F:F,D71)</f>
        <v>0</v>
      </c>
      <c r="AM71" s="327" t="e">
        <f t="shared" si="20"/>
        <v>#DIV/0!</v>
      </c>
      <c r="AN71" s="65" t="e">
        <f>COUNTIFS('Detalii blocuri'!C:C,"&gt;0",'Detalii blocuri'!J:J,"da*",'Detalii blocuri'!E:E,C71,'Detalii blocuri'!F:F,D71)/AJ71</f>
        <v>#DIV/0!</v>
      </c>
      <c r="AO71" s="66" t="e">
        <f>SUMIFS('Detalii blocuri'!K:K,'Detalii blocuri'!J:J,"da*",'Detalii blocuri'!E:E,C71,'Detalii blocuri'!F:F,D71)/AK71</f>
        <v>#DIV/0!</v>
      </c>
      <c r="AP71" s="67" t="e">
        <f>SUMIFS('Detalii blocuri'!N:N,'Detalii blocuri'!J:J,"da*",'Detalii blocuri'!E:E,C71,'Detalii blocuri'!F:F,D71)/AL71</f>
        <v>#DIV/0!</v>
      </c>
      <c r="AQ71" s="328" t="e">
        <f>SUMIFS('Detalii blocuri'!N:N,'Detalii blocuri'!AD:AD,"*cf1*",'Detalii blocuri'!E:E,C71,'Detalii blocuri'!F:F,D71)/AL71</f>
        <v>#DIV/0!</v>
      </c>
      <c r="AR71" s="329" t="e">
        <f>SUMIFS('Detalii blocuri'!N:N,'Detalii blocuri'!AD:AD,"*cf2*",'Detalii blocuri'!E:E,C71,'Detalii blocuri'!F:F,D71)/AL71</f>
        <v>#DIV/0!</v>
      </c>
      <c r="AS71" s="330" t="e">
        <f>SUMIFS('Detalii blocuri'!N:N,'Detalii blocuri'!AD:AD,"*cf3*",'Detalii blocuri'!E:E,C71,'Detalii blocuri'!F:F,D71)/AL71</f>
        <v>#DIV/0!</v>
      </c>
      <c r="AT71" s="330" t="e">
        <f>SUMIFS('Detalii blocuri'!N:N,'Detalii blocuri'!AD:AD,"*cămin*",'Detalii blocuri'!E:E,C71,'Detalii blocuri'!F:F,D71)/AL71</f>
        <v>#DIV/0!</v>
      </c>
      <c r="AU71" s="330" t="e">
        <f t="shared" si="21"/>
        <v>#DIV/0!</v>
      </c>
      <c r="AV71" s="331">
        <f>SUMIFS('Detalii blocuri'!O:O,'Detalii blocuri'!E:E,C71,'Detalii blocuri'!F:F,D71)</f>
        <v>0</v>
      </c>
      <c r="AW71" s="332">
        <f>SUMIFS('Detalii blocuri'!P:P,'Detalii blocuri'!E:E,C71,'Detalii blocuri'!F:F,D71)</f>
        <v>0</v>
      </c>
      <c r="AX71" s="332">
        <f>SUMIFS('Detalii blocuri'!Q:Q,'Detalii blocuri'!E:E,C71,'Detalii blocuri'!F:F,D71)</f>
        <v>0</v>
      </c>
      <c r="AY71" s="332">
        <f>SUMIFS('Detalii blocuri'!R:R,'Detalii blocuri'!E:E,C71,'Detalii blocuri'!F:F,D71)</f>
        <v>0</v>
      </c>
      <c r="AZ71" s="332">
        <f>SUMIFS('Detalii blocuri'!S:S,'Detalii blocuri'!E:E,C71,'Detalii blocuri'!F:F,D71)</f>
        <v>0</v>
      </c>
      <c r="BA71" s="332">
        <f>SUMIFS('Detalii blocuri'!T:T,'Detalii blocuri'!E:E,C71,'Detalii blocuri'!F:F,D71)</f>
        <v>0</v>
      </c>
      <c r="BB71" s="333">
        <f t="shared" si="22"/>
        <v>0</v>
      </c>
      <c r="BC71" s="100" t="e">
        <f t="shared" si="23"/>
        <v>#DIV/0!</v>
      </c>
      <c r="BD71" s="97" t="e">
        <f t="shared" si="24"/>
        <v>#DIV/0!</v>
      </c>
      <c r="BE71" s="97" t="e">
        <f t="shared" si="25"/>
        <v>#DIV/0!</v>
      </c>
      <c r="BF71" s="97" t="e">
        <f t="shared" si="26"/>
        <v>#DIV/0!</v>
      </c>
      <c r="BG71" s="97" t="e">
        <f t="shared" si="27"/>
        <v>#DIV/0!</v>
      </c>
      <c r="BH71" s="98" t="e">
        <f t="shared" si="28"/>
        <v>#DIV/0!</v>
      </c>
      <c r="BI71" s="105">
        <f>COUNTIFS('Detalii blocuri'!$E:$E,$C71,'Detalii blocuri'!$F:$F,$D71,'Detalii blocuri'!$AB:$AB,BI$4)</f>
        <v>0</v>
      </c>
      <c r="BJ71" s="106">
        <f>COUNTIFS('Detalii blocuri'!$E:$E,$C71,'Detalii blocuri'!$F:$F,$D71,'Detalii blocuri'!$AB:$AB,BJ$4)</f>
        <v>0</v>
      </c>
      <c r="BK71" s="106">
        <f>COUNTIFS('Detalii blocuri'!$E:$E,$C71,'Detalii blocuri'!$F:$F,$D71,'Detalii blocuri'!$AB:$AB,BK$4)</f>
        <v>0</v>
      </c>
      <c r="BL71" s="106">
        <f>COUNTIFS('Detalii blocuri'!$E:$E,$C71,'Detalii blocuri'!$F:$F,$D71,'Detalii blocuri'!$AB:$AB,BL$4)</f>
        <v>0</v>
      </c>
      <c r="BM71" s="106">
        <f>COUNTIFS('Detalii blocuri'!$E:$E,$C71,'Detalii blocuri'!$F:$F,$D71,'Detalii blocuri'!$AB:$AB,BM$4)</f>
        <v>0</v>
      </c>
      <c r="BN71" s="45">
        <f>COUNTIFS('Detalii blocuri'!$E:$E,$C71,'Detalii blocuri'!$F:$F,$D71,'Detalii blocuri'!$AB:$AB,BN$4)</f>
        <v>0</v>
      </c>
      <c r="BO71" s="106">
        <f>COUNTIFS('Detalii blocuri'!$E:$E,$C71,'Detalii blocuri'!$F:$F,$D71,'Detalii blocuri'!$AB:$AB,BO$4)</f>
        <v>0</v>
      </c>
      <c r="BP71" s="106">
        <f>COUNTIFS('Detalii blocuri'!$E:$E,$C71,'Detalii blocuri'!$F:$F,$D71,'Detalii blocuri'!$AB:$AB,BP$4)</f>
        <v>0</v>
      </c>
      <c r="BQ71" s="45">
        <f>COUNTIFS('Detalii blocuri'!$E:$E,$C71,'Detalii blocuri'!$F:$F,$D71,'Detalii blocuri'!$AB:$AB,BQ$4)</f>
        <v>0</v>
      </c>
      <c r="BR71" s="106">
        <f>COUNTIFS('Detalii blocuri'!$E:$E,$C71,'Detalii blocuri'!$F:$F,$D71,'Detalii blocuri'!$AB:$AB,BR$4)</f>
        <v>0</v>
      </c>
      <c r="BS71" s="106">
        <f>COUNTIFS('Detalii blocuri'!$E:$E,$C71,'Detalii blocuri'!$F:$F,$D71,'Detalii blocuri'!$AB:$AB,BS$4)</f>
        <v>0</v>
      </c>
      <c r="BT71" s="45">
        <f>COUNTIFS('Detalii blocuri'!$E:$E,$C71,'Detalii blocuri'!$F:$F,$D71,'Detalii blocuri'!$AB:$AB,BT$4)</f>
        <v>0</v>
      </c>
      <c r="BU71" s="106">
        <f>COUNTIFS('Detalii blocuri'!$E:$E,$C71,'Detalii blocuri'!$F:$F,$D71,'Detalii blocuri'!$AB:$AB,BU$4)</f>
        <v>0</v>
      </c>
      <c r="BV71" s="106">
        <f>COUNTIFS('Detalii blocuri'!$E:$E,$C71,'Detalii blocuri'!$F:$F,$D71,'Detalii blocuri'!$AB:$AB,BV$4)</f>
        <v>0</v>
      </c>
      <c r="BW71" s="107">
        <f>SUMIFS('Detalii blocuri'!$K:$K,'Detalii blocuri'!$E:$E,$C71,'Detalii blocuri'!$F:$F,$D71,'Detalii blocuri'!$AB:$AB,BW$4)</f>
        <v>0</v>
      </c>
      <c r="BX71" s="108">
        <f>SUMIFS('Detalii blocuri'!$K:$K,'Detalii blocuri'!$E:$E,$C71,'Detalii blocuri'!$F:$F,$D71,'Detalii blocuri'!$AB:$AB,BX$4)</f>
        <v>0</v>
      </c>
      <c r="BY71" s="108">
        <f>SUMIFS('Detalii blocuri'!$K:$K,'Detalii blocuri'!$E:$E,$C71,'Detalii blocuri'!$F:$F,$D71,'Detalii blocuri'!$AB:$AB,BY$4)</f>
        <v>0</v>
      </c>
      <c r="BZ71" s="108">
        <f>SUMIFS('Detalii blocuri'!$K:$K,'Detalii blocuri'!$E:$E,$C71,'Detalii blocuri'!$F:$F,$D71,'Detalii blocuri'!$AB:$AB,BZ$4)</f>
        <v>0</v>
      </c>
      <c r="CA71" s="108">
        <f>SUMIFS('Detalii blocuri'!$K:$K,'Detalii blocuri'!$E:$E,$C71,'Detalii blocuri'!$F:$F,$D71,'Detalii blocuri'!$AB:$AB,CA$4)</f>
        <v>0</v>
      </c>
      <c r="CB71" s="46">
        <f>SUMIFS('Detalii blocuri'!$K:$K,'Detalii blocuri'!$E:$E,$C71,'Detalii blocuri'!$F:$F,$D71,'Detalii blocuri'!$AB:$AB,CB$4)</f>
        <v>0</v>
      </c>
      <c r="CC71" s="108">
        <f>SUMIFS('Detalii blocuri'!$K:$K,'Detalii blocuri'!$E:$E,$C71,'Detalii blocuri'!$F:$F,$D71,'Detalii blocuri'!$AB:$AB,CC$4)</f>
        <v>0</v>
      </c>
      <c r="CD71" s="108">
        <f>SUMIFS('Detalii blocuri'!$K:$K,'Detalii blocuri'!$E:$E,$C71,'Detalii blocuri'!$F:$F,$D71,'Detalii blocuri'!$AB:$AB,CD$4)</f>
        <v>0</v>
      </c>
      <c r="CE71" s="46">
        <f>SUMIFS('Detalii blocuri'!$K:$K,'Detalii blocuri'!$E:$E,$C71,'Detalii blocuri'!$F:$F,$D71,'Detalii blocuri'!$AB:$AB,CE$4)</f>
        <v>0</v>
      </c>
      <c r="CF71" s="108">
        <f>SUMIFS('Detalii blocuri'!$K:$K,'Detalii blocuri'!$E:$E,$C71,'Detalii blocuri'!$F:$F,$D71,'Detalii blocuri'!$AB:$AB,CF$4)</f>
        <v>0</v>
      </c>
      <c r="CG71" s="108">
        <f>SUMIFS('Detalii blocuri'!$K:$K,'Detalii blocuri'!$E:$E,$C71,'Detalii blocuri'!$F:$F,$D71,'Detalii blocuri'!$AB:$AB,CG$4)</f>
        <v>0</v>
      </c>
      <c r="CH71" s="46">
        <f>SUMIFS('Detalii blocuri'!$K:$K,'Detalii blocuri'!$E:$E,$C71,'Detalii blocuri'!$F:$F,$D71,'Detalii blocuri'!$AB:$AB,CH$4)</f>
        <v>0</v>
      </c>
      <c r="CI71" s="108">
        <f>SUMIFS('Detalii blocuri'!$K:$K,'Detalii blocuri'!$E:$E,$C71,'Detalii blocuri'!$F:$F,$D71,'Detalii blocuri'!$AB:$AB,CI$4)</f>
        <v>0</v>
      </c>
      <c r="CJ71" s="108">
        <f>SUMIFS('Detalii blocuri'!$K:$K,'Detalii blocuri'!$E:$E,$C71,'Detalii blocuri'!$F:$F,$D71,'Detalii blocuri'!$AB:$AB,CJ$4)</f>
        <v>0</v>
      </c>
      <c r="CK71" s="109">
        <f>SUMIFS('Detalii blocuri'!$N:$N,'Detalii blocuri'!$E:$E,$C71,'Detalii blocuri'!$F:$F,$D71,'Detalii blocuri'!$AB:$AB,BW$4)</f>
        <v>0</v>
      </c>
      <c r="CL71" s="110">
        <f>SUMIFS('Detalii blocuri'!$N:$N,'Detalii blocuri'!$E:$E,$C71,'Detalii blocuri'!$F:$F,$D71,'Detalii blocuri'!$AB:$AB,BX$4)</f>
        <v>0</v>
      </c>
      <c r="CM71" s="110">
        <f>SUMIFS('Detalii blocuri'!$N:$N,'Detalii blocuri'!$E:$E,$C71,'Detalii blocuri'!$F:$F,$D71,'Detalii blocuri'!$AB:$AB,BY$4)</f>
        <v>0</v>
      </c>
      <c r="CN71" s="110">
        <f>SUMIFS('Detalii blocuri'!$N:$N,'Detalii blocuri'!$E:$E,$C71,'Detalii blocuri'!$F:$F,$D71,'Detalii blocuri'!$AB:$AB,BZ$4)</f>
        <v>0</v>
      </c>
      <c r="CO71" s="110">
        <f>SUMIFS('Detalii blocuri'!$N:$N,'Detalii blocuri'!$E:$E,$C71,'Detalii blocuri'!$F:$F,$D71,'Detalii blocuri'!$AB:$AB,CA$4)</f>
        <v>0</v>
      </c>
      <c r="CP71" s="48">
        <f>SUMIFS('Detalii blocuri'!$N:$N,'Detalii blocuri'!$E:$E,$C71,'Detalii blocuri'!$F:$F,$D71,'Detalii blocuri'!$AB:$AB,CB$4)</f>
        <v>0</v>
      </c>
      <c r="CQ71" s="110">
        <f>SUMIFS('Detalii blocuri'!$N:$N,'Detalii blocuri'!$E:$E,$C71,'Detalii blocuri'!$F:$F,$D71,'Detalii blocuri'!$AB:$AB,CC$4)</f>
        <v>0</v>
      </c>
      <c r="CR71" s="110">
        <f>SUMIFS('Detalii blocuri'!$N:$N,'Detalii blocuri'!$E:$E,$C71,'Detalii blocuri'!$F:$F,$D71,'Detalii blocuri'!$AB:$AB,CD$4)</f>
        <v>0</v>
      </c>
      <c r="CS71" s="48">
        <f>SUMIFS('Detalii blocuri'!$N:$N,'Detalii blocuri'!$E:$E,$C71,'Detalii blocuri'!$F:$F,$D71,'Detalii blocuri'!$AB:$AB,CE$4)</f>
        <v>0</v>
      </c>
      <c r="CT71" s="110">
        <f>SUMIFS('Detalii blocuri'!$N:$N,'Detalii blocuri'!$E:$E,$C71,'Detalii blocuri'!$F:$F,$D71,'Detalii blocuri'!$AB:$AB,CF$4)</f>
        <v>0</v>
      </c>
      <c r="CU71" s="110">
        <f>SUMIFS('Detalii blocuri'!$N:$N,'Detalii blocuri'!$E:$E,$C71,'Detalii blocuri'!$F:$F,$D71,'Detalii blocuri'!$AB:$AB,CG$4)</f>
        <v>0</v>
      </c>
      <c r="CV71" s="48">
        <f>SUMIFS('Detalii blocuri'!$N:$N,'Detalii blocuri'!$E:$E,$C71,'Detalii blocuri'!$F:$F,$D71,'Detalii blocuri'!$AB:$AB,CH$4)</f>
        <v>0</v>
      </c>
      <c r="CW71" s="110">
        <f>SUMIFS('Detalii blocuri'!$N:$N,'Detalii blocuri'!$E:$E,$C71,'Detalii blocuri'!$F:$F,$D71,'Detalii blocuri'!$AB:$AB,CI$4)</f>
        <v>0</v>
      </c>
      <c r="CX71" s="110">
        <f>SUMIFS('Detalii blocuri'!$N:$N,'Detalii blocuri'!$E:$E,$C71,'Detalii blocuri'!$F:$F,$D71,'Detalii blocuri'!$AB:$AB,CJ$4)</f>
        <v>0</v>
      </c>
      <c r="CY71" s="111">
        <f>COUNTIFS('Detalii blocuri'!$E:$E,$C71,'Detalii blocuri'!$F:$F,$D71,'Detalii blocuri'!$L:$L,CY$3)</f>
        <v>0</v>
      </c>
      <c r="CZ71" s="112">
        <f>COUNTIFS('Detalii blocuri'!$E:$E,$C71,'Detalii blocuri'!$F:$F,$D71,'Detalii blocuri'!$L:$L,CZ$3)</f>
        <v>0</v>
      </c>
      <c r="DA71" s="112">
        <f>COUNTIFS('Detalii blocuri'!$E:$E,$C71,'Detalii blocuri'!$F:$F,$D71,'Detalii blocuri'!$L:$L,DA$3)</f>
        <v>0</v>
      </c>
      <c r="DB71" s="112">
        <f>COUNTIFS('Detalii blocuri'!$E:$E,$C71,'Detalii blocuri'!$F:$F,$D71,'Detalii blocuri'!$L:$L,DB$3)</f>
        <v>0</v>
      </c>
      <c r="DC71" s="112">
        <f>COUNTIFS('Detalii blocuri'!$E:$E,$C71,'Detalii blocuri'!$F:$F,$D71,'Detalii blocuri'!$L:$L,DC$3)</f>
        <v>0</v>
      </c>
      <c r="DD71" s="140">
        <f>COUNTIFS('Detalii blocuri'!$E:$E,$C71,'Detalii blocuri'!$F:$F,$D71,'Detalii blocuri'!$L:$L,DD$3)</f>
        <v>0</v>
      </c>
      <c r="DE71" s="112">
        <f>COUNTIFS('Detalii blocuri'!$E:$E,$C71,'Detalii blocuri'!$F:$F,$D71,'Detalii blocuri'!$L:$L,DE$3)</f>
        <v>0</v>
      </c>
      <c r="DF71" s="112">
        <f>COUNTIFS('Detalii blocuri'!$E:$E,$C71,'Detalii blocuri'!$F:$F,$D71,'Detalii blocuri'!$L:$L,DF$3)</f>
        <v>0</v>
      </c>
      <c r="DG71" s="112">
        <f>COUNTIFS('Detalii blocuri'!$E:$E,$C71,'Detalii blocuri'!$F:$F,$D71,'Detalii blocuri'!$L:$L,DG$3)</f>
        <v>0</v>
      </c>
      <c r="DH71" s="112">
        <f>COUNTIFS('Detalii blocuri'!$E:$E,$C71,'Detalii blocuri'!$F:$F,$D71,'Detalii blocuri'!$L:$L,DH$3)</f>
        <v>0</v>
      </c>
      <c r="DI71" s="140">
        <f>COUNTIFS('Detalii blocuri'!$E:$E,$C71,'Detalii blocuri'!$F:$F,$D71,'Detalii blocuri'!$L:$L,DI$3)</f>
        <v>0</v>
      </c>
      <c r="DJ71" s="112">
        <f>COUNTIFS('Detalii blocuri'!$E:$E,$C71,'Detalii blocuri'!$F:$F,$D71,'Detalii blocuri'!$L:$L,DJ$3)</f>
        <v>0</v>
      </c>
      <c r="DK71" s="112">
        <f>COUNTIFS('Detalii blocuri'!$E:$E,$C71,'Detalii blocuri'!$F:$F,$D71,'Detalii blocuri'!$L:$L,DK$3)</f>
        <v>0</v>
      </c>
      <c r="DL71" s="112">
        <f>COUNTIFS('Detalii blocuri'!$E:$E,$C71,'Detalii blocuri'!$F:$F,$D71,'Detalii blocuri'!$L:$L,DL$3)</f>
        <v>0</v>
      </c>
      <c r="DM71" s="112">
        <f>COUNTIFS('Detalii blocuri'!$E:$E,$C71,'Detalii blocuri'!$F:$F,$D71,'Detalii blocuri'!$L:$L,DM$3)</f>
        <v>0</v>
      </c>
      <c r="DN71" s="140">
        <f>COUNTIFS('Detalii blocuri'!$E:$E,$C71,'Detalii blocuri'!$F:$F,$D71,'Detalii blocuri'!$L:$L,DN$3)</f>
        <v>0</v>
      </c>
      <c r="DO71" s="112">
        <f>COUNTIFS('Detalii blocuri'!$E:$E,$C71,'Detalii blocuri'!$F:$F,$D71,'Detalii blocuri'!$L:$L,DO$3)</f>
        <v>0</v>
      </c>
      <c r="DP71" s="112">
        <f>COUNTIFS('Detalii blocuri'!$E:$E,$C71,'Detalii blocuri'!$F:$F,$D71,'Detalii blocuri'!$L:$L,DP$3)</f>
        <v>0</v>
      </c>
      <c r="DQ71" s="112">
        <f>COUNTIFS('Detalii blocuri'!$E:$E,$C71,'Detalii blocuri'!$F:$F,$D71,'Detalii blocuri'!$L:$L,DQ$3)</f>
        <v>0</v>
      </c>
      <c r="DR71" s="112">
        <f>COUNTIFS('Detalii blocuri'!$E:$E,$C71,'Detalii blocuri'!$F:$F,$D71,'Detalii blocuri'!$L:$L,DR$3)</f>
        <v>0</v>
      </c>
      <c r="DS71" s="140">
        <f>COUNTIFS('Detalii blocuri'!$E:$E,$C71,'Detalii blocuri'!$F:$F,$D71,'Detalii blocuri'!$L:$L,DS$3)</f>
        <v>0</v>
      </c>
      <c r="DT71" s="112">
        <f>COUNTIFS('Detalii blocuri'!$E:$E,$C71,'Detalii blocuri'!$F:$F,$D71,'Detalii blocuri'!$L:$L,DT$3)</f>
        <v>0</v>
      </c>
      <c r="DU71" s="112">
        <f>COUNTIFS('Detalii blocuri'!$E:$E,$C71,'Detalii blocuri'!$F:$F,$D71,'Detalii blocuri'!$L:$L,DU$3)</f>
        <v>0</v>
      </c>
      <c r="DV71" s="112">
        <f>COUNTIFS('Detalii blocuri'!$E:$E,$C71,'Detalii blocuri'!$F:$F,$D71,'Detalii blocuri'!$L:$L,DV$3)</f>
        <v>0</v>
      </c>
      <c r="DW71" s="112">
        <f>COUNTIFS('Detalii blocuri'!$E:$E,$C71,'Detalii blocuri'!$F:$F,$D71,'Detalii blocuri'!$L:$L,DW$3)</f>
        <v>0</v>
      </c>
      <c r="DX71" s="140">
        <f>COUNTIFS('Detalii blocuri'!$E:$E,$C71,'Detalii blocuri'!$F:$F,$D71,'Detalii blocuri'!$L:$L,DX$3)</f>
        <v>0</v>
      </c>
      <c r="DY71" s="112">
        <f>COUNTIFS('Detalii blocuri'!$E:$E,$C71,'Detalii blocuri'!$F:$F,$D71,'Detalii blocuri'!$L:$L,DY$3)</f>
        <v>0</v>
      </c>
      <c r="DZ71" s="112">
        <f>COUNTIFS('Detalii blocuri'!$E:$E,$C71,'Detalii blocuri'!$F:$F,$D71,'Detalii blocuri'!$L:$L,DZ$3)</f>
        <v>0</v>
      </c>
      <c r="EA71" s="112">
        <f>COUNTIFS('Detalii blocuri'!$E:$E,$C71,'Detalii blocuri'!$F:$F,$D71,'Detalii blocuri'!$L:$L,EA$3)</f>
        <v>0</v>
      </c>
    </row>
    <row r="72" spans="2:131">
      <c r="B72" s="258" t="s">
        <v>650</v>
      </c>
      <c r="C72" s="363" t="s">
        <v>206</v>
      </c>
      <c r="D72" s="261" t="s">
        <v>1205</v>
      </c>
      <c r="E72" s="261"/>
      <c r="F72" s="262" t="s">
        <v>1054</v>
      </c>
      <c r="G72" s="300" t="s">
        <v>9</v>
      </c>
      <c r="H72" s="257" t="s">
        <v>9</v>
      </c>
      <c r="I72" s="318"/>
      <c r="J72" s="259">
        <v>46.64</v>
      </c>
      <c r="K72" s="259">
        <v>23.84</v>
      </c>
      <c r="L72" s="319">
        <v>540</v>
      </c>
      <c r="M72" s="320">
        <v>702</v>
      </c>
      <c r="N72" s="320">
        <v>797</v>
      </c>
      <c r="O72" s="320">
        <v>862</v>
      </c>
      <c r="P72" s="320"/>
      <c r="Q72" s="320"/>
      <c r="R72" s="320"/>
      <c r="S72" s="320"/>
      <c r="T72" s="320"/>
      <c r="U72" s="320"/>
      <c r="V72" s="321"/>
      <c r="W72" s="334">
        <f t="shared" si="29"/>
        <v>0.62645011600928069</v>
      </c>
      <c r="X72" s="335" t="str">
        <f t="shared" si="30"/>
        <v/>
      </c>
      <c r="Y72" s="301"/>
      <c r="Z72" s="301"/>
      <c r="AA72" s="301">
        <f t="shared" si="18"/>
        <v>0</v>
      </c>
      <c r="AB72" s="68">
        <f t="shared" si="16"/>
        <v>0</v>
      </c>
      <c r="AC72" s="301" t="e">
        <f t="shared" si="17"/>
        <v>#DIV/0!</v>
      </c>
      <c r="AD72" s="301">
        <v>3</v>
      </c>
      <c r="AE72" s="322"/>
      <c r="AF72" s="323" t="e">
        <f>COUNTIFS('Detalii blocuri'!AI:AI,"*/planuri*",'Detalii blocuri'!E:E,C72,'Detalii blocuri'!F:F,D72)/AJ72</f>
        <v>#DIV/0!</v>
      </c>
      <c r="AG72" s="324" t="e">
        <f>COUNTIFS('Detalii blocuri'!K:K,"&gt;0",'Detalii blocuri'!E:E,C72,'Detalii blocuri'!F:F,D72)/AJ72</f>
        <v>#DIV/0!</v>
      </c>
      <c r="AH72" s="324" t="e">
        <f>COUNTIFS('Detalii blocuri'!N:N,"&gt;0",'Detalii blocuri'!E:E,C72,'Detalii blocuri'!F:F,D72)/AJ72</f>
        <v>#DIV/0!</v>
      </c>
      <c r="AI72" s="325" t="e">
        <f t="shared" si="19"/>
        <v>#DIV/0!</v>
      </c>
      <c r="AJ72" s="326">
        <f>COUNTIFS('Detalii blocuri'!C:C,"&gt;0",'Detalii blocuri'!E:E,C72,'Detalii blocuri'!F:F,D72)</f>
        <v>0</v>
      </c>
      <c r="AK72" s="47">
        <f>SUMIFS('Detalii blocuri'!K:K,'Detalii blocuri'!E:E,C72,'Detalii blocuri'!F:F,D72)</f>
        <v>0</v>
      </c>
      <c r="AL72" s="47">
        <f>SUMIFS('Detalii blocuri'!N:N,'Detalii blocuri'!E:E,C72,'Detalii blocuri'!F:F,D72)</f>
        <v>0</v>
      </c>
      <c r="AM72" s="327" t="e">
        <f t="shared" si="20"/>
        <v>#DIV/0!</v>
      </c>
      <c r="AN72" s="65" t="e">
        <f>COUNTIFS('Detalii blocuri'!C:C,"&gt;0",'Detalii blocuri'!J:J,"da*",'Detalii blocuri'!E:E,C72,'Detalii blocuri'!F:F,D72)/AJ72</f>
        <v>#DIV/0!</v>
      </c>
      <c r="AO72" s="66" t="e">
        <f>SUMIFS('Detalii blocuri'!K:K,'Detalii blocuri'!J:J,"da*",'Detalii blocuri'!E:E,C72,'Detalii blocuri'!F:F,D72)/AK72</f>
        <v>#DIV/0!</v>
      </c>
      <c r="AP72" s="67" t="e">
        <f>SUMIFS('Detalii blocuri'!N:N,'Detalii blocuri'!J:J,"da*",'Detalii blocuri'!E:E,C72,'Detalii blocuri'!F:F,D72)/AL72</f>
        <v>#DIV/0!</v>
      </c>
      <c r="AQ72" s="328" t="e">
        <f>SUMIFS('Detalii blocuri'!N:N,'Detalii blocuri'!AD:AD,"*cf1*",'Detalii blocuri'!E:E,C72,'Detalii blocuri'!F:F,D72)/AL72</f>
        <v>#DIV/0!</v>
      </c>
      <c r="AR72" s="329" t="e">
        <f>SUMIFS('Detalii blocuri'!N:N,'Detalii blocuri'!AD:AD,"*cf2*",'Detalii blocuri'!E:E,C72,'Detalii blocuri'!F:F,D72)/AL72</f>
        <v>#DIV/0!</v>
      </c>
      <c r="AS72" s="330" t="e">
        <f>SUMIFS('Detalii blocuri'!N:N,'Detalii blocuri'!AD:AD,"*cf3*",'Detalii blocuri'!E:E,C72,'Detalii blocuri'!F:F,D72)/AL72</f>
        <v>#DIV/0!</v>
      </c>
      <c r="AT72" s="330" t="e">
        <f>SUMIFS('Detalii blocuri'!N:N,'Detalii blocuri'!AD:AD,"*cămin*",'Detalii blocuri'!E:E,C72,'Detalii blocuri'!F:F,D72)/AL72</f>
        <v>#DIV/0!</v>
      </c>
      <c r="AU72" s="330" t="e">
        <f t="shared" si="21"/>
        <v>#DIV/0!</v>
      </c>
      <c r="AV72" s="331">
        <f>SUMIFS('Detalii blocuri'!O:O,'Detalii blocuri'!E:E,C72,'Detalii blocuri'!F:F,D72)</f>
        <v>0</v>
      </c>
      <c r="AW72" s="332">
        <f>SUMIFS('Detalii blocuri'!P:P,'Detalii blocuri'!E:E,C72,'Detalii blocuri'!F:F,D72)</f>
        <v>0</v>
      </c>
      <c r="AX72" s="332">
        <f>SUMIFS('Detalii blocuri'!Q:Q,'Detalii blocuri'!E:E,C72,'Detalii blocuri'!F:F,D72)</f>
        <v>0</v>
      </c>
      <c r="AY72" s="332">
        <f>SUMIFS('Detalii blocuri'!R:R,'Detalii blocuri'!E:E,C72,'Detalii blocuri'!F:F,D72)</f>
        <v>0</v>
      </c>
      <c r="AZ72" s="332">
        <f>SUMIFS('Detalii blocuri'!S:S,'Detalii blocuri'!E:E,C72,'Detalii blocuri'!F:F,D72)</f>
        <v>0</v>
      </c>
      <c r="BA72" s="332">
        <f>SUMIFS('Detalii blocuri'!T:T,'Detalii blocuri'!E:E,C72,'Detalii blocuri'!F:F,D72)</f>
        <v>0</v>
      </c>
      <c r="BB72" s="333">
        <f t="shared" si="22"/>
        <v>0</v>
      </c>
      <c r="BC72" s="100" t="e">
        <f t="shared" si="23"/>
        <v>#DIV/0!</v>
      </c>
      <c r="BD72" s="97" t="e">
        <f t="shared" si="24"/>
        <v>#DIV/0!</v>
      </c>
      <c r="BE72" s="97" t="e">
        <f t="shared" si="25"/>
        <v>#DIV/0!</v>
      </c>
      <c r="BF72" s="97" t="e">
        <f t="shared" si="26"/>
        <v>#DIV/0!</v>
      </c>
      <c r="BG72" s="97" t="e">
        <f t="shared" si="27"/>
        <v>#DIV/0!</v>
      </c>
      <c r="BH72" s="98" t="e">
        <f t="shared" si="28"/>
        <v>#DIV/0!</v>
      </c>
      <c r="BI72" s="105">
        <f>COUNTIFS('Detalii blocuri'!$E:$E,$C72,'Detalii blocuri'!$F:$F,$D72,'Detalii blocuri'!$AB:$AB,BI$4)</f>
        <v>0</v>
      </c>
      <c r="BJ72" s="106">
        <f>COUNTIFS('Detalii blocuri'!$E:$E,$C72,'Detalii blocuri'!$F:$F,$D72,'Detalii blocuri'!$AB:$AB,BJ$4)</f>
        <v>0</v>
      </c>
      <c r="BK72" s="106">
        <f>COUNTIFS('Detalii blocuri'!$E:$E,$C72,'Detalii blocuri'!$F:$F,$D72,'Detalii blocuri'!$AB:$AB,BK$4)</f>
        <v>0</v>
      </c>
      <c r="BL72" s="106">
        <f>COUNTIFS('Detalii blocuri'!$E:$E,$C72,'Detalii blocuri'!$F:$F,$D72,'Detalii blocuri'!$AB:$AB,BL$4)</f>
        <v>0</v>
      </c>
      <c r="BM72" s="106">
        <f>COUNTIFS('Detalii blocuri'!$E:$E,$C72,'Detalii blocuri'!$F:$F,$D72,'Detalii blocuri'!$AB:$AB,BM$4)</f>
        <v>0</v>
      </c>
      <c r="BN72" s="45">
        <f>COUNTIFS('Detalii blocuri'!$E:$E,$C72,'Detalii blocuri'!$F:$F,$D72,'Detalii blocuri'!$AB:$AB,BN$4)</f>
        <v>0</v>
      </c>
      <c r="BO72" s="106">
        <f>COUNTIFS('Detalii blocuri'!$E:$E,$C72,'Detalii blocuri'!$F:$F,$D72,'Detalii blocuri'!$AB:$AB,BO$4)</f>
        <v>0</v>
      </c>
      <c r="BP72" s="106">
        <f>COUNTIFS('Detalii blocuri'!$E:$E,$C72,'Detalii blocuri'!$F:$F,$D72,'Detalii blocuri'!$AB:$AB,BP$4)</f>
        <v>0</v>
      </c>
      <c r="BQ72" s="45">
        <f>COUNTIFS('Detalii blocuri'!$E:$E,$C72,'Detalii blocuri'!$F:$F,$D72,'Detalii blocuri'!$AB:$AB,BQ$4)</f>
        <v>0</v>
      </c>
      <c r="BR72" s="106">
        <f>COUNTIFS('Detalii blocuri'!$E:$E,$C72,'Detalii blocuri'!$F:$F,$D72,'Detalii blocuri'!$AB:$AB,BR$4)</f>
        <v>0</v>
      </c>
      <c r="BS72" s="106">
        <f>COUNTIFS('Detalii blocuri'!$E:$E,$C72,'Detalii blocuri'!$F:$F,$D72,'Detalii blocuri'!$AB:$AB,BS$4)</f>
        <v>0</v>
      </c>
      <c r="BT72" s="45">
        <f>COUNTIFS('Detalii blocuri'!$E:$E,$C72,'Detalii blocuri'!$F:$F,$D72,'Detalii blocuri'!$AB:$AB,BT$4)</f>
        <v>0</v>
      </c>
      <c r="BU72" s="106">
        <f>COUNTIFS('Detalii blocuri'!$E:$E,$C72,'Detalii blocuri'!$F:$F,$D72,'Detalii blocuri'!$AB:$AB,BU$4)</f>
        <v>0</v>
      </c>
      <c r="BV72" s="106">
        <f>COUNTIFS('Detalii blocuri'!$E:$E,$C72,'Detalii blocuri'!$F:$F,$D72,'Detalii blocuri'!$AB:$AB,BV$4)</f>
        <v>0</v>
      </c>
      <c r="BW72" s="107">
        <f>SUMIFS('Detalii blocuri'!$K:$K,'Detalii blocuri'!$E:$E,$C72,'Detalii blocuri'!$F:$F,$D72,'Detalii blocuri'!$AB:$AB,BW$4)</f>
        <v>0</v>
      </c>
      <c r="BX72" s="108">
        <f>SUMIFS('Detalii blocuri'!$K:$K,'Detalii blocuri'!$E:$E,$C72,'Detalii blocuri'!$F:$F,$D72,'Detalii blocuri'!$AB:$AB,BX$4)</f>
        <v>0</v>
      </c>
      <c r="BY72" s="108">
        <f>SUMIFS('Detalii blocuri'!$K:$K,'Detalii blocuri'!$E:$E,$C72,'Detalii blocuri'!$F:$F,$D72,'Detalii blocuri'!$AB:$AB,BY$4)</f>
        <v>0</v>
      </c>
      <c r="BZ72" s="108">
        <f>SUMIFS('Detalii blocuri'!$K:$K,'Detalii blocuri'!$E:$E,$C72,'Detalii blocuri'!$F:$F,$D72,'Detalii blocuri'!$AB:$AB,BZ$4)</f>
        <v>0</v>
      </c>
      <c r="CA72" s="108">
        <f>SUMIFS('Detalii blocuri'!$K:$K,'Detalii blocuri'!$E:$E,$C72,'Detalii blocuri'!$F:$F,$D72,'Detalii blocuri'!$AB:$AB,CA$4)</f>
        <v>0</v>
      </c>
      <c r="CB72" s="46">
        <f>SUMIFS('Detalii blocuri'!$K:$K,'Detalii blocuri'!$E:$E,$C72,'Detalii blocuri'!$F:$F,$D72,'Detalii blocuri'!$AB:$AB,CB$4)</f>
        <v>0</v>
      </c>
      <c r="CC72" s="108">
        <f>SUMIFS('Detalii blocuri'!$K:$K,'Detalii blocuri'!$E:$E,$C72,'Detalii blocuri'!$F:$F,$D72,'Detalii blocuri'!$AB:$AB,CC$4)</f>
        <v>0</v>
      </c>
      <c r="CD72" s="108">
        <f>SUMIFS('Detalii blocuri'!$K:$K,'Detalii blocuri'!$E:$E,$C72,'Detalii blocuri'!$F:$F,$D72,'Detalii blocuri'!$AB:$AB,CD$4)</f>
        <v>0</v>
      </c>
      <c r="CE72" s="46">
        <f>SUMIFS('Detalii blocuri'!$K:$K,'Detalii blocuri'!$E:$E,$C72,'Detalii blocuri'!$F:$F,$D72,'Detalii blocuri'!$AB:$AB,CE$4)</f>
        <v>0</v>
      </c>
      <c r="CF72" s="108">
        <f>SUMIFS('Detalii blocuri'!$K:$K,'Detalii blocuri'!$E:$E,$C72,'Detalii blocuri'!$F:$F,$D72,'Detalii blocuri'!$AB:$AB,CF$4)</f>
        <v>0</v>
      </c>
      <c r="CG72" s="108">
        <f>SUMIFS('Detalii blocuri'!$K:$K,'Detalii blocuri'!$E:$E,$C72,'Detalii blocuri'!$F:$F,$D72,'Detalii blocuri'!$AB:$AB,CG$4)</f>
        <v>0</v>
      </c>
      <c r="CH72" s="46">
        <f>SUMIFS('Detalii blocuri'!$K:$K,'Detalii blocuri'!$E:$E,$C72,'Detalii blocuri'!$F:$F,$D72,'Detalii blocuri'!$AB:$AB,CH$4)</f>
        <v>0</v>
      </c>
      <c r="CI72" s="108">
        <f>SUMIFS('Detalii blocuri'!$K:$K,'Detalii blocuri'!$E:$E,$C72,'Detalii blocuri'!$F:$F,$D72,'Detalii blocuri'!$AB:$AB,CI$4)</f>
        <v>0</v>
      </c>
      <c r="CJ72" s="108">
        <f>SUMIFS('Detalii blocuri'!$K:$K,'Detalii blocuri'!$E:$E,$C72,'Detalii blocuri'!$F:$F,$D72,'Detalii blocuri'!$AB:$AB,CJ$4)</f>
        <v>0</v>
      </c>
      <c r="CK72" s="109">
        <f>SUMIFS('Detalii blocuri'!$N:$N,'Detalii blocuri'!$E:$E,$C72,'Detalii blocuri'!$F:$F,$D72,'Detalii blocuri'!$AB:$AB,BW$4)</f>
        <v>0</v>
      </c>
      <c r="CL72" s="110">
        <f>SUMIFS('Detalii blocuri'!$N:$N,'Detalii blocuri'!$E:$E,$C72,'Detalii blocuri'!$F:$F,$D72,'Detalii blocuri'!$AB:$AB,BX$4)</f>
        <v>0</v>
      </c>
      <c r="CM72" s="110">
        <f>SUMIFS('Detalii blocuri'!$N:$N,'Detalii blocuri'!$E:$E,$C72,'Detalii blocuri'!$F:$F,$D72,'Detalii blocuri'!$AB:$AB,BY$4)</f>
        <v>0</v>
      </c>
      <c r="CN72" s="110">
        <f>SUMIFS('Detalii blocuri'!$N:$N,'Detalii blocuri'!$E:$E,$C72,'Detalii blocuri'!$F:$F,$D72,'Detalii blocuri'!$AB:$AB,BZ$4)</f>
        <v>0</v>
      </c>
      <c r="CO72" s="110">
        <f>SUMIFS('Detalii blocuri'!$N:$N,'Detalii blocuri'!$E:$E,$C72,'Detalii blocuri'!$F:$F,$D72,'Detalii blocuri'!$AB:$AB,CA$4)</f>
        <v>0</v>
      </c>
      <c r="CP72" s="48">
        <f>SUMIFS('Detalii blocuri'!$N:$N,'Detalii blocuri'!$E:$E,$C72,'Detalii blocuri'!$F:$F,$D72,'Detalii blocuri'!$AB:$AB,CB$4)</f>
        <v>0</v>
      </c>
      <c r="CQ72" s="110">
        <f>SUMIFS('Detalii blocuri'!$N:$N,'Detalii blocuri'!$E:$E,$C72,'Detalii blocuri'!$F:$F,$D72,'Detalii blocuri'!$AB:$AB,CC$4)</f>
        <v>0</v>
      </c>
      <c r="CR72" s="110">
        <f>SUMIFS('Detalii blocuri'!$N:$N,'Detalii blocuri'!$E:$E,$C72,'Detalii blocuri'!$F:$F,$D72,'Detalii blocuri'!$AB:$AB,CD$4)</f>
        <v>0</v>
      </c>
      <c r="CS72" s="48">
        <f>SUMIFS('Detalii blocuri'!$N:$N,'Detalii blocuri'!$E:$E,$C72,'Detalii blocuri'!$F:$F,$D72,'Detalii blocuri'!$AB:$AB,CE$4)</f>
        <v>0</v>
      </c>
      <c r="CT72" s="110">
        <f>SUMIFS('Detalii blocuri'!$N:$N,'Detalii blocuri'!$E:$E,$C72,'Detalii blocuri'!$F:$F,$D72,'Detalii blocuri'!$AB:$AB,CF$4)</f>
        <v>0</v>
      </c>
      <c r="CU72" s="110">
        <f>SUMIFS('Detalii blocuri'!$N:$N,'Detalii blocuri'!$E:$E,$C72,'Detalii blocuri'!$F:$F,$D72,'Detalii blocuri'!$AB:$AB,CG$4)</f>
        <v>0</v>
      </c>
      <c r="CV72" s="48">
        <f>SUMIFS('Detalii blocuri'!$N:$N,'Detalii blocuri'!$E:$E,$C72,'Detalii blocuri'!$F:$F,$D72,'Detalii blocuri'!$AB:$AB,CH$4)</f>
        <v>0</v>
      </c>
      <c r="CW72" s="110">
        <f>SUMIFS('Detalii blocuri'!$N:$N,'Detalii blocuri'!$E:$E,$C72,'Detalii blocuri'!$F:$F,$D72,'Detalii blocuri'!$AB:$AB,CI$4)</f>
        <v>0</v>
      </c>
      <c r="CX72" s="110">
        <f>SUMIFS('Detalii blocuri'!$N:$N,'Detalii blocuri'!$E:$E,$C72,'Detalii blocuri'!$F:$F,$D72,'Detalii blocuri'!$AB:$AB,CJ$4)</f>
        <v>0</v>
      </c>
      <c r="CY72" s="111">
        <f>COUNTIFS('Detalii blocuri'!$E:$E,$C72,'Detalii blocuri'!$F:$F,$D72,'Detalii blocuri'!$L:$L,CY$3)</f>
        <v>0</v>
      </c>
      <c r="CZ72" s="112">
        <f>COUNTIFS('Detalii blocuri'!$E:$E,$C72,'Detalii blocuri'!$F:$F,$D72,'Detalii blocuri'!$L:$L,CZ$3)</f>
        <v>0</v>
      </c>
      <c r="DA72" s="112">
        <f>COUNTIFS('Detalii blocuri'!$E:$E,$C72,'Detalii blocuri'!$F:$F,$D72,'Detalii blocuri'!$L:$L,DA$3)</f>
        <v>0</v>
      </c>
      <c r="DB72" s="112">
        <f>COUNTIFS('Detalii blocuri'!$E:$E,$C72,'Detalii blocuri'!$F:$F,$D72,'Detalii blocuri'!$L:$L,DB$3)</f>
        <v>0</v>
      </c>
      <c r="DC72" s="112">
        <f>COUNTIFS('Detalii blocuri'!$E:$E,$C72,'Detalii blocuri'!$F:$F,$D72,'Detalii blocuri'!$L:$L,DC$3)</f>
        <v>0</v>
      </c>
      <c r="DD72" s="140">
        <f>COUNTIFS('Detalii blocuri'!$E:$E,$C72,'Detalii blocuri'!$F:$F,$D72,'Detalii blocuri'!$L:$L,DD$3)</f>
        <v>0</v>
      </c>
      <c r="DE72" s="112">
        <f>COUNTIFS('Detalii blocuri'!$E:$E,$C72,'Detalii blocuri'!$F:$F,$D72,'Detalii blocuri'!$L:$L,DE$3)</f>
        <v>0</v>
      </c>
      <c r="DF72" s="112">
        <f>COUNTIFS('Detalii blocuri'!$E:$E,$C72,'Detalii blocuri'!$F:$F,$D72,'Detalii blocuri'!$L:$L,DF$3)</f>
        <v>0</v>
      </c>
      <c r="DG72" s="112">
        <f>COUNTIFS('Detalii blocuri'!$E:$E,$C72,'Detalii blocuri'!$F:$F,$D72,'Detalii blocuri'!$L:$L,DG$3)</f>
        <v>0</v>
      </c>
      <c r="DH72" s="112">
        <f>COUNTIFS('Detalii blocuri'!$E:$E,$C72,'Detalii blocuri'!$F:$F,$D72,'Detalii blocuri'!$L:$L,DH$3)</f>
        <v>0</v>
      </c>
      <c r="DI72" s="140">
        <f>COUNTIFS('Detalii blocuri'!$E:$E,$C72,'Detalii blocuri'!$F:$F,$D72,'Detalii blocuri'!$L:$L,DI$3)</f>
        <v>0</v>
      </c>
      <c r="DJ72" s="112">
        <f>COUNTIFS('Detalii blocuri'!$E:$E,$C72,'Detalii blocuri'!$F:$F,$D72,'Detalii blocuri'!$L:$L,DJ$3)</f>
        <v>0</v>
      </c>
      <c r="DK72" s="112">
        <f>COUNTIFS('Detalii blocuri'!$E:$E,$C72,'Detalii blocuri'!$F:$F,$D72,'Detalii blocuri'!$L:$L,DK$3)</f>
        <v>0</v>
      </c>
      <c r="DL72" s="112">
        <f>COUNTIFS('Detalii blocuri'!$E:$E,$C72,'Detalii blocuri'!$F:$F,$D72,'Detalii blocuri'!$L:$L,DL$3)</f>
        <v>0</v>
      </c>
      <c r="DM72" s="112">
        <f>COUNTIFS('Detalii blocuri'!$E:$E,$C72,'Detalii blocuri'!$F:$F,$D72,'Detalii blocuri'!$L:$L,DM$3)</f>
        <v>0</v>
      </c>
      <c r="DN72" s="140">
        <f>COUNTIFS('Detalii blocuri'!$E:$E,$C72,'Detalii blocuri'!$F:$F,$D72,'Detalii blocuri'!$L:$L,DN$3)</f>
        <v>0</v>
      </c>
      <c r="DO72" s="112">
        <f>COUNTIFS('Detalii blocuri'!$E:$E,$C72,'Detalii blocuri'!$F:$F,$D72,'Detalii blocuri'!$L:$L,DO$3)</f>
        <v>0</v>
      </c>
      <c r="DP72" s="112">
        <f>COUNTIFS('Detalii blocuri'!$E:$E,$C72,'Detalii blocuri'!$F:$F,$D72,'Detalii blocuri'!$L:$L,DP$3)</f>
        <v>0</v>
      </c>
      <c r="DQ72" s="112">
        <f>COUNTIFS('Detalii blocuri'!$E:$E,$C72,'Detalii blocuri'!$F:$F,$D72,'Detalii blocuri'!$L:$L,DQ$3)</f>
        <v>0</v>
      </c>
      <c r="DR72" s="112">
        <f>COUNTIFS('Detalii blocuri'!$E:$E,$C72,'Detalii blocuri'!$F:$F,$D72,'Detalii blocuri'!$L:$L,DR$3)</f>
        <v>0</v>
      </c>
      <c r="DS72" s="140">
        <f>COUNTIFS('Detalii blocuri'!$E:$E,$C72,'Detalii blocuri'!$F:$F,$D72,'Detalii blocuri'!$L:$L,DS$3)</f>
        <v>0</v>
      </c>
      <c r="DT72" s="112">
        <f>COUNTIFS('Detalii blocuri'!$E:$E,$C72,'Detalii blocuri'!$F:$F,$D72,'Detalii blocuri'!$L:$L,DT$3)</f>
        <v>0</v>
      </c>
      <c r="DU72" s="112">
        <f>COUNTIFS('Detalii blocuri'!$E:$E,$C72,'Detalii blocuri'!$F:$F,$D72,'Detalii blocuri'!$L:$L,DU$3)</f>
        <v>0</v>
      </c>
      <c r="DV72" s="112">
        <f>COUNTIFS('Detalii blocuri'!$E:$E,$C72,'Detalii blocuri'!$F:$F,$D72,'Detalii blocuri'!$L:$L,DV$3)</f>
        <v>0</v>
      </c>
      <c r="DW72" s="112">
        <f>COUNTIFS('Detalii blocuri'!$E:$E,$C72,'Detalii blocuri'!$F:$F,$D72,'Detalii blocuri'!$L:$L,DW$3)</f>
        <v>0</v>
      </c>
      <c r="DX72" s="140">
        <f>COUNTIFS('Detalii blocuri'!$E:$E,$C72,'Detalii blocuri'!$F:$F,$D72,'Detalii blocuri'!$L:$L,DX$3)</f>
        <v>0</v>
      </c>
      <c r="DY72" s="112">
        <f>COUNTIFS('Detalii blocuri'!$E:$E,$C72,'Detalii blocuri'!$F:$F,$D72,'Detalii blocuri'!$L:$L,DY$3)</f>
        <v>0</v>
      </c>
      <c r="DZ72" s="112">
        <f>COUNTIFS('Detalii blocuri'!$E:$E,$C72,'Detalii blocuri'!$F:$F,$D72,'Detalii blocuri'!$L:$L,DZ$3)</f>
        <v>0</v>
      </c>
      <c r="EA72" s="112">
        <f>COUNTIFS('Detalii blocuri'!$E:$E,$C72,'Detalii blocuri'!$F:$F,$D72,'Detalii blocuri'!$L:$L,EA$3)</f>
        <v>0</v>
      </c>
    </row>
    <row r="73" spans="2:131">
      <c r="B73" s="258" t="s">
        <v>650</v>
      </c>
      <c r="C73" s="363" t="s">
        <v>206</v>
      </c>
      <c r="D73" s="261" t="s">
        <v>1088</v>
      </c>
      <c r="E73" s="261"/>
      <c r="F73" s="262" t="s">
        <v>1054</v>
      </c>
      <c r="G73" s="300" t="s">
        <v>9</v>
      </c>
      <c r="H73" s="257" t="s">
        <v>9</v>
      </c>
      <c r="I73" s="318"/>
      <c r="J73" s="259">
        <v>46.92</v>
      </c>
      <c r="K73" s="259">
        <v>22.87</v>
      </c>
      <c r="L73" s="319">
        <v>4367</v>
      </c>
      <c r="M73" s="320">
        <v>4842</v>
      </c>
      <c r="N73" s="320">
        <v>5781</v>
      </c>
      <c r="O73" s="320">
        <v>6423</v>
      </c>
      <c r="P73" s="320"/>
      <c r="Q73" s="320"/>
      <c r="R73" s="320"/>
      <c r="S73" s="320"/>
      <c r="T73" s="320"/>
      <c r="U73" s="320"/>
      <c r="V73" s="321"/>
      <c r="W73" s="334">
        <f t="shared" si="29"/>
        <v>0.67990035808812077</v>
      </c>
      <c r="X73" s="335" t="str">
        <f t="shared" si="30"/>
        <v/>
      </c>
      <c r="Y73" s="301"/>
      <c r="Z73" s="301"/>
      <c r="AA73" s="301">
        <f t="shared" si="18"/>
        <v>0</v>
      </c>
      <c r="AB73" s="68">
        <f t="shared" si="16"/>
        <v>0</v>
      </c>
      <c r="AC73" s="301" t="e">
        <f t="shared" si="17"/>
        <v>#DIV/0!</v>
      </c>
      <c r="AD73" s="301">
        <v>3</v>
      </c>
      <c r="AE73" s="322"/>
      <c r="AF73" s="323">
        <f>COUNTIFS('Detalii blocuri'!AI:AI,"*/planuri*",'Detalii blocuri'!E:E,C73,'Detalii blocuri'!F:F,D73)/AJ73</f>
        <v>0.4</v>
      </c>
      <c r="AG73" s="324">
        <f>COUNTIFS('Detalii blocuri'!K:K,"&gt;0",'Detalii blocuri'!E:E,C73,'Detalii blocuri'!F:F,D73)/AJ73</f>
        <v>0.8</v>
      </c>
      <c r="AH73" s="324">
        <f>COUNTIFS('Detalii blocuri'!N:N,"&gt;0",'Detalii blocuri'!E:E,C73,'Detalii blocuri'!F:F,D73)/AJ73</f>
        <v>0.4</v>
      </c>
      <c r="AI73" s="325">
        <f t="shared" si="19"/>
        <v>1</v>
      </c>
      <c r="AJ73" s="326">
        <f>COUNTIFS('Detalii blocuri'!C:C,"&gt;0",'Detalii blocuri'!E:E,C73,'Detalii blocuri'!F:F,D73)</f>
        <v>5</v>
      </c>
      <c r="AK73" s="47">
        <f>SUMIFS('Detalii blocuri'!K:K,'Detalii blocuri'!E:E,C73,'Detalii blocuri'!F:F,D73)</f>
        <v>10</v>
      </c>
      <c r="AL73" s="47">
        <f>SUMIFS('Detalii blocuri'!N:N,'Detalii blocuri'!E:E,C73,'Detalii blocuri'!F:F,D73)</f>
        <v>80</v>
      </c>
      <c r="AM73" s="327">
        <f t="shared" si="20"/>
        <v>8</v>
      </c>
      <c r="AN73" s="65">
        <f>COUNTIFS('Detalii blocuri'!C:C,"&gt;0",'Detalii blocuri'!J:J,"da*",'Detalii blocuri'!E:E,C73,'Detalii blocuri'!F:F,D73)/AJ73</f>
        <v>0</v>
      </c>
      <c r="AO73" s="66">
        <f>SUMIFS('Detalii blocuri'!K:K,'Detalii blocuri'!J:J,"da*",'Detalii blocuri'!E:E,C73,'Detalii blocuri'!F:F,D73)/AK73</f>
        <v>0</v>
      </c>
      <c r="AP73" s="67">
        <f>SUMIFS('Detalii blocuri'!N:N,'Detalii blocuri'!J:J,"da*",'Detalii blocuri'!E:E,C73,'Detalii blocuri'!F:F,D73)/AL73</f>
        <v>0</v>
      </c>
      <c r="AQ73" s="328">
        <f>SUMIFS('Detalii blocuri'!N:N,'Detalii blocuri'!AD:AD,"*cf1*",'Detalii blocuri'!E:E,C73,'Detalii blocuri'!F:F,D73)/AL73</f>
        <v>0</v>
      </c>
      <c r="AR73" s="329">
        <f>SUMIFS('Detalii blocuri'!N:N,'Detalii blocuri'!AD:AD,"*cf2*",'Detalii blocuri'!E:E,C73,'Detalii blocuri'!F:F,D73)/AL73</f>
        <v>1</v>
      </c>
      <c r="AS73" s="330">
        <f>SUMIFS('Detalii blocuri'!N:N,'Detalii blocuri'!AD:AD,"*cf3*",'Detalii blocuri'!E:E,C73,'Detalii blocuri'!F:F,D73)/AL73</f>
        <v>0</v>
      </c>
      <c r="AT73" s="330">
        <f>SUMIFS('Detalii blocuri'!N:N,'Detalii blocuri'!AD:AD,"*cămin*",'Detalii blocuri'!E:E,C73,'Detalii blocuri'!F:F,D73)/AL73</f>
        <v>0</v>
      </c>
      <c r="AU73" s="330">
        <f t="shared" si="21"/>
        <v>0</v>
      </c>
      <c r="AV73" s="331">
        <f>SUMIFS('Detalii blocuri'!O:O,'Detalii blocuri'!E:E,C73,'Detalii blocuri'!F:F,D73)</f>
        <v>0</v>
      </c>
      <c r="AW73" s="332">
        <f>SUMIFS('Detalii blocuri'!P:P,'Detalii blocuri'!E:E,C73,'Detalii blocuri'!F:F,D73)</f>
        <v>0</v>
      </c>
      <c r="AX73" s="332">
        <f>SUMIFS('Detalii blocuri'!Q:Q,'Detalii blocuri'!E:E,C73,'Detalii blocuri'!F:F,D73)</f>
        <v>44</v>
      </c>
      <c r="AY73" s="332">
        <f>SUMIFS('Detalii blocuri'!R:R,'Detalii blocuri'!E:E,C73,'Detalii blocuri'!F:F,D73)</f>
        <v>36</v>
      </c>
      <c r="AZ73" s="332">
        <f>SUMIFS('Detalii blocuri'!S:S,'Detalii blocuri'!E:E,C73,'Detalii blocuri'!F:F,D73)</f>
        <v>0</v>
      </c>
      <c r="BA73" s="332">
        <f>SUMIFS('Detalii blocuri'!T:T,'Detalii blocuri'!E:E,C73,'Detalii blocuri'!F:F,D73)</f>
        <v>0</v>
      </c>
      <c r="BB73" s="333">
        <f t="shared" si="22"/>
        <v>0</v>
      </c>
      <c r="BC73" s="100">
        <f t="shared" si="23"/>
        <v>0</v>
      </c>
      <c r="BD73" s="97">
        <f t="shared" si="24"/>
        <v>0</v>
      </c>
      <c r="BE73" s="97">
        <f t="shared" si="25"/>
        <v>0.55000000000000004</v>
      </c>
      <c r="BF73" s="97">
        <f t="shared" si="26"/>
        <v>0.45</v>
      </c>
      <c r="BG73" s="97">
        <f t="shared" si="27"/>
        <v>0</v>
      </c>
      <c r="BH73" s="98">
        <f t="shared" si="28"/>
        <v>0</v>
      </c>
      <c r="BI73" s="105">
        <f>COUNTIFS('Detalii blocuri'!$E:$E,$C73,'Detalii blocuri'!$F:$F,$D73,'Detalii blocuri'!$AB:$AB,BI$4)</f>
        <v>0</v>
      </c>
      <c r="BJ73" s="106">
        <f>COUNTIFS('Detalii blocuri'!$E:$E,$C73,'Detalii blocuri'!$F:$F,$D73,'Detalii blocuri'!$AB:$AB,BJ$4)</f>
        <v>0</v>
      </c>
      <c r="BK73" s="106">
        <f>COUNTIFS('Detalii blocuri'!$E:$E,$C73,'Detalii blocuri'!$F:$F,$D73,'Detalii blocuri'!$AB:$AB,BK$4)</f>
        <v>0</v>
      </c>
      <c r="BL73" s="106">
        <f>COUNTIFS('Detalii blocuri'!$E:$E,$C73,'Detalii blocuri'!$F:$F,$D73,'Detalii blocuri'!$AB:$AB,BL$4)</f>
        <v>2</v>
      </c>
      <c r="BM73" s="106">
        <f>COUNTIFS('Detalii blocuri'!$E:$E,$C73,'Detalii blocuri'!$F:$F,$D73,'Detalii blocuri'!$AB:$AB,BM$4)</f>
        <v>0</v>
      </c>
      <c r="BN73" s="45">
        <f>COUNTIFS('Detalii blocuri'!$E:$E,$C73,'Detalii blocuri'!$F:$F,$D73,'Detalii blocuri'!$AB:$AB,BN$4)</f>
        <v>0</v>
      </c>
      <c r="BO73" s="106">
        <f>COUNTIFS('Detalii blocuri'!$E:$E,$C73,'Detalii blocuri'!$F:$F,$D73,'Detalii blocuri'!$AB:$AB,BO$4)</f>
        <v>2</v>
      </c>
      <c r="BP73" s="106">
        <f>COUNTIFS('Detalii blocuri'!$E:$E,$C73,'Detalii blocuri'!$F:$F,$D73,'Detalii blocuri'!$AB:$AB,BP$4)</f>
        <v>0</v>
      </c>
      <c r="BQ73" s="45">
        <f>COUNTIFS('Detalii blocuri'!$E:$E,$C73,'Detalii blocuri'!$F:$F,$D73,'Detalii blocuri'!$AB:$AB,BQ$4)</f>
        <v>0</v>
      </c>
      <c r="BR73" s="106">
        <f>COUNTIFS('Detalii blocuri'!$E:$E,$C73,'Detalii blocuri'!$F:$F,$D73,'Detalii blocuri'!$AB:$AB,BR$4)</f>
        <v>0</v>
      </c>
      <c r="BS73" s="106">
        <f>COUNTIFS('Detalii blocuri'!$E:$E,$C73,'Detalii blocuri'!$F:$F,$D73,'Detalii blocuri'!$AB:$AB,BS$4)</f>
        <v>0</v>
      </c>
      <c r="BT73" s="45">
        <f>COUNTIFS('Detalii blocuri'!$E:$E,$C73,'Detalii blocuri'!$F:$F,$D73,'Detalii blocuri'!$AB:$AB,BT$4)</f>
        <v>0</v>
      </c>
      <c r="BU73" s="106">
        <f>COUNTIFS('Detalii blocuri'!$E:$E,$C73,'Detalii blocuri'!$F:$F,$D73,'Detalii blocuri'!$AB:$AB,BU$4)</f>
        <v>0</v>
      </c>
      <c r="BV73" s="106">
        <f>COUNTIFS('Detalii blocuri'!$E:$E,$C73,'Detalii blocuri'!$F:$F,$D73,'Detalii blocuri'!$AB:$AB,BV$4)</f>
        <v>1</v>
      </c>
      <c r="BW73" s="107">
        <f>SUMIFS('Detalii blocuri'!$K:$K,'Detalii blocuri'!$E:$E,$C73,'Detalii blocuri'!$F:$F,$D73,'Detalii blocuri'!$AB:$AB,BW$4)</f>
        <v>0</v>
      </c>
      <c r="BX73" s="108">
        <f>SUMIFS('Detalii blocuri'!$K:$K,'Detalii blocuri'!$E:$E,$C73,'Detalii blocuri'!$F:$F,$D73,'Detalii blocuri'!$AB:$AB,BX$4)</f>
        <v>0</v>
      </c>
      <c r="BY73" s="108">
        <f>SUMIFS('Detalii blocuri'!$K:$K,'Detalii blocuri'!$E:$E,$C73,'Detalii blocuri'!$F:$F,$D73,'Detalii blocuri'!$AB:$AB,BY$4)</f>
        <v>0</v>
      </c>
      <c r="BZ73" s="108">
        <f>SUMIFS('Detalii blocuri'!$K:$K,'Detalii blocuri'!$E:$E,$C73,'Detalii blocuri'!$F:$F,$D73,'Detalii blocuri'!$AB:$AB,BZ$4)</f>
        <v>6</v>
      </c>
      <c r="CA73" s="108">
        <f>SUMIFS('Detalii blocuri'!$K:$K,'Detalii blocuri'!$E:$E,$C73,'Detalii blocuri'!$F:$F,$D73,'Detalii blocuri'!$AB:$AB,CA$4)</f>
        <v>0</v>
      </c>
      <c r="CB73" s="46">
        <f>SUMIFS('Detalii blocuri'!$K:$K,'Detalii blocuri'!$E:$E,$C73,'Detalii blocuri'!$F:$F,$D73,'Detalii blocuri'!$AB:$AB,CB$4)</f>
        <v>0</v>
      </c>
      <c r="CC73" s="108">
        <f>SUMIFS('Detalii blocuri'!$K:$K,'Detalii blocuri'!$E:$E,$C73,'Detalii blocuri'!$F:$F,$D73,'Detalii blocuri'!$AB:$AB,CC$4)</f>
        <v>4</v>
      </c>
      <c r="CD73" s="108">
        <f>SUMIFS('Detalii blocuri'!$K:$K,'Detalii blocuri'!$E:$E,$C73,'Detalii blocuri'!$F:$F,$D73,'Detalii blocuri'!$AB:$AB,CD$4)</f>
        <v>0</v>
      </c>
      <c r="CE73" s="46">
        <f>SUMIFS('Detalii blocuri'!$K:$K,'Detalii blocuri'!$E:$E,$C73,'Detalii blocuri'!$F:$F,$D73,'Detalii blocuri'!$AB:$AB,CE$4)</f>
        <v>0</v>
      </c>
      <c r="CF73" s="108">
        <f>SUMIFS('Detalii blocuri'!$K:$K,'Detalii blocuri'!$E:$E,$C73,'Detalii blocuri'!$F:$F,$D73,'Detalii blocuri'!$AB:$AB,CF$4)</f>
        <v>0</v>
      </c>
      <c r="CG73" s="108">
        <f>SUMIFS('Detalii blocuri'!$K:$K,'Detalii blocuri'!$E:$E,$C73,'Detalii blocuri'!$F:$F,$D73,'Detalii blocuri'!$AB:$AB,CG$4)</f>
        <v>0</v>
      </c>
      <c r="CH73" s="46">
        <f>SUMIFS('Detalii blocuri'!$K:$K,'Detalii blocuri'!$E:$E,$C73,'Detalii blocuri'!$F:$F,$D73,'Detalii blocuri'!$AB:$AB,CH$4)</f>
        <v>0</v>
      </c>
      <c r="CI73" s="108">
        <f>SUMIFS('Detalii blocuri'!$K:$K,'Detalii blocuri'!$E:$E,$C73,'Detalii blocuri'!$F:$F,$D73,'Detalii blocuri'!$AB:$AB,CI$4)</f>
        <v>0</v>
      </c>
      <c r="CJ73" s="108">
        <f>SUMIFS('Detalii blocuri'!$K:$K,'Detalii blocuri'!$E:$E,$C73,'Detalii blocuri'!$F:$F,$D73,'Detalii blocuri'!$AB:$AB,CJ$4)</f>
        <v>0</v>
      </c>
      <c r="CK73" s="109">
        <f>SUMIFS('Detalii blocuri'!$N:$N,'Detalii blocuri'!$E:$E,$C73,'Detalii blocuri'!$F:$F,$D73,'Detalii blocuri'!$AB:$AB,BW$4)</f>
        <v>0</v>
      </c>
      <c r="CL73" s="110">
        <f>SUMIFS('Detalii blocuri'!$N:$N,'Detalii blocuri'!$E:$E,$C73,'Detalii blocuri'!$F:$F,$D73,'Detalii blocuri'!$AB:$AB,BX$4)</f>
        <v>0</v>
      </c>
      <c r="CM73" s="110">
        <f>SUMIFS('Detalii blocuri'!$N:$N,'Detalii blocuri'!$E:$E,$C73,'Detalii blocuri'!$F:$F,$D73,'Detalii blocuri'!$AB:$AB,BY$4)</f>
        <v>0</v>
      </c>
      <c r="CN73" s="110">
        <f>SUMIFS('Detalii blocuri'!$N:$N,'Detalii blocuri'!$E:$E,$C73,'Detalii blocuri'!$F:$F,$D73,'Detalii blocuri'!$AB:$AB,BZ$4)</f>
        <v>0</v>
      </c>
      <c r="CO73" s="110">
        <f>SUMIFS('Detalii blocuri'!$N:$N,'Detalii blocuri'!$E:$E,$C73,'Detalii blocuri'!$F:$F,$D73,'Detalii blocuri'!$AB:$AB,CA$4)</f>
        <v>0</v>
      </c>
      <c r="CP73" s="48">
        <f>SUMIFS('Detalii blocuri'!$N:$N,'Detalii blocuri'!$E:$E,$C73,'Detalii blocuri'!$F:$F,$D73,'Detalii blocuri'!$AB:$AB,CB$4)</f>
        <v>0</v>
      </c>
      <c r="CQ73" s="110">
        <f>SUMIFS('Detalii blocuri'!$N:$N,'Detalii blocuri'!$E:$E,$C73,'Detalii blocuri'!$F:$F,$D73,'Detalii blocuri'!$AB:$AB,CC$4)</f>
        <v>80</v>
      </c>
      <c r="CR73" s="110">
        <f>SUMIFS('Detalii blocuri'!$N:$N,'Detalii blocuri'!$E:$E,$C73,'Detalii blocuri'!$F:$F,$D73,'Detalii blocuri'!$AB:$AB,CD$4)</f>
        <v>0</v>
      </c>
      <c r="CS73" s="48">
        <f>SUMIFS('Detalii blocuri'!$N:$N,'Detalii blocuri'!$E:$E,$C73,'Detalii blocuri'!$F:$F,$D73,'Detalii blocuri'!$AB:$AB,CE$4)</f>
        <v>0</v>
      </c>
      <c r="CT73" s="110">
        <f>SUMIFS('Detalii blocuri'!$N:$N,'Detalii blocuri'!$E:$E,$C73,'Detalii blocuri'!$F:$F,$D73,'Detalii blocuri'!$AB:$AB,CF$4)</f>
        <v>0</v>
      </c>
      <c r="CU73" s="110">
        <f>SUMIFS('Detalii blocuri'!$N:$N,'Detalii blocuri'!$E:$E,$C73,'Detalii blocuri'!$F:$F,$D73,'Detalii blocuri'!$AB:$AB,CG$4)</f>
        <v>0</v>
      </c>
      <c r="CV73" s="48">
        <f>SUMIFS('Detalii blocuri'!$N:$N,'Detalii blocuri'!$E:$E,$C73,'Detalii blocuri'!$F:$F,$D73,'Detalii blocuri'!$AB:$AB,CH$4)</f>
        <v>0</v>
      </c>
      <c r="CW73" s="110">
        <f>SUMIFS('Detalii blocuri'!$N:$N,'Detalii blocuri'!$E:$E,$C73,'Detalii blocuri'!$F:$F,$D73,'Detalii blocuri'!$AB:$AB,CI$4)</f>
        <v>0</v>
      </c>
      <c r="CX73" s="110">
        <f>SUMIFS('Detalii blocuri'!$N:$N,'Detalii blocuri'!$E:$E,$C73,'Detalii blocuri'!$F:$F,$D73,'Detalii blocuri'!$AB:$AB,CJ$4)</f>
        <v>0</v>
      </c>
      <c r="CY73" s="111">
        <f>COUNTIFS('Detalii blocuri'!$E:$E,$C73,'Detalii blocuri'!$F:$F,$D73,'Detalii blocuri'!$L:$L,CY$3)</f>
        <v>0</v>
      </c>
      <c r="CZ73" s="112">
        <f>COUNTIFS('Detalii blocuri'!$E:$E,$C73,'Detalii blocuri'!$F:$F,$D73,'Detalii blocuri'!$L:$L,CZ$3)</f>
        <v>0</v>
      </c>
      <c r="DA73" s="112">
        <f>COUNTIFS('Detalii blocuri'!$E:$E,$C73,'Detalii blocuri'!$F:$F,$D73,'Detalii blocuri'!$L:$L,DA$3)</f>
        <v>2</v>
      </c>
      <c r="DB73" s="112">
        <f>COUNTIFS('Detalii blocuri'!$E:$E,$C73,'Detalii blocuri'!$F:$F,$D73,'Detalii blocuri'!$L:$L,DB$3)</f>
        <v>0</v>
      </c>
      <c r="DC73" s="112">
        <f>COUNTIFS('Detalii blocuri'!$E:$E,$C73,'Detalii blocuri'!$F:$F,$D73,'Detalii blocuri'!$L:$L,DC$3)</f>
        <v>2</v>
      </c>
      <c r="DD73" s="140">
        <f>COUNTIFS('Detalii blocuri'!$E:$E,$C73,'Detalii blocuri'!$F:$F,$D73,'Detalii blocuri'!$L:$L,DD$3)</f>
        <v>0</v>
      </c>
      <c r="DE73" s="112">
        <f>COUNTIFS('Detalii blocuri'!$E:$E,$C73,'Detalii blocuri'!$F:$F,$D73,'Detalii blocuri'!$L:$L,DE$3)</f>
        <v>0</v>
      </c>
      <c r="DF73" s="112">
        <f>COUNTIFS('Detalii blocuri'!$E:$E,$C73,'Detalii blocuri'!$F:$F,$D73,'Detalii blocuri'!$L:$L,DF$3)</f>
        <v>0</v>
      </c>
      <c r="DG73" s="112">
        <f>COUNTIFS('Detalii blocuri'!$E:$E,$C73,'Detalii blocuri'!$F:$F,$D73,'Detalii blocuri'!$L:$L,DG$3)</f>
        <v>0</v>
      </c>
      <c r="DH73" s="112">
        <f>COUNTIFS('Detalii blocuri'!$E:$E,$C73,'Detalii blocuri'!$F:$F,$D73,'Detalii blocuri'!$L:$L,DH$3)</f>
        <v>0</v>
      </c>
      <c r="DI73" s="140">
        <f>COUNTIFS('Detalii blocuri'!$E:$E,$C73,'Detalii blocuri'!$F:$F,$D73,'Detalii blocuri'!$L:$L,DI$3)</f>
        <v>0</v>
      </c>
      <c r="DJ73" s="112">
        <f>COUNTIFS('Detalii blocuri'!$E:$E,$C73,'Detalii blocuri'!$F:$F,$D73,'Detalii blocuri'!$L:$L,DJ$3)</f>
        <v>0</v>
      </c>
      <c r="DK73" s="112">
        <f>COUNTIFS('Detalii blocuri'!$E:$E,$C73,'Detalii blocuri'!$F:$F,$D73,'Detalii blocuri'!$L:$L,DK$3)</f>
        <v>0</v>
      </c>
      <c r="DL73" s="112">
        <f>COUNTIFS('Detalii blocuri'!$E:$E,$C73,'Detalii blocuri'!$F:$F,$D73,'Detalii blocuri'!$L:$L,DL$3)</f>
        <v>0</v>
      </c>
      <c r="DM73" s="112">
        <f>COUNTIFS('Detalii blocuri'!$E:$E,$C73,'Detalii blocuri'!$F:$F,$D73,'Detalii blocuri'!$L:$L,DM$3)</f>
        <v>0</v>
      </c>
      <c r="DN73" s="140">
        <f>COUNTIFS('Detalii blocuri'!$E:$E,$C73,'Detalii blocuri'!$F:$F,$D73,'Detalii blocuri'!$L:$L,DN$3)</f>
        <v>0</v>
      </c>
      <c r="DO73" s="112">
        <f>COUNTIFS('Detalii blocuri'!$E:$E,$C73,'Detalii blocuri'!$F:$F,$D73,'Detalii blocuri'!$L:$L,DO$3)</f>
        <v>0</v>
      </c>
      <c r="DP73" s="112">
        <f>COUNTIFS('Detalii blocuri'!$E:$E,$C73,'Detalii blocuri'!$F:$F,$D73,'Detalii blocuri'!$L:$L,DP$3)</f>
        <v>0</v>
      </c>
      <c r="DQ73" s="112">
        <f>COUNTIFS('Detalii blocuri'!$E:$E,$C73,'Detalii blocuri'!$F:$F,$D73,'Detalii blocuri'!$L:$L,DQ$3)</f>
        <v>0</v>
      </c>
      <c r="DR73" s="112">
        <f>COUNTIFS('Detalii blocuri'!$E:$E,$C73,'Detalii blocuri'!$F:$F,$D73,'Detalii blocuri'!$L:$L,DR$3)</f>
        <v>0</v>
      </c>
      <c r="DS73" s="140">
        <f>COUNTIFS('Detalii blocuri'!$E:$E,$C73,'Detalii blocuri'!$F:$F,$D73,'Detalii blocuri'!$L:$L,DS$3)</f>
        <v>0</v>
      </c>
      <c r="DT73" s="112">
        <f>COUNTIFS('Detalii blocuri'!$E:$E,$C73,'Detalii blocuri'!$F:$F,$D73,'Detalii blocuri'!$L:$L,DT$3)</f>
        <v>0</v>
      </c>
      <c r="DU73" s="112">
        <f>COUNTIFS('Detalii blocuri'!$E:$E,$C73,'Detalii blocuri'!$F:$F,$D73,'Detalii blocuri'!$L:$L,DU$3)</f>
        <v>0</v>
      </c>
      <c r="DV73" s="112">
        <f>COUNTIFS('Detalii blocuri'!$E:$E,$C73,'Detalii blocuri'!$F:$F,$D73,'Detalii blocuri'!$L:$L,DV$3)</f>
        <v>0</v>
      </c>
      <c r="DW73" s="112">
        <f>COUNTIFS('Detalii blocuri'!$E:$E,$C73,'Detalii blocuri'!$F:$F,$D73,'Detalii blocuri'!$L:$L,DW$3)</f>
        <v>0</v>
      </c>
      <c r="DX73" s="140">
        <f>COUNTIFS('Detalii blocuri'!$E:$E,$C73,'Detalii blocuri'!$F:$F,$D73,'Detalii blocuri'!$L:$L,DX$3)</f>
        <v>0</v>
      </c>
      <c r="DY73" s="112">
        <f>COUNTIFS('Detalii blocuri'!$E:$E,$C73,'Detalii blocuri'!$F:$F,$D73,'Detalii blocuri'!$L:$L,DY$3)</f>
        <v>0</v>
      </c>
      <c r="DZ73" s="112">
        <f>COUNTIFS('Detalii blocuri'!$E:$E,$C73,'Detalii blocuri'!$F:$F,$D73,'Detalii blocuri'!$L:$L,DZ$3)</f>
        <v>0</v>
      </c>
      <c r="EA73" s="112">
        <f>COUNTIFS('Detalii blocuri'!$E:$E,$C73,'Detalii blocuri'!$F:$F,$D73,'Detalii blocuri'!$L:$L,EA$3)</f>
        <v>0</v>
      </c>
    </row>
    <row r="74" spans="2:131">
      <c r="B74" s="258" t="s">
        <v>650</v>
      </c>
      <c r="C74" s="363" t="s">
        <v>206</v>
      </c>
      <c r="D74" s="261" t="s">
        <v>1089</v>
      </c>
      <c r="E74" s="261"/>
      <c r="F74" s="262" t="s">
        <v>1054</v>
      </c>
      <c r="G74" s="300" t="s">
        <v>9</v>
      </c>
      <c r="H74" s="257" t="s">
        <v>9</v>
      </c>
      <c r="I74" s="318"/>
      <c r="J74" s="259">
        <v>47.08</v>
      </c>
      <c r="K74" s="259">
        <v>23.52</v>
      </c>
      <c r="L74" s="319">
        <v>1180</v>
      </c>
      <c r="M74" s="320">
        <v>1412</v>
      </c>
      <c r="N74" s="320">
        <v>1701</v>
      </c>
      <c r="O74" s="320">
        <v>1812</v>
      </c>
      <c r="P74" s="320"/>
      <c r="Q74" s="320"/>
      <c r="R74" s="320"/>
      <c r="S74" s="320"/>
      <c r="T74" s="320"/>
      <c r="U74" s="320"/>
      <c r="V74" s="321"/>
      <c r="W74" s="334">
        <f t="shared" si="29"/>
        <v>0.65121412803532008</v>
      </c>
      <c r="X74" s="335" t="str">
        <f t="shared" si="30"/>
        <v/>
      </c>
      <c r="Y74" s="301"/>
      <c r="Z74" s="301"/>
      <c r="AA74" s="301">
        <f t="shared" si="18"/>
        <v>0</v>
      </c>
      <c r="AB74" s="68">
        <f t="shared" si="16"/>
        <v>0</v>
      </c>
      <c r="AC74" s="301" t="e">
        <f t="shared" si="17"/>
        <v>#DIV/0!</v>
      </c>
      <c r="AD74" s="301">
        <v>3</v>
      </c>
      <c r="AE74" s="322"/>
      <c r="AF74" s="323" t="e">
        <f>COUNTIFS('Detalii blocuri'!AI:AI,"*/planuri*",'Detalii blocuri'!E:E,C74,'Detalii blocuri'!F:F,D74)/AJ74</f>
        <v>#DIV/0!</v>
      </c>
      <c r="AG74" s="324" t="e">
        <f>COUNTIFS('Detalii blocuri'!K:K,"&gt;0",'Detalii blocuri'!E:E,C74,'Detalii blocuri'!F:F,D74)/AJ74</f>
        <v>#DIV/0!</v>
      </c>
      <c r="AH74" s="324" t="e">
        <f>COUNTIFS('Detalii blocuri'!N:N,"&gt;0",'Detalii blocuri'!E:E,C74,'Detalii blocuri'!F:F,D74)/AJ74</f>
        <v>#DIV/0!</v>
      </c>
      <c r="AI74" s="325" t="e">
        <f t="shared" si="19"/>
        <v>#DIV/0!</v>
      </c>
      <c r="AJ74" s="326">
        <f>COUNTIFS('Detalii blocuri'!C:C,"&gt;0",'Detalii blocuri'!E:E,C74,'Detalii blocuri'!F:F,D74)</f>
        <v>0</v>
      </c>
      <c r="AK74" s="47">
        <f>SUMIFS('Detalii blocuri'!K:K,'Detalii blocuri'!E:E,C74,'Detalii blocuri'!F:F,D74)</f>
        <v>0</v>
      </c>
      <c r="AL74" s="47">
        <f>SUMIFS('Detalii blocuri'!N:N,'Detalii blocuri'!E:E,C74,'Detalii blocuri'!F:F,D74)</f>
        <v>0</v>
      </c>
      <c r="AM74" s="327" t="e">
        <f t="shared" si="20"/>
        <v>#DIV/0!</v>
      </c>
      <c r="AN74" s="65" t="e">
        <f>COUNTIFS('Detalii blocuri'!C:C,"&gt;0",'Detalii blocuri'!J:J,"da*",'Detalii blocuri'!E:E,C74,'Detalii blocuri'!F:F,D74)/AJ74</f>
        <v>#DIV/0!</v>
      </c>
      <c r="AO74" s="66" t="e">
        <f>SUMIFS('Detalii blocuri'!K:K,'Detalii blocuri'!J:J,"da*",'Detalii blocuri'!E:E,C74,'Detalii blocuri'!F:F,D74)/AK74</f>
        <v>#DIV/0!</v>
      </c>
      <c r="AP74" s="67" t="e">
        <f>SUMIFS('Detalii blocuri'!N:N,'Detalii blocuri'!J:J,"da*",'Detalii blocuri'!E:E,C74,'Detalii blocuri'!F:F,D74)/AL74</f>
        <v>#DIV/0!</v>
      </c>
      <c r="AQ74" s="328" t="e">
        <f>SUMIFS('Detalii blocuri'!N:N,'Detalii blocuri'!AD:AD,"*cf1*",'Detalii blocuri'!E:E,C74,'Detalii blocuri'!F:F,D74)/AL74</f>
        <v>#DIV/0!</v>
      </c>
      <c r="AR74" s="329" t="e">
        <f>SUMIFS('Detalii blocuri'!N:N,'Detalii blocuri'!AD:AD,"*cf2*",'Detalii blocuri'!E:E,C74,'Detalii blocuri'!F:F,D74)/AL74</f>
        <v>#DIV/0!</v>
      </c>
      <c r="AS74" s="330" t="e">
        <f>SUMIFS('Detalii blocuri'!N:N,'Detalii blocuri'!AD:AD,"*cf3*",'Detalii blocuri'!E:E,C74,'Detalii blocuri'!F:F,D74)/AL74</f>
        <v>#DIV/0!</v>
      </c>
      <c r="AT74" s="330" t="e">
        <f>SUMIFS('Detalii blocuri'!N:N,'Detalii blocuri'!AD:AD,"*cămin*",'Detalii blocuri'!E:E,C74,'Detalii blocuri'!F:F,D74)/AL74</f>
        <v>#DIV/0!</v>
      </c>
      <c r="AU74" s="330" t="e">
        <f t="shared" si="21"/>
        <v>#DIV/0!</v>
      </c>
      <c r="AV74" s="331">
        <f>SUMIFS('Detalii blocuri'!O:O,'Detalii blocuri'!E:E,C74,'Detalii blocuri'!F:F,D74)</f>
        <v>0</v>
      </c>
      <c r="AW74" s="332">
        <f>SUMIFS('Detalii blocuri'!P:P,'Detalii blocuri'!E:E,C74,'Detalii blocuri'!F:F,D74)</f>
        <v>0</v>
      </c>
      <c r="AX74" s="332">
        <f>SUMIFS('Detalii blocuri'!Q:Q,'Detalii blocuri'!E:E,C74,'Detalii blocuri'!F:F,D74)</f>
        <v>0</v>
      </c>
      <c r="AY74" s="332">
        <f>SUMIFS('Detalii blocuri'!R:R,'Detalii blocuri'!E:E,C74,'Detalii blocuri'!F:F,D74)</f>
        <v>0</v>
      </c>
      <c r="AZ74" s="332">
        <f>SUMIFS('Detalii blocuri'!S:S,'Detalii blocuri'!E:E,C74,'Detalii blocuri'!F:F,D74)</f>
        <v>0</v>
      </c>
      <c r="BA74" s="332">
        <f>SUMIFS('Detalii blocuri'!T:T,'Detalii blocuri'!E:E,C74,'Detalii blocuri'!F:F,D74)</f>
        <v>0</v>
      </c>
      <c r="BB74" s="333">
        <f t="shared" si="22"/>
        <v>0</v>
      </c>
      <c r="BC74" s="100" t="e">
        <f t="shared" si="23"/>
        <v>#DIV/0!</v>
      </c>
      <c r="BD74" s="97" t="e">
        <f t="shared" si="24"/>
        <v>#DIV/0!</v>
      </c>
      <c r="BE74" s="97" t="e">
        <f t="shared" si="25"/>
        <v>#DIV/0!</v>
      </c>
      <c r="BF74" s="97" t="e">
        <f t="shared" si="26"/>
        <v>#DIV/0!</v>
      </c>
      <c r="BG74" s="97" t="e">
        <f t="shared" si="27"/>
        <v>#DIV/0!</v>
      </c>
      <c r="BH74" s="98" t="e">
        <f t="shared" si="28"/>
        <v>#DIV/0!</v>
      </c>
      <c r="BI74" s="105">
        <f>COUNTIFS('Detalii blocuri'!$E:$E,$C74,'Detalii blocuri'!$F:$F,$D74,'Detalii blocuri'!$AB:$AB,BI$4)</f>
        <v>0</v>
      </c>
      <c r="BJ74" s="106">
        <f>COUNTIFS('Detalii blocuri'!$E:$E,$C74,'Detalii blocuri'!$F:$F,$D74,'Detalii blocuri'!$AB:$AB,BJ$4)</f>
        <v>0</v>
      </c>
      <c r="BK74" s="106">
        <f>COUNTIFS('Detalii blocuri'!$E:$E,$C74,'Detalii blocuri'!$F:$F,$D74,'Detalii blocuri'!$AB:$AB,BK$4)</f>
        <v>0</v>
      </c>
      <c r="BL74" s="106">
        <f>COUNTIFS('Detalii blocuri'!$E:$E,$C74,'Detalii blocuri'!$F:$F,$D74,'Detalii blocuri'!$AB:$AB,BL$4)</f>
        <v>0</v>
      </c>
      <c r="BM74" s="106">
        <f>COUNTIFS('Detalii blocuri'!$E:$E,$C74,'Detalii blocuri'!$F:$F,$D74,'Detalii blocuri'!$AB:$AB,BM$4)</f>
        <v>0</v>
      </c>
      <c r="BN74" s="45">
        <f>COUNTIFS('Detalii blocuri'!$E:$E,$C74,'Detalii blocuri'!$F:$F,$D74,'Detalii blocuri'!$AB:$AB,BN$4)</f>
        <v>0</v>
      </c>
      <c r="BO74" s="106">
        <f>COUNTIFS('Detalii blocuri'!$E:$E,$C74,'Detalii blocuri'!$F:$F,$D74,'Detalii blocuri'!$AB:$AB,BO$4)</f>
        <v>0</v>
      </c>
      <c r="BP74" s="106">
        <f>COUNTIFS('Detalii blocuri'!$E:$E,$C74,'Detalii blocuri'!$F:$F,$D74,'Detalii blocuri'!$AB:$AB,BP$4)</f>
        <v>0</v>
      </c>
      <c r="BQ74" s="45">
        <f>COUNTIFS('Detalii blocuri'!$E:$E,$C74,'Detalii blocuri'!$F:$F,$D74,'Detalii blocuri'!$AB:$AB,BQ$4)</f>
        <v>0</v>
      </c>
      <c r="BR74" s="106">
        <f>COUNTIFS('Detalii blocuri'!$E:$E,$C74,'Detalii blocuri'!$F:$F,$D74,'Detalii blocuri'!$AB:$AB,BR$4)</f>
        <v>0</v>
      </c>
      <c r="BS74" s="106">
        <f>COUNTIFS('Detalii blocuri'!$E:$E,$C74,'Detalii blocuri'!$F:$F,$D74,'Detalii blocuri'!$AB:$AB,BS$4)</f>
        <v>0</v>
      </c>
      <c r="BT74" s="45">
        <f>COUNTIFS('Detalii blocuri'!$E:$E,$C74,'Detalii blocuri'!$F:$F,$D74,'Detalii blocuri'!$AB:$AB,BT$4)</f>
        <v>0</v>
      </c>
      <c r="BU74" s="106">
        <f>COUNTIFS('Detalii blocuri'!$E:$E,$C74,'Detalii blocuri'!$F:$F,$D74,'Detalii blocuri'!$AB:$AB,BU$4)</f>
        <v>0</v>
      </c>
      <c r="BV74" s="106">
        <f>COUNTIFS('Detalii blocuri'!$E:$E,$C74,'Detalii blocuri'!$F:$F,$D74,'Detalii blocuri'!$AB:$AB,BV$4)</f>
        <v>0</v>
      </c>
      <c r="BW74" s="107">
        <f>SUMIFS('Detalii blocuri'!$K:$K,'Detalii blocuri'!$E:$E,$C74,'Detalii blocuri'!$F:$F,$D74,'Detalii blocuri'!$AB:$AB,BW$4)</f>
        <v>0</v>
      </c>
      <c r="BX74" s="108">
        <f>SUMIFS('Detalii blocuri'!$K:$K,'Detalii blocuri'!$E:$E,$C74,'Detalii blocuri'!$F:$F,$D74,'Detalii blocuri'!$AB:$AB,BX$4)</f>
        <v>0</v>
      </c>
      <c r="BY74" s="108">
        <f>SUMIFS('Detalii blocuri'!$K:$K,'Detalii blocuri'!$E:$E,$C74,'Detalii blocuri'!$F:$F,$D74,'Detalii blocuri'!$AB:$AB,BY$4)</f>
        <v>0</v>
      </c>
      <c r="BZ74" s="108">
        <f>SUMIFS('Detalii blocuri'!$K:$K,'Detalii blocuri'!$E:$E,$C74,'Detalii blocuri'!$F:$F,$D74,'Detalii blocuri'!$AB:$AB,BZ$4)</f>
        <v>0</v>
      </c>
      <c r="CA74" s="108">
        <f>SUMIFS('Detalii blocuri'!$K:$K,'Detalii blocuri'!$E:$E,$C74,'Detalii blocuri'!$F:$F,$D74,'Detalii blocuri'!$AB:$AB,CA$4)</f>
        <v>0</v>
      </c>
      <c r="CB74" s="46">
        <f>SUMIFS('Detalii blocuri'!$K:$K,'Detalii blocuri'!$E:$E,$C74,'Detalii blocuri'!$F:$F,$D74,'Detalii blocuri'!$AB:$AB,CB$4)</f>
        <v>0</v>
      </c>
      <c r="CC74" s="108">
        <f>SUMIFS('Detalii blocuri'!$K:$K,'Detalii blocuri'!$E:$E,$C74,'Detalii blocuri'!$F:$F,$D74,'Detalii blocuri'!$AB:$AB,CC$4)</f>
        <v>0</v>
      </c>
      <c r="CD74" s="108">
        <f>SUMIFS('Detalii blocuri'!$K:$K,'Detalii blocuri'!$E:$E,$C74,'Detalii blocuri'!$F:$F,$D74,'Detalii blocuri'!$AB:$AB,CD$4)</f>
        <v>0</v>
      </c>
      <c r="CE74" s="46">
        <f>SUMIFS('Detalii blocuri'!$K:$K,'Detalii blocuri'!$E:$E,$C74,'Detalii blocuri'!$F:$F,$D74,'Detalii blocuri'!$AB:$AB,CE$4)</f>
        <v>0</v>
      </c>
      <c r="CF74" s="108">
        <f>SUMIFS('Detalii blocuri'!$K:$K,'Detalii blocuri'!$E:$E,$C74,'Detalii blocuri'!$F:$F,$D74,'Detalii blocuri'!$AB:$AB,CF$4)</f>
        <v>0</v>
      </c>
      <c r="CG74" s="108">
        <f>SUMIFS('Detalii blocuri'!$K:$K,'Detalii blocuri'!$E:$E,$C74,'Detalii blocuri'!$F:$F,$D74,'Detalii blocuri'!$AB:$AB,CG$4)</f>
        <v>0</v>
      </c>
      <c r="CH74" s="46">
        <f>SUMIFS('Detalii blocuri'!$K:$K,'Detalii blocuri'!$E:$E,$C74,'Detalii blocuri'!$F:$F,$D74,'Detalii blocuri'!$AB:$AB,CH$4)</f>
        <v>0</v>
      </c>
      <c r="CI74" s="108">
        <f>SUMIFS('Detalii blocuri'!$K:$K,'Detalii blocuri'!$E:$E,$C74,'Detalii blocuri'!$F:$F,$D74,'Detalii blocuri'!$AB:$AB,CI$4)</f>
        <v>0</v>
      </c>
      <c r="CJ74" s="108">
        <f>SUMIFS('Detalii blocuri'!$K:$K,'Detalii blocuri'!$E:$E,$C74,'Detalii blocuri'!$F:$F,$D74,'Detalii blocuri'!$AB:$AB,CJ$4)</f>
        <v>0</v>
      </c>
      <c r="CK74" s="109">
        <f>SUMIFS('Detalii blocuri'!$N:$N,'Detalii blocuri'!$E:$E,$C74,'Detalii blocuri'!$F:$F,$D74,'Detalii blocuri'!$AB:$AB,BW$4)</f>
        <v>0</v>
      </c>
      <c r="CL74" s="110">
        <f>SUMIFS('Detalii blocuri'!$N:$N,'Detalii blocuri'!$E:$E,$C74,'Detalii blocuri'!$F:$F,$D74,'Detalii blocuri'!$AB:$AB,BX$4)</f>
        <v>0</v>
      </c>
      <c r="CM74" s="110">
        <f>SUMIFS('Detalii blocuri'!$N:$N,'Detalii blocuri'!$E:$E,$C74,'Detalii blocuri'!$F:$F,$D74,'Detalii blocuri'!$AB:$AB,BY$4)</f>
        <v>0</v>
      </c>
      <c r="CN74" s="110">
        <f>SUMIFS('Detalii blocuri'!$N:$N,'Detalii blocuri'!$E:$E,$C74,'Detalii blocuri'!$F:$F,$D74,'Detalii blocuri'!$AB:$AB,BZ$4)</f>
        <v>0</v>
      </c>
      <c r="CO74" s="110">
        <f>SUMIFS('Detalii blocuri'!$N:$N,'Detalii blocuri'!$E:$E,$C74,'Detalii blocuri'!$F:$F,$D74,'Detalii blocuri'!$AB:$AB,CA$4)</f>
        <v>0</v>
      </c>
      <c r="CP74" s="48">
        <f>SUMIFS('Detalii blocuri'!$N:$N,'Detalii blocuri'!$E:$E,$C74,'Detalii blocuri'!$F:$F,$D74,'Detalii blocuri'!$AB:$AB,CB$4)</f>
        <v>0</v>
      </c>
      <c r="CQ74" s="110">
        <f>SUMIFS('Detalii blocuri'!$N:$N,'Detalii blocuri'!$E:$E,$C74,'Detalii blocuri'!$F:$F,$D74,'Detalii blocuri'!$AB:$AB,CC$4)</f>
        <v>0</v>
      </c>
      <c r="CR74" s="110">
        <f>SUMIFS('Detalii blocuri'!$N:$N,'Detalii blocuri'!$E:$E,$C74,'Detalii blocuri'!$F:$F,$D74,'Detalii blocuri'!$AB:$AB,CD$4)</f>
        <v>0</v>
      </c>
      <c r="CS74" s="48">
        <f>SUMIFS('Detalii blocuri'!$N:$N,'Detalii blocuri'!$E:$E,$C74,'Detalii blocuri'!$F:$F,$D74,'Detalii blocuri'!$AB:$AB,CE$4)</f>
        <v>0</v>
      </c>
      <c r="CT74" s="110">
        <f>SUMIFS('Detalii blocuri'!$N:$N,'Detalii blocuri'!$E:$E,$C74,'Detalii blocuri'!$F:$F,$D74,'Detalii blocuri'!$AB:$AB,CF$4)</f>
        <v>0</v>
      </c>
      <c r="CU74" s="110">
        <f>SUMIFS('Detalii blocuri'!$N:$N,'Detalii blocuri'!$E:$E,$C74,'Detalii blocuri'!$F:$F,$D74,'Detalii blocuri'!$AB:$AB,CG$4)</f>
        <v>0</v>
      </c>
      <c r="CV74" s="48">
        <f>SUMIFS('Detalii blocuri'!$N:$N,'Detalii blocuri'!$E:$E,$C74,'Detalii blocuri'!$F:$F,$D74,'Detalii blocuri'!$AB:$AB,CH$4)</f>
        <v>0</v>
      </c>
      <c r="CW74" s="110">
        <f>SUMIFS('Detalii blocuri'!$N:$N,'Detalii blocuri'!$E:$E,$C74,'Detalii blocuri'!$F:$F,$D74,'Detalii blocuri'!$AB:$AB,CI$4)</f>
        <v>0</v>
      </c>
      <c r="CX74" s="110">
        <f>SUMIFS('Detalii blocuri'!$N:$N,'Detalii blocuri'!$E:$E,$C74,'Detalii blocuri'!$F:$F,$D74,'Detalii blocuri'!$AB:$AB,CJ$4)</f>
        <v>0</v>
      </c>
      <c r="CY74" s="111">
        <f>COUNTIFS('Detalii blocuri'!$E:$E,$C74,'Detalii blocuri'!$F:$F,$D74,'Detalii blocuri'!$L:$L,CY$3)</f>
        <v>0</v>
      </c>
      <c r="CZ74" s="112">
        <f>COUNTIFS('Detalii blocuri'!$E:$E,$C74,'Detalii blocuri'!$F:$F,$D74,'Detalii blocuri'!$L:$L,CZ$3)</f>
        <v>0</v>
      </c>
      <c r="DA74" s="112">
        <f>COUNTIFS('Detalii blocuri'!$E:$E,$C74,'Detalii blocuri'!$F:$F,$D74,'Detalii blocuri'!$L:$L,DA$3)</f>
        <v>0</v>
      </c>
      <c r="DB74" s="112">
        <f>COUNTIFS('Detalii blocuri'!$E:$E,$C74,'Detalii blocuri'!$F:$F,$D74,'Detalii blocuri'!$L:$L,DB$3)</f>
        <v>0</v>
      </c>
      <c r="DC74" s="112">
        <f>COUNTIFS('Detalii blocuri'!$E:$E,$C74,'Detalii blocuri'!$F:$F,$D74,'Detalii blocuri'!$L:$L,DC$3)</f>
        <v>0</v>
      </c>
      <c r="DD74" s="140">
        <f>COUNTIFS('Detalii blocuri'!$E:$E,$C74,'Detalii blocuri'!$F:$F,$D74,'Detalii blocuri'!$L:$L,DD$3)</f>
        <v>0</v>
      </c>
      <c r="DE74" s="112">
        <f>COUNTIFS('Detalii blocuri'!$E:$E,$C74,'Detalii blocuri'!$F:$F,$D74,'Detalii blocuri'!$L:$L,DE$3)</f>
        <v>0</v>
      </c>
      <c r="DF74" s="112">
        <f>COUNTIFS('Detalii blocuri'!$E:$E,$C74,'Detalii blocuri'!$F:$F,$D74,'Detalii blocuri'!$L:$L,DF$3)</f>
        <v>0</v>
      </c>
      <c r="DG74" s="112">
        <f>COUNTIFS('Detalii blocuri'!$E:$E,$C74,'Detalii blocuri'!$F:$F,$D74,'Detalii blocuri'!$L:$L,DG$3)</f>
        <v>0</v>
      </c>
      <c r="DH74" s="112">
        <f>COUNTIFS('Detalii blocuri'!$E:$E,$C74,'Detalii blocuri'!$F:$F,$D74,'Detalii blocuri'!$L:$L,DH$3)</f>
        <v>0</v>
      </c>
      <c r="DI74" s="140">
        <f>COUNTIFS('Detalii blocuri'!$E:$E,$C74,'Detalii blocuri'!$F:$F,$D74,'Detalii blocuri'!$L:$L,DI$3)</f>
        <v>0</v>
      </c>
      <c r="DJ74" s="112">
        <f>COUNTIFS('Detalii blocuri'!$E:$E,$C74,'Detalii blocuri'!$F:$F,$D74,'Detalii blocuri'!$L:$L,DJ$3)</f>
        <v>0</v>
      </c>
      <c r="DK74" s="112">
        <f>COUNTIFS('Detalii blocuri'!$E:$E,$C74,'Detalii blocuri'!$F:$F,$D74,'Detalii blocuri'!$L:$L,DK$3)</f>
        <v>0</v>
      </c>
      <c r="DL74" s="112">
        <f>COUNTIFS('Detalii blocuri'!$E:$E,$C74,'Detalii blocuri'!$F:$F,$D74,'Detalii blocuri'!$L:$L,DL$3)</f>
        <v>0</v>
      </c>
      <c r="DM74" s="112">
        <f>COUNTIFS('Detalii blocuri'!$E:$E,$C74,'Detalii blocuri'!$F:$F,$D74,'Detalii blocuri'!$L:$L,DM$3)</f>
        <v>0</v>
      </c>
      <c r="DN74" s="140">
        <f>COUNTIFS('Detalii blocuri'!$E:$E,$C74,'Detalii blocuri'!$F:$F,$D74,'Detalii blocuri'!$L:$L,DN$3)</f>
        <v>0</v>
      </c>
      <c r="DO74" s="112">
        <f>COUNTIFS('Detalii blocuri'!$E:$E,$C74,'Detalii blocuri'!$F:$F,$D74,'Detalii blocuri'!$L:$L,DO$3)</f>
        <v>0</v>
      </c>
      <c r="DP74" s="112">
        <f>COUNTIFS('Detalii blocuri'!$E:$E,$C74,'Detalii blocuri'!$F:$F,$D74,'Detalii blocuri'!$L:$L,DP$3)</f>
        <v>0</v>
      </c>
      <c r="DQ74" s="112">
        <f>COUNTIFS('Detalii blocuri'!$E:$E,$C74,'Detalii blocuri'!$F:$F,$D74,'Detalii blocuri'!$L:$L,DQ$3)</f>
        <v>0</v>
      </c>
      <c r="DR74" s="112">
        <f>COUNTIFS('Detalii blocuri'!$E:$E,$C74,'Detalii blocuri'!$F:$F,$D74,'Detalii blocuri'!$L:$L,DR$3)</f>
        <v>0</v>
      </c>
      <c r="DS74" s="140">
        <f>COUNTIFS('Detalii blocuri'!$E:$E,$C74,'Detalii blocuri'!$F:$F,$D74,'Detalii blocuri'!$L:$L,DS$3)</f>
        <v>0</v>
      </c>
      <c r="DT74" s="112">
        <f>COUNTIFS('Detalii blocuri'!$E:$E,$C74,'Detalii blocuri'!$F:$F,$D74,'Detalii blocuri'!$L:$L,DT$3)</f>
        <v>0</v>
      </c>
      <c r="DU74" s="112">
        <f>COUNTIFS('Detalii blocuri'!$E:$E,$C74,'Detalii blocuri'!$F:$F,$D74,'Detalii blocuri'!$L:$L,DU$3)</f>
        <v>0</v>
      </c>
      <c r="DV74" s="112">
        <f>COUNTIFS('Detalii blocuri'!$E:$E,$C74,'Detalii blocuri'!$F:$F,$D74,'Detalii blocuri'!$L:$L,DV$3)</f>
        <v>0</v>
      </c>
      <c r="DW74" s="112">
        <f>COUNTIFS('Detalii blocuri'!$E:$E,$C74,'Detalii blocuri'!$F:$F,$D74,'Detalii blocuri'!$L:$L,DW$3)</f>
        <v>0</v>
      </c>
      <c r="DX74" s="140">
        <f>COUNTIFS('Detalii blocuri'!$E:$E,$C74,'Detalii blocuri'!$F:$F,$D74,'Detalii blocuri'!$L:$L,DX$3)</f>
        <v>0</v>
      </c>
      <c r="DY74" s="112">
        <f>COUNTIFS('Detalii blocuri'!$E:$E,$C74,'Detalii blocuri'!$F:$F,$D74,'Detalii blocuri'!$L:$L,DY$3)</f>
        <v>0</v>
      </c>
      <c r="DZ74" s="112">
        <f>COUNTIFS('Detalii blocuri'!$E:$E,$C74,'Detalii blocuri'!$F:$F,$D74,'Detalii blocuri'!$L:$L,DZ$3)</f>
        <v>0</v>
      </c>
      <c r="EA74" s="112">
        <f>COUNTIFS('Detalii blocuri'!$E:$E,$C74,'Detalii blocuri'!$F:$F,$D74,'Detalii blocuri'!$L:$L,EA$3)</f>
        <v>0</v>
      </c>
    </row>
    <row r="75" spans="2:131">
      <c r="B75" s="258" t="s">
        <v>650</v>
      </c>
      <c r="C75" s="363" t="s">
        <v>206</v>
      </c>
      <c r="D75" s="261" t="s">
        <v>1206</v>
      </c>
      <c r="E75" s="261"/>
      <c r="F75" s="262" t="s">
        <v>1054</v>
      </c>
      <c r="G75" s="300" t="s">
        <v>9</v>
      </c>
      <c r="H75" s="257" t="s">
        <v>9</v>
      </c>
      <c r="I75" s="318"/>
      <c r="J75" s="259">
        <v>46.74</v>
      </c>
      <c r="K75" s="259">
        <v>23.11</v>
      </c>
      <c r="L75" s="319">
        <v>1453</v>
      </c>
      <c r="M75" s="320">
        <v>1446</v>
      </c>
      <c r="N75" s="320">
        <v>1814</v>
      </c>
      <c r="O75" s="320">
        <v>2109</v>
      </c>
      <c r="P75" s="320"/>
      <c r="Q75" s="320"/>
      <c r="R75" s="320"/>
      <c r="S75" s="320"/>
      <c r="T75" s="320"/>
      <c r="U75" s="320"/>
      <c r="V75" s="321"/>
      <c r="W75" s="334">
        <f t="shared" si="29"/>
        <v>0.68895211000474155</v>
      </c>
      <c r="X75" s="335" t="str">
        <f t="shared" si="30"/>
        <v/>
      </c>
      <c r="Y75" s="301"/>
      <c r="Z75" s="301"/>
      <c r="AA75" s="301">
        <f t="shared" si="18"/>
        <v>0</v>
      </c>
      <c r="AB75" s="68">
        <f t="shared" si="16"/>
        <v>0</v>
      </c>
      <c r="AC75" s="301" t="e">
        <f t="shared" si="17"/>
        <v>#DIV/0!</v>
      </c>
      <c r="AD75" s="301">
        <v>3</v>
      </c>
      <c r="AE75" s="322"/>
      <c r="AF75" s="323" t="e">
        <f>COUNTIFS('Detalii blocuri'!AI:AI,"*/planuri*",'Detalii blocuri'!E:E,C75,'Detalii blocuri'!F:F,D75)/AJ75</f>
        <v>#DIV/0!</v>
      </c>
      <c r="AG75" s="324" t="e">
        <f>COUNTIFS('Detalii blocuri'!K:K,"&gt;0",'Detalii blocuri'!E:E,C75,'Detalii blocuri'!F:F,D75)/AJ75</f>
        <v>#DIV/0!</v>
      </c>
      <c r="AH75" s="324" t="e">
        <f>COUNTIFS('Detalii blocuri'!N:N,"&gt;0",'Detalii blocuri'!E:E,C75,'Detalii blocuri'!F:F,D75)/AJ75</f>
        <v>#DIV/0!</v>
      </c>
      <c r="AI75" s="325" t="e">
        <f t="shared" si="19"/>
        <v>#DIV/0!</v>
      </c>
      <c r="AJ75" s="326">
        <f>COUNTIFS('Detalii blocuri'!C:C,"&gt;0",'Detalii blocuri'!E:E,C75,'Detalii blocuri'!F:F,D75)</f>
        <v>0</v>
      </c>
      <c r="AK75" s="47">
        <f>SUMIFS('Detalii blocuri'!K:K,'Detalii blocuri'!E:E,C75,'Detalii blocuri'!F:F,D75)</f>
        <v>0</v>
      </c>
      <c r="AL75" s="47">
        <f>SUMIFS('Detalii blocuri'!N:N,'Detalii blocuri'!E:E,C75,'Detalii blocuri'!F:F,D75)</f>
        <v>0</v>
      </c>
      <c r="AM75" s="327" t="e">
        <f t="shared" si="20"/>
        <v>#DIV/0!</v>
      </c>
      <c r="AN75" s="65" t="e">
        <f>COUNTIFS('Detalii blocuri'!C:C,"&gt;0",'Detalii blocuri'!J:J,"da*",'Detalii blocuri'!E:E,C75,'Detalii blocuri'!F:F,D75)/AJ75</f>
        <v>#DIV/0!</v>
      </c>
      <c r="AO75" s="66" t="e">
        <f>SUMIFS('Detalii blocuri'!K:K,'Detalii blocuri'!J:J,"da*",'Detalii blocuri'!E:E,C75,'Detalii blocuri'!F:F,D75)/AK75</f>
        <v>#DIV/0!</v>
      </c>
      <c r="AP75" s="67" t="e">
        <f>SUMIFS('Detalii blocuri'!N:N,'Detalii blocuri'!J:J,"da*",'Detalii blocuri'!E:E,C75,'Detalii blocuri'!F:F,D75)/AL75</f>
        <v>#DIV/0!</v>
      </c>
      <c r="AQ75" s="328" t="e">
        <f>SUMIFS('Detalii blocuri'!N:N,'Detalii blocuri'!AD:AD,"*cf1*",'Detalii blocuri'!E:E,C75,'Detalii blocuri'!F:F,D75)/AL75</f>
        <v>#DIV/0!</v>
      </c>
      <c r="AR75" s="329" t="e">
        <f>SUMIFS('Detalii blocuri'!N:N,'Detalii blocuri'!AD:AD,"*cf2*",'Detalii blocuri'!E:E,C75,'Detalii blocuri'!F:F,D75)/AL75</f>
        <v>#DIV/0!</v>
      </c>
      <c r="AS75" s="330" t="e">
        <f>SUMIFS('Detalii blocuri'!N:N,'Detalii blocuri'!AD:AD,"*cf3*",'Detalii blocuri'!E:E,C75,'Detalii blocuri'!F:F,D75)/AL75</f>
        <v>#DIV/0!</v>
      </c>
      <c r="AT75" s="330" t="e">
        <f>SUMIFS('Detalii blocuri'!N:N,'Detalii blocuri'!AD:AD,"*cămin*",'Detalii blocuri'!E:E,C75,'Detalii blocuri'!F:F,D75)/AL75</f>
        <v>#DIV/0!</v>
      </c>
      <c r="AU75" s="330" t="e">
        <f t="shared" si="21"/>
        <v>#DIV/0!</v>
      </c>
      <c r="AV75" s="331">
        <f>SUMIFS('Detalii blocuri'!O:O,'Detalii blocuri'!E:E,C75,'Detalii blocuri'!F:F,D75)</f>
        <v>0</v>
      </c>
      <c r="AW75" s="332">
        <f>SUMIFS('Detalii blocuri'!P:P,'Detalii blocuri'!E:E,C75,'Detalii blocuri'!F:F,D75)</f>
        <v>0</v>
      </c>
      <c r="AX75" s="332">
        <f>SUMIFS('Detalii blocuri'!Q:Q,'Detalii blocuri'!E:E,C75,'Detalii blocuri'!F:F,D75)</f>
        <v>0</v>
      </c>
      <c r="AY75" s="332">
        <f>SUMIFS('Detalii blocuri'!R:R,'Detalii blocuri'!E:E,C75,'Detalii blocuri'!F:F,D75)</f>
        <v>0</v>
      </c>
      <c r="AZ75" s="332">
        <f>SUMIFS('Detalii blocuri'!S:S,'Detalii blocuri'!E:E,C75,'Detalii blocuri'!F:F,D75)</f>
        <v>0</v>
      </c>
      <c r="BA75" s="332">
        <f>SUMIFS('Detalii blocuri'!T:T,'Detalii blocuri'!E:E,C75,'Detalii blocuri'!F:F,D75)</f>
        <v>0</v>
      </c>
      <c r="BB75" s="333">
        <f t="shared" si="22"/>
        <v>0</v>
      </c>
      <c r="BC75" s="100" t="e">
        <f t="shared" si="23"/>
        <v>#DIV/0!</v>
      </c>
      <c r="BD75" s="97" t="e">
        <f t="shared" si="24"/>
        <v>#DIV/0!</v>
      </c>
      <c r="BE75" s="97" t="e">
        <f t="shared" si="25"/>
        <v>#DIV/0!</v>
      </c>
      <c r="BF75" s="97" t="e">
        <f t="shared" si="26"/>
        <v>#DIV/0!</v>
      </c>
      <c r="BG75" s="97" t="e">
        <f t="shared" si="27"/>
        <v>#DIV/0!</v>
      </c>
      <c r="BH75" s="98" t="e">
        <f t="shared" si="28"/>
        <v>#DIV/0!</v>
      </c>
      <c r="BI75" s="105">
        <f>COUNTIFS('Detalii blocuri'!$E:$E,$C75,'Detalii blocuri'!$F:$F,$D75,'Detalii blocuri'!$AB:$AB,BI$4)</f>
        <v>0</v>
      </c>
      <c r="BJ75" s="106">
        <f>COUNTIFS('Detalii blocuri'!$E:$E,$C75,'Detalii blocuri'!$F:$F,$D75,'Detalii blocuri'!$AB:$AB,BJ$4)</f>
        <v>0</v>
      </c>
      <c r="BK75" s="106">
        <f>COUNTIFS('Detalii blocuri'!$E:$E,$C75,'Detalii blocuri'!$F:$F,$D75,'Detalii blocuri'!$AB:$AB,BK$4)</f>
        <v>0</v>
      </c>
      <c r="BL75" s="106">
        <f>COUNTIFS('Detalii blocuri'!$E:$E,$C75,'Detalii blocuri'!$F:$F,$D75,'Detalii blocuri'!$AB:$AB,BL$4)</f>
        <v>0</v>
      </c>
      <c r="BM75" s="106">
        <f>COUNTIFS('Detalii blocuri'!$E:$E,$C75,'Detalii blocuri'!$F:$F,$D75,'Detalii blocuri'!$AB:$AB,BM$4)</f>
        <v>0</v>
      </c>
      <c r="BN75" s="45">
        <f>COUNTIFS('Detalii blocuri'!$E:$E,$C75,'Detalii blocuri'!$F:$F,$D75,'Detalii blocuri'!$AB:$AB,BN$4)</f>
        <v>0</v>
      </c>
      <c r="BO75" s="106">
        <f>COUNTIFS('Detalii blocuri'!$E:$E,$C75,'Detalii blocuri'!$F:$F,$D75,'Detalii blocuri'!$AB:$AB,BO$4)</f>
        <v>0</v>
      </c>
      <c r="BP75" s="106">
        <f>COUNTIFS('Detalii blocuri'!$E:$E,$C75,'Detalii blocuri'!$F:$F,$D75,'Detalii blocuri'!$AB:$AB,BP$4)</f>
        <v>0</v>
      </c>
      <c r="BQ75" s="45">
        <f>COUNTIFS('Detalii blocuri'!$E:$E,$C75,'Detalii blocuri'!$F:$F,$D75,'Detalii blocuri'!$AB:$AB,BQ$4)</f>
        <v>0</v>
      </c>
      <c r="BR75" s="106">
        <f>COUNTIFS('Detalii blocuri'!$E:$E,$C75,'Detalii blocuri'!$F:$F,$D75,'Detalii blocuri'!$AB:$AB,BR$4)</f>
        <v>0</v>
      </c>
      <c r="BS75" s="106">
        <f>COUNTIFS('Detalii blocuri'!$E:$E,$C75,'Detalii blocuri'!$F:$F,$D75,'Detalii blocuri'!$AB:$AB,BS$4)</f>
        <v>0</v>
      </c>
      <c r="BT75" s="45">
        <f>COUNTIFS('Detalii blocuri'!$E:$E,$C75,'Detalii blocuri'!$F:$F,$D75,'Detalii blocuri'!$AB:$AB,BT$4)</f>
        <v>0</v>
      </c>
      <c r="BU75" s="106">
        <f>COUNTIFS('Detalii blocuri'!$E:$E,$C75,'Detalii blocuri'!$F:$F,$D75,'Detalii blocuri'!$AB:$AB,BU$4)</f>
        <v>0</v>
      </c>
      <c r="BV75" s="106">
        <f>COUNTIFS('Detalii blocuri'!$E:$E,$C75,'Detalii blocuri'!$F:$F,$D75,'Detalii blocuri'!$AB:$AB,BV$4)</f>
        <v>0</v>
      </c>
      <c r="BW75" s="107">
        <f>SUMIFS('Detalii blocuri'!$K:$K,'Detalii blocuri'!$E:$E,$C75,'Detalii blocuri'!$F:$F,$D75,'Detalii blocuri'!$AB:$AB,BW$4)</f>
        <v>0</v>
      </c>
      <c r="BX75" s="108">
        <f>SUMIFS('Detalii blocuri'!$K:$K,'Detalii blocuri'!$E:$E,$C75,'Detalii blocuri'!$F:$F,$D75,'Detalii blocuri'!$AB:$AB,BX$4)</f>
        <v>0</v>
      </c>
      <c r="BY75" s="108">
        <f>SUMIFS('Detalii blocuri'!$K:$K,'Detalii blocuri'!$E:$E,$C75,'Detalii blocuri'!$F:$F,$D75,'Detalii blocuri'!$AB:$AB,BY$4)</f>
        <v>0</v>
      </c>
      <c r="BZ75" s="108">
        <f>SUMIFS('Detalii blocuri'!$K:$K,'Detalii blocuri'!$E:$E,$C75,'Detalii blocuri'!$F:$F,$D75,'Detalii blocuri'!$AB:$AB,BZ$4)</f>
        <v>0</v>
      </c>
      <c r="CA75" s="108">
        <f>SUMIFS('Detalii blocuri'!$K:$K,'Detalii blocuri'!$E:$E,$C75,'Detalii blocuri'!$F:$F,$D75,'Detalii blocuri'!$AB:$AB,CA$4)</f>
        <v>0</v>
      </c>
      <c r="CB75" s="46">
        <f>SUMIFS('Detalii blocuri'!$K:$K,'Detalii blocuri'!$E:$E,$C75,'Detalii blocuri'!$F:$F,$D75,'Detalii blocuri'!$AB:$AB,CB$4)</f>
        <v>0</v>
      </c>
      <c r="CC75" s="108">
        <f>SUMIFS('Detalii blocuri'!$K:$K,'Detalii blocuri'!$E:$E,$C75,'Detalii blocuri'!$F:$F,$D75,'Detalii blocuri'!$AB:$AB,CC$4)</f>
        <v>0</v>
      </c>
      <c r="CD75" s="108">
        <f>SUMIFS('Detalii blocuri'!$K:$K,'Detalii blocuri'!$E:$E,$C75,'Detalii blocuri'!$F:$F,$D75,'Detalii blocuri'!$AB:$AB,CD$4)</f>
        <v>0</v>
      </c>
      <c r="CE75" s="46">
        <f>SUMIFS('Detalii blocuri'!$K:$K,'Detalii blocuri'!$E:$E,$C75,'Detalii blocuri'!$F:$F,$D75,'Detalii blocuri'!$AB:$AB,CE$4)</f>
        <v>0</v>
      </c>
      <c r="CF75" s="108">
        <f>SUMIFS('Detalii blocuri'!$K:$K,'Detalii blocuri'!$E:$E,$C75,'Detalii blocuri'!$F:$F,$D75,'Detalii blocuri'!$AB:$AB,CF$4)</f>
        <v>0</v>
      </c>
      <c r="CG75" s="108">
        <f>SUMIFS('Detalii blocuri'!$K:$K,'Detalii blocuri'!$E:$E,$C75,'Detalii blocuri'!$F:$F,$D75,'Detalii blocuri'!$AB:$AB,CG$4)</f>
        <v>0</v>
      </c>
      <c r="CH75" s="46">
        <f>SUMIFS('Detalii blocuri'!$K:$K,'Detalii blocuri'!$E:$E,$C75,'Detalii blocuri'!$F:$F,$D75,'Detalii blocuri'!$AB:$AB,CH$4)</f>
        <v>0</v>
      </c>
      <c r="CI75" s="108">
        <f>SUMIFS('Detalii blocuri'!$K:$K,'Detalii blocuri'!$E:$E,$C75,'Detalii blocuri'!$F:$F,$D75,'Detalii blocuri'!$AB:$AB,CI$4)</f>
        <v>0</v>
      </c>
      <c r="CJ75" s="108">
        <f>SUMIFS('Detalii blocuri'!$K:$K,'Detalii blocuri'!$E:$E,$C75,'Detalii blocuri'!$F:$F,$D75,'Detalii blocuri'!$AB:$AB,CJ$4)</f>
        <v>0</v>
      </c>
      <c r="CK75" s="109">
        <f>SUMIFS('Detalii blocuri'!$N:$N,'Detalii blocuri'!$E:$E,$C75,'Detalii blocuri'!$F:$F,$D75,'Detalii blocuri'!$AB:$AB,BW$4)</f>
        <v>0</v>
      </c>
      <c r="CL75" s="110">
        <f>SUMIFS('Detalii blocuri'!$N:$N,'Detalii blocuri'!$E:$E,$C75,'Detalii blocuri'!$F:$F,$D75,'Detalii blocuri'!$AB:$AB,BX$4)</f>
        <v>0</v>
      </c>
      <c r="CM75" s="110">
        <f>SUMIFS('Detalii blocuri'!$N:$N,'Detalii blocuri'!$E:$E,$C75,'Detalii blocuri'!$F:$F,$D75,'Detalii blocuri'!$AB:$AB,BY$4)</f>
        <v>0</v>
      </c>
      <c r="CN75" s="110">
        <f>SUMIFS('Detalii blocuri'!$N:$N,'Detalii blocuri'!$E:$E,$C75,'Detalii blocuri'!$F:$F,$D75,'Detalii blocuri'!$AB:$AB,BZ$4)</f>
        <v>0</v>
      </c>
      <c r="CO75" s="110">
        <f>SUMIFS('Detalii blocuri'!$N:$N,'Detalii blocuri'!$E:$E,$C75,'Detalii blocuri'!$F:$F,$D75,'Detalii blocuri'!$AB:$AB,CA$4)</f>
        <v>0</v>
      </c>
      <c r="CP75" s="48">
        <f>SUMIFS('Detalii blocuri'!$N:$N,'Detalii blocuri'!$E:$E,$C75,'Detalii blocuri'!$F:$F,$D75,'Detalii blocuri'!$AB:$AB,CB$4)</f>
        <v>0</v>
      </c>
      <c r="CQ75" s="110">
        <f>SUMIFS('Detalii blocuri'!$N:$N,'Detalii blocuri'!$E:$E,$C75,'Detalii blocuri'!$F:$F,$D75,'Detalii blocuri'!$AB:$AB,CC$4)</f>
        <v>0</v>
      </c>
      <c r="CR75" s="110">
        <f>SUMIFS('Detalii blocuri'!$N:$N,'Detalii blocuri'!$E:$E,$C75,'Detalii blocuri'!$F:$F,$D75,'Detalii blocuri'!$AB:$AB,CD$4)</f>
        <v>0</v>
      </c>
      <c r="CS75" s="48">
        <f>SUMIFS('Detalii blocuri'!$N:$N,'Detalii blocuri'!$E:$E,$C75,'Detalii blocuri'!$F:$F,$D75,'Detalii blocuri'!$AB:$AB,CE$4)</f>
        <v>0</v>
      </c>
      <c r="CT75" s="110">
        <f>SUMIFS('Detalii blocuri'!$N:$N,'Detalii blocuri'!$E:$E,$C75,'Detalii blocuri'!$F:$F,$D75,'Detalii blocuri'!$AB:$AB,CF$4)</f>
        <v>0</v>
      </c>
      <c r="CU75" s="110">
        <f>SUMIFS('Detalii blocuri'!$N:$N,'Detalii blocuri'!$E:$E,$C75,'Detalii blocuri'!$F:$F,$D75,'Detalii blocuri'!$AB:$AB,CG$4)</f>
        <v>0</v>
      </c>
      <c r="CV75" s="48">
        <f>SUMIFS('Detalii blocuri'!$N:$N,'Detalii blocuri'!$E:$E,$C75,'Detalii blocuri'!$F:$F,$D75,'Detalii blocuri'!$AB:$AB,CH$4)</f>
        <v>0</v>
      </c>
      <c r="CW75" s="110">
        <f>SUMIFS('Detalii blocuri'!$N:$N,'Detalii blocuri'!$E:$E,$C75,'Detalii blocuri'!$F:$F,$D75,'Detalii blocuri'!$AB:$AB,CI$4)</f>
        <v>0</v>
      </c>
      <c r="CX75" s="110">
        <f>SUMIFS('Detalii blocuri'!$N:$N,'Detalii blocuri'!$E:$E,$C75,'Detalii blocuri'!$F:$F,$D75,'Detalii blocuri'!$AB:$AB,CJ$4)</f>
        <v>0</v>
      </c>
      <c r="CY75" s="111">
        <f>COUNTIFS('Detalii blocuri'!$E:$E,$C75,'Detalii blocuri'!$F:$F,$D75,'Detalii blocuri'!$L:$L,CY$3)</f>
        <v>0</v>
      </c>
      <c r="CZ75" s="112">
        <f>COUNTIFS('Detalii blocuri'!$E:$E,$C75,'Detalii blocuri'!$F:$F,$D75,'Detalii blocuri'!$L:$L,CZ$3)</f>
        <v>0</v>
      </c>
      <c r="DA75" s="112">
        <f>COUNTIFS('Detalii blocuri'!$E:$E,$C75,'Detalii blocuri'!$F:$F,$D75,'Detalii blocuri'!$L:$L,DA$3)</f>
        <v>0</v>
      </c>
      <c r="DB75" s="112">
        <f>COUNTIFS('Detalii blocuri'!$E:$E,$C75,'Detalii blocuri'!$F:$F,$D75,'Detalii blocuri'!$L:$L,DB$3)</f>
        <v>0</v>
      </c>
      <c r="DC75" s="112">
        <f>COUNTIFS('Detalii blocuri'!$E:$E,$C75,'Detalii blocuri'!$F:$F,$D75,'Detalii blocuri'!$L:$L,DC$3)</f>
        <v>0</v>
      </c>
      <c r="DD75" s="140">
        <f>COUNTIFS('Detalii blocuri'!$E:$E,$C75,'Detalii blocuri'!$F:$F,$D75,'Detalii blocuri'!$L:$L,DD$3)</f>
        <v>0</v>
      </c>
      <c r="DE75" s="112">
        <f>COUNTIFS('Detalii blocuri'!$E:$E,$C75,'Detalii blocuri'!$F:$F,$D75,'Detalii blocuri'!$L:$L,DE$3)</f>
        <v>0</v>
      </c>
      <c r="DF75" s="112">
        <f>COUNTIFS('Detalii blocuri'!$E:$E,$C75,'Detalii blocuri'!$F:$F,$D75,'Detalii blocuri'!$L:$L,DF$3)</f>
        <v>0</v>
      </c>
      <c r="DG75" s="112">
        <f>COUNTIFS('Detalii blocuri'!$E:$E,$C75,'Detalii blocuri'!$F:$F,$D75,'Detalii blocuri'!$L:$L,DG$3)</f>
        <v>0</v>
      </c>
      <c r="DH75" s="112">
        <f>COUNTIFS('Detalii blocuri'!$E:$E,$C75,'Detalii blocuri'!$F:$F,$D75,'Detalii blocuri'!$L:$L,DH$3)</f>
        <v>0</v>
      </c>
      <c r="DI75" s="140">
        <f>COUNTIFS('Detalii blocuri'!$E:$E,$C75,'Detalii blocuri'!$F:$F,$D75,'Detalii blocuri'!$L:$L,DI$3)</f>
        <v>0</v>
      </c>
      <c r="DJ75" s="112">
        <f>COUNTIFS('Detalii blocuri'!$E:$E,$C75,'Detalii blocuri'!$F:$F,$D75,'Detalii blocuri'!$L:$L,DJ$3)</f>
        <v>0</v>
      </c>
      <c r="DK75" s="112">
        <f>COUNTIFS('Detalii blocuri'!$E:$E,$C75,'Detalii blocuri'!$F:$F,$D75,'Detalii blocuri'!$L:$L,DK$3)</f>
        <v>0</v>
      </c>
      <c r="DL75" s="112">
        <f>COUNTIFS('Detalii blocuri'!$E:$E,$C75,'Detalii blocuri'!$F:$F,$D75,'Detalii blocuri'!$L:$L,DL$3)</f>
        <v>0</v>
      </c>
      <c r="DM75" s="112">
        <f>COUNTIFS('Detalii blocuri'!$E:$E,$C75,'Detalii blocuri'!$F:$F,$D75,'Detalii blocuri'!$L:$L,DM$3)</f>
        <v>0</v>
      </c>
      <c r="DN75" s="140">
        <f>COUNTIFS('Detalii blocuri'!$E:$E,$C75,'Detalii blocuri'!$F:$F,$D75,'Detalii blocuri'!$L:$L,DN$3)</f>
        <v>0</v>
      </c>
      <c r="DO75" s="112">
        <f>COUNTIFS('Detalii blocuri'!$E:$E,$C75,'Detalii blocuri'!$F:$F,$D75,'Detalii blocuri'!$L:$L,DO$3)</f>
        <v>0</v>
      </c>
      <c r="DP75" s="112">
        <f>COUNTIFS('Detalii blocuri'!$E:$E,$C75,'Detalii blocuri'!$F:$F,$D75,'Detalii blocuri'!$L:$L,DP$3)</f>
        <v>0</v>
      </c>
      <c r="DQ75" s="112">
        <f>COUNTIFS('Detalii blocuri'!$E:$E,$C75,'Detalii blocuri'!$F:$F,$D75,'Detalii blocuri'!$L:$L,DQ$3)</f>
        <v>0</v>
      </c>
      <c r="DR75" s="112">
        <f>COUNTIFS('Detalii blocuri'!$E:$E,$C75,'Detalii blocuri'!$F:$F,$D75,'Detalii blocuri'!$L:$L,DR$3)</f>
        <v>0</v>
      </c>
      <c r="DS75" s="140">
        <f>COUNTIFS('Detalii blocuri'!$E:$E,$C75,'Detalii blocuri'!$F:$F,$D75,'Detalii blocuri'!$L:$L,DS$3)</f>
        <v>0</v>
      </c>
      <c r="DT75" s="112">
        <f>COUNTIFS('Detalii blocuri'!$E:$E,$C75,'Detalii blocuri'!$F:$F,$D75,'Detalii blocuri'!$L:$L,DT$3)</f>
        <v>0</v>
      </c>
      <c r="DU75" s="112">
        <f>COUNTIFS('Detalii blocuri'!$E:$E,$C75,'Detalii blocuri'!$F:$F,$D75,'Detalii blocuri'!$L:$L,DU$3)</f>
        <v>0</v>
      </c>
      <c r="DV75" s="112">
        <f>COUNTIFS('Detalii blocuri'!$E:$E,$C75,'Detalii blocuri'!$F:$F,$D75,'Detalii blocuri'!$L:$L,DV$3)</f>
        <v>0</v>
      </c>
      <c r="DW75" s="112">
        <f>COUNTIFS('Detalii blocuri'!$E:$E,$C75,'Detalii blocuri'!$F:$F,$D75,'Detalii blocuri'!$L:$L,DW$3)</f>
        <v>0</v>
      </c>
      <c r="DX75" s="140">
        <f>COUNTIFS('Detalii blocuri'!$E:$E,$C75,'Detalii blocuri'!$F:$F,$D75,'Detalii blocuri'!$L:$L,DX$3)</f>
        <v>0</v>
      </c>
      <c r="DY75" s="112">
        <f>COUNTIFS('Detalii blocuri'!$E:$E,$C75,'Detalii blocuri'!$F:$F,$D75,'Detalii blocuri'!$L:$L,DY$3)</f>
        <v>0</v>
      </c>
      <c r="DZ75" s="112">
        <f>COUNTIFS('Detalii blocuri'!$E:$E,$C75,'Detalii blocuri'!$F:$F,$D75,'Detalii blocuri'!$L:$L,DZ$3)</f>
        <v>0</v>
      </c>
      <c r="EA75" s="112">
        <f>COUNTIFS('Detalii blocuri'!$E:$E,$C75,'Detalii blocuri'!$F:$F,$D75,'Detalii blocuri'!$L:$L,EA$3)</f>
        <v>0</v>
      </c>
    </row>
    <row r="76" spans="2:131">
      <c r="B76" s="258" t="s">
        <v>650</v>
      </c>
      <c r="C76" s="363" t="s">
        <v>206</v>
      </c>
      <c r="D76" s="261" t="s">
        <v>1090</v>
      </c>
      <c r="E76" s="261"/>
      <c r="F76" s="262" t="s">
        <v>1054</v>
      </c>
      <c r="G76" s="300" t="s">
        <v>9</v>
      </c>
      <c r="H76" s="257" t="s">
        <v>9</v>
      </c>
      <c r="I76" s="318"/>
      <c r="J76" s="259">
        <v>46.82</v>
      </c>
      <c r="K76" s="259">
        <v>22.89</v>
      </c>
      <c r="L76" s="319">
        <v>1369</v>
      </c>
      <c r="M76" s="320">
        <v>1466</v>
      </c>
      <c r="N76" s="320">
        <v>1641</v>
      </c>
      <c r="O76" s="320">
        <v>2017</v>
      </c>
      <c r="P76" s="320"/>
      <c r="Q76" s="320"/>
      <c r="R76" s="320"/>
      <c r="S76" s="320"/>
      <c r="T76" s="320"/>
      <c r="U76" s="320"/>
      <c r="V76" s="321"/>
      <c r="W76" s="334">
        <f t="shared" si="29"/>
        <v>0.67873078829945466</v>
      </c>
      <c r="X76" s="335" t="str">
        <f t="shared" si="30"/>
        <v/>
      </c>
      <c r="Y76" s="301"/>
      <c r="Z76" s="301"/>
      <c r="AA76" s="301">
        <f t="shared" si="18"/>
        <v>0</v>
      </c>
      <c r="AB76" s="68">
        <f t="shared" si="16"/>
        <v>0</v>
      </c>
      <c r="AC76" s="301" t="e">
        <f t="shared" si="17"/>
        <v>#DIV/0!</v>
      </c>
      <c r="AD76" s="301">
        <v>3</v>
      </c>
      <c r="AE76" s="322"/>
      <c r="AF76" s="323" t="e">
        <f>COUNTIFS('Detalii blocuri'!AI:AI,"*/planuri*",'Detalii blocuri'!E:E,C76,'Detalii blocuri'!F:F,D76)/AJ76</f>
        <v>#DIV/0!</v>
      </c>
      <c r="AG76" s="324" t="e">
        <f>COUNTIFS('Detalii blocuri'!K:K,"&gt;0",'Detalii blocuri'!E:E,C76,'Detalii blocuri'!F:F,D76)/AJ76</f>
        <v>#DIV/0!</v>
      </c>
      <c r="AH76" s="324" t="e">
        <f>COUNTIFS('Detalii blocuri'!N:N,"&gt;0",'Detalii blocuri'!E:E,C76,'Detalii blocuri'!F:F,D76)/AJ76</f>
        <v>#DIV/0!</v>
      </c>
      <c r="AI76" s="325" t="e">
        <f t="shared" si="19"/>
        <v>#DIV/0!</v>
      </c>
      <c r="AJ76" s="326">
        <f>COUNTIFS('Detalii blocuri'!C:C,"&gt;0",'Detalii blocuri'!E:E,C76,'Detalii blocuri'!F:F,D76)</f>
        <v>0</v>
      </c>
      <c r="AK76" s="47">
        <f>SUMIFS('Detalii blocuri'!K:K,'Detalii blocuri'!E:E,C76,'Detalii blocuri'!F:F,D76)</f>
        <v>0</v>
      </c>
      <c r="AL76" s="47">
        <f>SUMIFS('Detalii blocuri'!N:N,'Detalii blocuri'!E:E,C76,'Detalii blocuri'!F:F,D76)</f>
        <v>0</v>
      </c>
      <c r="AM76" s="327" t="e">
        <f t="shared" si="20"/>
        <v>#DIV/0!</v>
      </c>
      <c r="AN76" s="65" t="e">
        <f>COUNTIFS('Detalii blocuri'!C:C,"&gt;0",'Detalii blocuri'!J:J,"da*",'Detalii blocuri'!E:E,C76,'Detalii blocuri'!F:F,D76)/AJ76</f>
        <v>#DIV/0!</v>
      </c>
      <c r="AO76" s="66" t="e">
        <f>SUMIFS('Detalii blocuri'!K:K,'Detalii blocuri'!J:J,"da*",'Detalii blocuri'!E:E,C76,'Detalii blocuri'!F:F,D76)/AK76</f>
        <v>#DIV/0!</v>
      </c>
      <c r="AP76" s="67" t="e">
        <f>SUMIFS('Detalii blocuri'!N:N,'Detalii blocuri'!J:J,"da*",'Detalii blocuri'!E:E,C76,'Detalii blocuri'!F:F,D76)/AL76</f>
        <v>#DIV/0!</v>
      </c>
      <c r="AQ76" s="328" t="e">
        <f>SUMIFS('Detalii blocuri'!N:N,'Detalii blocuri'!AD:AD,"*cf1*",'Detalii blocuri'!E:E,C76,'Detalii blocuri'!F:F,D76)/AL76</f>
        <v>#DIV/0!</v>
      </c>
      <c r="AR76" s="329" t="e">
        <f>SUMIFS('Detalii blocuri'!N:N,'Detalii blocuri'!AD:AD,"*cf2*",'Detalii blocuri'!E:E,C76,'Detalii blocuri'!F:F,D76)/AL76</f>
        <v>#DIV/0!</v>
      </c>
      <c r="AS76" s="330" t="e">
        <f>SUMIFS('Detalii blocuri'!N:N,'Detalii blocuri'!AD:AD,"*cf3*",'Detalii blocuri'!E:E,C76,'Detalii blocuri'!F:F,D76)/AL76</f>
        <v>#DIV/0!</v>
      </c>
      <c r="AT76" s="330" t="e">
        <f>SUMIFS('Detalii blocuri'!N:N,'Detalii blocuri'!AD:AD,"*cămin*",'Detalii blocuri'!E:E,C76,'Detalii blocuri'!F:F,D76)/AL76</f>
        <v>#DIV/0!</v>
      </c>
      <c r="AU76" s="330" t="e">
        <f t="shared" si="21"/>
        <v>#DIV/0!</v>
      </c>
      <c r="AV76" s="331">
        <f>SUMIFS('Detalii blocuri'!O:O,'Detalii blocuri'!E:E,C76,'Detalii blocuri'!F:F,D76)</f>
        <v>0</v>
      </c>
      <c r="AW76" s="332">
        <f>SUMIFS('Detalii blocuri'!P:P,'Detalii blocuri'!E:E,C76,'Detalii blocuri'!F:F,D76)</f>
        <v>0</v>
      </c>
      <c r="AX76" s="332">
        <f>SUMIFS('Detalii blocuri'!Q:Q,'Detalii blocuri'!E:E,C76,'Detalii blocuri'!F:F,D76)</f>
        <v>0</v>
      </c>
      <c r="AY76" s="332">
        <f>SUMIFS('Detalii blocuri'!R:R,'Detalii blocuri'!E:E,C76,'Detalii blocuri'!F:F,D76)</f>
        <v>0</v>
      </c>
      <c r="AZ76" s="332">
        <f>SUMIFS('Detalii blocuri'!S:S,'Detalii blocuri'!E:E,C76,'Detalii blocuri'!F:F,D76)</f>
        <v>0</v>
      </c>
      <c r="BA76" s="332">
        <f>SUMIFS('Detalii blocuri'!T:T,'Detalii blocuri'!E:E,C76,'Detalii blocuri'!F:F,D76)</f>
        <v>0</v>
      </c>
      <c r="BB76" s="333">
        <f t="shared" si="22"/>
        <v>0</v>
      </c>
      <c r="BC76" s="100" t="e">
        <f t="shared" si="23"/>
        <v>#DIV/0!</v>
      </c>
      <c r="BD76" s="97" t="e">
        <f t="shared" si="24"/>
        <v>#DIV/0!</v>
      </c>
      <c r="BE76" s="97" t="e">
        <f t="shared" si="25"/>
        <v>#DIV/0!</v>
      </c>
      <c r="BF76" s="97" t="e">
        <f t="shared" si="26"/>
        <v>#DIV/0!</v>
      </c>
      <c r="BG76" s="97" t="e">
        <f t="shared" si="27"/>
        <v>#DIV/0!</v>
      </c>
      <c r="BH76" s="98" t="e">
        <f t="shared" si="28"/>
        <v>#DIV/0!</v>
      </c>
      <c r="BI76" s="105">
        <f>COUNTIFS('Detalii blocuri'!$E:$E,$C76,'Detalii blocuri'!$F:$F,$D76,'Detalii blocuri'!$AB:$AB,BI$4)</f>
        <v>0</v>
      </c>
      <c r="BJ76" s="106">
        <f>COUNTIFS('Detalii blocuri'!$E:$E,$C76,'Detalii blocuri'!$F:$F,$D76,'Detalii blocuri'!$AB:$AB,BJ$4)</f>
        <v>0</v>
      </c>
      <c r="BK76" s="106">
        <f>COUNTIFS('Detalii blocuri'!$E:$E,$C76,'Detalii blocuri'!$F:$F,$D76,'Detalii blocuri'!$AB:$AB,BK$4)</f>
        <v>0</v>
      </c>
      <c r="BL76" s="106">
        <f>COUNTIFS('Detalii blocuri'!$E:$E,$C76,'Detalii blocuri'!$F:$F,$D76,'Detalii blocuri'!$AB:$AB,BL$4)</f>
        <v>0</v>
      </c>
      <c r="BM76" s="106">
        <f>COUNTIFS('Detalii blocuri'!$E:$E,$C76,'Detalii blocuri'!$F:$F,$D76,'Detalii blocuri'!$AB:$AB,BM$4)</f>
        <v>0</v>
      </c>
      <c r="BN76" s="45">
        <f>COUNTIFS('Detalii blocuri'!$E:$E,$C76,'Detalii blocuri'!$F:$F,$D76,'Detalii blocuri'!$AB:$AB,BN$4)</f>
        <v>0</v>
      </c>
      <c r="BO76" s="106">
        <f>COUNTIFS('Detalii blocuri'!$E:$E,$C76,'Detalii blocuri'!$F:$F,$D76,'Detalii blocuri'!$AB:$AB,BO$4)</f>
        <v>0</v>
      </c>
      <c r="BP76" s="106">
        <f>COUNTIFS('Detalii blocuri'!$E:$E,$C76,'Detalii blocuri'!$F:$F,$D76,'Detalii blocuri'!$AB:$AB,BP$4)</f>
        <v>0</v>
      </c>
      <c r="BQ76" s="45">
        <f>COUNTIFS('Detalii blocuri'!$E:$E,$C76,'Detalii blocuri'!$F:$F,$D76,'Detalii blocuri'!$AB:$AB,BQ$4)</f>
        <v>0</v>
      </c>
      <c r="BR76" s="106">
        <f>COUNTIFS('Detalii blocuri'!$E:$E,$C76,'Detalii blocuri'!$F:$F,$D76,'Detalii blocuri'!$AB:$AB,BR$4)</f>
        <v>0</v>
      </c>
      <c r="BS76" s="106">
        <f>COUNTIFS('Detalii blocuri'!$E:$E,$C76,'Detalii blocuri'!$F:$F,$D76,'Detalii blocuri'!$AB:$AB,BS$4)</f>
        <v>0</v>
      </c>
      <c r="BT76" s="45">
        <f>COUNTIFS('Detalii blocuri'!$E:$E,$C76,'Detalii blocuri'!$F:$F,$D76,'Detalii blocuri'!$AB:$AB,BT$4)</f>
        <v>0</v>
      </c>
      <c r="BU76" s="106">
        <f>COUNTIFS('Detalii blocuri'!$E:$E,$C76,'Detalii blocuri'!$F:$F,$D76,'Detalii blocuri'!$AB:$AB,BU$4)</f>
        <v>0</v>
      </c>
      <c r="BV76" s="106">
        <f>COUNTIFS('Detalii blocuri'!$E:$E,$C76,'Detalii blocuri'!$F:$F,$D76,'Detalii blocuri'!$AB:$AB,BV$4)</f>
        <v>0</v>
      </c>
      <c r="BW76" s="107">
        <f>SUMIFS('Detalii blocuri'!$K:$K,'Detalii blocuri'!$E:$E,$C76,'Detalii blocuri'!$F:$F,$D76,'Detalii blocuri'!$AB:$AB,BW$4)</f>
        <v>0</v>
      </c>
      <c r="BX76" s="108">
        <f>SUMIFS('Detalii blocuri'!$K:$K,'Detalii blocuri'!$E:$E,$C76,'Detalii blocuri'!$F:$F,$D76,'Detalii blocuri'!$AB:$AB,BX$4)</f>
        <v>0</v>
      </c>
      <c r="BY76" s="108">
        <f>SUMIFS('Detalii blocuri'!$K:$K,'Detalii blocuri'!$E:$E,$C76,'Detalii blocuri'!$F:$F,$D76,'Detalii blocuri'!$AB:$AB,BY$4)</f>
        <v>0</v>
      </c>
      <c r="BZ76" s="108">
        <f>SUMIFS('Detalii blocuri'!$K:$K,'Detalii blocuri'!$E:$E,$C76,'Detalii blocuri'!$F:$F,$D76,'Detalii blocuri'!$AB:$AB,BZ$4)</f>
        <v>0</v>
      </c>
      <c r="CA76" s="108">
        <f>SUMIFS('Detalii blocuri'!$K:$K,'Detalii blocuri'!$E:$E,$C76,'Detalii blocuri'!$F:$F,$D76,'Detalii blocuri'!$AB:$AB,CA$4)</f>
        <v>0</v>
      </c>
      <c r="CB76" s="46">
        <f>SUMIFS('Detalii blocuri'!$K:$K,'Detalii blocuri'!$E:$E,$C76,'Detalii blocuri'!$F:$F,$D76,'Detalii blocuri'!$AB:$AB,CB$4)</f>
        <v>0</v>
      </c>
      <c r="CC76" s="108">
        <f>SUMIFS('Detalii blocuri'!$K:$K,'Detalii blocuri'!$E:$E,$C76,'Detalii blocuri'!$F:$F,$D76,'Detalii blocuri'!$AB:$AB,CC$4)</f>
        <v>0</v>
      </c>
      <c r="CD76" s="108">
        <f>SUMIFS('Detalii blocuri'!$K:$K,'Detalii blocuri'!$E:$E,$C76,'Detalii blocuri'!$F:$F,$D76,'Detalii blocuri'!$AB:$AB,CD$4)</f>
        <v>0</v>
      </c>
      <c r="CE76" s="46">
        <f>SUMIFS('Detalii blocuri'!$K:$K,'Detalii blocuri'!$E:$E,$C76,'Detalii blocuri'!$F:$F,$D76,'Detalii blocuri'!$AB:$AB,CE$4)</f>
        <v>0</v>
      </c>
      <c r="CF76" s="108">
        <f>SUMIFS('Detalii blocuri'!$K:$K,'Detalii blocuri'!$E:$E,$C76,'Detalii blocuri'!$F:$F,$D76,'Detalii blocuri'!$AB:$AB,CF$4)</f>
        <v>0</v>
      </c>
      <c r="CG76" s="108">
        <f>SUMIFS('Detalii blocuri'!$K:$K,'Detalii blocuri'!$E:$E,$C76,'Detalii blocuri'!$F:$F,$D76,'Detalii blocuri'!$AB:$AB,CG$4)</f>
        <v>0</v>
      </c>
      <c r="CH76" s="46">
        <f>SUMIFS('Detalii blocuri'!$K:$K,'Detalii blocuri'!$E:$E,$C76,'Detalii blocuri'!$F:$F,$D76,'Detalii blocuri'!$AB:$AB,CH$4)</f>
        <v>0</v>
      </c>
      <c r="CI76" s="108">
        <f>SUMIFS('Detalii blocuri'!$K:$K,'Detalii blocuri'!$E:$E,$C76,'Detalii blocuri'!$F:$F,$D76,'Detalii blocuri'!$AB:$AB,CI$4)</f>
        <v>0</v>
      </c>
      <c r="CJ76" s="108">
        <f>SUMIFS('Detalii blocuri'!$K:$K,'Detalii blocuri'!$E:$E,$C76,'Detalii blocuri'!$F:$F,$D76,'Detalii blocuri'!$AB:$AB,CJ$4)</f>
        <v>0</v>
      </c>
      <c r="CK76" s="109">
        <f>SUMIFS('Detalii blocuri'!$N:$N,'Detalii blocuri'!$E:$E,$C76,'Detalii blocuri'!$F:$F,$D76,'Detalii blocuri'!$AB:$AB,BW$4)</f>
        <v>0</v>
      </c>
      <c r="CL76" s="110">
        <f>SUMIFS('Detalii blocuri'!$N:$N,'Detalii blocuri'!$E:$E,$C76,'Detalii blocuri'!$F:$F,$D76,'Detalii blocuri'!$AB:$AB,BX$4)</f>
        <v>0</v>
      </c>
      <c r="CM76" s="110">
        <f>SUMIFS('Detalii blocuri'!$N:$N,'Detalii blocuri'!$E:$E,$C76,'Detalii blocuri'!$F:$F,$D76,'Detalii blocuri'!$AB:$AB,BY$4)</f>
        <v>0</v>
      </c>
      <c r="CN76" s="110">
        <f>SUMIFS('Detalii blocuri'!$N:$N,'Detalii blocuri'!$E:$E,$C76,'Detalii blocuri'!$F:$F,$D76,'Detalii blocuri'!$AB:$AB,BZ$4)</f>
        <v>0</v>
      </c>
      <c r="CO76" s="110">
        <f>SUMIFS('Detalii blocuri'!$N:$N,'Detalii blocuri'!$E:$E,$C76,'Detalii blocuri'!$F:$F,$D76,'Detalii blocuri'!$AB:$AB,CA$4)</f>
        <v>0</v>
      </c>
      <c r="CP76" s="48">
        <f>SUMIFS('Detalii blocuri'!$N:$N,'Detalii blocuri'!$E:$E,$C76,'Detalii blocuri'!$F:$F,$D76,'Detalii blocuri'!$AB:$AB,CB$4)</f>
        <v>0</v>
      </c>
      <c r="CQ76" s="110">
        <f>SUMIFS('Detalii blocuri'!$N:$N,'Detalii blocuri'!$E:$E,$C76,'Detalii blocuri'!$F:$F,$D76,'Detalii blocuri'!$AB:$AB,CC$4)</f>
        <v>0</v>
      </c>
      <c r="CR76" s="110">
        <f>SUMIFS('Detalii blocuri'!$N:$N,'Detalii blocuri'!$E:$E,$C76,'Detalii blocuri'!$F:$F,$D76,'Detalii blocuri'!$AB:$AB,CD$4)</f>
        <v>0</v>
      </c>
      <c r="CS76" s="48">
        <f>SUMIFS('Detalii blocuri'!$N:$N,'Detalii blocuri'!$E:$E,$C76,'Detalii blocuri'!$F:$F,$D76,'Detalii blocuri'!$AB:$AB,CE$4)</f>
        <v>0</v>
      </c>
      <c r="CT76" s="110">
        <f>SUMIFS('Detalii blocuri'!$N:$N,'Detalii blocuri'!$E:$E,$C76,'Detalii blocuri'!$F:$F,$D76,'Detalii blocuri'!$AB:$AB,CF$4)</f>
        <v>0</v>
      </c>
      <c r="CU76" s="110">
        <f>SUMIFS('Detalii blocuri'!$N:$N,'Detalii blocuri'!$E:$E,$C76,'Detalii blocuri'!$F:$F,$D76,'Detalii blocuri'!$AB:$AB,CG$4)</f>
        <v>0</v>
      </c>
      <c r="CV76" s="48">
        <f>SUMIFS('Detalii blocuri'!$N:$N,'Detalii blocuri'!$E:$E,$C76,'Detalii blocuri'!$F:$F,$D76,'Detalii blocuri'!$AB:$AB,CH$4)</f>
        <v>0</v>
      </c>
      <c r="CW76" s="110">
        <f>SUMIFS('Detalii blocuri'!$N:$N,'Detalii blocuri'!$E:$E,$C76,'Detalii blocuri'!$F:$F,$D76,'Detalii blocuri'!$AB:$AB,CI$4)</f>
        <v>0</v>
      </c>
      <c r="CX76" s="110">
        <f>SUMIFS('Detalii blocuri'!$N:$N,'Detalii blocuri'!$E:$E,$C76,'Detalii blocuri'!$F:$F,$D76,'Detalii blocuri'!$AB:$AB,CJ$4)</f>
        <v>0</v>
      </c>
      <c r="CY76" s="111">
        <f>COUNTIFS('Detalii blocuri'!$E:$E,$C76,'Detalii blocuri'!$F:$F,$D76,'Detalii blocuri'!$L:$L,CY$3)</f>
        <v>0</v>
      </c>
      <c r="CZ76" s="112">
        <f>COUNTIFS('Detalii blocuri'!$E:$E,$C76,'Detalii blocuri'!$F:$F,$D76,'Detalii blocuri'!$L:$L,CZ$3)</f>
        <v>0</v>
      </c>
      <c r="DA76" s="112">
        <f>COUNTIFS('Detalii blocuri'!$E:$E,$C76,'Detalii blocuri'!$F:$F,$D76,'Detalii blocuri'!$L:$L,DA$3)</f>
        <v>0</v>
      </c>
      <c r="DB76" s="112">
        <f>COUNTIFS('Detalii blocuri'!$E:$E,$C76,'Detalii blocuri'!$F:$F,$D76,'Detalii blocuri'!$L:$L,DB$3)</f>
        <v>0</v>
      </c>
      <c r="DC76" s="112">
        <f>COUNTIFS('Detalii blocuri'!$E:$E,$C76,'Detalii blocuri'!$F:$F,$D76,'Detalii blocuri'!$L:$L,DC$3)</f>
        <v>0</v>
      </c>
      <c r="DD76" s="140">
        <f>COUNTIFS('Detalii blocuri'!$E:$E,$C76,'Detalii blocuri'!$F:$F,$D76,'Detalii blocuri'!$L:$L,DD$3)</f>
        <v>0</v>
      </c>
      <c r="DE76" s="112">
        <f>COUNTIFS('Detalii blocuri'!$E:$E,$C76,'Detalii blocuri'!$F:$F,$D76,'Detalii blocuri'!$L:$L,DE$3)</f>
        <v>0</v>
      </c>
      <c r="DF76" s="112">
        <f>COUNTIFS('Detalii blocuri'!$E:$E,$C76,'Detalii blocuri'!$F:$F,$D76,'Detalii blocuri'!$L:$L,DF$3)</f>
        <v>0</v>
      </c>
      <c r="DG76" s="112">
        <f>COUNTIFS('Detalii blocuri'!$E:$E,$C76,'Detalii blocuri'!$F:$F,$D76,'Detalii blocuri'!$L:$L,DG$3)</f>
        <v>0</v>
      </c>
      <c r="DH76" s="112">
        <f>COUNTIFS('Detalii blocuri'!$E:$E,$C76,'Detalii blocuri'!$F:$F,$D76,'Detalii blocuri'!$L:$L,DH$3)</f>
        <v>0</v>
      </c>
      <c r="DI76" s="140">
        <f>COUNTIFS('Detalii blocuri'!$E:$E,$C76,'Detalii blocuri'!$F:$F,$D76,'Detalii blocuri'!$L:$L,DI$3)</f>
        <v>0</v>
      </c>
      <c r="DJ76" s="112">
        <f>COUNTIFS('Detalii blocuri'!$E:$E,$C76,'Detalii blocuri'!$F:$F,$D76,'Detalii blocuri'!$L:$L,DJ$3)</f>
        <v>0</v>
      </c>
      <c r="DK76" s="112">
        <f>COUNTIFS('Detalii blocuri'!$E:$E,$C76,'Detalii blocuri'!$F:$F,$D76,'Detalii blocuri'!$L:$L,DK$3)</f>
        <v>0</v>
      </c>
      <c r="DL76" s="112">
        <f>COUNTIFS('Detalii blocuri'!$E:$E,$C76,'Detalii blocuri'!$F:$F,$D76,'Detalii blocuri'!$L:$L,DL$3)</f>
        <v>0</v>
      </c>
      <c r="DM76" s="112">
        <f>COUNTIFS('Detalii blocuri'!$E:$E,$C76,'Detalii blocuri'!$F:$F,$D76,'Detalii blocuri'!$L:$L,DM$3)</f>
        <v>0</v>
      </c>
      <c r="DN76" s="140">
        <f>COUNTIFS('Detalii blocuri'!$E:$E,$C76,'Detalii blocuri'!$F:$F,$D76,'Detalii blocuri'!$L:$L,DN$3)</f>
        <v>0</v>
      </c>
      <c r="DO76" s="112">
        <f>COUNTIFS('Detalii blocuri'!$E:$E,$C76,'Detalii blocuri'!$F:$F,$D76,'Detalii blocuri'!$L:$L,DO$3)</f>
        <v>0</v>
      </c>
      <c r="DP76" s="112">
        <f>COUNTIFS('Detalii blocuri'!$E:$E,$C76,'Detalii blocuri'!$F:$F,$D76,'Detalii blocuri'!$L:$L,DP$3)</f>
        <v>0</v>
      </c>
      <c r="DQ76" s="112">
        <f>COUNTIFS('Detalii blocuri'!$E:$E,$C76,'Detalii blocuri'!$F:$F,$D76,'Detalii blocuri'!$L:$L,DQ$3)</f>
        <v>0</v>
      </c>
      <c r="DR76" s="112">
        <f>COUNTIFS('Detalii blocuri'!$E:$E,$C76,'Detalii blocuri'!$F:$F,$D76,'Detalii blocuri'!$L:$L,DR$3)</f>
        <v>0</v>
      </c>
      <c r="DS76" s="140">
        <f>COUNTIFS('Detalii blocuri'!$E:$E,$C76,'Detalii blocuri'!$F:$F,$D76,'Detalii blocuri'!$L:$L,DS$3)</f>
        <v>0</v>
      </c>
      <c r="DT76" s="112">
        <f>COUNTIFS('Detalii blocuri'!$E:$E,$C76,'Detalii blocuri'!$F:$F,$D76,'Detalii blocuri'!$L:$L,DT$3)</f>
        <v>0</v>
      </c>
      <c r="DU76" s="112">
        <f>COUNTIFS('Detalii blocuri'!$E:$E,$C76,'Detalii blocuri'!$F:$F,$D76,'Detalii blocuri'!$L:$L,DU$3)</f>
        <v>0</v>
      </c>
      <c r="DV76" s="112">
        <f>COUNTIFS('Detalii blocuri'!$E:$E,$C76,'Detalii blocuri'!$F:$F,$D76,'Detalii blocuri'!$L:$L,DV$3)</f>
        <v>0</v>
      </c>
      <c r="DW76" s="112">
        <f>COUNTIFS('Detalii blocuri'!$E:$E,$C76,'Detalii blocuri'!$F:$F,$D76,'Detalii blocuri'!$L:$L,DW$3)</f>
        <v>0</v>
      </c>
      <c r="DX76" s="140">
        <f>COUNTIFS('Detalii blocuri'!$E:$E,$C76,'Detalii blocuri'!$F:$F,$D76,'Detalii blocuri'!$L:$L,DX$3)</f>
        <v>0</v>
      </c>
      <c r="DY76" s="112">
        <f>COUNTIFS('Detalii blocuri'!$E:$E,$C76,'Detalii blocuri'!$F:$F,$D76,'Detalii blocuri'!$L:$L,DY$3)</f>
        <v>0</v>
      </c>
      <c r="DZ76" s="112">
        <f>COUNTIFS('Detalii blocuri'!$E:$E,$C76,'Detalii blocuri'!$F:$F,$D76,'Detalii blocuri'!$L:$L,DZ$3)</f>
        <v>0</v>
      </c>
      <c r="EA76" s="112">
        <f>COUNTIFS('Detalii blocuri'!$E:$E,$C76,'Detalii blocuri'!$F:$F,$D76,'Detalii blocuri'!$L:$L,EA$3)</f>
        <v>0</v>
      </c>
    </row>
    <row r="77" spans="2:131">
      <c r="B77" s="258" t="s">
        <v>650</v>
      </c>
      <c r="C77" s="363" t="s">
        <v>206</v>
      </c>
      <c r="D77" s="261" t="s">
        <v>1091</v>
      </c>
      <c r="E77" s="261"/>
      <c r="F77" s="262" t="s">
        <v>1054</v>
      </c>
      <c r="G77" s="300" t="s">
        <v>9</v>
      </c>
      <c r="H77" s="257" t="s">
        <v>9</v>
      </c>
      <c r="I77" s="318"/>
      <c r="J77" s="259">
        <v>46.83</v>
      </c>
      <c r="K77" s="259">
        <v>22.99</v>
      </c>
      <c r="L77" s="319">
        <v>1558</v>
      </c>
      <c r="M77" s="320">
        <v>1633</v>
      </c>
      <c r="N77" s="320">
        <v>1856</v>
      </c>
      <c r="O77" s="320">
        <v>2053</v>
      </c>
      <c r="P77" s="320"/>
      <c r="Q77" s="320"/>
      <c r="R77" s="320"/>
      <c r="S77" s="320"/>
      <c r="T77" s="320"/>
      <c r="U77" s="320"/>
      <c r="V77" s="321"/>
      <c r="W77" s="334">
        <f t="shared" si="29"/>
        <v>0.75888943010228938</v>
      </c>
      <c r="X77" s="335" t="str">
        <f t="shared" si="30"/>
        <v/>
      </c>
      <c r="Y77" s="301"/>
      <c r="Z77" s="301"/>
      <c r="AA77" s="301">
        <f t="shared" si="18"/>
        <v>0</v>
      </c>
      <c r="AB77" s="68">
        <f t="shared" si="16"/>
        <v>0</v>
      </c>
      <c r="AC77" s="301" t="e">
        <f t="shared" si="17"/>
        <v>#DIV/0!</v>
      </c>
      <c r="AD77" s="301">
        <v>3</v>
      </c>
      <c r="AE77" s="322"/>
      <c r="AF77" s="323" t="e">
        <f>COUNTIFS('Detalii blocuri'!AI:AI,"*/planuri*",'Detalii blocuri'!E:E,C77,'Detalii blocuri'!F:F,D77)/AJ77</f>
        <v>#DIV/0!</v>
      </c>
      <c r="AG77" s="324" t="e">
        <f>COUNTIFS('Detalii blocuri'!K:K,"&gt;0",'Detalii blocuri'!E:E,C77,'Detalii blocuri'!F:F,D77)/AJ77</f>
        <v>#DIV/0!</v>
      </c>
      <c r="AH77" s="324" t="e">
        <f>COUNTIFS('Detalii blocuri'!N:N,"&gt;0",'Detalii blocuri'!E:E,C77,'Detalii blocuri'!F:F,D77)/AJ77</f>
        <v>#DIV/0!</v>
      </c>
      <c r="AI77" s="325" t="e">
        <f t="shared" si="19"/>
        <v>#DIV/0!</v>
      </c>
      <c r="AJ77" s="326">
        <f>COUNTIFS('Detalii blocuri'!C:C,"&gt;0",'Detalii blocuri'!E:E,C77,'Detalii blocuri'!F:F,D77)</f>
        <v>0</v>
      </c>
      <c r="AK77" s="47">
        <f>SUMIFS('Detalii blocuri'!K:K,'Detalii blocuri'!E:E,C77,'Detalii blocuri'!F:F,D77)</f>
        <v>0</v>
      </c>
      <c r="AL77" s="47">
        <f>SUMIFS('Detalii blocuri'!N:N,'Detalii blocuri'!E:E,C77,'Detalii blocuri'!F:F,D77)</f>
        <v>0</v>
      </c>
      <c r="AM77" s="327" t="e">
        <f t="shared" si="20"/>
        <v>#DIV/0!</v>
      </c>
      <c r="AN77" s="65" t="e">
        <f>COUNTIFS('Detalii blocuri'!C:C,"&gt;0",'Detalii blocuri'!J:J,"da*",'Detalii blocuri'!E:E,C77,'Detalii blocuri'!F:F,D77)/AJ77</f>
        <v>#DIV/0!</v>
      </c>
      <c r="AO77" s="66" t="e">
        <f>SUMIFS('Detalii blocuri'!K:K,'Detalii blocuri'!J:J,"da*",'Detalii blocuri'!E:E,C77,'Detalii blocuri'!F:F,D77)/AK77</f>
        <v>#DIV/0!</v>
      </c>
      <c r="AP77" s="67" t="e">
        <f>SUMIFS('Detalii blocuri'!N:N,'Detalii blocuri'!J:J,"da*",'Detalii blocuri'!E:E,C77,'Detalii blocuri'!F:F,D77)/AL77</f>
        <v>#DIV/0!</v>
      </c>
      <c r="AQ77" s="328" t="e">
        <f>SUMIFS('Detalii blocuri'!N:N,'Detalii blocuri'!AD:AD,"*cf1*",'Detalii blocuri'!E:E,C77,'Detalii blocuri'!F:F,D77)/AL77</f>
        <v>#DIV/0!</v>
      </c>
      <c r="AR77" s="329" t="e">
        <f>SUMIFS('Detalii blocuri'!N:N,'Detalii blocuri'!AD:AD,"*cf2*",'Detalii blocuri'!E:E,C77,'Detalii blocuri'!F:F,D77)/AL77</f>
        <v>#DIV/0!</v>
      </c>
      <c r="AS77" s="330" t="e">
        <f>SUMIFS('Detalii blocuri'!N:N,'Detalii blocuri'!AD:AD,"*cf3*",'Detalii blocuri'!E:E,C77,'Detalii blocuri'!F:F,D77)/AL77</f>
        <v>#DIV/0!</v>
      </c>
      <c r="AT77" s="330" t="e">
        <f>SUMIFS('Detalii blocuri'!N:N,'Detalii blocuri'!AD:AD,"*cămin*",'Detalii blocuri'!E:E,C77,'Detalii blocuri'!F:F,D77)/AL77</f>
        <v>#DIV/0!</v>
      </c>
      <c r="AU77" s="330" t="e">
        <f t="shared" si="21"/>
        <v>#DIV/0!</v>
      </c>
      <c r="AV77" s="331">
        <f>SUMIFS('Detalii blocuri'!O:O,'Detalii blocuri'!E:E,C77,'Detalii blocuri'!F:F,D77)</f>
        <v>0</v>
      </c>
      <c r="AW77" s="332">
        <f>SUMIFS('Detalii blocuri'!P:P,'Detalii blocuri'!E:E,C77,'Detalii blocuri'!F:F,D77)</f>
        <v>0</v>
      </c>
      <c r="AX77" s="332">
        <f>SUMIFS('Detalii blocuri'!Q:Q,'Detalii blocuri'!E:E,C77,'Detalii blocuri'!F:F,D77)</f>
        <v>0</v>
      </c>
      <c r="AY77" s="332">
        <f>SUMIFS('Detalii blocuri'!R:R,'Detalii blocuri'!E:E,C77,'Detalii blocuri'!F:F,D77)</f>
        <v>0</v>
      </c>
      <c r="AZ77" s="332">
        <f>SUMIFS('Detalii blocuri'!S:S,'Detalii blocuri'!E:E,C77,'Detalii blocuri'!F:F,D77)</f>
        <v>0</v>
      </c>
      <c r="BA77" s="332">
        <f>SUMIFS('Detalii blocuri'!T:T,'Detalii blocuri'!E:E,C77,'Detalii blocuri'!F:F,D77)</f>
        <v>0</v>
      </c>
      <c r="BB77" s="333">
        <f t="shared" si="22"/>
        <v>0</v>
      </c>
      <c r="BC77" s="100" t="e">
        <f t="shared" si="23"/>
        <v>#DIV/0!</v>
      </c>
      <c r="BD77" s="97" t="e">
        <f t="shared" si="24"/>
        <v>#DIV/0!</v>
      </c>
      <c r="BE77" s="97" t="e">
        <f t="shared" si="25"/>
        <v>#DIV/0!</v>
      </c>
      <c r="BF77" s="97" t="e">
        <f t="shared" si="26"/>
        <v>#DIV/0!</v>
      </c>
      <c r="BG77" s="97" t="e">
        <f t="shared" si="27"/>
        <v>#DIV/0!</v>
      </c>
      <c r="BH77" s="98" t="e">
        <f t="shared" si="28"/>
        <v>#DIV/0!</v>
      </c>
      <c r="BI77" s="105">
        <f>COUNTIFS('Detalii blocuri'!$E:$E,$C77,'Detalii blocuri'!$F:$F,$D77,'Detalii blocuri'!$AB:$AB,BI$4)</f>
        <v>0</v>
      </c>
      <c r="BJ77" s="106">
        <f>COUNTIFS('Detalii blocuri'!$E:$E,$C77,'Detalii blocuri'!$F:$F,$D77,'Detalii blocuri'!$AB:$AB,BJ$4)</f>
        <v>0</v>
      </c>
      <c r="BK77" s="106">
        <f>COUNTIFS('Detalii blocuri'!$E:$E,$C77,'Detalii blocuri'!$F:$F,$D77,'Detalii blocuri'!$AB:$AB,BK$4)</f>
        <v>0</v>
      </c>
      <c r="BL77" s="106">
        <f>COUNTIFS('Detalii blocuri'!$E:$E,$C77,'Detalii blocuri'!$F:$F,$D77,'Detalii blocuri'!$AB:$AB,BL$4)</f>
        <v>0</v>
      </c>
      <c r="BM77" s="106">
        <f>COUNTIFS('Detalii blocuri'!$E:$E,$C77,'Detalii blocuri'!$F:$F,$D77,'Detalii blocuri'!$AB:$AB,BM$4)</f>
        <v>0</v>
      </c>
      <c r="BN77" s="45">
        <f>COUNTIFS('Detalii blocuri'!$E:$E,$C77,'Detalii blocuri'!$F:$F,$D77,'Detalii blocuri'!$AB:$AB,BN$4)</f>
        <v>0</v>
      </c>
      <c r="BO77" s="106">
        <f>COUNTIFS('Detalii blocuri'!$E:$E,$C77,'Detalii blocuri'!$F:$F,$D77,'Detalii blocuri'!$AB:$AB,BO$4)</f>
        <v>0</v>
      </c>
      <c r="BP77" s="106">
        <f>COUNTIFS('Detalii blocuri'!$E:$E,$C77,'Detalii blocuri'!$F:$F,$D77,'Detalii blocuri'!$AB:$AB,BP$4)</f>
        <v>0</v>
      </c>
      <c r="BQ77" s="45">
        <f>COUNTIFS('Detalii blocuri'!$E:$E,$C77,'Detalii blocuri'!$F:$F,$D77,'Detalii blocuri'!$AB:$AB,BQ$4)</f>
        <v>0</v>
      </c>
      <c r="BR77" s="106">
        <f>COUNTIFS('Detalii blocuri'!$E:$E,$C77,'Detalii blocuri'!$F:$F,$D77,'Detalii blocuri'!$AB:$AB,BR$4)</f>
        <v>0</v>
      </c>
      <c r="BS77" s="106">
        <f>COUNTIFS('Detalii blocuri'!$E:$E,$C77,'Detalii blocuri'!$F:$F,$D77,'Detalii blocuri'!$AB:$AB,BS$4)</f>
        <v>0</v>
      </c>
      <c r="BT77" s="45">
        <f>COUNTIFS('Detalii blocuri'!$E:$E,$C77,'Detalii blocuri'!$F:$F,$D77,'Detalii blocuri'!$AB:$AB,BT$4)</f>
        <v>0</v>
      </c>
      <c r="BU77" s="106">
        <f>COUNTIFS('Detalii blocuri'!$E:$E,$C77,'Detalii blocuri'!$F:$F,$D77,'Detalii blocuri'!$AB:$AB,BU$4)</f>
        <v>0</v>
      </c>
      <c r="BV77" s="106">
        <f>COUNTIFS('Detalii blocuri'!$E:$E,$C77,'Detalii blocuri'!$F:$F,$D77,'Detalii blocuri'!$AB:$AB,BV$4)</f>
        <v>0</v>
      </c>
      <c r="BW77" s="107">
        <f>SUMIFS('Detalii blocuri'!$K:$K,'Detalii blocuri'!$E:$E,$C77,'Detalii blocuri'!$F:$F,$D77,'Detalii blocuri'!$AB:$AB,BW$4)</f>
        <v>0</v>
      </c>
      <c r="BX77" s="108">
        <f>SUMIFS('Detalii blocuri'!$K:$K,'Detalii blocuri'!$E:$E,$C77,'Detalii blocuri'!$F:$F,$D77,'Detalii blocuri'!$AB:$AB,BX$4)</f>
        <v>0</v>
      </c>
      <c r="BY77" s="108">
        <f>SUMIFS('Detalii blocuri'!$K:$K,'Detalii blocuri'!$E:$E,$C77,'Detalii blocuri'!$F:$F,$D77,'Detalii blocuri'!$AB:$AB,BY$4)</f>
        <v>0</v>
      </c>
      <c r="BZ77" s="108">
        <f>SUMIFS('Detalii blocuri'!$K:$K,'Detalii blocuri'!$E:$E,$C77,'Detalii blocuri'!$F:$F,$D77,'Detalii blocuri'!$AB:$AB,BZ$4)</f>
        <v>0</v>
      </c>
      <c r="CA77" s="108">
        <f>SUMIFS('Detalii blocuri'!$K:$K,'Detalii blocuri'!$E:$E,$C77,'Detalii blocuri'!$F:$F,$D77,'Detalii blocuri'!$AB:$AB,CA$4)</f>
        <v>0</v>
      </c>
      <c r="CB77" s="46">
        <f>SUMIFS('Detalii blocuri'!$K:$K,'Detalii blocuri'!$E:$E,$C77,'Detalii blocuri'!$F:$F,$D77,'Detalii blocuri'!$AB:$AB,CB$4)</f>
        <v>0</v>
      </c>
      <c r="CC77" s="108">
        <f>SUMIFS('Detalii blocuri'!$K:$K,'Detalii blocuri'!$E:$E,$C77,'Detalii blocuri'!$F:$F,$D77,'Detalii blocuri'!$AB:$AB,CC$4)</f>
        <v>0</v>
      </c>
      <c r="CD77" s="108">
        <f>SUMIFS('Detalii blocuri'!$K:$K,'Detalii blocuri'!$E:$E,$C77,'Detalii blocuri'!$F:$F,$D77,'Detalii blocuri'!$AB:$AB,CD$4)</f>
        <v>0</v>
      </c>
      <c r="CE77" s="46">
        <f>SUMIFS('Detalii blocuri'!$K:$K,'Detalii blocuri'!$E:$E,$C77,'Detalii blocuri'!$F:$F,$D77,'Detalii blocuri'!$AB:$AB,CE$4)</f>
        <v>0</v>
      </c>
      <c r="CF77" s="108">
        <f>SUMIFS('Detalii blocuri'!$K:$K,'Detalii blocuri'!$E:$E,$C77,'Detalii blocuri'!$F:$F,$D77,'Detalii blocuri'!$AB:$AB,CF$4)</f>
        <v>0</v>
      </c>
      <c r="CG77" s="108">
        <f>SUMIFS('Detalii blocuri'!$K:$K,'Detalii blocuri'!$E:$E,$C77,'Detalii blocuri'!$F:$F,$D77,'Detalii blocuri'!$AB:$AB,CG$4)</f>
        <v>0</v>
      </c>
      <c r="CH77" s="46">
        <f>SUMIFS('Detalii blocuri'!$K:$K,'Detalii blocuri'!$E:$E,$C77,'Detalii blocuri'!$F:$F,$D77,'Detalii blocuri'!$AB:$AB,CH$4)</f>
        <v>0</v>
      </c>
      <c r="CI77" s="108">
        <f>SUMIFS('Detalii blocuri'!$K:$K,'Detalii blocuri'!$E:$E,$C77,'Detalii blocuri'!$F:$F,$D77,'Detalii blocuri'!$AB:$AB,CI$4)</f>
        <v>0</v>
      </c>
      <c r="CJ77" s="108">
        <f>SUMIFS('Detalii blocuri'!$K:$K,'Detalii blocuri'!$E:$E,$C77,'Detalii blocuri'!$F:$F,$D77,'Detalii blocuri'!$AB:$AB,CJ$4)</f>
        <v>0</v>
      </c>
      <c r="CK77" s="109">
        <f>SUMIFS('Detalii blocuri'!$N:$N,'Detalii blocuri'!$E:$E,$C77,'Detalii blocuri'!$F:$F,$D77,'Detalii blocuri'!$AB:$AB,BW$4)</f>
        <v>0</v>
      </c>
      <c r="CL77" s="110">
        <f>SUMIFS('Detalii blocuri'!$N:$N,'Detalii blocuri'!$E:$E,$C77,'Detalii blocuri'!$F:$F,$D77,'Detalii blocuri'!$AB:$AB,BX$4)</f>
        <v>0</v>
      </c>
      <c r="CM77" s="110">
        <f>SUMIFS('Detalii blocuri'!$N:$N,'Detalii blocuri'!$E:$E,$C77,'Detalii blocuri'!$F:$F,$D77,'Detalii blocuri'!$AB:$AB,BY$4)</f>
        <v>0</v>
      </c>
      <c r="CN77" s="110">
        <f>SUMIFS('Detalii blocuri'!$N:$N,'Detalii blocuri'!$E:$E,$C77,'Detalii blocuri'!$F:$F,$D77,'Detalii blocuri'!$AB:$AB,BZ$4)</f>
        <v>0</v>
      </c>
      <c r="CO77" s="110">
        <f>SUMIFS('Detalii blocuri'!$N:$N,'Detalii blocuri'!$E:$E,$C77,'Detalii blocuri'!$F:$F,$D77,'Detalii blocuri'!$AB:$AB,CA$4)</f>
        <v>0</v>
      </c>
      <c r="CP77" s="48">
        <f>SUMIFS('Detalii blocuri'!$N:$N,'Detalii blocuri'!$E:$E,$C77,'Detalii blocuri'!$F:$F,$D77,'Detalii blocuri'!$AB:$AB,CB$4)</f>
        <v>0</v>
      </c>
      <c r="CQ77" s="110">
        <f>SUMIFS('Detalii blocuri'!$N:$N,'Detalii blocuri'!$E:$E,$C77,'Detalii blocuri'!$F:$F,$D77,'Detalii blocuri'!$AB:$AB,CC$4)</f>
        <v>0</v>
      </c>
      <c r="CR77" s="110">
        <f>SUMIFS('Detalii blocuri'!$N:$N,'Detalii blocuri'!$E:$E,$C77,'Detalii blocuri'!$F:$F,$D77,'Detalii blocuri'!$AB:$AB,CD$4)</f>
        <v>0</v>
      </c>
      <c r="CS77" s="48">
        <f>SUMIFS('Detalii blocuri'!$N:$N,'Detalii blocuri'!$E:$E,$C77,'Detalii blocuri'!$F:$F,$D77,'Detalii blocuri'!$AB:$AB,CE$4)</f>
        <v>0</v>
      </c>
      <c r="CT77" s="110">
        <f>SUMIFS('Detalii blocuri'!$N:$N,'Detalii blocuri'!$E:$E,$C77,'Detalii blocuri'!$F:$F,$D77,'Detalii blocuri'!$AB:$AB,CF$4)</f>
        <v>0</v>
      </c>
      <c r="CU77" s="110">
        <f>SUMIFS('Detalii blocuri'!$N:$N,'Detalii blocuri'!$E:$E,$C77,'Detalii blocuri'!$F:$F,$D77,'Detalii blocuri'!$AB:$AB,CG$4)</f>
        <v>0</v>
      </c>
      <c r="CV77" s="48">
        <f>SUMIFS('Detalii blocuri'!$N:$N,'Detalii blocuri'!$E:$E,$C77,'Detalii blocuri'!$F:$F,$D77,'Detalii blocuri'!$AB:$AB,CH$4)</f>
        <v>0</v>
      </c>
      <c r="CW77" s="110">
        <f>SUMIFS('Detalii blocuri'!$N:$N,'Detalii blocuri'!$E:$E,$C77,'Detalii blocuri'!$F:$F,$D77,'Detalii blocuri'!$AB:$AB,CI$4)</f>
        <v>0</v>
      </c>
      <c r="CX77" s="110">
        <f>SUMIFS('Detalii blocuri'!$N:$N,'Detalii blocuri'!$E:$E,$C77,'Detalii blocuri'!$F:$F,$D77,'Detalii blocuri'!$AB:$AB,CJ$4)</f>
        <v>0</v>
      </c>
      <c r="CY77" s="111">
        <f>COUNTIFS('Detalii blocuri'!$E:$E,$C77,'Detalii blocuri'!$F:$F,$D77,'Detalii blocuri'!$L:$L,CY$3)</f>
        <v>0</v>
      </c>
      <c r="CZ77" s="112">
        <f>COUNTIFS('Detalii blocuri'!$E:$E,$C77,'Detalii blocuri'!$F:$F,$D77,'Detalii blocuri'!$L:$L,CZ$3)</f>
        <v>0</v>
      </c>
      <c r="DA77" s="112">
        <f>COUNTIFS('Detalii blocuri'!$E:$E,$C77,'Detalii blocuri'!$F:$F,$D77,'Detalii blocuri'!$L:$L,DA$3)</f>
        <v>0</v>
      </c>
      <c r="DB77" s="112">
        <f>COUNTIFS('Detalii blocuri'!$E:$E,$C77,'Detalii blocuri'!$F:$F,$D77,'Detalii blocuri'!$L:$L,DB$3)</f>
        <v>0</v>
      </c>
      <c r="DC77" s="112">
        <f>COUNTIFS('Detalii blocuri'!$E:$E,$C77,'Detalii blocuri'!$F:$F,$D77,'Detalii blocuri'!$L:$L,DC$3)</f>
        <v>0</v>
      </c>
      <c r="DD77" s="140">
        <f>COUNTIFS('Detalii blocuri'!$E:$E,$C77,'Detalii blocuri'!$F:$F,$D77,'Detalii blocuri'!$L:$L,DD$3)</f>
        <v>0</v>
      </c>
      <c r="DE77" s="112">
        <f>COUNTIFS('Detalii blocuri'!$E:$E,$C77,'Detalii blocuri'!$F:$F,$D77,'Detalii blocuri'!$L:$L,DE$3)</f>
        <v>0</v>
      </c>
      <c r="DF77" s="112">
        <f>COUNTIFS('Detalii blocuri'!$E:$E,$C77,'Detalii blocuri'!$F:$F,$D77,'Detalii blocuri'!$L:$L,DF$3)</f>
        <v>0</v>
      </c>
      <c r="DG77" s="112">
        <f>COUNTIFS('Detalii blocuri'!$E:$E,$C77,'Detalii blocuri'!$F:$F,$D77,'Detalii blocuri'!$L:$L,DG$3)</f>
        <v>0</v>
      </c>
      <c r="DH77" s="112">
        <f>COUNTIFS('Detalii blocuri'!$E:$E,$C77,'Detalii blocuri'!$F:$F,$D77,'Detalii blocuri'!$L:$L,DH$3)</f>
        <v>0</v>
      </c>
      <c r="DI77" s="140">
        <f>COUNTIFS('Detalii blocuri'!$E:$E,$C77,'Detalii blocuri'!$F:$F,$D77,'Detalii blocuri'!$L:$L,DI$3)</f>
        <v>0</v>
      </c>
      <c r="DJ77" s="112">
        <f>COUNTIFS('Detalii blocuri'!$E:$E,$C77,'Detalii blocuri'!$F:$F,$D77,'Detalii blocuri'!$L:$L,DJ$3)</f>
        <v>0</v>
      </c>
      <c r="DK77" s="112">
        <f>COUNTIFS('Detalii blocuri'!$E:$E,$C77,'Detalii blocuri'!$F:$F,$D77,'Detalii blocuri'!$L:$L,DK$3)</f>
        <v>0</v>
      </c>
      <c r="DL77" s="112">
        <f>COUNTIFS('Detalii blocuri'!$E:$E,$C77,'Detalii blocuri'!$F:$F,$D77,'Detalii blocuri'!$L:$L,DL$3)</f>
        <v>0</v>
      </c>
      <c r="DM77" s="112">
        <f>COUNTIFS('Detalii blocuri'!$E:$E,$C77,'Detalii blocuri'!$F:$F,$D77,'Detalii blocuri'!$L:$L,DM$3)</f>
        <v>0</v>
      </c>
      <c r="DN77" s="140">
        <f>COUNTIFS('Detalii blocuri'!$E:$E,$C77,'Detalii blocuri'!$F:$F,$D77,'Detalii blocuri'!$L:$L,DN$3)</f>
        <v>0</v>
      </c>
      <c r="DO77" s="112">
        <f>COUNTIFS('Detalii blocuri'!$E:$E,$C77,'Detalii blocuri'!$F:$F,$D77,'Detalii blocuri'!$L:$L,DO$3)</f>
        <v>0</v>
      </c>
      <c r="DP77" s="112">
        <f>COUNTIFS('Detalii blocuri'!$E:$E,$C77,'Detalii blocuri'!$F:$F,$D77,'Detalii blocuri'!$L:$L,DP$3)</f>
        <v>0</v>
      </c>
      <c r="DQ77" s="112">
        <f>COUNTIFS('Detalii blocuri'!$E:$E,$C77,'Detalii blocuri'!$F:$F,$D77,'Detalii blocuri'!$L:$L,DQ$3)</f>
        <v>0</v>
      </c>
      <c r="DR77" s="112">
        <f>COUNTIFS('Detalii blocuri'!$E:$E,$C77,'Detalii blocuri'!$F:$F,$D77,'Detalii blocuri'!$L:$L,DR$3)</f>
        <v>0</v>
      </c>
      <c r="DS77" s="140">
        <f>COUNTIFS('Detalii blocuri'!$E:$E,$C77,'Detalii blocuri'!$F:$F,$D77,'Detalii blocuri'!$L:$L,DS$3)</f>
        <v>0</v>
      </c>
      <c r="DT77" s="112">
        <f>COUNTIFS('Detalii blocuri'!$E:$E,$C77,'Detalii blocuri'!$F:$F,$D77,'Detalii blocuri'!$L:$L,DT$3)</f>
        <v>0</v>
      </c>
      <c r="DU77" s="112">
        <f>COUNTIFS('Detalii blocuri'!$E:$E,$C77,'Detalii blocuri'!$F:$F,$D77,'Detalii blocuri'!$L:$L,DU$3)</f>
        <v>0</v>
      </c>
      <c r="DV77" s="112">
        <f>COUNTIFS('Detalii blocuri'!$E:$E,$C77,'Detalii blocuri'!$F:$F,$D77,'Detalii blocuri'!$L:$L,DV$3)</f>
        <v>0</v>
      </c>
      <c r="DW77" s="112">
        <f>COUNTIFS('Detalii blocuri'!$E:$E,$C77,'Detalii blocuri'!$F:$F,$D77,'Detalii blocuri'!$L:$L,DW$3)</f>
        <v>0</v>
      </c>
      <c r="DX77" s="140">
        <f>COUNTIFS('Detalii blocuri'!$E:$E,$C77,'Detalii blocuri'!$F:$F,$D77,'Detalii blocuri'!$L:$L,DX$3)</f>
        <v>0</v>
      </c>
      <c r="DY77" s="112">
        <f>COUNTIFS('Detalii blocuri'!$E:$E,$C77,'Detalii blocuri'!$F:$F,$D77,'Detalii blocuri'!$L:$L,DY$3)</f>
        <v>0</v>
      </c>
      <c r="DZ77" s="112">
        <f>COUNTIFS('Detalii blocuri'!$E:$E,$C77,'Detalii blocuri'!$F:$F,$D77,'Detalii blocuri'!$L:$L,DZ$3)</f>
        <v>0</v>
      </c>
      <c r="EA77" s="112">
        <f>COUNTIFS('Detalii blocuri'!$E:$E,$C77,'Detalii blocuri'!$F:$F,$D77,'Detalii blocuri'!$L:$L,EA$3)</f>
        <v>0</v>
      </c>
    </row>
    <row r="78" spans="2:131">
      <c r="B78" s="258" t="s">
        <v>650</v>
      </c>
      <c r="C78" s="363" t="s">
        <v>206</v>
      </c>
      <c r="D78" s="261" t="s">
        <v>1207</v>
      </c>
      <c r="E78" s="261"/>
      <c r="F78" s="262" t="s">
        <v>1054</v>
      </c>
      <c r="G78" s="300" t="s">
        <v>9</v>
      </c>
      <c r="H78" s="257" t="s">
        <v>9</v>
      </c>
      <c r="I78" s="318"/>
      <c r="J78" s="259">
        <v>46.58</v>
      </c>
      <c r="K78" s="259">
        <v>23.73</v>
      </c>
      <c r="L78" s="319">
        <v>1944</v>
      </c>
      <c r="M78" s="320">
        <v>1798</v>
      </c>
      <c r="N78" s="320">
        <v>1892</v>
      </c>
      <c r="O78" s="320">
        <v>1751</v>
      </c>
      <c r="P78" s="320"/>
      <c r="Q78" s="320"/>
      <c r="R78" s="320"/>
      <c r="S78" s="320"/>
      <c r="T78" s="320"/>
      <c r="U78" s="320"/>
      <c r="V78" s="321"/>
      <c r="W78" s="334">
        <f t="shared" si="29"/>
        <v>1.1102227298686465</v>
      </c>
      <c r="X78" s="335" t="str">
        <f t="shared" si="30"/>
        <v/>
      </c>
      <c r="Y78" s="301"/>
      <c r="Z78" s="301"/>
      <c r="AA78" s="301">
        <f t="shared" si="18"/>
        <v>0</v>
      </c>
      <c r="AB78" s="68">
        <f t="shared" si="16"/>
        <v>0</v>
      </c>
      <c r="AC78" s="301" t="e">
        <f t="shared" si="17"/>
        <v>#DIV/0!</v>
      </c>
      <c r="AD78" s="301">
        <v>3</v>
      </c>
      <c r="AE78" s="322"/>
      <c r="AF78" s="323">
        <f>COUNTIFS('Detalii blocuri'!AI:AI,"*/planuri*",'Detalii blocuri'!E:E,C78,'Detalii blocuri'!F:F,D78)/AJ78</f>
        <v>0</v>
      </c>
      <c r="AG78" s="324">
        <f>COUNTIFS('Detalii blocuri'!K:K,"&gt;0",'Detalii blocuri'!E:E,C78,'Detalii blocuri'!F:F,D78)/AJ78</f>
        <v>1</v>
      </c>
      <c r="AH78" s="324">
        <f>COUNTIFS('Detalii blocuri'!N:N,"&gt;0",'Detalii blocuri'!E:E,C78,'Detalii blocuri'!F:F,D78)/AJ78</f>
        <v>0</v>
      </c>
      <c r="AI78" s="325" t="e">
        <f t="shared" si="19"/>
        <v>#DIV/0!</v>
      </c>
      <c r="AJ78" s="326">
        <f>COUNTIFS('Detalii blocuri'!C:C,"&gt;0",'Detalii blocuri'!E:E,C78,'Detalii blocuri'!F:F,D78)</f>
        <v>1</v>
      </c>
      <c r="AK78" s="47">
        <f>SUMIFS('Detalii blocuri'!K:K,'Detalii blocuri'!E:E,C78,'Detalii blocuri'!F:F,D78)</f>
        <v>2</v>
      </c>
      <c r="AL78" s="47">
        <f>SUMIFS('Detalii blocuri'!N:N,'Detalii blocuri'!E:E,C78,'Detalii blocuri'!F:F,D78)</f>
        <v>0</v>
      </c>
      <c r="AM78" s="327">
        <f t="shared" si="20"/>
        <v>0</v>
      </c>
      <c r="AN78" s="65">
        <f>COUNTIFS('Detalii blocuri'!C:C,"&gt;0",'Detalii blocuri'!J:J,"da*",'Detalii blocuri'!E:E,C78,'Detalii blocuri'!F:F,D78)/AJ78</f>
        <v>0</v>
      </c>
      <c r="AO78" s="66">
        <f>SUMIFS('Detalii blocuri'!K:K,'Detalii blocuri'!J:J,"da*",'Detalii blocuri'!E:E,C78,'Detalii blocuri'!F:F,D78)/AK78</f>
        <v>0</v>
      </c>
      <c r="AP78" s="67" t="e">
        <f>SUMIFS('Detalii blocuri'!N:N,'Detalii blocuri'!J:J,"da*",'Detalii blocuri'!E:E,C78,'Detalii blocuri'!F:F,D78)/AL78</f>
        <v>#DIV/0!</v>
      </c>
      <c r="AQ78" s="328" t="e">
        <f>SUMIFS('Detalii blocuri'!N:N,'Detalii blocuri'!AD:AD,"*cf1*",'Detalii blocuri'!E:E,C78,'Detalii blocuri'!F:F,D78)/AL78</f>
        <v>#DIV/0!</v>
      </c>
      <c r="AR78" s="329" t="e">
        <f>SUMIFS('Detalii blocuri'!N:N,'Detalii blocuri'!AD:AD,"*cf2*",'Detalii blocuri'!E:E,C78,'Detalii blocuri'!F:F,D78)/AL78</f>
        <v>#DIV/0!</v>
      </c>
      <c r="AS78" s="330" t="e">
        <f>SUMIFS('Detalii blocuri'!N:N,'Detalii blocuri'!AD:AD,"*cf3*",'Detalii blocuri'!E:E,C78,'Detalii blocuri'!F:F,D78)/AL78</f>
        <v>#DIV/0!</v>
      </c>
      <c r="AT78" s="330" t="e">
        <f>SUMIFS('Detalii blocuri'!N:N,'Detalii blocuri'!AD:AD,"*cămin*",'Detalii blocuri'!E:E,C78,'Detalii blocuri'!F:F,D78)/AL78</f>
        <v>#DIV/0!</v>
      </c>
      <c r="AU78" s="330" t="e">
        <f t="shared" si="21"/>
        <v>#DIV/0!</v>
      </c>
      <c r="AV78" s="331">
        <f>SUMIFS('Detalii blocuri'!O:O,'Detalii blocuri'!E:E,C78,'Detalii blocuri'!F:F,D78)</f>
        <v>0</v>
      </c>
      <c r="AW78" s="332">
        <f>SUMIFS('Detalii blocuri'!P:P,'Detalii blocuri'!E:E,C78,'Detalii blocuri'!F:F,D78)</f>
        <v>0</v>
      </c>
      <c r="AX78" s="332">
        <f>SUMIFS('Detalii blocuri'!Q:Q,'Detalii blocuri'!E:E,C78,'Detalii blocuri'!F:F,D78)</f>
        <v>0</v>
      </c>
      <c r="AY78" s="332">
        <f>SUMIFS('Detalii blocuri'!R:R,'Detalii blocuri'!E:E,C78,'Detalii blocuri'!F:F,D78)</f>
        <v>0</v>
      </c>
      <c r="AZ78" s="332">
        <f>SUMIFS('Detalii blocuri'!S:S,'Detalii blocuri'!E:E,C78,'Detalii blocuri'!F:F,D78)</f>
        <v>0</v>
      </c>
      <c r="BA78" s="332">
        <f>SUMIFS('Detalii blocuri'!T:T,'Detalii blocuri'!E:E,C78,'Detalii blocuri'!F:F,D78)</f>
        <v>0</v>
      </c>
      <c r="BB78" s="333">
        <f t="shared" si="22"/>
        <v>0</v>
      </c>
      <c r="BC78" s="100" t="e">
        <f t="shared" si="23"/>
        <v>#DIV/0!</v>
      </c>
      <c r="BD78" s="97" t="e">
        <f t="shared" si="24"/>
        <v>#DIV/0!</v>
      </c>
      <c r="BE78" s="97" t="e">
        <f t="shared" si="25"/>
        <v>#DIV/0!</v>
      </c>
      <c r="BF78" s="97" t="e">
        <f t="shared" si="26"/>
        <v>#DIV/0!</v>
      </c>
      <c r="BG78" s="97" t="e">
        <f t="shared" si="27"/>
        <v>#DIV/0!</v>
      </c>
      <c r="BH78" s="98" t="e">
        <f t="shared" si="28"/>
        <v>#DIV/0!</v>
      </c>
      <c r="BI78" s="105">
        <f>COUNTIFS('Detalii blocuri'!$E:$E,$C78,'Detalii blocuri'!$F:$F,$D78,'Detalii blocuri'!$AB:$AB,BI$4)</f>
        <v>0</v>
      </c>
      <c r="BJ78" s="106">
        <f>COUNTIFS('Detalii blocuri'!$E:$E,$C78,'Detalii blocuri'!$F:$F,$D78,'Detalii blocuri'!$AB:$AB,BJ$4)</f>
        <v>0</v>
      </c>
      <c r="BK78" s="106">
        <f>COUNTIFS('Detalii blocuri'!$E:$E,$C78,'Detalii blocuri'!$F:$F,$D78,'Detalii blocuri'!$AB:$AB,BK$4)</f>
        <v>0</v>
      </c>
      <c r="BL78" s="106">
        <f>COUNTIFS('Detalii blocuri'!$E:$E,$C78,'Detalii blocuri'!$F:$F,$D78,'Detalii blocuri'!$AB:$AB,BL$4)</f>
        <v>0</v>
      </c>
      <c r="BM78" s="106">
        <f>COUNTIFS('Detalii blocuri'!$E:$E,$C78,'Detalii blocuri'!$F:$F,$D78,'Detalii blocuri'!$AB:$AB,BM$4)</f>
        <v>0</v>
      </c>
      <c r="BN78" s="45">
        <f>COUNTIFS('Detalii blocuri'!$E:$E,$C78,'Detalii blocuri'!$F:$F,$D78,'Detalii blocuri'!$AB:$AB,BN$4)</f>
        <v>0</v>
      </c>
      <c r="BO78" s="106">
        <f>COUNTIFS('Detalii blocuri'!$E:$E,$C78,'Detalii blocuri'!$F:$F,$D78,'Detalii blocuri'!$AB:$AB,BO$4)</f>
        <v>0</v>
      </c>
      <c r="BP78" s="106">
        <f>COUNTIFS('Detalii blocuri'!$E:$E,$C78,'Detalii blocuri'!$F:$F,$D78,'Detalii blocuri'!$AB:$AB,BP$4)</f>
        <v>0</v>
      </c>
      <c r="BQ78" s="45">
        <f>COUNTIFS('Detalii blocuri'!$E:$E,$C78,'Detalii blocuri'!$F:$F,$D78,'Detalii blocuri'!$AB:$AB,BQ$4)</f>
        <v>0</v>
      </c>
      <c r="BR78" s="106">
        <f>COUNTIFS('Detalii blocuri'!$E:$E,$C78,'Detalii blocuri'!$F:$F,$D78,'Detalii blocuri'!$AB:$AB,BR$4)</f>
        <v>1</v>
      </c>
      <c r="BS78" s="106">
        <f>COUNTIFS('Detalii blocuri'!$E:$E,$C78,'Detalii blocuri'!$F:$F,$D78,'Detalii blocuri'!$AB:$AB,BS$4)</f>
        <v>0</v>
      </c>
      <c r="BT78" s="45">
        <f>COUNTIFS('Detalii blocuri'!$E:$E,$C78,'Detalii blocuri'!$F:$F,$D78,'Detalii blocuri'!$AB:$AB,BT$4)</f>
        <v>0</v>
      </c>
      <c r="BU78" s="106">
        <f>COUNTIFS('Detalii blocuri'!$E:$E,$C78,'Detalii blocuri'!$F:$F,$D78,'Detalii blocuri'!$AB:$AB,BU$4)</f>
        <v>0</v>
      </c>
      <c r="BV78" s="106">
        <f>COUNTIFS('Detalii blocuri'!$E:$E,$C78,'Detalii blocuri'!$F:$F,$D78,'Detalii blocuri'!$AB:$AB,BV$4)</f>
        <v>0</v>
      </c>
      <c r="BW78" s="107">
        <f>SUMIFS('Detalii blocuri'!$K:$K,'Detalii blocuri'!$E:$E,$C78,'Detalii blocuri'!$F:$F,$D78,'Detalii blocuri'!$AB:$AB,BW$4)</f>
        <v>0</v>
      </c>
      <c r="BX78" s="108">
        <f>SUMIFS('Detalii blocuri'!$K:$K,'Detalii blocuri'!$E:$E,$C78,'Detalii blocuri'!$F:$F,$D78,'Detalii blocuri'!$AB:$AB,BX$4)</f>
        <v>0</v>
      </c>
      <c r="BY78" s="108">
        <f>SUMIFS('Detalii blocuri'!$K:$K,'Detalii blocuri'!$E:$E,$C78,'Detalii blocuri'!$F:$F,$D78,'Detalii blocuri'!$AB:$AB,BY$4)</f>
        <v>0</v>
      </c>
      <c r="BZ78" s="108">
        <f>SUMIFS('Detalii blocuri'!$K:$K,'Detalii blocuri'!$E:$E,$C78,'Detalii blocuri'!$F:$F,$D78,'Detalii blocuri'!$AB:$AB,BZ$4)</f>
        <v>0</v>
      </c>
      <c r="CA78" s="108">
        <f>SUMIFS('Detalii blocuri'!$K:$K,'Detalii blocuri'!$E:$E,$C78,'Detalii blocuri'!$F:$F,$D78,'Detalii blocuri'!$AB:$AB,CA$4)</f>
        <v>0</v>
      </c>
      <c r="CB78" s="46">
        <f>SUMIFS('Detalii blocuri'!$K:$K,'Detalii blocuri'!$E:$E,$C78,'Detalii blocuri'!$F:$F,$D78,'Detalii blocuri'!$AB:$AB,CB$4)</f>
        <v>0</v>
      </c>
      <c r="CC78" s="108">
        <f>SUMIFS('Detalii blocuri'!$K:$K,'Detalii blocuri'!$E:$E,$C78,'Detalii blocuri'!$F:$F,$D78,'Detalii blocuri'!$AB:$AB,CC$4)</f>
        <v>0</v>
      </c>
      <c r="CD78" s="108">
        <f>SUMIFS('Detalii blocuri'!$K:$K,'Detalii blocuri'!$E:$E,$C78,'Detalii blocuri'!$F:$F,$D78,'Detalii blocuri'!$AB:$AB,CD$4)</f>
        <v>0</v>
      </c>
      <c r="CE78" s="46">
        <f>SUMIFS('Detalii blocuri'!$K:$K,'Detalii blocuri'!$E:$E,$C78,'Detalii blocuri'!$F:$F,$D78,'Detalii blocuri'!$AB:$AB,CE$4)</f>
        <v>0</v>
      </c>
      <c r="CF78" s="108">
        <f>SUMIFS('Detalii blocuri'!$K:$K,'Detalii blocuri'!$E:$E,$C78,'Detalii blocuri'!$F:$F,$D78,'Detalii blocuri'!$AB:$AB,CF$4)</f>
        <v>2</v>
      </c>
      <c r="CG78" s="108">
        <f>SUMIFS('Detalii blocuri'!$K:$K,'Detalii blocuri'!$E:$E,$C78,'Detalii blocuri'!$F:$F,$D78,'Detalii blocuri'!$AB:$AB,CG$4)</f>
        <v>0</v>
      </c>
      <c r="CH78" s="46">
        <f>SUMIFS('Detalii blocuri'!$K:$K,'Detalii blocuri'!$E:$E,$C78,'Detalii blocuri'!$F:$F,$D78,'Detalii blocuri'!$AB:$AB,CH$4)</f>
        <v>0</v>
      </c>
      <c r="CI78" s="108">
        <f>SUMIFS('Detalii blocuri'!$K:$K,'Detalii blocuri'!$E:$E,$C78,'Detalii blocuri'!$F:$F,$D78,'Detalii blocuri'!$AB:$AB,CI$4)</f>
        <v>0</v>
      </c>
      <c r="CJ78" s="108">
        <f>SUMIFS('Detalii blocuri'!$K:$K,'Detalii blocuri'!$E:$E,$C78,'Detalii blocuri'!$F:$F,$D78,'Detalii blocuri'!$AB:$AB,CJ$4)</f>
        <v>0</v>
      </c>
      <c r="CK78" s="109">
        <f>SUMIFS('Detalii blocuri'!$N:$N,'Detalii blocuri'!$E:$E,$C78,'Detalii blocuri'!$F:$F,$D78,'Detalii blocuri'!$AB:$AB,BW$4)</f>
        <v>0</v>
      </c>
      <c r="CL78" s="110">
        <f>SUMIFS('Detalii blocuri'!$N:$N,'Detalii blocuri'!$E:$E,$C78,'Detalii blocuri'!$F:$F,$D78,'Detalii blocuri'!$AB:$AB,BX$4)</f>
        <v>0</v>
      </c>
      <c r="CM78" s="110">
        <f>SUMIFS('Detalii blocuri'!$N:$N,'Detalii blocuri'!$E:$E,$C78,'Detalii blocuri'!$F:$F,$D78,'Detalii blocuri'!$AB:$AB,BY$4)</f>
        <v>0</v>
      </c>
      <c r="CN78" s="110">
        <f>SUMIFS('Detalii blocuri'!$N:$N,'Detalii blocuri'!$E:$E,$C78,'Detalii blocuri'!$F:$F,$D78,'Detalii blocuri'!$AB:$AB,BZ$4)</f>
        <v>0</v>
      </c>
      <c r="CO78" s="110">
        <f>SUMIFS('Detalii blocuri'!$N:$N,'Detalii blocuri'!$E:$E,$C78,'Detalii blocuri'!$F:$F,$D78,'Detalii blocuri'!$AB:$AB,CA$4)</f>
        <v>0</v>
      </c>
      <c r="CP78" s="48">
        <f>SUMIFS('Detalii blocuri'!$N:$N,'Detalii blocuri'!$E:$E,$C78,'Detalii blocuri'!$F:$F,$D78,'Detalii blocuri'!$AB:$AB,CB$4)</f>
        <v>0</v>
      </c>
      <c r="CQ78" s="110">
        <f>SUMIFS('Detalii blocuri'!$N:$N,'Detalii blocuri'!$E:$E,$C78,'Detalii blocuri'!$F:$F,$D78,'Detalii blocuri'!$AB:$AB,CC$4)</f>
        <v>0</v>
      </c>
      <c r="CR78" s="110">
        <f>SUMIFS('Detalii blocuri'!$N:$N,'Detalii blocuri'!$E:$E,$C78,'Detalii blocuri'!$F:$F,$D78,'Detalii blocuri'!$AB:$AB,CD$4)</f>
        <v>0</v>
      </c>
      <c r="CS78" s="48">
        <f>SUMIFS('Detalii blocuri'!$N:$N,'Detalii blocuri'!$E:$E,$C78,'Detalii blocuri'!$F:$F,$D78,'Detalii blocuri'!$AB:$AB,CE$4)</f>
        <v>0</v>
      </c>
      <c r="CT78" s="110">
        <f>SUMIFS('Detalii blocuri'!$N:$N,'Detalii blocuri'!$E:$E,$C78,'Detalii blocuri'!$F:$F,$D78,'Detalii blocuri'!$AB:$AB,CF$4)</f>
        <v>0</v>
      </c>
      <c r="CU78" s="110">
        <f>SUMIFS('Detalii blocuri'!$N:$N,'Detalii blocuri'!$E:$E,$C78,'Detalii blocuri'!$F:$F,$D78,'Detalii blocuri'!$AB:$AB,CG$4)</f>
        <v>0</v>
      </c>
      <c r="CV78" s="48">
        <f>SUMIFS('Detalii blocuri'!$N:$N,'Detalii blocuri'!$E:$E,$C78,'Detalii blocuri'!$F:$F,$D78,'Detalii blocuri'!$AB:$AB,CH$4)</f>
        <v>0</v>
      </c>
      <c r="CW78" s="110">
        <f>SUMIFS('Detalii blocuri'!$N:$N,'Detalii blocuri'!$E:$E,$C78,'Detalii blocuri'!$F:$F,$D78,'Detalii blocuri'!$AB:$AB,CI$4)</f>
        <v>0</v>
      </c>
      <c r="CX78" s="110">
        <f>SUMIFS('Detalii blocuri'!$N:$N,'Detalii blocuri'!$E:$E,$C78,'Detalii blocuri'!$F:$F,$D78,'Detalii blocuri'!$AB:$AB,CJ$4)</f>
        <v>0</v>
      </c>
      <c r="CY78" s="111">
        <f>COUNTIFS('Detalii blocuri'!$E:$E,$C78,'Detalii blocuri'!$F:$F,$D78,'Detalii blocuri'!$L:$L,CY$3)</f>
        <v>0</v>
      </c>
      <c r="CZ78" s="112">
        <f>COUNTIFS('Detalii blocuri'!$E:$E,$C78,'Detalii blocuri'!$F:$F,$D78,'Detalii blocuri'!$L:$L,CZ$3)</f>
        <v>0</v>
      </c>
      <c r="DA78" s="112">
        <f>COUNTIFS('Detalii blocuri'!$E:$E,$C78,'Detalii blocuri'!$F:$F,$D78,'Detalii blocuri'!$L:$L,DA$3)</f>
        <v>1</v>
      </c>
      <c r="DB78" s="112">
        <f>COUNTIFS('Detalii blocuri'!$E:$E,$C78,'Detalii blocuri'!$F:$F,$D78,'Detalii blocuri'!$L:$L,DB$3)</f>
        <v>0</v>
      </c>
      <c r="DC78" s="112">
        <f>COUNTIFS('Detalii blocuri'!$E:$E,$C78,'Detalii blocuri'!$F:$F,$D78,'Detalii blocuri'!$L:$L,DC$3)</f>
        <v>0</v>
      </c>
      <c r="DD78" s="140">
        <f>COUNTIFS('Detalii blocuri'!$E:$E,$C78,'Detalii blocuri'!$F:$F,$D78,'Detalii blocuri'!$L:$L,DD$3)</f>
        <v>0</v>
      </c>
      <c r="DE78" s="112">
        <f>COUNTIFS('Detalii blocuri'!$E:$E,$C78,'Detalii blocuri'!$F:$F,$D78,'Detalii blocuri'!$L:$L,DE$3)</f>
        <v>0</v>
      </c>
      <c r="DF78" s="112">
        <f>COUNTIFS('Detalii blocuri'!$E:$E,$C78,'Detalii blocuri'!$F:$F,$D78,'Detalii blocuri'!$L:$L,DF$3)</f>
        <v>0</v>
      </c>
      <c r="DG78" s="112">
        <f>COUNTIFS('Detalii blocuri'!$E:$E,$C78,'Detalii blocuri'!$F:$F,$D78,'Detalii blocuri'!$L:$L,DG$3)</f>
        <v>0</v>
      </c>
      <c r="DH78" s="112">
        <f>COUNTIFS('Detalii blocuri'!$E:$E,$C78,'Detalii blocuri'!$F:$F,$D78,'Detalii blocuri'!$L:$L,DH$3)</f>
        <v>0</v>
      </c>
      <c r="DI78" s="140">
        <f>COUNTIFS('Detalii blocuri'!$E:$E,$C78,'Detalii blocuri'!$F:$F,$D78,'Detalii blocuri'!$L:$L,DI$3)</f>
        <v>0</v>
      </c>
      <c r="DJ78" s="112">
        <f>COUNTIFS('Detalii blocuri'!$E:$E,$C78,'Detalii blocuri'!$F:$F,$D78,'Detalii blocuri'!$L:$L,DJ$3)</f>
        <v>0</v>
      </c>
      <c r="DK78" s="112">
        <f>COUNTIFS('Detalii blocuri'!$E:$E,$C78,'Detalii blocuri'!$F:$F,$D78,'Detalii blocuri'!$L:$L,DK$3)</f>
        <v>0</v>
      </c>
      <c r="DL78" s="112">
        <f>COUNTIFS('Detalii blocuri'!$E:$E,$C78,'Detalii blocuri'!$F:$F,$D78,'Detalii blocuri'!$L:$L,DL$3)</f>
        <v>0</v>
      </c>
      <c r="DM78" s="112">
        <f>COUNTIFS('Detalii blocuri'!$E:$E,$C78,'Detalii blocuri'!$F:$F,$D78,'Detalii blocuri'!$L:$L,DM$3)</f>
        <v>0</v>
      </c>
      <c r="DN78" s="140">
        <f>COUNTIFS('Detalii blocuri'!$E:$E,$C78,'Detalii blocuri'!$F:$F,$D78,'Detalii blocuri'!$L:$L,DN$3)</f>
        <v>0</v>
      </c>
      <c r="DO78" s="112">
        <f>COUNTIFS('Detalii blocuri'!$E:$E,$C78,'Detalii blocuri'!$F:$F,$D78,'Detalii blocuri'!$L:$L,DO$3)</f>
        <v>0</v>
      </c>
      <c r="DP78" s="112">
        <f>COUNTIFS('Detalii blocuri'!$E:$E,$C78,'Detalii blocuri'!$F:$F,$D78,'Detalii blocuri'!$L:$L,DP$3)</f>
        <v>0</v>
      </c>
      <c r="DQ78" s="112">
        <f>COUNTIFS('Detalii blocuri'!$E:$E,$C78,'Detalii blocuri'!$F:$F,$D78,'Detalii blocuri'!$L:$L,DQ$3)</f>
        <v>0</v>
      </c>
      <c r="DR78" s="112">
        <f>COUNTIFS('Detalii blocuri'!$E:$E,$C78,'Detalii blocuri'!$F:$F,$D78,'Detalii blocuri'!$L:$L,DR$3)</f>
        <v>0</v>
      </c>
      <c r="DS78" s="140">
        <f>COUNTIFS('Detalii blocuri'!$E:$E,$C78,'Detalii blocuri'!$F:$F,$D78,'Detalii blocuri'!$L:$L,DS$3)</f>
        <v>0</v>
      </c>
      <c r="DT78" s="112">
        <f>COUNTIFS('Detalii blocuri'!$E:$E,$C78,'Detalii blocuri'!$F:$F,$D78,'Detalii blocuri'!$L:$L,DT$3)</f>
        <v>0</v>
      </c>
      <c r="DU78" s="112">
        <f>COUNTIFS('Detalii blocuri'!$E:$E,$C78,'Detalii blocuri'!$F:$F,$D78,'Detalii blocuri'!$L:$L,DU$3)</f>
        <v>0</v>
      </c>
      <c r="DV78" s="112">
        <f>COUNTIFS('Detalii blocuri'!$E:$E,$C78,'Detalii blocuri'!$F:$F,$D78,'Detalii blocuri'!$L:$L,DV$3)</f>
        <v>0</v>
      </c>
      <c r="DW78" s="112">
        <f>COUNTIFS('Detalii blocuri'!$E:$E,$C78,'Detalii blocuri'!$F:$F,$D78,'Detalii blocuri'!$L:$L,DW$3)</f>
        <v>0</v>
      </c>
      <c r="DX78" s="140">
        <f>COUNTIFS('Detalii blocuri'!$E:$E,$C78,'Detalii blocuri'!$F:$F,$D78,'Detalii blocuri'!$L:$L,DX$3)</f>
        <v>0</v>
      </c>
      <c r="DY78" s="112">
        <f>COUNTIFS('Detalii blocuri'!$E:$E,$C78,'Detalii blocuri'!$F:$F,$D78,'Detalii blocuri'!$L:$L,DY$3)</f>
        <v>0</v>
      </c>
      <c r="DZ78" s="112">
        <f>COUNTIFS('Detalii blocuri'!$E:$E,$C78,'Detalii blocuri'!$F:$F,$D78,'Detalii blocuri'!$L:$L,DZ$3)</f>
        <v>0</v>
      </c>
      <c r="EA78" s="112">
        <f>COUNTIFS('Detalii blocuri'!$E:$E,$C78,'Detalii blocuri'!$F:$F,$D78,'Detalii blocuri'!$L:$L,EA$3)</f>
        <v>0</v>
      </c>
    </row>
    <row r="79" spans="2:131">
      <c r="B79" s="258" t="s">
        <v>650</v>
      </c>
      <c r="C79" s="363" t="s">
        <v>206</v>
      </c>
      <c r="D79" s="261" t="s">
        <v>1092</v>
      </c>
      <c r="E79" s="261"/>
      <c r="F79" s="262" t="s">
        <v>1054</v>
      </c>
      <c r="G79" s="300" t="s">
        <v>9</v>
      </c>
      <c r="H79" s="257" t="s">
        <v>9</v>
      </c>
      <c r="I79" s="318"/>
      <c r="J79" s="259">
        <v>47.01</v>
      </c>
      <c r="K79" s="259">
        <v>24.08</v>
      </c>
      <c r="L79" s="319">
        <v>1110</v>
      </c>
      <c r="M79" s="320">
        <v>1384</v>
      </c>
      <c r="N79" s="320">
        <v>1744</v>
      </c>
      <c r="O79" s="320">
        <v>2106</v>
      </c>
      <c r="P79" s="320"/>
      <c r="Q79" s="320"/>
      <c r="R79" s="320"/>
      <c r="S79" s="320"/>
      <c r="T79" s="320"/>
      <c r="U79" s="320"/>
      <c r="V79" s="321"/>
      <c r="W79" s="334">
        <f t="shared" si="29"/>
        <v>0.52706552706552712</v>
      </c>
      <c r="X79" s="335" t="str">
        <f t="shared" si="30"/>
        <v/>
      </c>
      <c r="Y79" s="301"/>
      <c r="Z79" s="301"/>
      <c r="AA79" s="301">
        <f t="shared" si="18"/>
        <v>0</v>
      </c>
      <c r="AB79" s="68">
        <f t="shared" si="16"/>
        <v>0</v>
      </c>
      <c r="AC79" s="301" t="e">
        <f t="shared" si="17"/>
        <v>#DIV/0!</v>
      </c>
      <c r="AD79" s="301">
        <v>3</v>
      </c>
      <c r="AE79" s="322"/>
      <c r="AF79" s="323" t="e">
        <f>COUNTIFS('Detalii blocuri'!AI:AI,"*/planuri*",'Detalii blocuri'!E:E,C79,'Detalii blocuri'!F:F,D79)/AJ79</f>
        <v>#DIV/0!</v>
      </c>
      <c r="AG79" s="324" t="e">
        <f>COUNTIFS('Detalii blocuri'!K:K,"&gt;0",'Detalii blocuri'!E:E,C79,'Detalii blocuri'!F:F,D79)/AJ79</f>
        <v>#DIV/0!</v>
      </c>
      <c r="AH79" s="324" t="e">
        <f>COUNTIFS('Detalii blocuri'!N:N,"&gt;0",'Detalii blocuri'!E:E,C79,'Detalii blocuri'!F:F,D79)/AJ79</f>
        <v>#DIV/0!</v>
      </c>
      <c r="AI79" s="325" t="e">
        <f t="shared" si="19"/>
        <v>#DIV/0!</v>
      </c>
      <c r="AJ79" s="326">
        <f>COUNTIFS('Detalii blocuri'!C:C,"&gt;0",'Detalii blocuri'!E:E,C79,'Detalii blocuri'!F:F,D79)</f>
        <v>0</v>
      </c>
      <c r="AK79" s="47">
        <f>SUMIFS('Detalii blocuri'!K:K,'Detalii blocuri'!E:E,C79,'Detalii blocuri'!F:F,D79)</f>
        <v>0</v>
      </c>
      <c r="AL79" s="47">
        <f>SUMIFS('Detalii blocuri'!N:N,'Detalii blocuri'!E:E,C79,'Detalii blocuri'!F:F,D79)</f>
        <v>0</v>
      </c>
      <c r="AM79" s="327" t="e">
        <f t="shared" si="20"/>
        <v>#DIV/0!</v>
      </c>
      <c r="AN79" s="65" t="e">
        <f>COUNTIFS('Detalii blocuri'!C:C,"&gt;0",'Detalii blocuri'!J:J,"da*",'Detalii blocuri'!E:E,C79,'Detalii blocuri'!F:F,D79)/AJ79</f>
        <v>#DIV/0!</v>
      </c>
      <c r="AO79" s="66" t="e">
        <f>SUMIFS('Detalii blocuri'!K:K,'Detalii blocuri'!J:J,"da*",'Detalii blocuri'!E:E,C79,'Detalii blocuri'!F:F,D79)/AK79</f>
        <v>#DIV/0!</v>
      </c>
      <c r="AP79" s="67" t="e">
        <f>SUMIFS('Detalii blocuri'!N:N,'Detalii blocuri'!J:J,"da*",'Detalii blocuri'!E:E,C79,'Detalii blocuri'!F:F,D79)/AL79</f>
        <v>#DIV/0!</v>
      </c>
      <c r="AQ79" s="328" t="e">
        <f>SUMIFS('Detalii blocuri'!N:N,'Detalii blocuri'!AD:AD,"*cf1*",'Detalii blocuri'!E:E,C79,'Detalii blocuri'!F:F,D79)/AL79</f>
        <v>#DIV/0!</v>
      </c>
      <c r="AR79" s="329" t="e">
        <f>SUMIFS('Detalii blocuri'!N:N,'Detalii blocuri'!AD:AD,"*cf2*",'Detalii blocuri'!E:E,C79,'Detalii blocuri'!F:F,D79)/AL79</f>
        <v>#DIV/0!</v>
      </c>
      <c r="AS79" s="330" t="e">
        <f>SUMIFS('Detalii blocuri'!N:N,'Detalii blocuri'!AD:AD,"*cf3*",'Detalii blocuri'!E:E,C79,'Detalii blocuri'!F:F,D79)/AL79</f>
        <v>#DIV/0!</v>
      </c>
      <c r="AT79" s="330" t="e">
        <f>SUMIFS('Detalii blocuri'!N:N,'Detalii blocuri'!AD:AD,"*cămin*",'Detalii blocuri'!E:E,C79,'Detalii blocuri'!F:F,D79)/AL79</f>
        <v>#DIV/0!</v>
      </c>
      <c r="AU79" s="330" t="e">
        <f t="shared" si="21"/>
        <v>#DIV/0!</v>
      </c>
      <c r="AV79" s="331">
        <f>SUMIFS('Detalii blocuri'!O:O,'Detalii blocuri'!E:E,C79,'Detalii blocuri'!F:F,D79)</f>
        <v>0</v>
      </c>
      <c r="AW79" s="332">
        <f>SUMIFS('Detalii blocuri'!P:P,'Detalii blocuri'!E:E,C79,'Detalii blocuri'!F:F,D79)</f>
        <v>0</v>
      </c>
      <c r="AX79" s="332">
        <f>SUMIFS('Detalii blocuri'!Q:Q,'Detalii blocuri'!E:E,C79,'Detalii blocuri'!F:F,D79)</f>
        <v>0</v>
      </c>
      <c r="AY79" s="332">
        <f>SUMIFS('Detalii blocuri'!R:R,'Detalii blocuri'!E:E,C79,'Detalii blocuri'!F:F,D79)</f>
        <v>0</v>
      </c>
      <c r="AZ79" s="332">
        <f>SUMIFS('Detalii blocuri'!S:S,'Detalii blocuri'!E:E,C79,'Detalii blocuri'!F:F,D79)</f>
        <v>0</v>
      </c>
      <c r="BA79" s="332">
        <f>SUMIFS('Detalii blocuri'!T:T,'Detalii blocuri'!E:E,C79,'Detalii blocuri'!F:F,D79)</f>
        <v>0</v>
      </c>
      <c r="BB79" s="333">
        <f t="shared" si="22"/>
        <v>0</v>
      </c>
      <c r="BC79" s="100" t="e">
        <f t="shared" si="23"/>
        <v>#DIV/0!</v>
      </c>
      <c r="BD79" s="97" t="e">
        <f t="shared" si="24"/>
        <v>#DIV/0!</v>
      </c>
      <c r="BE79" s="97" t="e">
        <f t="shared" si="25"/>
        <v>#DIV/0!</v>
      </c>
      <c r="BF79" s="97" t="e">
        <f t="shared" si="26"/>
        <v>#DIV/0!</v>
      </c>
      <c r="BG79" s="97" t="e">
        <f t="shared" si="27"/>
        <v>#DIV/0!</v>
      </c>
      <c r="BH79" s="98" t="e">
        <f t="shared" si="28"/>
        <v>#DIV/0!</v>
      </c>
      <c r="BI79" s="105">
        <f>COUNTIFS('Detalii blocuri'!$E:$E,$C79,'Detalii blocuri'!$F:$F,$D79,'Detalii blocuri'!$AB:$AB,BI$4)</f>
        <v>0</v>
      </c>
      <c r="BJ79" s="106">
        <f>COUNTIFS('Detalii blocuri'!$E:$E,$C79,'Detalii blocuri'!$F:$F,$D79,'Detalii blocuri'!$AB:$AB,BJ$4)</f>
        <v>0</v>
      </c>
      <c r="BK79" s="106">
        <f>COUNTIFS('Detalii blocuri'!$E:$E,$C79,'Detalii blocuri'!$F:$F,$D79,'Detalii blocuri'!$AB:$AB,BK$4)</f>
        <v>0</v>
      </c>
      <c r="BL79" s="106">
        <f>COUNTIFS('Detalii blocuri'!$E:$E,$C79,'Detalii blocuri'!$F:$F,$D79,'Detalii blocuri'!$AB:$AB,BL$4)</f>
        <v>0</v>
      </c>
      <c r="BM79" s="106">
        <f>COUNTIFS('Detalii blocuri'!$E:$E,$C79,'Detalii blocuri'!$F:$F,$D79,'Detalii blocuri'!$AB:$AB,BM$4)</f>
        <v>0</v>
      </c>
      <c r="BN79" s="45">
        <f>COUNTIFS('Detalii blocuri'!$E:$E,$C79,'Detalii blocuri'!$F:$F,$D79,'Detalii blocuri'!$AB:$AB,BN$4)</f>
        <v>0</v>
      </c>
      <c r="BO79" s="106">
        <f>COUNTIFS('Detalii blocuri'!$E:$E,$C79,'Detalii blocuri'!$F:$F,$D79,'Detalii blocuri'!$AB:$AB,BO$4)</f>
        <v>0</v>
      </c>
      <c r="BP79" s="106">
        <f>COUNTIFS('Detalii blocuri'!$E:$E,$C79,'Detalii blocuri'!$F:$F,$D79,'Detalii blocuri'!$AB:$AB,BP$4)</f>
        <v>0</v>
      </c>
      <c r="BQ79" s="45">
        <f>COUNTIFS('Detalii blocuri'!$E:$E,$C79,'Detalii blocuri'!$F:$F,$D79,'Detalii blocuri'!$AB:$AB,BQ$4)</f>
        <v>0</v>
      </c>
      <c r="BR79" s="106">
        <f>COUNTIFS('Detalii blocuri'!$E:$E,$C79,'Detalii blocuri'!$F:$F,$D79,'Detalii blocuri'!$AB:$AB,BR$4)</f>
        <v>0</v>
      </c>
      <c r="BS79" s="106">
        <f>COUNTIFS('Detalii blocuri'!$E:$E,$C79,'Detalii blocuri'!$F:$F,$D79,'Detalii blocuri'!$AB:$AB,BS$4)</f>
        <v>0</v>
      </c>
      <c r="BT79" s="45">
        <f>COUNTIFS('Detalii blocuri'!$E:$E,$C79,'Detalii blocuri'!$F:$F,$D79,'Detalii blocuri'!$AB:$AB,BT$4)</f>
        <v>0</v>
      </c>
      <c r="BU79" s="106">
        <f>COUNTIFS('Detalii blocuri'!$E:$E,$C79,'Detalii blocuri'!$F:$F,$D79,'Detalii blocuri'!$AB:$AB,BU$4)</f>
        <v>0</v>
      </c>
      <c r="BV79" s="106">
        <f>COUNTIFS('Detalii blocuri'!$E:$E,$C79,'Detalii blocuri'!$F:$F,$D79,'Detalii blocuri'!$AB:$AB,BV$4)</f>
        <v>0</v>
      </c>
      <c r="BW79" s="107">
        <f>SUMIFS('Detalii blocuri'!$K:$K,'Detalii blocuri'!$E:$E,$C79,'Detalii blocuri'!$F:$F,$D79,'Detalii blocuri'!$AB:$AB,BW$4)</f>
        <v>0</v>
      </c>
      <c r="BX79" s="108">
        <f>SUMIFS('Detalii blocuri'!$K:$K,'Detalii blocuri'!$E:$E,$C79,'Detalii blocuri'!$F:$F,$D79,'Detalii blocuri'!$AB:$AB,BX$4)</f>
        <v>0</v>
      </c>
      <c r="BY79" s="108">
        <f>SUMIFS('Detalii blocuri'!$K:$K,'Detalii blocuri'!$E:$E,$C79,'Detalii blocuri'!$F:$F,$D79,'Detalii blocuri'!$AB:$AB,BY$4)</f>
        <v>0</v>
      </c>
      <c r="BZ79" s="108">
        <f>SUMIFS('Detalii blocuri'!$K:$K,'Detalii blocuri'!$E:$E,$C79,'Detalii blocuri'!$F:$F,$D79,'Detalii blocuri'!$AB:$AB,BZ$4)</f>
        <v>0</v>
      </c>
      <c r="CA79" s="108">
        <f>SUMIFS('Detalii blocuri'!$K:$K,'Detalii blocuri'!$E:$E,$C79,'Detalii blocuri'!$F:$F,$D79,'Detalii blocuri'!$AB:$AB,CA$4)</f>
        <v>0</v>
      </c>
      <c r="CB79" s="46">
        <f>SUMIFS('Detalii blocuri'!$K:$K,'Detalii blocuri'!$E:$E,$C79,'Detalii blocuri'!$F:$F,$D79,'Detalii blocuri'!$AB:$AB,CB$4)</f>
        <v>0</v>
      </c>
      <c r="CC79" s="108">
        <f>SUMIFS('Detalii blocuri'!$K:$K,'Detalii blocuri'!$E:$E,$C79,'Detalii blocuri'!$F:$F,$D79,'Detalii blocuri'!$AB:$AB,CC$4)</f>
        <v>0</v>
      </c>
      <c r="CD79" s="108">
        <f>SUMIFS('Detalii blocuri'!$K:$K,'Detalii blocuri'!$E:$E,$C79,'Detalii blocuri'!$F:$F,$D79,'Detalii blocuri'!$AB:$AB,CD$4)</f>
        <v>0</v>
      </c>
      <c r="CE79" s="46">
        <f>SUMIFS('Detalii blocuri'!$K:$K,'Detalii blocuri'!$E:$E,$C79,'Detalii blocuri'!$F:$F,$D79,'Detalii blocuri'!$AB:$AB,CE$4)</f>
        <v>0</v>
      </c>
      <c r="CF79" s="108">
        <f>SUMIFS('Detalii blocuri'!$K:$K,'Detalii blocuri'!$E:$E,$C79,'Detalii blocuri'!$F:$F,$D79,'Detalii blocuri'!$AB:$AB,CF$4)</f>
        <v>0</v>
      </c>
      <c r="CG79" s="108">
        <f>SUMIFS('Detalii blocuri'!$K:$K,'Detalii blocuri'!$E:$E,$C79,'Detalii blocuri'!$F:$F,$D79,'Detalii blocuri'!$AB:$AB,CG$4)</f>
        <v>0</v>
      </c>
      <c r="CH79" s="46">
        <f>SUMIFS('Detalii blocuri'!$K:$K,'Detalii blocuri'!$E:$E,$C79,'Detalii blocuri'!$F:$F,$D79,'Detalii blocuri'!$AB:$AB,CH$4)</f>
        <v>0</v>
      </c>
      <c r="CI79" s="108">
        <f>SUMIFS('Detalii blocuri'!$K:$K,'Detalii blocuri'!$E:$E,$C79,'Detalii blocuri'!$F:$F,$D79,'Detalii blocuri'!$AB:$AB,CI$4)</f>
        <v>0</v>
      </c>
      <c r="CJ79" s="108">
        <f>SUMIFS('Detalii blocuri'!$K:$K,'Detalii blocuri'!$E:$E,$C79,'Detalii blocuri'!$F:$F,$D79,'Detalii blocuri'!$AB:$AB,CJ$4)</f>
        <v>0</v>
      </c>
      <c r="CK79" s="109">
        <f>SUMIFS('Detalii blocuri'!$N:$N,'Detalii blocuri'!$E:$E,$C79,'Detalii blocuri'!$F:$F,$D79,'Detalii blocuri'!$AB:$AB,BW$4)</f>
        <v>0</v>
      </c>
      <c r="CL79" s="110">
        <f>SUMIFS('Detalii blocuri'!$N:$N,'Detalii blocuri'!$E:$E,$C79,'Detalii blocuri'!$F:$F,$D79,'Detalii blocuri'!$AB:$AB,BX$4)</f>
        <v>0</v>
      </c>
      <c r="CM79" s="110">
        <f>SUMIFS('Detalii blocuri'!$N:$N,'Detalii blocuri'!$E:$E,$C79,'Detalii blocuri'!$F:$F,$D79,'Detalii blocuri'!$AB:$AB,BY$4)</f>
        <v>0</v>
      </c>
      <c r="CN79" s="110">
        <f>SUMIFS('Detalii blocuri'!$N:$N,'Detalii blocuri'!$E:$E,$C79,'Detalii blocuri'!$F:$F,$D79,'Detalii blocuri'!$AB:$AB,BZ$4)</f>
        <v>0</v>
      </c>
      <c r="CO79" s="110">
        <f>SUMIFS('Detalii blocuri'!$N:$N,'Detalii blocuri'!$E:$E,$C79,'Detalii blocuri'!$F:$F,$D79,'Detalii blocuri'!$AB:$AB,CA$4)</f>
        <v>0</v>
      </c>
      <c r="CP79" s="48">
        <f>SUMIFS('Detalii blocuri'!$N:$N,'Detalii blocuri'!$E:$E,$C79,'Detalii blocuri'!$F:$F,$D79,'Detalii blocuri'!$AB:$AB,CB$4)</f>
        <v>0</v>
      </c>
      <c r="CQ79" s="110">
        <f>SUMIFS('Detalii blocuri'!$N:$N,'Detalii blocuri'!$E:$E,$C79,'Detalii blocuri'!$F:$F,$D79,'Detalii blocuri'!$AB:$AB,CC$4)</f>
        <v>0</v>
      </c>
      <c r="CR79" s="110">
        <f>SUMIFS('Detalii blocuri'!$N:$N,'Detalii blocuri'!$E:$E,$C79,'Detalii blocuri'!$F:$F,$D79,'Detalii blocuri'!$AB:$AB,CD$4)</f>
        <v>0</v>
      </c>
      <c r="CS79" s="48">
        <f>SUMIFS('Detalii blocuri'!$N:$N,'Detalii blocuri'!$E:$E,$C79,'Detalii blocuri'!$F:$F,$D79,'Detalii blocuri'!$AB:$AB,CE$4)</f>
        <v>0</v>
      </c>
      <c r="CT79" s="110">
        <f>SUMIFS('Detalii blocuri'!$N:$N,'Detalii blocuri'!$E:$E,$C79,'Detalii blocuri'!$F:$F,$D79,'Detalii blocuri'!$AB:$AB,CF$4)</f>
        <v>0</v>
      </c>
      <c r="CU79" s="110">
        <f>SUMIFS('Detalii blocuri'!$N:$N,'Detalii blocuri'!$E:$E,$C79,'Detalii blocuri'!$F:$F,$D79,'Detalii blocuri'!$AB:$AB,CG$4)</f>
        <v>0</v>
      </c>
      <c r="CV79" s="48">
        <f>SUMIFS('Detalii blocuri'!$N:$N,'Detalii blocuri'!$E:$E,$C79,'Detalii blocuri'!$F:$F,$D79,'Detalii blocuri'!$AB:$AB,CH$4)</f>
        <v>0</v>
      </c>
      <c r="CW79" s="110">
        <f>SUMIFS('Detalii blocuri'!$N:$N,'Detalii blocuri'!$E:$E,$C79,'Detalii blocuri'!$F:$F,$D79,'Detalii blocuri'!$AB:$AB,CI$4)</f>
        <v>0</v>
      </c>
      <c r="CX79" s="110">
        <f>SUMIFS('Detalii blocuri'!$N:$N,'Detalii blocuri'!$E:$E,$C79,'Detalii blocuri'!$F:$F,$D79,'Detalii blocuri'!$AB:$AB,CJ$4)</f>
        <v>0</v>
      </c>
      <c r="CY79" s="111">
        <f>COUNTIFS('Detalii blocuri'!$E:$E,$C79,'Detalii blocuri'!$F:$F,$D79,'Detalii blocuri'!$L:$L,CY$3)</f>
        <v>0</v>
      </c>
      <c r="CZ79" s="112">
        <f>COUNTIFS('Detalii blocuri'!$E:$E,$C79,'Detalii blocuri'!$F:$F,$D79,'Detalii blocuri'!$L:$L,CZ$3)</f>
        <v>0</v>
      </c>
      <c r="DA79" s="112">
        <f>COUNTIFS('Detalii blocuri'!$E:$E,$C79,'Detalii blocuri'!$F:$F,$D79,'Detalii blocuri'!$L:$L,DA$3)</f>
        <v>0</v>
      </c>
      <c r="DB79" s="112">
        <f>COUNTIFS('Detalii blocuri'!$E:$E,$C79,'Detalii blocuri'!$F:$F,$D79,'Detalii blocuri'!$L:$L,DB$3)</f>
        <v>0</v>
      </c>
      <c r="DC79" s="112">
        <f>COUNTIFS('Detalii blocuri'!$E:$E,$C79,'Detalii blocuri'!$F:$F,$D79,'Detalii blocuri'!$L:$L,DC$3)</f>
        <v>0</v>
      </c>
      <c r="DD79" s="140">
        <f>COUNTIFS('Detalii blocuri'!$E:$E,$C79,'Detalii blocuri'!$F:$F,$D79,'Detalii blocuri'!$L:$L,DD$3)</f>
        <v>0</v>
      </c>
      <c r="DE79" s="112">
        <f>COUNTIFS('Detalii blocuri'!$E:$E,$C79,'Detalii blocuri'!$F:$F,$D79,'Detalii blocuri'!$L:$L,DE$3)</f>
        <v>0</v>
      </c>
      <c r="DF79" s="112">
        <f>COUNTIFS('Detalii blocuri'!$E:$E,$C79,'Detalii blocuri'!$F:$F,$D79,'Detalii blocuri'!$L:$L,DF$3)</f>
        <v>0</v>
      </c>
      <c r="DG79" s="112">
        <f>COUNTIFS('Detalii blocuri'!$E:$E,$C79,'Detalii blocuri'!$F:$F,$D79,'Detalii blocuri'!$L:$L,DG$3)</f>
        <v>0</v>
      </c>
      <c r="DH79" s="112">
        <f>COUNTIFS('Detalii blocuri'!$E:$E,$C79,'Detalii blocuri'!$F:$F,$D79,'Detalii blocuri'!$L:$L,DH$3)</f>
        <v>0</v>
      </c>
      <c r="DI79" s="140">
        <f>COUNTIFS('Detalii blocuri'!$E:$E,$C79,'Detalii blocuri'!$F:$F,$D79,'Detalii blocuri'!$L:$L,DI$3)</f>
        <v>0</v>
      </c>
      <c r="DJ79" s="112">
        <f>COUNTIFS('Detalii blocuri'!$E:$E,$C79,'Detalii blocuri'!$F:$F,$D79,'Detalii blocuri'!$L:$L,DJ$3)</f>
        <v>0</v>
      </c>
      <c r="DK79" s="112">
        <f>COUNTIFS('Detalii blocuri'!$E:$E,$C79,'Detalii blocuri'!$F:$F,$D79,'Detalii blocuri'!$L:$L,DK$3)</f>
        <v>0</v>
      </c>
      <c r="DL79" s="112">
        <f>COUNTIFS('Detalii blocuri'!$E:$E,$C79,'Detalii blocuri'!$F:$F,$D79,'Detalii blocuri'!$L:$L,DL$3)</f>
        <v>0</v>
      </c>
      <c r="DM79" s="112">
        <f>COUNTIFS('Detalii blocuri'!$E:$E,$C79,'Detalii blocuri'!$F:$F,$D79,'Detalii blocuri'!$L:$L,DM$3)</f>
        <v>0</v>
      </c>
      <c r="DN79" s="140">
        <f>COUNTIFS('Detalii blocuri'!$E:$E,$C79,'Detalii blocuri'!$F:$F,$D79,'Detalii blocuri'!$L:$L,DN$3)</f>
        <v>0</v>
      </c>
      <c r="DO79" s="112">
        <f>COUNTIFS('Detalii blocuri'!$E:$E,$C79,'Detalii blocuri'!$F:$F,$D79,'Detalii blocuri'!$L:$L,DO$3)</f>
        <v>0</v>
      </c>
      <c r="DP79" s="112">
        <f>COUNTIFS('Detalii blocuri'!$E:$E,$C79,'Detalii blocuri'!$F:$F,$D79,'Detalii blocuri'!$L:$L,DP$3)</f>
        <v>0</v>
      </c>
      <c r="DQ79" s="112">
        <f>COUNTIFS('Detalii blocuri'!$E:$E,$C79,'Detalii blocuri'!$F:$F,$D79,'Detalii blocuri'!$L:$L,DQ$3)</f>
        <v>0</v>
      </c>
      <c r="DR79" s="112">
        <f>COUNTIFS('Detalii blocuri'!$E:$E,$C79,'Detalii blocuri'!$F:$F,$D79,'Detalii blocuri'!$L:$L,DR$3)</f>
        <v>0</v>
      </c>
      <c r="DS79" s="140">
        <f>COUNTIFS('Detalii blocuri'!$E:$E,$C79,'Detalii blocuri'!$F:$F,$D79,'Detalii blocuri'!$L:$L,DS$3)</f>
        <v>0</v>
      </c>
      <c r="DT79" s="112">
        <f>COUNTIFS('Detalii blocuri'!$E:$E,$C79,'Detalii blocuri'!$F:$F,$D79,'Detalii blocuri'!$L:$L,DT$3)</f>
        <v>0</v>
      </c>
      <c r="DU79" s="112">
        <f>COUNTIFS('Detalii blocuri'!$E:$E,$C79,'Detalii blocuri'!$F:$F,$D79,'Detalii blocuri'!$L:$L,DU$3)</f>
        <v>0</v>
      </c>
      <c r="DV79" s="112">
        <f>COUNTIFS('Detalii blocuri'!$E:$E,$C79,'Detalii blocuri'!$F:$F,$D79,'Detalii blocuri'!$L:$L,DV$3)</f>
        <v>0</v>
      </c>
      <c r="DW79" s="112">
        <f>COUNTIFS('Detalii blocuri'!$E:$E,$C79,'Detalii blocuri'!$F:$F,$D79,'Detalii blocuri'!$L:$L,DW$3)</f>
        <v>0</v>
      </c>
      <c r="DX79" s="140">
        <f>COUNTIFS('Detalii blocuri'!$E:$E,$C79,'Detalii blocuri'!$F:$F,$D79,'Detalii blocuri'!$L:$L,DX$3)</f>
        <v>0</v>
      </c>
      <c r="DY79" s="112">
        <f>COUNTIFS('Detalii blocuri'!$E:$E,$C79,'Detalii blocuri'!$F:$F,$D79,'Detalii blocuri'!$L:$L,DY$3)</f>
        <v>0</v>
      </c>
      <c r="DZ79" s="112">
        <f>COUNTIFS('Detalii blocuri'!$E:$E,$C79,'Detalii blocuri'!$F:$F,$D79,'Detalii blocuri'!$L:$L,DZ$3)</f>
        <v>0</v>
      </c>
      <c r="EA79" s="112">
        <f>COUNTIFS('Detalii blocuri'!$E:$E,$C79,'Detalii blocuri'!$F:$F,$D79,'Detalii blocuri'!$L:$L,EA$3)</f>
        <v>0</v>
      </c>
    </row>
    <row r="80" spans="2:131">
      <c r="B80" s="258" t="s">
        <v>650</v>
      </c>
      <c r="C80" s="363" t="s">
        <v>206</v>
      </c>
      <c r="D80" s="261" t="s">
        <v>1093</v>
      </c>
      <c r="E80" s="261"/>
      <c r="F80" s="262" t="s">
        <v>1054</v>
      </c>
      <c r="G80" s="300" t="s">
        <v>9</v>
      </c>
      <c r="H80" s="257" t="s">
        <v>9</v>
      </c>
      <c r="I80" s="318"/>
      <c r="J80" s="259">
        <v>46.87</v>
      </c>
      <c r="K80" s="259">
        <v>23.42</v>
      </c>
      <c r="L80" s="319">
        <v>2314</v>
      </c>
      <c r="M80" s="320">
        <v>2382</v>
      </c>
      <c r="N80" s="320">
        <v>2563</v>
      </c>
      <c r="O80" s="320">
        <v>2693</v>
      </c>
      <c r="P80" s="320"/>
      <c r="Q80" s="320"/>
      <c r="R80" s="320"/>
      <c r="S80" s="320"/>
      <c r="T80" s="320"/>
      <c r="U80" s="320"/>
      <c r="V80" s="321"/>
      <c r="W80" s="334">
        <f t="shared" si="29"/>
        <v>0.85926476049015965</v>
      </c>
      <c r="X80" s="335" t="str">
        <f t="shared" si="30"/>
        <v/>
      </c>
      <c r="Y80" s="301"/>
      <c r="Z80" s="301"/>
      <c r="AA80" s="301">
        <f t="shared" si="18"/>
        <v>0</v>
      </c>
      <c r="AB80" s="68">
        <f t="shared" si="16"/>
        <v>0</v>
      </c>
      <c r="AC80" s="301" t="e">
        <f t="shared" si="17"/>
        <v>#DIV/0!</v>
      </c>
      <c r="AD80" s="301">
        <v>3</v>
      </c>
      <c r="AE80" s="322"/>
      <c r="AF80" s="323" t="e">
        <f>COUNTIFS('Detalii blocuri'!AI:AI,"*/planuri*",'Detalii blocuri'!E:E,C80,'Detalii blocuri'!F:F,D80)/AJ80</f>
        <v>#DIV/0!</v>
      </c>
      <c r="AG80" s="324" t="e">
        <f>COUNTIFS('Detalii blocuri'!K:K,"&gt;0",'Detalii blocuri'!E:E,C80,'Detalii blocuri'!F:F,D80)/AJ80</f>
        <v>#DIV/0!</v>
      </c>
      <c r="AH80" s="324" t="e">
        <f>COUNTIFS('Detalii blocuri'!N:N,"&gt;0",'Detalii blocuri'!E:E,C80,'Detalii blocuri'!F:F,D80)/AJ80</f>
        <v>#DIV/0!</v>
      </c>
      <c r="AI80" s="325" t="e">
        <f t="shared" si="19"/>
        <v>#DIV/0!</v>
      </c>
      <c r="AJ80" s="326">
        <f>COUNTIFS('Detalii blocuri'!C:C,"&gt;0",'Detalii blocuri'!E:E,C80,'Detalii blocuri'!F:F,D80)</f>
        <v>0</v>
      </c>
      <c r="AK80" s="47">
        <f>SUMIFS('Detalii blocuri'!K:K,'Detalii blocuri'!E:E,C80,'Detalii blocuri'!F:F,D80)</f>
        <v>0</v>
      </c>
      <c r="AL80" s="47">
        <f>SUMIFS('Detalii blocuri'!N:N,'Detalii blocuri'!E:E,C80,'Detalii blocuri'!F:F,D80)</f>
        <v>0</v>
      </c>
      <c r="AM80" s="327" t="e">
        <f t="shared" si="20"/>
        <v>#DIV/0!</v>
      </c>
      <c r="AN80" s="65" t="e">
        <f>COUNTIFS('Detalii blocuri'!C:C,"&gt;0",'Detalii blocuri'!J:J,"da*",'Detalii blocuri'!E:E,C80,'Detalii blocuri'!F:F,D80)/AJ80</f>
        <v>#DIV/0!</v>
      </c>
      <c r="AO80" s="66" t="e">
        <f>SUMIFS('Detalii blocuri'!K:K,'Detalii blocuri'!J:J,"da*",'Detalii blocuri'!E:E,C80,'Detalii blocuri'!F:F,D80)/AK80</f>
        <v>#DIV/0!</v>
      </c>
      <c r="AP80" s="67" t="e">
        <f>SUMIFS('Detalii blocuri'!N:N,'Detalii blocuri'!J:J,"da*",'Detalii blocuri'!E:E,C80,'Detalii blocuri'!F:F,D80)/AL80</f>
        <v>#DIV/0!</v>
      </c>
      <c r="AQ80" s="328" t="e">
        <f>SUMIFS('Detalii blocuri'!N:N,'Detalii blocuri'!AD:AD,"*cf1*",'Detalii blocuri'!E:E,C80,'Detalii blocuri'!F:F,D80)/AL80</f>
        <v>#DIV/0!</v>
      </c>
      <c r="AR80" s="329" t="e">
        <f>SUMIFS('Detalii blocuri'!N:N,'Detalii blocuri'!AD:AD,"*cf2*",'Detalii blocuri'!E:E,C80,'Detalii blocuri'!F:F,D80)/AL80</f>
        <v>#DIV/0!</v>
      </c>
      <c r="AS80" s="330" t="e">
        <f>SUMIFS('Detalii blocuri'!N:N,'Detalii blocuri'!AD:AD,"*cf3*",'Detalii blocuri'!E:E,C80,'Detalii blocuri'!F:F,D80)/AL80</f>
        <v>#DIV/0!</v>
      </c>
      <c r="AT80" s="330" t="e">
        <f>SUMIFS('Detalii blocuri'!N:N,'Detalii blocuri'!AD:AD,"*cămin*",'Detalii blocuri'!E:E,C80,'Detalii blocuri'!F:F,D80)/AL80</f>
        <v>#DIV/0!</v>
      </c>
      <c r="AU80" s="330" t="e">
        <f t="shared" si="21"/>
        <v>#DIV/0!</v>
      </c>
      <c r="AV80" s="331">
        <f>SUMIFS('Detalii blocuri'!O:O,'Detalii blocuri'!E:E,C80,'Detalii blocuri'!F:F,D80)</f>
        <v>0</v>
      </c>
      <c r="AW80" s="332">
        <f>SUMIFS('Detalii blocuri'!P:P,'Detalii blocuri'!E:E,C80,'Detalii blocuri'!F:F,D80)</f>
        <v>0</v>
      </c>
      <c r="AX80" s="332">
        <f>SUMIFS('Detalii blocuri'!Q:Q,'Detalii blocuri'!E:E,C80,'Detalii blocuri'!F:F,D80)</f>
        <v>0</v>
      </c>
      <c r="AY80" s="332">
        <f>SUMIFS('Detalii blocuri'!R:R,'Detalii blocuri'!E:E,C80,'Detalii blocuri'!F:F,D80)</f>
        <v>0</v>
      </c>
      <c r="AZ80" s="332">
        <f>SUMIFS('Detalii blocuri'!S:S,'Detalii blocuri'!E:E,C80,'Detalii blocuri'!F:F,D80)</f>
        <v>0</v>
      </c>
      <c r="BA80" s="332">
        <f>SUMIFS('Detalii blocuri'!T:T,'Detalii blocuri'!E:E,C80,'Detalii blocuri'!F:F,D80)</f>
        <v>0</v>
      </c>
      <c r="BB80" s="333">
        <f t="shared" si="22"/>
        <v>0</v>
      </c>
      <c r="BC80" s="100" t="e">
        <f t="shared" si="23"/>
        <v>#DIV/0!</v>
      </c>
      <c r="BD80" s="97" t="e">
        <f t="shared" si="24"/>
        <v>#DIV/0!</v>
      </c>
      <c r="BE80" s="97" t="e">
        <f t="shared" si="25"/>
        <v>#DIV/0!</v>
      </c>
      <c r="BF80" s="97" t="e">
        <f t="shared" si="26"/>
        <v>#DIV/0!</v>
      </c>
      <c r="BG80" s="97" t="e">
        <f t="shared" si="27"/>
        <v>#DIV/0!</v>
      </c>
      <c r="BH80" s="98" t="e">
        <f t="shared" si="28"/>
        <v>#DIV/0!</v>
      </c>
      <c r="BI80" s="105">
        <f>COUNTIFS('Detalii blocuri'!$E:$E,$C80,'Detalii blocuri'!$F:$F,$D80,'Detalii blocuri'!$AB:$AB,BI$4)</f>
        <v>0</v>
      </c>
      <c r="BJ80" s="106">
        <f>COUNTIFS('Detalii blocuri'!$E:$E,$C80,'Detalii blocuri'!$F:$F,$D80,'Detalii blocuri'!$AB:$AB,BJ$4)</f>
        <v>0</v>
      </c>
      <c r="BK80" s="106">
        <f>COUNTIFS('Detalii blocuri'!$E:$E,$C80,'Detalii blocuri'!$F:$F,$D80,'Detalii blocuri'!$AB:$AB,BK$4)</f>
        <v>0</v>
      </c>
      <c r="BL80" s="106">
        <f>COUNTIFS('Detalii blocuri'!$E:$E,$C80,'Detalii blocuri'!$F:$F,$D80,'Detalii blocuri'!$AB:$AB,BL$4)</f>
        <v>0</v>
      </c>
      <c r="BM80" s="106">
        <f>COUNTIFS('Detalii blocuri'!$E:$E,$C80,'Detalii blocuri'!$F:$F,$D80,'Detalii blocuri'!$AB:$AB,BM$4)</f>
        <v>0</v>
      </c>
      <c r="BN80" s="45">
        <f>COUNTIFS('Detalii blocuri'!$E:$E,$C80,'Detalii blocuri'!$F:$F,$D80,'Detalii blocuri'!$AB:$AB,BN$4)</f>
        <v>0</v>
      </c>
      <c r="BO80" s="106">
        <f>COUNTIFS('Detalii blocuri'!$E:$E,$C80,'Detalii blocuri'!$F:$F,$D80,'Detalii blocuri'!$AB:$AB,BO$4)</f>
        <v>0</v>
      </c>
      <c r="BP80" s="106">
        <f>COUNTIFS('Detalii blocuri'!$E:$E,$C80,'Detalii blocuri'!$F:$F,$D80,'Detalii blocuri'!$AB:$AB,BP$4)</f>
        <v>0</v>
      </c>
      <c r="BQ80" s="45">
        <f>COUNTIFS('Detalii blocuri'!$E:$E,$C80,'Detalii blocuri'!$F:$F,$D80,'Detalii blocuri'!$AB:$AB,BQ$4)</f>
        <v>0</v>
      </c>
      <c r="BR80" s="106">
        <f>COUNTIFS('Detalii blocuri'!$E:$E,$C80,'Detalii blocuri'!$F:$F,$D80,'Detalii blocuri'!$AB:$AB,BR$4)</f>
        <v>0</v>
      </c>
      <c r="BS80" s="106">
        <f>COUNTIFS('Detalii blocuri'!$E:$E,$C80,'Detalii blocuri'!$F:$F,$D80,'Detalii blocuri'!$AB:$AB,BS$4)</f>
        <v>0</v>
      </c>
      <c r="BT80" s="45">
        <f>COUNTIFS('Detalii blocuri'!$E:$E,$C80,'Detalii blocuri'!$F:$F,$D80,'Detalii blocuri'!$AB:$AB,BT$4)</f>
        <v>0</v>
      </c>
      <c r="BU80" s="106">
        <f>COUNTIFS('Detalii blocuri'!$E:$E,$C80,'Detalii blocuri'!$F:$F,$D80,'Detalii blocuri'!$AB:$AB,BU$4)</f>
        <v>0</v>
      </c>
      <c r="BV80" s="106">
        <f>COUNTIFS('Detalii blocuri'!$E:$E,$C80,'Detalii blocuri'!$F:$F,$D80,'Detalii blocuri'!$AB:$AB,BV$4)</f>
        <v>0</v>
      </c>
      <c r="BW80" s="107">
        <f>SUMIFS('Detalii blocuri'!$K:$K,'Detalii blocuri'!$E:$E,$C80,'Detalii blocuri'!$F:$F,$D80,'Detalii blocuri'!$AB:$AB,BW$4)</f>
        <v>0</v>
      </c>
      <c r="BX80" s="108">
        <f>SUMIFS('Detalii blocuri'!$K:$K,'Detalii blocuri'!$E:$E,$C80,'Detalii blocuri'!$F:$F,$D80,'Detalii blocuri'!$AB:$AB,BX$4)</f>
        <v>0</v>
      </c>
      <c r="BY80" s="108">
        <f>SUMIFS('Detalii blocuri'!$K:$K,'Detalii blocuri'!$E:$E,$C80,'Detalii blocuri'!$F:$F,$D80,'Detalii blocuri'!$AB:$AB,BY$4)</f>
        <v>0</v>
      </c>
      <c r="BZ80" s="108">
        <f>SUMIFS('Detalii blocuri'!$K:$K,'Detalii blocuri'!$E:$E,$C80,'Detalii blocuri'!$F:$F,$D80,'Detalii blocuri'!$AB:$AB,BZ$4)</f>
        <v>0</v>
      </c>
      <c r="CA80" s="108">
        <f>SUMIFS('Detalii blocuri'!$K:$K,'Detalii blocuri'!$E:$E,$C80,'Detalii blocuri'!$F:$F,$D80,'Detalii blocuri'!$AB:$AB,CA$4)</f>
        <v>0</v>
      </c>
      <c r="CB80" s="46">
        <f>SUMIFS('Detalii blocuri'!$K:$K,'Detalii blocuri'!$E:$E,$C80,'Detalii blocuri'!$F:$F,$D80,'Detalii blocuri'!$AB:$AB,CB$4)</f>
        <v>0</v>
      </c>
      <c r="CC80" s="108">
        <f>SUMIFS('Detalii blocuri'!$K:$K,'Detalii blocuri'!$E:$E,$C80,'Detalii blocuri'!$F:$F,$D80,'Detalii blocuri'!$AB:$AB,CC$4)</f>
        <v>0</v>
      </c>
      <c r="CD80" s="108">
        <f>SUMIFS('Detalii blocuri'!$K:$K,'Detalii blocuri'!$E:$E,$C80,'Detalii blocuri'!$F:$F,$D80,'Detalii blocuri'!$AB:$AB,CD$4)</f>
        <v>0</v>
      </c>
      <c r="CE80" s="46">
        <f>SUMIFS('Detalii blocuri'!$K:$K,'Detalii blocuri'!$E:$E,$C80,'Detalii blocuri'!$F:$F,$D80,'Detalii blocuri'!$AB:$AB,CE$4)</f>
        <v>0</v>
      </c>
      <c r="CF80" s="108">
        <f>SUMIFS('Detalii blocuri'!$K:$K,'Detalii blocuri'!$E:$E,$C80,'Detalii blocuri'!$F:$F,$D80,'Detalii blocuri'!$AB:$AB,CF$4)</f>
        <v>0</v>
      </c>
      <c r="CG80" s="108">
        <f>SUMIFS('Detalii blocuri'!$K:$K,'Detalii blocuri'!$E:$E,$C80,'Detalii blocuri'!$F:$F,$D80,'Detalii blocuri'!$AB:$AB,CG$4)</f>
        <v>0</v>
      </c>
      <c r="CH80" s="46">
        <f>SUMIFS('Detalii blocuri'!$K:$K,'Detalii blocuri'!$E:$E,$C80,'Detalii blocuri'!$F:$F,$D80,'Detalii blocuri'!$AB:$AB,CH$4)</f>
        <v>0</v>
      </c>
      <c r="CI80" s="108">
        <f>SUMIFS('Detalii blocuri'!$K:$K,'Detalii blocuri'!$E:$E,$C80,'Detalii blocuri'!$F:$F,$D80,'Detalii blocuri'!$AB:$AB,CI$4)</f>
        <v>0</v>
      </c>
      <c r="CJ80" s="108">
        <f>SUMIFS('Detalii blocuri'!$K:$K,'Detalii blocuri'!$E:$E,$C80,'Detalii blocuri'!$F:$F,$D80,'Detalii blocuri'!$AB:$AB,CJ$4)</f>
        <v>0</v>
      </c>
      <c r="CK80" s="109">
        <f>SUMIFS('Detalii blocuri'!$N:$N,'Detalii blocuri'!$E:$E,$C80,'Detalii blocuri'!$F:$F,$D80,'Detalii blocuri'!$AB:$AB,BW$4)</f>
        <v>0</v>
      </c>
      <c r="CL80" s="110">
        <f>SUMIFS('Detalii blocuri'!$N:$N,'Detalii blocuri'!$E:$E,$C80,'Detalii blocuri'!$F:$F,$D80,'Detalii blocuri'!$AB:$AB,BX$4)</f>
        <v>0</v>
      </c>
      <c r="CM80" s="110">
        <f>SUMIFS('Detalii blocuri'!$N:$N,'Detalii blocuri'!$E:$E,$C80,'Detalii blocuri'!$F:$F,$D80,'Detalii blocuri'!$AB:$AB,BY$4)</f>
        <v>0</v>
      </c>
      <c r="CN80" s="110">
        <f>SUMIFS('Detalii blocuri'!$N:$N,'Detalii blocuri'!$E:$E,$C80,'Detalii blocuri'!$F:$F,$D80,'Detalii blocuri'!$AB:$AB,BZ$4)</f>
        <v>0</v>
      </c>
      <c r="CO80" s="110">
        <f>SUMIFS('Detalii blocuri'!$N:$N,'Detalii blocuri'!$E:$E,$C80,'Detalii blocuri'!$F:$F,$D80,'Detalii blocuri'!$AB:$AB,CA$4)</f>
        <v>0</v>
      </c>
      <c r="CP80" s="48">
        <f>SUMIFS('Detalii blocuri'!$N:$N,'Detalii blocuri'!$E:$E,$C80,'Detalii blocuri'!$F:$F,$D80,'Detalii blocuri'!$AB:$AB,CB$4)</f>
        <v>0</v>
      </c>
      <c r="CQ80" s="110">
        <f>SUMIFS('Detalii blocuri'!$N:$N,'Detalii blocuri'!$E:$E,$C80,'Detalii blocuri'!$F:$F,$D80,'Detalii blocuri'!$AB:$AB,CC$4)</f>
        <v>0</v>
      </c>
      <c r="CR80" s="110">
        <f>SUMIFS('Detalii blocuri'!$N:$N,'Detalii blocuri'!$E:$E,$C80,'Detalii blocuri'!$F:$F,$D80,'Detalii blocuri'!$AB:$AB,CD$4)</f>
        <v>0</v>
      </c>
      <c r="CS80" s="48">
        <f>SUMIFS('Detalii blocuri'!$N:$N,'Detalii blocuri'!$E:$E,$C80,'Detalii blocuri'!$F:$F,$D80,'Detalii blocuri'!$AB:$AB,CE$4)</f>
        <v>0</v>
      </c>
      <c r="CT80" s="110">
        <f>SUMIFS('Detalii blocuri'!$N:$N,'Detalii blocuri'!$E:$E,$C80,'Detalii blocuri'!$F:$F,$D80,'Detalii blocuri'!$AB:$AB,CF$4)</f>
        <v>0</v>
      </c>
      <c r="CU80" s="110">
        <f>SUMIFS('Detalii blocuri'!$N:$N,'Detalii blocuri'!$E:$E,$C80,'Detalii blocuri'!$F:$F,$D80,'Detalii blocuri'!$AB:$AB,CG$4)</f>
        <v>0</v>
      </c>
      <c r="CV80" s="48">
        <f>SUMIFS('Detalii blocuri'!$N:$N,'Detalii blocuri'!$E:$E,$C80,'Detalii blocuri'!$F:$F,$D80,'Detalii blocuri'!$AB:$AB,CH$4)</f>
        <v>0</v>
      </c>
      <c r="CW80" s="110">
        <f>SUMIFS('Detalii blocuri'!$N:$N,'Detalii blocuri'!$E:$E,$C80,'Detalii blocuri'!$F:$F,$D80,'Detalii blocuri'!$AB:$AB,CI$4)</f>
        <v>0</v>
      </c>
      <c r="CX80" s="110">
        <f>SUMIFS('Detalii blocuri'!$N:$N,'Detalii blocuri'!$E:$E,$C80,'Detalii blocuri'!$F:$F,$D80,'Detalii blocuri'!$AB:$AB,CJ$4)</f>
        <v>0</v>
      </c>
      <c r="CY80" s="111">
        <f>COUNTIFS('Detalii blocuri'!$E:$E,$C80,'Detalii blocuri'!$F:$F,$D80,'Detalii blocuri'!$L:$L,CY$3)</f>
        <v>0</v>
      </c>
      <c r="CZ80" s="112">
        <f>COUNTIFS('Detalii blocuri'!$E:$E,$C80,'Detalii blocuri'!$F:$F,$D80,'Detalii blocuri'!$L:$L,CZ$3)</f>
        <v>0</v>
      </c>
      <c r="DA80" s="112">
        <f>COUNTIFS('Detalii blocuri'!$E:$E,$C80,'Detalii blocuri'!$F:$F,$D80,'Detalii blocuri'!$L:$L,DA$3)</f>
        <v>0</v>
      </c>
      <c r="DB80" s="112">
        <f>COUNTIFS('Detalii blocuri'!$E:$E,$C80,'Detalii blocuri'!$F:$F,$D80,'Detalii blocuri'!$L:$L,DB$3)</f>
        <v>0</v>
      </c>
      <c r="DC80" s="112">
        <f>COUNTIFS('Detalii blocuri'!$E:$E,$C80,'Detalii blocuri'!$F:$F,$D80,'Detalii blocuri'!$L:$L,DC$3)</f>
        <v>0</v>
      </c>
      <c r="DD80" s="140">
        <f>COUNTIFS('Detalii blocuri'!$E:$E,$C80,'Detalii blocuri'!$F:$F,$D80,'Detalii blocuri'!$L:$L,DD$3)</f>
        <v>0</v>
      </c>
      <c r="DE80" s="112">
        <f>COUNTIFS('Detalii blocuri'!$E:$E,$C80,'Detalii blocuri'!$F:$F,$D80,'Detalii blocuri'!$L:$L,DE$3)</f>
        <v>0</v>
      </c>
      <c r="DF80" s="112">
        <f>COUNTIFS('Detalii blocuri'!$E:$E,$C80,'Detalii blocuri'!$F:$F,$D80,'Detalii blocuri'!$L:$L,DF$3)</f>
        <v>0</v>
      </c>
      <c r="DG80" s="112">
        <f>COUNTIFS('Detalii blocuri'!$E:$E,$C80,'Detalii blocuri'!$F:$F,$D80,'Detalii blocuri'!$L:$L,DG$3)</f>
        <v>0</v>
      </c>
      <c r="DH80" s="112">
        <f>COUNTIFS('Detalii blocuri'!$E:$E,$C80,'Detalii blocuri'!$F:$F,$D80,'Detalii blocuri'!$L:$L,DH$3)</f>
        <v>0</v>
      </c>
      <c r="DI80" s="140">
        <f>COUNTIFS('Detalii blocuri'!$E:$E,$C80,'Detalii blocuri'!$F:$F,$D80,'Detalii blocuri'!$L:$L,DI$3)</f>
        <v>0</v>
      </c>
      <c r="DJ80" s="112">
        <f>COUNTIFS('Detalii blocuri'!$E:$E,$C80,'Detalii blocuri'!$F:$F,$D80,'Detalii blocuri'!$L:$L,DJ$3)</f>
        <v>0</v>
      </c>
      <c r="DK80" s="112">
        <f>COUNTIFS('Detalii blocuri'!$E:$E,$C80,'Detalii blocuri'!$F:$F,$D80,'Detalii blocuri'!$L:$L,DK$3)</f>
        <v>0</v>
      </c>
      <c r="DL80" s="112">
        <f>COUNTIFS('Detalii blocuri'!$E:$E,$C80,'Detalii blocuri'!$F:$F,$D80,'Detalii blocuri'!$L:$L,DL$3)</f>
        <v>0</v>
      </c>
      <c r="DM80" s="112">
        <f>COUNTIFS('Detalii blocuri'!$E:$E,$C80,'Detalii blocuri'!$F:$F,$D80,'Detalii blocuri'!$L:$L,DM$3)</f>
        <v>0</v>
      </c>
      <c r="DN80" s="140">
        <f>COUNTIFS('Detalii blocuri'!$E:$E,$C80,'Detalii blocuri'!$F:$F,$D80,'Detalii blocuri'!$L:$L,DN$3)</f>
        <v>0</v>
      </c>
      <c r="DO80" s="112">
        <f>COUNTIFS('Detalii blocuri'!$E:$E,$C80,'Detalii blocuri'!$F:$F,$D80,'Detalii blocuri'!$L:$L,DO$3)</f>
        <v>0</v>
      </c>
      <c r="DP80" s="112">
        <f>COUNTIFS('Detalii blocuri'!$E:$E,$C80,'Detalii blocuri'!$F:$F,$D80,'Detalii blocuri'!$L:$L,DP$3)</f>
        <v>0</v>
      </c>
      <c r="DQ80" s="112">
        <f>COUNTIFS('Detalii blocuri'!$E:$E,$C80,'Detalii blocuri'!$F:$F,$D80,'Detalii blocuri'!$L:$L,DQ$3)</f>
        <v>0</v>
      </c>
      <c r="DR80" s="112">
        <f>COUNTIFS('Detalii blocuri'!$E:$E,$C80,'Detalii blocuri'!$F:$F,$D80,'Detalii blocuri'!$L:$L,DR$3)</f>
        <v>0</v>
      </c>
      <c r="DS80" s="140">
        <f>COUNTIFS('Detalii blocuri'!$E:$E,$C80,'Detalii blocuri'!$F:$F,$D80,'Detalii blocuri'!$L:$L,DS$3)</f>
        <v>0</v>
      </c>
      <c r="DT80" s="112">
        <f>COUNTIFS('Detalii blocuri'!$E:$E,$C80,'Detalii blocuri'!$F:$F,$D80,'Detalii blocuri'!$L:$L,DT$3)</f>
        <v>0</v>
      </c>
      <c r="DU80" s="112">
        <f>COUNTIFS('Detalii blocuri'!$E:$E,$C80,'Detalii blocuri'!$F:$F,$D80,'Detalii blocuri'!$L:$L,DU$3)</f>
        <v>0</v>
      </c>
      <c r="DV80" s="112">
        <f>COUNTIFS('Detalii blocuri'!$E:$E,$C80,'Detalii blocuri'!$F:$F,$D80,'Detalii blocuri'!$L:$L,DV$3)</f>
        <v>0</v>
      </c>
      <c r="DW80" s="112">
        <f>COUNTIFS('Detalii blocuri'!$E:$E,$C80,'Detalii blocuri'!$F:$F,$D80,'Detalii blocuri'!$L:$L,DW$3)</f>
        <v>0</v>
      </c>
      <c r="DX80" s="140">
        <f>COUNTIFS('Detalii blocuri'!$E:$E,$C80,'Detalii blocuri'!$F:$F,$D80,'Detalii blocuri'!$L:$L,DX$3)</f>
        <v>0</v>
      </c>
      <c r="DY80" s="112">
        <f>COUNTIFS('Detalii blocuri'!$E:$E,$C80,'Detalii blocuri'!$F:$F,$D80,'Detalii blocuri'!$L:$L,DY$3)</f>
        <v>0</v>
      </c>
      <c r="DZ80" s="112">
        <f>COUNTIFS('Detalii blocuri'!$E:$E,$C80,'Detalii blocuri'!$F:$F,$D80,'Detalii blocuri'!$L:$L,DZ$3)</f>
        <v>0</v>
      </c>
      <c r="EA80" s="112">
        <f>COUNTIFS('Detalii blocuri'!$E:$E,$C80,'Detalii blocuri'!$F:$F,$D80,'Detalii blocuri'!$L:$L,EA$3)</f>
        <v>0</v>
      </c>
    </row>
    <row r="81" spans="1:132">
      <c r="B81" s="258" t="s">
        <v>650</v>
      </c>
      <c r="C81" s="363" t="s">
        <v>206</v>
      </c>
      <c r="D81" s="261" t="s">
        <v>1094</v>
      </c>
      <c r="E81" s="261"/>
      <c r="F81" s="262" t="s">
        <v>1054</v>
      </c>
      <c r="G81" s="300" t="s">
        <v>9</v>
      </c>
      <c r="H81" s="257" t="s">
        <v>9</v>
      </c>
      <c r="I81" s="318"/>
      <c r="J81" s="259">
        <v>46.67</v>
      </c>
      <c r="K81" s="259">
        <v>23.46</v>
      </c>
      <c r="L81" s="319">
        <v>4196</v>
      </c>
      <c r="M81" s="320">
        <v>4392</v>
      </c>
      <c r="N81" s="320">
        <v>4497</v>
      </c>
      <c r="O81" s="320">
        <v>4777</v>
      </c>
      <c r="P81" s="320"/>
      <c r="Q81" s="320"/>
      <c r="R81" s="320"/>
      <c r="S81" s="320"/>
      <c r="T81" s="320"/>
      <c r="U81" s="320"/>
      <c r="V81" s="321"/>
      <c r="W81" s="334">
        <f t="shared" si="29"/>
        <v>0.87837554950805941</v>
      </c>
      <c r="X81" s="335" t="str">
        <f t="shared" si="30"/>
        <v/>
      </c>
      <c r="Y81" s="301"/>
      <c r="Z81" s="301"/>
      <c r="AA81" s="301">
        <f t="shared" si="18"/>
        <v>0</v>
      </c>
      <c r="AB81" s="68">
        <f t="shared" ref="AB81:AB93" si="31">AA81/O81</f>
        <v>0</v>
      </c>
      <c r="AC81" s="301" t="e">
        <f t="shared" ref="AC81:AC93" si="32">Z81/Y81</f>
        <v>#DIV/0!</v>
      </c>
      <c r="AD81" s="301">
        <v>3</v>
      </c>
      <c r="AE81" s="322"/>
      <c r="AF81" s="323" t="e">
        <f>COUNTIFS('Detalii blocuri'!AI:AI,"*/planuri*",'Detalii blocuri'!E:E,C81,'Detalii blocuri'!F:F,D81)/AJ81</f>
        <v>#DIV/0!</v>
      </c>
      <c r="AG81" s="324" t="e">
        <f>COUNTIFS('Detalii blocuri'!K:K,"&gt;0",'Detalii blocuri'!E:E,C81,'Detalii blocuri'!F:F,D81)/AJ81</f>
        <v>#DIV/0!</v>
      </c>
      <c r="AH81" s="324" t="e">
        <f>COUNTIFS('Detalii blocuri'!N:N,"&gt;0",'Detalii blocuri'!E:E,C81,'Detalii blocuri'!F:F,D81)/AJ81</f>
        <v>#DIV/0!</v>
      </c>
      <c r="AI81" s="325" t="e">
        <f t="shared" si="19"/>
        <v>#DIV/0!</v>
      </c>
      <c r="AJ81" s="326">
        <f>COUNTIFS('Detalii blocuri'!C:C,"&gt;0",'Detalii blocuri'!E:E,C81,'Detalii blocuri'!F:F,D81)</f>
        <v>0</v>
      </c>
      <c r="AK81" s="47">
        <f>SUMIFS('Detalii blocuri'!K:K,'Detalii blocuri'!E:E,C81,'Detalii blocuri'!F:F,D81)</f>
        <v>0</v>
      </c>
      <c r="AL81" s="47">
        <f>SUMIFS('Detalii blocuri'!N:N,'Detalii blocuri'!E:E,C81,'Detalii blocuri'!F:F,D81)</f>
        <v>0</v>
      </c>
      <c r="AM81" s="327" t="e">
        <f t="shared" si="20"/>
        <v>#DIV/0!</v>
      </c>
      <c r="AN81" s="65" t="e">
        <f>COUNTIFS('Detalii blocuri'!C:C,"&gt;0",'Detalii blocuri'!J:J,"da*",'Detalii blocuri'!E:E,C81,'Detalii blocuri'!F:F,D81)/AJ81</f>
        <v>#DIV/0!</v>
      </c>
      <c r="AO81" s="66" t="e">
        <f>SUMIFS('Detalii blocuri'!K:K,'Detalii blocuri'!J:J,"da*",'Detalii blocuri'!E:E,C81,'Detalii blocuri'!F:F,D81)/AK81</f>
        <v>#DIV/0!</v>
      </c>
      <c r="AP81" s="67" t="e">
        <f>SUMIFS('Detalii blocuri'!N:N,'Detalii blocuri'!J:J,"da*",'Detalii blocuri'!E:E,C81,'Detalii blocuri'!F:F,D81)/AL81</f>
        <v>#DIV/0!</v>
      </c>
      <c r="AQ81" s="328" t="e">
        <f>SUMIFS('Detalii blocuri'!N:N,'Detalii blocuri'!AD:AD,"*cf1*",'Detalii blocuri'!E:E,C81,'Detalii blocuri'!F:F,D81)/AL81</f>
        <v>#DIV/0!</v>
      </c>
      <c r="AR81" s="329" t="e">
        <f>SUMIFS('Detalii blocuri'!N:N,'Detalii blocuri'!AD:AD,"*cf2*",'Detalii blocuri'!E:E,C81,'Detalii blocuri'!F:F,D81)/AL81</f>
        <v>#DIV/0!</v>
      </c>
      <c r="AS81" s="330" t="e">
        <f>SUMIFS('Detalii blocuri'!N:N,'Detalii blocuri'!AD:AD,"*cf3*",'Detalii blocuri'!E:E,C81,'Detalii blocuri'!F:F,D81)/AL81</f>
        <v>#DIV/0!</v>
      </c>
      <c r="AT81" s="330" t="e">
        <f>SUMIFS('Detalii blocuri'!N:N,'Detalii blocuri'!AD:AD,"*cămin*",'Detalii blocuri'!E:E,C81,'Detalii blocuri'!F:F,D81)/AL81</f>
        <v>#DIV/0!</v>
      </c>
      <c r="AU81" s="330" t="e">
        <f t="shared" si="21"/>
        <v>#DIV/0!</v>
      </c>
      <c r="AV81" s="331">
        <f>SUMIFS('Detalii blocuri'!O:O,'Detalii blocuri'!E:E,C81,'Detalii blocuri'!F:F,D81)</f>
        <v>0</v>
      </c>
      <c r="AW81" s="332">
        <f>SUMIFS('Detalii blocuri'!P:P,'Detalii blocuri'!E:E,C81,'Detalii blocuri'!F:F,D81)</f>
        <v>0</v>
      </c>
      <c r="AX81" s="332">
        <f>SUMIFS('Detalii blocuri'!Q:Q,'Detalii blocuri'!E:E,C81,'Detalii blocuri'!F:F,D81)</f>
        <v>0</v>
      </c>
      <c r="AY81" s="332">
        <f>SUMIFS('Detalii blocuri'!R:R,'Detalii blocuri'!E:E,C81,'Detalii blocuri'!F:F,D81)</f>
        <v>0</v>
      </c>
      <c r="AZ81" s="332">
        <f>SUMIFS('Detalii blocuri'!S:S,'Detalii blocuri'!E:E,C81,'Detalii blocuri'!F:F,D81)</f>
        <v>0</v>
      </c>
      <c r="BA81" s="332">
        <f>SUMIFS('Detalii blocuri'!T:T,'Detalii blocuri'!E:E,C81,'Detalii blocuri'!F:F,D81)</f>
        <v>0</v>
      </c>
      <c r="BB81" s="333">
        <f t="shared" si="22"/>
        <v>0</v>
      </c>
      <c r="BC81" s="100" t="e">
        <f t="shared" si="23"/>
        <v>#DIV/0!</v>
      </c>
      <c r="BD81" s="97" t="e">
        <f t="shared" si="24"/>
        <v>#DIV/0!</v>
      </c>
      <c r="BE81" s="97" t="e">
        <f t="shared" si="25"/>
        <v>#DIV/0!</v>
      </c>
      <c r="BF81" s="97" t="e">
        <f t="shared" si="26"/>
        <v>#DIV/0!</v>
      </c>
      <c r="BG81" s="97" t="e">
        <f t="shared" si="27"/>
        <v>#DIV/0!</v>
      </c>
      <c r="BH81" s="98" t="e">
        <f t="shared" si="28"/>
        <v>#DIV/0!</v>
      </c>
      <c r="BI81" s="105">
        <f>COUNTIFS('Detalii blocuri'!$E:$E,$C81,'Detalii blocuri'!$F:$F,$D81,'Detalii blocuri'!$AB:$AB,BI$4)</f>
        <v>0</v>
      </c>
      <c r="BJ81" s="106">
        <f>COUNTIFS('Detalii blocuri'!$E:$E,$C81,'Detalii blocuri'!$F:$F,$D81,'Detalii blocuri'!$AB:$AB,BJ$4)</f>
        <v>0</v>
      </c>
      <c r="BK81" s="106">
        <f>COUNTIFS('Detalii blocuri'!$E:$E,$C81,'Detalii blocuri'!$F:$F,$D81,'Detalii blocuri'!$AB:$AB,BK$4)</f>
        <v>0</v>
      </c>
      <c r="BL81" s="106">
        <f>COUNTIFS('Detalii blocuri'!$E:$E,$C81,'Detalii blocuri'!$F:$F,$D81,'Detalii blocuri'!$AB:$AB,BL$4)</f>
        <v>0</v>
      </c>
      <c r="BM81" s="106">
        <f>COUNTIFS('Detalii blocuri'!$E:$E,$C81,'Detalii blocuri'!$F:$F,$D81,'Detalii blocuri'!$AB:$AB,BM$4)</f>
        <v>0</v>
      </c>
      <c r="BN81" s="45">
        <f>COUNTIFS('Detalii blocuri'!$E:$E,$C81,'Detalii blocuri'!$F:$F,$D81,'Detalii blocuri'!$AB:$AB,BN$4)</f>
        <v>0</v>
      </c>
      <c r="BO81" s="106">
        <f>COUNTIFS('Detalii blocuri'!$E:$E,$C81,'Detalii blocuri'!$F:$F,$D81,'Detalii blocuri'!$AB:$AB,BO$4)</f>
        <v>0</v>
      </c>
      <c r="BP81" s="106">
        <f>COUNTIFS('Detalii blocuri'!$E:$E,$C81,'Detalii blocuri'!$F:$F,$D81,'Detalii blocuri'!$AB:$AB,BP$4)</f>
        <v>0</v>
      </c>
      <c r="BQ81" s="45">
        <f>COUNTIFS('Detalii blocuri'!$E:$E,$C81,'Detalii blocuri'!$F:$F,$D81,'Detalii blocuri'!$AB:$AB,BQ$4)</f>
        <v>0</v>
      </c>
      <c r="BR81" s="106">
        <f>COUNTIFS('Detalii blocuri'!$E:$E,$C81,'Detalii blocuri'!$F:$F,$D81,'Detalii blocuri'!$AB:$AB,BR$4)</f>
        <v>0</v>
      </c>
      <c r="BS81" s="106">
        <f>COUNTIFS('Detalii blocuri'!$E:$E,$C81,'Detalii blocuri'!$F:$F,$D81,'Detalii blocuri'!$AB:$AB,BS$4)</f>
        <v>0</v>
      </c>
      <c r="BT81" s="45">
        <f>COUNTIFS('Detalii blocuri'!$E:$E,$C81,'Detalii blocuri'!$F:$F,$D81,'Detalii blocuri'!$AB:$AB,BT$4)</f>
        <v>0</v>
      </c>
      <c r="BU81" s="106">
        <f>COUNTIFS('Detalii blocuri'!$E:$E,$C81,'Detalii blocuri'!$F:$F,$D81,'Detalii blocuri'!$AB:$AB,BU$4)</f>
        <v>0</v>
      </c>
      <c r="BV81" s="106">
        <f>COUNTIFS('Detalii blocuri'!$E:$E,$C81,'Detalii blocuri'!$F:$F,$D81,'Detalii blocuri'!$AB:$AB,BV$4)</f>
        <v>0</v>
      </c>
      <c r="BW81" s="107">
        <f>SUMIFS('Detalii blocuri'!$K:$K,'Detalii blocuri'!$E:$E,$C81,'Detalii blocuri'!$F:$F,$D81,'Detalii blocuri'!$AB:$AB,BW$4)</f>
        <v>0</v>
      </c>
      <c r="BX81" s="108">
        <f>SUMIFS('Detalii blocuri'!$K:$K,'Detalii blocuri'!$E:$E,$C81,'Detalii blocuri'!$F:$F,$D81,'Detalii blocuri'!$AB:$AB,BX$4)</f>
        <v>0</v>
      </c>
      <c r="BY81" s="108">
        <f>SUMIFS('Detalii blocuri'!$K:$K,'Detalii blocuri'!$E:$E,$C81,'Detalii blocuri'!$F:$F,$D81,'Detalii blocuri'!$AB:$AB,BY$4)</f>
        <v>0</v>
      </c>
      <c r="BZ81" s="108">
        <f>SUMIFS('Detalii blocuri'!$K:$K,'Detalii blocuri'!$E:$E,$C81,'Detalii blocuri'!$F:$F,$D81,'Detalii blocuri'!$AB:$AB,BZ$4)</f>
        <v>0</v>
      </c>
      <c r="CA81" s="108">
        <f>SUMIFS('Detalii blocuri'!$K:$K,'Detalii blocuri'!$E:$E,$C81,'Detalii blocuri'!$F:$F,$D81,'Detalii blocuri'!$AB:$AB,CA$4)</f>
        <v>0</v>
      </c>
      <c r="CB81" s="46">
        <f>SUMIFS('Detalii blocuri'!$K:$K,'Detalii blocuri'!$E:$E,$C81,'Detalii blocuri'!$F:$F,$D81,'Detalii blocuri'!$AB:$AB,CB$4)</f>
        <v>0</v>
      </c>
      <c r="CC81" s="108">
        <f>SUMIFS('Detalii blocuri'!$K:$K,'Detalii blocuri'!$E:$E,$C81,'Detalii blocuri'!$F:$F,$D81,'Detalii blocuri'!$AB:$AB,CC$4)</f>
        <v>0</v>
      </c>
      <c r="CD81" s="108">
        <f>SUMIFS('Detalii blocuri'!$K:$K,'Detalii blocuri'!$E:$E,$C81,'Detalii blocuri'!$F:$F,$D81,'Detalii blocuri'!$AB:$AB,CD$4)</f>
        <v>0</v>
      </c>
      <c r="CE81" s="46">
        <f>SUMIFS('Detalii blocuri'!$K:$K,'Detalii blocuri'!$E:$E,$C81,'Detalii blocuri'!$F:$F,$D81,'Detalii blocuri'!$AB:$AB,CE$4)</f>
        <v>0</v>
      </c>
      <c r="CF81" s="108">
        <f>SUMIFS('Detalii blocuri'!$K:$K,'Detalii blocuri'!$E:$E,$C81,'Detalii blocuri'!$F:$F,$D81,'Detalii blocuri'!$AB:$AB,CF$4)</f>
        <v>0</v>
      </c>
      <c r="CG81" s="108">
        <f>SUMIFS('Detalii blocuri'!$K:$K,'Detalii blocuri'!$E:$E,$C81,'Detalii blocuri'!$F:$F,$D81,'Detalii blocuri'!$AB:$AB,CG$4)</f>
        <v>0</v>
      </c>
      <c r="CH81" s="46">
        <f>SUMIFS('Detalii blocuri'!$K:$K,'Detalii blocuri'!$E:$E,$C81,'Detalii blocuri'!$F:$F,$D81,'Detalii blocuri'!$AB:$AB,CH$4)</f>
        <v>0</v>
      </c>
      <c r="CI81" s="108">
        <f>SUMIFS('Detalii blocuri'!$K:$K,'Detalii blocuri'!$E:$E,$C81,'Detalii blocuri'!$F:$F,$D81,'Detalii blocuri'!$AB:$AB,CI$4)</f>
        <v>0</v>
      </c>
      <c r="CJ81" s="108">
        <f>SUMIFS('Detalii blocuri'!$K:$K,'Detalii blocuri'!$E:$E,$C81,'Detalii blocuri'!$F:$F,$D81,'Detalii blocuri'!$AB:$AB,CJ$4)</f>
        <v>0</v>
      </c>
      <c r="CK81" s="109">
        <f>SUMIFS('Detalii blocuri'!$N:$N,'Detalii blocuri'!$E:$E,$C81,'Detalii blocuri'!$F:$F,$D81,'Detalii blocuri'!$AB:$AB,BW$4)</f>
        <v>0</v>
      </c>
      <c r="CL81" s="110">
        <f>SUMIFS('Detalii blocuri'!$N:$N,'Detalii blocuri'!$E:$E,$C81,'Detalii blocuri'!$F:$F,$D81,'Detalii blocuri'!$AB:$AB,BX$4)</f>
        <v>0</v>
      </c>
      <c r="CM81" s="110">
        <f>SUMIFS('Detalii blocuri'!$N:$N,'Detalii blocuri'!$E:$E,$C81,'Detalii blocuri'!$F:$F,$D81,'Detalii blocuri'!$AB:$AB,BY$4)</f>
        <v>0</v>
      </c>
      <c r="CN81" s="110">
        <f>SUMIFS('Detalii blocuri'!$N:$N,'Detalii blocuri'!$E:$E,$C81,'Detalii blocuri'!$F:$F,$D81,'Detalii blocuri'!$AB:$AB,BZ$4)</f>
        <v>0</v>
      </c>
      <c r="CO81" s="110">
        <f>SUMIFS('Detalii blocuri'!$N:$N,'Detalii blocuri'!$E:$E,$C81,'Detalii blocuri'!$F:$F,$D81,'Detalii blocuri'!$AB:$AB,CA$4)</f>
        <v>0</v>
      </c>
      <c r="CP81" s="48">
        <f>SUMIFS('Detalii blocuri'!$N:$N,'Detalii blocuri'!$E:$E,$C81,'Detalii blocuri'!$F:$F,$D81,'Detalii blocuri'!$AB:$AB,CB$4)</f>
        <v>0</v>
      </c>
      <c r="CQ81" s="110">
        <f>SUMIFS('Detalii blocuri'!$N:$N,'Detalii blocuri'!$E:$E,$C81,'Detalii blocuri'!$F:$F,$D81,'Detalii blocuri'!$AB:$AB,CC$4)</f>
        <v>0</v>
      </c>
      <c r="CR81" s="110">
        <f>SUMIFS('Detalii blocuri'!$N:$N,'Detalii blocuri'!$E:$E,$C81,'Detalii blocuri'!$F:$F,$D81,'Detalii blocuri'!$AB:$AB,CD$4)</f>
        <v>0</v>
      </c>
      <c r="CS81" s="48">
        <f>SUMIFS('Detalii blocuri'!$N:$N,'Detalii blocuri'!$E:$E,$C81,'Detalii blocuri'!$F:$F,$D81,'Detalii blocuri'!$AB:$AB,CE$4)</f>
        <v>0</v>
      </c>
      <c r="CT81" s="110">
        <f>SUMIFS('Detalii blocuri'!$N:$N,'Detalii blocuri'!$E:$E,$C81,'Detalii blocuri'!$F:$F,$D81,'Detalii blocuri'!$AB:$AB,CF$4)</f>
        <v>0</v>
      </c>
      <c r="CU81" s="110">
        <f>SUMIFS('Detalii blocuri'!$N:$N,'Detalii blocuri'!$E:$E,$C81,'Detalii blocuri'!$F:$F,$D81,'Detalii blocuri'!$AB:$AB,CG$4)</f>
        <v>0</v>
      </c>
      <c r="CV81" s="48">
        <f>SUMIFS('Detalii blocuri'!$N:$N,'Detalii blocuri'!$E:$E,$C81,'Detalii blocuri'!$F:$F,$D81,'Detalii blocuri'!$AB:$AB,CH$4)</f>
        <v>0</v>
      </c>
      <c r="CW81" s="110">
        <f>SUMIFS('Detalii blocuri'!$N:$N,'Detalii blocuri'!$E:$E,$C81,'Detalii blocuri'!$F:$F,$D81,'Detalii blocuri'!$AB:$AB,CI$4)</f>
        <v>0</v>
      </c>
      <c r="CX81" s="110">
        <f>SUMIFS('Detalii blocuri'!$N:$N,'Detalii blocuri'!$E:$E,$C81,'Detalii blocuri'!$F:$F,$D81,'Detalii blocuri'!$AB:$AB,CJ$4)</f>
        <v>0</v>
      </c>
      <c r="CY81" s="111">
        <f>COUNTIFS('Detalii blocuri'!$E:$E,$C81,'Detalii blocuri'!$F:$F,$D81,'Detalii blocuri'!$L:$L,CY$3)</f>
        <v>0</v>
      </c>
      <c r="CZ81" s="112">
        <f>COUNTIFS('Detalii blocuri'!$E:$E,$C81,'Detalii blocuri'!$F:$F,$D81,'Detalii blocuri'!$L:$L,CZ$3)</f>
        <v>0</v>
      </c>
      <c r="DA81" s="112">
        <f>COUNTIFS('Detalii blocuri'!$E:$E,$C81,'Detalii blocuri'!$F:$F,$D81,'Detalii blocuri'!$L:$L,DA$3)</f>
        <v>0</v>
      </c>
      <c r="DB81" s="112">
        <f>COUNTIFS('Detalii blocuri'!$E:$E,$C81,'Detalii blocuri'!$F:$F,$D81,'Detalii blocuri'!$L:$L,DB$3)</f>
        <v>0</v>
      </c>
      <c r="DC81" s="112">
        <f>COUNTIFS('Detalii blocuri'!$E:$E,$C81,'Detalii blocuri'!$F:$F,$D81,'Detalii blocuri'!$L:$L,DC$3)</f>
        <v>0</v>
      </c>
      <c r="DD81" s="140">
        <f>COUNTIFS('Detalii blocuri'!$E:$E,$C81,'Detalii blocuri'!$F:$F,$D81,'Detalii blocuri'!$L:$L,DD$3)</f>
        <v>0</v>
      </c>
      <c r="DE81" s="112">
        <f>COUNTIFS('Detalii blocuri'!$E:$E,$C81,'Detalii blocuri'!$F:$F,$D81,'Detalii blocuri'!$L:$L,DE$3)</f>
        <v>0</v>
      </c>
      <c r="DF81" s="112">
        <f>COUNTIFS('Detalii blocuri'!$E:$E,$C81,'Detalii blocuri'!$F:$F,$D81,'Detalii blocuri'!$L:$L,DF$3)</f>
        <v>0</v>
      </c>
      <c r="DG81" s="112">
        <f>COUNTIFS('Detalii blocuri'!$E:$E,$C81,'Detalii blocuri'!$F:$F,$D81,'Detalii blocuri'!$L:$L,DG$3)</f>
        <v>0</v>
      </c>
      <c r="DH81" s="112">
        <f>COUNTIFS('Detalii blocuri'!$E:$E,$C81,'Detalii blocuri'!$F:$F,$D81,'Detalii blocuri'!$L:$L,DH$3)</f>
        <v>0</v>
      </c>
      <c r="DI81" s="140">
        <f>COUNTIFS('Detalii blocuri'!$E:$E,$C81,'Detalii blocuri'!$F:$F,$D81,'Detalii blocuri'!$L:$L,DI$3)</f>
        <v>0</v>
      </c>
      <c r="DJ81" s="112">
        <f>COUNTIFS('Detalii blocuri'!$E:$E,$C81,'Detalii blocuri'!$F:$F,$D81,'Detalii blocuri'!$L:$L,DJ$3)</f>
        <v>0</v>
      </c>
      <c r="DK81" s="112">
        <f>COUNTIFS('Detalii blocuri'!$E:$E,$C81,'Detalii blocuri'!$F:$F,$D81,'Detalii blocuri'!$L:$L,DK$3)</f>
        <v>0</v>
      </c>
      <c r="DL81" s="112">
        <f>COUNTIFS('Detalii blocuri'!$E:$E,$C81,'Detalii blocuri'!$F:$F,$D81,'Detalii blocuri'!$L:$L,DL$3)</f>
        <v>0</v>
      </c>
      <c r="DM81" s="112">
        <f>COUNTIFS('Detalii blocuri'!$E:$E,$C81,'Detalii blocuri'!$F:$F,$D81,'Detalii blocuri'!$L:$L,DM$3)</f>
        <v>0</v>
      </c>
      <c r="DN81" s="140">
        <f>COUNTIFS('Detalii blocuri'!$E:$E,$C81,'Detalii blocuri'!$F:$F,$D81,'Detalii blocuri'!$L:$L,DN$3)</f>
        <v>0</v>
      </c>
      <c r="DO81" s="112">
        <f>COUNTIFS('Detalii blocuri'!$E:$E,$C81,'Detalii blocuri'!$F:$F,$D81,'Detalii blocuri'!$L:$L,DO$3)</f>
        <v>0</v>
      </c>
      <c r="DP81" s="112">
        <f>COUNTIFS('Detalii blocuri'!$E:$E,$C81,'Detalii blocuri'!$F:$F,$D81,'Detalii blocuri'!$L:$L,DP$3)</f>
        <v>0</v>
      </c>
      <c r="DQ81" s="112">
        <f>COUNTIFS('Detalii blocuri'!$E:$E,$C81,'Detalii blocuri'!$F:$F,$D81,'Detalii blocuri'!$L:$L,DQ$3)</f>
        <v>0</v>
      </c>
      <c r="DR81" s="112">
        <f>COUNTIFS('Detalii blocuri'!$E:$E,$C81,'Detalii blocuri'!$F:$F,$D81,'Detalii blocuri'!$L:$L,DR$3)</f>
        <v>0</v>
      </c>
      <c r="DS81" s="140">
        <f>COUNTIFS('Detalii blocuri'!$E:$E,$C81,'Detalii blocuri'!$F:$F,$D81,'Detalii blocuri'!$L:$L,DS$3)</f>
        <v>0</v>
      </c>
      <c r="DT81" s="112">
        <f>COUNTIFS('Detalii blocuri'!$E:$E,$C81,'Detalii blocuri'!$F:$F,$D81,'Detalii blocuri'!$L:$L,DT$3)</f>
        <v>0</v>
      </c>
      <c r="DU81" s="112">
        <f>COUNTIFS('Detalii blocuri'!$E:$E,$C81,'Detalii blocuri'!$F:$F,$D81,'Detalii blocuri'!$L:$L,DU$3)</f>
        <v>0</v>
      </c>
      <c r="DV81" s="112">
        <f>COUNTIFS('Detalii blocuri'!$E:$E,$C81,'Detalii blocuri'!$F:$F,$D81,'Detalii blocuri'!$L:$L,DV$3)</f>
        <v>0</v>
      </c>
      <c r="DW81" s="112">
        <f>COUNTIFS('Detalii blocuri'!$E:$E,$C81,'Detalii blocuri'!$F:$F,$D81,'Detalii blocuri'!$L:$L,DW$3)</f>
        <v>0</v>
      </c>
      <c r="DX81" s="140">
        <f>COUNTIFS('Detalii blocuri'!$E:$E,$C81,'Detalii blocuri'!$F:$F,$D81,'Detalii blocuri'!$L:$L,DX$3)</f>
        <v>0</v>
      </c>
      <c r="DY81" s="112">
        <f>COUNTIFS('Detalii blocuri'!$E:$E,$C81,'Detalii blocuri'!$F:$F,$D81,'Detalii blocuri'!$L:$L,DY$3)</f>
        <v>0</v>
      </c>
      <c r="DZ81" s="112">
        <f>COUNTIFS('Detalii blocuri'!$E:$E,$C81,'Detalii blocuri'!$F:$F,$D81,'Detalii blocuri'!$L:$L,DZ$3)</f>
        <v>0</v>
      </c>
      <c r="EA81" s="112">
        <f>COUNTIFS('Detalii blocuri'!$E:$E,$C81,'Detalii blocuri'!$F:$F,$D81,'Detalii blocuri'!$L:$L,EA$3)</f>
        <v>0</v>
      </c>
    </row>
    <row r="82" spans="1:132">
      <c r="B82" s="258" t="s">
        <v>650</v>
      </c>
      <c r="C82" s="363" t="s">
        <v>206</v>
      </c>
      <c r="D82" s="261" t="s">
        <v>1095</v>
      </c>
      <c r="E82" s="261"/>
      <c r="F82" s="262" t="s">
        <v>1054</v>
      </c>
      <c r="G82" s="300" t="s">
        <v>9</v>
      </c>
      <c r="H82" s="257" t="s">
        <v>9</v>
      </c>
      <c r="I82" s="318"/>
      <c r="J82" s="259">
        <v>46.93</v>
      </c>
      <c r="K82" s="259">
        <v>23.9</v>
      </c>
      <c r="L82" s="319">
        <v>2234</v>
      </c>
      <c r="M82" s="320">
        <v>2459</v>
      </c>
      <c r="N82" s="320">
        <v>2754</v>
      </c>
      <c r="O82" s="320">
        <v>3189</v>
      </c>
      <c r="P82" s="320"/>
      <c r="Q82" s="320"/>
      <c r="R82" s="320"/>
      <c r="S82" s="320"/>
      <c r="T82" s="320"/>
      <c r="U82" s="320"/>
      <c r="V82" s="321"/>
      <c r="W82" s="334">
        <f t="shared" si="29"/>
        <v>0.700533082470994</v>
      </c>
      <c r="X82" s="335" t="str">
        <f t="shared" si="30"/>
        <v/>
      </c>
      <c r="Y82" s="301"/>
      <c r="Z82" s="301"/>
      <c r="AA82" s="301">
        <f t="shared" si="18"/>
        <v>0</v>
      </c>
      <c r="AB82" s="68">
        <f t="shared" si="31"/>
        <v>0</v>
      </c>
      <c r="AC82" s="301" t="e">
        <f t="shared" si="32"/>
        <v>#DIV/0!</v>
      </c>
      <c r="AD82" s="301">
        <v>3</v>
      </c>
      <c r="AE82" s="322"/>
      <c r="AF82" s="323" t="e">
        <f>COUNTIFS('Detalii blocuri'!AI:AI,"*/planuri*",'Detalii blocuri'!E:E,C82,'Detalii blocuri'!F:F,D82)/AJ82</f>
        <v>#DIV/0!</v>
      </c>
      <c r="AG82" s="324" t="e">
        <f>COUNTIFS('Detalii blocuri'!K:K,"&gt;0",'Detalii blocuri'!E:E,C82,'Detalii blocuri'!F:F,D82)/AJ82</f>
        <v>#DIV/0!</v>
      </c>
      <c r="AH82" s="324" t="e">
        <f>COUNTIFS('Detalii blocuri'!N:N,"&gt;0",'Detalii blocuri'!E:E,C82,'Detalii blocuri'!F:F,D82)/AJ82</f>
        <v>#DIV/0!</v>
      </c>
      <c r="AI82" s="325" t="e">
        <f t="shared" si="19"/>
        <v>#DIV/0!</v>
      </c>
      <c r="AJ82" s="326">
        <f>COUNTIFS('Detalii blocuri'!C:C,"&gt;0",'Detalii blocuri'!E:E,C82,'Detalii blocuri'!F:F,D82)</f>
        <v>0</v>
      </c>
      <c r="AK82" s="47">
        <f>SUMIFS('Detalii blocuri'!K:K,'Detalii blocuri'!E:E,C82,'Detalii blocuri'!F:F,D82)</f>
        <v>0</v>
      </c>
      <c r="AL82" s="47">
        <f>SUMIFS('Detalii blocuri'!N:N,'Detalii blocuri'!E:E,C82,'Detalii blocuri'!F:F,D82)</f>
        <v>0</v>
      </c>
      <c r="AM82" s="327" t="e">
        <f t="shared" si="20"/>
        <v>#DIV/0!</v>
      </c>
      <c r="AN82" s="65" t="e">
        <f>COUNTIFS('Detalii blocuri'!C:C,"&gt;0",'Detalii blocuri'!J:J,"da*",'Detalii blocuri'!E:E,C82,'Detalii blocuri'!F:F,D82)/AJ82</f>
        <v>#DIV/0!</v>
      </c>
      <c r="AO82" s="66" t="e">
        <f>SUMIFS('Detalii blocuri'!K:K,'Detalii blocuri'!J:J,"da*",'Detalii blocuri'!E:E,C82,'Detalii blocuri'!F:F,D82)/AK82</f>
        <v>#DIV/0!</v>
      </c>
      <c r="AP82" s="67" t="e">
        <f>SUMIFS('Detalii blocuri'!N:N,'Detalii blocuri'!J:J,"da*",'Detalii blocuri'!E:E,C82,'Detalii blocuri'!F:F,D82)/AL82</f>
        <v>#DIV/0!</v>
      </c>
      <c r="AQ82" s="328" t="e">
        <f>SUMIFS('Detalii blocuri'!N:N,'Detalii blocuri'!AD:AD,"*cf1*",'Detalii blocuri'!E:E,C82,'Detalii blocuri'!F:F,D82)/AL82</f>
        <v>#DIV/0!</v>
      </c>
      <c r="AR82" s="329" t="e">
        <f>SUMIFS('Detalii blocuri'!N:N,'Detalii blocuri'!AD:AD,"*cf2*",'Detalii blocuri'!E:E,C82,'Detalii blocuri'!F:F,D82)/AL82</f>
        <v>#DIV/0!</v>
      </c>
      <c r="AS82" s="330" t="e">
        <f>SUMIFS('Detalii blocuri'!N:N,'Detalii blocuri'!AD:AD,"*cf3*",'Detalii blocuri'!E:E,C82,'Detalii blocuri'!F:F,D82)/AL82</f>
        <v>#DIV/0!</v>
      </c>
      <c r="AT82" s="330" t="e">
        <f>SUMIFS('Detalii blocuri'!N:N,'Detalii blocuri'!AD:AD,"*cămin*",'Detalii blocuri'!E:E,C82,'Detalii blocuri'!F:F,D82)/AL82</f>
        <v>#DIV/0!</v>
      </c>
      <c r="AU82" s="330" t="e">
        <f t="shared" si="21"/>
        <v>#DIV/0!</v>
      </c>
      <c r="AV82" s="331">
        <f>SUMIFS('Detalii blocuri'!O:O,'Detalii blocuri'!E:E,C82,'Detalii blocuri'!F:F,D82)</f>
        <v>0</v>
      </c>
      <c r="AW82" s="332">
        <f>SUMIFS('Detalii blocuri'!P:P,'Detalii blocuri'!E:E,C82,'Detalii blocuri'!F:F,D82)</f>
        <v>0</v>
      </c>
      <c r="AX82" s="332">
        <f>SUMIFS('Detalii blocuri'!Q:Q,'Detalii blocuri'!E:E,C82,'Detalii blocuri'!F:F,D82)</f>
        <v>0</v>
      </c>
      <c r="AY82" s="332">
        <f>SUMIFS('Detalii blocuri'!R:R,'Detalii blocuri'!E:E,C82,'Detalii blocuri'!F:F,D82)</f>
        <v>0</v>
      </c>
      <c r="AZ82" s="332">
        <f>SUMIFS('Detalii blocuri'!S:S,'Detalii blocuri'!E:E,C82,'Detalii blocuri'!F:F,D82)</f>
        <v>0</v>
      </c>
      <c r="BA82" s="332">
        <f>SUMIFS('Detalii blocuri'!T:T,'Detalii blocuri'!E:E,C82,'Detalii blocuri'!F:F,D82)</f>
        <v>0</v>
      </c>
      <c r="BB82" s="333">
        <f t="shared" si="22"/>
        <v>0</v>
      </c>
      <c r="BC82" s="100" t="e">
        <f t="shared" si="23"/>
        <v>#DIV/0!</v>
      </c>
      <c r="BD82" s="97" t="e">
        <f t="shared" si="24"/>
        <v>#DIV/0!</v>
      </c>
      <c r="BE82" s="97" t="e">
        <f t="shared" si="25"/>
        <v>#DIV/0!</v>
      </c>
      <c r="BF82" s="97" t="e">
        <f t="shared" si="26"/>
        <v>#DIV/0!</v>
      </c>
      <c r="BG82" s="97" t="e">
        <f t="shared" si="27"/>
        <v>#DIV/0!</v>
      </c>
      <c r="BH82" s="98" t="e">
        <f t="shared" si="28"/>
        <v>#DIV/0!</v>
      </c>
      <c r="BI82" s="105">
        <f>COUNTIFS('Detalii blocuri'!$E:$E,$C82,'Detalii blocuri'!$F:$F,$D82,'Detalii blocuri'!$AB:$AB,BI$4)</f>
        <v>0</v>
      </c>
      <c r="BJ82" s="106">
        <f>COUNTIFS('Detalii blocuri'!$E:$E,$C82,'Detalii blocuri'!$F:$F,$D82,'Detalii blocuri'!$AB:$AB,BJ$4)</f>
        <v>0</v>
      </c>
      <c r="BK82" s="106">
        <f>COUNTIFS('Detalii blocuri'!$E:$E,$C82,'Detalii blocuri'!$F:$F,$D82,'Detalii blocuri'!$AB:$AB,BK$4)</f>
        <v>0</v>
      </c>
      <c r="BL82" s="106">
        <f>COUNTIFS('Detalii blocuri'!$E:$E,$C82,'Detalii blocuri'!$F:$F,$D82,'Detalii blocuri'!$AB:$AB,BL$4)</f>
        <v>0</v>
      </c>
      <c r="BM82" s="106">
        <f>COUNTIFS('Detalii blocuri'!$E:$E,$C82,'Detalii blocuri'!$F:$F,$D82,'Detalii blocuri'!$AB:$AB,BM$4)</f>
        <v>0</v>
      </c>
      <c r="BN82" s="45">
        <f>COUNTIFS('Detalii blocuri'!$E:$E,$C82,'Detalii blocuri'!$F:$F,$D82,'Detalii blocuri'!$AB:$AB,BN$4)</f>
        <v>0</v>
      </c>
      <c r="BO82" s="106">
        <f>COUNTIFS('Detalii blocuri'!$E:$E,$C82,'Detalii blocuri'!$F:$F,$D82,'Detalii blocuri'!$AB:$AB,BO$4)</f>
        <v>0</v>
      </c>
      <c r="BP82" s="106">
        <f>COUNTIFS('Detalii blocuri'!$E:$E,$C82,'Detalii blocuri'!$F:$F,$D82,'Detalii blocuri'!$AB:$AB,BP$4)</f>
        <v>0</v>
      </c>
      <c r="BQ82" s="45">
        <f>COUNTIFS('Detalii blocuri'!$E:$E,$C82,'Detalii blocuri'!$F:$F,$D82,'Detalii blocuri'!$AB:$AB,BQ$4)</f>
        <v>0</v>
      </c>
      <c r="BR82" s="106">
        <f>COUNTIFS('Detalii blocuri'!$E:$E,$C82,'Detalii blocuri'!$F:$F,$D82,'Detalii blocuri'!$AB:$AB,BR$4)</f>
        <v>0</v>
      </c>
      <c r="BS82" s="106">
        <f>COUNTIFS('Detalii blocuri'!$E:$E,$C82,'Detalii blocuri'!$F:$F,$D82,'Detalii blocuri'!$AB:$AB,BS$4)</f>
        <v>0</v>
      </c>
      <c r="BT82" s="45">
        <f>COUNTIFS('Detalii blocuri'!$E:$E,$C82,'Detalii blocuri'!$F:$F,$D82,'Detalii blocuri'!$AB:$AB,BT$4)</f>
        <v>0</v>
      </c>
      <c r="BU82" s="106">
        <f>COUNTIFS('Detalii blocuri'!$E:$E,$C82,'Detalii blocuri'!$F:$F,$D82,'Detalii blocuri'!$AB:$AB,BU$4)</f>
        <v>0</v>
      </c>
      <c r="BV82" s="106">
        <f>COUNTIFS('Detalii blocuri'!$E:$E,$C82,'Detalii blocuri'!$F:$F,$D82,'Detalii blocuri'!$AB:$AB,BV$4)</f>
        <v>0</v>
      </c>
      <c r="BW82" s="107">
        <f>SUMIFS('Detalii blocuri'!$K:$K,'Detalii blocuri'!$E:$E,$C82,'Detalii blocuri'!$F:$F,$D82,'Detalii blocuri'!$AB:$AB,BW$4)</f>
        <v>0</v>
      </c>
      <c r="BX82" s="108">
        <f>SUMIFS('Detalii blocuri'!$K:$K,'Detalii blocuri'!$E:$E,$C82,'Detalii blocuri'!$F:$F,$D82,'Detalii blocuri'!$AB:$AB,BX$4)</f>
        <v>0</v>
      </c>
      <c r="BY82" s="108">
        <f>SUMIFS('Detalii blocuri'!$K:$K,'Detalii blocuri'!$E:$E,$C82,'Detalii blocuri'!$F:$F,$D82,'Detalii blocuri'!$AB:$AB,BY$4)</f>
        <v>0</v>
      </c>
      <c r="BZ82" s="108">
        <f>SUMIFS('Detalii blocuri'!$K:$K,'Detalii blocuri'!$E:$E,$C82,'Detalii blocuri'!$F:$F,$D82,'Detalii blocuri'!$AB:$AB,BZ$4)</f>
        <v>0</v>
      </c>
      <c r="CA82" s="108">
        <f>SUMIFS('Detalii blocuri'!$K:$K,'Detalii blocuri'!$E:$E,$C82,'Detalii blocuri'!$F:$F,$D82,'Detalii blocuri'!$AB:$AB,CA$4)</f>
        <v>0</v>
      </c>
      <c r="CB82" s="46">
        <f>SUMIFS('Detalii blocuri'!$K:$K,'Detalii blocuri'!$E:$E,$C82,'Detalii blocuri'!$F:$F,$D82,'Detalii blocuri'!$AB:$AB,CB$4)</f>
        <v>0</v>
      </c>
      <c r="CC82" s="108">
        <f>SUMIFS('Detalii blocuri'!$K:$K,'Detalii blocuri'!$E:$E,$C82,'Detalii blocuri'!$F:$F,$D82,'Detalii blocuri'!$AB:$AB,CC$4)</f>
        <v>0</v>
      </c>
      <c r="CD82" s="108">
        <f>SUMIFS('Detalii blocuri'!$K:$K,'Detalii blocuri'!$E:$E,$C82,'Detalii blocuri'!$F:$F,$D82,'Detalii blocuri'!$AB:$AB,CD$4)</f>
        <v>0</v>
      </c>
      <c r="CE82" s="46">
        <f>SUMIFS('Detalii blocuri'!$K:$K,'Detalii blocuri'!$E:$E,$C82,'Detalii blocuri'!$F:$F,$D82,'Detalii blocuri'!$AB:$AB,CE$4)</f>
        <v>0</v>
      </c>
      <c r="CF82" s="108">
        <f>SUMIFS('Detalii blocuri'!$K:$K,'Detalii blocuri'!$E:$E,$C82,'Detalii blocuri'!$F:$F,$D82,'Detalii blocuri'!$AB:$AB,CF$4)</f>
        <v>0</v>
      </c>
      <c r="CG82" s="108">
        <f>SUMIFS('Detalii blocuri'!$K:$K,'Detalii blocuri'!$E:$E,$C82,'Detalii blocuri'!$F:$F,$D82,'Detalii blocuri'!$AB:$AB,CG$4)</f>
        <v>0</v>
      </c>
      <c r="CH82" s="46">
        <f>SUMIFS('Detalii blocuri'!$K:$K,'Detalii blocuri'!$E:$E,$C82,'Detalii blocuri'!$F:$F,$D82,'Detalii blocuri'!$AB:$AB,CH$4)</f>
        <v>0</v>
      </c>
      <c r="CI82" s="108">
        <f>SUMIFS('Detalii blocuri'!$K:$K,'Detalii blocuri'!$E:$E,$C82,'Detalii blocuri'!$F:$F,$D82,'Detalii blocuri'!$AB:$AB,CI$4)</f>
        <v>0</v>
      </c>
      <c r="CJ82" s="108">
        <f>SUMIFS('Detalii blocuri'!$K:$K,'Detalii blocuri'!$E:$E,$C82,'Detalii blocuri'!$F:$F,$D82,'Detalii blocuri'!$AB:$AB,CJ$4)</f>
        <v>0</v>
      </c>
      <c r="CK82" s="109">
        <f>SUMIFS('Detalii blocuri'!$N:$N,'Detalii blocuri'!$E:$E,$C82,'Detalii blocuri'!$F:$F,$D82,'Detalii blocuri'!$AB:$AB,BW$4)</f>
        <v>0</v>
      </c>
      <c r="CL82" s="110">
        <f>SUMIFS('Detalii blocuri'!$N:$N,'Detalii blocuri'!$E:$E,$C82,'Detalii blocuri'!$F:$F,$D82,'Detalii blocuri'!$AB:$AB,BX$4)</f>
        <v>0</v>
      </c>
      <c r="CM82" s="110">
        <f>SUMIFS('Detalii blocuri'!$N:$N,'Detalii blocuri'!$E:$E,$C82,'Detalii blocuri'!$F:$F,$D82,'Detalii blocuri'!$AB:$AB,BY$4)</f>
        <v>0</v>
      </c>
      <c r="CN82" s="110">
        <f>SUMIFS('Detalii blocuri'!$N:$N,'Detalii blocuri'!$E:$E,$C82,'Detalii blocuri'!$F:$F,$D82,'Detalii blocuri'!$AB:$AB,BZ$4)</f>
        <v>0</v>
      </c>
      <c r="CO82" s="110">
        <f>SUMIFS('Detalii blocuri'!$N:$N,'Detalii blocuri'!$E:$E,$C82,'Detalii blocuri'!$F:$F,$D82,'Detalii blocuri'!$AB:$AB,CA$4)</f>
        <v>0</v>
      </c>
      <c r="CP82" s="48">
        <f>SUMIFS('Detalii blocuri'!$N:$N,'Detalii blocuri'!$E:$E,$C82,'Detalii blocuri'!$F:$F,$D82,'Detalii blocuri'!$AB:$AB,CB$4)</f>
        <v>0</v>
      </c>
      <c r="CQ82" s="110">
        <f>SUMIFS('Detalii blocuri'!$N:$N,'Detalii blocuri'!$E:$E,$C82,'Detalii blocuri'!$F:$F,$D82,'Detalii blocuri'!$AB:$AB,CC$4)</f>
        <v>0</v>
      </c>
      <c r="CR82" s="110">
        <f>SUMIFS('Detalii blocuri'!$N:$N,'Detalii blocuri'!$E:$E,$C82,'Detalii blocuri'!$F:$F,$D82,'Detalii blocuri'!$AB:$AB,CD$4)</f>
        <v>0</v>
      </c>
      <c r="CS82" s="48">
        <f>SUMIFS('Detalii blocuri'!$N:$N,'Detalii blocuri'!$E:$E,$C82,'Detalii blocuri'!$F:$F,$D82,'Detalii blocuri'!$AB:$AB,CE$4)</f>
        <v>0</v>
      </c>
      <c r="CT82" s="110">
        <f>SUMIFS('Detalii blocuri'!$N:$N,'Detalii blocuri'!$E:$E,$C82,'Detalii blocuri'!$F:$F,$D82,'Detalii blocuri'!$AB:$AB,CF$4)</f>
        <v>0</v>
      </c>
      <c r="CU82" s="110">
        <f>SUMIFS('Detalii blocuri'!$N:$N,'Detalii blocuri'!$E:$E,$C82,'Detalii blocuri'!$F:$F,$D82,'Detalii blocuri'!$AB:$AB,CG$4)</f>
        <v>0</v>
      </c>
      <c r="CV82" s="48">
        <f>SUMIFS('Detalii blocuri'!$N:$N,'Detalii blocuri'!$E:$E,$C82,'Detalii blocuri'!$F:$F,$D82,'Detalii blocuri'!$AB:$AB,CH$4)</f>
        <v>0</v>
      </c>
      <c r="CW82" s="110">
        <f>SUMIFS('Detalii blocuri'!$N:$N,'Detalii blocuri'!$E:$E,$C82,'Detalii blocuri'!$F:$F,$D82,'Detalii blocuri'!$AB:$AB,CI$4)</f>
        <v>0</v>
      </c>
      <c r="CX82" s="110">
        <f>SUMIFS('Detalii blocuri'!$N:$N,'Detalii blocuri'!$E:$E,$C82,'Detalii blocuri'!$F:$F,$D82,'Detalii blocuri'!$AB:$AB,CJ$4)</f>
        <v>0</v>
      </c>
      <c r="CY82" s="111">
        <f>COUNTIFS('Detalii blocuri'!$E:$E,$C82,'Detalii blocuri'!$F:$F,$D82,'Detalii blocuri'!$L:$L,CY$3)</f>
        <v>0</v>
      </c>
      <c r="CZ82" s="112">
        <f>COUNTIFS('Detalii blocuri'!$E:$E,$C82,'Detalii blocuri'!$F:$F,$D82,'Detalii blocuri'!$L:$L,CZ$3)</f>
        <v>0</v>
      </c>
      <c r="DA82" s="112">
        <f>COUNTIFS('Detalii blocuri'!$E:$E,$C82,'Detalii blocuri'!$F:$F,$D82,'Detalii blocuri'!$L:$L,DA$3)</f>
        <v>0</v>
      </c>
      <c r="DB82" s="112">
        <f>COUNTIFS('Detalii blocuri'!$E:$E,$C82,'Detalii blocuri'!$F:$F,$D82,'Detalii blocuri'!$L:$L,DB$3)</f>
        <v>0</v>
      </c>
      <c r="DC82" s="112">
        <f>COUNTIFS('Detalii blocuri'!$E:$E,$C82,'Detalii blocuri'!$F:$F,$D82,'Detalii blocuri'!$L:$L,DC$3)</f>
        <v>0</v>
      </c>
      <c r="DD82" s="140">
        <f>COUNTIFS('Detalii blocuri'!$E:$E,$C82,'Detalii blocuri'!$F:$F,$D82,'Detalii blocuri'!$L:$L,DD$3)</f>
        <v>0</v>
      </c>
      <c r="DE82" s="112">
        <f>COUNTIFS('Detalii blocuri'!$E:$E,$C82,'Detalii blocuri'!$F:$F,$D82,'Detalii blocuri'!$L:$L,DE$3)</f>
        <v>0</v>
      </c>
      <c r="DF82" s="112">
        <f>COUNTIFS('Detalii blocuri'!$E:$E,$C82,'Detalii blocuri'!$F:$F,$D82,'Detalii blocuri'!$L:$L,DF$3)</f>
        <v>0</v>
      </c>
      <c r="DG82" s="112">
        <f>COUNTIFS('Detalii blocuri'!$E:$E,$C82,'Detalii blocuri'!$F:$F,$D82,'Detalii blocuri'!$L:$L,DG$3)</f>
        <v>0</v>
      </c>
      <c r="DH82" s="112">
        <f>COUNTIFS('Detalii blocuri'!$E:$E,$C82,'Detalii blocuri'!$F:$F,$D82,'Detalii blocuri'!$L:$L,DH$3)</f>
        <v>0</v>
      </c>
      <c r="DI82" s="140">
        <f>COUNTIFS('Detalii blocuri'!$E:$E,$C82,'Detalii blocuri'!$F:$F,$D82,'Detalii blocuri'!$L:$L,DI$3)</f>
        <v>0</v>
      </c>
      <c r="DJ82" s="112">
        <f>COUNTIFS('Detalii blocuri'!$E:$E,$C82,'Detalii blocuri'!$F:$F,$D82,'Detalii blocuri'!$L:$L,DJ$3)</f>
        <v>0</v>
      </c>
      <c r="DK82" s="112">
        <f>COUNTIFS('Detalii blocuri'!$E:$E,$C82,'Detalii blocuri'!$F:$F,$D82,'Detalii blocuri'!$L:$L,DK$3)</f>
        <v>0</v>
      </c>
      <c r="DL82" s="112">
        <f>COUNTIFS('Detalii blocuri'!$E:$E,$C82,'Detalii blocuri'!$F:$F,$D82,'Detalii blocuri'!$L:$L,DL$3)</f>
        <v>0</v>
      </c>
      <c r="DM82" s="112">
        <f>COUNTIFS('Detalii blocuri'!$E:$E,$C82,'Detalii blocuri'!$F:$F,$D82,'Detalii blocuri'!$L:$L,DM$3)</f>
        <v>0</v>
      </c>
      <c r="DN82" s="140">
        <f>COUNTIFS('Detalii blocuri'!$E:$E,$C82,'Detalii blocuri'!$F:$F,$D82,'Detalii blocuri'!$L:$L,DN$3)</f>
        <v>0</v>
      </c>
      <c r="DO82" s="112">
        <f>COUNTIFS('Detalii blocuri'!$E:$E,$C82,'Detalii blocuri'!$F:$F,$D82,'Detalii blocuri'!$L:$L,DO$3)</f>
        <v>0</v>
      </c>
      <c r="DP82" s="112">
        <f>COUNTIFS('Detalii blocuri'!$E:$E,$C82,'Detalii blocuri'!$F:$F,$D82,'Detalii blocuri'!$L:$L,DP$3)</f>
        <v>0</v>
      </c>
      <c r="DQ82" s="112">
        <f>COUNTIFS('Detalii blocuri'!$E:$E,$C82,'Detalii blocuri'!$F:$F,$D82,'Detalii blocuri'!$L:$L,DQ$3)</f>
        <v>0</v>
      </c>
      <c r="DR82" s="112">
        <f>COUNTIFS('Detalii blocuri'!$E:$E,$C82,'Detalii blocuri'!$F:$F,$D82,'Detalii blocuri'!$L:$L,DR$3)</f>
        <v>0</v>
      </c>
      <c r="DS82" s="140">
        <f>COUNTIFS('Detalii blocuri'!$E:$E,$C82,'Detalii blocuri'!$F:$F,$D82,'Detalii blocuri'!$L:$L,DS$3)</f>
        <v>0</v>
      </c>
      <c r="DT82" s="112">
        <f>COUNTIFS('Detalii blocuri'!$E:$E,$C82,'Detalii blocuri'!$F:$F,$D82,'Detalii blocuri'!$L:$L,DT$3)</f>
        <v>0</v>
      </c>
      <c r="DU82" s="112">
        <f>COUNTIFS('Detalii blocuri'!$E:$E,$C82,'Detalii blocuri'!$F:$F,$D82,'Detalii blocuri'!$L:$L,DU$3)</f>
        <v>0</v>
      </c>
      <c r="DV82" s="112">
        <f>COUNTIFS('Detalii blocuri'!$E:$E,$C82,'Detalii blocuri'!$F:$F,$D82,'Detalii blocuri'!$L:$L,DV$3)</f>
        <v>0</v>
      </c>
      <c r="DW82" s="112">
        <f>COUNTIFS('Detalii blocuri'!$E:$E,$C82,'Detalii blocuri'!$F:$F,$D82,'Detalii blocuri'!$L:$L,DW$3)</f>
        <v>0</v>
      </c>
      <c r="DX82" s="140">
        <f>COUNTIFS('Detalii blocuri'!$E:$E,$C82,'Detalii blocuri'!$F:$F,$D82,'Detalii blocuri'!$L:$L,DX$3)</f>
        <v>0</v>
      </c>
      <c r="DY82" s="112">
        <f>COUNTIFS('Detalii blocuri'!$E:$E,$C82,'Detalii blocuri'!$F:$F,$D82,'Detalii blocuri'!$L:$L,DY$3)</f>
        <v>0</v>
      </c>
      <c r="DZ82" s="112">
        <f>COUNTIFS('Detalii blocuri'!$E:$E,$C82,'Detalii blocuri'!$F:$F,$D82,'Detalii blocuri'!$L:$L,DZ$3)</f>
        <v>0</v>
      </c>
      <c r="EA82" s="112">
        <f>COUNTIFS('Detalii blocuri'!$E:$E,$C82,'Detalii blocuri'!$F:$F,$D82,'Detalii blocuri'!$L:$L,EA$3)</f>
        <v>0</v>
      </c>
    </row>
    <row r="83" spans="1:132">
      <c r="B83" s="258" t="s">
        <v>650</v>
      </c>
      <c r="C83" s="363" t="s">
        <v>206</v>
      </c>
      <c r="D83" s="261" t="s">
        <v>1096</v>
      </c>
      <c r="E83" s="261"/>
      <c r="F83" s="262" t="s">
        <v>1054</v>
      </c>
      <c r="G83" s="300" t="s">
        <v>9</v>
      </c>
      <c r="H83" s="257" t="s">
        <v>9</v>
      </c>
      <c r="I83" s="318"/>
      <c r="J83" s="259">
        <v>46.78</v>
      </c>
      <c r="K83" s="259">
        <v>23.96</v>
      </c>
      <c r="L83" s="319">
        <v>1552</v>
      </c>
      <c r="M83" s="320">
        <v>1737</v>
      </c>
      <c r="N83" s="320">
        <v>1945</v>
      </c>
      <c r="O83" s="320">
        <v>2223</v>
      </c>
      <c r="P83" s="320"/>
      <c r="Q83" s="320"/>
      <c r="R83" s="320"/>
      <c r="S83" s="320"/>
      <c r="T83" s="320"/>
      <c r="U83" s="320"/>
      <c r="V83" s="321"/>
      <c r="W83" s="334">
        <f t="shared" si="29"/>
        <v>0.69815564552406661</v>
      </c>
      <c r="X83" s="335" t="str">
        <f t="shared" si="30"/>
        <v/>
      </c>
      <c r="Y83" s="301"/>
      <c r="Z83" s="301"/>
      <c r="AA83" s="301">
        <f t="shared" si="18"/>
        <v>0</v>
      </c>
      <c r="AB83" s="68">
        <f t="shared" si="31"/>
        <v>0</v>
      </c>
      <c r="AC83" s="301" t="e">
        <f t="shared" si="32"/>
        <v>#DIV/0!</v>
      </c>
      <c r="AD83" s="301">
        <v>3</v>
      </c>
      <c r="AE83" s="322"/>
      <c r="AF83" s="323" t="e">
        <f>COUNTIFS('Detalii blocuri'!AI:AI,"*/planuri*",'Detalii blocuri'!E:E,C83,'Detalii blocuri'!F:F,D83)/AJ83</f>
        <v>#DIV/0!</v>
      </c>
      <c r="AG83" s="324" t="e">
        <f>COUNTIFS('Detalii blocuri'!K:K,"&gt;0",'Detalii blocuri'!E:E,C83,'Detalii blocuri'!F:F,D83)/AJ83</f>
        <v>#DIV/0!</v>
      </c>
      <c r="AH83" s="324" t="e">
        <f>COUNTIFS('Detalii blocuri'!N:N,"&gt;0",'Detalii blocuri'!E:E,C83,'Detalii blocuri'!F:F,D83)/AJ83</f>
        <v>#DIV/0!</v>
      </c>
      <c r="AI83" s="325" t="e">
        <f t="shared" si="19"/>
        <v>#DIV/0!</v>
      </c>
      <c r="AJ83" s="326">
        <f>COUNTIFS('Detalii blocuri'!C:C,"&gt;0",'Detalii blocuri'!E:E,C83,'Detalii blocuri'!F:F,D83)</f>
        <v>0</v>
      </c>
      <c r="AK83" s="47">
        <f>SUMIFS('Detalii blocuri'!K:K,'Detalii blocuri'!E:E,C83,'Detalii blocuri'!F:F,D83)</f>
        <v>0</v>
      </c>
      <c r="AL83" s="47">
        <f>SUMIFS('Detalii blocuri'!N:N,'Detalii blocuri'!E:E,C83,'Detalii blocuri'!F:F,D83)</f>
        <v>0</v>
      </c>
      <c r="AM83" s="327" t="e">
        <f t="shared" si="20"/>
        <v>#DIV/0!</v>
      </c>
      <c r="AN83" s="65" t="e">
        <f>COUNTIFS('Detalii blocuri'!C:C,"&gt;0",'Detalii blocuri'!J:J,"da*",'Detalii blocuri'!E:E,C83,'Detalii blocuri'!F:F,D83)/AJ83</f>
        <v>#DIV/0!</v>
      </c>
      <c r="AO83" s="66" t="e">
        <f>SUMIFS('Detalii blocuri'!K:K,'Detalii blocuri'!J:J,"da*",'Detalii blocuri'!E:E,C83,'Detalii blocuri'!F:F,D83)/AK83</f>
        <v>#DIV/0!</v>
      </c>
      <c r="AP83" s="67" t="e">
        <f>SUMIFS('Detalii blocuri'!N:N,'Detalii blocuri'!J:J,"da*",'Detalii blocuri'!E:E,C83,'Detalii blocuri'!F:F,D83)/AL83</f>
        <v>#DIV/0!</v>
      </c>
      <c r="AQ83" s="328" t="e">
        <f>SUMIFS('Detalii blocuri'!N:N,'Detalii blocuri'!AD:AD,"*cf1*",'Detalii blocuri'!E:E,C83,'Detalii blocuri'!F:F,D83)/AL83</f>
        <v>#DIV/0!</v>
      </c>
      <c r="AR83" s="329" t="e">
        <f>SUMIFS('Detalii blocuri'!N:N,'Detalii blocuri'!AD:AD,"*cf2*",'Detalii blocuri'!E:E,C83,'Detalii blocuri'!F:F,D83)/AL83</f>
        <v>#DIV/0!</v>
      </c>
      <c r="AS83" s="330" t="e">
        <f>SUMIFS('Detalii blocuri'!N:N,'Detalii blocuri'!AD:AD,"*cf3*",'Detalii blocuri'!E:E,C83,'Detalii blocuri'!F:F,D83)/AL83</f>
        <v>#DIV/0!</v>
      </c>
      <c r="AT83" s="330" t="e">
        <f>SUMIFS('Detalii blocuri'!N:N,'Detalii blocuri'!AD:AD,"*cămin*",'Detalii blocuri'!E:E,C83,'Detalii blocuri'!F:F,D83)/AL83</f>
        <v>#DIV/0!</v>
      </c>
      <c r="AU83" s="330" t="e">
        <f t="shared" si="21"/>
        <v>#DIV/0!</v>
      </c>
      <c r="AV83" s="331">
        <f>SUMIFS('Detalii blocuri'!O:O,'Detalii blocuri'!E:E,C83,'Detalii blocuri'!F:F,D83)</f>
        <v>0</v>
      </c>
      <c r="AW83" s="332">
        <f>SUMIFS('Detalii blocuri'!P:P,'Detalii blocuri'!E:E,C83,'Detalii blocuri'!F:F,D83)</f>
        <v>0</v>
      </c>
      <c r="AX83" s="332">
        <f>SUMIFS('Detalii blocuri'!Q:Q,'Detalii blocuri'!E:E,C83,'Detalii blocuri'!F:F,D83)</f>
        <v>0</v>
      </c>
      <c r="AY83" s="332">
        <f>SUMIFS('Detalii blocuri'!R:R,'Detalii blocuri'!E:E,C83,'Detalii blocuri'!F:F,D83)</f>
        <v>0</v>
      </c>
      <c r="AZ83" s="332">
        <f>SUMIFS('Detalii blocuri'!S:S,'Detalii blocuri'!E:E,C83,'Detalii blocuri'!F:F,D83)</f>
        <v>0</v>
      </c>
      <c r="BA83" s="332">
        <f>SUMIFS('Detalii blocuri'!T:T,'Detalii blocuri'!E:E,C83,'Detalii blocuri'!F:F,D83)</f>
        <v>0</v>
      </c>
      <c r="BB83" s="333">
        <f t="shared" si="22"/>
        <v>0</v>
      </c>
      <c r="BC83" s="100" t="e">
        <f t="shared" si="23"/>
        <v>#DIV/0!</v>
      </c>
      <c r="BD83" s="97" t="e">
        <f t="shared" si="24"/>
        <v>#DIV/0!</v>
      </c>
      <c r="BE83" s="97" t="e">
        <f t="shared" si="25"/>
        <v>#DIV/0!</v>
      </c>
      <c r="BF83" s="97" t="e">
        <f t="shared" si="26"/>
        <v>#DIV/0!</v>
      </c>
      <c r="BG83" s="97" t="e">
        <f t="shared" si="27"/>
        <v>#DIV/0!</v>
      </c>
      <c r="BH83" s="98" t="e">
        <f t="shared" si="28"/>
        <v>#DIV/0!</v>
      </c>
      <c r="BI83" s="105">
        <f>COUNTIFS('Detalii blocuri'!$E:$E,$C83,'Detalii blocuri'!$F:$F,$D83,'Detalii blocuri'!$AB:$AB,BI$4)</f>
        <v>0</v>
      </c>
      <c r="BJ83" s="106">
        <f>COUNTIFS('Detalii blocuri'!$E:$E,$C83,'Detalii blocuri'!$F:$F,$D83,'Detalii blocuri'!$AB:$AB,BJ$4)</f>
        <v>0</v>
      </c>
      <c r="BK83" s="106">
        <f>COUNTIFS('Detalii blocuri'!$E:$E,$C83,'Detalii blocuri'!$F:$F,$D83,'Detalii blocuri'!$AB:$AB,BK$4)</f>
        <v>0</v>
      </c>
      <c r="BL83" s="106">
        <f>COUNTIFS('Detalii blocuri'!$E:$E,$C83,'Detalii blocuri'!$F:$F,$D83,'Detalii blocuri'!$AB:$AB,BL$4)</f>
        <v>0</v>
      </c>
      <c r="BM83" s="106">
        <f>COUNTIFS('Detalii blocuri'!$E:$E,$C83,'Detalii blocuri'!$F:$F,$D83,'Detalii blocuri'!$AB:$AB,BM$4)</f>
        <v>0</v>
      </c>
      <c r="BN83" s="45">
        <f>COUNTIFS('Detalii blocuri'!$E:$E,$C83,'Detalii blocuri'!$F:$F,$D83,'Detalii blocuri'!$AB:$AB,BN$4)</f>
        <v>0</v>
      </c>
      <c r="BO83" s="106">
        <f>COUNTIFS('Detalii blocuri'!$E:$E,$C83,'Detalii blocuri'!$F:$F,$D83,'Detalii blocuri'!$AB:$AB,BO$4)</f>
        <v>0</v>
      </c>
      <c r="BP83" s="106">
        <f>COUNTIFS('Detalii blocuri'!$E:$E,$C83,'Detalii blocuri'!$F:$F,$D83,'Detalii blocuri'!$AB:$AB,BP$4)</f>
        <v>0</v>
      </c>
      <c r="BQ83" s="45">
        <f>COUNTIFS('Detalii blocuri'!$E:$E,$C83,'Detalii blocuri'!$F:$F,$D83,'Detalii blocuri'!$AB:$AB,BQ$4)</f>
        <v>0</v>
      </c>
      <c r="BR83" s="106">
        <f>COUNTIFS('Detalii blocuri'!$E:$E,$C83,'Detalii blocuri'!$F:$F,$D83,'Detalii blocuri'!$AB:$AB,BR$4)</f>
        <v>0</v>
      </c>
      <c r="BS83" s="106">
        <f>COUNTIFS('Detalii blocuri'!$E:$E,$C83,'Detalii blocuri'!$F:$F,$D83,'Detalii blocuri'!$AB:$AB,BS$4)</f>
        <v>0</v>
      </c>
      <c r="BT83" s="45">
        <f>COUNTIFS('Detalii blocuri'!$E:$E,$C83,'Detalii blocuri'!$F:$F,$D83,'Detalii blocuri'!$AB:$AB,BT$4)</f>
        <v>0</v>
      </c>
      <c r="BU83" s="106">
        <f>COUNTIFS('Detalii blocuri'!$E:$E,$C83,'Detalii blocuri'!$F:$F,$D83,'Detalii blocuri'!$AB:$AB,BU$4)</f>
        <v>0</v>
      </c>
      <c r="BV83" s="106">
        <f>COUNTIFS('Detalii blocuri'!$E:$E,$C83,'Detalii blocuri'!$F:$F,$D83,'Detalii blocuri'!$AB:$AB,BV$4)</f>
        <v>0</v>
      </c>
      <c r="BW83" s="107">
        <f>SUMIFS('Detalii blocuri'!$K:$K,'Detalii blocuri'!$E:$E,$C83,'Detalii blocuri'!$F:$F,$D83,'Detalii blocuri'!$AB:$AB,BW$4)</f>
        <v>0</v>
      </c>
      <c r="BX83" s="108">
        <f>SUMIFS('Detalii blocuri'!$K:$K,'Detalii blocuri'!$E:$E,$C83,'Detalii blocuri'!$F:$F,$D83,'Detalii blocuri'!$AB:$AB,BX$4)</f>
        <v>0</v>
      </c>
      <c r="BY83" s="108">
        <f>SUMIFS('Detalii blocuri'!$K:$K,'Detalii blocuri'!$E:$E,$C83,'Detalii blocuri'!$F:$F,$D83,'Detalii blocuri'!$AB:$AB,BY$4)</f>
        <v>0</v>
      </c>
      <c r="BZ83" s="108">
        <f>SUMIFS('Detalii blocuri'!$K:$K,'Detalii blocuri'!$E:$E,$C83,'Detalii blocuri'!$F:$F,$D83,'Detalii blocuri'!$AB:$AB,BZ$4)</f>
        <v>0</v>
      </c>
      <c r="CA83" s="108">
        <f>SUMIFS('Detalii blocuri'!$K:$K,'Detalii blocuri'!$E:$E,$C83,'Detalii blocuri'!$F:$F,$D83,'Detalii blocuri'!$AB:$AB,CA$4)</f>
        <v>0</v>
      </c>
      <c r="CB83" s="46">
        <f>SUMIFS('Detalii blocuri'!$K:$K,'Detalii blocuri'!$E:$E,$C83,'Detalii blocuri'!$F:$F,$D83,'Detalii blocuri'!$AB:$AB,CB$4)</f>
        <v>0</v>
      </c>
      <c r="CC83" s="108">
        <f>SUMIFS('Detalii blocuri'!$K:$K,'Detalii blocuri'!$E:$E,$C83,'Detalii blocuri'!$F:$F,$D83,'Detalii blocuri'!$AB:$AB,CC$4)</f>
        <v>0</v>
      </c>
      <c r="CD83" s="108">
        <f>SUMIFS('Detalii blocuri'!$K:$K,'Detalii blocuri'!$E:$E,$C83,'Detalii blocuri'!$F:$F,$D83,'Detalii blocuri'!$AB:$AB,CD$4)</f>
        <v>0</v>
      </c>
      <c r="CE83" s="46">
        <f>SUMIFS('Detalii blocuri'!$K:$K,'Detalii blocuri'!$E:$E,$C83,'Detalii blocuri'!$F:$F,$D83,'Detalii blocuri'!$AB:$AB,CE$4)</f>
        <v>0</v>
      </c>
      <c r="CF83" s="108">
        <f>SUMIFS('Detalii blocuri'!$K:$K,'Detalii blocuri'!$E:$E,$C83,'Detalii blocuri'!$F:$F,$D83,'Detalii blocuri'!$AB:$AB,CF$4)</f>
        <v>0</v>
      </c>
      <c r="CG83" s="108">
        <f>SUMIFS('Detalii blocuri'!$K:$K,'Detalii blocuri'!$E:$E,$C83,'Detalii blocuri'!$F:$F,$D83,'Detalii blocuri'!$AB:$AB,CG$4)</f>
        <v>0</v>
      </c>
      <c r="CH83" s="46">
        <f>SUMIFS('Detalii blocuri'!$K:$K,'Detalii blocuri'!$E:$E,$C83,'Detalii blocuri'!$F:$F,$D83,'Detalii blocuri'!$AB:$AB,CH$4)</f>
        <v>0</v>
      </c>
      <c r="CI83" s="108">
        <f>SUMIFS('Detalii blocuri'!$K:$K,'Detalii blocuri'!$E:$E,$C83,'Detalii blocuri'!$F:$F,$D83,'Detalii blocuri'!$AB:$AB,CI$4)</f>
        <v>0</v>
      </c>
      <c r="CJ83" s="108">
        <f>SUMIFS('Detalii blocuri'!$K:$K,'Detalii blocuri'!$E:$E,$C83,'Detalii blocuri'!$F:$F,$D83,'Detalii blocuri'!$AB:$AB,CJ$4)</f>
        <v>0</v>
      </c>
      <c r="CK83" s="109">
        <f>SUMIFS('Detalii blocuri'!$N:$N,'Detalii blocuri'!$E:$E,$C83,'Detalii blocuri'!$F:$F,$D83,'Detalii blocuri'!$AB:$AB,BW$4)</f>
        <v>0</v>
      </c>
      <c r="CL83" s="110">
        <f>SUMIFS('Detalii blocuri'!$N:$N,'Detalii blocuri'!$E:$E,$C83,'Detalii blocuri'!$F:$F,$D83,'Detalii blocuri'!$AB:$AB,BX$4)</f>
        <v>0</v>
      </c>
      <c r="CM83" s="110">
        <f>SUMIFS('Detalii blocuri'!$N:$N,'Detalii blocuri'!$E:$E,$C83,'Detalii blocuri'!$F:$F,$D83,'Detalii blocuri'!$AB:$AB,BY$4)</f>
        <v>0</v>
      </c>
      <c r="CN83" s="110">
        <f>SUMIFS('Detalii blocuri'!$N:$N,'Detalii blocuri'!$E:$E,$C83,'Detalii blocuri'!$F:$F,$D83,'Detalii blocuri'!$AB:$AB,BZ$4)</f>
        <v>0</v>
      </c>
      <c r="CO83" s="110">
        <f>SUMIFS('Detalii blocuri'!$N:$N,'Detalii blocuri'!$E:$E,$C83,'Detalii blocuri'!$F:$F,$D83,'Detalii blocuri'!$AB:$AB,CA$4)</f>
        <v>0</v>
      </c>
      <c r="CP83" s="48">
        <f>SUMIFS('Detalii blocuri'!$N:$N,'Detalii blocuri'!$E:$E,$C83,'Detalii blocuri'!$F:$F,$D83,'Detalii blocuri'!$AB:$AB,CB$4)</f>
        <v>0</v>
      </c>
      <c r="CQ83" s="110">
        <f>SUMIFS('Detalii blocuri'!$N:$N,'Detalii blocuri'!$E:$E,$C83,'Detalii blocuri'!$F:$F,$D83,'Detalii blocuri'!$AB:$AB,CC$4)</f>
        <v>0</v>
      </c>
      <c r="CR83" s="110">
        <f>SUMIFS('Detalii blocuri'!$N:$N,'Detalii blocuri'!$E:$E,$C83,'Detalii blocuri'!$F:$F,$D83,'Detalii blocuri'!$AB:$AB,CD$4)</f>
        <v>0</v>
      </c>
      <c r="CS83" s="48">
        <f>SUMIFS('Detalii blocuri'!$N:$N,'Detalii blocuri'!$E:$E,$C83,'Detalii blocuri'!$F:$F,$D83,'Detalii blocuri'!$AB:$AB,CE$4)</f>
        <v>0</v>
      </c>
      <c r="CT83" s="110">
        <f>SUMIFS('Detalii blocuri'!$N:$N,'Detalii blocuri'!$E:$E,$C83,'Detalii blocuri'!$F:$F,$D83,'Detalii blocuri'!$AB:$AB,CF$4)</f>
        <v>0</v>
      </c>
      <c r="CU83" s="110">
        <f>SUMIFS('Detalii blocuri'!$N:$N,'Detalii blocuri'!$E:$E,$C83,'Detalii blocuri'!$F:$F,$D83,'Detalii blocuri'!$AB:$AB,CG$4)</f>
        <v>0</v>
      </c>
      <c r="CV83" s="48">
        <f>SUMIFS('Detalii blocuri'!$N:$N,'Detalii blocuri'!$E:$E,$C83,'Detalii blocuri'!$F:$F,$D83,'Detalii blocuri'!$AB:$AB,CH$4)</f>
        <v>0</v>
      </c>
      <c r="CW83" s="110">
        <f>SUMIFS('Detalii blocuri'!$N:$N,'Detalii blocuri'!$E:$E,$C83,'Detalii blocuri'!$F:$F,$D83,'Detalii blocuri'!$AB:$AB,CI$4)</f>
        <v>0</v>
      </c>
      <c r="CX83" s="110">
        <f>SUMIFS('Detalii blocuri'!$N:$N,'Detalii blocuri'!$E:$E,$C83,'Detalii blocuri'!$F:$F,$D83,'Detalii blocuri'!$AB:$AB,CJ$4)</f>
        <v>0</v>
      </c>
      <c r="CY83" s="111">
        <f>COUNTIFS('Detalii blocuri'!$E:$E,$C83,'Detalii blocuri'!$F:$F,$D83,'Detalii blocuri'!$L:$L,CY$3)</f>
        <v>0</v>
      </c>
      <c r="CZ83" s="112">
        <f>COUNTIFS('Detalii blocuri'!$E:$E,$C83,'Detalii blocuri'!$F:$F,$D83,'Detalii blocuri'!$L:$L,CZ$3)</f>
        <v>0</v>
      </c>
      <c r="DA83" s="112">
        <f>COUNTIFS('Detalii blocuri'!$E:$E,$C83,'Detalii blocuri'!$F:$F,$D83,'Detalii blocuri'!$L:$L,DA$3)</f>
        <v>0</v>
      </c>
      <c r="DB83" s="112">
        <f>COUNTIFS('Detalii blocuri'!$E:$E,$C83,'Detalii blocuri'!$F:$F,$D83,'Detalii blocuri'!$L:$L,DB$3)</f>
        <v>0</v>
      </c>
      <c r="DC83" s="112">
        <f>COUNTIFS('Detalii blocuri'!$E:$E,$C83,'Detalii blocuri'!$F:$F,$D83,'Detalii blocuri'!$L:$L,DC$3)</f>
        <v>0</v>
      </c>
      <c r="DD83" s="140">
        <f>COUNTIFS('Detalii blocuri'!$E:$E,$C83,'Detalii blocuri'!$F:$F,$D83,'Detalii blocuri'!$L:$L,DD$3)</f>
        <v>0</v>
      </c>
      <c r="DE83" s="112">
        <f>COUNTIFS('Detalii blocuri'!$E:$E,$C83,'Detalii blocuri'!$F:$F,$D83,'Detalii blocuri'!$L:$L,DE$3)</f>
        <v>0</v>
      </c>
      <c r="DF83" s="112">
        <f>COUNTIFS('Detalii blocuri'!$E:$E,$C83,'Detalii blocuri'!$F:$F,$D83,'Detalii blocuri'!$L:$L,DF$3)</f>
        <v>0</v>
      </c>
      <c r="DG83" s="112">
        <f>COUNTIFS('Detalii blocuri'!$E:$E,$C83,'Detalii blocuri'!$F:$F,$D83,'Detalii blocuri'!$L:$L,DG$3)</f>
        <v>0</v>
      </c>
      <c r="DH83" s="112">
        <f>COUNTIFS('Detalii blocuri'!$E:$E,$C83,'Detalii blocuri'!$F:$F,$D83,'Detalii blocuri'!$L:$L,DH$3)</f>
        <v>0</v>
      </c>
      <c r="DI83" s="140">
        <f>COUNTIFS('Detalii blocuri'!$E:$E,$C83,'Detalii blocuri'!$F:$F,$D83,'Detalii blocuri'!$L:$L,DI$3)</f>
        <v>0</v>
      </c>
      <c r="DJ83" s="112">
        <f>COUNTIFS('Detalii blocuri'!$E:$E,$C83,'Detalii blocuri'!$F:$F,$D83,'Detalii blocuri'!$L:$L,DJ$3)</f>
        <v>0</v>
      </c>
      <c r="DK83" s="112">
        <f>COUNTIFS('Detalii blocuri'!$E:$E,$C83,'Detalii blocuri'!$F:$F,$D83,'Detalii blocuri'!$L:$L,DK$3)</f>
        <v>0</v>
      </c>
      <c r="DL83" s="112">
        <f>COUNTIFS('Detalii blocuri'!$E:$E,$C83,'Detalii blocuri'!$F:$F,$D83,'Detalii blocuri'!$L:$L,DL$3)</f>
        <v>0</v>
      </c>
      <c r="DM83" s="112">
        <f>COUNTIFS('Detalii blocuri'!$E:$E,$C83,'Detalii blocuri'!$F:$F,$D83,'Detalii blocuri'!$L:$L,DM$3)</f>
        <v>0</v>
      </c>
      <c r="DN83" s="140">
        <f>COUNTIFS('Detalii blocuri'!$E:$E,$C83,'Detalii blocuri'!$F:$F,$D83,'Detalii blocuri'!$L:$L,DN$3)</f>
        <v>0</v>
      </c>
      <c r="DO83" s="112">
        <f>COUNTIFS('Detalii blocuri'!$E:$E,$C83,'Detalii blocuri'!$F:$F,$D83,'Detalii blocuri'!$L:$L,DO$3)</f>
        <v>0</v>
      </c>
      <c r="DP83" s="112">
        <f>COUNTIFS('Detalii blocuri'!$E:$E,$C83,'Detalii blocuri'!$F:$F,$D83,'Detalii blocuri'!$L:$L,DP$3)</f>
        <v>0</v>
      </c>
      <c r="DQ83" s="112">
        <f>COUNTIFS('Detalii blocuri'!$E:$E,$C83,'Detalii blocuri'!$F:$F,$D83,'Detalii blocuri'!$L:$L,DQ$3)</f>
        <v>0</v>
      </c>
      <c r="DR83" s="112">
        <f>COUNTIFS('Detalii blocuri'!$E:$E,$C83,'Detalii blocuri'!$F:$F,$D83,'Detalii blocuri'!$L:$L,DR$3)</f>
        <v>0</v>
      </c>
      <c r="DS83" s="140">
        <f>COUNTIFS('Detalii blocuri'!$E:$E,$C83,'Detalii blocuri'!$F:$F,$D83,'Detalii blocuri'!$L:$L,DS$3)</f>
        <v>0</v>
      </c>
      <c r="DT83" s="112">
        <f>COUNTIFS('Detalii blocuri'!$E:$E,$C83,'Detalii blocuri'!$F:$F,$D83,'Detalii blocuri'!$L:$L,DT$3)</f>
        <v>0</v>
      </c>
      <c r="DU83" s="112">
        <f>COUNTIFS('Detalii blocuri'!$E:$E,$C83,'Detalii blocuri'!$F:$F,$D83,'Detalii blocuri'!$L:$L,DU$3)</f>
        <v>0</v>
      </c>
      <c r="DV83" s="112">
        <f>COUNTIFS('Detalii blocuri'!$E:$E,$C83,'Detalii blocuri'!$F:$F,$D83,'Detalii blocuri'!$L:$L,DV$3)</f>
        <v>0</v>
      </c>
      <c r="DW83" s="112">
        <f>COUNTIFS('Detalii blocuri'!$E:$E,$C83,'Detalii blocuri'!$F:$F,$D83,'Detalii blocuri'!$L:$L,DW$3)</f>
        <v>0</v>
      </c>
      <c r="DX83" s="140">
        <f>COUNTIFS('Detalii blocuri'!$E:$E,$C83,'Detalii blocuri'!$F:$F,$D83,'Detalii blocuri'!$L:$L,DX$3)</f>
        <v>0</v>
      </c>
      <c r="DY83" s="112">
        <f>COUNTIFS('Detalii blocuri'!$E:$E,$C83,'Detalii blocuri'!$F:$F,$D83,'Detalii blocuri'!$L:$L,DY$3)</f>
        <v>0</v>
      </c>
      <c r="DZ83" s="112">
        <f>COUNTIFS('Detalii blocuri'!$E:$E,$C83,'Detalii blocuri'!$F:$F,$D83,'Detalii blocuri'!$L:$L,DZ$3)</f>
        <v>0</v>
      </c>
      <c r="EA83" s="112">
        <f>COUNTIFS('Detalii blocuri'!$E:$E,$C83,'Detalii blocuri'!$F:$F,$D83,'Detalii blocuri'!$L:$L,EA$3)</f>
        <v>0</v>
      </c>
    </row>
    <row r="84" spans="1:132">
      <c r="B84" s="258" t="s">
        <v>650</v>
      </c>
      <c r="C84" s="363" t="s">
        <v>206</v>
      </c>
      <c r="D84" s="261" t="s">
        <v>1161</v>
      </c>
      <c r="E84" s="261"/>
      <c r="F84" s="262" t="s">
        <v>1054</v>
      </c>
      <c r="G84" s="300" t="s">
        <v>9</v>
      </c>
      <c r="H84" s="257" t="s">
        <v>9</v>
      </c>
      <c r="I84" s="318"/>
      <c r="J84" s="259">
        <v>46.95</v>
      </c>
      <c r="K84" s="259">
        <v>24.06</v>
      </c>
      <c r="L84" s="319">
        <v>1588</v>
      </c>
      <c r="M84" s="320">
        <v>1947</v>
      </c>
      <c r="N84" s="320">
        <v>2162</v>
      </c>
      <c r="O84" s="320">
        <v>2313</v>
      </c>
      <c r="P84" s="320"/>
      <c r="Q84" s="320"/>
      <c r="R84" s="320"/>
      <c r="S84" s="320"/>
      <c r="T84" s="320"/>
      <c r="U84" s="320"/>
      <c r="V84" s="321"/>
      <c r="W84" s="334">
        <f t="shared" si="29"/>
        <v>0.68655425853869434</v>
      </c>
      <c r="X84" s="335" t="str">
        <f t="shared" si="30"/>
        <v/>
      </c>
      <c r="Y84" s="301"/>
      <c r="Z84" s="301"/>
      <c r="AA84" s="301">
        <f t="shared" si="18"/>
        <v>0</v>
      </c>
      <c r="AB84" s="68">
        <f t="shared" si="31"/>
        <v>0</v>
      </c>
      <c r="AC84" s="301" t="e">
        <f t="shared" si="32"/>
        <v>#DIV/0!</v>
      </c>
      <c r="AD84" s="301">
        <v>3</v>
      </c>
      <c r="AE84" s="322"/>
      <c r="AF84" s="323" t="e">
        <f>COUNTIFS('Detalii blocuri'!AI:AI,"*/planuri*",'Detalii blocuri'!E:E,C84,'Detalii blocuri'!F:F,D84)/AJ84</f>
        <v>#DIV/0!</v>
      </c>
      <c r="AG84" s="324" t="e">
        <f>COUNTIFS('Detalii blocuri'!K:K,"&gt;0",'Detalii blocuri'!E:E,C84,'Detalii blocuri'!F:F,D84)/AJ84</f>
        <v>#DIV/0!</v>
      </c>
      <c r="AH84" s="324" t="e">
        <f>COUNTIFS('Detalii blocuri'!N:N,"&gt;0",'Detalii blocuri'!E:E,C84,'Detalii blocuri'!F:F,D84)/AJ84</f>
        <v>#DIV/0!</v>
      </c>
      <c r="AI84" s="325" t="e">
        <f t="shared" si="19"/>
        <v>#DIV/0!</v>
      </c>
      <c r="AJ84" s="326">
        <f>COUNTIFS('Detalii blocuri'!C:C,"&gt;0",'Detalii blocuri'!E:E,C84,'Detalii blocuri'!F:F,D84)</f>
        <v>0</v>
      </c>
      <c r="AK84" s="47">
        <f>SUMIFS('Detalii blocuri'!K:K,'Detalii blocuri'!E:E,C84,'Detalii blocuri'!F:F,D84)</f>
        <v>0</v>
      </c>
      <c r="AL84" s="47">
        <f>SUMIFS('Detalii blocuri'!N:N,'Detalii blocuri'!E:E,C84,'Detalii blocuri'!F:F,D84)</f>
        <v>0</v>
      </c>
      <c r="AM84" s="327" t="e">
        <f t="shared" si="20"/>
        <v>#DIV/0!</v>
      </c>
      <c r="AN84" s="65" t="e">
        <f>COUNTIFS('Detalii blocuri'!C:C,"&gt;0",'Detalii blocuri'!J:J,"da*",'Detalii blocuri'!E:E,C84,'Detalii blocuri'!F:F,D84)/AJ84</f>
        <v>#DIV/0!</v>
      </c>
      <c r="AO84" s="66" t="e">
        <f>SUMIFS('Detalii blocuri'!K:K,'Detalii blocuri'!J:J,"da*",'Detalii blocuri'!E:E,C84,'Detalii blocuri'!F:F,D84)/AK84</f>
        <v>#DIV/0!</v>
      </c>
      <c r="AP84" s="67" t="e">
        <f>SUMIFS('Detalii blocuri'!N:N,'Detalii blocuri'!J:J,"da*",'Detalii blocuri'!E:E,C84,'Detalii blocuri'!F:F,D84)/AL84</f>
        <v>#DIV/0!</v>
      </c>
      <c r="AQ84" s="328" t="e">
        <f>SUMIFS('Detalii blocuri'!N:N,'Detalii blocuri'!AD:AD,"*cf1*",'Detalii blocuri'!E:E,C84,'Detalii blocuri'!F:F,D84)/AL84</f>
        <v>#DIV/0!</v>
      </c>
      <c r="AR84" s="329" t="e">
        <f>SUMIFS('Detalii blocuri'!N:N,'Detalii blocuri'!AD:AD,"*cf2*",'Detalii blocuri'!E:E,C84,'Detalii blocuri'!F:F,D84)/AL84</f>
        <v>#DIV/0!</v>
      </c>
      <c r="AS84" s="330" t="e">
        <f>SUMIFS('Detalii blocuri'!N:N,'Detalii blocuri'!AD:AD,"*cf3*",'Detalii blocuri'!E:E,C84,'Detalii blocuri'!F:F,D84)/AL84</f>
        <v>#DIV/0!</v>
      </c>
      <c r="AT84" s="330" t="e">
        <f>SUMIFS('Detalii blocuri'!N:N,'Detalii blocuri'!AD:AD,"*cămin*",'Detalii blocuri'!E:E,C84,'Detalii blocuri'!F:F,D84)/AL84</f>
        <v>#DIV/0!</v>
      </c>
      <c r="AU84" s="330" t="e">
        <f t="shared" si="21"/>
        <v>#DIV/0!</v>
      </c>
      <c r="AV84" s="331">
        <f>SUMIFS('Detalii blocuri'!O:O,'Detalii blocuri'!E:E,C84,'Detalii blocuri'!F:F,D84)</f>
        <v>0</v>
      </c>
      <c r="AW84" s="332">
        <f>SUMIFS('Detalii blocuri'!P:P,'Detalii blocuri'!E:E,C84,'Detalii blocuri'!F:F,D84)</f>
        <v>0</v>
      </c>
      <c r="AX84" s="332">
        <f>SUMIFS('Detalii blocuri'!Q:Q,'Detalii blocuri'!E:E,C84,'Detalii blocuri'!F:F,D84)</f>
        <v>0</v>
      </c>
      <c r="AY84" s="332">
        <f>SUMIFS('Detalii blocuri'!R:R,'Detalii blocuri'!E:E,C84,'Detalii blocuri'!F:F,D84)</f>
        <v>0</v>
      </c>
      <c r="AZ84" s="332">
        <f>SUMIFS('Detalii blocuri'!S:S,'Detalii blocuri'!E:E,C84,'Detalii blocuri'!F:F,D84)</f>
        <v>0</v>
      </c>
      <c r="BA84" s="332">
        <f>SUMIFS('Detalii blocuri'!T:T,'Detalii blocuri'!E:E,C84,'Detalii blocuri'!F:F,D84)</f>
        <v>0</v>
      </c>
      <c r="BB84" s="333">
        <f t="shared" si="22"/>
        <v>0</v>
      </c>
      <c r="BC84" s="100" t="e">
        <f t="shared" si="23"/>
        <v>#DIV/0!</v>
      </c>
      <c r="BD84" s="97" t="e">
        <f t="shared" si="24"/>
        <v>#DIV/0!</v>
      </c>
      <c r="BE84" s="97" t="e">
        <f t="shared" si="25"/>
        <v>#DIV/0!</v>
      </c>
      <c r="BF84" s="97" t="e">
        <f t="shared" si="26"/>
        <v>#DIV/0!</v>
      </c>
      <c r="BG84" s="97" t="e">
        <f t="shared" si="27"/>
        <v>#DIV/0!</v>
      </c>
      <c r="BH84" s="98" t="e">
        <f t="shared" si="28"/>
        <v>#DIV/0!</v>
      </c>
      <c r="BI84" s="105">
        <f>COUNTIFS('Detalii blocuri'!$E:$E,$C84,'Detalii blocuri'!$F:$F,$D84,'Detalii blocuri'!$AB:$AB,BI$4)</f>
        <v>0</v>
      </c>
      <c r="BJ84" s="106">
        <f>COUNTIFS('Detalii blocuri'!$E:$E,$C84,'Detalii blocuri'!$F:$F,$D84,'Detalii blocuri'!$AB:$AB,BJ$4)</f>
        <v>0</v>
      </c>
      <c r="BK84" s="106">
        <f>COUNTIFS('Detalii blocuri'!$E:$E,$C84,'Detalii blocuri'!$F:$F,$D84,'Detalii blocuri'!$AB:$AB,BK$4)</f>
        <v>0</v>
      </c>
      <c r="BL84" s="106">
        <f>COUNTIFS('Detalii blocuri'!$E:$E,$C84,'Detalii blocuri'!$F:$F,$D84,'Detalii blocuri'!$AB:$AB,BL$4)</f>
        <v>0</v>
      </c>
      <c r="BM84" s="106">
        <f>COUNTIFS('Detalii blocuri'!$E:$E,$C84,'Detalii blocuri'!$F:$F,$D84,'Detalii blocuri'!$AB:$AB,BM$4)</f>
        <v>0</v>
      </c>
      <c r="BN84" s="45">
        <f>COUNTIFS('Detalii blocuri'!$E:$E,$C84,'Detalii blocuri'!$F:$F,$D84,'Detalii blocuri'!$AB:$AB,BN$4)</f>
        <v>0</v>
      </c>
      <c r="BO84" s="106">
        <f>COUNTIFS('Detalii blocuri'!$E:$E,$C84,'Detalii blocuri'!$F:$F,$D84,'Detalii blocuri'!$AB:$AB,BO$4)</f>
        <v>0</v>
      </c>
      <c r="BP84" s="106">
        <f>COUNTIFS('Detalii blocuri'!$E:$E,$C84,'Detalii blocuri'!$F:$F,$D84,'Detalii blocuri'!$AB:$AB,BP$4)</f>
        <v>0</v>
      </c>
      <c r="BQ84" s="45">
        <f>COUNTIFS('Detalii blocuri'!$E:$E,$C84,'Detalii blocuri'!$F:$F,$D84,'Detalii blocuri'!$AB:$AB,BQ$4)</f>
        <v>0</v>
      </c>
      <c r="BR84" s="106">
        <f>COUNTIFS('Detalii blocuri'!$E:$E,$C84,'Detalii blocuri'!$F:$F,$D84,'Detalii blocuri'!$AB:$AB,BR$4)</f>
        <v>0</v>
      </c>
      <c r="BS84" s="106">
        <f>COUNTIFS('Detalii blocuri'!$E:$E,$C84,'Detalii blocuri'!$F:$F,$D84,'Detalii blocuri'!$AB:$AB,BS$4)</f>
        <v>0</v>
      </c>
      <c r="BT84" s="45">
        <f>COUNTIFS('Detalii blocuri'!$E:$E,$C84,'Detalii blocuri'!$F:$F,$D84,'Detalii blocuri'!$AB:$AB,BT$4)</f>
        <v>0</v>
      </c>
      <c r="BU84" s="106">
        <f>COUNTIFS('Detalii blocuri'!$E:$E,$C84,'Detalii blocuri'!$F:$F,$D84,'Detalii blocuri'!$AB:$AB,BU$4)</f>
        <v>0</v>
      </c>
      <c r="BV84" s="106">
        <f>COUNTIFS('Detalii blocuri'!$E:$E,$C84,'Detalii blocuri'!$F:$F,$D84,'Detalii blocuri'!$AB:$AB,BV$4)</f>
        <v>0</v>
      </c>
      <c r="BW84" s="107">
        <f>SUMIFS('Detalii blocuri'!$K:$K,'Detalii blocuri'!$E:$E,$C84,'Detalii blocuri'!$F:$F,$D84,'Detalii blocuri'!$AB:$AB,BW$4)</f>
        <v>0</v>
      </c>
      <c r="BX84" s="108">
        <f>SUMIFS('Detalii blocuri'!$K:$K,'Detalii blocuri'!$E:$E,$C84,'Detalii blocuri'!$F:$F,$D84,'Detalii blocuri'!$AB:$AB,BX$4)</f>
        <v>0</v>
      </c>
      <c r="BY84" s="108">
        <f>SUMIFS('Detalii blocuri'!$K:$K,'Detalii blocuri'!$E:$E,$C84,'Detalii blocuri'!$F:$F,$D84,'Detalii blocuri'!$AB:$AB,BY$4)</f>
        <v>0</v>
      </c>
      <c r="BZ84" s="108">
        <f>SUMIFS('Detalii blocuri'!$K:$K,'Detalii blocuri'!$E:$E,$C84,'Detalii blocuri'!$F:$F,$D84,'Detalii blocuri'!$AB:$AB,BZ$4)</f>
        <v>0</v>
      </c>
      <c r="CA84" s="108">
        <f>SUMIFS('Detalii blocuri'!$K:$K,'Detalii blocuri'!$E:$E,$C84,'Detalii blocuri'!$F:$F,$D84,'Detalii blocuri'!$AB:$AB,CA$4)</f>
        <v>0</v>
      </c>
      <c r="CB84" s="46">
        <f>SUMIFS('Detalii blocuri'!$K:$K,'Detalii blocuri'!$E:$E,$C84,'Detalii blocuri'!$F:$F,$D84,'Detalii blocuri'!$AB:$AB,CB$4)</f>
        <v>0</v>
      </c>
      <c r="CC84" s="108">
        <f>SUMIFS('Detalii blocuri'!$K:$K,'Detalii blocuri'!$E:$E,$C84,'Detalii blocuri'!$F:$F,$D84,'Detalii blocuri'!$AB:$AB,CC$4)</f>
        <v>0</v>
      </c>
      <c r="CD84" s="108">
        <f>SUMIFS('Detalii blocuri'!$K:$K,'Detalii blocuri'!$E:$E,$C84,'Detalii blocuri'!$F:$F,$D84,'Detalii blocuri'!$AB:$AB,CD$4)</f>
        <v>0</v>
      </c>
      <c r="CE84" s="46">
        <f>SUMIFS('Detalii blocuri'!$K:$K,'Detalii blocuri'!$E:$E,$C84,'Detalii blocuri'!$F:$F,$D84,'Detalii blocuri'!$AB:$AB,CE$4)</f>
        <v>0</v>
      </c>
      <c r="CF84" s="108">
        <f>SUMIFS('Detalii blocuri'!$K:$K,'Detalii blocuri'!$E:$E,$C84,'Detalii blocuri'!$F:$F,$D84,'Detalii blocuri'!$AB:$AB,CF$4)</f>
        <v>0</v>
      </c>
      <c r="CG84" s="108">
        <f>SUMIFS('Detalii blocuri'!$K:$K,'Detalii blocuri'!$E:$E,$C84,'Detalii blocuri'!$F:$F,$D84,'Detalii blocuri'!$AB:$AB,CG$4)</f>
        <v>0</v>
      </c>
      <c r="CH84" s="46">
        <f>SUMIFS('Detalii blocuri'!$K:$K,'Detalii blocuri'!$E:$E,$C84,'Detalii blocuri'!$F:$F,$D84,'Detalii blocuri'!$AB:$AB,CH$4)</f>
        <v>0</v>
      </c>
      <c r="CI84" s="108">
        <f>SUMIFS('Detalii blocuri'!$K:$K,'Detalii blocuri'!$E:$E,$C84,'Detalii blocuri'!$F:$F,$D84,'Detalii blocuri'!$AB:$AB,CI$4)</f>
        <v>0</v>
      </c>
      <c r="CJ84" s="108">
        <f>SUMIFS('Detalii blocuri'!$K:$K,'Detalii blocuri'!$E:$E,$C84,'Detalii blocuri'!$F:$F,$D84,'Detalii blocuri'!$AB:$AB,CJ$4)</f>
        <v>0</v>
      </c>
      <c r="CK84" s="109">
        <f>SUMIFS('Detalii blocuri'!$N:$N,'Detalii blocuri'!$E:$E,$C84,'Detalii blocuri'!$F:$F,$D84,'Detalii blocuri'!$AB:$AB,BW$4)</f>
        <v>0</v>
      </c>
      <c r="CL84" s="110">
        <f>SUMIFS('Detalii blocuri'!$N:$N,'Detalii blocuri'!$E:$E,$C84,'Detalii blocuri'!$F:$F,$D84,'Detalii blocuri'!$AB:$AB,BX$4)</f>
        <v>0</v>
      </c>
      <c r="CM84" s="110">
        <f>SUMIFS('Detalii blocuri'!$N:$N,'Detalii blocuri'!$E:$E,$C84,'Detalii blocuri'!$F:$F,$D84,'Detalii blocuri'!$AB:$AB,BY$4)</f>
        <v>0</v>
      </c>
      <c r="CN84" s="110">
        <f>SUMIFS('Detalii blocuri'!$N:$N,'Detalii blocuri'!$E:$E,$C84,'Detalii blocuri'!$F:$F,$D84,'Detalii blocuri'!$AB:$AB,BZ$4)</f>
        <v>0</v>
      </c>
      <c r="CO84" s="110">
        <f>SUMIFS('Detalii blocuri'!$N:$N,'Detalii blocuri'!$E:$E,$C84,'Detalii blocuri'!$F:$F,$D84,'Detalii blocuri'!$AB:$AB,CA$4)</f>
        <v>0</v>
      </c>
      <c r="CP84" s="48">
        <f>SUMIFS('Detalii blocuri'!$N:$N,'Detalii blocuri'!$E:$E,$C84,'Detalii blocuri'!$F:$F,$D84,'Detalii blocuri'!$AB:$AB,CB$4)</f>
        <v>0</v>
      </c>
      <c r="CQ84" s="110">
        <f>SUMIFS('Detalii blocuri'!$N:$N,'Detalii blocuri'!$E:$E,$C84,'Detalii blocuri'!$F:$F,$D84,'Detalii blocuri'!$AB:$AB,CC$4)</f>
        <v>0</v>
      </c>
      <c r="CR84" s="110">
        <f>SUMIFS('Detalii blocuri'!$N:$N,'Detalii blocuri'!$E:$E,$C84,'Detalii blocuri'!$F:$F,$D84,'Detalii blocuri'!$AB:$AB,CD$4)</f>
        <v>0</v>
      </c>
      <c r="CS84" s="48">
        <f>SUMIFS('Detalii blocuri'!$N:$N,'Detalii blocuri'!$E:$E,$C84,'Detalii blocuri'!$F:$F,$D84,'Detalii blocuri'!$AB:$AB,CE$4)</f>
        <v>0</v>
      </c>
      <c r="CT84" s="110">
        <f>SUMIFS('Detalii blocuri'!$N:$N,'Detalii blocuri'!$E:$E,$C84,'Detalii blocuri'!$F:$F,$D84,'Detalii blocuri'!$AB:$AB,CF$4)</f>
        <v>0</v>
      </c>
      <c r="CU84" s="110">
        <f>SUMIFS('Detalii blocuri'!$N:$N,'Detalii blocuri'!$E:$E,$C84,'Detalii blocuri'!$F:$F,$D84,'Detalii blocuri'!$AB:$AB,CG$4)</f>
        <v>0</v>
      </c>
      <c r="CV84" s="48">
        <f>SUMIFS('Detalii blocuri'!$N:$N,'Detalii blocuri'!$E:$E,$C84,'Detalii blocuri'!$F:$F,$D84,'Detalii blocuri'!$AB:$AB,CH$4)</f>
        <v>0</v>
      </c>
      <c r="CW84" s="110">
        <f>SUMIFS('Detalii blocuri'!$N:$N,'Detalii blocuri'!$E:$E,$C84,'Detalii blocuri'!$F:$F,$D84,'Detalii blocuri'!$AB:$AB,CI$4)</f>
        <v>0</v>
      </c>
      <c r="CX84" s="110">
        <f>SUMIFS('Detalii blocuri'!$N:$N,'Detalii blocuri'!$E:$E,$C84,'Detalii blocuri'!$F:$F,$D84,'Detalii blocuri'!$AB:$AB,CJ$4)</f>
        <v>0</v>
      </c>
      <c r="CY84" s="111">
        <f>COUNTIFS('Detalii blocuri'!$E:$E,$C84,'Detalii blocuri'!$F:$F,$D84,'Detalii blocuri'!$L:$L,CY$3)</f>
        <v>0</v>
      </c>
      <c r="CZ84" s="112">
        <f>COUNTIFS('Detalii blocuri'!$E:$E,$C84,'Detalii blocuri'!$F:$F,$D84,'Detalii blocuri'!$L:$L,CZ$3)</f>
        <v>0</v>
      </c>
      <c r="DA84" s="112">
        <f>COUNTIFS('Detalii blocuri'!$E:$E,$C84,'Detalii blocuri'!$F:$F,$D84,'Detalii blocuri'!$L:$L,DA$3)</f>
        <v>0</v>
      </c>
      <c r="DB84" s="112">
        <f>COUNTIFS('Detalii blocuri'!$E:$E,$C84,'Detalii blocuri'!$F:$F,$D84,'Detalii blocuri'!$L:$L,DB$3)</f>
        <v>0</v>
      </c>
      <c r="DC84" s="112">
        <f>COUNTIFS('Detalii blocuri'!$E:$E,$C84,'Detalii blocuri'!$F:$F,$D84,'Detalii blocuri'!$L:$L,DC$3)</f>
        <v>0</v>
      </c>
      <c r="DD84" s="140">
        <f>COUNTIFS('Detalii blocuri'!$E:$E,$C84,'Detalii blocuri'!$F:$F,$D84,'Detalii blocuri'!$L:$L,DD$3)</f>
        <v>0</v>
      </c>
      <c r="DE84" s="112">
        <f>COUNTIFS('Detalii blocuri'!$E:$E,$C84,'Detalii blocuri'!$F:$F,$D84,'Detalii blocuri'!$L:$L,DE$3)</f>
        <v>0</v>
      </c>
      <c r="DF84" s="112">
        <f>COUNTIFS('Detalii blocuri'!$E:$E,$C84,'Detalii blocuri'!$F:$F,$D84,'Detalii blocuri'!$L:$L,DF$3)</f>
        <v>0</v>
      </c>
      <c r="DG84" s="112">
        <f>COUNTIFS('Detalii blocuri'!$E:$E,$C84,'Detalii blocuri'!$F:$F,$D84,'Detalii blocuri'!$L:$L,DG$3)</f>
        <v>0</v>
      </c>
      <c r="DH84" s="112">
        <f>COUNTIFS('Detalii blocuri'!$E:$E,$C84,'Detalii blocuri'!$F:$F,$D84,'Detalii blocuri'!$L:$L,DH$3)</f>
        <v>0</v>
      </c>
      <c r="DI84" s="140">
        <f>COUNTIFS('Detalii blocuri'!$E:$E,$C84,'Detalii blocuri'!$F:$F,$D84,'Detalii blocuri'!$L:$L,DI$3)</f>
        <v>0</v>
      </c>
      <c r="DJ84" s="112">
        <f>COUNTIFS('Detalii blocuri'!$E:$E,$C84,'Detalii blocuri'!$F:$F,$D84,'Detalii blocuri'!$L:$L,DJ$3)</f>
        <v>0</v>
      </c>
      <c r="DK84" s="112">
        <f>COUNTIFS('Detalii blocuri'!$E:$E,$C84,'Detalii blocuri'!$F:$F,$D84,'Detalii blocuri'!$L:$L,DK$3)</f>
        <v>0</v>
      </c>
      <c r="DL84" s="112">
        <f>COUNTIFS('Detalii blocuri'!$E:$E,$C84,'Detalii blocuri'!$F:$F,$D84,'Detalii blocuri'!$L:$L,DL$3)</f>
        <v>0</v>
      </c>
      <c r="DM84" s="112">
        <f>COUNTIFS('Detalii blocuri'!$E:$E,$C84,'Detalii blocuri'!$F:$F,$D84,'Detalii blocuri'!$L:$L,DM$3)</f>
        <v>0</v>
      </c>
      <c r="DN84" s="140">
        <f>COUNTIFS('Detalii blocuri'!$E:$E,$C84,'Detalii blocuri'!$F:$F,$D84,'Detalii blocuri'!$L:$L,DN$3)</f>
        <v>0</v>
      </c>
      <c r="DO84" s="112">
        <f>COUNTIFS('Detalii blocuri'!$E:$E,$C84,'Detalii blocuri'!$F:$F,$D84,'Detalii blocuri'!$L:$L,DO$3)</f>
        <v>0</v>
      </c>
      <c r="DP84" s="112">
        <f>COUNTIFS('Detalii blocuri'!$E:$E,$C84,'Detalii blocuri'!$F:$F,$D84,'Detalii blocuri'!$L:$L,DP$3)</f>
        <v>0</v>
      </c>
      <c r="DQ84" s="112">
        <f>COUNTIFS('Detalii blocuri'!$E:$E,$C84,'Detalii blocuri'!$F:$F,$D84,'Detalii blocuri'!$L:$L,DQ$3)</f>
        <v>0</v>
      </c>
      <c r="DR84" s="112">
        <f>COUNTIFS('Detalii blocuri'!$E:$E,$C84,'Detalii blocuri'!$F:$F,$D84,'Detalii blocuri'!$L:$L,DR$3)</f>
        <v>0</v>
      </c>
      <c r="DS84" s="140">
        <f>COUNTIFS('Detalii blocuri'!$E:$E,$C84,'Detalii blocuri'!$F:$F,$D84,'Detalii blocuri'!$L:$L,DS$3)</f>
        <v>0</v>
      </c>
      <c r="DT84" s="112">
        <f>COUNTIFS('Detalii blocuri'!$E:$E,$C84,'Detalii blocuri'!$F:$F,$D84,'Detalii blocuri'!$L:$L,DT$3)</f>
        <v>0</v>
      </c>
      <c r="DU84" s="112">
        <f>COUNTIFS('Detalii blocuri'!$E:$E,$C84,'Detalii blocuri'!$F:$F,$D84,'Detalii blocuri'!$L:$L,DU$3)</f>
        <v>0</v>
      </c>
      <c r="DV84" s="112">
        <f>COUNTIFS('Detalii blocuri'!$E:$E,$C84,'Detalii blocuri'!$F:$F,$D84,'Detalii blocuri'!$L:$L,DV$3)</f>
        <v>0</v>
      </c>
      <c r="DW84" s="112">
        <f>COUNTIFS('Detalii blocuri'!$E:$E,$C84,'Detalii blocuri'!$F:$F,$D84,'Detalii blocuri'!$L:$L,DW$3)</f>
        <v>0</v>
      </c>
      <c r="DX84" s="140">
        <f>COUNTIFS('Detalii blocuri'!$E:$E,$C84,'Detalii blocuri'!$F:$F,$D84,'Detalii blocuri'!$L:$L,DX$3)</f>
        <v>0</v>
      </c>
      <c r="DY84" s="112">
        <f>COUNTIFS('Detalii blocuri'!$E:$E,$C84,'Detalii blocuri'!$F:$F,$D84,'Detalii blocuri'!$L:$L,DY$3)</f>
        <v>0</v>
      </c>
      <c r="DZ84" s="112">
        <f>COUNTIFS('Detalii blocuri'!$E:$E,$C84,'Detalii blocuri'!$F:$F,$D84,'Detalii blocuri'!$L:$L,DZ$3)</f>
        <v>0</v>
      </c>
      <c r="EA84" s="112">
        <f>COUNTIFS('Detalii blocuri'!$E:$E,$C84,'Detalii blocuri'!$F:$F,$D84,'Detalii blocuri'!$L:$L,EA$3)</f>
        <v>0</v>
      </c>
    </row>
    <row r="85" spans="1:132">
      <c r="B85" s="258" t="s">
        <v>650</v>
      </c>
      <c r="C85" s="363" t="s">
        <v>206</v>
      </c>
      <c r="D85" s="261" t="s">
        <v>1097</v>
      </c>
      <c r="E85" s="261"/>
      <c r="F85" s="262" t="s">
        <v>1054</v>
      </c>
      <c r="G85" s="300" t="s">
        <v>9</v>
      </c>
      <c r="H85" s="257" t="s">
        <v>9</v>
      </c>
      <c r="I85" s="318"/>
      <c r="J85" s="259">
        <v>46.59</v>
      </c>
      <c r="K85" s="259">
        <v>24</v>
      </c>
      <c r="L85" s="319">
        <v>3950</v>
      </c>
      <c r="M85" s="320">
        <v>4240</v>
      </c>
      <c r="N85" s="320">
        <v>5066</v>
      </c>
      <c r="O85" s="320">
        <v>5358</v>
      </c>
      <c r="P85" s="320"/>
      <c r="Q85" s="320"/>
      <c r="R85" s="320"/>
      <c r="S85" s="320"/>
      <c r="T85" s="320"/>
      <c r="U85" s="320"/>
      <c r="V85" s="321"/>
      <c r="W85" s="334">
        <f t="shared" si="29"/>
        <v>0.73721537887271371</v>
      </c>
      <c r="X85" s="335" t="str">
        <f t="shared" si="30"/>
        <v/>
      </c>
      <c r="Y85" s="301"/>
      <c r="Z85" s="301"/>
      <c r="AA85" s="301">
        <f t="shared" ref="AA85:AA93" si="33">Z85*AD85</f>
        <v>0</v>
      </c>
      <c r="AB85" s="68">
        <f t="shared" si="31"/>
        <v>0</v>
      </c>
      <c r="AC85" s="301" t="e">
        <f t="shared" si="32"/>
        <v>#DIV/0!</v>
      </c>
      <c r="AD85" s="301">
        <v>3</v>
      </c>
      <c r="AE85" s="322"/>
      <c r="AF85" s="323" t="e">
        <f>COUNTIFS('Detalii blocuri'!AI:AI,"*/planuri*",'Detalii blocuri'!E:E,C85,'Detalii blocuri'!F:F,D85)/AJ85</f>
        <v>#DIV/0!</v>
      </c>
      <c r="AG85" s="324" t="e">
        <f>COUNTIFS('Detalii blocuri'!K:K,"&gt;0",'Detalii blocuri'!E:E,C85,'Detalii blocuri'!F:F,D85)/AJ85</f>
        <v>#DIV/0!</v>
      </c>
      <c r="AH85" s="324" t="e">
        <f>COUNTIFS('Detalii blocuri'!N:N,"&gt;0",'Detalii blocuri'!E:E,C85,'Detalii blocuri'!F:F,D85)/AJ85</f>
        <v>#DIV/0!</v>
      </c>
      <c r="AI85" s="325" t="e">
        <f t="shared" ref="AI85:AI93" si="34">SUM(AV85:BA85)/AL85</f>
        <v>#DIV/0!</v>
      </c>
      <c r="AJ85" s="326">
        <f>COUNTIFS('Detalii blocuri'!C:C,"&gt;0",'Detalii blocuri'!E:E,C85,'Detalii blocuri'!F:F,D85)</f>
        <v>0</v>
      </c>
      <c r="AK85" s="47">
        <f>SUMIFS('Detalii blocuri'!K:K,'Detalii blocuri'!E:E,C85,'Detalii blocuri'!F:F,D85)</f>
        <v>0</v>
      </c>
      <c r="AL85" s="47">
        <f>SUMIFS('Detalii blocuri'!N:N,'Detalii blocuri'!E:E,C85,'Detalii blocuri'!F:F,D85)</f>
        <v>0</v>
      </c>
      <c r="AM85" s="327" t="e">
        <f t="shared" ref="AM85:AM93" si="35">AL85/AK85</f>
        <v>#DIV/0!</v>
      </c>
      <c r="AN85" s="65" t="e">
        <f>COUNTIFS('Detalii blocuri'!C:C,"&gt;0",'Detalii blocuri'!J:J,"da*",'Detalii blocuri'!E:E,C85,'Detalii blocuri'!F:F,D85)/AJ85</f>
        <v>#DIV/0!</v>
      </c>
      <c r="AO85" s="66" t="e">
        <f>SUMIFS('Detalii blocuri'!K:K,'Detalii blocuri'!J:J,"da*",'Detalii blocuri'!E:E,C85,'Detalii blocuri'!F:F,D85)/AK85</f>
        <v>#DIV/0!</v>
      </c>
      <c r="AP85" s="67" t="e">
        <f>SUMIFS('Detalii blocuri'!N:N,'Detalii blocuri'!J:J,"da*",'Detalii blocuri'!E:E,C85,'Detalii blocuri'!F:F,D85)/AL85</f>
        <v>#DIV/0!</v>
      </c>
      <c r="AQ85" s="328" t="e">
        <f>SUMIFS('Detalii blocuri'!N:N,'Detalii blocuri'!AD:AD,"*cf1*",'Detalii blocuri'!E:E,C85,'Detalii blocuri'!F:F,D85)/AL85</f>
        <v>#DIV/0!</v>
      </c>
      <c r="AR85" s="329" t="e">
        <f>SUMIFS('Detalii blocuri'!N:N,'Detalii blocuri'!AD:AD,"*cf2*",'Detalii blocuri'!E:E,C85,'Detalii blocuri'!F:F,D85)/AL85</f>
        <v>#DIV/0!</v>
      </c>
      <c r="AS85" s="330" t="e">
        <f>SUMIFS('Detalii blocuri'!N:N,'Detalii blocuri'!AD:AD,"*cf3*",'Detalii blocuri'!E:E,C85,'Detalii blocuri'!F:F,D85)/AL85</f>
        <v>#DIV/0!</v>
      </c>
      <c r="AT85" s="330" t="e">
        <f>SUMIFS('Detalii blocuri'!N:N,'Detalii blocuri'!AD:AD,"*cămin*",'Detalii blocuri'!E:E,C85,'Detalii blocuri'!F:F,D85)/AL85</f>
        <v>#DIV/0!</v>
      </c>
      <c r="AU85" s="330" t="e">
        <f t="shared" ref="AU85:AU93" si="36">1-AQ85-AR85-AS85-AT85</f>
        <v>#DIV/0!</v>
      </c>
      <c r="AV85" s="331">
        <f>SUMIFS('Detalii blocuri'!O:O,'Detalii blocuri'!E:E,C85,'Detalii blocuri'!F:F,D85)</f>
        <v>0</v>
      </c>
      <c r="AW85" s="332">
        <f>SUMIFS('Detalii blocuri'!P:P,'Detalii blocuri'!E:E,C85,'Detalii blocuri'!F:F,D85)</f>
        <v>0</v>
      </c>
      <c r="AX85" s="332">
        <f>SUMIFS('Detalii blocuri'!Q:Q,'Detalii blocuri'!E:E,C85,'Detalii blocuri'!F:F,D85)</f>
        <v>0</v>
      </c>
      <c r="AY85" s="332">
        <f>SUMIFS('Detalii blocuri'!R:R,'Detalii blocuri'!E:E,C85,'Detalii blocuri'!F:F,D85)</f>
        <v>0</v>
      </c>
      <c r="AZ85" s="332">
        <f>SUMIFS('Detalii blocuri'!S:S,'Detalii blocuri'!E:E,C85,'Detalii blocuri'!F:F,D85)</f>
        <v>0</v>
      </c>
      <c r="BA85" s="332">
        <f>SUMIFS('Detalii blocuri'!T:T,'Detalii blocuri'!E:E,C85,'Detalii blocuri'!F:F,D85)</f>
        <v>0</v>
      </c>
      <c r="BB85" s="333">
        <f t="shared" ref="BB85:BB93" si="37">AL85-SUM(AV85:BA85)</f>
        <v>0</v>
      </c>
      <c r="BC85" s="100" t="e">
        <f t="shared" ref="BC85:BC93" si="38">AV85/SUM($AV85:$BA85)</f>
        <v>#DIV/0!</v>
      </c>
      <c r="BD85" s="97" t="e">
        <f t="shared" ref="BD85:BD93" si="39">AW85/SUM($AV85:$BA85)</f>
        <v>#DIV/0!</v>
      </c>
      <c r="BE85" s="97" t="e">
        <f t="shared" ref="BE85:BE93" si="40">AX85/SUM($AV85:$BA85)</f>
        <v>#DIV/0!</v>
      </c>
      <c r="BF85" s="97" t="e">
        <f t="shared" ref="BF85:BF93" si="41">AY85/SUM($AV85:$BA85)</f>
        <v>#DIV/0!</v>
      </c>
      <c r="BG85" s="97" t="e">
        <f t="shared" ref="BG85:BG93" si="42">AZ85/SUM($AV85:$BA85)</f>
        <v>#DIV/0!</v>
      </c>
      <c r="BH85" s="98" t="e">
        <f t="shared" ref="BH85:BH93" si="43">BA85/SUM($AV85:$BA85)</f>
        <v>#DIV/0!</v>
      </c>
      <c r="BI85" s="105">
        <f>COUNTIFS('Detalii blocuri'!$E:$E,$C85,'Detalii blocuri'!$F:$F,$D85,'Detalii blocuri'!$AB:$AB,BI$4)</f>
        <v>0</v>
      </c>
      <c r="BJ85" s="106">
        <f>COUNTIFS('Detalii blocuri'!$E:$E,$C85,'Detalii blocuri'!$F:$F,$D85,'Detalii blocuri'!$AB:$AB,BJ$4)</f>
        <v>0</v>
      </c>
      <c r="BK85" s="106">
        <f>COUNTIFS('Detalii blocuri'!$E:$E,$C85,'Detalii blocuri'!$F:$F,$D85,'Detalii blocuri'!$AB:$AB,BK$4)</f>
        <v>0</v>
      </c>
      <c r="BL85" s="106">
        <f>COUNTIFS('Detalii blocuri'!$E:$E,$C85,'Detalii blocuri'!$F:$F,$D85,'Detalii blocuri'!$AB:$AB,BL$4)</f>
        <v>0</v>
      </c>
      <c r="BM85" s="106">
        <f>COUNTIFS('Detalii blocuri'!$E:$E,$C85,'Detalii blocuri'!$F:$F,$D85,'Detalii blocuri'!$AB:$AB,BM$4)</f>
        <v>0</v>
      </c>
      <c r="BN85" s="45">
        <f>COUNTIFS('Detalii blocuri'!$E:$E,$C85,'Detalii blocuri'!$F:$F,$D85,'Detalii blocuri'!$AB:$AB,BN$4)</f>
        <v>0</v>
      </c>
      <c r="BO85" s="106">
        <f>COUNTIFS('Detalii blocuri'!$E:$E,$C85,'Detalii blocuri'!$F:$F,$D85,'Detalii blocuri'!$AB:$AB,BO$4)</f>
        <v>0</v>
      </c>
      <c r="BP85" s="106">
        <f>COUNTIFS('Detalii blocuri'!$E:$E,$C85,'Detalii blocuri'!$F:$F,$D85,'Detalii blocuri'!$AB:$AB,BP$4)</f>
        <v>0</v>
      </c>
      <c r="BQ85" s="45">
        <f>COUNTIFS('Detalii blocuri'!$E:$E,$C85,'Detalii blocuri'!$F:$F,$D85,'Detalii blocuri'!$AB:$AB,BQ$4)</f>
        <v>0</v>
      </c>
      <c r="BR85" s="106">
        <f>COUNTIFS('Detalii blocuri'!$E:$E,$C85,'Detalii blocuri'!$F:$F,$D85,'Detalii blocuri'!$AB:$AB,BR$4)</f>
        <v>0</v>
      </c>
      <c r="BS85" s="106">
        <f>COUNTIFS('Detalii blocuri'!$E:$E,$C85,'Detalii blocuri'!$F:$F,$D85,'Detalii blocuri'!$AB:$AB,BS$4)</f>
        <v>0</v>
      </c>
      <c r="BT85" s="45">
        <f>COUNTIFS('Detalii blocuri'!$E:$E,$C85,'Detalii blocuri'!$F:$F,$D85,'Detalii blocuri'!$AB:$AB,BT$4)</f>
        <v>0</v>
      </c>
      <c r="BU85" s="106">
        <f>COUNTIFS('Detalii blocuri'!$E:$E,$C85,'Detalii blocuri'!$F:$F,$D85,'Detalii blocuri'!$AB:$AB,BU$4)</f>
        <v>0</v>
      </c>
      <c r="BV85" s="106">
        <f>COUNTIFS('Detalii blocuri'!$E:$E,$C85,'Detalii blocuri'!$F:$F,$D85,'Detalii blocuri'!$AB:$AB,BV$4)</f>
        <v>0</v>
      </c>
      <c r="BW85" s="107">
        <f>SUMIFS('Detalii blocuri'!$K:$K,'Detalii blocuri'!$E:$E,$C85,'Detalii blocuri'!$F:$F,$D85,'Detalii blocuri'!$AB:$AB,BW$4)</f>
        <v>0</v>
      </c>
      <c r="BX85" s="108">
        <f>SUMIFS('Detalii blocuri'!$K:$K,'Detalii blocuri'!$E:$E,$C85,'Detalii blocuri'!$F:$F,$D85,'Detalii blocuri'!$AB:$AB,BX$4)</f>
        <v>0</v>
      </c>
      <c r="BY85" s="108">
        <f>SUMIFS('Detalii blocuri'!$K:$K,'Detalii blocuri'!$E:$E,$C85,'Detalii blocuri'!$F:$F,$D85,'Detalii blocuri'!$AB:$AB,BY$4)</f>
        <v>0</v>
      </c>
      <c r="BZ85" s="108">
        <f>SUMIFS('Detalii blocuri'!$K:$K,'Detalii blocuri'!$E:$E,$C85,'Detalii blocuri'!$F:$F,$D85,'Detalii blocuri'!$AB:$AB,BZ$4)</f>
        <v>0</v>
      </c>
      <c r="CA85" s="108">
        <f>SUMIFS('Detalii blocuri'!$K:$K,'Detalii blocuri'!$E:$E,$C85,'Detalii blocuri'!$F:$F,$D85,'Detalii blocuri'!$AB:$AB,CA$4)</f>
        <v>0</v>
      </c>
      <c r="CB85" s="46">
        <f>SUMIFS('Detalii blocuri'!$K:$K,'Detalii blocuri'!$E:$E,$C85,'Detalii blocuri'!$F:$F,$D85,'Detalii blocuri'!$AB:$AB,CB$4)</f>
        <v>0</v>
      </c>
      <c r="CC85" s="108">
        <f>SUMIFS('Detalii blocuri'!$K:$K,'Detalii blocuri'!$E:$E,$C85,'Detalii blocuri'!$F:$F,$D85,'Detalii blocuri'!$AB:$AB,CC$4)</f>
        <v>0</v>
      </c>
      <c r="CD85" s="108">
        <f>SUMIFS('Detalii blocuri'!$K:$K,'Detalii blocuri'!$E:$E,$C85,'Detalii blocuri'!$F:$F,$D85,'Detalii blocuri'!$AB:$AB,CD$4)</f>
        <v>0</v>
      </c>
      <c r="CE85" s="46">
        <f>SUMIFS('Detalii blocuri'!$K:$K,'Detalii blocuri'!$E:$E,$C85,'Detalii blocuri'!$F:$F,$D85,'Detalii blocuri'!$AB:$AB,CE$4)</f>
        <v>0</v>
      </c>
      <c r="CF85" s="108">
        <f>SUMIFS('Detalii blocuri'!$K:$K,'Detalii blocuri'!$E:$E,$C85,'Detalii blocuri'!$F:$F,$D85,'Detalii blocuri'!$AB:$AB,CF$4)</f>
        <v>0</v>
      </c>
      <c r="CG85" s="108">
        <f>SUMIFS('Detalii blocuri'!$K:$K,'Detalii blocuri'!$E:$E,$C85,'Detalii blocuri'!$F:$F,$D85,'Detalii blocuri'!$AB:$AB,CG$4)</f>
        <v>0</v>
      </c>
      <c r="CH85" s="46">
        <f>SUMIFS('Detalii blocuri'!$K:$K,'Detalii blocuri'!$E:$E,$C85,'Detalii blocuri'!$F:$F,$D85,'Detalii blocuri'!$AB:$AB,CH$4)</f>
        <v>0</v>
      </c>
      <c r="CI85" s="108">
        <f>SUMIFS('Detalii blocuri'!$K:$K,'Detalii blocuri'!$E:$E,$C85,'Detalii blocuri'!$F:$F,$D85,'Detalii blocuri'!$AB:$AB,CI$4)</f>
        <v>0</v>
      </c>
      <c r="CJ85" s="108">
        <f>SUMIFS('Detalii blocuri'!$K:$K,'Detalii blocuri'!$E:$E,$C85,'Detalii blocuri'!$F:$F,$D85,'Detalii blocuri'!$AB:$AB,CJ$4)</f>
        <v>0</v>
      </c>
      <c r="CK85" s="109">
        <f>SUMIFS('Detalii blocuri'!$N:$N,'Detalii blocuri'!$E:$E,$C85,'Detalii blocuri'!$F:$F,$D85,'Detalii blocuri'!$AB:$AB,BW$4)</f>
        <v>0</v>
      </c>
      <c r="CL85" s="110">
        <f>SUMIFS('Detalii blocuri'!$N:$N,'Detalii blocuri'!$E:$E,$C85,'Detalii blocuri'!$F:$F,$D85,'Detalii blocuri'!$AB:$AB,BX$4)</f>
        <v>0</v>
      </c>
      <c r="CM85" s="110">
        <f>SUMIFS('Detalii blocuri'!$N:$N,'Detalii blocuri'!$E:$E,$C85,'Detalii blocuri'!$F:$F,$D85,'Detalii blocuri'!$AB:$AB,BY$4)</f>
        <v>0</v>
      </c>
      <c r="CN85" s="110">
        <f>SUMIFS('Detalii blocuri'!$N:$N,'Detalii blocuri'!$E:$E,$C85,'Detalii blocuri'!$F:$F,$D85,'Detalii blocuri'!$AB:$AB,BZ$4)</f>
        <v>0</v>
      </c>
      <c r="CO85" s="110">
        <f>SUMIFS('Detalii blocuri'!$N:$N,'Detalii blocuri'!$E:$E,$C85,'Detalii blocuri'!$F:$F,$D85,'Detalii blocuri'!$AB:$AB,CA$4)</f>
        <v>0</v>
      </c>
      <c r="CP85" s="48">
        <f>SUMIFS('Detalii blocuri'!$N:$N,'Detalii blocuri'!$E:$E,$C85,'Detalii blocuri'!$F:$F,$D85,'Detalii blocuri'!$AB:$AB,CB$4)</f>
        <v>0</v>
      </c>
      <c r="CQ85" s="110">
        <f>SUMIFS('Detalii blocuri'!$N:$N,'Detalii blocuri'!$E:$E,$C85,'Detalii blocuri'!$F:$F,$D85,'Detalii blocuri'!$AB:$AB,CC$4)</f>
        <v>0</v>
      </c>
      <c r="CR85" s="110">
        <f>SUMIFS('Detalii blocuri'!$N:$N,'Detalii blocuri'!$E:$E,$C85,'Detalii blocuri'!$F:$F,$D85,'Detalii blocuri'!$AB:$AB,CD$4)</f>
        <v>0</v>
      </c>
      <c r="CS85" s="48">
        <f>SUMIFS('Detalii blocuri'!$N:$N,'Detalii blocuri'!$E:$E,$C85,'Detalii blocuri'!$F:$F,$D85,'Detalii blocuri'!$AB:$AB,CE$4)</f>
        <v>0</v>
      </c>
      <c r="CT85" s="110">
        <f>SUMIFS('Detalii blocuri'!$N:$N,'Detalii blocuri'!$E:$E,$C85,'Detalii blocuri'!$F:$F,$D85,'Detalii blocuri'!$AB:$AB,CF$4)</f>
        <v>0</v>
      </c>
      <c r="CU85" s="110">
        <f>SUMIFS('Detalii blocuri'!$N:$N,'Detalii blocuri'!$E:$E,$C85,'Detalii blocuri'!$F:$F,$D85,'Detalii blocuri'!$AB:$AB,CG$4)</f>
        <v>0</v>
      </c>
      <c r="CV85" s="48">
        <f>SUMIFS('Detalii blocuri'!$N:$N,'Detalii blocuri'!$E:$E,$C85,'Detalii blocuri'!$F:$F,$D85,'Detalii blocuri'!$AB:$AB,CH$4)</f>
        <v>0</v>
      </c>
      <c r="CW85" s="110">
        <f>SUMIFS('Detalii blocuri'!$N:$N,'Detalii blocuri'!$E:$E,$C85,'Detalii blocuri'!$F:$F,$D85,'Detalii blocuri'!$AB:$AB,CI$4)</f>
        <v>0</v>
      </c>
      <c r="CX85" s="110">
        <f>SUMIFS('Detalii blocuri'!$N:$N,'Detalii blocuri'!$E:$E,$C85,'Detalii blocuri'!$F:$F,$D85,'Detalii blocuri'!$AB:$AB,CJ$4)</f>
        <v>0</v>
      </c>
      <c r="CY85" s="111">
        <f>COUNTIFS('Detalii blocuri'!$E:$E,$C85,'Detalii blocuri'!$F:$F,$D85,'Detalii blocuri'!$L:$L,CY$3)</f>
        <v>0</v>
      </c>
      <c r="CZ85" s="112">
        <f>COUNTIFS('Detalii blocuri'!$E:$E,$C85,'Detalii blocuri'!$F:$F,$D85,'Detalii blocuri'!$L:$L,CZ$3)</f>
        <v>0</v>
      </c>
      <c r="DA85" s="112">
        <f>COUNTIFS('Detalii blocuri'!$E:$E,$C85,'Detalii blocuri'!$F:$F,$D85,'Detalii blocuri'!$L:$L,DA$3)</f>
        <v>0</v>
      </c>
      <c r="DB85" s="112">
        <f>COUNTIFS('Detalii blocuri'!$E:$E,$C85,'Detalii blocuri'!$F:$F,$D85,'Detalii blocuri'!$L:$L,DB$3)</f>
        <v>0</v>
      </c>
      <c r="DC85" s="112">
        <f>COUNTIFS('Detalii blocuri'!$E:$E,$C85,'Detalii blocuri'!$F:$F,$D85,'Detalii blocuri'!$L:$L,DC$3)</f>
        <v>0</v>
      </c>
      <c r="DD85" s="140">
        <f>COUNTIFS('Detalii blocuri'!$E:$E,$C85,'Detalii blocuri'!$F:$F,$D85,'Detalii blocuri'!$L:$L,DD$3)</f>
        <v>0</v>
      </c>
      <c r="DE85" s="112">
        <f>COUNTIFS('Detalii blocuri'!$E:$E,$C85,'Detalii blocuri'!$F:$F,$D85,'Detalii blocuri'!$L:$L,DE$3)</f>
        <v>0</v>
      </c>
      <c r="DF85" s="112">
        <f>COUNTIFS('Detalii blocuri'!$E:$E,$C85,'Detalii blocuri'!$F:$F,$D85,'Detalii blocuri'!$L:$L,DF$3)</f>
        <v>0</v>
      </c>
      <c r="DG85" s="112">
        <f>COUNTIFS('Detalii blocuri'!$E:$E,$C85,'Detalii blocuri'!$F:$F,$D85,'Detalii blocuri'!$L:$L,DG$3)</f>
        <v>0</v>
      </c>
      <c r="DH85" s="112">
        <f>COUNTIFS('Detalii blocuri'!$E:$E,$C85,'Detalii blocuri'!$F:$F,$D85,'Detalii blocuri'!$L:$L,DH$3)</f>
        <v>0</v>
      </c>
      <c r="DI85" s="140">
        <f>COUNTIFS('Detalii blocuri'!$E:$E,$C85,'Detalii blocuri'!$F:$F,$D85,'Detalii blocuri'!$L:$L,DI$3)</f>
        <v>0</v>
      </c>
      <c r="DJ85" s="112">
        <f>COUNTIFS('Detalii blocuri'!$E:$E,$C85,'Detalii blocuri'!$F:$F,$D85,'Detalii blocuri'!$L:$L,DJ$3)</f>
        <v>0</v>
      </c>
      <c r="DK85" s="112">
        <f>COUNTIFS('Detalii blocuri'!$E:$E,$C85,'Detalii blocuri'!$F:$F,$D85,'Detalii blocuri'!$L:$L,DK$3)</f>
        <v>0</v>
      </c>
      <c r="DL85" s="112">
        <f>COUNTIFS('Detalii blocuri'!$E:$E,$C85,'Detalii blocuri'!$F:$F,$D85,'Detalii blocuri'!$L:$L,DL$3)</f>
        <v>0</v>
      </c>
      <c r="DM85" s="112">
        <f>COUNTIFS('Detalii blocuri'!$E:$E,$C85,'Detalii blocuri'!$F:$F,$D85,'Detalii blocuri'!$L:$L,DM$3)</f>
        <v>0</v>
      </c>
      <c r="DN85" s="140">
        <f>COUNTIFS('Detalii blocuri'!$E:$E,$C85,'Detalii blocuri'!$F:$F,$D85,'Detalii blocuri'!$L:$L,DN$3)</f>
        <v>0</v>
      </c>
      <c r="DO85" s="112">
        <f>COUNTIFS('Detalii blocuri'!$E:$E,$C85,'Detalii blocuri'!$F:$F,$D85,'Detalii blocuri'!$L:$L,DO$3)</f>
        <v>0</v>
      </c>
      <c r="DP85" s="112">
        <f>COUNTIFS('Detalii blocuri'!$E:$E,$C85,'Detalii blocuri'!$F:$F,$D85,'Detalii blocuri'!$L:$L,DP$3)</f>
        <v>0</v>
      </c>
      <c r="DQ85" s="112">
        <f>COUNTIFS('Detalii blocuri'!$E:$E,$C85,'Detalii blocuri'!$F:$F,$D85,'Detalii blocuri'!$L:$L,DQ$3)</f>
        <v>0</v>
      </c>
      <c r="DR85" s="112">
        <f>COUNTIFS('Detalii blocuri'!$E:$E,$C85,'Detalii blocuri'!$F:$F,$D85,'Detalii blocuri'!$L:$L,DR$3)</f>
        <v>0</v>
      </c>
      <c r="DS85" s="140">
        <f>COUNTIFS('Detalii blocuri'!$E:$E,$C85,'Detalii blocuri'!$F:$F,$D85,'Detalii blocuri'!$L:$L,DS$3)</f>
        <v>0</v>
      </c>
      <c r="DT85" s="112">
        <f>COUNTIFS('Detalii blocuri'!$E:$E,$C85,'Detalii blocuri'!$F:$F,$D85,'Detalii blocuri'!$L:$L,DT$3)</f>
        <v>0</v>
      </c>
      <c r="DU85" s="112">
        <f>COUNTIFS('Detalii blocuri'!$E:$E,$C85,'Detalii blocuri'!$F:$F,$D85,'Detalii blocuri'!$L:$L,DU$3)</f>
        <v>0</v>
      </c>
      <c r="DV85" s="112">
        <f>COUNTIFS('Detalii blocuri'!$E:$E,$C85,'Detalii blocuri'!$F:$F,$D85,'Detalii blocuri'!$L:$L,DV$3)</f>
        <v>0</v>
      </c>
      <c r="DW85" s="112">
        <f>COUNTIFS('Detalii blocuri'!$E:$E,$C85,'Detalii blocuri'!$F:$F,$D85,'Detalii blocuri'!$L:$L,DW$3)</f>
        <v>0</v>
      </c>
      <c r="DX85" s="140">
        <f>COUNTIFS('Detalii blocuri'!$E:$E,$C85,'Detalii blocuri'!$F:$F,$D85,'Detalii blocuri'!$L:$L,DX$3)</f>
        <v>0</v>
      </c>
      <c r="DY85" s="112">
        <f>COUNTIFS('Detalii blocuri'!$E:$E,$C85,'Detalii blocuri'!$F:$F,$D85,'Detalii blocuri'!$L:$L,DY$3)</f>
        <v>0</v>
      </c>
      <c r="DZ85" s="112">
        <f>COUNTIFS('Detalii blocuri'!$E:$E,$C85,'Detalii blocuri'!$F:$F,$D85,'Detalii blocuri'!$L:$L,DZ$3)</f>
        <v>0</v>
      </c>
      <c r="EA85" s="112">
        <f>COUNTIFS('Detalii blocuri'!$E:$E,$C85,'Detalii blocuri'!$F:$F,$D85,'Detalii blocuri'!$L:$L,EA$3)</f>
        <v>0</v>
      </c>
    </row>
    <row r="86" spans="1:132">
      <c r="B86" s="258" t="s">
        <v>650</v>
      </c>
      <c r="C86" s="363" t="s">
        <v>206</v>
      </c>
      <c r="D86" s="261" t="s">
        <v>1098</v>
      </c>
      <c r="E86" s="261"/>
      <c r="F86" s="262" t="s">
        <v>1054</v>
      </c>
      <c r="G86" s="300" t="s">
        <v>9</v>
      </c>
      <c r="H86" s="257" t="s">
        <v>9</v>
      </c>
      <c r="I86" s="318"/>
      <c r="J86" s="259">
        <v>46.62</v>
      </c>
      <c r="K86" s="259">
        <v>23.7</v>
      </c>
      <c r="L86" s="319">
        <v>2264</v>
      </c>
      <c r="M86" s="320">
        <v>2278</v>
      </c>
      <c r="N86" s="320">
        <v>2585</v>
      </c>
      <c r="O86" s="320">
        <v>2735</v>
      </c>
      <c r="P86" s="320"/>
      <c r="Q86" s="320"/>
      <c r="R86" s="320"/>
      <c r="S86" s="320"/>
      <c r="T86" s="320"/>
      <c r="U86" s="320"/>
      <c r="V86" s="321"/>
      <c r="W86" s="334">
        <f t="shared" si="29"/>
        <v>0.82778793418647167</v>
      </c>
      <c r="X86" s="335" t="str">
        <f t="shared" si="30"/>
        <v/>
      </c>
      <c r="Y86" s="301"/>
      <c r="Z86" s="301"/>
      <c r="AA86" s="301">
        <f t="shared" si="33"/>
        <v>0</v>
      </c>
      <c r="AB86" s="68">
        <f t="shared" si="31"/>
        <v>0</v>
      </c>
      <c r="AC86" s="301" t="e">
        <f t="shared" si="32"/>
        <v>#DIV/0!</v>
      </c>
      <c r="AD86" s="301">
        <v>3</v>
      </c>
      <c r="AE86" s="322"/>
      <c r="AF86" s="323" t="e">
        <f>COUNTIFS('Detalii blocuri'!AI:AI,"*/planuri*",'Detalii blocuri'!E:E,C86,'Detalii blocuri'!F:F,D86)/AJ86</f>
        <v>#DIV/0!</v>
      </c>
      <c r="AG86" s="324" t="e">
        <f>COUNTIFS('Detalii blocuri'!K:K,"&gt;0",'Detalii blocuri'!E:E,C86,'Detalii blocuri'!F:F,D86)/AJ86</f>
        <v>#DIV/0!</v>
      </c>
      <c r="AH86" s="324" t="e">
        <f>COUNTIFS('Detalii blocuri'!N:N,"&gt;0",'Detalii blocuri'!E:E,C86,'Detalii blocuri'!F:F,D86)/AJ86</f>
        <v>#DIV/0!</v>
      </c>
      <c r="AI86" s="325" t="e">
        <f t="shared" si="34"/>
        <v>#DIV/0!</v>
      </c>
      <c r="AJ86" s="326">
        <f>COUNTIFS('Detalii blocuri'!C:C,"&gt;0",'Detalii blocuri'!E:E,C86,'Detalii blocuri'!F:F,D86)</f>
        <v>0</v>
      </c>
      <c r="AK86" s="47">
        <f>SUMIFS('Detalii blocuri'!K:K,'Detalii blocuri'!E:E,C86,'Detalii blocuri'!F:F,D86)</f>
        <v>0</v>
      </c>
      <c r="AL86" s="47">
        <f>SUMIFS('Detalii blocuri'!N:N,'Detalii blocuri'!E:E,C86,'Detalii blocuri'!F:F,D86)</f>
        <v>0</v>
      </c>
      <c r="AM86" s="327" t="e">
        <f t="shared" si="35"/>
        <v>#DIV/0!</v>
      </c>
      <c r="AN86" s="65" t="e">
        <f>COUNTIFS('Detalii blocuri'!C:C,"&gt;0",'Detalii blocuri'!J:J,"da*",'Detalii blocuri'!E:E,C86,'Detalii blocuri'!F:F,D86)/AJ86</f>
        <v>#DIV/0!</v>
      </c>
      <c r="AO86" s="66" t="e">
        <f>SUMIFS('Detalii blocuri'!K:K,'Detalii blocuri'!J:J,"da*",'Detalii blocuri'!E:E,C86,'Detalii blocuri'!F:F,D86)/AK86</f>
        <v>#DIV/0!</v>
      </c>
      <c r="AP86" s="67" t="e">
        <f>SUMIFS('Detalii blocuri'!N:N,'Detalii blocuri'!J:J,"da*",'Detalii blocuri'!E:E,C86,'Detalii blocuri'!F:F,D86)/AL86</f>
        <v>#DIV/0!</v>
      </c>
      <c r="AQ86" s="328" t="e">
        <f>SUMIFS('Detalii blocuri'!N:N,'Detalii blocuri'!AD:AD,"*cf1*",'Detalii blocuri'!E:E,C86,'Detalii blocuri'!F:F,D86)/AL86</f>
        <v>#DIV/0!</v>
      </c>
      <c r="AR86" s="329" t="e">
        <f>SUMIFS('Detalii blocuri'!N:N,'Detalii blocuri'!AD:AD,"*cf2*",'Detalii blocuri'!E:E,C86,'Detalii blocuri'!F:F,D86)/AL86</f>
        <v>#DIV/0!</v>
      </c>
      <c r="AS86" s="330" t="e">
        <f>SUMIFS('Detalii blocuri'!N:N,'Detalii blocuri'!AD:AD,"*cf3*",'Detalii blocuri'!E:E,C86,'Detalii blocuri'!F:F,D86)/AL86</f>
        <v>#DIV/0!</v>
      </c>
      <c r="AT86" s="330" t="e">
        <f>SUMIFS('Detalii blocuri'!N:N,'Detalii blocuri'!AD:AD,"*cămin*",'Detalii blocuri'!E:E,C86,'Detalii blocuri'!F:F,D86)/AL86</f>
        <v>#DIV/0!</v>
      </c>
      <c r="AU86" s="330" t="e">
        <f t="shared" si="36"/>
        <v>#DIV/0!</v>
      </c>
      <c r="AV86" s="331">
        <f>SUMIFS('Detalii blocuri'!O:O,'Detalii blocuri'!E:E,C86,'Detalii blocuri'!F:F,D86)</f>
        <v>0</v>
      </c>
      <c r="AW86" s="332">
        <f>SUMIFS('Detalii blocuri'!P:P,'Detalii blocuri'!E:E,C86,'Detalii blocuri'!F:F,D86)</f>
        <v>0</v>
      </c>
      <c r="AX86" s="332">
        <f>SUMIFS('Detalii blocuri'!Q:Q,'Detalii blocuri'!E:E,C86,'Detalii blocuri'!F:F,D86)</f>
        <v>0</v>
      </c>
      <c r="AY86" s="332">
        <f>SUMIFS('Detalii blocuri'!R:R,'Detalii blocuri'!E:E,C86,'Detalii blocuri'!F:F,D86)</f>
        <v>0</v>
      </c>
      <c r="AZ86" s="332">
        <f>SUMIFS('Detalii blocuri'!S:S,'Detalii blocuri'!E:E,C86,'Detalii blocuri'!F:F,D86)</f>
        <v>0</v>
      </c>
      <c r="BA86" s="332">
        <f>SUMIFS('Detalii blocuri'!T:T,'Detalii blocuri'!E:E,C86,'Detalii blocuri'!F:F,D86)</f>
        <v>0</v>
      </c>
      <c r="BB86" s="333">
        <f t="shared" si="37"/>
        <v>0</v>
      </c>
      <c r="BC86" s="100" t="e">
        <f t="shared" si="38"/>
        <v>#DIV/0!</v>
      </c>
      <c r="BD86" s="97" t="e">
        <f t="shared" si="39"/>
        <v>#DIV/0!</v>
      </c>
      <c r="BE86" s="97" t="e">
        <f t="shared" si="40"/>
        <v>#DIV/0!</v>
      </c>
      <c r="BF86" s="97" t="e">
        <f t="shared" si="41"/>
        <v>#DIV/0!</v>
      </c>
      <c r="BG86" s="97" t="e">
        <f t="shared" si="42"/>
        <v>#DIV/0!</v>
      </c>
      <c r="BH86" s="98" t="e">
        <f t="shared" si="43"/>
        <v>#DIV/0!</v>
      </c>
      <c r="BI86" s="105">
        <f>COUNTIFS('Detalii blocuri'!$E:$E,$C86,'Detalii blocuri'!$F:$F,$D86,'Detalii blocuri'!$AB:$AB,BI$4)</f>
        <v>0</v>
      </c>
      <c r="BJ86" s="106">
        <f>COUNTIFS('Detalii blocuri'!$E:$E,$C86,'Detalii blocuri'!$F:$F,$D86,'Detalii blocuri'!$AB:$AB,BJ$4)</f>
        <v>0</v>
      </c>
      <c r="BK86" s="106">
        <f>COUNTIFS('Detalii blocuri'!$E:$E,$C86,'Detalii blocuri'!$F:$F,$D86,'Detalii blocuri'!$AB:$AB,BK$4)</f>
        <v>0</v>
      </c>
      <c r="BL86" s="106">
        <f>COUNTIFS('Detalii blocuri'!$E:$E,$C86,'Detalii blocuri'!$F:$F,$D86,'Detalii blocuri'!$AB:$AB,BL$4)</f>
        <v>0</v>
      </c>
      <c r="BM86" s="106">
        <f>COUNTIFS('Detalii blocuri'!$E:$E,$C86,'Detalii blocuri'!$F:$F,$D86,'Detalii blocuri'!$AB:$AB,BM$4)</f>
        <v>0</v>
      </c>
      <c r="BN86" s="45">
        <f>COUNTIFS('Detalii blocuri'!$E:$E,$C86,'Detalii blocuri'!$F:$F,$D86,'Detalii blocuri'!$AB:$AB,BN$4)</f>
        <v>0</v>
      </c>
      <c r="BO86" s="106">
        <f>COUNTIFS('Detalii blocuri'!$E:$E,$C86,'Detalii blocuri'!$F:$F,$D86,'Detalii blocuri'!$AB:$AB,BO$4)</f>
        <v>0</v>
      </c>
      <c r="BP86" s="106">
        <f>COUNTIFS('Detalii blocuri'!$E:$E,$C86,'Detalii blocuri'!$F:$F,$D86,'Detalii blocuri'!$AB:$AB,BP$4)</f>
        <v>0</v>
      </c>
      <c r="BQ86" s="45">
        <f>COUNTIFS('Detalii blocuri'!$E:$E,$C86,'Detalii blocuri'!$F:$F,$D86,'Detalii blocuri'!$AB:$AB,BQ$4)</f>
        <v>0</v>
      </c>
      <c r="BR86" s="106">
        <f>COUNTIFS('Detalii blocuri'!$E:$E,$C86,'Detalii blocuri'!$F:$F,$D86,'Detalii blocuri'!$AB:$AB,BR$4)</f>
        <v>0</v>
      </c>
      <c r="BS86" s="106">
        <f>COUNTIFS('Detalii blocuri'!$E:$E,$C86,'Detalii blocuri'!$F:$F,$D86,'Detalii blocuri'!$AB:$AB,BS$4)</f>
        <v>0</v>
      </c>
      <c r="BT86" s="45">
        <f>COUNTIFS('Detalii blocuri'!$E:$E,$C86,'Detalii blocuri'!$F:$F,$D86,'Detalii blocuri'!$AB:$AB,BT$4)</f>
        <v>0</v>
      </c>
      <c r="BU86" s="106">
        <f>COUNTIFS('Detalii blocuri'!$E:$E,$C86,'Detalii blocuri'!$F:$F,$D86,'Detalii blocuri'!$AB:$AB,BU$4)</f>
        <v>0</v>
      </c>
      <c r="BV86" s="106">
        <f>COUNTIFS('Detalii blocuri'!$E:$E,$C86,'Detalii blocuri'!$F:$F,$D86,'Detalii blocuri'!$AB:$AB,BV$4)</f>
        <v>0</v>
      </c>
      <c r="BW86" s="107">
        <f>SUMIFS('Detalii blocuri'!$K:$K,'Detalii blocuri'!$E:$E,$C86,'Detalii blocuri'!$F:$F,$D86,'Detalii blocuri'!$AB:$AB,BW$4)</f>
        <v>0</v>
      </c>
      <c r="BX86" s="108">
        <f>SUMIFS('Detalii blocuri'!$K:$K,'Detalii blocuri'!$E:$E,$C86,'Detalii blocuri'!$F:$F,$D86,'Detalii blocuri'!$AB:$AB,BX$4)</f>
        <v>0</v>
      </c>
      <c r="BY86" s="108">
        <f>SUMIFS('Detalii blocuri'!$K:$K,'Detalii blocuri'!$E:$E,$C86,'Detalii blocuri'!$F:$F,$D86,'Detalii blocuri'!$AB:$AB,BY$4)</f>
        <v>0</v>
      </c>
      <c r="BZ86" s="108">
        <f>SUMIFS('Detalii blocuri'!$K:$K,'Detalii blocuri'!$E:$E,$C86,'Detalii blocuri'!$F:$F,$D86,'Detalii blocuri'!$AB:$AB,BZ$4)</f>
        <v>0</v>
      </c>
      <c r="CA86" s="108">
        <f>SUMIFS('Detalii blocuri'!$K:$K,'Detalii blocuri'!$E:$E,$C86,'Detalii blocuri'!$F:$F,$D86,'Detalii blocuri'!$AB:$AB,CA$4)</f>
        <v>0</v>
      </c>
      <c r="CB86" s="46">
        <f>SUMIFS('Detalii blocuri'!$K:$K,'Detalii blocuri'!$E:$E,$C86,'Detalii blocuri'!$F:$F,$D86,'Detalii blocuri'!$AB:$AB,CB$4)</f>
        <v>0</v>
      </c>
      <c r="CC86" s="108">
        <f>SUMIFS('Detalii blocuri'!$K:$K,'Detalii blocuri'!$E:$E,$C86,'Detalii blocuri'!$F:$F,$D86,'Detalii blocuri'!$AB:$AB,CC$4)</f>
        <v>0</v>
      </c>
      <c r="CD86" s="108">
        <f>SUMIFS('Detalii blocuri'!$K:$K,'Detalii blocuri'!$E:$E,$C86,'Detalii blocuri'!$F:$F,$D86,'Detalii blocuri'!$AB:$AB,CD$4)</f>
        <v>0</v>
      </c>
      <c r="CE86" s="46">
        <f>SUMIFS('Detalii blocuri'!$K:$K,'Detalii blocuri'!$E:$E,$C86,'Detalii blocuri'!$F:$F,$D86,'Detalii blocuri'!$AB:$AB,CE$4)</f>
        <v>0</v>
      </c>
      <c r="CF86" s="108">
        <f>SUMIFS('Detalii blocuri'!$K:$K,'Detalii blocuri'!$E:$E,$C86,'Detalii blocuri'!$F:$F,$D86,'Detalii blocuri'!$AB:$AB,CF$4)</f>
        <v>0</v>
      </c>
      <c r="CG86" s="108">
        <f>SUMIFS('Detalii blocuri'!$K:$K,'Detalii blocuri'!$E:$E,$C86,'Detalii blocuri'!$F:$F,$D86,'Detalii blocuri'!$AB:$AB,CG$4)</f>
        <v>0</v>
      </c>
      <c r="CH86" s="46">
        <f>SUMIFS('Detalii blocuri'!$K:$K,'Detalii blocuri'!$E:$E,$C86,'Detalii blocuri'!$F:$F,$D86,'Detalii blocuri'!$AB:$AB,CH$4)</f>
        <v>0</v>
      </c>
      <c r="CI86" s="108">
        <f>SUMIFS('Detalii blocuri'!$K:$K,'Detalii blocuri'!$E:$E,$C86,'Detalii blocuri'!$F:$F,$D86,'Detalii blocuri'!$AB:$AB,CI$4)</f>
        <v>0</v>
      </c>
      <c r="CJ86" s="108">
        <f>SUMIFS('Detalii blocuri'!$K:$K,'Detalii blocuri'!$E:$E,$C86,'Detalii blocuri'!$F:$F,$D86,'Detalii blocuri'!$AB:$AB,CJ$4)</f>
        <v>0</v>
      </c>
      <c r="CK86" s="109">
        <f>SUMIFS('Detalii blocuri'!$N:$N,'Detalii blocuri'!$E:$E,$C86,'Detalii blocuri'!$F:$F,$D86,'Detalii blocuri'!$AB:$AB,BW$4)</f>
        <v>0</v>
      </c>
      <c r="CL86" s="110">
        <f>SUMIFS('Detalii blocuri'!$N:$N,'Detalii blocuri'!$E:$E,$C86,'Detalii blocuri'!$F:$F,$D86,'Detalii blocuri'!$AB:$AB,BX$4)</f>
        <v>0</v>
      </c>
      <c r="CM86" s="110">
        <f>SUMIFS('Detalii blocuri'!$N:$N,'Detalii blocuri'!$E:$E,$C86,'Detalii blocuri'!$F:$F,$D86,'Detalii blocuri'!$AB:$AB,BY$4)</f>
        <v>0</v>
      </c>
      <c r="CN86" s="110">
        <f>SUMIFS('Detalii blocuri'!$N:$N,'Detalii blocuri'!$E:$E,$C86,'Detalii blocuri'!$F:$F,$D86,'Detalii blocuri'!$AB:$AB,BZ$4)</f>
        <v>0</v>
      </c>
      <c r="CO86" s="110">
        <f>SUMIFS('Detalii blocuri'!$N:$N,'Detalii blocuri'!$E:$E,$C86,'Detalii blocuri'!$F:$F,$D86,'Detalii blocuri'!$AB:$AB,CA$4)</f>
        <v>0</v>
      </c>
      <c r="CP86" s="48">
        <f>SUMIFS('Detalii blocuri'!$N:$N,'Detalii blocuri'!$E:$E,$C86,'Detalii blocuri'!$F:$F,$D86,'Detalii blocuri'!$AB:$AB,CB$4)</f>
        <v>0</v>
      </c>
      <c r="CQ86" s="110">
        <f>SUMIFS('Detalii blocuri'!$N:$N,'Detalii blocuri'!$E:$E,$C86,'Detalii blocuri'!$F:$F,$D86,'Detalii blocuri'!$AB:$AB,CC$4)</f>
        <v>0</v>
      </c>
      <c r="CR86" s="110">
        <f>SUMIFS('Detalii blocuri'!$N:$N,'Detalii blocuri'!$E:$E,$C86,'Detalii blocuri'!$F:$F,$D86,'Detalii blocuri'!$AB:$AB,CD$4)</f>
        <v>0</v>
      </c>
      <c r="CS86" s="48">
        <f>SUMIFS('Detalii blocuri'!$N:$N,'Detalii blocuri'!$E:$E,$C86,'Detalii blocuri'!$F:$F,$D86,'Detalii blocuri'!$AB:$AB,CE$4)</f>
        <v>0</v>
      </c>
      <c r="CT86" s="110">
        <f>SUMIFS('Detalii blocuri'!$N:$N,'Detalii blocuri'!$E:$E,$C86,'Detalii blocuri'!$F:$F,$D86,'Detalii blocuri'!$AB:$AB,CF$4)</f>
        <v>0</v>
      </c>
      <c r="CU86" s="110">
        <f>SUMIFS('Detalii blocuri'!$N:$N,'Detalii blocuri'!$E:$E,$C86,'Detalii blocuri'!$F:$F,$D86,'Detalii blocuri'!$AB:$AB,CG$4)</f>
        <v>0</v>
      </c>
      <c r="CV86" s="48">
        <f>SUMIFS('Detalii blocuri'!$N:$N,'Detalii blocuri'!$E:$E,$C86,'Detalii blocuri'!$F:$F,$D86,'Detalii blocuri'!$AB:$AB,CH$4)</f>
        <v>0</v>
      </c>
      <c r="CW86" s="110">
        <f>SUMIFS('Detalii blocuri'!$N:$N,'Detalii blocuri'!$E:$E,$C86,'Detalii blocuri'!$F:$F,$D86,'Detalii blocuri'!$AB:$AB,CI$4)</f>
        <v>0</v>
      </c>
      <c r="CX86" s="110">
        <f>SUMIFS('Detalii blocuri'!$N:$N,'Detalii blocuri'!$E:$E,$C86,'Detalii blocuri'!$F:$F,$D86,'Detalii blocuri'!$AB:$AB,CJ$4)</f>
        <v>0</v>
      </c>
      <c r="CY86" s="111">
        <f>COUNTIFS('Detalii blocuri'!$E:$E,$C86,'Detalii blocuri'!$F:$F,$D86,'Detalii blocuri'!$L:$L,CY$3)</f>
        <v>0</v>
      </c>
      <c r="CZ86" s="112">
        <f>COUNTIFS('Detalii blocuri'!$E:$E,$C86,'Detalii blocuri'!$F:$F,$D86,'Detalii blocuri'!$L:$L,CZ$3)</f>
        <v>0</v>
      </c>
      <c r="DA86" s="112">
        <f>COUNTIFS('Detalii blocuri'!$E:$E,$C86,'Detalii blocuri'!$F:$F,$D86,'Detalii blocuri'!$L:$L,DA$3)</f>
        <v>0</v>
      </c>
      <c r="DB86" s="112">
        <f>COUNTIFS('Detalii blocuri'!$E:$E,$C86,'Detalii blocuri'!$F:$F,$D86,'Detalii blocuri'!$L:$L,DB$3)</f>
        <v>0</v>
      </c>
      <c r="DC86" s="112">
        <f>COUNTIFS('Detalii blocuri'!$E:$E,$C86,'Detalii blocuri'!$F:$F,$D86,'Detalii blocuri'!$L:$L,DC$3)</f>
        <v>0</v>
      </c>
      <c r="DD86" s="140">
        <f>COUNTIFS('Detalii blocuri'!$E:$E,$C86,'Detalii blocuri'!$F:$F,$D86,'Detalii blocuri'!$L:$L,DD$3)</f>
        <v>0</v>
      </c>
      <c r="DE86" s="112">
        <f>COUNTIFS('Detalii blocuri'!$E:$E,$C86,'Detalii blocuri'!$F:$F,$D86,'Detalii blocuri'!$L:$L,DE$3)</f>
        <v>0</v>
      </c>
      <c r="DF86" s="112">
        <f>COUNTIFS('Detalii blocuri'!$E:$E,$C86,'Detalii blocuri'!$F:$F,$D86,'Detalii blocuri'!$L:$L,DF$3)</f>
        <v>0</v>
      </c>
      <c r="DG86" s="112">
        <f>COUNTIFS('Detalii blocuri'!$E:$E,$C86,'Detalii blocuri'!$F:$F,$D86,'Detalii blocuri'!$L:$L,DG$3)</f>
        <v>0</v>
      </c>
      <c r="DH86" s="112">
        <f>COUNTIFS('Detalii blocuri'!$E:$E,$C86,'Detalii blocuri'!$F:$F,$D86,'Detalii blocuri'!$L:$L,DH$3)</f>
        <v>0</v>
      </c>
      <c r="DI86" s="140">
        <f>COUNTIFS('Detalii blocuri'!$E:$E,$C86,'Detalii blocuri'!$F:$F,$D86,'Detalii blocuri'!$L:$L,DI$3)</f>
        <v>0</v>
      </c>
      <c r="DJ86" s="112">
        <f>COUNTIFS('Detalii blocuri'!$E:$E,$C86,'Detalii blocuri'!$F:$F,$D86,'Detalii blocuri'!$L:$L,DJ$3)</f>
        <v>0</v>
      </c>
      <c r="DK86" s="112">
        <f>COUNTIFS('Detalii blocuri'!$E:$E,$C86,'Detalii blocuri'!$F:$F,$D86,'Detalii blocuri'!$L:$L,DK$3)</f>
        <v>0</v>
      </c>
      <c r="DL86" s="112">
        <f>COUNTIFS('Detalii blocuri'!$E:$E,$C86,'Detalii blocuri'!$F:$F,$D86,'Detalii blocuri'!$L:$L,DL$3)</f>
        <v>0</v>
      </c>
      <c r="DM86" s="112">
        <f>COUNTIFS('Detalii blocuri'!$E:$E,$C86,'Detalii blocuri'!$F:$F,$D86,'Detalii blocuri'!$L:$L,DM$3)</f>
        <v>0</v>
      </c>
      <c r="DN86" s="140">
        <f>COUNTIFS('Detalii blocuri'!$E:$E,$C86,'Detalii blocuri'!$F:$F,$D86,'Detalii blocuri'!$L:$L,DN$3)</f>
        <v>0</v>
      </c>
      <c r="DO86" s="112">
        <f>COUNTIFS('Detalii blocuri'!$E:$E,$C86,'Detalii blocuri'!$F:$F,$D86,'Detalii blocuri'!$L:$L,DO$3)</f>
        <v>0</v>
      </c>
      <c r="DP86" s="112">
        <f>COUNTIFS('Detalii blocuri'!$E:$E,$C86,'Detalii blocuri'!$F:$F,$D86,'Detalii blocuri'!$L:$L,DP$3)</f>
        <v>0</v>
      </c>
      <c r="DQ86" s="112">
        <f>COUNTIFS('Detalii blocuri'!$E:$E,$C86,'Detalii blocuri'!$F:$F,$D86,'Detalii blocuri'!$L:$L,DQ$3)</f>
        <v>0</v>
      </c>
      <c r="DR86" s="112">
        <f>COUNTIFS('Detalii blocuri'!$E:$E,$C86,'Detalii blocuri'!$F:$F,$D86,'Detalii blocuri'!$L:$L,DR$3)</f>
        <v>0</v>
      </c>
      <c r="DS86" s="140">
        <f>COUNTIFS('Detalii blocuri'!$E:$E,$C86,'Detalii blocuri'!$F:$F,$D86,'Detalii blocuri'!$L:$L,DS$3)</f>
        <v>0</v>
      </c>
      <c r="DT86" s="112">
        <f>COUNTIFS('Detalii blocuri'!$E:$E,$C86,'Detalii blocuri'!$F:$F,$D86,'Detalii blocuri'!$L:$L,DT$3)</f>
        <v>0</v>
      </c>
      <c r="DU86" s="112">
        <f>COUNTIFS('Detalii blocuri'!$E:$E,$C86,'Detalii blocuri'!$F:$F,$D86,'Detalii blocuri'!$L:$L,DU$3)</f>
        <v>0</v>
      </c>
      <c r="DV86" s="112">
        <f>COUNTIFS('Detalii blocuri'!$E:$E,$C86,'Detalii blocuri'!$F:$F,$D86,'Detalii blocuri'!$L:$L,DV$3)</f>
        <v>0</v>
      </c>
      <c r="DW86" s="112">
        <f>COUNTIFS('Detalii blocuri'!$E:$E,$C86,'Detalii blocuri'!$F:$F,$D86,'Detalii blocuri'!$L:$L,DW$3)</f>
        <v>0</v>
      </c>
      <c r="DX86" s="140">
        <f>COUNTIFS('Detalii blocuri'!$E:$E,$C86,'Detalii blocuri'!$F:$F,$D86,'Detalii blocuri'!$L:$L,DX$3)</f>
        <v>0</v>
      </c>
      <c r="DY86" s="112">
        <f>COUNTIFS('Detalii blocuri'!$E:$E,$C86,'Detalii blocuri'!$F:$F,$D86,'Detalii blocuri'!$L:$L,DY$3)</f>
        <v>0</v>
      </c>
      <c r="DZ86" s="112">
        <f>COUNTIFS('Detalii blocuri'!$E:$E,$C86,'Detalii blocuri'!$F:$F,$D86,'Detalii blocuri'!$L:$L,DZ$3)</f>
        <v>0</v>
      </c>
      <c r="EA86" s="112">
        <f>COUNTIFS('Detalii blocuri'!$E:$E,$C86,'Detalii blocuri'!$F:$F,$D86,'Detalii blocuri'!$L:$L,EA$3)</f>
        <v>0</v>
      </c>
    </row>
    <row r="87" spans="1:132">
      <c r="B87" s="258" t="s">
        <v>650</v>
      </c>
      <c r="C87" s="363" t="s">
        <v>206</v>
      </c>
      <c r="D87" s="261" t="s">
        <v>1208</v>
      </c>
      <c r="E87" s="261"/>
      <c r="F87" s="262" t="s">
        <v>1054</v>
      </c>
      <c r="G87" s="300" t="s">
        <v>9</v>
      </c>
      <c r="H87" s="257" t="s">
        <v>9</v>
      </c>
      <c r="I87" s="318"/>
      <c r="J87" s="259">
        <v>47.11</v>
      </c>
      <c r="K87" s="259">
        <v>24.06</v>
      </c>
      <c r="L87" s="319">
        <v>2443</v>
      </c>
      <c r="M87" s="320">
        <v>2777</v>
      </c>
      <c r="N87" s="320">
        <v>3093</v>
      </c>
      <c r="O87" s="320">
        <v>3349</v>
      </c>
      <c r="P87" s="320"/>
      <c r="Q87" s="320"/>
      <c r="R87" s="320"/>
      <c r="S87" s="320"/>
      <c r="T87" s="320"/>
      <c r="U87" s="320"/>
      <c r="V87" s="321"/>
      <c r="W87" s="334">
        <f t="shared" si="29"/>
        <v>0.72947148402508211</v>
      </c>
      <c r="X87" s="335" t="str">
        <f t="shared" si="30"/>
        <v/>
      </c>
      <c r="Y87" s="301"/>
      <c r="Z87" s="301"/>
      <c r="AA87" s="301">
        <f t="shared" si="33"/>
        <v>0</v>
      </c>
      <c r="AB87" s="68">
        <f t="shared" si="31"/>
        <v>0</v>
      </c>
      <c r="AC87" s="301" t="e">
        <f t="shared" si="32"/>
        <v>#DIV/0!</v>
      </c>
      <c r="AD87" s="301">
        <v>3</v>
      </c>
      <c r="AE87" s="322"/>
      <c r="AF87" s="323" t="e">
        <f>COUNTIFS('Detalii blocuri'!AI:AI,"*/planuri*",'Detalii blocuri'!E:E,C87,'Detalii blocuri'!F:F,D87)/AJ87</f>
        <v>#DIV/0!</v>
      </c>
      <c r="AG87" s="324" t="e">
        <f>COUNTIFS('Detalii blocuri'!K:K,"&gt;0",'Detalii blocuri'!E:E,C87,'Detalii blocuri'!F:F,D87)/AJ87</f>
        <v>#DIV/0!</v>
      </c>
      <c r="AH87" s="324" t="e">
        <f>COUNTIFS('Detalii blocuri'!N:N,"&gt;0",'Detalii blocuri'!E:E,C87,'Detalii blocuri'!F:F,D87)/AJ87</f>
        <v>#DIV/0!</v>
      </c>
      <c r="AI87" s="325" t="e">
        <f t="shared" si="34"/>
        <v>#DIV/0!</v>
      </c>
      <c r="AJ87" s="326">
        <f>COUNTIFS('Detalii blocuri'!C:C,"&gt;0",'Detalii blocuri'!E:E,C87,'Detalii blocuri'!F:F,D87)</f>
        <v>0</v>
      </c>
      <c r="AK87" s="47">
        <f>SUMIFS('Detalii blocuri'!K:K,'Detalii blocuri'!E:E,C87,'Detalii blocuri'!F:F,D87)</f>
        <v>0</v>
      </c>
      <c r="AL87" s="47">
        <f>SUMIFS('Detalii blocuri'!N:N,'Detalii blocuri'!E:E,C87,'Detalii blocuri'!F:F,D87)</f>
        <v>0</v>
      </c>
      <c r="AM87" s="327" t="e">
        <f t="shared" si="35"/>
        <v>#DIV/0!</v>
      </c>
      <c r="AN87" s="65" t="e">
        <f>COUNTIFS('Detalii blocuri'!C:C,"&gt;0",'Detalii blocuri'!J:J,"da*",'Detalii blocuri'!E:E,C87,'Detalii blocuri'!F:F,D87)/AJ87</f>
        <v>#DIV/0!</v>
      </c>
      <c r="AO87" s="66" t="e">
        <f>SUMIFS('Detalii blocuri'!K:K,'Detalii blocuri'!J:J,"da*",'Detalii blocuri'!E:E,C87,'Detalii blocuri'!F:F,D87)/AK87</f>
        <v>#DIV/0!</v>
      </c>
      <c r="AP87" s="67" t="e">
        <f>SUMIFS('Detalii blocuri'!N:N,'Detalii blocuri'!J:J,"da*",'Detalii blocuri'!E:E,C87,'Detalii blocuri'!F:F,D87)/AL87</f>
        <v>#DIV/0!</v>
      </c>
      <c r="AQ87" s="328" t="e">
        <f>SUMIFS('Detalii blocuri'!N:N,'Detalii blocuri'!AD:AD,"*cf1*",'Detalii blocuri'!E:E,C87,'Detalii blocuri'!F:F,D87)/AL87</f>
        <v>#DIV/0!</v>
      </c>
      <c r="AR87" s="329" t="e">
        <f>SUMIFS('Detalii blocuri'!N:N,'Detalii blocuri'!AD:AD,"*cf2*",'Detalii blocuri'!E:E,C87,'Detalii blocuri'!F:F,D87)/AL87</f>
        <v>#DIV/0!</v>
      </c>
      <c r="AS87" s="330" t="e">
        <f>SUMIFS('Detalii blocuri'!N:N,'Detalii blocuri'!AD:AD,"*cf3*",'Detalii blocuri'!E:E,C87,'Detalii blocuri'!F:F,D87)/AL87</f>
        <v>#DIV/0!</v>
      </c>
      <c r="AT87" s="330" t="e">
        <f>SUMIFS('Detalii blocuri'!N:N,'Detalii blocuri'!AD:AD,"*cămin*",'Detalii blocuri'!E:E,C87,'Detalii blocuri'!F:F,D87)/AL87</f>
        <v>#DIV/0!</v>
      </c>
      <c r="AU87" s="330" t="e">
        <f t="shared" si="36"/>
        <v>#DIV/0!</v>
      </c>
      <c r="AV87" s="331">
        <f>SUMIFS('Detalii blocuri'!O:O,'Detalii blocuri'!E:E,C87,'Detalii blocuri'!F:F,D87)</f>
        <v>0</v>
      </c>
      <c r="AW87" s="332">
        <f>SUMIFS('Detalii blocuri'!P:P,'Detalii blocuri'!E:E,C87,'Detalii blocuri'!F:F,D87)</f>
        <v>0</v>
      </c>
      <c r="AX87" s="332">
        <f>SUMIFS('Detalii blocuri'!Q:Q,'Detalii blocuri'!E:E,C87,'Detalii blocuri'!F:F,D87)</f>
        <v>0</v>
      </c>
      <c r="AY87" s="332">
        <f>SUMIFS('Detalii blocuri'!R:R,'Detalii blocuri'!E:E,C87,'Detalii blocuri'!F:F,D87)</f>
        <v>0</v>
      </c>
      <c r="AZ87" s="332">
        <f>SUMIFS('Detalii blocuri'!S:S,'Detalii blocuri'!E:E,C87,'Detalii blocuri'!F:F,D87)</f>
        <v>0</v>
      </c>
      <c r="BA87" s="332">
        <f>SUMIFS('Detalii blocuri'!T:T,'Detalii blocuri'!E:E,C87,'Detalii blocuri'!F:F,D87)</f>
        <v>0</v>
      </c>
      <c r="BB87" s="333">
        <f t="shared" si="37"/>
        <v>0</v>
      </c>
      <c r="BC87" s="100" t="e">
        <f t="shared" si="38"/>
        <v>#DIV/0!</v>
      </c>
      <c r="BD87" s="97" t="e">
        <f t="shared" si="39"/>
        <v>#DIV/0!</v>
      </c>
      <c r="BE87" s="97" t="e">
        <f t="shared" si="40"/>
        <v>#DIV/0!</v>
      </c>
      <c r="BF87" s="97" t="e">
        <f t="shared" si="41"/>
        <v>#DIV/0!</v>
      </c>
      <c r="BG87" s="97" t="e">
        <f t="shared" si="42"/>
        <v>#DIV/0!</v>
      </c>
      <c r="BH87" s="98" t="e">
        <f t="shared" si="43"/>
        <v>#DIV/0!</v>
      </c>
      <c r="BI87" s="105">
        <f>COUNTIFS('Detalii blocuri'!$E:$E,$C87,'Detalii blocuri'!$F:$F,$D87,'Detalii blocuri'!$AB:$AB,BI$4)</f>
        <v>0</v>
      </c>
      <c r="BJ87" s="106">
        <f>COUNTIFS('Detalii blocuri'!$E:$E,$C87,'Detalii blocuri'!$F:$F,$D87,'Detalii blocuri'!$AB:$AB,BJ$4)</f>
        <v>0</v>
      </c>
      <c r="BK87" s="106">
        <f>COUNTIFS('Detalii blocuri'!$E:$E,$C87,'Detalii blocuri'!$F:$F,$D87,'Detalii blocuri'!$AB:$AB,BK$4)</f>
        <v>0</v>
      </c>
      <c r="BL87" s="106">
        <f>COUNTIFS('Detalii blocuri'!$E:$E,$C87,'Detalii blocuri'!$F:$F,$D87,'Detalii blocuri'!$AB:$AB,BL$4)</f>
        <v>0</v>
      </c>
      <c r="BM87" s="106">
        <f>COUNTIFS('Detalii blocuri'!$E:$E,$C87,'Detalii blocuri'!$F:$F,$D87,'Detalii blocuri'!$AB:$AB,BM$4)</f>
        <v>0</v>
      </c>
      <c r="BN87" s="45">
        <f>COUNTIFS('Detalii blocuri'!$E:$E,$C87,'Detalii blocuri'!$F:$F,$D87,'Detalii blocuri'!$AB:$AB,BN$4)</f>
        <v>0</v>
      </c>
      <c r="BO87" s="106">
        <f>COUNTIFS('Detalii blocuri'!$E:$E,$C87,'Detalii blocuri'!$F:$F,$D87,'Detalii blocuri'!$AB:$AB,BO$4)</f>
        <v>0</v>
      </c>
      <c r="BP87" s="106">
        <f>COUNTIFS('Detalii blocuri'!$E:$E,$C87,'Detalii blocuri'!$F:$F,$D87,'Detalii blocuri'!$AB:$AB,BP$4)</f>
        <v>0</v>
      </c>
      <c r="BQ87" s="45">
        <f>COUNTIFS('Detalii blocuri'!$E:$E,$C87,'Detalii blocuri'!$F:$F,$D87,'Detalii blocuri'!$AB:$AB,BQ$4)</f>
        <v>0</v>
      </c>
      <c r="BR87" s="106">
        <f>COUNTIFS('Detalii blocuri'!$E:$E,$C87,'Detalii blocuri'!$F:$F,$D87,'Detalii blocuri'!$AB:$AB,BR$4)</f>
        <v>0</v>
      </c>
      <c r="BS87" s="106">
        <f>COUNTIFS('Detalii blocuri'!$E:$E,$C87,'Detalii blocuri'!$F:$F,$D87,'Detalii blocuri'!$AB:$AB,BS$4)</f>
        <v>0</v>
      </c>
      <c r="BT87" s="45">
        <f>COUNTIFS('Detalii blocuri'!$E:$E,$C87,'Detalii blocuri'!$F:$F,$D87,'Detalii blocuri'!$AB:$AB,BT$4)</f>
        <v>0</v>
      </c>
      <c r="BU87" s="106">
        <f>COUNTIFS('Detalii blocuri'!$E:$E,$C87,'Detalii blocuri'!$F:$F,$D87,'Detalii blocuri'!$AB:$AB,BU$4)</f>
        <v>0</v>
      </c>
      <c r="BV87" s="106">
        <f>COUNTIFS('Detalii blocuri'!$E:$E,$C87,'Detalii blocuri'!$F:$F,$D87,'Detalii blocuri'!$AB:$AB,BV$4)</f>
        <v>0</v>
      </c>
      <c r="BW87" s="107">
        <f>SUMIFS('Detalii blocuri'!$K:$K,'Detalii blocuri'!$E:$E,$C87,'Detalii blocuri'!$F:$F,$D87,'Detalii blocuri'!$AB:$AB,BW$4)</f>
        <v>0</v>
      </c>
      <c r="BX87" s="108">
        <f>SUMIFS('Detalii blocuri'!$K:$K,'Detalii blocuri'!$E:$E,$C87,'Detalii blocuri'!$F:$F,$D87,'Detalii blocuri'!$AB:$AB,BX$4)</f>
        <v>0</v>
      </c>
      <c r="BY87" s="108">
        <f>SUMIFS('Detalii blocuri'!$K:$K,'Detalii blocuri'!$E:$E,$C87,'Detalii blocuri'!$F:$F,$D87,'Detalii blocuri'!$AB:$AB,BY$4)</f>
        <v>0</v>
      </c>
      <c r="BZ87" s="108">
        <f>SUMIFS('Detalii blocuri'!$K:$K,'Detalii blocuri'!$E:$E,$C87,'Detalii blocuri'!$F:$F,$D87,'Detalii blocuri'!$AB:$AB,BZ$4)</f>
        <v>0</v>
      </c>
      <c r="CA87" s="108">
        <f>SUMIFS('Detalii blocuri'!$K:$K,'Detalii blocuri'!$E:$E,$C87,'Detalii blocuri'!$F:$F,$D87,'Detalii blocuri'!$AB:$AB,CA$4)</f>
        <v>0</v>
      </c>
      <c r="CB87" s="46">
        <f>SUMIFS('Detalii blocuri'!$K:$K,'Detalii blocuri'!$E:$E,$C87,'Detalii blocuri'!$F:$F,$D87,'Detalii blocuri'!$AB:$AB,CB$4)</f>
        <v>0</v>
      </c>
      <c r="CC87" s="108">
        <f>SUMIFS('Detalii blocuri'!$K:$K,'Detalii blocuri'!$E:$E,$C87,'Detalii blocuri'!$F:$F,$D87,'Detalii blocuri'!$AB:$AB,CC$4)</f>
        <v>0</v>
      </c>
      <c r="CD87" s="108">
        <f>SUMIFS('Detalii blocuri'!$K:$K,'Detalii blocuri'!$E:$E,$C87,'Detalii blocuri'!$F:$F,$D87,'Detalii blocuri'!$AB:$AB,CD$4)</f>
        <v>0</v>
      </c>
      <c r="CE87" s="46">
        <f>SUMIFS('Detalii blocuri'!$K:$K,'Detalii blocuri'!$E:$E,$C87,'Detalii blocuri'!$F:$F,$D87,'Detalii blocuri'!$AB:$AB,CE$4)</f>
        <v>0</v>
      </c>
      <c r="CF87" s="108">
        <f>SUMIFS('Detalii blocuri'!$K:$K,'Detalii blocuri'!$E:$E,$C87,'Detalii blocuri'!$F:$F,$D87,'Detalii blocuri'!$AB:$AB,CF$4)</f>
        <v>0</v>
      </c>
      <c r="CG87" s="108">
        <f>SUMIFS('Detalii blocuri'!$K:$K,'Detalii blocuri'!$E:$E,$C87,'Detalii blocuri'!$F:$F,$D87,'Detalii blocuri'!$AB:$AB,CG$4)</f>
        <v>0</v>
      </c>
      <c r="CH87" s="46">
        <f>SUMIFS('Detalii blocuri'!$K:$K,'Detalii blocuri'!$E:$E,$C87,'Detalii blocuri'!$F:$F,$D87,'Detalii blocuri'!$AB:$AB,CH$4)</f>
        <v>0</v>
      </c>
      <c r="CI87" s="108">
        <f>SUMIFS('Detalii blocuri'!$K:$K,'Detalii blocuri'!$E:$E,$C87,'Detalii blocuri'!$F:$F,$D87,'Detalii blocuri'!$AB:$AB,CI$4)</f>
        <v>0</v>
      </c>
      <c r="CJ87" s="108">
        <f>SUMIFS('Detalii blocuri'!$K:$K,'Detalii blocuri'!$E:$E,$C87,'Detalii blocuri'!$F:$F,$D87,'Detalii blocuri'!$AB:$AB,CJ$4)</f>
        <v>0</v>
      </c>
      <c r="CK87" s="109">
        <f>SUMIFS('Detalii blocuri'!$N:$N,'Detalii blocuri'!$E:$E,$C87,'Detalii blocuri'!$F:$F,$D87,'Detalii blocuri'!$AB:$AB,BW$4)</f>
        <v>0</v>
      </c>
      <c r="CL87" s="110">
        <f>SUMIFS('Detalii blocuri'!$N:$N,'Detalii blocuri'!$E:$E,$C87,'Detalii blocuri'!$F:$F,$D87,'Detalii blocuri'!$AB:$AB,BX$4)</f>
        <v>0</v>
      </c>
      <c r="CM87" s="110">
        <f>SUMIFS('Detalii blocuri'!$N:$N,'Detalii blocuri'!$E:$E,$C87,'Detalii blocuri'!$F:$F,$D87,'Detalii blocuri'!$AB:$AB,BY$4)</f>
        <v>0</v>
      </c>
      <c r="CN87" s="110">
        <f>SUMIFS('Detalii blocuri'!$N:$N,'Detalii blocuri'!$E:$E,$C87,'Detalii blocuri'!$F:$F,$D87,'Detalii blocuri'!$AB:$AB,BZ$4)</f>
        <v>0</v>
      </c>
      <c r="CO87" s="110">
        <f>SUMIFS('Detalii blocuri'!$N:$N,'Detalii blocuri'!$E:$E,$C87,'Detalii blocuri'!$F:$F,$D87,'Detalii blocuri'!$AB:$AB,CA$4)</f>
        <v>0</v>
      </c>
      <c r="CP87" s="48">
        <f>SUMIFS('Detalii blocuri'!$N:$N,'Detalii blocuri'!$E:$E,$C87,'Detalii blocuri'!$F:$F,$D87,'Detalii blocuri'!$AB:$AB,CB$4)</f>
        <v>0</v>
      </c>
      <c r="CQ87" s="110">
        <f>SUMIFS('Detalii blocuri'!$N:$N,'Detalii blocuri'!$E:$E,$C87,'Detalii blocuri'!$F:$F,$D87,'Detalii blocuri'!$AB:$AB,CC$4)</f>
        <v>0</v>
      </c>
      <c r="CR87" s="110">
        <f>SUMIFS('Detalii blocuri'!$N:$N,'Detalii blocuri'!$E:$E,$C87,'Detalii blocuri'!$F:$F,$D87,'Detalii blocuri'!$AB:$AB,CD$4)</f>
        <v>0</v>
      </c>
      <c r="CS87" s="48">
        <f>SUMIFS('Detalii blocuri'!$N:$N,'Detalii blocuri'!$E:$E,$C87,'Detalii blocuri'!$F:$F,$D87,'Detalii blocuri'!$AB:$AB,CE$4)</f>
        <v>0</v>
      </c>
      <c r="CT87" s="110">
        <f>SUMIFS('Detalii blocuri'!$N:$N,'Detalii blocuri'!$E:$E,$C87,'Detalii blocuri'!$F:$F,$D87,'Detalii blocuri'!$AB:$AB,CF$4)</f>
        <v>0</v>
      </c>
      <c r="CU87" s="110">
        <f>SUMIFS('Detalii blocuri'!$N:$N,'Detalii blocuri'!$E:$E,$C87,'Detalii blocuri'!$F:$F,$D87,'Detalii blocuri'!$AB:$AB,CG$4)</f>
        <v>0</v>
      </c>
      <c r="CV87" s="48">
        <f>SUMIFS('Detalii blocuri'!$N:$N,'Detalii blocuri'!$E:$E,$C87,'Detalii blocuri'!$F:$F,$D87,'Detalii blocuri'!$AB:$AB,CH$4)</f>
        <v>0</v>
      </c>
      <c r="CW87" s="110">
        <f>SUMIFS('Detalii blocuri'!$N:$N,'Detalii blocuri'!$E:$E,$C87,'Detalii blocuri'!$F:$F,$D87,'Detalii blocuri'!$AB:$AB,CI$4)</f>
        <v>0</v>
      </c>
      <c r="CX87" s="110">
        <f>SUMIFS('Detalii blocuri'!$N:$N,'Detalii blocuri'!$E:$E,$C87,'Detalii blocuri'!$F:$F,$D87,'Detalii blocuri'!$AB:$AB,CJ$4)</f>
        <v>0</v>
      </c>
      <c r="CY87" s="111">
        <f>COUNTIFS('Detalii blocuri'!$E:$E,$C87,'Detalii blocuri'!$F:$F,$D87,'Detalii blocuri'!$L:$L,CY$3)</f>
        <v>0</v>
      </c>
      <c r="CZ87" s="112">
        <f>COUNTIFS('Detalii blocuri'!$E:$E,$C87,'Detalii blocuri'!$F:$F,$D87,'Detalii blocuri'!$L:$L,CZ$3)</f>
        <v>0</v>
      </c>
      <c r="DA87" s="112">
        <f>COUNTIFS('Detalii blocuri'!$E:$E,$C87,'Detalii blocuri'!$F:$F,$D87,'Detalii blocuri'!$L:$L,DA$3)</f>
        <v>0</v>
      </c>
      <c r="DB87" s="112">
        <f>COUNTIFS('Detalii blocuri'!$E:$E,$C87,'Detalii blocuri'!$F:$F,$D87,'Detalii blocuri'!$L:$L,DB$3)</f>
        <v>0</v>
      </c>
      <c r="DC87" s="112">
        <f>COUNTIFS('Detalii blocuri'!$E:$E,$C87,'Detalii blocuri'!$F:$F,$D87,'Detalii blocuri'!$L:$L,DC$3)</f>
        <v>0</v>
      </c>
      <c r="DD87" s="140">
        <f>COUNTIFS('Detalii blocuri'!$E:$E,$C87,'Detalii blocuri'!$F:$F,$D87,'Detalii blocuri'!$L:$L,DD$3)</f>
        <v>0</v>
      </c>
      <c r="DE87" s="112">
        <f>COUNTIFS('Detalii blocuri'!$E:$E,$C87,'Detalii blocuri'!$F:$F,$D87,'Detalii blocuri'!$L:$L,DE$3)</f>
        <v>0</v>
      </c>
      <c r="DF87" s="112">
        <f>COUNTIFS('Detalii blocuri'!$E:$E,$C87,'Detalii blocuri'!$F:$F,$D87,'Detalii blocuri'!$L:$L,DF$3)</f>
        <v>0</v>
      </c>
      <c r="DG87" s="112">
        <f>COUNTIFS('Detalii blocuri'!$E:$E,$C87,'Detalii blocuri'!$F:$F,$D87,'Detalii blocuri'!$L:$L,DG$3)</f>
        <v>0</v>
      </c>
      <c r="DH87" s="112">
        <f>COUNTIFS('Detalii blocuri'!$E:$E,$C87,'Detalii blocuri'!$F:$F,$D87,'Detalii blocuri'!$L:$L,DH$3)</f>
        <v>0</v>
      </c>
      <c r="DI87" s="140">
        <f>COUNTIFS('Detalii blocuri'!$E:$E,$C87,'Detalii blocuri'!$F:$F,$D87,'Detalii blocuri'!$L:$L,DI$3)</f>
        <v>0</v>
      </c>
      <c r="DJ87" s="112">
        <f>COUNTIFS('Detalii blocuri'!$E:$E,$C87,'Detalii blocuri'!$F:$F,$D87,'Detalii blocuri'!$L:$L,DJ$3)</f>
        <v>0</v>
      </c>
      <c r="DK87" s="112">
        <f>COUNTIFS('Detalii blocuri'!$E:$E,$C87,'Detalii blocuri'!$F:$F,$D87,'Detalii blocuri'!$L:$L,DK$3)</f>
        <v>0</v>
      </c>
      <c r="DL87" s="112">
        <f>COUNTIFS('Detalii blocuri'!$E:$E,$C87,'Detalii blocuri'!$F:$F,$D87,'Detalii blocuri'!$L:$L,DL$3)</f>
        <v>0</v>
      </c>
      <c r="DM87" s="112">
        <f>COUNTIFS('Detalii blocuri'!$E:$E,$C87,'Detalii blocuri'!$F:$F,$D87,'Detalii blocuri'!$L:$L,DM$3)</f>
        <v>0</v>
      </c>
      <c r="DN87" s="140">
        <f>COUNTIFS('Detalii blocuri'!$E:$E,$C87,'Detalii blocuri'!$F:$F,$D87,'Detalii blocuri'!$L:$L,DN$3)</f>
        <v>0</v>
      </c>
      <c r="DO87" s="112">
        <f>COUNTIFS('Detalii blocuri'!$E:$E,$C87,'Detalii blocuri'!$F:$F,$D87,'Detalii blocuri'!$L:$L,DO$3)</f>
        <v>0</v>
      </c>
      <c r="DP87" s="112">
        <f>COUNTIFS('Detalii blocuri'!$E:$E,$C87,'Detalii blocuri'!$F:$F,$D87,'Detalii blocuri'!$L:$L,DP$3)</f>
        <v>0</v>
      </c>
      <c r="DQ87" s="112">
        <f>COUNTIFS('Detalii blocuri'!$E:$E,$C87,'Detalii blocuri'!$F:$F,$D87,'Detalii blocuri'!$L:$L,DQ$3)</f>
        <v>0</v>
      </c>
      <c r="DR87" s="112">
        <f>COUNTIFS('Detalii blocuri'!$E:$E,$C87,'Detalii blocuri'!$F:$F,$D87,'Detalii blocuri'!$L:$L,DR$3)</f>
        <v>0</v>
      </c>
      <c r="DS87" s="140">
        <f>COUNTIFS('Detalii blocuri'!$E:$E,$C87,'Detalii blocuri'!$F:$F,$D87,'Detalii blocuri'!$L:$L,DS$3)</f>
        <v>0</v>
      </c>
      <c r="DT87" s="112">
        <f>COUNTIFS('Detalii blocuri'!$E:$E,$C87,'Detalii blocuri'!$F:$F,$D87,'Detalii blocuri'!$L:$L,DT$3)</f>
        <v>0</v>
      </c>
      <c r="DU87" s="112">
        <f>COUNTIFS('Detalii blocuri'!$E:$E,$C87,'Detalii blocuri'!$F:$F,$D87,'Detalii blocuri'!$L:$L,DU$3)</f>
        <v>0</v>
      </c>
      <c r="DV87" s="112">
        <f>COUNTIFS('Detalii blocuri'!$E:$E,$C87,'Detalii blocuri'!$F:$F,$D87,'Detalii blocuri'!$L:$L,DV$3)</f>
        <v>0</v>
      </c>
      <c r="DW87" s="112">
        <f>COUNTIFS('Detalii blocuri'!$E:$E,$C87,'Detalii blocuri'!$F:$F,$D87,'Detalii blocuri'!$L:$L,DW$3)</f>
        <v>0</v>
      </c>
      <c r="DX87" s="140">
        <f>COUNTIFS('Detalii blocuri'!$E:$E,$C87,'Detalii blocuri'!$F:$F,$D87,'Detalii blocuri'!$L:$L,DX$3)</f>
        <v>0</v>
      </c>
      <c r="DY87" s="112">
        <f>COUNTIFS('Detalii blocuri'!$E:$E,$C87,'Detalii blocuri'!$F:$F,$D87,'Detalii blocuri'!$L:$L,DY$3)</f>
        <v>0</v>
      </c>
      <c r="DZ87" s="112">
        <f>COUNTIFS('Detalii blocuri'!$E:$E,$C87,'Detalii blocuri'!$F:$F,$D87,'Detalii blocuri'!$L:$L,DZ$3)</f>
        <v>0</v>
      </c>
      <c r="EA87" s="112">
        <f>COUNTIFS('Detalii blocuri'!$E:$E,$C87,'Detalii blocuri'!$F:$F,$D87,'Detalii blocuri'!$L:$L,EA$3)</f>
        <v>0</v>
      </c>
    </row>
    <row r="88" spans="1:132">
      <c r="B88" s="258" t="s">
        <v>650</v>
      </c>
      <c r="C88" s="363" t="s">
        <v>206</v>
      </c>
      <c r="D88" s="261" t="s">
        <v>1099</v>
      </c>
      <c r="E88" s="261"/>
      <c r="F88" s="262" t="s">
        <v>1054</v>
      </c>
      <c r="G88" s="300" t="s">
        <v>9</v>
      </c>
      <c r="H88" s="257" t="s">
        <v>9</v>
      </c>
      <c r="I88" s="318"/>
      <c r="J88" s="259">
        <v>47.22</v>
      </c>
      <c r="K88" s="259">
        <v>23.75</v>
      </c>
      <c r="L88" s="319">
        <v>2311</v>
      </c>
      <c r="M88" s="320">
        <v>2008</v>
      </c>
      <c r="N88" s="320">
        <v>2143</v>
      </c>
      <c r="O88" s="320">
        <v>2286</v>
      </c>
      <c r="P88" s="320"/>
      <c r="Q88" s="320"/>
      <c r="R88" s="320"/>
      <c r="S88" s="320"/>
      <c r="T88" s="320"/>
      <c r="U88" s="320"/>
      <c r="V88" s="321"/>
      <c r="W88" s="334">
        <f t="shared" si="29"/>
        <v>1.010936132983377</v>
      </c>
      <c r="X88" s="335" t="str">
        <f t="shared" si="30"/>
        <v/>
      </c>
      <c r="Y88" s="301"/>
      <c r="Z88" s="301"/>
      <c r="AA88" s="301">
        <f t="shared" si="33"/>
        <v>0</v>
      </c>
      <c r="AB88" s="68">
        <f t="shared" si="31"/>
        <v>0</v>
      </c>
      <c r="AC88" s="301" t="e">
        <f t="shared" si="32"/>
        <v>#DIV/0!</v>
      </c>
      <c r="AD88" s="301">
        <v>3</v>
      </c>
      <c r="AE88" s="322"/>
      <c r="AF88" s="323" t="e">
        <f>COUNTIFS('Detalii blocuri'!AI:AI,"*/planuri*",'Detalii blocuri'!E:E,C88,'Detalii blocuri'!F:F,D88)/AJ88</f>
        <v>#DIV/0!</v>
      </c>
      <c r="AG88" s="324" t="e">
        <f>COUNTIFS('Detalii blocuri'!K:K,"&gt;0",'Detalii blocuri'!E:E,C88,'Detalii blocuri'!F:F,D88)/AJ88</f>
        <v>#DIV/0!</v>
      </c>
      <c r="AH88" s="324" t="e">
        <f>COUNTIFS('Detalii blocuri'!N:N,"&gt;0",'Detalii blocuri'!E:E,C88,'Detalii blocuri'!F:F,D88)/AJ88</f>
        <v>#DIV/0!</v>
      </c>
      <c r="AI88" s="325" t="e">
        <f t="shared" si="34"/>
        <v>#DIV/0!</v>
      </c>
      <c r="AJ88" s="326">
        <f>COUNTIFS('Detalii blocuri'!C:C,"&gt;0",'Detalii blocuri'!E:E,C88,'Detalii blocuri'!F:F,D88)</f>
        <v>0</v>
      </c>
      <c r="AK88" s="47">
        <f>SUMIFS('Detalii blocuri'!K:K,'Detalii blocuri'!E:E,C88,'Detalii blocuri'!F:F,D88)</f>
        <v>0</v>
      </c>
      <c r="AL88" s="47">
        <f>SUMIFS('Detalii blocuri'!N:N,'Detalii blocuri'!E:E,C88,'Detalii blocuri'!F:F,D88)</f>
        <v>0</v>
      </c>
      <c r="AM88" s="327" t="e">
        <f t="shared" si="35"/>
        <v>#DIV/0!</v>
      </c>
      <c r="AN88" s="65" t="e">
        <f>COUNTIFS('Detalii blocuri'!C:C,"&gt;0",'Detalii blocuri'!J:J,"da*",'Detalii blocuri'!E:E,C88,'Detalii blocuri'!F:F,D88)/AJ88</f>
        <v>#DIV/0!</v>
      </c>
      <c r="AO88" s="66" t="e">
        <f>SUMIFS('Detalii blocuri'!K:K,'Detalii blocuri'!J:J,"da*",'Detalii blocuri'!E:E,C88,'Detalii blocuri'!F:F,D88)/AK88</f>
        <v>#DIV/0!</v>
      </c>
      <c r="AP88" s="67" t="e">
        <f>SUMIFS('Detalii blocuri'!N:N,'Detalii blocuri'!J:J,"da*",'Detalii blocuri'!E:E,C88,'Detalii blocuri'!F:F,D88)/AL88</f>
        <v>#DIV/0!</v>
      </c>
      <c r="AQ88" s="328" t="e">
        <f>SUMIFS('Detalii blocuri'!N:N,'Detalii blocuri'!AD:AD,"*cf1*",'Detalii blocuri'!E:E,C88,'Detalii blocuri'!F:F,D88)/AL88</f>
        <v>#DIV/0!</v>
      </c>
      <c r="AR88" s="329" t="e">
        <f>SUMIFS('Detalii blocuri'!N:N,'Detalii blocuri'!AD:AD,"*cf2*",'Detalii blocuri'!E:E,C88,'Detalii blocuri'!F:F,D88)/AL88</f>
        <v>#DIV/0!</v>
      </c>
      <c r="AS88" s="330" t="e">
        <f>SUMIFS('Detalii blocuri'!N:N,'Detalii blocuri'!AD:AD,"*cf3*",'Detalii blocuri'!E:E,C88,'Detalii blocuri'!F:F,D88)/AL88</f>
        <v>#DIV/0!</v>
      </c>
      <c r="AT88" s="330" t="e">
        <f>SUMIFS('Detalii blocuri'!N:N,'Detalii blocuri'!AD:AD,"*cămin*",'Detalii blocuri'!E:E,C88,'Detalii blocuri'!F:F,D88)/AL88</f>
        <v>#DIV/0!</v>
      </c>
      <c r="AU88" s="330" t="e">
        <f t="shared" si="36"/>
        <v>#DIV/0!</v>
      </c>
      <c r="AV88" s="331">
        <f>SUMIFS('Detalii blocuri'!O:O,'Detalii blocuri'!E:E,C88,'Detalii blocuri'!F:F,D88)</f>
        <v>0</v>
      </c>
      <c r="AW88" s="332">
        <f>SUMIFS('Detalii blocuri'!P:P,'Detalii blocuri'!E:E,C88,'Detalii blocuri'!F:F,D88)</f>
        <v>0</v>
      </c>
      <c r="AX88" s="332">
        <f>SUMIFS('Detalii blocuri'!Q:Q,'Detalii blocuri'!E:E,C88,'Detalii blocuri'!F:F,D88)</f>
        <v>0</v>
      </c>
      <c r="AY88" s="332">
        <f>SUMIFS('Detalii blocuri'!R:R,'Detalii blocuri'!E:E,C88,'Detalii blocuri'!F:F,D88)</f>
        <v>0</v>
      </c>
      <c r="AZ88" s="332">
        <f>SUMIFS('Detalii blocuri'!S:S,'Detalii blocuri'!E:E,C88,'Detalii blocuri'!F:F,D88)</f>
        <v>0</v>
      </c>
      <c r="BA88" s="332">
        <f>SUMIFS('Detalii blocuri'!T:T,'Detalii blocuri'!E:E,C88,'Detalii blocuri'!F:F,D88)</f>
        <v>0</v>
      </c>
      <c r="BB88" s="333">
        <f t="shared" si="37"/>
        <v>0</v>
      </c>
      <c r="BC88" s="100" t="e">
        <f t="shared" si="38"/>
        <v>#DIV/0!</v>
      </c>
      <c r="BD88" s="97" t="e">
        <f t="shared" si="39"/>
        <v>#DIV/0!</v>
      </c>
      <c r="BE88" s="97" t="e">
        <f t="shared" si="40"/>
        <v>#DIV/0!</v>
      </c>
      <c r="BF88" s="97" t="e">
        <f t="shared" si="41"/>
        <v>#DIV/0!</v>
      </c>
      <c r="BG88" s="97" t="e">
        <f t="shared" si="42"/>
        <v>#DIV/0!</v>
      </c>
      <c r="BH88" s="98" t="e">
        <f t="shared" si="43"/>
        <v>#DIV/0!</v>
      </c>
      <c r="BI88" s="105">
        <f>COUNTIFS('Detalii blocuri'!$E:$E,$C88,'Detalii blocuri'!$F:$F,$D88,'Detalii blocuri'!$AB:$AB,BI$4)</f>
        <v>0</v>
      </c>
      <c r="BJ88" s="106">
        <f>COUNTIFS('Detalii blocuri'!$E:$E,$C88,'Detalii blocuri'!$F:$F,$D88,'Detalii blocuri'!$AB:$AB,BJ$4)</f>
        <v>0</v>
      </c>
      <c r="BK88" s="106">
        <f>COUNTIFS('Detalii blocuri'!$E:$E,$C88,'Detalii blocuri'!$F:$F,$D88,'Detalii blocuri'!$AB:$AB,BK$4)</f>
        <v>0</v>
      </c>
      <c r="BL88" s="106">
        <f>COUNTIFS('Detalii blocuri'!$E:$E,$C88,'Detalii blocuri'!$F:$F,$D88,'Detalii blocuri'!$AB:$AB,BL$4)</f>
        <v>0</v>
      </c>
      <c r="BM88" s="106">
        <f>COUNTIFS('Detalii blocuri'!$E:$E,$C88,'Detalii blocuri'!$F:$F,$D88,'Detalii blocuri'!$AB:$AB,BM$4)</f>
        <v>0</v>
      </c>
      <c r="BN88" s="45">
        <f>COUNTIFS('Detalii blocuri'!$E:$E,$C88,'Detalii blocuri'!$F:$F,$D88,'Detalii blocuri'!$AB:$AB,BN$4)</f>
        <v>0</v>
      </c>
      <c r="BO88" s="106">
        <f>COUNTIFS('Detalii blocuri'!$E:$E,$C88,'Detalii blocuri'!$F:$F,$D88,'Detalii blocuri'!$AB:$AB,BO$4)</f>
        <v>0</v>
      </c>
      <c r="BP88" s="106">
        <f>COUNTIFS('Detalii blocuri'!$E:$E,$C88,'Detalii blocuri'!$F:$F,$D88,'Detalii blocuri'!$AB:$AB,BP$4)</f>
        <v>0</v>
      </c>
      <c r="BQ88" s="45">
        <f>COUNTIFS('Detalii blocuri'!$E:$E,$C88,'Detalii blocuri'!$F:$F,$D88,'Detalii blocuri'!$AB:$AB,BQ$4)</f>
        <v>0</v>
      </c>
      <c r="BR88" s="106">
        <f>COUNTIFS('Detalii blocuri'!$E:$E,$C88,'Detalii blocuri'!$F:$F,$D88,'Detalii blocuri'!$AB:$AB,BR$4)</f>
        <v>0</v>
      </c>
      <c r="BS88" s="106">
        <f>COUNTIFS('Detalii blocuri'!$E:$E,$C88,'Detalii blocuri'!$F:$F,$D88,'Detalii blocuri'!$AB:$AB,BS$4)</f>
        <v>0</v>
      </c>
      <c r="BT88" s="45">
        <f>COUNTIFS('Detalii blocuri'!$E:$E,$C88,'Detalii blocuri'!$F:$F,$D88,'Detalii blocuri'!$AB:$AB,BT$4)</f>
        <v>0</v>
      </c>
      <c r="BU88" s="106">
        <f>COUNTIFS('Detalii blocuri'!$E:$E,$C88,'Detalii blocuri'!$F:$F,$D88,'Detalii blocuri'!$AB:$AB,BU$4)</f>
        <v>0</v>
      </c>
      <c r="BV88" s="106">
        <f>COUNTIFS('Detalii blocuri'!$E:$E,$C88,'Detalii blocuri'!$F:$F,$D88,'Detalii blocuri'!$AB:$AB,BV$4)</f>
        <v>0</v>
      </c>
      <c r="BW88" s="107">
        <f>SUMIFS('Detalii blocuri'!$K:$K,'Detalii blocuri'!$E:$E,$C88,'Detalii blocuri'!$F:$F,$D88,'Detalii blocuri'!$AB:$AB,BW$4)</f>
        <v>0</v>
      </c>
      <c r="BX88" s="108">
        <f>SUMIFS('Detalii blocuri'!$K:$K,'Detalii blocuri'!$E:$E,$C88,'Detalii blocuri'!$F:$F,$D88,'Detalii blocuri'!$AB:$AB,BX$4)</f>
        <v>0</v>
      </c>
      <c r="BY88" s="108">
        <f>SUMIFS('Detalii blocuri'!$K:$K,'Detalii blocuri'!$E:$E,$C88,'Detalii blocuri'!$F:$F,$D88,'Detalii blocuri'!$AB:$AB,BY$4)</f>
        <v>0</v>
      </c>
      <c r="BZ88" s="108">
        <f>SUMIFS('Detalii blocuri'!$K:$K,'Detalii blocuri'!$E:$E,$C88,'Detalii blocuri'!$F:$F,$D88,'Detalii blocuri'!$AB:$AB,BZ$4)</f>
        <v>0</v>
      </c>
      <c r="CA88" s="108">
        <f>SUMIFS('Detalii blocuri'!$K:$K,'Detalii blocuri'!$E:$E,$C88,'Detalii blocuri'!$F:$F,$D88,'Detalii blocuri'!$AB:$AB,CA$4)</f>
        <v>0</v>
      </c>
      <c r="CB88" s="46">
        <f>SUMIFS('Detalii blocuri'!$K:$K,'Detalii blocuri'!$E:$E,$C88,'Detalii blocuri'!$F:$F,$D88,'Detalii blocuri'!$AB:$AB,CB$4)</f>
        <v>0</v>
      </c>
      <c r="CC88" s="108">
        <f>SUMIFS('Detalii blocuri'!$K:$K,'Detalii blocuri'!$E:$E,$C88,'Detalii blocuri'!$F:$F,$D88,'Detalii blocuri'!$AB:$AB,CC$4)</f>
        <v>0</v>
      </c>
      <c r="CD88" s="108">
        <f>SUMIFS('Detalii blocuri'!$K:$K,'Detalii blocuri'!$E:$E,$C88,'Detalii blocuri'!$F:$F,$D88,'Detalii blocuri'!$AB:$AB,CD$4)</f>
        <v>0</v>
      </c>
      <c r="CE88" s="46">
        <f>SUMIFS('Detalii blocuri'!$K:$K,'Detalii blocuri'!$E:$E,$C88,'Detalii blocuri'!$F:$F,$D88,'Detalii blocuri'!$AB:$AB,CE$4)</f>
        <v>0</v>
      </c>
      <c r="CF88" s="108">
        <f>SUMIFS('Detalii blocuri'!$K:$K,'Detalii blocuri'!$E:$E,$C88,'Detalii blocuri'!$F:$F,$D88,'Detalii blocuri'!$AB:$AB,CF$4)</f>
        <v>0</v>
      </c>
      <c r="CG88" s="108">
        <f>SUMIFS('Detalii blocuri'!$K:$K,'Detalii blocuri'!$E:$E,$C88,'Detalii blocuri'!$F:$F,$D88,'Detalii blocuri'!$AB:$AB,CG$4)</f>
        <v>0</v>
      </c>
      <c r="CH88" s="46">
        <f>SUMIFS('Detalii blocuri'!$K:$K,'Detalii blocuri'!$E:$E,$C88,'Detalii blocuri'!$F:$F,$D88,'Detalii blocuri'!$AB:$AB,CH$4)</f>
        <v>0</v>
      </c>
      <c r="CI88" s="108">
        <f>SUMIFS('Detalii blocuri'!$K:$K,'Detalii blocuri'!$E:$E,$C88,'Detalii blocuri'!$F:$F,$D88,'Detalii blocuri'!$AB:$AB,CI$4)</f>
        <v>0</v>
      </c>
      <c r="CJ88" s="108">
        <f>SUMIFS('Detalii blocuri'!$K:$K,'Detalii blocuri'!$E:$E,$C88,'Detalii blocuri'!$F:$F,$D88,'Detalii blocuri'!$AB:$AB,CJ$4)</f>
        <v>0</v>
      </c>
      <c r="CK88" s="109">
        <f>SUMIFS('Detalii blocuri'!$N:$N,'Detalii blocuri'!$E:$E,$C88,'Detalii blocuri'!$F:$F,$D88,'Detalii blocuri'!$AB:$AB,BW$4)</f>
        <v>0</v>
      </c>
      <c r="CL88" s="110">
        <f>SUMIFS('Detalii blocuri'!$N:$N,'Detalii blocuri'!$E:$E,$C88,'Detalii blocuri'!$F:$F,$D88,'Detalii blocuri'!$AB:$AB,BX$4)</f>
        <v>0</v>
      </c>
      <c r="CM88" s="110">
        <f>SUMIFS('Detalii blocuri'!$N:$N,'Detalii blocuri'!$E:$E,$C88,'Detalii blocuri'!$F:$F,$D88,'Detalii blocuri'!$AB:$AB,BY$4)</f>
        <v>0</v>
      </c>
      <c r="CN88" s="110">
        <f>SUMIFS('Detalii blocuri'!$N:$N,'Detalii blocuri'!$E:$E,$C88,'Detalii blocuri'!$F:$F,$D88,'Detalii blocuri'!$AB:$AB,BZ$4)</f>
        <v>0</v>
      </c>
      <c r="CO88" s="110">
        <f>SUMIFS('Detalii blocuri'!$N:$N,'Detalii blocuri'!$E:$E,$C88,'Detalii blocuri'!$F:$F,$D88,'Detalii blocuri'!$AB:$AB,CA$4)</f>
        <v>0</v>
      </c>
      <c r="CP88" s="48">
        <f>SUMIFS('Detalii blocuri'!$N:$N,'Detalii blocuri'!$E:$E,$C88,'Detalii blocuri'!$F:$F,$D88,'Detalii blocuri'!$AB:$AB,CB$4)</f>
        <v>0</v>
      </c>
      <c r="CQ88" s="110">
        <f>SUMIFS('Detalii blocuri'!$N:$N,'Detalii blocuri'!$E:$E,$C88,'Detalii blocuri'!$F:$F,$D88,'Detalii blocuri'!$AB:$AB,CC$4)</f>
        <v>0</v>
      </c>
      <c r="CR88" s="110">
        <f>SUMIFS('Detalii blocuri'!$N:$N,'Detalii blocuri'!$E:$E,$C88,'Detalii blocuri'!$F:$F,$D88,'Detalii blocuri'!$AB:$AB,CD$4)</f>
        <v>0</v>
      </c>
      <c r="CS88" s="48">
        <f>SUMIFS('Detalii blocuri'!$N:$N,'Detalii blocuri'!$E:$E,$C88,'Detalii blocuri'!$F:$F,$D88,'Detalii blocuri'!$AB:$AB,CE$4)</f>
        <v>0</v>
      </c>
      <c r="CT88" s="110">
        <f>SUMIFS('Detalii blocuri'!$N:$N,'Detalii blocuri'!$E:$E,$C88,'Detalii blocuri'!$F:$F,$D88,'Detalii blocuri'!$AB:$AB,CF$4)</f>
        <v>0</v>
      </c>
      <c r="CU88" s="110">
        <f>SUMIFS('Detalii blocuri'!$N:$N,'Detalii blocuri'!$E:$E,$C88,'Detalii blocuri'!$F:$F,$D88,'Detalii blocuri'!$AB:$AB,CG$4)</f>
        <v>0</v>
      </c>
      <c r="CV88" s="48">
        <f>SUMIFS('Detalii blocuri'!$N:$N,'Detalii blocuri'!$E:$E,$C88,'Detalii blocuri'!$F:$F,$D88,'Detalii blocuri'!$AB:$AB,CH$4)</f>
        <v>0</v>
      </c>
      <c r="CW88" s="110">
        <f>SUMIFS('Detalii blocuri'!$N:$N,'Detalii blocuri'!$E:$E,$C88,'Detalii blocuri'!$F:$F,$D88,'Detalii blocuri'!$AB:$AB,CI$4)</f>
        <v>0</v>
      </c>
      <c r="CX88" s="110">
        <f>SUMIFS('Detalii blocuri'!$N:$N,'Detalii blocuri'!$E:$E,$C88,'Detalii blocuri'!$F:$F,$D88,'Detalii blocuri'!$AB:$AB,CJ$4)</f>
        <v>0</v>
      </c>
      <c r="CY88" s="111">
        <f>COUNTIFS('Detalii blocuri'!$E:$E,$C88,'Detalii blocuri'!$F:$F,$D88,'Detalii blocuri'!$L:$L,CY$3)</f>
        <v>0</v>
      </c>
      <c r="CZ88" s="112">
        <f>COUNTIFS('Detalii blocuri'!$E:$E,$C88,'Detalii blocuri'!$F:$F,$D88,'Detalii blocuri'!$L:$L,CZ$3)</f>
        <v>0</v>
      </c>
      <c r="DA88" s="112">
        <f>COUNTIFS('Detalii blocuri'!$E:$E,$C88,'Detalii blocuri'!$F:$F,$D88,'Detalii blocuri'!$L:$L,DA$3)</f>
        <v>0</v>
      </c>
      <c r="DB88" s="112">
        <f>COUNTIFS('Detalii blocuri'!$E:$E,$C88,'Detalii blocuri'!$F:$F,$D88,'Detalii blocuri'!$L:$L,DB$3)</f>
        <v>0</v>
      </c>
      <c r="DC88" s="112">
        <f>COUNTIFS('Detalii blocuri'!$E:$E,$C88,'Detalii blocuri'!$F:$F,$D88,'Detalii blocuri'!$L:$L,DC$3)</f>
        <v>0</v>
      </c>
      <c r="DD88" s="140">
        <f>COUNTIFS('Detalii blocuri'!$E:$E,$C88,'Detalii blocuri'!$F:$F,$D88,'Detalii blocuri'!$L:$L,DD$3)</f>
        <v>0</v>
      </c>
      <c r="DE88" s="112">
        <f>COUNTIFS('Detalii blocuri'!$E:$E,$C88,'Detalii blocuri'!$F:$F,$D88,'Detalii blocuri'!$L:$L,DE$3)</f>
        <v>0</v>
      </c>
      <c r="DF88" s="112">
        <f>COUNTIFS('Detalii blocuri'!$E:$E,$C88,'Detalii blocuri'!$F:$F,$D88,'Detalii blocuri'!$L:$L,DF$3)</f>
        <v>0</v>
      </c>
      <c r="DG88" s="112">
        <f>COUNTIFS('Detalii blocuri'!$E:$E,$C88,'Detalii blocuri'!$F:$F,$D88,'Detalii blocuri'!$L:$L,DG$3)</f>
        <v>0</v>
      </c>
      <c r="DH88" s="112">
        <f>COUNTIFS('Detalii blocuri'!$E:$E,$C88,'Detalii blocuri'!$F:$F,$D88,'Detalii blocuri'!$L:$L,DH$3)</f>
        <v>0</v>
      </c>
      <c r="DI88" s="140">
        <f>COUNTIFS('Detalii blocuri'!$E:$E,$C88,'Detalii blocuri'!$F:$F,$D88,'Detalii blocuri'!$L:$L,DI$3)</f>
        <v>0</v>
      </c>
      <c r="DJ88" s="112">
        <f>COUNTIFS('Detalii blocuri'!$E:$E,$C88,'Detalii blocuri'!$F:$F,$D88,'Detalii blocuri'!$L:$L,DJ$3)</f>
        <v>0</v>
      </c>
      <c r="DK88" s="112">
        <f>COUNTIFS('Detalii blocuri'!$E:$E,$C88,'Detalii blocuri'!$F:$F,$D88,'Detalii blocuri'!$L:$L,DK$3)</f>
        <v>0</v>
      </c>
      <c r="DL88" s="112">
        <f>COUNTIFS('Detalii blocuri'!$E:$E,$C88,'Detalii blocuri'!$F:$F,$D88,'Detalii blocuri'!$L:$L,DL$3)</f>
        <v>0</v>
      </c>
      <c r="DM88" s="112">
        <f>COUNTIFS('Detalii blocuri'!$E:$E,$C88,'Detalii blocuri'!$F:$F,$D88,'Detalii blocuri'!$L:$L,DM$3)</f>
        <v>0</v>
      </c>
      <c r="DN88" s="140">
        <f>COUNTIFS('Detalii blocuri'!$E:$E,$C88,'Detalii blocuri'!$F:$F,$D88,'Detalii blocuri'!$L:$L,DN$3)</f>
        <v>0</v>
      </c>
      <c r="DO88" s="112">
        <f>COUNTIFS('Detalii blocuri'!$E:$E,$C88,'Detalii blocuri'!$F:$F,$D88,'Detalii blocuri'!$L:$L,DO$3)</f>
        <v>0</v>
      </c>
      <c r="DP88" s="112">
        <f>COUNTIFS('Detalii blocuri'!$E:$E,$C88,'Detalii blocuri'!$F:$F,$D88,'Detalii blocuri'!$L:$L,DP$3)</f>
        <v>0</v>
      </c>
      <c r="DQ88" s="112">
        <f>COUNTIFS('Detalii blocuri'!$E:$E,$C88,'Detalii blocuri'!$F:$F,$D88,'Detalii blocuri'!$L:$L,DQ$3)</f>
        <v>0</v>
      </c>
      <c r="DR88" s="112">
        <f>COUNTIFS('Detalii blocuri'!$E:$E,$C88,'Detalii blocuri'!$F:$F,$D88,'Detalii blocuri'!$L:$L,DR$3)</f>
        <v>0</v>
      </c>
      <c r="DS88" s="140">
        <f>COUNTIFS('Detalii blocuri'!$E:$E,$C88,'Detalii blocuri'!$F:$F,$D88,'Detalii blocuri'!$L:$L,DS$3)</f>
        <v>0</v>
      </c>
      <c r="DT88" s="112">
        <f>COUNTIFS('Detalii blocuri'!$E:$E,$C88,'Detalii blocuri'!$F:$F,$D88,'Detalii blocuri'!$L:$L,DT$3)</f>
        <v>0</v>
      </c>
      <c r="DU88" s="112">
        <f>COUNTIFS('Detalii blocuri'!$E:$E,$C88,'Detalii blocuri'!$F:$F,$D88,'Detalii blocuri'!$L:$L,DU$3)</f>
        <v>0</v>
      </c>
      <c r="DV88" s="112">
        <f>COUNTIFS('Detalii blocuri'!$E:$E,$C88,'Detalii blocuri'!$F:$F,$D88,'Detalii blocuri'!$L:$L,DV$3)</f>
        <v>0</v>
      </c>
      <c r="DW88" s="112">
        <f>COUNTIFS('Detalii blocuri'!$E:$E,$C88,'Detalii blocuri'!$F:$F,$D88,'Detalii blocuri'!$L:$L,DW$3)</f>
        <v>0</v>
      </c>
      <c r="DX88" s="140">
        <f>COUNTIFS('Detalii blocuri'!$E:$E,$C88,'Detalii blocuri'!$F:$F,$D88,'Detalii blocuri'!$L:$L,DX$3)</f>
        <v>0</v>
      </c>
      <c r="DY88" s="112">
        <f>COUNTIFS('Detalii blocuri'!$E:$E,$C88,'Detalii blocuri'!$F:$F,$D88,'Detalii blocuri'!$L:$L,DY$3)</f>
        <v>0</v>
      </c>
      <c r="DZ88" s="112">
        <f>COUNTIFS('Detalii blocuri'!$E:$E,$C88,'Detalii blocuri'!$F:$F,$D88,'Detalii blocuri'!$L:$L,DZ$3)</f>
        <v>0</v>
      </c>
      <c r="EA88" s="112">
        <f>COUNTIFS('Detalii blocuri'!$E:$E,$C88,'Detalii blocuri'!$F:$F,$D88,'Detalii blocuri'!$L:$L,EA$3)</f>
        <v>0</v>
      </c>
    </row>
    <row r="89" spans="1:132">
      <c r="B89" s="258" t="s">
        <v>650</v>
      </c>
      <c r="C89" s="363" t="s">
        <v>206</v>
      </c>
      <c r="D89" s="261" t="s">
        <v>1100</v>
      </c>
      <c r="E89" s="261"/>
      <c r="F89" s="262" t="s">
        <v>1054</v>
      </c>
      <c r="G89" s="300" t="s">
        <v>9</v>
      </c>
      <c r="H89" s="257" t="s">
        <v>9</v>
      </c>
      <c r="I89" s="318"/>
      <c r="J89" s="259">
        <v>46.65</v>
      </c>
      <c r="K89" s="259">
        <v>23.35</v>
      </c>
      <c r="L89" s="319">
        <v>871</v>
      </c>
      <c r="M89" s="320">
        <v>888</v>
      </c>
      <c r="N89" s="320">
        <v>1026</v>
      </c>
      <c r="O89" s="320">
        <v>1172</v>
      </c>
      <c r="P89" s="320"/>
      <c r="Q89" s="320"/>
      <c r="R89" s="320"/>
      <c r="S89" s="320"/>
      <c r="T89" s="320"/>
      <c r="U89" s="320"/>
      <c r="V89" s="321"/>
      <c r="W89" s="334">
        <f t="shared" si="29"/>
        <v>0.74317406143344711</v>
      </c>
      <c r="X89" s="335" t="str">
        <f t="shared" si="30"/>
        <v/>
      </c>
      <c r="Y89" s="301"/>
      <c r="Z89" s="301"/>
      <c r="AA89" s="301">
        <f t="shared" si="33"/>
        <v>0</v>
      </c>
      <c r="AB89" s="68">
        <f t="shared" si="31"/>
        <v>0</v>
      </c>
      <c r="AC89" s="301" t="e">
        <f t="shared" si="32"/>
        <v>#DIV/0!</v>
      </c>
      <c r="AD89" s="301">
        <v>3</v>
      </c>
      <c r="AE89" s="322"/>
      <c r="AF89" s="323" t="e">
        <f>COUNTIFS('Detalii blocuri'!AI:AI,"*/planuri*",'Detalii blocuri'!E:E,C89,'Detalii blocuri'!F:F,D89)/AJ89</f>
        <v>#DIV/0!</v>
      </c>
      <c r="AG89" s="324" t="e">
        <f>COUNTIFS('Detalii blocuri'!K:K,"&gt;0",'Detalii blocuri'!E:E,C89,'Detalii blocuri'!F:F,D89)/AJ89</f>
        <v>#DIV/0!</v>
      </c>
      <c r="AH89" s="324" t="e">
        <f>COUNTIFS('Detalii blocuri'!N:N,"&gt;0",'Detalii blocuri'!E:E,C89,'Detalii blocuri'!F:F,D89)/AJ89</f>
        <v>#DIV/0!</v>
      </c>
      <c r="AI89" s="325" t="e">
        <f t="shared" si="34"/>
        <v>#DIV/0!</v>
      </c>
      <c r="AJ89" s="326">
        <f>COUNTIFS('Detalii blocuri'!C:C,"&gt;0",'Detalii blocuri'!E:E,C89,'Detalii blocuri'!F:F,D89)</f>
        <v>0</v>
      </c>
      <c r="AK89" s="47">
        <f>SUMIFS('Detalii blocuri'!K:K,'Detalii blocuri'!E:E,C89,'Detalii blocuri'!F:F,D89)</f>
        <v>0</v>
      </c>
      <c r="AL89" s="47">
        <f>SUMIFS('Detalii blocuri'!N:N,'Detalii blocuri'!E:E,C89,'Detalii blocuri'!F:F,D89)</f>
        <v>0</v>
      </c>
      <c r="AM89" s="327" t="e">
        <f t="shared" si="35"/>
        <v>#DIV/0!</v>
      </c>
      <c r="AN89" s="65" t="e">
        <f>COUNTIFS('Detalii blocuri'!C:C,"&gt;0",'Detalii blocuri'!J:J,"da*",'Detalii blocuri'!E:E,C89,'Detalii blocuri'!F:F,D89)/AJ89</f>
        <v>#DIV/0!</v>
      </c>
      <c r="AO89" s="66" t="e">
        <f>SUMIFS('Detalii blocuri'!K:K,'Detalii blocuri'!J:J,"da*",'Detalii blocuri'!E:E,C89,'Detalii blocuri'!F:F,D89)/AK89</f>
        <v>#DIV/0!</v>
      </c>
      <c r="AP89" s="67" t="e">
        <f>SUMIFS('Detalii blocuri'!N:N,'Detalii blocuri'!J:J,"da*",'Detalii blocuri'!E:E,C89,'Detalii blocuri'!F:F,D89)/AL89</f>
        <v>#DIV/0!</v>
      </c>
      <c r="AQ89" s="328" t="e">
        <f>SUMIFS('Detalii blocuri'!N:N,'Detalii blocuri'!AD:AD,"*cf1*",'Detalii blocuri'!E:E,C89,'Detalii blocuri'!F:F,D89)/AL89</f>
        <v>#DIV/0!</v>
      </c>
      <c r="AR89" s="329" t="e">
        <f>SUMIFS('Detalii blocuri'!N:N,'Detalii blocuri'!AD:AD,"*cf2*",'Detalii blocuri'!E:E,C89,'Detalii blocuri'!F:F,D89)/AL89</f>
        <v>#DIV/0!</v>
      </c>
      <c r="AS89" s="330" t="e">
        <f>SUMIFS('Detalii blocuri'!N:N,'Detalii blocuri'!AD:AD,"*cf3*",'Detalii blocuri'!E:E,C89,'Detalii blocuri'!F:F,D89)/AL89</f>
        <v>#DIV/0!</v>
      </c>
      <c r="AT89" s="330" t="e">
        <f>SUMIFS('Detalii blocuri'!N:N,'Detalii blocuri'!AD:AD,"*cămin*",'Detalii blocuri'!E:E,C89,'Detalii blocuri'!F:F,D89)/AL89</f>
        <v>#DIV/0!</v>
      </c>
      <c r="AU89" s="330" t="e">
        <f t="shared" si="36"/>
        <v>#DIV/0!</v>
      </c>
      <c r="AV89" s="331">
        <f>SUMIFS('Detalii blocuri'!O:O,'Detalii blocuri'!E:E,C89,'Detalii blocuri'!F:F,D89)</f>
        <v>0</v>
      </c>
      <c r="AW89" s="332">
        <f>SUMIFS('Detalii blocuri'!P:P,'Detalii blocuri'!E:E,C89,'Detalii blocuri'!F:F,D89)</f>
        <v>0</v>
      </c>
      <c r="AX89" s="332">
        <f>SUMIFS('Detalii blocuri'!Q:Q,'Detalii blocuri'!E:E,C89,'Detalii blocuri'!F:F,D89)</f>
        <v>0</v>
      </c>
      <c r="AY89" s="332">
        <f>SUMIFS('Detalii blocuri'!R:R,'Detalii blocuri'!E:E,C89,'Detalii blocuri'!F:F,D89)</f>
        <v>0</v>
      </c>
      <c r="AZ89" s="332">
        <f>SUMIFS('Detalii blocuri'!S:S,'Detalii blocuri'!E:E,C89,'Detalii blocuri'!F:F,D89)</f>
        <v>0</v>
      </c>
      <c r="BA89" s="332">
        <f>SUMIFS('Detalii blocuri'!T:T,'Detalii blocuri'!E:E,C89,'Detalii blocuri'!F:F,D89)</f>
        <v>0</v>
      </c>
      <c r="BB89" s="333">
        <f t="shared" si="37"/>
        <v>0</v>
      </c>
      <c r="BC89" s="100" t="e">
        <f t="shared" si="38"/>
        <v>#DIV/0!</v>
      </c>
      <c r="BD89" s="97" t="e">
        <f t="shared" si="39"/>
        <v>#DIV/0!</v>
      </c>
      <c r="BE89" s="97" t="e">
        <f t="shared" si="40"/>
        <v>#DIV/0!</v>
      </c>
      <c r="BF89" s="97" t="e">
        <f t="shared" si="41"/>
        <v>#DIV/0!</v>
      </c>
      <c r="BG89" s="97" t="e">
        <f t="shared" si="42"/>
        <v>#DIV/0!</v>
      </c>
      <c r="BH89" s="98" t="e">
        <f t="shared" si="43"/>
        <v>#DIV/0!</v>
      </c>
      <c r="BI89" s="105">
        <f>COUNTIFS('Detalii blocuri'!$E:$E,$C89,'Detalii blocuri'!$F:$F,$D89,'Detalii blocuri'!$AB:$AB,BI$4)</f>
        <v>0</v>
      </c>
      <c r="BJ89" s="106">
        <f>COUNTIFS('Detalii blocuri'!$E:$E,$C89,'Detalii blocuri'!$F:$F,$D89,'Detalii blocuri'!$AB:$AB,BJ$4)</f>
        <v>0</v>
      </c>
      <c r="BK89" s="106">
        <f>COUNTIFS('Detalii blocuri'!$E:$E,$C89,'Detalii blocuri'!$F:$F,$D89,'Detalii blocuri'!$AB:$AB,BK$4)</f>
        <v>0</v>
      </c>
      <c r="BL89" s="106">
        <f>COUNTIFS('Detalii blocuri'!$E:$E,$C89,'Detalii blocuri'!$F:$F,$D89,'Detalii blocuri'!$AB:$AB,BL$4)</f>
        <v>0</v>
      </c>
      <c r="BM89" s="106">
        <f>COUNTIFS('Detalii blocuri'!$E:$E,$C89,'Detalii blocuri'!$F:$F,$D89,'Detalii blocuri'!$AB:$AB,BM$4)</f>
        <v>0</v>
      </c>
      <c r="BN89" s="45">
        <f>COUNTIFS('Detalii blocuri'!$E:$E,$C89,'Detalii blocuri'!$F:$F,$D89,'Detalii blocuri'!$AB:$AB,BN$4)</f>
        <v>0</v>
      </c>
      <c r="BO89" s="106">
        <f>COUNTIFS('Detalii blocuri'!$E:$E,$C89,'Detalii blocuri'!$F:$F,$D89,'Detalii blocuri'!$AB:$AB,BO$4)</f>
        <v>0</v>
      </c>
      <c r="BP89" s="106">
        <f>COUNTIFS('Detalii blocuri'!$E:$E,$C89,'Detalii blocuri'!$F:$F,$D89,'Detalii blocuri'!$AB:$AB,BP$4)</f>
        <v>0</v>
      </c>
      <c r="BQ89" s="45">
        <f>COUNTIFS('Detalii blocuri'!$E:$E,$C89,'Detalii blocuri'!$F:$F,$D89,'Detalii blocuri'!$AB:$AB,BQ$4)</f>
        <v>0</v>
      </c>
      <c r="BR89" s="106">
        <f>COUNTIFS('Detalii blocuri'!$E:$E,$C89,'Detalii blocuri'!$F:$F,$D89,'Detalii blocuri'!$AB:$AB,BR$4)</f>
        <v>0</v>
      </c>
      <c r="BS89" s="106">
        <f>COUNTIFS('Detalii blocuri'!$E:$E,$C89,'Detalii blocuri'!$F:$F,$D89,'Detalii blocuri'!$AB:$AB,BS$4)</f>
        <v>0</v>
      </c>
      <c r="BT89" s="45">
        <f>COUNTIFS('Detalii blocuri'!$E:$E,$C89,'Detalii blocuri'!$F:$F,$D89,'Detalii blocuri'!$AB:$AB,BT$4)</f>
        <v>0</v>
      </c>
      <c r="BU89" s="106">
        <f>COUNTIFS('Detalii blocuri'!$E:$E,$C89,'Detalii blocuri'!$F:$F,$D89,'Detalii blocuri'!$AB:$AB,BU$4)</f>
        <v>0</v>
      </c>
      <c r="BV89" s="106">
        <f>COUNTIFS('Detalii blocuri'!$E:$E,$C89,'Detalii blocuri'!$F:$F,$D89,'Detalii blocuri'!$AB:$AB,BV$4)</f>
        <v>0</v>
      </c>
      <c r="BW89" s="107">
        <f>SUMIFS('Detalii blocuri'!$K:$K,'Detalii blocuri'!$E:$E,$C89,'Detalii blocuri'!$F:$F,$D89,'Detalii blocuri'!$AB:$AB,BW$4)</f>
        <v>0</v>
      </c>
      <c r="BX89" s="108">
        <f>SUMIFS('Detalii blocuri'!$K:$K,'Detalii blocuri'!$E:$E,$C89,'Detalii blocuri'!$F:$F,$D89,'Detalii blocuri'!$AB:$AB,BX$4)</f>
        <v>0</v>
      </c>
      <c r="BY89" s="108">
        <f>SUMIFS('Detalii blocuri'!$K:$K,'Detalii blocuri'!$E:$E,$C89,'Detalii blocuri'!$F:$F,$D89,'Detalii blocuri'!$AB:$AB,BY$4)</f>
        <v>0</v>
      </c>
      <c r="BZ89" s="108">
        <f>SUMIFS('Detalii blocuri'!$K:$K,'Detalii blocuri'!$E:$E,$C89,'Detalii blocuri'!$F:$F,$D89,'Detalii blocuri'!$AB:$AB,BZ$4)</f>
        <v>0</v>
      </c>
      <c r="CA89" s="108">
        <f>SUMIFS('Detalii blocuri'!$K:$K,'Detalii blocuri'!$E:$E,$C89,'Detalii blocuri'!$F:$F,$D89,'Detalii blocuri'!$AB:$AB,CA$4)</f>
        <v>0</v>
      </c>
      <c r="CB89" s="46">
        <f>SUMIFS('Detalii blocuri'!$K:$K,'Detalii blocuri'!$E:$E,$C89,'Detalii blocuri'!$F:$F,$D89,'Detalii blocuri'!$AB:$AB,CB$4)</f>
        <v>0</v>
      </c>
      <c r="CC89" s="108">
        <f>SUMIFS('Detalii blocuri'!$K:$K,'Detalii blocuri'!$E:$E,$C89,'Detalii blocuri'!$F:$F,$D89,'Detalii blocuri'!$AB:$AB,CC$4)</f>
        <v>0</v>
      </c>
      <c r="CD89" s="108">
        <f>SUMIFS('Detalii blocuri'!$K:$K,'Detalii blocuri'!$E:$E,$C89,'Detalii blocuri'!$F:$F,$D89,'Detalii blocuri'!$AB:$AB,CD$4)</f>
        <v>0</v>
      </c>
      <c r="CE89" s="46">
        <f>SUMIFS('Detalii blocuri'!$K:$K,'Detalii blocuri'!$E:$E,$C89,'Detalii blocuri'!$F:$F,$D89,'Detalii blocuri'!$AB:$AB,CE$4)</f>
        <v>0</v>
      </c>
      <c r="CF89" s="108">
        <f>SUMIFS('Detalii blocuri'!$K:$K,'Detalii blocuri'!$E:$E,$C89,'Detalii blocuri'!$F:$F,$D89,'Detalii blocuri'!$AB:$AB,CF$4)</f>
        <v>0</v>
      </c>
      <c r="CG89" s="108">
        <f>SUMIFS('Detalii blocuri'!$K:$K,'Detalii blocuri'!$E:$E,$C89,'Detalii blocuri'!$F:$F,$D89,'Detalii blocuri'!$AB:$AB,CG$4)</f>
        <v>0</v>
      </c>
      <c r="CH89" s="46">
        <f>SUMIFS('Detalii blocuri'!$K:$K,'Detalii blocuri'!$E:$E,$C89,'Detalii blocuri'!$F:$F,$D89,'Detalii blocuri'!$AB:$AB,CH$4)</f>
        <v>0</v>
      </c>
      <c r="CI89" s="108">
        <f>SUMIFS('Detalii blocuri'!$K:$K,'Detalii blocuri'!$E:$E,$C89,'Detalii blocuri'!$F:$F,$D89,'Detalii blocuri'!$AB:$AB,CI$4)</f>
        <v>0</v>
      </c>
      <c r="CJ89" s="108">
        <f>SUMIFS('Detalii blocuri'!$K:$K,'Detalii blocuri'!$E:$E,$C89,'Detalii blocuri'!$F:$F,$D89,'Detalii blocuri'!$AB:$AB,CJ$4)</f>
        <v>0</v>
      </c>
      <c r="CK89" s="109">
        <f>SUMIFS('Detalii blocuri'!$N:$N,'Detalii blocuri'!$E:$E,$C89,'Detalii blocuri'!$F:$F,$D89,'Detalii blocuri'!$AB:$AB,BW$4)</f>
        <v>0</v>
      </c>
      <c r="CL89" s="110">
        <f>SUMIFS('Detalii blocuri'!$N:$N,'Detalii blocuri'!$E:$E,$C89,'Detalii blocuri'!$F:$F,$D89,'Detalii blocuri'!$AB:$AB,BX$4)</f>
        <v>0</v>
      </c>
      <c r="CM89" s="110">
        <f>SUMIFS('Detalii blocuri'!$N:$N,'Detalii blocuri'!$E:$E,$C89,'Detalii blocuri'!$F:$F,$D89,'Detalii blocuri'!$AB:$AB,BY$4)</f>
        <v>0</v>
      </c>
      <c r="CN89" s="110">
        <f>SUMIFS('Detalii blocuri'!$N:$N,'Detalii blocuri'!$E:$E,$C89,'Detalii blocuri'!$F:$F,$D89,'Detalii blocuri'!$AB:$AB,BZ$4)</f>
        <v>0</v>
      </c>
      <c r="CO89" s="110">
        <f>SUMIFS('Detalii blocuri'!$N:$N,'Detalii blocuri'!$E:$E,$C89,'Detalii blocuri'!$F:$F,$D89,'Detalii blocuri'!$AB:$AB,CA$4)</f>
        <v>0</v>
      </c>
      <c r="CP89" s="48">
        <f>SUMIFS('Detalii blocuri'!$N:$N,'Detalii blocuri'!$E:$E,$C89,'Detalii blocuri'!$F:$F,$D89,'Detalii blocuri'!$AB:$AB,CB$4)</f>
        <v>0</v>
      </c>
      <c r="CQ89" s="110">
        <f>SUMIFS('Detalii blocuri'!$N:$N,'Detalii blocuri'!$E:$E,$C89,'Detalii blocuri'!$F:$F,$D89,'Detalii blocuri'!$AB:$AB,CC$4)</f>
        <v>0</v>
      </c>
      <c r="CR89" s="110">
        <f>SUMIFS('Detalii blocuri'!$N:$N,'Detalii blocuri'!$E:$E,$C89,'Detalii blocuri'!$F:$F,$D89,'Detalii blocuri'!$AB:$AB,CD$4)</f>
        <v>0</v>
      </c>
      <c r="CS89" s="48">
        <f>SUMIFS('Detalii blocuri'!$N:$N,'Detalii blocuri'!$E:$E,$C89,'Detalii blocuri'!$F:$F,$D89,'Detalii blocuri'!$AB:$AB,CE$4)</f>
        <v>0</v>
      </c>
      <c r="CT89" s="110">
        <f>SUMIFS('Detalii blocuri'!$N:$N,'Detalii blocuri'!$E:$E,$C89,'Detalii blocuri'!$F:$F,$D89,'Detalii blocuri'!$AB:$AB,CF$4)</f>
        <v>0</v>
      </c>
      <c r="CU89" s="110">
        <f>SUMIFS('Detalii blocuri'!$N:$N,'Detalii blocuri'!$E:$E,$C89,'Detalii blocuri'!$F:$F,$D89,'Detalii blocuri'!$AB:$AB,CG$4)</f>
        <v>0</v>
      </c>
      <c r="CV89" s="48">
        <f>SUMIFS('Detalii blocuri'!$N:$N,'Detalii blocuri'!$E:$E,$C89,'Detalii blocuri'!$F:$F,$D89,'Detalii blocuri'!$AB:$AB,CH$4)</f>
        <v>0</v>
      </c>
      <c r="CW89" s="110">
        <f>SUMIFS('Detalii blocuri'!$N:$N,'Detalii blocuri'!$E:$E,$C89,'Detalii blocuri'!$F:$F,$D89,'Detalii blocuri'!$AB:$AB,CI$4)</f>
        <v>0</v>
      </c>
      <c r="CX89" s="110">
        <f>SUMIFS('Detalii blocuri'!$N:$N,'Detalii blocuri'!$E:$E,$C89,'Detalii blocuri'!$F:$F,$D89,'Detalii blocuri'!$AB:$AB,CJ$4)</f>
        <v>0</v>
      </c>
      <c r="CY89" s="111">
        <f>COUNTIFS('Detalii blocuri'!$E:$E,$C89,'Detalii blocuri'!$F:$F,$D89,'Detalii blocuri'!$L:$L,CY$3)</f>
        <v>0</v>
      </c>
      <c r="CZ89" s="112">
        <f>COUNTIFS('Detalii blocuri'!$E:$E,$C89,'Detalii blocuri'!$F:$F,$D89,'Detalii blocuri'!$L:$L,CZ$3)</f>
        <v>0</v>
      </c>
      <c r="DA89" s="112">
        <f>COUNTIFS('Detalii blocuri'!$E:$E,$C89,'Detalii blocuri'!$F:$F,$D89,'Detalii blocuri'!$L:$L,DA$3)</f>
        <v>0</v>
      </c>
      <c r="DB89" s="112">
        <f>COUNTIFS('Detalii blocuri'!$E:$E,$C89,'Detalii blocuri'!$F:$F,$D89,'Detalii blocuri'!$L:$L,DB$3)</f>
        <v>0</v>
      </c>
      <c r="DC89" s="112">
        <f>COUNTIFS('Detalii blocuri'!$E:$E,$C89,'Detalii blocuri'!$F:$F,$D89,'Detalii blocuri'!$L:$L,DC$3)</f>
        <v>0</v>
      </c>
      <c r="DD89" s="140">
        <f>COUNTIFS('Detalii blocuri'!$E:$E,$C89,'Detalii blocuri'!$F:$F,$D89,'Detalii blocuri'!$L:$L,DD$3)</f>
        <v>0</v>
      </c>
      <c r="DE89" s="112">
        <f>COUNTIFS('Detalii blocuri'!$E:$E,$C89,'Detalii blocuri'!$F:$F,$D89,'Detalii blocuri'!$L:$L,DE$3)</f>
        <v>0</v>
      </c>
      <c r="DF89" s="112">
        <f>COUNTIFS('Detalii blocuri'!$E:$E,$C89,'Detalii blocuri'!$F:$F,$D89,'Detalii blocuri'!$L:$L,DF$3)</f>
        <v>0</v>
      </c>
      <c r="DG89" s="112">
        <f>COUNTIFS('Detalii blocuri'!$E:$E,$C89,'Detalii blocuri'!$F:$F,$D89,'Detalii blocuri'!$L:$L,DG$3)</f>
        <v>0</v>
      </c>
      <c r="DH89" s="112">
        <f>COUNTIFS('Detalii blocuri'!$E:$E,$C89,'Detalii blocuri'!$F:$F,$D89,'Detalii blocuri'!$L:$L,DH$3)</f>
        <v>0</v>
      </c>
      <c r="DI89" s="140">
        <f>COUNTIFS('Detalii blocuri'!$E:$E,$C89,'Detalii blocuri'!$F:$F,$D89,'Detalii blocuri'!$L:$L,DI$3)</f>
        <v>0</v>
      </c>
      <c r="DJ89" s="112">
        <f>COUNTIFS('Detalii blocuri'!$E:$E,$C89,'Detalii blocuri'!$F:$F,$D89,'Detalii blocuri'!$L:$L,DJ$3)</f>
        <v>0</v>
      </c>
      <c r="DK89" s="112">
        <f>COUNTIFS('Detalii blocuri'!$E:$E,$C89,'Detalii blocuri'!$F:$F,$D89,'Detalii blocuri'!$L:$L,DK$3)</f>
        <v>0</v>
      </c>
      <c r="DL89" s="112">
        <f>COUNTIFS('Detalii blocuri'!$E:$E,$C89,'Detalii blocuri'!$F:$F,$D89,'Detalii blocuri'!$L:$L,DL$3)</f>
        <v>0</v>
      </c>
      <c r="DM89" s="112">
        <f>COUNTIFS('Detalii blocuri'!$E:$E,$C89,'Detalii blocuri'!$F:$F,$D89,'Detalii blocuri'!$L:$L,DM$3)</f>
        <v>0</v>
      </c>
      <c r="DN89" s="140">
        <f>COUNTIFS('Detalii blocuri'!$E:$E,$C89,'Detalii blocuri'!$F:$F,$D89,'Detalii blocuri'!$L:$L,DN$3)</f>
        <v>0</v>
      </c>
      <c r="DO89" s="112">
        <f>COUNTIFS('Detalii blocuri'!$E:$E,$C89,'Detalii blocuri'!$F:$F,$D89,'Detalii blocuri'!$L:$L,DO$3)</f>
        <v>0</v>
      </c>
      <c r="DP89" s="112">
        <f>COUNTIFS('Detalii blocuri'!$E:$E,$C89,'Detalii blocuri'!$F:$F,$D89,'Detalii blocuri'!$L:$L,DP$3)</f>
        <v>0</v>
      </c>
      <c r="DQ89" s="112">
        <f>COUNTIFS('Detalii blocuri'!$E:$E,$C89,'Detalii blocuri'!$F:$F,$D89,'Detalii blocuri'!$L:$L,DQ$3)</f>
        <v>0</v>
      </c>
      <c r="DR89" s="112">
        <f>COUNTIFS('Detalii blocuri'!$E:$E,$C89,'Detalii blocuri'!$F:$F,$D89,'Detalii blocuri'!$L:$L,DR$3)</f>
        <v>0</v>
      </c>
      <c r="DS89" s="140">
        <f>COUNTIFS('Detalii blocuri'!$E:$E,$C89,'Detalii blocuri'!$F:$F,$D89,'Detalii blocuri'!$L:$L,DS$3)</f>
        <v>0</v>
      </c>
      <c r="DT89" s="112">
        <f>COUNTIFS('Detalii blocuri'!$E:$E,$C89,'Detalii blocuri'!$F:$F,$D89,'Detalii blocuri'!$L:$L,DT$3)</f>
        <v>0</v>
      </c>
      <c r="DU89" s="112">
        <f>COUNTIFS('Detalii blocuri'!$E:$E,$C89,'Detalii blocuri'!$F:$F,$D89,'Detalii blocuri'!$L:$L,DU$3)</f>
        <v>0</v>
      </c>
      <c r="DV89" s="112">
        <f>COUNTIFS('Detalii blocuri'!$E:$E,$C89,'Detalii blocuri'!$F:$F,$D89,'Detalii blocuri'!$L:$L,DV$3)</f>
        <v>0</v>
      </c>
      <c r="DW89" s="112">
        <f>COUNTIFS('Detalii blocuri'!$E:$E,$C89,'Detalii blocuri'!$F:$F,$D89,'Detalii blocuri'!$L:$L,DW$3)</f>
        <v>0</v>
      </c>
      <c r="DX89" s="140">
        <f>COUNTIFS('Detalii blocuri'!$E:$E,$C89,'Detalii blocuri'!$F:$F,$D89,'Detalii blocuri'!$L:$L,DX$3)</f>
        <v>0</v>
      </c>
      <c r="DY89" s="112">
        <f>COUNTIFS('Detalii blocuri'!$E:$E,$C89,'Detalii blocuri'!$F:$F,$D89,'Detalii blocuri'!$L:$L,DY$3)</f>
        <v>0</v>
      </c>
      <c r="DZ89" s="112">
        <f>COUNTIFS('Detalii blocuri'!$E:$E,$C89,'Detalii blocuri'!$F:$F,$D89,'Detalii blocuri'!$L:$L,DZ$3)</f>
        <v>0</v>
      </c>
      <c r="EA89" s="112">
        <f>COUNTIFS('Detalii blocuri'!$E:$E,$C89,'Detalii blocuri'!$F:$F,$D89,'Detalii blocuri'!$L:$L,EA$3)</f>
        <v>0</v>
      </c>
    </row>
    <row r="90" spans="1:132">
      <c r="B90" s="258" t="s">
        <v>650</v>
      </c>
      <c r="C90" s="363" t="s">
        <v>206</v>
      </c>
      <c r="D90" s="261" t="s">
        <v>1187</v>
      </c>
      <c r="E90" s="261"/>
      <c r="F90" s="262" t="s">
        <v>1054</v>
      </c>
      <c r="G90" s="300" t="s">
        <v>9</v>
      </c>
      <c r="H90" s="257" t="s">
        <v>9</v>
      </c>
      <c r="I90" s="318"/>
      <c r="J90" s="259">
        <v>46.56</v>
      </c>
      <c r="K90" s="259">
        <v>23.91</v>
      </c>
      <c r="L90" s="319">
        <v>5668</v>
      </c>
      <c r="M90" s="320">
        <v>5493</v>
      </c>
      <c r="N90" s="320">
        <v>5852</v>
      </c>
      <c r="O90" s="320">
        <v>6003</v>
      </c>
      <c r="P90" s="320"/>
      <c r="Q90" s="320"/>
      <c r="R90" s="320"/>
      <c r="S90" s="320"/>
      <c r="T90" s="320"/>
      <c r="U90" s="320"/>
      <c r="V90" s="321"/>
      <c r="W90" s="334">
        <f t="shared" si="29"/>
        <v>0.94419456938197566</v>
      </c>
      <c r="X90" s="335" t="str">
        <f t="shared" si="30"/>
        <v/>
      </c>
      <c r="Y90" s="301"/>
      <c r="Z90" s="301"/>
      <c r="AA90" s="301">
        <f t="shared" si="33"/>
        <v>0</v>
      </c>
      <c r="AB90" s="68">
        <f t="shared" si="31"/>
        <v>0</v>
      </c>
      <c r="AC90" s="301" t="e">
        <f t="shared" si="32"/>
        <v>#DIV/0!</v>
      </c>
      <c r="AD90" s="301">
        <v>3</v>
      </c>
      <c r="AE90" s="322"/>
      <c r="AF90" s="323" t="e">
        <f>COUNTIFS('Detalii blocuri'!AI:AI,"*/planuri*",'Detalii blocuri'!E:E,C90,'Detalii blocuri'!F:F,D90)/AJ90</f>
        <v>#DIV/0!</v>
      </c>
      <c r="AG90" s="324" t="e">
        <f>COUNTIFS('Detalii blocuri'!K:K,"&gt;0",'Detalii blocuri'!E:E,C90,'Detalii blocuri'!F:F,D90)/AJ90</f>
        <v>#DIV/0!</v>
      </c>
      <c r="AH90" s="324" t="e">
        <f>COUNTIFS('Detalii blocuri'!N:N,"&gt;0",'Detalii blocuri'!E:E,C90,'Detalii blocuri'!F:F,D90)/AJ90</f>
        <v>#DIV/0!</v>
      </c>
      <c r="AI90" s="325" t="e">
        <f t="shared" si="34"/>
        <v>#DIV/0!</v>
      </c>
      <c r="AJ90" s="326">
        <f>COUNTIFS('Detalii blocuri'!C:C,"&gt;0",'Detalii blocuri'!E:E,C90,'Detalii blocuri'!F:F,D90)</f>
        <v>0</v>
      </c>
      <c r="AK90" s="47">
        <f>SUMIFS('Detalii blocuri'!K:K,'Detalii blocuri'!E:E,C90,'Detalii blocuri'!F:F,D90)</f>
        <v>0</v>
      </c>
      <c r="AL90" s="47">
        <f>SUMIFS('Detalii blocuri'!N:N,'Detalii blocuri'!E:E,C90,'Detalii blocuri'!F:F,D90)</f>
        <v>0</v>
      </c>
      <c r="AM90" s="327" t="e">
        <f t="shared" si="35"/>
        <v>#DIV/0!</v>
      </c>
      <c r="AN90" s="65" t="e">
        <f>COUNTIFS('Detalii blocuri'!C:C,"&gt;0",'Detalii blocuri'!J:J,"da*",'Detalii blocuri'!E:E,C90,'Detalii blocuri'!F:F,D90)/AJ90</f>
        <v>#DIV/0!</v>
      </c>
      <c r="AO90" s="66" t="e">
        <f>SUMIFS('Detalii blocuri'!K:K,'Detalii blocuri'!J:J,"da*",'Detalii blocuri'!E:E,C90,'Detalii blocuri'!F:F,D90)/AK90</f>
        <v>#DIV/0!</v>
      </c>
      <c r="AP90" s="67" t="e">
        <f>SUMIFS('Detalii blocuri'!N:N,'Detalii blocuri'!J:J,"da*",'Detalii blocuri'!E:E,C90,'Detalii blocuri'!F:F,D90)/AL90</f>
        <v>#DIV/0!</v>
      </c>
      <c r="AQ90" s="328" t="e">
        <f>SUMIFS('Detalii blocuri'!N:N,'Detalii blocuri'!AD:AD,"*cf1*",'Detalii blocuri'!E:E,C90,'Detalii blocuri'!F:F,D90)/AL90</f>
        <v>#DIV/0!</v>
      </c>
      <c r="AR90" s="329" t="e">
        <f>SUMIFS('Detalii blocuri'!N:N,'Detalii blocuri'!AD:AD,"*cf2*",'Detalii blocuri'!E:E,C90,'Detalii blocuri'!F:F,D90)/AL90</f>
        <v>#DIV/0!</v>
      </c>
      <c r="AS90" s="330" t="e">
        <f>SUMIFS('Detalii blocuri'!N:N,'Detalii blocuri'!AD:AD,"*cf3*",'Detalii blocuri'!E:E,C90,'Detalii blocuri'!F:F,D90)/AL90</f>
        <v>#DIV/0!</v>
      </c>
      <c r="AT90" s="330" t="e">
        <f>SUMIFS('Detalii blocuri'!N:N,'Detalii blocuri'!AD:AD,"*cămin*",'Detalii blocuri'!E:E,C90,'Detalii blocuri'!F:F,D90)/AL90</f>
        <v>#DIV/0!</v>
      </c>
      <c r="AU90" s="330" t="e">
        <f t="shared" si="36"/>
        <v>#DIV/0!</v>
      </c>
      <c r="AV90" s="331">
        <f>SUMIFS('Detalii blocuri'!O:O,'Detalii blocuri'!E:E,C90,'Detalii blocuri'!F:F,D90)</f>
        <v>0</v>
      </c>
      <c r="AW90" s="332">
        <f>SUMIFS('Detalii blocuri'!P:P,'Detalii blocuri'!E:E,C90,'Detalii blocuri'!F:F,D90)</f>
        <v>0</v>
      </c>
      <c r="AX90" s="332">
        <f>SUMIFS('Detalii blocuri'!Q:Q,'Detalii blocuri'!E:E,C90,'Detalii blocuri'!F:F,D90)</f>
        <v>0</v>
      </c>
      <c r="AY90" s="332">
        <f>SUMIFS('Detalii blocuri'!R:R,'Detalii blocuri'!E:E,C90,'Detalii blocuri'!F:F,D90)</f>
        <v>0</v>
      </c>
      <c r="AZ90" s="332">
        <f>SUMIFS('Detalii blocuri'!S:S,'Detalii blocuri'!E:E,C90,'Detalii blocuri'!F:F,D90)</f>
        <v>0</v>
      </c>
      <c r="BA90" s="332">
        <f>SUMIFS('Detalii blocuri'!T:T,'Detalii blocuri'!E:E,C90,'Detalii blocuri'!F:F,D90)</f>
        <v>0</v>
      </c>
      <c r="BB90" s="333">
        <f t="shared" si="37"/>
        <v>0</v>
      </c>
      <c r="BC90" s="100" t="e">
        <f t="shared" si="38"/>
        <v>#DIV/0!</v>
      </c>
      <c r="BD90" s="97" t="e">
        <f t="shared" si="39"/>
        <v>#DIV/0!</v>
      </c>
      <c r="BE90" s="97" t="e">
        <f t="shared" si="40"/>
        <v>#DIV/0!</v>
      </c>
      <c r="BF90" s="97" t="e">
        <f t="shared" si="41"/>
        <v>#DIV/0!</v>
      </c>
      <c r="BG90" s="97" t="e">
        <f t="shared" si="42"/>
        <v>#DIV/0!</v>
      </c>
      <c r="BH90" s="98" t="e">
        <f t="shared" si="43"/>
        <v>#DIV/0!</v>
      </c>
      <c r="BI90" s="105">
        <f>COUNTIFS('Detalii blocuri'!$E:$E,$C90,'Detalii blocuri'!$F:$F,$D90,'Detalii blocuri'!$AB:$AB,BI$4)</f>
        <v>0</v>
      </c>
      <c r="BJ90" s="106">
        <f>COUNTIFS('Detalii blocuri'!$E:$E,$C90,'Detalii blocuri'!$F:$F,$D90,'Detalii blocuri'!$AB:$AB,BJ$4)</f>
        <v>0</v>
      </c>
      <c r="BK90" s="106">
        <f>COUNTIFS('Detalii blocuri'!$E:$E,$C90,'Detalii blocuri'!$F:$F,$D90,'Detalii blocuri'!$AB:$AB,BK$4)</f>
        <v>0</v>
      </c>
      <c r="BL90" s="106">
        <f>COUNTIFS('Detalii blocuri'!$E:$E,$C90,'Detalii blocuri'!$F:$F,$D90,'Detalii blocuri'!$AB:$AB,BL$4)</f>
        <v>0</v>
      </c>
      <c r="BM90" s="106">
        <f>COUNTIFS('Detalii blocuri'!$E:$E,$C90,'Detalii blocuri'!$F:$F,$D90,'Detalii blocuri'!$AB:$AB,BM$4)</f>
        <v>0</v>
      </c>
      <c r="BN90" s="45">
        <f>COUNTIFS('Detalii blocuri'!$E:$E,$C90,'Detalii blocuri'!$F:$F,$D90,'Detalii blocuri'!$AB:$AB,BN$4)</f>
        <v>0</v>
      </c>
      <c r="BO90" s="106">
        <f>COUNTIFS('Detalii blocuri'!$E:$E,$C90,'Detalii blocuri'!$F:$F,$D90,'Detalii blocuri'!$AB:$AB,BO$4)</f>
        <v>0</v>
      </c>
      <c r="BP90" s="106">
        <f>COUNTIFS('Detalii blocuri'!$E:$E,$C90,'Detalii blocuri'!$F:$F,$D90,'Detalii blocuri'!$AB:$AB,BP$4)</f>
        <v>0</v>
      </c>
      <c r="BQ90" s="45">
        <f>COUNTIFS('Detalii blocuri'!$E:$E,$C90,'Detalii blocuri'!$F:$F,$D90,'Detalii blocuri'!$AB:$AB,BQ$4)</f>
        <v>0</v>
      </c>
      <c r="BR90" s="106">
        <f>COUNTIFS('Detalii blocuri'!$E:$E,$C90,'Detalii blocuri'!$F:$F,$D90,'Detalii blocuri'!$AB:$AB,BR$4)</f>
        <v>0</v>
      </c>
      <c r="BS90" s="106">
        <f>COUNTIFS('Detalii blocuri'!$E:$E,$C90,'Detalii blocuri'!$F:$F,$D90,'Detalii blocuri'!$AB:$AB,BS$4)</f>
        <v>0</v>
      </c>
      <c r="BT90" s="45">
        <f>COUNTIFS('Detalii blocuri'!$E:$E,$C90,'Detalii blocuri'!$F:$F,$D90,'Detalii blocuri'!$AB:$AB,BT$4)</f>
        <v>0</v>
      </c>
      <c r="BU90" s="106">
        <f>COUNTIFS('Detalii blocuri'!$E:$E,$C90,'Detalii blocuri'!$F:$F,$D90,'Detalii blocuri'!$AB:$AB,BU$4)</f>
        <v>0</v>
      </c>
      <c r="BV90" s="106">
        <f>COUNTIFS('Detalii blocuri'!$E:$E,$C90,'Detalii blocuri'!$F:$F,$D90,'Detalii blocuri'!$AB:$AB,BV$4)</f>
        <v>0</v>
      </c>
      <c r="BW90" s="107">
        <f>SUMIFS('Detalii blocuri'!$K:$K,'Detalii blocuri'!$E:$E,$C90,'Detalii blocuri'!$F:$F,$D90,'Detalii blocuri'!$AB:$AB,BW$4)</f>
        <v>0</v>
      </c>
      <c r="BX90" s="108">
        <f>SUMIFS('Detalii blocuri'!$K:$K,'Detalii blocuri'!$E:$E,$C90,'Detalii blocuri'!$F:$F,$D90,'Detalii blocuri'!$AB:$AB,BX$4)</f>
        <v>0</v>
      </c>
      <c r="BY90" s="108">
        <f>SUMIFS('Detalii blocuri'!$K:$K,'Detalii blocuri'!$E:$E,$C90,'Detalii blocuri'!$F:$F,$D90,'Detalii blocuri'!$AB:$AB,BY$4)</f>
        <v>0</v>
      </c>
      <c r="BZ90" s="108">
        <f>SUMIFS('Detalii blocuri'!$K:$K,'Detalii blocuri'!$E:$E,$C90,'Detalii blocuri'!$F:$F,$D90,'Detalii blocuri'!$AB:$AB,BZ$4)</f>
        <v>0</v>
      </c>
      <c r="CA90" s="108">
        <f>SUMIFS('Detalii blocuri'!$K:$K,'Detalii blocuri'!$E:$E,$C90,'Detalii blocuri'!$F:$F,$D90,'Detalii blocuri'!$AB:$AB,CA$4)</f>
        <v>0</v>
      </c>
      <c r="CB90" s="46">
        <f>SUMIFS('Detalii blocuri'!$K:$K,'Detalii blocuri'!$E:$E,$C90,'Detalii blocuri'!$F:$F,$D90,'Detalii blocuri'!$AB:$AB,CB$4)</f>
        <v>0</v>
      </c>
      <c r="CC90" s="108">
        <f>SUMIFS('Detalii blocuri'!$K:$K,'Detalii blocuri'!$E:$E,$C90,'Detalii blocuri'!$F:$F,$D90,'Detalii blocuri'!$AB:$AB,CC$4)</f>
        <v>0</v>
      </c>
      <c r="CD90" s="108">
        <f>SUMIFS('Detalii blocuri'!$K:$K,'Detalii blocuri'!$E:$E,$C90,'Detalii blocuri'!$F:$F,$D90,'Detalii blocuri'!$AB:$AB,CD$4)</f>
        <v>0</v>
      </c>
      <c r="CE90" s="46">
        <f>SUMIFS('Detalii blocuri'!$K:$K,'Detalii blocuri'!$E:$E,$C90,'Detalii blocuri'!$F:$F,$D90,'Detalii blocuri'!$AB:$AB,CE$4)</f>
        <v>0</v>
      </c>
      <c r="CF90" s="108">
        <f>SUMIFS('Detalii blocuri'!$K:$K,'Detalii blocuri'!$E:$E,$C90,'Detalii blocuri'!$F:$F,$D90,'Detalii blocuri'!$AB:$AB,CF$4)</f>
        <v>0</v>
      </c>
      <c r="CG90" s="108">
        <f>SUMIFS('Detalii blocuri'!$K:$K,'Detalii blocuri'!$E:$E,$C90,'Detalii blocuri'!$F:$F,$D90,'Detalii blocuri'!$AB:$AB,CG$4)</f>
        <v>0</v>
      </c>
      <c r="CH90" s="46">
        <f>SUMIFS('Detalii blocuri'!$K:$K,'Detalii blocuri'!$E:$E,$C90,'Detalii blocuri'!$F:$F,$D90,'Detalii blocuri'!$AB:$AB,CH$4)</f>
        <v>0</v>
      </c>
      <c r="CI90" s="108">
        <f>SUMIFS('Detalii blocuri'!$K:$K,'Detalii blocuri'!$E:$E,$C90,'Detalii blocuri'!$F:$F,$D90,'Detalii blocuri'!$AB:$AB,CI$4)</f>
        <v>0</v>
      </c>
      <c r="CJ90" s="108">
        <f>SUMIFS('Detalii blocuri'!$K:$K,'Detalii blocuri'!$E:$E,$C90,'Detalii blocuri'!$F:$F,$D90,'Detalii blocuri'!$AB:$AB,CJ$4)</f>
        <v>0</v>
      </c>
      <c r="CK90" s="109">
        <f>SUMIFS('Detalii blocuri'!$N:$N,'Detalii blocuri'!$E:$E,$C90,'Detalii blocuri'!$F:$F,$D90,'Detalii blocuri'!$AB:$AB,BW$4)</f>
        <v>0</v>
      </c>
      <c r="CL90" s="110">
        <f>SUMIFS('Detalii blocuri'!$N:$N,'Detalii blocuri'!$E:$E,$C90,'Detalii blocuri'!$F:$F,$D90,'Detalii blocuri'!$AB:$AB,BX$4)</f>
        <v>0</v>
      </c>
      <c r="CM90" s="110">
        <f>SUMIFS('Detalii blocuri'!$N:$N,'Detalii blocuri'!$E:$E,$C90,'Detalii blocuri'!$F:$F,$D90,'Detalii blocuri'!$AB:$AB,BY$4)</f>
        <v>0</v>
      </c>
      <c r="CN90" s="110">
        <f>SUMIFS('Detalii blocuri'!$N:$N,'Detalii blocuri'!$E:$E,$C90,'Detalii blocuri'!$F:$F,$D90,'Detalii blocuri'!$AB:$AB,BZ$4)</f>
        <v>0</v>
      </c>
      <c r="CO90" s="110">
        <f>SUMIFS('Detalii blocuri'!$N:$N,'Detalii blocuri'!$E:$E,$C90,'Detalii blocuri'!$F:$F,$D90,'Detalii blocuri'!$AB:$AB,CA$4)</f>
        <v>0</v>
      </c>
      <c r="CP90" s="48">
        <f>SUMIFS('Detalii blocuri'!$N:$N,'Detalii blocuri'!$E:$E,$C90,'Detalii blocuri'!$F:$F,$D90,'Detalii blocuri'!$AB:$AB,CB$4)</f>
        <v>0</v>
      </c>
      <c r="CQ90" s="110">
        <f>SUMIFS('Detalii blocuri'!$N:$N,'Detalii blocuri'!$E:$E,$C90,'Detalii blocuri'!$F:$F,$D90,'Detalii blocuri'!$AB:$AB,CC$4)</f>
        <v>0</v>
      </c>
      <c r="CR90" s="110">
        <f>SUMIFS('Detalii blocuri'!$N:$N,'Detalii blocuri'!$E:$E,$C90,'Detalii blocuri'!$F:$F,$D90,'Detalii blocuri'!$AB:$AB,CD$4)</f>
        <v>0</v>
      </c>
      <c r="CS90" s="48">
        <f>SUMIFS('Detalii blocuri'!$N:$N,'Detalii blocuri'!$E:$E,$C90,'Detalii blocuri'!$F:$F,$D90,'Detalii blocuri'!$AB:$AB,CE$4)</f>
        <v>0</v>
      </c>
      <c r="CT90" s="110">
        <f>SUMIFS('Detalii blocuri'!$N:$N,'Detalii blocuri'!$E:$E,$C90,'Detalii blocuri'!$F:$F,$D90,'Detalii blocuri'!$AB:$AB,CF$4)</f>
        <v>0</v>
      </c>
      <c r="CU90" s="110">
        <f>SUMIFS('Detalii blocuri'!$N:$N,'Detalii blocuri'!$E:$E,$C90,'Detalii blocuri'!$F:$F,$D90,'Detalii blocuri'!$AB:$AB,CG$4)</f>
        <v>0</v>
      </c>
      <c r="CV90" s="48">
        <f>SUMIFS('Detalii blocuri'!$N:$N,'Detalii blocuri'!$E:$E,$C90,'Detalii blocuri'!$F:$F,$D90,'Detalii blocuri'!$AB:$AB,CH$4)</f>
        <v>0</v>
      </c>
      <c r="CW90" s="110">
        <f>SUMIFS('Detalii blocuri'!$N:$N,'Detalii blocuri'!$E:$E,$C90,'Detalii blocuri'!$F:$F,$D90,'Detalii blocuri'!$AB:$AB,CI$4)</f>
        <v>0</v>
      </c>
      <c r="CX90" s="110">
        <f>SUMIFS('Detalii blocuri'!$N:$N,'Detalii blocuri'!$E:$E,$C90,'Detalii blocuri'!$F:$F,$D90,'Detalii blocuri'!$AB:$AB,CJ$4)</f>
        <v>0</v>
      </c>
      <c r="CY90" s="111">
        <f>COUNTIFS('Detalii blocuri'!$E:$E,$C90,'Detalii blocuri'!$F:$F,$D90,'Detalii blocuri'!$L:$L,CY$3)</f>
        <v>0</v>
      </c>
      <c r="CZ90" s="112">
        <f>COUNTIFS('Detalii blocuri'!$E:$E,$C90,'Detalii blocuri'!$F:$F,$D90,'Detalii blocuri'!$L:$L,CZ$3)</f>
        <v>0</v>
      </c>
      <c r="DA90" s="112">
        <f>COUNTIFS('Detalii blocuri'!$E:$E,$C90,'Detalii blocuri'!$F:$F,$D90,'Detalii blocuri'!$L:$L,DA$3)</f>
        <v>0</v>
      </c>
      <c r="DB90" s="112">
        <f>COUNTIFS('Detalii blocuri'!$E:$E,$C90,'Detalii blocuri'!$F:$F,$D90,'Detalii blocuri'!$L:$L,DB$3)</f>
        <v>0</v>
      </c>
      <c r="DC90" s="112">
        <f>COUNTIFS('Detalii blocuri'!$E:$E,$C90,'Detalii blocuri'!$F:$F,$D90,'Detalii blocuri'!$L:$L,DC$3)</f>
        <v>0</v>
      </c>
      <c r="DD90" s="140">
        <f>COUNTIFS('Detalii blocuri'!$E:$E,$C90,'Detalii blocuri'!$F:$F,$D90,'Detalii blocuri'!$L:$L,DD$3)</f>
        <v>0</v>
      </c>
      <c r="DE90" s="112">
        <f>COUNTIFS('Detalii blocuri'!$E:$E,$C90,'Detalii blocuri'!$F:$F,$D90,'Detalii blocuri'!$L:$L,DE$3)</f>
        <v>0</v>
      </c>
      <c r="DF90" s="112">
        <f>COUNTIFS('Detalii blocuri'!$E:$E,$C90,'Detalii blocuri'!$F:$F,$D90,'Detalii blocuri'!$L:$L,DF$3)</f>
        <v>0</v>
      </c>
      <c r="DG90" s="112">
        <f>COUNTIFS('Detalii blocuri'!$E:$E,$C90,'Detalii blocuri'!$F:$F,$D90,'Detalii blocuri'!$L:$L,DG$3)</f>
        <v>0</v>
      </c>
      <c r="DH90" s="112">
        <f>COUNTIFS('Detalii blocuri'!$E:$E,$C90,'Detalii blocuri'!$F:$F,$D90,'Detalii blocuri'!$L:$L,DH$3)</f>
        <v>0</v>
      </c>
      <c r="DI90" s="140">
        <f>COUNTIFS('Detalii blocuri'!$E:$E,$C90,'Detalii blocuri'!$F:$F,$D90,'Detalii blocuri'!$L:$L,DI$3)</f>
        <v>0</v>
      </c>
      <c r="DJ90" s="112">
        <f>COUNTIFS('Detalii blocuri'!$E:$E,$C90,'Detalii blocuri'!$F:$F,$D90,'Detalii blocuri'!$L:$L,DJ$3)</f>
        <v>0</v>
      </c>
      <c r="DK90" s="112">
        <f>COUNTIFS('Detalii blocuri'!$E:$E,$C90,'Detalii blocuri'!$F:$F,$D90,'Detalii blocuri'!$L:$L,DK$3)</f>
        <v>0</v>
      </c>
      <c r="DL90" s="112">
        <f>COUNTIFS('Detalii blocuri'!$E:$E,$C90,'Detalii blocuri'!$F:$F,$D90,'Detalii blocuri'!$L:$L,DL$3)</f>
        <v>0</v>
      </c>
      <c r="DM90" s="112">
        <f>COUNTIFS('Detalii blocuri'!$E:$E,$C90,'Detalii blocuri'!$F:$F,$D90,'Detalii blocuri'!$L:$L,DM$3)</f>
        <v>0</v>
      </c>
      <c r="DN90" s="140">
        <f>COUNTIFS('Detalii blocuri'!$E:$E,$C90,'Detalii blocuri'!$F:$F,$D90,'Detalii blocuri'!$L:$L,DN$3)</f>
        <v>0</v>
      </c>
      <c r="DO90" s="112">
        <f>COUNTIFS('Detalii blocuri'!$E:$E,$C90,'Detalii blocuri'!$F:$F,$D90,'Detalii blocuri'!$L:$L,DO$3)</f>
        <v>0</v>
      </c>
      <c r="DP90" s="112">
        <f>COUNTIFS('Detalii blocuri'!$E:$E,$C90,'Detalii blocuri'!$F:$F,$D90,'Detalii blocuri'!$L:$L,DP$3)</f>
        <v>0</v>
      </c>
      <c r="DQ90" s="112">
        <f>COUNTIFS('Detalii blocuri'!$E:$E,$C90,'Detalii blocuri'!$F:$F,$D90,'Detalii blocuri'!$L:$L,DQ$3)</f>
        <v>0</v>
      </c>
      <c r="DR90" s="112">
        <f>COUNTIFS('Detalii blocuri'!$E:$E,$C90,'Detalii blocuri'!$F:$F,$D90,'Detalii blocuri'!$L:$L,DR$3)</f>
        <v>0</v>
      </c>
      <c r="DS90" s="140">
        <f>COUNTIFS('Detalii blocuri'!$E:$E,$C90,'Detalii blocuri'!$F:$F,$D90,'Detalii blocuri'!$L:$L,DS$3)</f>
        <v>0</v>
      </c>
      <c r="DT90" s="112">
        <f>COUNTIFS('Detalii blocuri'!$E:$E,$C90,'Detalii blocuri'!$F:$F,$D90,'Detalii blocuri'!$L:$L,DT$3)</f>
        <v>0</v>
      </c>
      <c r="DU90" s="112">
        <f>COUNTIFS('Detalii blocuri'!$E:$E,$C90,'Detalii blocuri'!$F:$F,$D90,'Detalii blocuri'!$L:$L,DU$3)</f>
        <v>0</v>
      </c>
      <c r="DV90" s="112">
        <f>COUNTIFS('Detalii blocuri'!$E:$E,$C90,'Detalii blocuri'!$F:$F,$D90,'Detalii blocuri'!$L:$L,DV$3)</f>
        <v>0</v>
      </c>
      <c r="DW90" s="112">
        <f>COUNTIFS('Detalii blocuri'!$E:$E,$C90,'Detalii blocuri'!$F:$F,$D90,'Detalii blocuri'!$L:$L,DW$3)</f>
        <v>0</v>
      </c>
      <c r="DX90" s="140">
        <f>COUNTIFS('Detalii blocuri'!$E:$E,$C90,'Detalii blocuri'!$F:$F,$D90,'Detalii blocuri'!$L:$L,DX$3)</f>
        <v>0</v>
      </c>
      <c r="DY90" s="112">
        <f>COUNTIFS('Detalii blocuri'!$E:$E,$C90,'Detalii blocuri'!$F:$F,$D90,'Detalii blocuri'!$L:$L,DY$3)</f>
        <v>0</v>
      </c>
      <c r="DZ90" s="112">
        <f>COUNTIFS('Detalii blocuri'!$E:$E,$C90,'Detalii blocuri'!$F:$F,$D90,'Detalii blocuri'!$L:$L,DZ$3)</f>
        <v>0</v>
      </c>
      <c r="EA90" s="112">
        <f>COUNTIFS('Detalii blocuri'!$E:$E,$C90,'Detalii blocuri'!$F:$F,$D90,'Detalii blocuri'!$L:$L,EA$3)</f>
        <v>0</v>
      </c>
    </row>
    <row r="91" spans="1:132">
      <c r="B91" s="258" t="s">
        <v>650</v>
      </c>
      <c r="C91" s="363" t="s">
        <v>206</v>
      </c>
      <c r="D91" s="261" t="s">
        <v>1055</v>
      </c>
      <c r="E91" s="261"/>
      <c r="F91" s="262" t="s">
        <v>1054</v>
      </c>
      <c r="G91" s="300" t="s">
        <v>9</v>
      </c>
      <c r="H91" s="257" t="s">
        <v>9</v>
      </c>
      <c r="I91" s="318"/>
      <c r="J91" s="259">
        <v>46.96</v>
      </c>
      <c r="K91" s="259">
        <v>23.56</v>
      </c>
      <c r="L91" s="319">
        <v>1535</v>
      </c>
      <c r="M91" s="320">
        <v>1516</v>
      </c>
      <c r="N91" s="320">
        <v>1568</v>
      </c>
      <c r="O91" s="320">
        <v>1858</v>
      </c>
      <c r="P91" s="320"/>
      <c r="Q91" s="320"/>
      <c r="R91" s="320"/>
      <c r="S91" s="320"/>
      <c r="T91" s="320"/>
      <c r="U91" s="320"/>
      <c r="V91" s="321"/>
      <c r="W91" s="334">
        <f t="shared" si="29"/>
        <v>0.82615715823466096</v>
      </c>
      <c r="X91" s="335" t="str">
        <f t="shared" si="30"/>
        <v/>
      </c>
      <c r="Y91" s="301"/>
      <c r="Z91" s="301"/>
      <c r="AA91" s="301">
        <f t="shared" si="33"/>
        <v>0</v>
      </c>
      <c r="AB91" s="68">
        <f t="shared" si="31"/>
        <v>0</v>
      </c>
      <c r="AC91" s="301" t="e">
        <f t="shared" si="32"/>
        <v>#DIV/0!</v>
      </c>
      <c r="AD91" s="301">
        <v>3</v>
      </c>
      <c r="AE91" s="322"/>
      <c r="AF91" s="323" t="e">
        <f>COUNTIFS('Detalii blocuri'!AI:AI,"*/planuri*",'Detalii blocuri'!E:E,C91,'Detalii blocuri'!F:F,D91)/AJ91</f>
        <v>#DIV/0!</v>
      </c>
      <c r="AG91" s="324" t="e">
        <f>COUNTIFS('Detalii blocuri'!K:K,"&gt;0",'Detalii blocuri'!E:E,C91,'Detalii blocuri'!F:F,D91)/AJ91</f>
        <v>#DIV/0!</v>
      </c>
      <c r="AH91" s="324" t="e">
        <f>COUNTIFS('Detalii blocuri'!N:N,"&gt;0",'Detalii blocuri'!E:E,C91,'Detalii blocuri'!F:F,D91)/AJ91</f>
        <v>#DIV/0!</v>
      </c>
      <c r="AI91" s="325" t="e">
        <f t="shared" si="34"/>
        <v>#DIV/0!</v>
      </c>
      <c r="AJ91" s="326">
        <f>COUNTIFS('Detalii blocuri'!C:C,"&gt;0",'Detalii blocuri'!E:E,C91,'Detalii blocuri'!F:F,D91)</f>
        <v>0</v>
      </c>
      <c r="AK91" s="47">
        <f>SUMIFS('Detalii blocuri'!K:K,'Detalii blocuri'!E:E,C91,'Detalii blocuri'!F:F,D91)</f>
        <v>0</v>
      </c>
      <c r="AL91" s="47">
        <f>SUMIFS('Detalii blocuri'!N:N,'Detalii blocuri'!E:E,C91,'Detalii blocuri'!F:F,D91)</f>
        <v>0</v>
      </c>
      <c r="AM91" s="327" t="e">
        <f t="shared" si="35"/>
        <v>#DIV/0!</v>
      </c>
      <c r="AN91" s="65" t="e">
        <f>COUNTIFS('Detalii blocuri'!C:C,"&gt;0",'Detalii blocuri'!J:J,"da*",'Detalii blocuri'!E:E,C91,'Detalii blocuri'!F:F,D91)/AJ91</f>
        <v>#DIV/0!</v>
      </c>
      <c r="AO91" s="66" t="e">
        <f>SUMIFS('Detalii blocuri'!K:K,'Detalii blocuri'!J:J,"da*",'Detalii blocuri'!E:E,C91,'Detalii blocuri'!F:F,D91)/AK91</f>
        <v>#DIV/0!</v>
      </c>
      <c r="AP91" s="67" t="e">
        <f>SUMIFS('Detalii blocuri'!N:N,'Detalii blocuri'!J:J,"da*",'Detalii blocuri'!E:E,C91,'Detalii blocuri'!F:F,D91)/AL91</f>
        <v>#DIV/0!</v>
      </c>
      <c r="AQ91" s="328" t="e">
        <f>SUMIFS('Detalii blocuri'!N:N,'Detalii blocuri'!AD:AD,"*cf1*",'Detalii blocuri'!E:E,C91,'Detalii blocuri'!F:F,D91)/AL91</f>
        <v>#DIV/0!</v>
      </c>
      <c r="AR91" s="329" t="e">
        <f>SUMIFS('Detalii blocuri'!N:N,'Detalii blocuri'!AD:AD,"*cf2*",'Detalii blocuri'!E:E,C91,'Detalii blocuri'!F:F,D91)/AL91</f>
        <v>#DIV/0!</v>
      </c>
      <c r="AS91" s="330" t="e">
        <f>SUMIFS('Detalii blocuri'!N:N,'Detalii blocuri'!AD:AD,"*cf3*",'Detalii blocuri'!E:E,C91,'Detalii blocuri'!F:F,D91)/AL91</f>
        <v>#DIV/0!</v>
      </c>
      <c r="AT91" s="330" t="e">
        <f>SUMIFS('Detalii blocuri'!N:N,'Detalii blocuri'!AD:AD,"*cămin*",'Detalii blocuri'!E:E,C91,'Detalii blocuri'!F:F,D91)/AL91</f>
        <v>#DIV/0!</v>
      </c>
      <c r="AU91" s="330" t="e">
        <f t="shared" si="36"/>
        <v>#DIV/0!</v>
      </c>
      <c r="AV91" s="331">
        <f>SUMIFS('Detalii blocuri'!O:O,'Detalii blocuri'!E:E,C91,'Detalii blocuri'!F:F,D91)</f>
        <v>0</v>
      </c>
      <c r="AW91" s="332">
        <f>SUMIFS('Detalii blocuri'!P:P,'Detalii blocuri'!E:E,C91,'Detalii blocuri'!F:F,D91)</f>
        <v>0</v>
      </c>
      <c r="AX91" s="332">
        <f>SUMIFS('Detalii blocuri'!Q:Q,'Detalii blocuri'!E:E,C91,'Detalii blocuri'!F:F,D91)</f>
        <v>0</v>
      </c>
      <c r="AY91" s="332">
        <f>SUMIFS('Detalii blocuri'!R:R,'Detalii blocuri'!E:E,C91,'Detalii blocuri'!F:F,D91)</f>
        <v>0</v>
      </c>
      <c r="AZ91" s="332">
        <f>SUMIFS('Detalii blocuri'!S:S,'Detalii blocuri'!E:E,C91,'Detalii blocuri'!F:F,D91)</f>
        <v>0</v>
      </c>
      <c r="BA91" s="332">
        <f>SUMIFS('Detalii blocuri'!T:T,'Detalii blocuri'!E:E,C91,'Detalii blocuri'!F:F,D91)</f>
        <v>0</v>
      </c>
      <c r="BB91" s="333">
        <f t="shared" si="37"/>
        <v>0</v>
      </c>
      <c r="BC91" s="100" t="e">
        <f t="shared" si="38"/>
        <v>#DIV/0!</v>
      </c>
      <c r="BD91" s="97" t="e">
        <f t="shared" si="39"/>
        <v>#DIV/0!</v>
      </c>
      <c r="BE91" s="97" t="e">
        <f t="shared" si="40"/>
        <v>#DIV/0!</v>
      </c>
      <c r="BF91" s="97" t="e">
        <f t="shared" si="41"/>
        <v>#DIV/0!</v>
      </c>
      <c r="BG91" s="97" t="e">
        <f t="shared" si="42"/>
        <v>#DIV/0!</v>
      </c>
      <c r="BH91" s="98" t="e">
        <f t="shared" si="43"/>
        <v>#DIV/0!</v>
      </c>
      <c r="BI91" s="105">
        <f>COUNTIFS('Detalii blocuri'!$E:$E,$C91,'Detalii blocuri'!$F:$F,$D91,'Detalii blocuri'!$AB:$AB,BI$4)</f>
        <v>0</v>
      </c>
      <c r="BJ91" s="106">
        <f>COUNTIFS('Detalii blocuri'!$E:$E,$C91,'Detalii blocuri'!$F:$F,$D91,'Detalii blocuri'!$AB:$AB,BJ$4)</f>
        <v>0</v>
      </c>
      <c r="BK91" s="106">
        <f>COUNTIFS('Detalii blocuri'!$E:$E,$C91,'Detalii blocuri'!$F:$F,$D91,'Detalii blocuri'!$AB:$AB,BK$4)</f>
        <v>0</v>
      </c>
      <c r="BL91" s="106">
        <f>COUNTIFS('Detalii blocuri'!$E:$E,$C91,'Detalii blocuri'!$F:$F,$D91,'Detalii blocuri'!$AB:$AB,BL$4)</f>
        <v>0</v>
      </c>
      <c r="BM91" s="106">
        <f>COUNTIFS('Detalii blocuri'!$E:$E,$C91,'Detalii blocuri'!$F:$F,$D91,'Detalii blocuri'!$AB:$AB,BM$4)</f>
        <v>0</v>
      </c>
      <c r="BN91" s="45">
        <f>COUNTIFS('Detalii blocuri'!$E:$E,$C91,'Detalii blocuri'!$F:$F,$D91,'Detalii blocuri'!$AB:$AB,BN$4)</f>
        <v>0</v>
      </c>
      <c r="BO91" s="106">
        <f>COUNTIFS('Detalii blocuri'!$E:$E,$C91,'Detalii blocuri'!$F:$F,$D91,'Detalii blocuri'!$AB:$AB,BO$4)</f>
        <v>0</v>
      </c>
      <c r="BP91" s="106">
        <f>COUNTIFS('Detalii blocuri'!$E:$E,$C91,'Detalii blocuri'!$F:$F,$D91,'Detalii blocuri'!$AB:$AB,BP$4)</f>
        <v>0</v>
      </c>
      <c r="BQ91" s="45">
        <f>COUNTIFS('Detalii blocuri'!$E:$E,$C91,'Detalii blocuri'!$F:$F,$D91,'Detalii blocuri'!$AB:$AB,BQ$4)</f>
        <v>0</v>
      </c>
      <c r="BR91" s="106">
        <f>COUNTIFS('Detalii blocuri'!$E:$E,$C91,'Detalii blocuri'!$F:$F,$D91,'Detalii blocuri'!$AB:$AB,BR$4)</f>
        <v>0</v>
      </c>
      <c r="BS91" s="106">
        <f>COUNTIFS('Detalii blocuri'!$E:$E,$C91,'Detalii blocuri'!$F:$F,$D91,'Detalii blocuri'!$AB:$AB,BS$4)</f>
        <v>0</v>
      </c>
      <c r="BT91" s="45">
        <f>COUNTIFS('Detalii blocuri'!$E:$E,$C91,'Detalii blocuri'!$F:$F,$D91,'Detalii blocuri'!$AB:$AB,BT$4)</f>
        <v>0</v>
      </c>
      <c r="BU91" s="106">
        <f>COUNTIFS('Detalii blocuri'!$E:$E,$C91,'Detalii blocuri'!$F:$F,$D91,'Detalii blocuri'!$AB:$AB,BU$4)</f>
        <v>0</v>
      </c>
      <c r="BV91" s="106">
        <f>COUNTIFS('Detalii blocuri'!$E:$E,$C91,'Detalii blocuri'!$F:$F,$D91,'Detalii blocuri'!$AB:$AB,BV$4)</f>
        <v>0</v>
      </c>
      <c r="BW91" s="107">
        <f>SUMIFS('Detalii blocuri'!$K:$K,'Detalii blocuri'!$E:$E,$C91,'Detalii blocuri'!$F:$F,$D91,'Detalii blocuri'!$AB:$AB,BW$4)</f>
        <v>0</v>
      </c>
      <c r="BX91" s="108">
        <f>SUMIFS('Detalii blocuri'!$K:$K,'Detalii blocuri'!$E:$E,$C91,'Detalii blocuri'!$F:$F,$D91,'Detalii blocuri'!$AB:$AB,BX$4)</f>
        <v>0</v>
      </c>
      <c r="BY91" s="108">
        <f>SUMIFS('Detalii blocuri'!$K:$K,'Detalii blocuri'!$E:$E,$C91,'Detalii blocuri'!$F:$F,$D91,'Detalii blocuri'!$AB:$AB,BY$4)</f>
        <v>0</v>
      </c>
      <c r="BZ91" s="108">
        <f>SUMIFS('Detalii blocuri'!$K:$K,'Detalii blocuri'!$E:$E,$C91,'Detalii blocuri'!$F:$F,$D91,'Detalii blocuri'!$AB:$AB,BZ$4)</f>
        <v>0</v>
      </c>
      <c r="CA91" s="108">
        <f>SUMIFS('Detalii blocuri'!$K:$K,'Detalii blocuri'!$E:$E,$C91,'Detalii blocuri'!$F:$F,$D91,'Detalii blocuri'!$AB:$AB,CA$4)</f>
        <v>0</v>
      </c>
      <c r="CB91" s="46">
        <f>SUMIFS('Detalii blocuri'!$K:$K,'Detalii blocuri'!$E:$E,$C91,'Detalii blocuri'!$F:$F,$D91,'Detalii blocuri'!$AB:$AB,CB$4)</f>
        <v>0</v>
      </c>
      <c r="CC91" s="108">
        <f>SUMIFS('Detalii blocuri'!$K:$K,'Detalii blocuri'!$E:$E,$C91,'Detalii blocuri'!$F:$F,$D91,'Detalii blocuri'!$AB:$AB,CC$4)</f>
        <v>0</v>
      </c>
      <c r="CD91" s="108">
        <f>SUMIFS('Detalii blocuri'!$K:$K,'Detalii blocuri'!$E:$E,$C91,'Detalii blocuri'!$F:$F,$D91,'Detalii blocuri'!$AB:$AB,CD$4)</f>
        <v>0</v>
      </c>
      <c r="CE91" s="46">
        <f>SUMIFS('Detalii blocuri'!$K:$K,'Detalii blocuri'!$E:$E,$C91,'Detalii blocuri'!$F:$F,$D91,'Detalii blocuri'!$AB:$AB,CE$4)</f>
        <v>0</v>
      </c>
      <c r="CF91" s="108">
        <f>SUMIFS('Detalii blocuri'!$K:$K,'Detalii blocuri'!$E:$E,$C91,'Detalii blocuri'!$F:$F,$D91,'Detalii blocuri'!$AB:$AB,CF$4)</f>
        <v>0</v>
      </c>
      <c r="CG91" s="108">
        <f>SUMIFS('Detalii blocuri'!$K:$K,'Detalii blocuri'!$E:$E,$C91,'Detalii blocuri'!$F:$F,$D91,'Detalii blocuri'!$AB:$AB,CG$4)</f>
        <v>0</v>
      </c>
      <c r="CH91" s="46">
        <f>SUMIFS('Detalii blocuri'!$K:$K,'Detalii blocuri'!$E:$E,$C91,'Detalii blocuri'!$F:$F,$D91,'Detalii blocuri'!$AB:$AB,CH$4)</f>
        <v>0</v>
      </c>
      <c r="CI91" s="108">
        <f>SUMIFS('Detalii blocuri'!$K:$K,'Detalii blocuri'!$E:$E,$C91,'Detalii blocuri'!$F:$F,$D91,'Detalii blocuri'!$AB:$AB,CI$4)</f>
        <v>0</v>
      </c>
      <c r="CJ91" s="108">
        <f>SUMIFS('Detalii blocuri'!$K:$K,'Detalii blocuri'!$E:$E,$C91,'Detalii blocuri'!$F:$F,$D91,'Detalii blocuri'!$AB:$AB,CJ$4)</f>
        <v>0</v>
      </c>
      <c r="CK91" s="109">
        <f>SUMIFS('Detalii blocuri'!$N:$N,'Detalii blocuri'!$E:$E,$C91,'Detalii blocuri'!$F:$F,$D91,'Detalii blocuri'!$AB:$AB,BW$4)</f>
        <v>0</v>
      </c>
      <c r="CL91" s="110">
        <f>SUMIFS('Detalii blocuri'!$N:$N,'Detalii blocuri'!$E:$E,$C91,'Detalii blocuri'!$F:$F,$D91,'Detalii blocuri'!$AB:$AB,BX$4)</f>
        <v>0</v>
      </c>
      <c r="CM91" s="110">
        <f>SUMIFS('Detalii blocuri'!$N:$N,'Detalii blocuri'!$E:$E,$C91,'Detalii blocuri'!$F:$F,$D91,'Detalii blocuri'!$AB:$AB,BY$4)</f>
        <v>0</v>
      </c>
      <c r="CN91" s="110">
        <f>SUMIFS('Detalii blocuri'!$N:$N,'Detalii blocuri'!$E:$E,$C91,'Detalii blocuri'!$F:$F,$D91,'Detalii blocuri'!$AB:$AB,BZ$4)</f>
        <v>0</v>
      </c>
      <c r="CO91" s="110">
        <f>SUMIFS('Detalii blocuri'!$N:$N,'Detalii blocuri'!$E:$E,$C91,'Detalii blocuri'!$F:$F,$D91,'Detalii blocuri'!$AB:$AB,CA$4)</f>
        <v>0</v>
      </c>
      <c r="CP91" s="48">
        <f>SUMIFS('Detalii blocuri'!$N:$N,'Detalii blocuri'!$E:$E,$C91,'Detalii blocuri'!$F:$F,$D91,'Detalii blocuri'!$AB:$AB,CB$4)</f>
        <v>0</v>
      </c>
      <c r="CQ91" s="110">
        <f>SUMIFS('Detalii blocuri'!$N:$N,'Detalii blocuri'!$E:$E,$C91,'Detalii blocuri'!$F:$F,$D91,'Detalii blocuri'!$AB:$AB,CC$4)</f>
        <v>0</v>
      </c>
      <c r="CR91" s="110">
        <f>SUMIFS('Detalii blocuri'!$N:$N,'Detalii blocuri'!$E:$E,$C91,'Detalii blocuri'!$F:$F,$D91,'Detalii blocuri'!$AB:$AB,CD$4)</f>
        <v>0</v>
      </c>
      <c r="CS91" s="48">
        <f>SUMIFS('Detalii blocuri'!$N:$N,'Detalii blocuri'!$E:$E,$C91,'Detalii blocuri'!$F:$F,$D91,'Detalii blocuri'!$AB:$AB,CE$4)</f>
        <v>0</v>
      </c>
      <c r="CT91" s="110">
        <f>SUMIFS('Detalii blocuri'!$N:$N,'Detalii blocuri'!$E:$E,$C91,'Detalii blocuri'!$F:$F,$D91,'Detalii blocuri'!$AB:$AB,CF$4)</f>
        <v>0</v>
      </c>
      <c r="CU91" s="110">
        <f>SUMIFS('Detalii blocuri'!$N:$N,'Detalii blocuri'!$E:$E,$C91,'Detalii blocuri'!$F:$F,$D91,'Detalii blocuri'!$AB:$AB,CG$4)</f>
        <v>0</v>
      </c>
      <c r="CV91" s="48">
        <f>SUMIFS('Detalii blocuri'!$N:$N,'Detalii blocuri'!$E:$E,$C91,'Detalii blocuri'!$F:$F,$D91,'Detalii blocuri'!$AB:$AB,CH$4)</f>
        <v>0</v>
      </c>
      <c r="CW91" s="110">
        <f>SUMIFS('Detalii blocuri'!$N:$N,'Detalii blocuri'!$E:$E,$C91,'Detalii blocuri'!$F:$F,$D91,'Detalii blocuri'!$AB:$AB,CI$4)</f>
        <v>0</v>
      </c>
      <c r="CX91" s="110">
        <f>SUMIFS('Detalii blocuri'!$N:$N,'Detalii blocuri'!$E:$E,$C91,'Detalii blocuri'!$F:$F,$D91,'Detalii blocuri'!$AB:$AB,CJ$4)</f>
        <v>0</v>
      </c>
      <c r="CY91" s="111">
        <f>COUNTIFS('Detalii blocuri'!$E:$E,$C91,'Detalii blocuri'!$F:$F,$D91,'Detalii blocuri'!$L:$L,CY$3)</f>
        <v>0</v>
      </c>
      <c r="CZ91" s="112">
        <f>COUNTIFS('Detalii blocuri'!$E:$E,$C91,'Detalii blocuri'!$F:$F,$D91,'Detalii blocuri'!$L:$L,CZ$3)</f>
        <v>0</v>
      </c>
      <c r="DA91" s="112">
        <f>COUNTIFS('Detalii blocuri'!$E:$E,$C91,'Detalii blocuri'!$F:$F,$D91,'Detalii blocuri'!$L:$L,DA$3)</f>
        <v>0</v>
      </c>
      <c r="DB91" s="112">
        <f>COUNTIFS('Detalii blocuri'!$E:$E,$C91,'Detalii blocuri'!$F:$F,$D91,'Detalii blocuri'!$L:$L,DB$3)</f>
        <v>0</v>
      </c>
      <c r="DC91" s="112">
        <f>COUNTIFS('Detalii blocuri'!$E:$E,$C91,'Detalii blocuri'!$F:$F,$D91,'Detalii blocuri'!$L:$L,DC$3)</f>
        <v>0</v>
      </c>
      <c r="DD91" s="140">
        <f>COUNTIFS('Detalii blocuri'!$E:$E,$C91,'Detalii blocuri'!$F:$F,$D91,'Detalii blocuri'!$L:$L,DD$3)</f>
        <v>0</v>
      </c>
      <c r="DE91" s="112">
        <f>COUNTIFS('Detalii blocuri'!$E:$E,$C91,'Detalii blocuri'!$F:$F,$D91,'Detalii blocuri'!$L:$L,DE$3)</f>
        <v>0</v>
      </c>
      <c r="DF91" s="112">
        <f>COUNTIFS('Detalii blocuri'!$E:$E,$C91,'Detalii blocuri'!$F:$F,$D91,'Detalii blocuri'!$L:$L,DF$3)</f>
        <v>0</v>
      </c>
      <c r="DG91" s="112">
        <f>COUNTIFS('Detalii blocuri'!$E:$E,$C91,'Detalii blocuri'!$F:$F,$D91,'Detalii blocuri'!$L:$L,DG$3)</f>
        <v>0</v>
      </c>
      <c r="DH91" s="112">
        <f>COUNTIFS('Detalii blocuri'!$E:$E,$C91,'Detalii blocuri'!$F:$F,$D91,'Detalii blocuri'!$L:$L,DH$3)</f>
        <v>0</v>
      </c>
      <c r="DI91" s="140">
        <f>COUNTIFS('Detalii blocuri'!$E:$E,$C91,'Detalii blocuri'!$F:$F,$D91,'Detalii blocuri'!$L:$L,DI$3)</f>
        <v>0</v>
      </c>
      <c r="DJ91" s="112">
        <f>COUNTIFS('Detalii blocuri'!$E:$E,$C91,'Detalii blocuri'!$F:$F,$D91,'Detalii blocuri'!$L:$L,DJ$3)</f>
        <v>0</v>
      </c>
      <c r="DK91" s="112">
        <f>COUNTIFS('Detalii blocuri'!$E:$E,$C91,'Detalii blocuri'!$F:$F,$D91,'Detalii blocuri'!$L:$L,DK$3)</f>
        <v>0</v>
      </c>
      <c r="DL91" s="112">
        <f>COUNTIFS('Detalii blocuri'!$E:$E,$C91,'Detalii blocuri'!$F:$F,$D91,'Detalii blocuri'!$L:$L,DL$3)</f>
        <v>0</v>
      </c>
      <c r="DM91" s="112">
        <f>COUNTIFS('Detalii blocuri'!$E:$E,$C91,'Detalii blocuri'!$F:$F,$D91,'Detalii blocuri'!$L:$L,DM$3)</f>
        <v>0</v>
      </c>
      <c r="DN91" s="140">
        <f>COUNTIFS('Detalii blocuri'!$E:$E,$C91,'Detalii blocuri'!$F:$F,$D91,'Detalii blocuri'!$L:$L,DN$3)</f>
        <v>0</v>
      </c>
      <c r="DO91" s="112">
        <f>COUNTIFS('Detalii blocuri'!$E:$E,$C91,'Detalii blocuri'!$F:$F,$D91,'Detalii blocuri'!$L:$L,DO$3)</f>
        <v>0</v>
      </c>
      <c r="DP91" s="112">
        <f>COUNTIFS('Detalii blocuri'!$E:$E,$C91,'Detalii blocuri'!$F:$F,$D91,'Detalii blocuri'!$L:$L,DP$3)</f>
        <v>0</v>
      </c>
      <c r="DQ91" s="112">
        <f>COUNTIFS('Detalii blocuri'!$E:$E,$C91,'Detalii blocuri'!$F:$F,$D91,'Detalii blocuri'!$L:$L,DQ$3)</f>
        <v>0</v>
      </c>
      <c r="DR91" s="112">
        <f>COUNTIFS('Detalii blocuri'!$E:$E,$C91,'Detalii blocuri'!$F:$F,$D91,'Detalii blocuri'!$L:$L,DR$3)</f>
        <v>0</v>
      </c>
      <c r="DS91" s="140">
        <f>COUNTIFS('Detalii blocuri'!$E:$E,$C91,'Detalii blocuri'!$F:$F,$D91,'Detalii blocuri'!$L:$L,DS$3)</f>
        <v>0</v>
      </c>
      <c r="DT91" s="112">
        <f>COUNTIFS('Detalii blocuri'!$E:$E,$C91,'Detalii blocuri'!$F:$F,$D91,'Detalii blocuri'!$L:$L,DT$3)</f>
        <v>0</v>
      </c>
      <c r="DU91" s="112">
        <f>COUNTIFS('Detalii blocuri'!$E:$E,$C91,'Detalii blocuri'!$F:$F,$D91,'Detalii blocuri'!$L:$L,DU$3)</f>
        <v>0</v>
      </c>
      <c r="DV91" s="112">
        <f>COUNTIFS('Detalii blocuri'!$E:$E,$C91,'Detalii blocuri'!$F:$F,$D91,'Detalii blocuri'!$L:$L,DV$3)</f>
        <v>0</v>
      </c>
      <c r="DW91" s="112">
        <f>COUNTIFS('Detalii blocuri'!$E:$E,$C91,'Detalii blocuri'!$F:$F,$D91,'Detalii blocuri'!$L:$L,DW$3)</f>
        <v>0</v>
      </c>
      <c r="DX91" s="140">
        <f>COUNTIFS('Detalii blocuri'!$E:$E,$C91,'Detalii blocuri'!$F:$F,$D91,'Detalii blocuri'!$L:$L,DX$3)</f>
        <v>0</v>
      </c>
      <c r="DY91" s="112">
        <f>COUNTIFS('Detalii blocuri'!$E:$E,$C91,'Detalii blocuri'!$F:$F,$D91,'Detalii blocuri'!$L:$L,DY$3)</f>
        <v>0</v>
      </c>
      <c r="DZ91" s="112">
        <f>COUNTIFS('Detalii blocuri'!$E:$E,$C91,'Detalii blocuri'!$F:$F,$D91,'Detalii blocuri'!$L:$L,DZ$3)</f>
        <v>0</v>
      </c>
      <c r="EA91" s="112">
        <f>COUNTIFS('Detalii blocuri'!$E:$E,$C91,'Detalii blocuri'!$F:$F,$D91,'Detalii blocuri'!$L:$L,EA$3)</f>
        <v>0</v>
      </c>
    </row>
    <row r="92" spans="1:132">
      <c r="A92" s="113" t="s">
        <v>36</v>
      </c>
      <c r="B92" s="258"/>
      <c r="C92" s="363" t="s">
        <v>206</v>
      </c>
      <c r="D92" s="261" t="s">
        <v>1028</v>
      </c>
      <c r="E92" s="261"/>
      <c r="F92" s="262"/>
      <c r="G92" s="300"/>
      <c r="H92" s="257"/>
      <c r="I92" s="318"/>
      <c r="J92" s="259"/>
      <c r="K92" s="259"/>
      <c r="L92" s="319"/>
      <c r="M92" s="320"/>
      <c r="N92" s="320"/>
      <c r="O92" s="320"/>
      <c r="P92" s="320"/>
      <c r="Q92" s="320"/>
      <c r="R92" s="320"/>
      <c r="S92" s="320"/>
      <c r="T92" s="320"/>
      <c r="U92" s="320"/>
      <c r="V92" s="321"/>
      <c r="W92" s="334"/>
      <c r="X92" s="335"/>
      <c r="Y92" s="301"/>
      <c r="Z92" s="301"/>
      <c r="AA92" s="301">
        <f t="shared" si="33"/>
        <v>0</v>
      </c>
      <c r="AB92" s="68" t="e">
        <f t="shared" si="31"/>
        <v>#DIV/0!</v>
      </c>
      <c r="AC92" s="301" t="e">
        <f t="shared" si="32"/>
        <v>#DIV/0!</v>
      </c>
      <c r="AD92" s="301">
        <v>3</v>
      </c>
      <c r="AE92" s="322"/>
      <c r="AF92" s="323">
        <f>COUNTIFS('Detalii blocuri'!AI:AI,"*/planuri*",'Detalii blocuri'!E:E,C92,'Detalii blocuri'!F:F,D92)/AJ92</f>
        <v>0</v>
      </c>
      <c r="AG92" s="324">
        <f>COUNTIFS('Detalii blocuri'!K:K,"&gt;0",'Detalii blocuri'!E:E,C92,'Detalii blocuri'!F:F,D92)/AJ92</f>
        <v>0.16666666666666666</v>
      </c>
      <c r="AH92" s="324">
        <f>COUNTIFS('Detalii blocuri'!N:N,"&gt;0",'Detalii blocuri'!E:E,C92,'Detalii blocuri'!F:F,D92)/AJ92</f>
        <v>0.19230769230769232</v>
      </c>
      <c r="AI92" s="325">
        <f t="shared" si="34"/>
        <v>0</v>
      </c>
      <c r="AJ92" s="326">
        <f>COUNTIFS('Detalii blocuri'!C:C,"&gt;0",'Detalii blocuri'!E:E,C92,'Detalii blocuri'!F:F,D92)</f>
        <v>78</v>
      </c>
      <c r="AK92" s="47">
        <f>SUMIFS('Detalii blocuri'!K:K,'Detalii blocuri'!E:E,C92,'Detalii blocuri'!F:F,D92)</f>
        <v>16</v>
      </c>
      <c r="AL92" s="47">
        <f>SUMIFS('Detalii blocuri'!N:N,'Detalii blocuri'!E:E,C92,'Detalii blocuri'!F:F,D92)</f>
        <v>96</v>
      </c>
      <c r="AM92" s="327">
        <f t="shared" si="35"/>
        <v>6</v>
      </c>
      <c r="AN92" s="65">
        <f>COUNTIFS('Detalii blocuri'!C:C,"&gt;0",'Detalii blocuri'!J:J,"da*",'Detalii blocuri'!E:E,C92,'Detalii blocuri'!F:F,D92)/AJ92</f>
        <v>0</v>
      </c>
      <c r="AO92" s="66">
        <f>SUMIFS('Detalii blocuri'!K:K,'Detalii blocuri'!J:J,"da*",'Detalii blocuri'!E:E,C92,'Detalii blocuri'!F:F,D92)/AK92</f>
        <v>0</v>
      </c>
      <c r="AP92" s="67">
        <f>SUMIFS('Detalii blocuri'!N:N,'Detalii blocuri'!J:J,"da*",'Detalii blocuri'!E:E,C92,'Detalii blocuri'!F:F,D92)/AL92</f>
        <v>0</v>
      </c>
      <c r="AQ92" s="328">
        <f>SUMIFS('Detalii blocuri'!N:N,'Detalii blocuri'!AD:AD,"*cf1*",'Detalii blocuri'!E:E,C92,'Detalii blocuri'!F:F,D92)/AL92</f>
        <v>0</v>
      </c>
      <c r="AR92" s="329">
        <f>SUMIFS('Detalii blocuri'!N:N,'Detalii blocuri'!AD:AD,"*cf2*",'Detalii blocuri'!E:E,C92,'Detalii blocuri'!F:F,D92)/AL92</f>
        <v>0</v>
      </c>
      <c r="AS92" s="330">
        <f>SUMIFS('Detalii blocuri'!N:N,'Detalii blocuri'!AD:AD,"*cf3*",'Detalii blocuri'!E:E,C92,'Detalii blocuri'!F:F,D92)/AL92</f>
        <v>0</v>
      </c>
      <c r="AT92" s="330">
        <f>SUMIFS('Detalii blocuri'!N:N,'Detalii blocuri'!AD:AD,"*cămin*",'Detalii blocuri'!E:E,C92,'Detalii blocuri'!F:F,D92)/AL92</f>
        <v>0</v>
      </c>
      <c r="AU92" s="330">
        <f t="shared" si="36"/>
        <v>1</v>
      </c>
      <c r="AV92" s="331">
        <f>SUMIFS('Detalii blocuri'!O:O,'Detalii blocuri'!E:E,C92,'Detalii blocuri'!F:F,D92)</f>
        <v>0</v>
      </c>
      <c r="AW92" s="332">
        <f>SUMIFS('Detalii blocuri'!P:P,'Detalii blocuri'!E:E,C92,'Detalii blocuri'!F:F,D92)</f>
        <v>0</v>
      </c>
      <c r="AX92" s="332">
        <f>SUMIFS('Detalii blocuri'!Q:Q,'Detalii blocuri'!E:E,C92,'Detalii blocuri'!F:F,D92)</f>
        <v>0</v>
      </c>
      <c r="AY92" s="332">
        <f>SUMIFS('Detalii blocuri'!R:R,'Detalii blocuri'!E:E,C92,'Detalii blocuri'!F:F,D92)</f>
        <v>0</v>
      </c>
      <c r="AZ92" s="332">
        <f>SUMIFS('Detalii blocuri'!S:S,'Detalii blocuri'!E:E,C92,'Detalii blocuri'!F:F,D92)</f>
        <v>0</v>
      </c>
      <c r="BA92" s="332">
        <f>SUMIFS('Detalii blocuri'!T:T,'Detalii blocuri'!E:E,C92,'Detalii blocuri'!F:F,D92)</f>
        <v>0</v>
      </c>
      <c r="BB92" s="333">
        <f t="shared" si="37"/>
        <v>96</v>
      </c>
      <c r="BC92" s="100" t="e">
        <f t="shared" si="38"/>
        <v>#DIV/0!</v>
      </c>
      <c r="BD92" s="97" t="e">
        <f t="shared" si="39"/>
        <v>#DIV/0!</v>
      </c>
      <c r="BE92" s="97" t="e">
        <f t="shared" si="40"/>
        <v>#DIV/0!</v>
      </c>
      <c r="BF92" s="97" t="e">
        <f t="shared" si="41"/>
        <v>#DIV/0!</v>
      </c>
      <c r="BG92" s="97" t="e">
        <f t="shared" si="42"/>
        <v>#DIV/0!</v>
      </c>
      <c r="BH92" s="98" t="e">
        <f t="shared" si="43"/>
        <v>#DIV/0!</v>
      </c>
      <c r="BI92" s="105">
        <f>COUNTIFS('Detalii blocuri'!$E:$E,$C92,'Detalii blocuri'!$F:$F,$D92,'Detalii blocuri'!$AB:$AB,BI$4)</f>
        <v>77</v>
      </c>
      <c r="BJ92" s="106">
        <f>COUNTIFS('Detalii blocuri'!$E:$E,$C92,'Detalii blocuri'!$F:$F,$D92,'Detalii blocuri'!$AB:$AB,BJ$4)</f>
        <v>0</v>
      </c>
      <c r="BK92" s="106">
        <f>COUNTIFS('Detalii blocuri'!$E:$E,$C92,'Detalii blocuri'!$F:$F,$D92,'Detalii blocuri'!$AB:$AB,BK$4)</f>
        <v>0</v>
      </c>
      <c r="BL92" s="106">
        <f>COUNTIFS('Detalii blocuri'!$E:$E,$C92,'Detalii blocuri'!$F:$F,$D92,'Detalii blocuri'!$AB:$AB,BL$4)</f>
        <v>1</v>
      </c>
      <c r="BM92" s="106">
        <f>COUNTIFS('Detalii blocuri'!$E:$E,$C92,'Detalii blocuri'!$F:$F,$D92,'Detalii blocuri'!$AB:$AB,BM$4)</f>
        <v>0</v>
      </c>
      <c r="BN92" s="45">
        <f>COUNTIFS('Detalii blocuri'!$E:$E,$C92,'Detalii blocuri'!$F:$F,$D92,'Detalii blocuri'!$AB:$AB,BN$4)</f>
        <v>0</v>
      </c>
      <c r="BO92" s="106">
        <f>COUNTIFS('Detalii blocuri'!$E:$E,$C92,'Detalii blocuri'!$F:$F,$D92,'Detalii blocuri'!$AB:$AB,BO$4)</f>
        <v>0</v>
      </c>
      <c r="BP92" s="106">
        <f>COUNTIFS('Detalii blocuri'!$E:$E,$C92,'Detalii blocuri'!$F:$F,$D92,'Detalii blocuri'!$AB:$AB,BP$4)</f>
        <v>0</v>
      </c>
      <c r="BQ92" s="45">
        <f>COUNTIFS('Detalii blocuri'!$E:$E,$C92,'Detalii blocuri'!$F:$F,$D92,'Detalii blocuri'!$AB:$AB,BQ$4)</f>
        <v>0</v>
      </c>
      <c r="BR92" s="106">
        <f>COUNTIFS('Detalii blocuri'!$E:$E,$C92,'Detalii blocuri'!$F:$F,$D92,'Detalii blocuri'!$AB:$AB,BR$4)</f>
        <v>0</v>
      </c>
      <c r="BS92" s="106">
        <f>COUNTIFS('Detalii blocuri'!$E:$E,$C92,'Detalii blocuri'!$F:$F,$D92,'Detalii blocuri'!$AB:$AB,BS$4)</f>
        <v>0</v>
      </c>
      <c r="BT92" s="45">
        <f>COUNTIFS('Detalii blocuri'!$E:$E,$C92,'Detalii blocuri'!$F:$F,$D92,'Detalii blocuri'!$AB:$AB,BT$4)</f>
        <v>0</v>
      </c>
      <c r="BU92" s="106">
        <f>COUNTIFS('Detalii blocuri'!$E:$E,$C92,'Detalii blocuri'!$F:$F,$D92,'Detalii blocuri'!$AB:$AB,BU$4)</f>
        <v>0</v>
      </c>
      <c r="BV92" s="106">
        <f>COUNTIFS('Detalii blocuri'!$E:$E,$C92,'Detalii blocuri'!$F:$F,$D92,'Detalii blocuri'!$AB:$AB,BV$4)</f>
        <v>0</v>
      </c>
      <c r="BW92" s="107">
        <f>SUMIFS('Detalii blocuri'!$K:$K,'Detalii blocuri'!$E:$E,$C92,'Detalii blocuri'!$F:$F,$D92,'Detalii blocuri'!$AB:$AB,BW$4)</f>
        <v>15</v>
      </c>
      <c r="BX92" s="108">
        <f>SUMIFS('Detalii blocuri'!$K:$K,'Detalii blocuri'!$E:$E,$C92,'Detalii blocuri'!$F:$F,$D92,'Detalii blocuri'!$AB:$AB,BX$4)</f>
        <v>0</v>
      </c>
      <c r="BY92" s="108">
        <f>SUMIFS('Detalii blocuri'!$K:$K,'Detalii blocuri'!$E:$E,$C92,'Detalii blocuri'!$F:$F,$D92,'Detalii blocuri'!$AB:$AB,BY$4)</f>
        <v>0</v>
      </c>
      <c r="BZ92" s="108">
        <f>SUMIFS('Detalii blocuri'!$K:$K,'Detalii blocuri'!$E:$E,$C92,'Detalii blocuri'!$F:$F,$D92,'Detalii blocuri'!$AB:$AB,BZ$4)</f>
        <v>1</v>
      </c>
      <c r="CA92" s="108">
        <f>SUMIFS('Detalii blocuri'!$K:$K,'Detalii blocuri'!$E:$E,$C92,'Detalii blocuri'!$F:$F,$D92,'Detalii blocuri'!$AB:$AB,CA$4)</f>
        <v>0</v>
      </c>
      <c r="CB92" s="46">
        <f>SUMIFS('Detalii blocuri'!$K:$K,'Detalii blocuri'!$E:$E,$C92,'Detalii blocuri'!$F:$F,$D92,'Detalii blocuri'!$AB:$AB,CB$4)</f>
        <v>0</v>
      </c>
      <c r="CC92" s="108">
        <f>SUMIFS('Detalii blocuri'!$K:$K,'Detalii blocuri'!$E:$E,$C92,'Detalii blocuri'!$F:$F,$D92,'Detalii blocuri'!$AB:$AB,CC$4)</f>
        <v>0</v>
      </c>
      <c r="CD92" s="108">
        <f>SUMIFS('Detalii blocuri'!$K:$K,'Detalii blocuri'!$E:$E,$C92,'Detalii blocuri'!$F:$F,$D92,'Detalii blocuri'!$AB:$AB,CD$4)</f>
        <v>0</v>
      </c>
      <c r="CE92" s="46">
        <f>SUMIFS('Detalii blocuri'!$K:$K,'Detalii blocuri'!$E:$E,$C92,'Detalii blocuri'!$F:$F,$D92,'Detalii blocuri'!$AB:$AB,CE$4)</f>
        <v>0</v>
      </c>
      <c r="CF92" s="108">
        <f>SUMIFS('Detalii blocuri'!$K:$K,'Detalii blocuri'!$E:$E,$C92,'Detalii blocuri'!$F:$F,$D92,'Detalii blocuri'!$AB:$AB,CF$4)</f>
        <v>0</v>
      </c>
      <c r="CG92" s="108">
        <f>SUMIFS('Detalii blocuri'!$K:$K,'Detalii blocuri'!$E:$E,$C92,'Detalii blocuri'!$F:$F,$D92,'Detalii blocuri'!$AB:$AB,CG$4)</f>
        <v>0</v>
      </c>
      <c r="CH92" s="46">
        <f>SUMIFS('Detalii blocuri'!$K:$K,'Detalii blocuri'!$E:$E,$C92,'Detalii blocuri'!$F:$F,$D92,'Detalii blocuri'!$AB:$AB,CH$4)</f>
        <v>0</v>
      </c>
      <c r="CI92" s="108">
        <f>SUMIFS('Detalii blocuri'!$K:$K,'Detalii blocuri'!$E:$E,$C92,'Detalii blocuri'!$F:$F,$D92,'Detalii blocuri'!$AB:$AB,CI$4)</f>
        <v>0</v>
      </c>
      <c r="CJ92" s="108">
        <f>SUMIFS('Detalii blocuri'!$K:$K,'Detalii blocuri'!$E:$E,$C92,'Detalii blocuri'!$F:$F,$D92,'Detalii blocuri'!$AB:$AB,CJ$4)</f>
        <v>0</v>
      </c>
      <c r="CK92" s="109">
        <f>SUMIFS('Detalii blocuri'!$N:$N,'Detalii blocuri'!$E:$E,$C92,'Detalii blocuri'!$F:$F,$D92,'Detalii blocuri'!$AB:$AB,BW$4)</f>
        <v>78</v>
      </c>
      <c r="CL92" s="110">
        <f>SUMIFS('Detalii blocuri'!$N:$N,'Detalii blocuri'!$E:$E,$C92,'Detalii blocuri'!$F:$F,$D92,'Detalii blocuri'!$AB:$AB,BX$4)</f>
        <v>0</v>
      </c>
      <c r="CM92" s="110">
        <f>SUMIFS('Detalii blocuri'!$N:$N,'Detalii blocuri'!$E:$E,$C92,'Detalii blocuri'!$F:$F,$D92,'Detalii blocuri'!$AB:$AB,BY$4)</f>
        <v>0</v>
      </c>
      <c r="CN92" s="110">
        <f>SUMIFS('Detalii blocuri'!$N:$N,'Detalii blocuri'!$E:$E,$C92,'Detalii blocuri'!$F:$F,$D92,'Detalii blocuri'!$AB:$AB,BZ$4)</f>
        <v>18</v>
      </c>
      <c r="CO92" s="110">
        <f>SUMIFS('Detalii blocuri'!$N:$N,'Detalii blocuri'!$E:$E,$C92,'Detalii blocuri'!$F:$F,$D92,'Detalii blocuri'!$AB:$AB,CA$4)</f>
        <v>0</v>
      </c>
      <c r="CP92" s="48">
        <f>SUMIFS('Detalii blocuri'!$N:$N,'Detalii blocuri'!$E:$E,$C92,'Detalii blocuri'!$F:$F,$D92,'Detalii blocuri'!$AB:$AB,CB$4)</f>
        <v>0</v>
      </c>
      <c r="CQ92" s="110">
        <f>SUMIFS('Detalii blocuri'!$N:$N,'Detalii blocuri'!$E:$E,$C92,'Detalii blocuri'!$F:$F,$D92,'Detalii blocuri'!$AB:$AB,CC$4)</f>
        <v>0</v>
      </c>
      <c r="CR92" s="110">
        <f>SUMIFS('Detalii blocuri'!$N:$N,'Detalii blocuri'!$E:$E,$C92,'Detalii blocuri'!$F:$F,$D92,'Detalii blocuri'!$AB:$AB,CD$4)</f>
        <v>0</v>
      </c>
      <c r="CS92" s="48">
        <f>SUMIFS('Detalii blocuri'!$N:$N,'Detalii blocuri'!$E:$E,$C92,'Detalii blocuri'!$F:$F,$D92,'Detalii blocuri'!$AB:$AB,CE$4)</f>
        <v>0</v>
      </c>
      <c r="CT92" s="110">
        <f>SUMIFS('Detalii blocuri'!$N:$N,'Detalii blocuri'!$E:$E,$C92,'Detalii blocuri'!$F:$F,$D92,'Detalii blocuri'!$AB:$AB,CF$4)</f>
        <v>0</v>
      </c>
      <c r="CU92" s="110">
        <f>SUMIFS('Detalii blocuri'!$N:$N,'Detalii blocuri'!$E:$E,$C92,'Detalii blocuri'!$F:$F,$D92,'Detalii blocuri'!$AB:$AB,CG$4)</f>
        <v>0</v>
      </c>
      <c r="CV92" s="48">
        <f>SUMIFS('Detalii blocuri'!$N:$N,'Detalii blocuri'!$E:$E,$C92,'Detalii blocuri'!$F:$F,$D92,'Detalii blocuri'!$AB:$AB,CH$4)</f>
        <v>0</v>
      </c>
      <c r="CW92" s="110">
        <f>SUMIFS('Detalii blocuri'!$N:$N,'Detalii blocuri'!$E:$E,$C92,'Detalii blocuri'!$F:$F,$D92,'Detalii blocuri'!$AB:$AB,CI$4)</f>
        <v>0</v>
      </c>
      <c r="CX92" s="110">
        <f>SUMIFS('Detalii blocuri'!$N:$N,'Detalii blocuri'!$E:$E,$C92,'Detalii blocuri'!$F:$F,$D92,'Detalii blocuri'!$AB:$AB,CJ$4)</f>
        <v>0</v>
      </c>
      <c r="CY92" s="111">
        <f>COUNTIFS('Detalii blocuri'!$E:$E,$C92,'Detalii blocuri'!$F:$F,$D92,'Detalii blocuri'!$L:$L,CY$3)</f>
        <v>8</v>
      </c>
      <c r="CZ92" s="112">
        <f>COUNTIFS('Detalii blocuri'!$E:$E,$C92,'Detalii blocuri'!$F:$F,$D92,'Detalii blocuri'!$L:$L,CZ$3)</f>
        <v>14</v>
      </c>
      <c r="DA92" s="112">
        <f>COUNTIFS('Detalii blocuri'!$E:$E,$C92,'Detalii blocuri'!$F:$F,$D92,'Detalii blocuri'!$L:$L,DA$3)</f>
        <v>24</v>
      </c>
      <c r="DB92" s="112">
        <f>COUNTIFS('Detalii blocuri'!$E:$E,$C92,'Detalii blocuri'!$F:$F,$D92,'Detalii blocuri'!$L:$L,DB$3)</f>
        <v>17</v>
      </c>
      <c r="DC92" s="112">
        <f>COUNTIFS('Detalii blocuri'!$E:$E,$C92,'Detalii blocuri'!$F:$F,$D92,'Detalii blocuri'!$L:$L,DC$3)</f>
        <v>12</v>
      </c>
      <c r="DD92" s="140">
        <f>COUNTIFS('Detalii blocuri'!$E:$E,$C92,'Detalii blocuri'!$F:$F,$D92,'Detalii blocuri'!$L:$L,DD$3)</f>
        <v>3</v>
      </c>
      <c r="DE92" s="112">
        <f>COUNTIFS('Detalii blocuri'!$E:$E,$C92,'Detalii blocuri'!$F:$F,$D92,'Detalii blocuri'!$L:$L,DE$3)</f>
        <v>0</v>
      </c>
      <c r="DF92" s="112">
        <f>COUNTIFS('Detalii blocuri'!$E:$E,$C92,'Detalii blocuri'!$F:$F,$D92,'Detalii blocuri'!$L:$L,DF$3)</f>
        <v>0</v>
      </c>
      <c r="DG92" s="112">
        <f>COUNTIFS('Detalii blocuri'!$E:$E,$C92,'Detalii blocuri'!$F:$F,$D92,'Detalii blocuri'!$L:$L,DG$3)</f>
        <v>0</v>
      </c>
      <c r="DH92" s="112">
        <f>COUNTIFS('Detalii blocuri'!$E:$E,$C92,'Detalii blocuri'!$F:$F,$D92,'Detalii blocuri'!$L:$L,DH$3)</f>
        <v>0</v>
      </c>
      <c r="DI92" s="140">
        <f>COUNTIFS('Detalii blocuri'!$E:$E,$C92,'Detalii blocuri'!$F:$F,$D92,'Detalii blocuri'!$L:$L,DI$3)</f>
        <v>0</v>
      </c>
      <c r="DJ92" s="112">
        <f>COUNTIFS('Detalii blocuri'!$E:$E,$C92,'Detalii blocuri'!$F:$F,$D92,'Detalii blocuri'!$L:$L,DJ$3)</f>
        <v>0</v>
      </c>
      <c r="DK92" s="112">
        <f>COUNTIFS('Detalii blocuri'!$E:$E,$C92,'Detalii blocuri'!$F:$F,$D92,'Detalii blocuri'!$L:$L,DK$3)</f>
        <v>0</v>
      </c>
      <c r="DL92" s="112">
        <f>COUNTIFS('Detalii blocuri'!$E:$E,$C92,'Detalii blocuri'!$F:$F,$D92,'Detalii blocuri'!$L:$L,DL$3)</f>
        <v>0</v>
      </c>
      <c r="DM92" s="112">
        <f>COUNTIFS('Detalii blocuri'!$E:$E,$C92,'Detalii blocuri'!$F:$F,$D92,'Detalii blocuri'!$L:$L,DM$3)</f>
        <v>0</v>
      </c>
      <c r="DN92" s="140">
        <f>COUNTIFS('Detalii blocuri'!$E:$E,$C92,'Detalii blocuri'!$F:$F,$D92,'Detalii blocuri'!$L:$L,DN$3)</f>
        <v>0</v>
      </c>
      <c r="DO92" s="112">
        <f>COUNTIFS('Detalii blocuri'!$E:$E,$C92,'Detalii blocuri'!$F:$F,$D92,'Detalii blocuri'!$L:$L,DO$3)</f>
        <v>0</v>
      </c>
      <c r="DP92" s="112">
        <f>COUNTIFS('Detalii blocuri'!$E:$E,$C92,'Detalii blocuri'!$F:$F,$D92,'Detalii blocuri'!$L:$L,DP$3)</f>
        <v>0</v>
      </c>
      <c r="DQ92" s="112">
        <f>COUNTIFS('Detalii blocuri'!$E:$E,$C92,'Detalii blocuri'!$F:$F,$D92,'Detalii blocuri'!$L:$L,DQ$3)</f>
        <v>0</v>
      </c>
      <c r="DR92" s="112">
        <f>COUNTIFS('Detalii blocuri'!$E:$E,$C92,'Detalii blocuri'!$F:$F,$D92,'Detalii blocuri'!$L:$L,DR$3)</f>
        <v>0</v>
      </c>
      <c r="DS92" s="140">
        <f>COUNTIFS('Detalii blocuri'!$E:$E,$C92,'Detalii blocuri'!$F:$F,$D92,'Detalii blocuri'!$L:$L,DS$3)</f>
        <v>0</v>
      </c>
      <c r="DT92" s="112">
        <f>COUNTIFS('Detalii blocuri'!$E:$E,$C92,'Detalii blocuri'!$F:$F,$D92,'Detalii blocuri'!$L:$L,DT$3)</f>
        <v>0</v>
      </c>
      <c r="DU92" s="112">
        <f>COUNTIFS('Detalii blocuri'!$E:$E,$C92,'Detalii blocuri'!$F:$F,$D92,'Detalii blocuri'!$L:$L,DU$3)</f>
        <v>0</v>
      </c>
      <c r="DV92" s="112">
        <f>COUNTIFS('Detalii blocuri'!$E:$E,$C92,'Detalii blocuri'!$F:$F,$D92,'Detalii blocuri'!$L:$L,DV$3)</f>
        <v>0</v>
      </c>
      <c r="DW92" s="112">
        <f>COUNTIFS('Detalii blocuri'!$E:$E,$C92,'Detalii blocuri'!$F:$F,$D92,'Detalii blocuri'!$L:$L,DW$3)</f>
        <v>0</v>
      </c>
      <c r="DX92" s="140">
        <f>COUNTIFS('Detalii blocuri'!$E:$E,$C92,'Detalii blocuri'!$F:$F,$D92,'Detalii blocuri'!$L:$L,DX$3)</f>
        <v>0</v>
      </c>
      <c r="DY92" s="112">
        <f>COUNTIFS('Detalii blocuri'!$E:$E,$C92,'Detalii blocuri'!$F:$F,$D92,'Detalii blocuri'!$L:$L,DY$3)</f>
        <v>0</v>
      </c>
      <c r="DZ92" s="112">
        <f>COUNTIFS('Detalii blocuri'!$E:$E,$C92,'Detalii blocuri'!$F:$F,$D92,'Detalii blocuri'!$L:$L,DZ$3)</f>
        <v>0</v>
      </c>
      <c r="EA92" s="112">
        <f>COUNTIFS('Detalii blocuri'!$E:$E,$C92,'Detalii blocuri'!$F:$F,$D92,'Detalii blocuri'!$L:$L,EA$3)</f>
        <v>0</v>
      </c>
      <c r="EB92" s="103"/>
    </row>
    <row r="93" spans="1:132">
      <c r="B93" s="258"/>
      <c r="C93" s="363" t="s">
        <v>206</v>
      </c>
      <c r="D93" s="261" t="s">
        <v>1500</v>
      </c>
      <c r="E93" s="261"/>
      <c r="F93" s="262"/>
      <c r="G93" s="300"/>
      <c r="H93" s="257"/>
      <c r="I93" s="318"/>
      <c r="J93" s="259"/>
      <c r="K93" s="259"/>
      <c r="L93" s="319"/>
      <c r="M93" s="320"/>
      <c r="N93" s="320"/>
      <c r="O93" s="320"/>
      <c r="P93" s="320"/>
      <c r="Q93" s="320"/>
      <c r="R93" s="320"/>
      <c r="S93" s="320"/>
      <c r="T93" s="320"/>
      <c r="U93" s="320"/>
      <c r="V93" s="321"/>
      <c r="W93" s="334"/>
      <c r="X93" s="335"/>
      <c r="Y93" s="301"/>
      <c r="Z93" s="301"/>
      <c r="AA93" s="301">
        <f t="shared" si="33"/>
        <v>0</v>
      </c>
      <c r="AB93" s="68" t="e">
        <f t="shared" si="31"/>
        <v>#DIV/0!</v>
      </c>
      <c r="AC93" s="301" t="e">
        <f t="shared" si="32"/>
        <v>#DIV/0!</v>
      </c>
      <c r="AD93" s="301">
        <v>3</v>
      </c>
      <c r="AE93" s="322"/>
      <c r="AF93" s="323">
        <f>COUNTIFS('Detalii blocuri'!AI:AI,"*/planuri*",'Detalii blocuri'!E:E,C93,'Detalii blocuri'!F:F,D93)/AJ93</f>
        <v>2.0790020790020791E-3</v>
      </c>
      <c r="AG93" s="324">
        <f>COUNTIFS('Detalii blocuri'!K:K,"&gt;0",'Detalii blocuri'!E:E,C93,'Detalii blocuri'!F:F,D93)/AJ93</f>
        <v>0.57588357588357586</v>
      </c>
      <c r="AH93" s="324">
        <f>COUNTIFS('Detalii blocuri'!N:N,"&gt;0",'Detalii blocuri'!E:E,C93,'Detalii blocuri'!F:F,D93)/AJ93</f>
        <v>0.21413721413721415</v>
      </c>
      <c r="AI93" s="325">
        <f t="shared" si="34"/>
        <v>9.4176436671151251E-3</v>
      </c>
      <c r="AJ93" s="326">
        <f>COUNTIFS('Detalii blocuri'!C:C,"&gt;0",'Detalii blocuri'!E:E,C93,'Detalii blocuri'!F:F,D93)</f>
        <v>481</v>
      </c>
      <c r="AK93" s="47">
        <f>SUMIFS('Detalii blocuri'!K:K,'Detalii blocuri'!E:E,C93,'Detalii blocuri'!F:F,D93)</f>
        <v>819</v>
      </c>
      <c r="AL93" s="47">
        <f>SUMIFS('Detalii blocuri'!N:N,'Detalii blocuri'!E:E,C93,'Detalii blocuri'!F:F,D93)</f>
        <v>10406</v>
      </c>
      <c r="AM93" s="327">
        <f t="shared" si="35"/>
        <v>12.705738705738705</v>
      </c>
      <c r="AN93" s="65">
        <f>COUNTIFS('Detalii blocuri'!C:C,"&gt;0",'Detalii blocuri'!J:J,"da*",'Detalii blocuri'!E:E,C93,'Detalii blocuri'!F:F,D93)/AJ93</f>
        <v>0.35550935550935553</v>
      </c>
      <c r="AO93" s="66">
        <f>SUMIFS('Detalii blocuri'!K:K,'Detalii blocuri'!J:J,"da*",'Detalii blocuri'!E:E,C93,'Detalii blocuri'!F:F,D93)/AK93</f>
        <v>0.21611721611721613</v>
      </c>
      <c r="AP93" s="67">
        <f>SUMIFS('Detalii blocuri'!N:N,'Detalii blocuri'!J:J,"da*",'Detalii blocuri'!E:E,C93,'Detalii blocuri'!F:F,D93)/AL93</f>
        <v>0.72919469536805692</v>
      </c>
      <c r="AQ93" s="328">
        <f>SUMIFS('Detalii blocuri'!N:N,'Detalii blocuri'!AD:AD,"*cf1*",'Detalii blocuri'!E:E,C93,'Detalii blocuri'!F:F,D93)/AL93</f>
        <v>0</v>
      </c>
      <c r="AR93" s="329">
        <f>SUMIFS('Detalii blocuri'!N:N,'Detalii blocuri'!AD:AD,"*cf2*",'Detalii blocuri'!E:E,C93,'Detalii blocuri'!F:F,D93)/AL93</f>
        <v>0</v>
      </c>
      <c r="AS93" s="330">
        <f>SUMIFS('Detalii blocuri'!N:N,'Detalii blocuri'!AD:AD,"*cf3*",'Detalii blocuri'!E:E,C93,'Detalii blocuri'!F:F,D93)/AL93</f>
        <v>0</v>
      </c>
      <c r="AT93" s="330">
        <f>SUMIFS('Detalii blocuri'!N:N,'Detalii blocuri'!AD:AD,"*cămin*",'Detalii blocuri'!E:E,C93,'Detalii blocuri'!F:F,D93)/AL93</f>
        <v>0</v>
      </c>
      <c r="AU93" s="330">
        <f t="shared" si="36"/>
        <v>1</v>
      </c>
      <c r="AV93" s="331">
        <f>SUMIFS('Detalii blocuri'!O:O,'Detalii blocuri'!E:E,C93,'Detalii blocuri'!F:F,D93)</f>
        <v>0</v>
      </c>
      <c r="AW93" s="332">
        <f>SUMIFS('Detalii blocuri'!P:P,'Detalii blocuri'!E:E,C93,'Detalii blocuri'!F:F,D93)</f>
        <v>12</v>
      </c>
      <c r="AX93" s="332">
        <f>SUMIFS('Detalii blocuri'!Q:Q,'Detalii blocuri'!E:E,C93,'Detalii blocuri'!F:F,D93)</f>
        <v>62</v>
      </c>
      <c r="AY93" s="332">
        <f>SUMIFS('Detalii blocuri'!R:R,'Detalii blocuri'!E:E,C93,'Detalii blocuri'!F:F,D93)</f>
        <v>14</v>
      </c>
      <c r="AZ93" s="332">
        <f>SUMIFS('Detalii blocuri'!S:S,'Detalii blocuri'!E:E,C93,'Detalii blocuri'!F:F,D93)</f>
        <v>8</v>
      </c>
      <c r="BA93" s="332">
        <f>SUMIFS('Detalii blocuri'!T:T,'Detalii blocuri'!E:E,C93,'Detalii blocuri'!F:F,D93)</f>
        <v>2</v>
      </c>
      <c r="BB93" s="333">
        <f t="shared" si="37"/>
        <v>10308</v>
      </c>
      <c r="BC93" s="100">
        <f t="shared" si="38"/>
        <v>0</v>
      </c>
      <c r="BD93" s="97">
        <f t="shared" si="39"/>
        <v>0.12244897959183673</v>
      </c>
      <c r="BE93" s="97">
        <f t="shared" si="40"/>
        <v>0.63265306122448983</v>
      </c>
      <c r="BF93" s="97">
        <f t="shared" si="41"/>
        <v>0.14285714285714285</v>
      </c>
      <c r="BG93" s="97">
        <f t="shared" si="42"/>
        <v>8.1632653061224483E-2</v>
      </c>
      <c r="BH93" s="98">
        <f t="shared" si="43"/>
        <v>2.0408163265306121E-2</v>
      </c>
      <c r="BI93" s="105">
        <f>COUNTIFS('Detalii blocuri'!$E:$E,$C93,'Detalii blocuri'!$F:$F,$D93,'Detalii blocuri'!$AB:$AB,BI$4)</f>
        <v>0</v>
      </c>
      <c r="BJ93" s="106">
        <f>COUNTIFS('Detalii blocuri'!$E:$E,$C93,'Detalii blocuri'!$F:$F,$D93,'Detalii blocuri'!$AB:$AB,BJ$4)</f>
        <v>0</v>
      </c>
      <c r="BK93" s="106">
        <f>COUNTIFS('Detalii blocuri'!$E:$E,$C93,'Detalii blocuri'!$F:$F,$D93,'Detalii blocuri'!$AB:$AB,BK$4)</f>
        <v>0</v>
      </c>
      <c r="BL93" s="106">
        <f>COUNTIFS('Detalii blocuri'!$E:$E,$C93,'Detalii blocuri'!$F:$F,$D93,'Detalii blocuri'!$AB:$AB,BL$4)</f>
        <v>0</v>
      </c>
      <c r="BM93" s="106">
        <f>COUNTIFS('Detalii blocuri'!$E:$E,$C93,'Detalii blocuri'!$F:$F,$D93,'Detalii blocuri'!$AB:$AB,BM$4)</f>
        <v>0</v>
      </c>
      <c r="BN93" s="45">
        <f>COUNTIFS('Detalii blocuri'!$E:$E,$C93,'Detalii blocuri'!$F:$F,$D93,'Detalii blocuri'!$AB:$AB,BN$4)</f>
        <v>0</v>
      </c>
      <c r="BO93" s="106">
        <f>COUNTIFS('Detalii blocuri'!$E:$E,$C93,'Detalii blocuri'!$F:$F,$D93,'Detalii blocuri'!$AB:$AB,BO$4)</f>
        <v>0</v>
      </c>
      <c r="BP93" s="106">
        <f>COUNTIFS('Detalii blocuri'!$E:$E,$C93,'Detalii blocuri'!$F:$F,$D93,'Detalii blocuri'!$AB:$AB,BP$4)</f>
        <v>0</v>
      </c>
      <c r="BQ93" s="45">
        <f>COUNTIFS('Detalii blocuri'!$E:$E,$C93,'Detalii blocuri'!$F:$F,$D93,'Detalii blocuri'!$AB:$AB,BQ$4)</f>
        <v>0</v>
      </c>
      <c r="BR93" s="106">
        <f>COUNTIFS('Detalii blocuri'!$E:$E,$C93,'Detalii blocuri'!$F:$F,$D93,'Detalii blocuri'!$AB:$AB,BR$4)</f>
        <v>0</v>
      </c>
      <c r="BS93" s="106">
        <f>COUNTIFS('Detalii blocuri'!$E:$E,$C93,'Detalii blocuri'!$F:$F,$D93,'Detalii blocuri'!$AB:$AB,BS$4)</f>
        <v>0</v>
      </c>
      <c r="BT93" s="45">
        <f>COUNTIFS('Detalii blocuri'!$E:$E,$C93,'Detalii blocuri'!$F:$F,$D93,'Detalii blocuri'!$AB:$AB,BT$4)</f>
        <v>20</v>
      </c>
      <c r="BU93" s="106">
        <f>COUNTIFS('Detalii blocuri'!$E:$E,$C93,'Detalii blocuri'!$F:$F,$D93,'Detalii blocuri'!$AB:$AB,BU$4)</f>
        <v>505</v>
      </c>
      <c r="BV93" s="106">
        <f>COUNTIFS('Detalii blocuri'!$E:$E,$C93,'Detalii blocuri'!$F:$F,$D93,'Detalii blocuri'!$AB:$AB,BV$4)</f>
        <v>0</v>
      </c>
      <c r="BW93" s="107">
        <f>SUMIFS('Detalii blocuri'!$K:$K,'Detalii blocuri'!$E:$E,$C93,'Detalii blocuri'!$F:$F,$D93,'Detalii blocuri'!$AB:$AB,BW$4)</f>
        <v>0</v>
      </c>
      <c r="BX93" s="108">
        <f>SUMIFS('Detalii blocuri'!$K:$K,'Detalii blocuri'!$E:$E,$C93,'Detalii blocuri'!$F:$F,$D93,'Detalii blocuri'!$AB:$AB,BX$4)</f>
        <v>0</v>
      </c>
      <c r="BY93" s="108">
        <f>SUMIFS('Detalii blocuri'!$K:$K,'Detalii blocuri'!$E:$E,$C93,'Detalii blocuri'!$F:$F,$D93,'Detalii blocuri'!$AB:$AB,BY$4)</f>
        <v>0</v>
      </c>
      <c r="BZ93" s="108">
        <f>SUMIFS('Detalii blocuri'!$K:$K,'Detalii blocuri'!$E:$E,$C93,'Detalii blocuri'!$F:$F,$D93,'Detalii blocuri'!$AB:$AB,BZ$4)</f>
        <v>0</v>
      </c>
      <c r="CA93" s="108">
        <f>SUMIFS('Detalii blocuri'!$K:$K,'Detalii blocuri'!$E:$E,$C93,'Detalii blocuri'!$F:$F,$D93,'Detalii blocuri'!$AB:$AB,CA$4)</f>
        <v>0</v>
      </c>
      <c r="CB93" s="46">
        <f>SUMIFS('Detalii blocuri'!$K:$K,'Detalii blocuri'!$E:$E,$C93,'Detalii blocuri'!$F:$F,$D93,'Detalii blocuri'!$AB:$AB,CB$4)</f>
        <v>0</v>
      </c>
      <c r="CC93" s="108">
        <f>SUMIFS('Detalii blocuri'!$K:$K,'Detalii blocuri'!$E:$E,$C93,'Detalii blocuri'!$F:$F,$D93,'Detalii blocuri'!$AB:$AB,CC$4)</f>
        <v>0</v>
      </c>
      <c r="CD93" s="108">
        <f>SUMIFS('Detalii blocuri'!$K:$K,'Detalii blocuri'!$E:$E,$C93,'Detalii blocuri'!$F:$F,$D93,'Detalii blocuri'!$AB:$AB,CD$4)</f>
        <v>0</v>
      </c>
      <c r="CE93" s="46">
        <f>SUMIFS('Detalii blocuri'!$K:$K,'Detalii blocuri'!$E:$E,$C93,'Detalii blocuri'!$F:$F,$D93,'Detalii blocuri'!$AB:$AB,CE$4)</f>
        <v>0</v>
      </c>
      <c r="CF93" s="108">
        <f>SUMIFS('Detalii blocuri'!$K:$K,'Detalii blocuri'!$E:$E,$C93,'Detalii blocuri'!$F:$F,$D93,'Detalii blocuri'!$AB:$AB,CF$4)</f>
        <v>0</v>
      </c>
      <c r="CG93" s="108">
        <f>SUMIFS('Detalii blocuri'!$K:$K,'Detalii blocuri'!$E:$E,$C93,'Detalii blocuri'!$F:$F,$D93,'Detalii blocuri'!$AB:$AB,CG$4)</f>
        <v>0</v>
      </c>
      <c r="CH93" s="46">
        <f>SUMIFS('Detalii blocuri'!$K:$K,'Detalii blocuri'!$E:$E,$C93,'Detalii blocuri'!$F:$F,$D93,'Detalii blocuri'!$AB:$AB,CH$4)</f>
        <v>2</v>
      </c>
      <c r="CI93" s="108">
        <f>SUMIFS('Detalii blocuri'!$K:$K,'Detalii blocuri'!$E:$E,$C93,'Detalii blocuri'!$F:$F,$D93,'Detalii blocuri'!$AB:$AB,CI$4)</f>
        <v>817</v>
      </c>
      <c r="CJ93" s="108">
        <f>SUMIFS('Detalii blocuri'!$K:$K,'Detalii blocuri'!$E:$E,$C93,'Detalii blocuri'!$F:$F,$D93,'Detalii blocuri'!$AB:$AB,CJ$4)</f>
        <v>0</v>
      </c>
      <c r="CK93" s="109">
        <f>SUMIFS('Detalii blocuri'!$N:$N,'Detalii blocuri'!$E:$E,$C93,'Detalii blocuri'!$F:$F,$D93,'Detalii blocuri'!$AB:$AB,BW$4)</f>
        <v>0</v>
      </c>
      <c r="CL93" s="110">
        <f>SUMIFS('Detalii blocuri'!$N:$N,'Detalii blocuri'!$E:$E,$C93,'Detalii blocuri'!$F:$F,$D93,'Detalii blocuri'!$AB:$AB,BX$4)</f>
        <v>0</v>
      </c>
      <c r="CM93" s="110">
        <f>SUMIFS('Detalii blocuri'!$N:$N,'Detalii blocuri'!$E:$E,$C93,'Detalii blocuri'!$F:$F,$D93,'Detalii blocuri'!$AB:$AB,BY$4)</f>
        <v>0</v>
      </c>
      <c r="CN93" s="110">
        <f>SUMIFS('Detalii blocuri'!$N:$N,'Detalii blocuri'!$E:$E,$C93,'Detalii blocuri'!$F:$F,$D93,'Detalii blocuri'!$AB:$AB,BZ$4)</f>
        <v>0</v>
      </c>
      <c r="CO93" s="110">
        <f>SUMIFS('Detalii blocuri'!$N:$N,'Detalii blocuri'!$E:$E,$C93,'Detalii blocuri'!$F:$F,$D93,'Detalii blocuri'!$AB:$AB,CA$4)</f>
        <v>0</v>
      </c>
      <c r="CP93" s="48">
        <f>SUMIFS('Detalii blocuri'!$N:$N,'Detalii blocuri'!$E:$E,$C93,'Detalii blocuri'!$F:$F,$D93,'Detalii blocuri'!$AB:$AB,CB$4)</f>
        <v>0</v>
      </c>
      <c r="CQ93" s="110">
        <f>SUMIFS('Detalii blocuri'!$N:$N,'Detalii blocuri'!$E:$E,$C93,'Detalii blocuri'!$F:$F,$D93,'Detalii blocuri'!$AB:$AB,CC$4)</f>
        <v>0</v>
      </c>
      <c r="CR93" s="110">
        <f>SUMIFS('Detalii blocuri'!$N:$N,'Detalii blocuri'!$E:$E,$C93,'Detalii blocuri'!$F:$F,$D93,'Detalii blocuri'!$AB:$AB,CD$4)</f>
        <v>0</v>
      </c>
      <c r="CS93" s="48">
        <f>SUMIFS('Detalii blocuri'!$N:$N,'Detalii blocuri'!$E:$E,$C93,'Detalii blocuri'!$F:$F,$D93,'Detalii blocuri'!$AB:$AB,CE$4)</f>
        <v>0</v>
      </c>
      <c r="CT93" s="110">
        <f>SUMIFS('Detalii blocuri'!$N:$N,'Detalii blocuri'!$E:$E,$C93,'Detalii blocuri'!$F:$F,$D93,'Detalii blocuri'!$AB:$AB,CF$4)</f>
        <v>0</v>
      </c>
      <c r="CU93" s="110">
        <f>SUMIFS('Detalii blocuri'!$N:$N,'Detalii blocuri'!$E:$E,$C93,'Detalii blocuri'!$F:$F,$D93,'Detalii blocuri'!$AB:$AB,CG$4)</f>
        <v>0</v>
      </c>
      <c r="CV93" s="48">
        <f>SUMIFS('Detalii blocuri'!$N:$N,'Detalii blocuri'!$E:$E,$C93,'Detalii blocuri'!$F:$F,$D93,'Detalii blocuri'!$AB:$AB,CH$4)</f>
        <v>782</v>
      </c>
      <c r="CW93" s="110">
        <f>SUMIFS('Detalii blocuri'!$N:$N,'Detalii blocuri'!$E:$E,$C93,'Detalii blocuri'!$F:$F,$D93,'Detalii blocuri'!$AB:$AB,CI$4)</f>
        <v>9624</v>
      </c>
      <c r="CX93" s="110">
        <f>SUMIFS('Detalii blocuri'!$N:$N,'Detalii blocuri'!$E:$E,$C93,'Detalii blocuri'!$F:$F,$D93,'Detalii blocuri'!$AB:$AB,CJ$4)</f>
        <v>0</v>
      </c>
      <c r="CY93" s="111">
        <f>COUNTIFS('Detalii blocuri'!$E:$E,$C93,'Detalii blocuri'!$F:$F,$D93,'Detalii blocuri'!$L:$L,CY$3)</f>
        <v>0</v>
      </c>
      <c r="CZ93" s="112">
        <f>COUNTIFS('Detalii blocuri'!$E:$E,$C93,'Detalii blocuri'!$F:$F,$D93,'Detalii blocuri'!$L:$L,CZ$3)</f>
        <v>1</v>
      </c>
      <c r="DA93" s="112">
        <f>COUNTIFS('Detalii blocuri'!$E:$E,$C93,'Detalii blocuri'!$F:$F,$D93,'Detalii blocuri'!$L:$L,DA$3)</f>
        <v>10</v>
      </c>
      <c r="DB93" s="112">
        <f>COUNTIFS('Detalii blocuri'!$E:$E,$C93,'Detalii blocuri'!$F:$F,$D93,'Detalii blocuri'!$L:$L,DB$3)</f>
        <v>60</v>
      </c>
      <c r="DC93" s="112">
        <f>COUNTIFS('Detalii blocuri'!$E:$E,$C93,'Detalii blocuri'!$F:$F,$D93,'Detalii blocuri'!$L:$L,DC$3)</f>
        <v>99</v>
      </c>
      <c r="DD93" s="140">
        <f>COUNTIFS('Detalii blocuri'!$E:$E,$C93,'Detalii blocuri'!$F:$F,$D93,'Detalii blocuri'!$L:$L,DD$3)</f>
        <v>57</v>
      </c>
      <c r="DE93" s="112">
        <f>COUNTIFS('Detalii blocuri'!$E:$E,$C93,'Detalii blocuri'!$F:$F,$D93,'Detalii blocuri'!$L:$L,DE$3)</f>
        <v>63</v>
      </c>
      <c r="DF93" s="112">
        <f>COUNTIFS('Detalii blocuri'!$E:$E,$C93,'Detalii blocuri'!$F:$F,$D93,'Detalii blocuri'!$L:$L,DF$3)</f>
        <v>30</v>
      </c>
      <c r="DG93" s="112">
        <f>COUNTIFS('Detalii blocuri'!$E:$E,$C93,'Detalii blocuri'!$F:$F,$D93,'Detalii blocuri'!$L:$L,DG$3)</f>
        <v>14</v>
      </c>
      <c r="DH93" s="112">
        <f>COUNTIFS('Detalii blocuri'!$E:$E,$C93,'Detalii blocuri'!$F:$F,$D93,'Detalii blocuri'!$L:$L,DH$3)</f>
        <v>7</v>
      </c>
      <c r="DI93" s="140">
        <f>COUNTIFS('Detalii blocuri'!$E:$E,$C93,'Detalii blocuri'!$F:$F,$D93,'Detalii blocuri'!$L:$L,DI$3)</f>
        <v>6</v>
      </c>
      <c r="DJ93" s="112">
        <f>COUNTIFS('Detalii blocuri'!$E:$E,$C93,'Detalii blocuri'!$F:$F,$D93,'Detalii blocuri'!$L:$L,DJ$3)</f>
        <v>7</v>
      </c>
      <c r="DK93" s="112">
        <f>COUNTIFS('Detalii blocuri'!$E:$E,$C93,'Detalii blocuri'!$F:$F,$D93,'Detalii blocuri'!$L:$L,DK$3)</f>
        <v>7</v>
      </c>
      <c r="DL93" s="112">
        <f>COUNTIFS('Detalii blocuri'!$E:$E,$C93,'Detalii blocuri'!$F:$F,$D93,'Detalii blocuri'!$L:$L,DL$3)</f>
        <v>1</v>
      </c>
      <c r="DM93" s="112">
        <f>COUNTIFS('Detalii blocuri'!$E:$E,$C93,'Detalii blocuri'!$F:$F,$D93,'Detalii blocuri'!$L:$L,DM$3)</f>
        <v>0</v>
      </c>
      <c r="DN93" s="140">
        <f>COUNTIFS('Detalii blocuri'!$E:$E,$C93,'Detalii blocuri'!$F:$F,$D93,'Detalii blocuri'!$L:$L,DN$3)</f>
        <v>1</v>
      </c>
      <c r="DO93" s="112">
        <f>COUNTIFS('Detalii blocuri'!$E:$E,$C93,'Detalii blocuri'!$F:$F,$D93,'Detalii blocuri'!$L:$L,DO$3)</f>
        <v>2</v>
      </c>
      <c r="DP93" s="112">
        <f>COUNTIFS('Detalii blocuri'!$E:$E,$C93,'Detalii blocuri'!$F:$F,$D93,'Detalii blocuri'!$L:$L,DP$3)</f>
        <v>1</v>
      </c>
      <c r="DQ93" s="112">
        <f>COUNTIFS('Detalii blocuri'!$E:$E,$C93,'Detalii blocuri'!$F:$F,$D93,'Detalii blocuri'!$L:$L,DQ$3)</f>
        <v>0</v>
      </c>
      <c r="DR93" s="112">
        <f>COUNTIFS('Detalii blocuri'!$E:$E,$C93,'Detalii blocuri'!$F:$F,$D93,'Detalii blocuri'!$L:$L,DR$3)</f>
        <v>1</v>
      </c>
      <c r="DS93" s="140">
        <f>COUNTIFS('Detalii blocuri'!$E:$E,$C93,'Detalii blocuri'!$F:$F,$D93,'Detalii blocuri'!$L:$L,DS$3)</f>
        <v>0</v>
      </c>
      <c r="DT93" s="112">
        <f>COUNTIFS('Detalii blocuri'!$E:$E,$C93,'Detalii blocuri'!$F:$F,$D93,'Detalii blocuri'!$L:$L,DT$3)</f>
        <v>0</v>
      </c>
      <c r="DU93" s="112">
        <f>COUNTIFS('Detalii blocuri'!$E:$E,$C93,'Detalii blocuri'!$F:$F,$D93,'Detalii blocuri'!$L:$L,DU$3)</f>
        <v>1</v>
      </c>
      <c r="DV93" s="112">
        <f>COUNTIFS('Detalii blocuri'!$E:$E,$C93,'Detalii blocuri'!$F:$F,$D93,'Detalii blocuri'!$L:$L,DV$3)</f>
        <v>0</v>
      </c>
      <c r="DW93" s="112">
        <f>COUNTIFS('Detalii blocuri'!$E:$E,$C93,'Detalii blocuri'!$F:$F,$D93,'Detalii blocuri'!$L:$L,DW$3)</f>
        <v>0</v>
      </c>
      <c r="DX93" s="140">
        <f>COUNTIFS('Detalii blocuri'!$E:$E,$C93,'Detalii blocuri'!$F:$F,$D93,'Detalii blocuri'!$L:$L,DX$3)</f>
        <v>1</v>
      </c>
      <c r="DY93" s="112">
        <f>COUNTIFS('Detalii blocuri'!$E:$E,$C93,'Detalii blocuri'!$F:$F,$D93,'Detalii blocuri'!$L:$L,DY$3)</f>
        <v>0</v>
      </c>
      <c r="DZ93" s="112">
        <f>COUNTIFS('Detalii blocuri'!$E:$E,$C93,'Detalii blocuri'!$F:$F,$D93,'Detalii blocuri'!$L:$L,DZ$3)</f>
        <v>98</v>
      </c>
      <c r="EA93" s="112">
        <f>COUNTIFS('Detalii blocuri'!$E:$E,$C93,'Detalii blocuri'!$F:$F,$D93,'Detalii blocuri'!$L:$L,EA$3)</f>
        <v>0</v>
      </c>
      <c r="EB93" s="103"/>
    </row>
    <row r="98" spans="3:131" s="231" customFormat="1" ht="26.25">
      <c r="C98" s="146" t="s">
        <v>1175</v>
      </c>
      <c r="D98" s="104"/>
      <c r="E98" s="104"/>
      <c r="F98" s="104"/>
      <c r="G98" s="104"/>
      <c r="H98" s="104"/>
      <c r="I98" s="104"/>
      <c r="J98" s="104"/>
      <c r="K98" s="104"/>
      <c r="L98" s="104"/>
      <c r="M98" s="104"/>
      <c r="N98" s="104"/>
      <c r="O98" s="104"/>
      <c r="P98" s="104"/>
      <c r="Q98" s="104"/>
      <c r="R98" s="104"/>
      <c r="S98" s="104"/>
      <c r="T98" s="104"/>
      <c r="U98" s="104"/>
      <c r="Y98" s="113"/>
      <c r="Z98" s="113"/>
      <c r="AA98" s="113"/>
      <c r="AB98" s="113"/>
      <c r="AC98" s="113"/>
      <c r="AD98" s="113"/>
      <c r="AE98" s="350"/>
      <c r="AF98" s="113"/>
      <c r="AG98" s="113"/>
      <c r="AH98" s="113"/>
      <c r="AI98" s="113"/>
      <c r="AJ98" s="350"/>
      <c r="AK98" s="113"/>
      <c r="AL98" s="113"/>
      <c r="AM98" s="113"/>
      <c r="AN98" s="113"/>
      <c r="AO98" s="113"/>
      <c r="AP98" s="113"/>
      <c r="AQ98" s="113"/>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113"/>
      <c r="BO98" s="113"/>
      <c r="BP98" s="113"/>
      <c r="BQ98" s="113"/>
      <c r="BR98" s="113"/>
      <c r="BS98" s="113"/>
      <c r="BT98" s="113"/>
      <c r="BU98" s="113"/>
      <c r="BV98" s="113"/>
      <c r="BW98" s="113"/>
      <c r="BX98" s="113"/>
      <c r="BY98" s="113"/>
      <c r="BZ98" s="113"/>
      <c r="CA98" s="113"/>
      <c r="CB98" s="113"/>
      <c r="CC98" s="113"/>
      <c r="CD98" s="113"/>
      <c r="CE98" s="113"/>
      <c r="CF98" s="113"/>
      <c r="CG98" s="113"/>
      <c r="CH98" s="113"/>
      <c r="CI98" s="113"/>
      <c r="CJ98" s="113"/>
      <c r="CK98" s="113"/>
      <c r="CL98" s="113"/>
      <c r="CM98" s="113"/>
      <c r="CN98" s="113"/>
      <c r="CO98" s="113"/>
      <c r="CP98" s="113"/>
      <c r="CQ98" s="113"/>
      <c r="CR98" s="113"/>
      <c r="CS98" s="113"/>
      <c r="CT98" s="113"/>
      <c r="CU98" s="113"/>
      <c r="CV98" s="113"/>
      <c r="CW98" s="113"/>
      <c r="CX98" s="113"/>
      <c r="CY98" s="113"/>
      <c r="CZ98" s="113"/>
      <c r="DA98" s="113"/>
      <c r="DB98" s="113"/>
      <c r="DC98" s="113"/>
      <c r="DD98" s="113"/>
      <c r="DE98" s="113"/>
      <c r="DF98" s="113"/>
      <c r="DG98" s="113"/>
      <c r="DH98" s="113"/>
      <c r="DI98" s="113"/>
      <c r="DJ98" s="113"/>
      <c r="DK98" s="113"/>
      <c r="DL98" s="113"/>
      <c r="DM98" s="113"/>
      <c r="DN98" s="113"/>
      <c r="DO98" s="113"/>
      <c r="DP98" s="113"/>
      <c r="DQ98" s="113"/>
      <c r="DR98" s="113"/>
      <c r="DS98" s="113"/>
      <c r="DT98" s="113"/>
      <c r="DU98" s="113"/>
      <c r="DV98" s="113"/>
      <c r="DW98" s="113"/>
      <c r="DX98" s="113"/>
      <c r="DY98" s="113"/>
      <c r="DZ98" s="113"/>
      <c r="EA98" s="113"/>
    </row>
    <row r="99" spans="3:131" s="231" customFormat="1">
      <c r="Y99" s="113"/>
      <c r="Z99" s="113"/>
      <c r="AA99" s="113"/>
      <c r="AB99" s="113"/>
      <c r="AC99" s="113"/>
      <c r="AD99" s="113"/>
      <c r="AE99" s="350"/>
      <c r="AF99" s="113"/>
      <c r="AG99" s="113"/>
      <c r="AH99" s="113"/>
      <c r="AI99" s="113"/>
      <c r="AJ99" s="350"/>
      <c r="AK99" s="113"/>
      <c r="AL99" s="113"/>
      <c r="AM99" s="113"/>
      <c r="AN99" s="113"/>
      <c r="AO99" s="113"/>
      <c r="AP99" s="113"/>
      <c r="AQ99" s="113"/>
      <c r="AR99" s="113"/>
      <c r="AS99" s="113"/>
      <c r="AT99" s="113"/>
      <c r="AU99" s="113"/>
      <c r="AV99" s="113"/>
      <c r="AW99" s="113"/>
      <c r="AX99" s="113"/>
      <c r="AY99" s="113"/>
      <c r="AZ99" s="113"/>
      <c r="BA99" s="113"/>
      <c r="BB99" s="113"/>
      <c r="BC99" s="113"/>
      <c r="BD99" s="113"/>
      <c r="BE99" s="113"/>
      <c r="BF99" s="113"/>
      <c r="BG99" s="113"/>
      <c r="BH99" s="113"/>
      <c r="BI99" s="113"/>
      <c r="BJ99" s="113"/>
      <c r="BK99" s="113"/>
      <c r="BL99" s="113"/>
      <c r="BM99" s="113"/>
      <c r="BN99" s="113"/>
      <c r="BO99" s="113"/>
      <c r="BP99" s="113"/>
      <c r="BQ99" s="113"/>
      <c r="BR99" s="113"/>
      <c r="BS99" s="113"/>
      <c r="BT99" s="113"/>
      <c r="BU99" s="113"/>
      <c r="BV99" s="113"/>
      <c r="BW99" s="113"/>
      <c r="BX99" s="113"/>
      <c r="BY99" s="113"/>
      <c r="BZ99" s="113"/>
      <c r="CA99" s="113"/>
      <c r="CB99" s="113"/>
      <c r="CC99" s="113"/>
      <c r="CD99" s="113"/>
      <c r="CE99" s="113"/>
      <c r="CF99" s="113"/>
      <c r="CG99" s="113"/>
      <c r="CH99" s="113"/>
      <c r="CI99" s="113"/>
      <c r="CJ99" s="113"/>
      <c r="CK99" s="113"/>
      <c r="CL99" s="113"/>
      <c r="CM99" s="113"/>
      <c r="CN99" s="113"/>
      <c r="CO99" s="113"/>
      <c r="CP99" s="113"/>
      <c r="CQ99" s="113"/>
      <c r="CR99" s="113"/>
      <c r="CS99" s="113"/>
      <c r="CT99" s="113"/>
      <c r="CU99" s="113"/>
      <c r="CV99" s="113"/>
      <c r="CW99" s="113"/>
      <c r="CX99" s="113"/>
      <c r="CY99" s="113"/>
      <c r="CZ99" s="113"/>
      <c r="DA99" s="113"/>
      <c r="DB99" s="113"/>
      <c r="DC99" s="113"/>
      <c r="DD99" s="113"/>
      <c r="DE99" s="113"/>
      <c r="DF99" s="113"/>
      <c r="DG99" s="113"/>
      <c r="DH99" s="113"/>
      <c r="DI99" s="113"/>
      <c r="DJ99" s="113"/>
      <c r="DK99" s="113"/>
      <c r="DL99" s="113"/>
      <c r="DM99" s="113"/>
      <c r="DN99" s="113"/>
      <c r="DO99" s="113"/>
      <c r="DP99" s="113"/>
      <c r="DQ99" s="113"/>
      <c r="DR99" s="113"/>
      <c r="DS99" s="113"/>
      <c r="DT99" s="113"/>
      <c r="DU99" s="113"/>
      <c r="DV99" s="113"/>
      <c r="DW99" s="113"/>
      <c r="DX99" s="113"/>
      <c r="DY99" s="113"/>
      <c r="DZ99" s="113"/>
      <c r="EA99" s="113"/>
    </row>
    <row r="100" spans="3:131" s="231" customFormat="1" ht="25.5">
      <c r="C100" s="19" t="s">
        <v>1232</v>
      </c>
      <c r="D100" s="104"/>
      <c r="E100" s="104"/>
      <c r="F100" s="104"/>
      <c r="G100" s="104"/>
      <c r="H100" s="104"/>
      <c r="I100" s="104"/>
      <c r="J100" s="104"/>
      <c r="K100" s="104"/>
      <c r="L100" s="104"/>
      <c r="M100" s="104"/>
      <c r="N100" s="104"/>
      <c r="O100" s="104"/>
      <c r="P100" s="104"/>
      <c r="Q100" s="104"/>
      <c r="R100" s="104"/>
      <c r="S100" s="104"/>
      <c r="T100" s="104"/>
      <c r="U100" s="104"/>
      <c r="Y100" s="113"/>
      <c r="Z100" s="113"/>
      <c r="AA100" s="113"/>
      <c r="AB100" s="113"/>
      <c r="AC100" s="113"/>
      <c r="AD100" s="113"/>
      <c r="AE100" s="350"/>
      <c r="AF100" s="113"/>
      <c r="AG100" s="113"/>
      <c r="AH100" s="113"/>
      <c r="AI100" s="113"/>
      <c r="AJ100" s="350"/>
      <c r="AK100" s="113"/>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O100" s="113"/>
      <c r="BP100" s="113"/>
      <c r="BQ100" s="113"/>
      <c r="BR100" s="113"/>
      <c r="BS100" s="113"/>
      <c r="BT100" s="113"/>
      <c r="BU100" s="113"/>
      <c r="BV100" s="113"/>
      <c r="BW100" s="113"/>
      <c r="BX100" s="113"/>
      <c r="BY100" s="113"/>
      <c r="BZ100" s="113"/>
      <c r="CA100" s="113"/>
      <c r="CB100" s="113"/>
      <c r="CC100" s="113"/>
      <c r="CD100" s="113"/>
      <c r="CE100" s="113"/>
      <c r="CF100" s="113"/>
      <c r="CG100" s="113"/>
      <c r="CH100" s="113"/>
      <c r="CI100" s="113"/>
      <c r="CJ100" s="113"/>
      <c r="CK100" s="113"/>
      <c r="CL100" s="113"/>
      <c r="CM100" s="113"/>
      <c r="CN100" s="113"/>
      <c r="CO100" s="113"/>
      <c r="CP100" s="113"/>
      <c r="CQ100" s="113"/>
      <c r="CR100" s="113"/>
      <c r="CS100" s="113"/>
      <c r="CT100" s="113"/>
      <c r="CU100" s="113"/>
      <c r="CV100" s="113"/>
      <c r="CW100" s="113"/>
      <c r="CX100" s="113"/>
      <c r="CY100" s="113"/>
      <c r="CZ100" s="113"/>
      <c r="DA100" s="113"/>
      <c r="DB100" s="113"/>
      <c r="DC100" s="113"/>
      <c r="DD100" s="113"/>
      <c r="DE100" s="113"/>
      <c r="DF100" s="113"/>
      <c r="DG100" s="113"/>
      <c r="DH100" s="113"/>
      <c r="DI100" s="113"/>
      <c r="DJ100" s="113"/>
      <c r="DK100" s="113"/>
      <c r="DL100" s="113"/>
      <c r="DM100" s="113"/>
      <c r="DN100" s="113"/>
      <c r="DO100" s="113"/>
      <c r="DP100" s="113"/>
      <c r="DQ100" s="113"/>
      <c r="DR100" s="113"/>
      <c r="DS100" s="113"/>
      <c r="DT100" s="113"/>
      <c r="DU100" s="113"/>
      <c r="DV100" s="113"/>
      <c r="DW100" s="113"/>
      <c r="DX100" s="113"/>
      <c r="DY100" s="113"/>
      <c r="DZ100" s="113"/>
      <c r="EA100" s="113"/>
    </row>
    <row r="101" spans="3:131" s="231" customFormat="1">
      <c r="Y101" s="113"/>
      <c r="Z101" s="113"/>
      <c r="AA101" s="113"/>
      <c r="AB101" s="113"/>
      <c r="AC101" s="113"/>
      <c r="AD101" s="113"/>
      <c r="AE101" s="350"/>
      <c r="AF101" s="113"/>
      <c r="AG101" s="113"/>
      <c r="AH101" s="113"/>
      <c r="AI101" s="113"/>
      <c r="AJ101" s="350"/>
      <c r="AK101" s="113"/>
      <c r="AL101" s="113"/>
      <c r="AM101" s="113"/>
      <c r="AN101" s="113"/>
      <c r="AO101" s="113"/>
      <c r="AP101" s="113"/>
      <c r="AQ101" s="113"/>
      <c r="AR101" s="113"/>
      <c r="AS101" s="113"/>
      <c r="AT101" s="113"/>
      <c r="AU101" s="113"/>
      <c r="AV101" s="113"/>
      <c r="AW101" s="113"/>
      <c r="AX101" s="113"/>
      <c r="AY101" s="113"/>
      <c r="AZ101" s="113"/>
      <c r="BA101" s="113"/>
      <c r="BB101" s="113"/>
      <c r="BC101" s="113"/>
      <c r="BD101" s="113"/>
      <c r="BE101" s="113"/>
      <c r="BF101" s="113"/>
      <c r="BG101" s="113"/>
      <c r="BH101" s="113"/>
      <c r="BI101" s="113"/>
      <c r="BJ101" s="113"/>
      <c r="BK101" s="113"/>
      <c r="BL101" s="113"/>
      <c r="BM101" s="113"/>
      <c r="BN101" s="113"/>
      <c r="BO101" s="113"/>
      <c r="BP101" s="113"/>
      <c r="BQ101" s="113"/>
      <c r="BR101" s="113"/>
      <c r="BS101" s="113"/>
      <c r="BT101" s="113"/>
      <c r="BU101" s="113"/>
      <c r="BV101" s="113"/>
      <c r="BW101" s="113"/>
      <c r="BX101" s="113"/>
      <c r="BY101" s="113"/>
      <c r="BZ101" s="113"/>
      <c r="CA101" s="113"/>
      <c r="CB101" s="113"/>
      <c r="CC101" s="113"/>
      <c r="CD101" s="113"/>
      <c r="CE101" s="113"/>
      <c r="CF101" s="113"/>
      <c r="CG101" s="113"/>
      <c r="CH101" s="113"/>
      <c r="CI101" s="113"/>
      <c r="CJ101" s="113"/>
      <c r="CK101" s="113"/>
      <c r="CL101" s="113"/>
      <c r="CM101" s="113"/>
      <c r="CN101" s="113"/>
      <c r="CO101" s="113"/>
      <c r="CP101" s="113"/>
      <c r="CQ101" s="113"/>
      <c r="CR101" s="113"/>
      <c r="CS101" s="113"/>
      <c r="CT101" s="113"/>
      <c r="CU101" s="113"/>
      <c r="CV101" s="113"/>
      <c r="CW101" s="113"/>
      <c r="CX101" s="113"/>
      <c r="CY101" s="113"/>
      <c r="CZ101" s="113"/>
      <c r="DA101" s="113"/>
      <c r="DB101" s="113"/>
      <c r="DC101" s="113"/>
      <c r="DD101" s="113"/>
      <c r="DE101" s="113"/>
      <c r="DF101" s="113"/>
      <c r="DG101" s="113"/>
      <c r="DH101" s="113"/>
      <c r="DI101" s="113"/>
      <c r="DJ101" s="113"/>
      <c r="DK101" s="113"/>
      <c r="DL101" s="113"/>
      <c r="DM101" s="113"/>
      <c r="DN101" s="113"/>
      <c r="DO101" s="113"/>
      <c r="DP101" s="113"/>
      <c r="DQ101" s="113"/>
      <c r="DR101" s="113"/>
      <c r="DS101" s="113"/>
      <c r="DT101" s="113"/>
      <c r="DU101" s="113"/>
      <c r="DV101" s="113"/>
      <c r="DW101" s="113"/>
      <c r="DX101" s="113"/>
      <c r="DY101" s="113"/>
      <c r="DZ101" s="113"/>
      <c r="EA101" s="113"/>
    </row>
    <row r="102" spans="3:131" s="231" customFormat="1" ht="25.5">
      <c r="C102" s="19" t="s">
        <v>1233</v>
      </c>
      <c r="D102" s="104"/>
      <c r="E102" s="104"/>
      <c r="F102" s="104"/>
      <c r="G102" s="104"/>
      <c r="H102" s="104"/>
      <c r="I102" s="104"/>
      <c r="J102" s="104"/>
      <c r="K102" s="104"/>
      <c r="L102" s="104"/>
      <c r="M102" s="104"/>
      <c r="N102" s="104"/>
      <c r="O102" s="104"/>
      <c r="P102" s="104"/>
      <c r="Q102" s="104"/>
      <c r="R102" s="104"/>
      <c r="S102" s="104"/>
      <c r="T102" s="104"/>
      <c r="U102" s="104"/>
      <c r="Y102" s="113"/>
      <c r="Z102" s="113"/>
      <c r="AA102" s="113"/>
      <c r="AB102" s="113"/>
      <c r="AC102" s="113"/>
      <c r="AD102" s="113"/>
      <c r="AE102" s="350"/>
      <c r="AF102" s="113"/>
      <c r="AG102" s="113"/>
      <c r="AH102" s="113"/>
      <c r="AI102" s="113"/>
      <c r="AJ102" s="350"/>
      <c r="AK102" s="113"/>
      <c r="AL102" s="113"/>
      <c r="AM102" s="113"/>
      <c r="AN102" s="113"/>
      <c r="AO102" s="113"/>
      <c r="AP102" s="113"/>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3"/>
      <c r="BM102" s="113"/>
      <c r="BN102" s="113"/>
      <c r="BO102" s="113"/>
      <c r="BP102" s="113"/>
      <c r="BQ102" s="113"/>
      <c r="BR102" s="113"/>
      <c r="BS102" s="113"/>
      <c r="BT102" s="113"/>
      <c r="BU102" s="113"/>
      <c r="BV102" s="113"/>
      <c r="BW102" s="113"/>
      <c r="BX102" s="113"/>
      <c r="BY102" s="113"/>
      <c r="BZ102" s="113"/>
      <c r="CA102" s="113"/>
      <c r="CB102" s="113"/>
      <c r="CC102" s="113"/>
      <c r="CD102" s="113"/>
      <c r="CE102" s="113"/>
      <c r="CF102" s="113"/>
      <c r="CG102" s="113"/>
      <c r="CH102" s="113"/>
      <c r="CI102" s="113"/>
      <c r="CJ102" s="113"/>
      <c r="CK102" s="113"/>
      <c r="CL102" s="113"/>
      <c r="CM102" s="113"/>
      <c r="CN102" s="113"/>
      <c r="CO102" s="113"/>
      <c r="CP102" s="113"/>
      <c r="CQ102" s="113"/>
      <c r="CR102" s="113"/>
      <c r="CS102" s="113"/>
      <c r="CT102" s="113"/>
      <c r="CU102" s="113"/>
      <c r="CV102" s="113"/>
      <c r="CW102" s="113"/>
      <c r="CX102" s="113"/>
      <c r="CY102" s="113"/>
      <c r="CZ102" s="113"/>
      <c r="DA102" s="113"/>
      <c r="DB102" s="113"/>
      <c r="DC102" s="113"/>
      <c r="DD102" s="113"/>
      <c r="DE102" s="113"/>
      <c r="DF102" s="113"/>
      <c r="DG102" s="113"/>
      <c r="DH102" s="113"/>
      <c r="DI102" s="113"/>
      <c r="DJ102" s="113"/>
      <c r="DK102" s="113"/>
      <c r="DL102" s="113"/>
      <c r="DM102" s="113"/>
      <c r="DN102" s="113"/>
      <c r="DO102" s="113"/>
      <c r="DP102" s="113"/>
      <c r="DQ102" s="113"/>
      <c r="DR102" s="113"/>
      <c r="DS102" s="113"/>
      <c r="DT102" s="113"/>
      <c r="DU102" s="113"/>
      <c r="DV102" s="113"/>
      <c r="DW102" s="113"/>
      <c r="DX102" s="113"/>
      <c r="DY102" s="113"/>
      <c r="DZ102" s="113"/>
      <c r="EA102" s="113"/>
    </row>
    <row r="103" spans="3:131" s="231" customFormat="1">
      <c r="Y103" s="113"/>
      <c r="Z103" s="113"/>
      <c r="AA103" s="113"/>
      <c r="AB103" s="113"/>
      <c r="AC103" s="113"/>
      <c r="AD103" s="113"/>
      <c r="AE103" s="350"/>
      <c r="AF103" s="113"/>
      <c r="AG103" s="113"/>
      <c r="AH103" s="113"/>
      <c r="AI103" s="113"/>
      <c r="AJ103" s="350"/>
      <c r="AK103" s="113"/>
      <c r="AL103" s="113"/>
      <c r="AM103" s="113"/>
      <c r="AN103" s="113"/>
      <c r="AO103" s="113"/>
      <c r="AP103" s="113"/>
      <c r="AQ103" s="113"/>
      <c r="AR103" s="113"/>
      <c r="AS103" s="113"/>
      <c r="AT103" s="113"/>
      <c r="AU103" s="113"/>
      <c r="AV103" s="113"/>
      <c r="AW103" s="113"/>
      <c r="AX103" s="113"/>
      <c r="AY103" s="113"/>
      <c r="AZ103" s="113"/>
      <c r="BA103" s="113"/>
      <c r="BB103" s="113"/>
      <c r="BC103" s="113"/>
      <c r="BD103" s="113"/>
      <c r="BE103" s="113"/>
      <c r="BF103" s="113"/>
      <c r="BG103" s="113"/>
      <c r="BH103" s="113"/>
      <c r="BI103" s="113"/>
      <c r="BJ103" s="113"/>
      <c r="BK103" s="113"/>
      <c r="BL103" s="113"/>
      <c r="BM103" s="113"/>
      <c r="BN103" s="113"/>
      <c r="BO103" s="113"/>
      <c r="BP103" s="113"/>
      <c r="BQ103" s="113"/>
      <c r="BR103" s="113"/>
      <c r="BS103" s="113"/>
      <c r="BT103" s="113"/>
      <c r="BU103" s="113"/>
      <c r="BV103" s="113"/>
      <c r="BW103" s="113"/>
      <c r="BX103" s="113"/>
      <c r="BY103" s="113"/>
      <c r="BZ103" s="113"/>
      <c r="CA103" s="113"/>
      <c r="CB103" s="113"/>
      <c r="CC103" s="113"/>
      <c r="CD103" s="113"/>
      <c r="CE103" s="113"/>
      <c r="CF103" s="113"/>
      <c r="CG103" s="113"/>
      <c r="CH103" s="113"/>
      <c r="CI103" s="113"/>
      <c r="CJ103" s="113"/>
      <c r="CK103" s="113"/>
      <c r="CL103" s="113"/>
      <c r="CM103" s="113"/>
      <c r="CN103" s="113"/>
      <c r="CO103" s="113"/>
      <c r="CP103" s="113"/>
      <c r="CQ103" s="113"/>
      <c r="CR103" s="113"/>
      <c r="CS103" s="113"/>
      <c r="CT103" s="113"/>
      <c r="CU103" s="113"/>
      <c r="CV103" s="113"/>
      <c r="CW103" s="113"/>
      <c r="CX103" s="113"/>
      <c r="CY103" s="113"/>
      <c r="CZ103" s="113"/>
      <c r="DA103" s="113"/>
      <c r="DB103" s="113"/>
      <c r="DC103" s="113"/>
      <c r="DD103" s="113"/>
      <c r="DE103" s="113"/>
      <c r="DF103" s="113"/>
      <c r="DG103" s="113"/>
      <c r="DH103" s="113"/>
      <c r="DI103" s="113"/>
      <c r="DJ103" s="113"/>
      <c r="DK103" s="113"/>
      <c r="DL103" s="113"/>
      <c r="DM103" s="113"/>
      <c r="DN103" s="113"/>
      <c r="DO103" s="113"/>
      <c r="DP103" s="113"/>
      <c r="DQ103" s="113"/>
      <c r="DR103" s="113"/>
      <c r="DS103" s="113"/>
      <c r="DT103" s="113"/>
      <c r="DU103" s="113"/>
      <c r="DV103" s="113"/>
      <c r="DW103" s="113"/>
      <c r="DX103" s="113"/>
      <c r="DY103" s="113"/>
      <c r="DZ103" s="113"/>
      <c r="EA103" s="113"/>
    </row>
    <row r="104" spans="3:131" s="231" customFormat="1" ht="38.25">
      <c r="C104" s="19" t="s">
        <v>1234</v>
      </c>
      <c r="D104" s="104"/>
      <c r="E104" s="104"/>
      <c r="F104" s="104"/>
      <c r="G104" s="104"/>
      <c r="H104" s="104"/>
      <c r="I104" s="104"/>
      <c r="J104" s="104"/>
      <c r="K104" s="104"/>
      <c r="L104" s="104"/>
      <c r="M104" s="104"/>
      <c r="N104" s="104"/>
      <c r="O104" s="104"/>
      <c r="P104" s="104"/>
      <c r="Q104" s="104"/>
      <c r="R104" s="104"/>
      <c r="S104" s="104"/>
      <c r="T104" s="104"/>
      <c r="U104" s="104"/>
      <c r="Y104" s="113"/>
      <c r="Z104" s="113"/>
      <c r="AA104" s="113"/>
      <c r="AB104" s="113"/>
      <c r="AC104" s="113"/>
      <c r="AD104" s="113"/>
      <c r="AE104" s="350"/>
      <c r="AF104" s="113"/>
      <c r="AG104" s="113"/>
      <c r="AH104" s="113"/>
      <c r="AI104" s="113"/>
      <c r="AJ104" s="350"/>
      <c r="AK104" s="113"/>
      <c r="AL104" s="113"/>
      <c r="AM104" s="113"/>
      <c r="AN104" s="113"/>
      <c r="AO104" s="113"/>
      <c r="AP104" s="113"/>
      <c r="AQ104" s="113"/>
      <c r="AR104" s="113"/>
      <c r="AS104" s="113"/>
      <c r="AT104" s="113"/>
      <c r="AU104" s="113"/>
      <c r="AV104" s="113"/>
      <c r="AW104" s="113"/>
      <c r="AX104" s="113"/>
      <c r="AY104" s="113"/>
      <c r="AZ104" s="113"/>
      <c r="BA104" s="113"/>
      <c r="BB104" s="113"/>
      <c r="BC104" s="113"/>
      <c r="BD104" s="113"/>
      <c r="BE104" s="113"/>
      <c r="BF104" s="113"/>
      <c r="BG104" s="113"/>
      <c r="BH104" s="113"/>
      <c r="BI104" s="113"/>
      <c r="BJ104" s="113"/>
      <c r="BK104" s="113"/>
      <c r="BL104" s="113"/>
      <c r="BM104" s="113"/>
      <c r="BN104" s="113"/>
      <c r="BO104" s="113"/>
      <c r="BP104" s="113"/>
      <c r="BQ104" s="113"/>
      <c r="BR104" s="113"/>
      <c r="BS104" s="113"/>
      <c r="BT104" s="113"/>
      <c r="BU104" s="113"/>
      <c r="BV104" s="113"/>
      <c r="BW104" s="113"/>
      <c r="BX104" s="113"/>
      <c r="BY104" s="113"/>
      <c r="BZ104" s="113"/>
      <c r="CA104" s="113"/>
      <c r="CB104" s="113"/>
      <c r="CC104" s="113"/>
      <c r="CD104" s="113"/>
      <c r="CE104" s="113"/>
      <c r="CF104" s="113"/>
      <c r="CG104" s="113"/>
      <c r="CH104" s="113"/>
      <c r="CI104" s="113"/>
      <c r="CJ104" s="113"/>
      <c r="CK104" s="113"/>
      <c r="CL104" s="113"/>
      <c r="CM104" s="113"/>
      <c r="CN104" s="113"/>
      <c r="CO104" s="113"/>
      <c r="CP104" s="113"/>
      <c r="CQ104" s="113"/>
      <c r="CR104" s="113"/>
      <c r="CS104" s="113"/>
      <c r="CT104" s="113"/>
      <c r="CU104" s="113"/>
      <c r="CV104" s="113"/>
      <c r="CW104" s="113"/>
      <c r="CX104" s="113"/>
      <c r="CY104" s="113"/>
      <c r="CZ104" s="113"/>
      <c r="DA104" s="113"/>
      <c r="DB104" s="113"/>
      <c r="DC104" s="113"/>
      <c r="DD104" s="113"/>
      <c r="DE104" s="113"/>
      <c r="DF104" s="113"/>
      <c r="DG104" s="113"/>
      <c r="DH104" s="113"/>
      <c r="DI104" s="113"/>
      <c r="DJ104" s="113"/>
      <c r="DK104" s="113"/>
      <c r="DL104" s="113"/>
      <c r="DM104" s="113"/>
      <c r="DN104" s="113"/>
      <c r="DO104" s="113"/>
      <c r="DP104" s="113"/>
      <c r="DQ104" s="113"/>
      <c r="DR104" s="113"/>
      <c r="DS104" s="113"/>
      <c r="DT104" s="113"/>
      <c r="DU104" s="113"/>
      <c r="DV104" s="113"/>
      <c r="DW104" s="113"/>
      <c r="DX104" s="113"/>
      <c r="DY104" s="113"/>
      <c r="DZ104" s="113"/>
      <c r="EA104" s="113"/>
    </row>
    <row r="105" spans="3:131" s="231" customFormat="1">
      <c r="Y105" s="113"/>
      <c r="Z105" s="113"/>
      <c r="AA105" s="113"/>
      <c r="AB105" s="113"/>
      <c r="AC105" s="113"/>
      <c r="AD105" s="113"/>
      <c r="AE105" s="350"/>
      <c r="AF105" s="113"/>
      <c r="AG105" s="113"/>
      <c r="AH105" s="113"/>
      <c r="AI105" s="113"/>
      <c r="AJ105" s="350"/>
      <c r="AK105" s="113"/>
      <c r="AL105" s="113"/>
      <c r="AM105" s="113"/>
      <c r="AN105" s="113"/>
      <c r="AO105" s="113"/>
      <c r="AP105" s="113"/>
      <c r="AQ105" s="113"/>
      <c r="AR105" s="113"/>
      <c r="AS105" s="113"/>
      <c r="AT105" s="113"/>
      <c r="AU105" s="113"/>
      <c r="AV105" s="113"/>
      <c r="AW105" s="113"/>
      <c r="AX105" s="113"/>
      <c r="AY105" s="113"/>
      <c r="AZ105" s="113"/>
      <c r="BA105" s="113"/>
      <c r="BB105" s="113"/>
      <c r="BC105" s="113"/>
      <c r="BD105" s="113"/>
      <c r="BE105" s="113"/>
      <c r="BF105" s="113"/>
      <c r="BG105" s="113"/>
      <c r="BH105" s="113"/>
      <c r="BI105" s="113"/>
      <c r="BJ105" s="113"/>
      <c r="BK105" s="113"/>
      <c r="BL105" s="113"/>
      <c r="BM105" s="113"/>
      <c r="BN105" s="113"/>
      <c r="BO105" s="113"/>
      <c r="BP105" s="113"/>
      <c r="BQ105" s="113"/>
      <c r="BR105" s="113"/>
      <c r="BS105" s="113"/>
      <c r="BT105" s="113"/>
      <c r="BU105" s="113"/>
      <c r="BV105" s="113"/>
      <c r="BW105" s="113"/>
      <c r="BX105" s="113"/>
      <c r="BY105" s="113"/>
      <c r="BZ105" s="113"/>
      <c r="CA105" s="113"/>
      <c r="CB105" s="113"/>
      <c r="CC105" s="113"/>
      <c r="CD105" s="113"/>
      <c r="CE105" s="113"/>
      <c r="CF105" s="113"/>
      <c r="CG105" s="113"/>
      <c r="CH105" s="113"/>
      <c r="CI105" s="113"/>
      <c r="CJ105" s="113"/>
      <c r="CK105" s="113"/>
      <c r="CL105" s="113"/>
      <c r="CM105" s="113"/>
      <c r="CN105" s="113"/>
      <c r="CO105" s="113"/>
      <c r="CP105" s="113"/>
      <c r="CQ105" s="113"/>
      <c r="CR105" s="113"/>
      <c r="CS105" s="113"/>
      <c r="CT105" s="113"/>
      <c r="CU105" s="113"/>
      <c r="CV105" s="113"/>
      <c r="CW105" s="113"/>
      <c r="CX105" s="113"/>
      <c r="CY105" s="113"/>
      <c r="CZ105" s="113"/>
      <c r="DA105" s="113"/>
      <c r="DB105" s="113"/>
      <c r="DC105" s="113"/>
      <c r="DD105" s="113"/>
      <c r="DE105" s="113"/>
      <c r="DF105" s="113"/>
      <c r="DG105" s="113"/>
      <c r="DH105" s="113"/>
      <c r="DI105" s="113"/>
      <c r="DJ105" s="113"/>
      <c r="DK105" s="113"/>
      <c r="DL105" s="113"/>
      <c r="DM105" s="113"/>
      <c r="DN105" s="113"/>
      <c r="DO105" s="113"/>
      <c r="DP105" s="113"/>
      <c r="DQ105" s="113"/>
      <c r="DR105" s="113"/>
      <c r="DS105" s="113"/>
      <c r="DT105" s="113"/>
      <c r="DU105" s="113"/>
      <c r="DV105" s="113"/>
      <c r="DW105" s="113"/>
      <c r="DX105" s="113"/>
      <c r="DY105" s="113"/>
      <c r="DZ105" s="113"/>
      <c r="EA105" s="113"/>
    </row>
    <row r="106" spans="3:131" s="231" customFormat="1" ht="38.25">
      <c r="C106" s="19" t="s">
        <v>1235</v>
      </c>
      <c r="D106" s="104"/>
      <c r="E106" s="104"/>
      <c r="F106" s="104"/>
      <c r="G106" s="104"/>
      <c r="H106" s="104"/>
      <c r="I106" s="104"/>
      <c r="J106" s="104"/>
      <c r="K106" s="104"/>
      <c r="L106" s="104"/>
      <c r="M106" s="104"/>
      <c r="N106" s="104"/>
      <c r="O106" s="104"/>
      <c r="P106" s="104"/>
      <c r="Q106" s="104"/>
      <c r="R106" s="104"/>
      <c r="S106" s="104"/>
      <c r="T106" s="104"/>
      <c r="U106" s="104"/>
      <c r="Y106" s="113"/>
      <c r="Z106" s="113"/>
      <c r="AA106" s="113"/>
      <c r="AB106" s="113"/>
      <c r="AC106" s="113"/>
      <c r="AD106" s="113"/>
      <c r="AE106" s="350"/>
      <c r="AF106" s="113"/>
      <c r="AG106" s="113"/>
      <c r="AH106" s="113"/>
      <c r="AI106" s="113"/>
      <c r="AJ106" s="350"/>
      <c r="AK106" s="113"/>
      <c r="AL106" s="113"/>
      <c r="AM106" s="113"/>
      <c r="AN106" s="113"/>
      <c r="AO106" s="113"/>
      <c r="AP106" s="113"/>
      <c r="AQ106" s="113"/>
      <c r="AR106" s="113"/>
      <c r="AS106" s="113"/>
      <c r="AT106" s="113"/>
      <c r="AU106" s="113"/>
      <c r="AV106" s="113"/>
      <c r="AW106" s="113"/>
      <c r="AX106" s="113"/>
      <c r="AY106" s="113"/>
      <c r="AZ106" s="113"/>
      <c r="BA106" s="113"/>
      <c r="BB106" s="113"/>
      <c r="BC106" s="113"/>
      <c r="BD106" s="113"/>
      <c r="BE106" s="113"/>
      <c r="BF106" s="113"/>
      <c r="BG106" s="113"/>
      <c r="BH106" s="113"/>
      <c r="BI106" s="113"/>
      <c r="BJ106" s="113"/>
      <c r="BK106" s="113"/>
      <c r="BL106" s="113"/>
      <c r="BM106" s="113"/>
      <c r="BN106" s="113"/>
      <c r="BO106" s="113"/>
      <c r="BP106" s="113"/>
      <c r="BQ106" s="113"/>
      <c r="BR106" s="113"/>
      <c r="BS106" s="113"/>
      <c r="BT106" s="113"/>
      <c r="BU106" s="113"/>
      <c r="BV106" s="113"/>
      <c r="BW106" s="113"/>
      <c r="BX106" s="113"/>
      <c r="BY106" s="113"/>
      <c r="BZ106" s="113"/>
      <c r="CA106" s="113"/>
      <c r="CB106" s="113"/>
      <c r="CC106" s="113"/>
      <c r="CD106" s="113"/>
      <c r="CE106" s="113"/>
      <c r="CF106" s="113"/>
      <c r="CG106" s="113"/>
      <c r="CH106" s="113"/>
      <c r="CI106" s="113"/>
      <c r="CJ106" s="113"/>
      <c r="CK106" s="113"/>
      <c r="CL106" s="113"/>
      <c r="CM106" s="113"/>
      <c r="CN106" s="113"/>
      <c r="CO106" s="113"/>
      <c r="CP106" s="113"/>
      <c r="CQ106" s="113"/>
      <c r="CR106" s="113"/>
      <c r="CS106" s="113"/>
      <c r="CT106" s="113"/>
      <c r="CU106" s="113"/>
      <c r="CV106" s="113"/>
      <c r="CW106" s="113"/>
      <c r="CX106" s="113"/>
      <c r="CY106" s="113"/>
      <c r="CZ106" s="113"/>
      <c r="DA106" s="113"/>
      <c r="DB106" s="113"/>
      <c r="DC106" s="113"/>
      <c r="DD106" s="113"/>
      <c r="DE106" s="113"/>
      <c r="DF106" s="113"/>
      <c r="DG106" s="113"/>
      <c r="DH106" s="113"/>
      <c r="DI106" s="113"/>
      <c r="DJ106" s="113"/>
      <c r="DK106" s="113"/>
      <c r="DL106" s="113"/>
      <c r="DM106" s="113"/>
      <c r="DN106" s="113"/>
      <c r="DO106" s="113"/>
      <c r="DP106" s="113"/>
      <c r="DQ106" s="113"/>
      <c r="DR106" s="113"/>
      <c r="DS106" s="113"/>
      <c r="DT106" s="113"/>
      <c r="DU106" s="113"/>
      <c r="DV106" s="113"/>
      <c r="DW106" s="113"/>
      <c r="DX106" s="113"/>
      <c r="DY106" s="113"/>
      <c r="DZ106" s="113"/>
      <c r="EA106" s="113"/>
    </row>
    <row r="107" spans="3:131" s="231" customFormat="1">
      <c r="Y107" s="113"/>
      <c r="Z107" s="113"/>
      <c r="AA107" s="113"/>
      <c r="AB107" s="113"/>
      <c r="AC107" s="113"/>
      <c r="AD107" s="113"/>
      <c r="AE107" s="350"/>
      <c r="AF107" s="113"/>
      <c r="AG107" s="113"/>
      <c r="AH107" s="113"/>
      <c r="AI107" s="113"/>
      <c r="AJ107" s="350"/>
      <c r="AK107" s="113"/>
      <c r="AL107" s="113"/>
      <c r="AM107" s="113"/>
      <c r="AN107" s="113"/>
      <c r="AO107" s="113"/>
      <c r="AP107" s="113"/>
      <c r="AQ107" s="113"/>
      <c r="AR107" s="113"/>
      <c r="AS107" s="113"/>
      <c r="AT107" s="113"/>
      <c r="AU107" s="113"/>
      <c r="AV107" s="113"/>
      <c r="AW107" s="113"/>
      <c r="AX107" s="113"/>
      <c r="AY107" s="113"/>
      <c r="AZ107" s="113"/>
      <c r="BA107" s="113"/>
      <c r="BB107" s="113"/>
      <c r="BC107" s="113"/>
      <c r="BD107" s="113"/>
      <c r="BE107" s="113"/>
      <c r="BF107" s="113"/>
      <c r="BG107" s="113"/>
      <c r="BH107" s="113"/>
      <c r="BI107" s="113"/>
      <c r="BJ107" s="113"/>
      <c r="BK107" s="113"/>
      <c r="BL107" s="113"/>
      <c r="BM107" s="113"/>
      <c r="BN107" s="113"/>
      <c r="BO107" s="113"/>
      <c r="BP107" s="113"/>
      <c r="BQ107" s="113"/>
      <c r="BR107" s="113"/>
      <c r="BS107" s="113"/>
      <c r="BT107" s="113"/>
      <c r="BU107" s="113"/>
      <c r="BV107" s="113"/>
      <c r="BW107" s="113"/>
      <c r="BX107" s="113"/>
      <c r="BY107" s="113"/>
      <c r="BZ107" s="113"/>
      <c r="CA107" s="113"/>
      <c r="CB107" s="113"/>
      <c r="CC107" s="113"/>
      <c r="CD107" s="113"/>
      <c r="CE107" s="113"/>
      <c r="CF107" s="113"/>
      <c r="CG107" s="113"/>
      <c r="CH107" s="113"/>
      <c r="CI107" s="113"/>
      <c r="CJ107" s="113"/>
      <c r="CK107" s="113"/>
      <c r="CL107" s="113"/>
      <c r="CM107" s="113"/>
      <c r="CN107" s="113"/>
      <c r="CO107" s="113"/>
      <c r="CP107" s="113"/>
      <c r="CQ107" s="113"/>
      <c r="CR107" s="113"/>
      <c r="CS107" s="113"/>
      <c r="CT107" s="113"/>
      <c r="CU107" s="113"/>
      <c r="CV107" s="113"/>
      <c r="CW107" s="113"/>
      <c r="CX107" s="113"/>
      <c r="CY107" s="113"/>
      <c r="CZ107" s="113"/>
      <c r="DA107" s="113"/>
      <c r="DB107" s="113"/>
      <c r="DC107" s="113"/>
      <c r="DD107" s="113"/>
      <c r="DE107" s="113"/>
      <c r="DF107" s="113"/>
      <c r="DG107" s="113"/>
      <c r="DH107" s="113"/>
      <c r="DI107" s="113"/>
      <c r="DJ107" s="113"/>
      <c r="DK107" s="113"/>
      <c r="DL107" s="113"/>
      <c r="DM107" s="113"/>
      <c r="DN107" s="113"/>
      <c r="DO107" s="113"/>
      <c r="DP107" s="113"/>
      <c r="DQ107" s="113"/>
      <c r="DR107" s="113"/>
      <c r="DS107" s="113"/>
      <c r="DT107" s="113"/>
      <c r="DU107" s="113"/>
      <c r="DV107" s="113"/>
      <c r="DW107" s="113"/>
      <c r="DX107" s="113"/>
      <c r="DY107" s="113"/>
      <c r="DZ107" s="113"/>
      <c r="EA107" s="113"/>
    </row>
    <row r="108" spans="3:131" s="231" customFormat="1">
      <c r="C108" s="19" t="s">
        <v>1176</v>
      </c>
      <c r="D108" s="104"/>
      <c r="E108" s="104"/>
      <c r="F108" s="104"/>
      <c r="G108" s="104"/>
      <c r="H108" s="104"/>
      <c r="I108" s="104"/>
      <c r="J108" s="104"/>
      <c r="K108" s="104"/>
      <c r="L108" s="104"/>
      <c r="M108" s="104"/>
      <c r="N108" s="104"/>
      <c r="O108" s="104"/>
      <c r="P108" s="104"/>
      <c r="Q108" s="104"/>
      <c r="R108" s="104"/>
      <c r="S108" s="104"/>
      <c r="T108" s="104"/>
      <c r="U108" s="104"/>
      <c r="Y108" s="113"/>
      <c r="Z108" s="113"/>
      <c r="AA108" s="113"/>
      <c r="AB108" s="113"/>
      <c r="AC108" s="113"/>
      <c r="AD108" s="113"/>
      <c r="AE108" s="350"/>
      <c r="AF108" s="113"/>
      <c r="AG108" s="113"/>
      <c r="AH108" s="113"/>
      <c r="AI108" s="113"/>
      <c r="AJ108" s="350"/>
      <c r="AK108" s="113"/>
      <c r="AL108" s="113"/>
      <c r="AM108" s="113"/>
      <c r="AN108" s="113"/>
      <c r="AO108" s="113"/>
      <c r="AP108" s="113"/>
      <c r="AQ108" s="113"/>
      <c r="AR108" s="113"/>
      <c r="AS108" s="113"/>
      <c r="AT108" s="113"/>
      <c r="AU108" s="113"/>
      <c r="AV108" s="113"/>
      <c r="AW108" s="113"/>
      <c r="AX108" s="113"/>
      <c r="AY108" s="113"/>
      <c r="AZ108" s="113"/>
      <c r="BA108" s="113"/>
      <c r="BB108" s="113"/>
      <c r="BC108" s="113"/>
      <c r="BD108" s="113"/>
      <c r="BE108" s="113"/>
      <c r="BF108" s="113"/>
      <c r="BG108" s="113"/>
      <c r="BH108" s="113"/>
      <c r="BI108" s="113"/>
      <c r="BJ108" s="113"/>
      <c r="BK108" s="113"/>
      <c r="BL108" s="113"/>
      <c r="BM108" s="113"/>
      <c r="BN108" s="113"/>
      <c r="BO108" s="113"/>
      <c r="BP108" s="113"/>
      <c r="BQ108" s="113"/>
      <c r="BR108" s="113"/>
      <c r="BS108" s="113"/>
      <c r="BT108" s="113"/>
      <c r="BU108" s="113"/>
      <c r="BV108" s="113"/>
      <c r="BW108" s="113"/>
      <c r="BX108" s="113"/>
      <c r="BY108" s="113"/>
      <c r="BZ108" s="113"/>
      <c r="CA108" s="113"/>
      <c r="CB108" s="113"/>
      <c r="CC108" s="113"/>
      <c r="CD108" s="113"/>
      <c r="CE108" s="113"/>
      <c r="CF108" s="113"/>
      <c r="CG108" s="113"/>
      <c r="CH108" s="113"/>
      <c r="CI108" s="113"/>
      <c r="CJ108" s="113"/>
      <c r="CK108" s="113"/>
      <c r="CL108" s="113"/>
      <c r="CM108" s="113"/>
      <c r="CN108" s="113"/>
      <c r="CO108" s="113"/>
      <c r="CP108" s="113"/>
      <c r="CQ108" s="113"/>
      <c r="CR108" s="113"/>
      <c r="CS108" s="113"/>
      <c r="CT108" s="113"/>
      <c r="CU108" s="113"/>
      <c r="CV108" s="113"/>
      <c r="CW108" s="113"/>
      <c r="CX108" s="113"/>
      <c r="CY108" s="113"/>
      <c r="CZ108" s="113"/>
      <c r="DA108" s="113"/>
      <c r="DB108" s="113"/>
      <c r="DC108" s="113"/>
      <c r="DD108" s="113"/>
      <c r="DE108" s="113"/>
      <c r="DF108" s="113"/>
      <c r="DG108" s="113"/>
      <c r="DH108" s="113"/>
      <c r="DI108" s="113"/>
      <c r="DJ108" s="113"/>
      <c r="DK108" s="113"/>
      <c r="DL108" s="113"/>
      <c r="DM108" s="113"/>
      <c r="DN108" s="113"/>
      <c r="DO108" s="113"/>
      <c r="DP108" s="113"/>
      <c r="DQ108" s="113"/>
      <c r="DR108" s="113"/>
      <c r="DS108" s="113"/>
      <c r="DT108" s="113"/>
      <c r="DU108" s="113"/>
      <c r="DV108" s="113"/>
      <c r="DW108" s="113"/>
      <c r="DX108" s="113"/>
      <c r="DY108" s="113"/>
      <c r="DZ108" s="113"/>
      <c r="EA108" s="113"/>
    </row>
    <row r="109" spans="3:131" s="231" customFormat="1">
      <c r="Y109" s="113"/>
      <c r="Z109" s="113"/>
      <c r="AA109" s="113"/>
      <c r="AB109" s="113"/>
      <c r="AC109" s="113"/>
      <c r="AD109" s="113"/>
      <c r="AE109" s="350"/>
      <c r="AF109" s="113"/>
      <c r="AG109" s="113"/>
      <c r="AH109" s="113"/>
      <c r="AI109" s="113"/>
      <c r="AJ109" s="350"/>
      <c r="AK109" s="113"/>
      <c r="AL109" s="113"/>
      <c r="AM109" s="113"/>
      <c r="AN109" s="113"/>
      <c r="AO109" s="113"/>
      <c r="AP109" s="113"/>
      <c r="AQ109" s="113"/>
      <c r="AR109" s="113"/>
      <c r="AS109" s="113"/>
      <c r="AT109" s="113"/>
      <c r="AU109" s="113"/>
      <c r="AV109" s="113"/>
      <c r="AW109" s="113"/>
      <c r="AX109" s="113"/>
      <c r="AY109" s="113"/>
      <c r="AZ109" s="113"/>
      <c r="BA109" s="113"/>
      <c r="BB109" s="113"/>
      <c r="BC109" s="113"/>
      <c r="BD109" s="113"/>
      <c r="BE109" s="113"/>
      <c r="BF109" s="113"/>
      <c r="BG109" s="113"/>
      <c r="BH109" s="113"/>
      <c r="BI109" s="113"/>
      <c r="BJ109" s="113"/>
      <c r="BK109" s="113"/>
      <c r="BL109" s="113"/>
      <c r="BM109" s="113"/>
      <c r="BN109" s="113"/>
      <c r="BO109" s="113"/>
      <c r="BP109" s="113"/>
      <c r="BQ109" s="113"/>
      <c r="BR109" s="113"/>
      <c r="BS109" s="113"/>
      <c r="BT109" s="113"/>
      <c r="BU109" s="113"/>
      <c r="BV109" s="113"/>
      <c r="BW109" s="113"/>
      <c r="BX109" s="113"/>
      <c r="BY109" s="113"/>
      <c r="BZ109" s="113"/>
      <c r="CA109" s="113"/>
      <c r="CB109" s="113"/>
      <c r="CC109" s="113"/>
      <c r="CD109" s="113"/>
      <c r="CE109" s="113"/>
      <c r="CF109" s="113"/>
      <c r="CG109" s="113"/>
      <c r="CH109" s="113"/>
      <c r="CI109" s="113"/>
      <c r="CJ109" s="113"/>
      <c r="CK109" s="113"/>
      <c r="CL109" s="113"/>
      <c r="CM109" s="113"/>
      <c r="CN109" s="113"/>
      <c r="CO109" s="113"/>
      <c r="CP109" s="113"/>
      <c r="CQ109" s="113"/>
      <c r="CR109" s="113"/>
      <c r="CS109" s="113"/>
      <c r="CT109" s="113"/>
      <c r="CU109" s="113"/>
      <c r="CV109" s="113"/>
      <c r="CW109" s="113"/>
      <c r="CX109" s="113"/>
      <c r="CY109" s="113"/>
      <c r="CZ109" s="113"/>
      <c r="DA109" s="113"/>
      <c r="DB109" s="113"/>
      <c r="DC109" s="113"/>
      <c r="DD109" s="113"/>
      <c r="DE109" s="113"/>
      <c r="DF109" s="113"/>
      <c r="DG109" s="113"/>
      <c r="DH109" s="113"/>
      <c r="DI109" s="113"/>
      <c r="DJ109" s="113"/>
      <c r="DK109" s="113"/>
      <c r="DL109" s="113"/>
      <c r="DM109" s="113"/>
      <c r="DN109" s="113"/>
      <c r="DO109" s="113"/>
      <c r="DP109" s="113"/>
      <c r="DQ109" s="113"/>
      <c r="DR109" s="113"/>
      <c r="DS109" s="113"/>
      <c r="DT109" s="113"/>
      <c r="DU109" s="113"/>
      <c r="DV109" s="113"/>
      <c r="DW109" s="113"/>
      <c r="DX109" s="113"/>
      <c r="DY109" s="113"/>
      <c r="DZ109" s="113"/>
      <c r="EA109" s="113"/>
    </row>
    <row r="110" spans="3:131" s="231" customFormat="1" ht="25.5">
      <c r="C110" s="19" t="s">
        <v>1236</v>
      </c>
      <c r="D110" s="104"/>
      <c r="E110" s="104"/>
      <c r="F110" s="104"/>
      <c r="G110" s="104"/>
      <c r="H110" s="104"/>
      <c r="I110" s="104"/>
      <c r="J110" s="104"/>
      <c r="K110" s="104"/>
      <c r="L110" s="104"/>
      <c r="M110" s="104"/>
      <c r="N110" s="104"/>
      <c r="O110" s="104"/>
      <c r="P110" s="104"/>
      <c r="Q110" s="104"/>
      <c r="R110" s="104"/>
      <c r="S110" s="104"/>
      <c r="T110" s="104"/>
      <c r="U110" s="104"/>
      <c r="Y110" s="113"/>
      <c r="Z110" s="113"/>
      <c r="AA110" s="113"/>
      <c r="AB110" s="113"/>
      <c r="AC110" s="113"/>
      <c r="AD110" s="113"/>
      <c r="AE110" s="350"/>
      <c r="AF110" s="113"/>
      <c r="AG110" s="113"/>
      <c r="AH110" s="113"/>
      <c r="AI110" s="113"/>
      <c r="AJ110" s="350"/>
      <c r="AK110" s="113"/>
      <c r="AL110" s="113"/>
      <c r="AM110" s="113"/>
      <c r="AN110" s="113"/>
      <c r="AO110" s="113"/>
      <c r="AP110" s="113"/>
      <c r="AQ110" s="113"/>
      <c r="AR110" s="113"/>
      <c r="AS110" s="113"/>
      <c r="AT110" s="113"/>
      <c r="AU110" s="113"/>
      <c r="AV110" s="113"/>
      <c r="AW110" s="113"/>
      <c r="AX110" s="113"/>
      <c r="AY110" s="113"/>
      <c r="AZ110" s="113"/>
      <c r="BA110" s="113"/>
      <c r="BB110" s="113"/>
      <c r="BC110" s="113"/>
      <c r="BD110" s="113"/>
      <c r="BE110" s="113"/>
      <c r="BF110" s="113"/>
      <c r="BG110" s="113"/>
      <c r="BH110" s="113"/>
      <c r="BI110" s="113"/>
      <c r="BJ110" s="113"/>
      <c r="BK110" s="113"/>
      <c r="BL110" s="113"/>
      <c r="BM110" s="113"/>
      <c r="BN110" s="113"/>
      <c r="BO110" s="113"/>
      <c r="BP110" s="113"/>
      <c r="BQ110" s="113"/>
      <c r="BR110" s="113"/>
      <c r="BS110" s="113"/>
      <c r="BT110" s="113"/>
      <c r="BU110" s="113"/>
      <c r="BV110" s="113"/>
      <c r="BW110" s="113"/>
      <c r="BX110" s="113"/>
      <c r="BY110" s="113"/>
      <c r="BZ110" s="113"/>
      <c r="CA110" s="113"/>
      <c r="CB110" s="113"/>
      <c r="CC110" s="113"/>
      <c r="CD110" s="113"/>
      <c r="CE110" s="113"/>
      <c r="CF110" s="113"/>
      <c r="CG110" s="113"/>
      <c r="CH110" s="113"/>
      <c r="CI110" s="113"/>
      <c r="CJ110" s="113"/>
      <c r="CK110" s="113"/>
      <c r="CL110" s="113"/>
      <c r="CM110" s="113"/>
      <c r="CN110" s="113"/>
      <c r="CO110" s="113"/>
      <c r="CP110" s="113"/>
      <c r="CQ110" s="113"/>
      <c r="CR110" s="113"/>
      <c r="CS110" s="113"/>
      <c r="CT110" s="113"/>
      <c r="CU110" s="113"/>
      <c r="CV110" s="113"/>
      <c r="CW110" s="113"/>
      <c r="CX110" s="113"/>
      <c r="CY110" s="113"/>
      <c r="CZ110" s="113"/>
      <c r="DA110" s="113"/>
      <c r="DB110" s="113"/>
      <c r="DC110" s="113"/>
      <c r="DD110" s="113"/>
      <c r="DE110" s="113"/>
      <c r="DF110" s="113"/>
      <c r="DG110" s="113"/>
      <c r="DH110" s="113"/>
      <c r="DI110" s="113"/>
      <c r="DJ110" s="113"/>
      <c r="DK110" s="113"/>
      <c r="DL110" s="113"/>
      <c r="DM110" s="113"/>
      <c r="DN110" s="113"/>
      <c r="DO110" s="113"/>
      <c r="DP110" s="113"/>
      <c r="DQ110" s="113"/>
      <c r="DR110" s="113"/>
      <c r="DS110" s="113"/>
      <c r="DT110" s="113"/>
      <c r="DU110" s="113"/>
      <c r="DV110" s="113"/>
      <c r="DW110" s="113"/>
      <c r="DX110" s="113"/>
      <c r="DY110" s="113"/>
      <c r="DZ110" s="113"/>
      <c r="EA110" s="113"/>
    </row>
    <row r="111" spans="3:131" s="231" customFormat="1">
      <c r="Y111" s="113"/>
      <c r="Z111" s="113"/>
      <c r="AA111" s="113"/>
      <c r="AB111" s="113"/>
      <c r="AC111" s="113"/>
      <c r="AD111" s="113"/>
      <c r="AE111" s="350"/>
      <c r="AF111" s="113"/>
      <c r="AG111" s="113"/>
      <c r="AH111" s="113"/>
      <c r="AI111" s="113"/>
      <c r="AJ111" s="350"/>
      <c r="AK111" s="113"/>
      <c r="AL111" s="113"/>
      <c r="AM111" s="113"/>
      <c r="AN111" s="113"/>
      <c r="AO111" s="113"/>
      <c r="AP111" s="113"/>
      <c r="AQ111" s="113"/>
      <c r="AR111" s="113"/>
      <c r="AS111" s="113"/>
      <c r="AT111" s="113"/>
      <c r="AU111" s="113"/>
      <c r="AV111" s="113"/>
      <c r="AW111" s="113"/>
      <c r="AX111" s="113"/>
      <c r="AY111" s="113"/>
      <c r="AZ111" s="113"/>
      <c r="BA111" s="113"/>
      <c r="BB111" s="113"/>
      <c r="BC111" s="113"/>
      <c r="BD111" s="113"/>
      <c r="BE111" s="113"/>
      <c r="BF111" s="113"/>
      <c r="BG111" s="113"/>
      <c r="BH111" s="113"/>
      <c r="BI111" s="113"/>
      <c r="BJ111" s="113"/>
      <c r="BK111" s="113"/>
      <c r="BL111" s="113"/>
      <c r="BM111" s="113"/>
      <c r="BN111" s="113"/>
      <c r="BO111" s="113"/>
      <c r="BP111" s="113"/>
      <c r="BQ111" s="113"/>
      <c r="BR111" s="113"/>
      <c r="BS111" s="113"/>
      <c r="BT111" s="113"/>
      <c r="BU111" s="113"/>
      <c r="BV111" s="113"/>
      <c r="BW111" s="113"/>
      <c r="BX111" s="113"/>
      <c r="BY111" s="113"/>
      <c r="BZ111" s="113"/>
      <c r="CA111" s="113"/>
      <c r="CB111" s="113"/>
      <c r="CC111" s="113"/>
      <c r="CD111" s="113"/>
      <c r="CE111" s="113"/>
      <c r="CF111" s="113"/>
      <c r="CG111" s="113"/>
      <c r="CH111" s="113"/>
      <c r="CI111" s="113"/>
      <c r="CJ111" s="113"/>
      <c r="CK111" s="113"/>
      <c r="CL111" s="113"/>
      <c r="CM111" s="113"/>
      <c r="CN111" s="113"/>
      <c r="CO111" s="113"/>
      <c r="CP111" s="113"/>
      <c r="CQ111" s="113"/>
      <c r="CR111" s="113"/>
      <c r="CS111" s="113"/>
      <c r="CT111" s="113"/>
      <c r="CU111" s="113"/>
      <c r="CV111" s="113"/>
      <c r="CW111" s="113"/>
      <c r="CX111" s="113"/>
      <c r="CY111" s="113"/>
      <c r="CZ111" s="113"/>
      <c r="DA111" s="113"/>
      <c r="DB111" s="113"/>
      <c r="DC111" s="113"/>
      <c r="DD111" s="113"/>
      <c r="DE111" s="113"/>
      <c r="DF111" s="113"/>
      <c r="DG111" s="113"/>
      <c r="DH111" s="113"/>
      <c r="DI111" s="113"/>
      <c r="DJ111" s="113"/>
      <c r="DK111" s="113"/>
      <c r="DL111" s="113"/>
      <c r="DM111" s="113"/>
      <c r="DN111" s="113"/>
      <c r="DO111" s="113"/>
      <c r="DP111" s="113"/>
      <c r="DQ111" s="113"/>
      <c r="DR111" s="113"/>
      <c r="DS111" s="113"/>
      <c r="DT111" s="113"/>
      <c r="DU111" s="113"/>
      <c r="DV111" s="113"/>
      <c r="DW111" s="113"/>
      <c r="DX111" s="113"/>
      <c r="DY111" s="113"/>
      <c r="DZ111" s="113"/>
      <c r="EA111" s="113"/>
    </row>
    <row r="112" spans="3:131" s="231" customFormat="1">
      <c r="C112" s="19" t="s">
        <v>1237</v>
      </c>
      <c r="D112" s="104"/>
      <c r="E112" s="104"/>
      <c r="F112" s="104"/>
      <c r="G112" s="104"/>
      <c r="H112" s="104"/>
      <c r="I112" s="104"/>
      <c r="J112" s="104"/>
      <c r="K112" s="104"/>
      <c r="L112" s="104"/>
      <c r="M112" s="104"/>
      <c r="N112" s="104"/>
      <c r="O112" s="104"/>
      <c r="P112" s="104"/>
      <c r="Q112" s="104"/>
      <c r="R112" s="104"/>
      <c r="S112" s="104"/>
      <c r="T112" s="104"/>
      <c r="U112" s="104"/>
      <c r="Y112" s="113"/>
      <c r="Z112" s="113"/>
      <c r="AA112" s="113"/>
      <c r="AB112" s="113"/>
      <c r="AC112" s="113"/>
      <c r="AD112" s="113"/>
      <c r="AE112" s="350"/>
      <c r="AF112" s="113"/>
      <c r="AG112" s="113"/>
      <c r="AH112" s="113"/>
      <c r="AI112" s="113"/>
      <c r="AJ112" s="350"/>
      <c r="AK112" s="113"/>
      <c r="AL112" s="113"/>
      <c r="AM112" s="113"/>
      <c r="AN112" s="113"/>
      <c r="AO112" s="113"/>
      <c r="AP112" s="113"/>
      <c r="AQ112" s="113"/>
      <c r="AR112" s="113"/>
      <c r="AS112" s="113"/>
      <c r="AT112" s="113"/>
      <c r="AU112" s="113"/>
      <c r="AV112" s="113"/>
      <c r="AW112" s="113"/>
      <c r="AX112" s="113"/>
      <c r="AY112" s="113"/>
      <c r="AZ112" s="113"/>
      <c r="BA112" s="113"/>
      <c r="BB112" s="113"/>
      <c r="BC112" s="113"/>
      <c r="BD112" s="113"/>
      <c r="BE112" s="113"/>
      <c r="BF112" s="113"/>
      <c r="BG112" s="113"/>
      <c r="BH112" s="113"/>
      <c r="BI112" s="113"/>
      <c r="BJ112" s="113"/>
      <c r="BK112" s="113"/>
      <c r="BL112" s="113"/>
      <c r="BM112" s="113"/>
      <c r="BN112" s="113"/>
      <c r="BO112" s="113"/>
      <c r="BP112" s="113"/>
      <c r="BQ112" s="113"/>
      <c r="BR112" s="113"/>
      <c r="BS112" s="113"/>
      <c r="BT112" s="113"/>
      <c r="BU112" s="113"/>
      <c r="BV112" s="113"/>
      <c r="BW112" s="113"/>
      <c r="BX112" s="113"/>
      <c r="BY112" s="113"/>
      <c r="BZ112" s="113"/>
      <c r="CA112" s="113"/>
      <c r="CB112" s="113"/>
      <c r="CC112" s="113"/>
      <c r="CD112" s="113"/>
      <c r="CE112" s="113"/>
      <c r="CF112" s="113"/>
      <c r="CG112" s="113"/>
      <c r="CH112" s="113"/>
      <c r="CI112" s="113"/>
      <c r="CJ112" s="113"/>
      <c r="CK112" s="113"/>
      <c r="CL112" s="113"/>
      <c r="CM112" s="113"/>
      <c r="CN112" s="113"/>
      <c r="CO112" s="113"/>
      <c r="CP112" s="113"/>
      <c r="CQ112" s="113"/>
      <c r="CR112" s="113"/>
      <c r="CS112" s="113"/>
      <c r="CT112" s="113"/>
      <c r="CU112" s="113"/>
      <c r="CV112" s="113"/>
      <c r="CW112" s="113"/>
      <c r="CX112" s="113"/>
      <c r="CY112" s="113"/>
      <c r="CZ112" s="113"/>
      <c r="DA112" s="113"/>
      <c r="DB112" s="113"/>
      <c r="DC112" s="113"/>
      <c r="DD112" s="113"/>
      <c r="DE112" s="113"/>
      <c r="DF112" s="113"/>
      <c r="DG112" s="113"/>
      <c r="DH112" s="113"/>
      <c r="DI112" s="113"/>
      <c r="DJ112" s="113"/>
      <c r="DK112" s="113"/>
      <c r="DL112" s="113"/>
      <c r="DM112" s="113"/>
      <c r="DN112" s="113"/>
      <c r="DO112" s="113"/>
      <c r="DP112" s="113"/>
      <c r="DQ112" s="113"/>
      <c r="DR112" s="113"/>
      <c r="DS112" s="113"/>
      <c r="DT112" s="113"/>
      <c r="DU112" s="113"/>
      <c r="DV112" s="113"/>
      <c r="DW112" s="113"/>
      <c r="DX112" s="113"/>
      <c r="DY112" s="113"/>
      <c r="DZ112" s="113"/>
      <c r="EA112" s="113"/>
    </row>
    <row r="113" spans="3:131" s="231" customFormat="1">
      <c r="Y113" s="113"/>
      <c r="Z113" s="113"/>
      <c r="AA113" s="113"/>
      <c r="AB113" s="113"/>
      <c r="AC113" s="113"/>
      <c r="AD113" s="113"/>
      <c r="AE113" s="350"/>
      <c r="AF113" s="113"/>
      <c r="AG113" s="113"/>
      <c r="AH113" s="113"/>
      <c r="AI113" s="113"/>
      <c r="AJ113" s="350"/>
      <c r="AK113" s="113"/>
      <c r="AL113" s="113"/>
      <c r="AM113" s="113"/>
      <c r="AN113" s="113"/>
      <c r="AO113" s="113"/>
      <c r="AP113" s="113"/>
      <c r="AQ113" s="113"/>
      <c r="AR113" s="113"/>
      <c r="AS113" s="113"/>
      <c r="AT113" s="113"/>
      <c r="AU113" s="113"/>
      <c r="AV113" s="113"/>
      <c r="AW113" s="113"/>
      <c r="AX113" s="113"/>
      <c r="AY113" s="113"/>
      <c r="AZ113" s="113"/>
      <c r="BA113" s="113"/>
      <c r="BB113" s="113"/>
      <c r="BC113" s="113"/>
      <c r="BD113" s="113"/>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113"/>
      <c r="CD113" s="113"/>
      <c r="CE113" s="113"/>
      <c r="CF113" s="113"/>
      <c r="CG113" s="113"/>
      <c r="CH113" s="113"/>
      <c r="CI113" s="113"/>
      <c r="CJ113" s="113"/>
      <c r="CK113" s="113"/>
      <c r="CL113" s="113"/>
      <c r="CM113" s="113"/>
      <c r="CN113" s="113"/>
      <c r="CO113" s="113"/>
      <c r="CP113" s="113"/>
      <c r="CQ113" s="113"/>
      <c r="CR113" s="113"/>
      <c r="CS113" s="113"/>
      <c r="CT113" s="113"/>
      <c r="CU113" s="113"/>
      <c r="CV113" s="113"/>
      <c r="CW113" s="113"/>
      <c r="CX113" s="113"/>
      <c r="CY113" s="113"/>
      <c r="CZ113" s="113"/>
      <c r="DA113" s="113"/>
      <c r="DB113" s="113"/>
      <c r="DC113" s="113"/>
      <c r="DD113" s="113"/>
      <c r="DE113" s="113"/>
      <c r="DF113" s="113"/>
      <c r="DG113" s="113"/>
      <c r="DH113" s="113"/>
      <c r="DI113" s="113"/>
      <c r="DJ113" s="113"/>
      <c r="DK113" s="113"/>
      <c r="DL113" s="113"/>
      <c r="DM113" s="113"/>
      <c r="DN113" s="113"/>
      <c r="DO113" s="113"/>
      <c r="DP113" s="113"/>
      <c r="DQ113" s="113"/>
      <c r="DR113" s="113"/>
      <c r="DS113" s="113"/>
      <c r="DT113" s="113"/>
      <c r="DU113" s="113"/>
      <c r="DV113" s="113"/>
      <c r="DW113" s="113"/>
      <c r="DX113" s="113"/>
      <c r="DY113" s="113"/>
      <c r="DZ113" s="113"/>
      <c r="EA113" s="113"/>
    </row>
    <row r="114" spans="3:131" s="231" customFormat="1" ht="25.5">
      <c r="C114" s="19" t="s">
        <v>1238</v>
      </c>
      <c r="D114" s="104"/>
      <c r="E114" s="104"/>
      <c r="F114" s="104"/>
      <c r="G114" s="104"/>
      <c r="H114" s="104"/>
      <c r="I114" s="104"/>
      <c r="J114" s="104"/>
      <c r="K114" s="104"/>
      <c r="L114" s="104"/>
      <c r="M114" s="104"/>
      <c r="N114" s="104"/>
      <c r="O114" s="104"/>
      <c r="P114" s="104"/>
      <c r="Q114" s="104"/>
      <c r="R114" s="104"/>
      <c r="S114" s="104"/>
      <c r="T114" s="104"/>
      <c r="U114" s="104"/>
      <c r="Y114" s="113"/>
      <c r="Z114" s="113"/>
      <c r="AA114" s="113"/>
      <c r="AB114" s="113"/>
      <c r="AC114" s="113"/>
      <c r="AD114" s="113"/>
      <c r="AE114" s="350"/>
      <c r="AF114" s="113"/>
      <c r="AG114" s="113"/>
      <c r="AH114" s="113"/>
      <c r="AI114" s="113"/>
      <c r="AJ114" s="350"/>
      <c r="AK114" s="113"/>
      <c r="AL114" s="113"/>
      <c r="AM114" s="113"/>
      <c r="AN114" s="113"/>
      <c r="AO114" s="113"/>
      <c r="AP114" s="113"/>
      <c r="AQ114" s="113"/>
      <c r="AR114" s="113"/>
      <c r="AS114" s="113"/>
      <c r="AT114" s="113"/>
      <c r="AU114" s="113"/>
      <c r="AV114" s="113"/>
      <c r="AW114" s="113"/>
      <c r="AX114" s="113"/>
      <c r="AY114" s="113"/>
      <c r="AZ114" s="113"/>
      <c r="BA114" s="113"/>
      <c r="BB114" s="113"/>
      <c r="BC114" s="113"/>
      <c r="BD114" s="113"/>
      <c r="BE114" s="113"/>
      <c r="BF114" s="113"/>
      <c r="BG114" s="113"/>
      <c r="BH114" s="113"/>
      <c r="BI114" s="113"/>
      <c r="BJ114" s="113"/>
      <c r="BK114" s="113"/>
      <c r="BL114" s="113"/>
      <c r="BM114" s="113"/>
      <c r="BN114" s="113"/>
      <c r="BO114" s="113"/>
      <c r="BP114" s="113"/>
      <c r="BQ114" s="113"/>
      <c r="BR114" s="113"/>
      <c r="BS114" s="113"/>
      <c r="BT114" s="113"/>
      <c r="BU114" s="113"/>
      <c r="BV114" s="113"/>
      <c r="BW114" s="113"/>
      <c r="BX114" s="113"/>
      <c r="BY114" s="113"/>
      <c r="BZ114" s="113"/>
      <c r="CA114" s="113"/>
      <c r="CB114" s="113"/>
      <c r="CC114" s="113"/>
      <c r="CD114" s="113"/>
      <c r="CE114" s="113"/>
      <c r="CF114" s="113"/>
      <c r="CG114" s="113"/>
      <c r="CH114" s="113"/>
      <c r="CI114" s="113"/>
      <c r="CJ114" s="113"/>
      <c r="CK114" s="113"/>
      <c r="CL114" s="113"/>
      <c r="CM114" s="113"/>
      <c r="CN114" s="113"/>
      <c r="CO114" s="113"/>
      <c r="CP114" s="113"/>
      <c r="CQ114" s="113"/>
      <c r="CR114" s="113"/>
      <c r="CS114" s="113"/>
      <c r="CT114" s="113"/>
      <c r="CU114" s="113"/>
      <c r="CV114" s="113"/>
      <c r="CW114" s="113"/>
      <c r="CX114" s="113"/>
      <c r="CY114" s="113"/>
      <c r="CZ114" s="113"/>
      <c r="DA114" s="113"/>
      <c r="DB114" s="113"/>
      <c r="DC114" s="113"/>
      <c r="DD114" s="113"/>
      <c r="DE114" s="113"/>
      <c r="DF114" s="113"/>
      <c r="DG114" s="113"/>
      <c r="DH114" s="113"/>
      <c r="DI114" s="113"/>
      <c r="DJ114" s="113"/>
      <c r="DK114" s="113"/>
      <c r="DL114" s="113"/>
      <c r="DM114" s="113"/>
      <c r="DN114" s="113"/>
      <c r="DO114" s="113"/>
      <c r="DP114" s="113"/>
      <c r="DQ114" s="113"/>
      <c r="DR114" s="113"/>
      <c r="DS114" s="113"/>
      <c r="DT114" s="113"/>
      <c r="DU114" s="113"/>
      <c r="DV114" s="113"/>
      <c r="DW114" s="113"/>
      <c r="DX114" s="113"/>
      <c r="DY114" s="113"/>
      <c r="DZ114" s="113"/>
      <c r="EA114" s="113"/>
    </row>
    <row r="115" spans="3:131" s="231" customFormat="1">
      <c r="Y115" s="113"/>
      <c r="Z115" s="113"/>
      <c r="AA115" s="113"/>
      <c r="AB115" s="113"/>
      <c r="AC115" s="113"/>
      <c r="AD115" s="113"/>
      <c r="AE115" s="350"/>
      <c r="AF115" s="113"/>
      <c r="AG115" s="113"/>
      <c r="AH115" s="113"/>
      <c r="AI115" s="113"/>
      <c r="AJ115" s="350"/>
      <c r="AK115" s="113"/>
      <c r="AL115" s="113"/>
      <c r="AM115" s="113"/>
      <c r="AN115" s="113"/>
      <c r="AO115" s="113"/>
      <c r="AP115" s="113"/>
      <c r="AQ115" s="113"/>
      <c r="AR115" s="113"/>
      <c r="AS115" s="113"/>
      <c r="AT115" s="113"/>
      <c r="AU115" s="113"/>
      <c r="AV115" s="113"/>
      <c r="AW115" s="113"/>
      <c r="AX115" s="113"/>
      <c r="AY115" s="113"/>
      <c r="AZ115" s="113"/>
      <c r="BA115" s="113"/>
      <c r="BB115" s="113"/>
      <c r="BC115" s="113"/>
      <c r="BD115" s="113"/>
      <c r="BE115" s="113"/>
      <c r="BF115" s="113"/>
      <c r="BG115" s="113"/>
      <c r="BH115" s="113"/>
      <c r="BI115" s="113"/>
      <c r="BJ115" s="113"/>
      <c r="BK115" s="113"/>
      <c r="BL115" s="113"/>
      <c r="BM115" s="113"/>
      <c r="BN115" s="113"/>
      <c r="BO115" s="113"/>
      <c r="BP115" s="113"/>
      <c r="BQ115" s="113"/>
      <c r="BR115" s="113"/>
      <c r="BS115" s="113"/>
      <c r="BT115" s="113"/>
      <c r="BU115" s="113"/>
      <c r="BV115" s="113"/>
      <c r="BW115" s="113"/>
      <c r="BX115" s="113"/>
      <c r="BY115" s="113"/>
      <c r="BZ115" s="113"/>
      <c r="CA115" s="113"/>
      <c r="CB115" s="113"/>
      <c r="CC115" s="113"/>
      <c r="CD115" s="113"/>
      <c r="CE115" s="113"/>
      <c r="CF115" s="113"/>
      <c r="CG115" s="113"/>
      <c r="CH115" s="113"/>
      <c r="CI115" s="113"/>
      <c r="CJ115" s="113"/>
      <c r="CK115" s="113"/>
      <c r="CL115" s="113"/>
      <c r="CM115" s="113"/>
      <c r="CN115" s="113"/>
      <c r="CO115" s="113"/>
      <c r="CP115" s="113"/>
      <c r="CQ115" s="113"/>
      <c r="CR115" s="113"/>
      <c r="CS115" s="113"/>
      <c r="CT115" s="113"/>
      <c r="CU115" s="113"/>
      <c r="CV115" s="113"/>
      <c r="CW115" s="113"/>
      <c r="CX115" s="113"/>
      <c r="CY115" s="113"/>
      <c r="CZ115" s="113"/>
      <c r="DA115" s="113"/>
      <c r="DB115" s="113"/>
      <c r="DC115" s="113"/>
      <c r="DD115" s="113"/>
      <c r="DE115" s="113"/>
      <c r="DF115" s="113"/>
      <c r="DG115" s="113"/>
      <c r="DH115" s="113"/>
      <c r="DI115" s="113"/>
      <c r="DJ115" s="113"/>
      <c r="DK115" s="113"/>
      <c r="DL115" s="113"/>
      <c r="DM115" s="113"/>
      <c r="DN115" s="113"/>
      <c r="DO115" s="113"/>
      <c r="DP115" s="113"/>
      <c r="DQ115" s="113"/>
      <c r="DR115" s="113"/>
      <c r="DS115" s="113"/>
      <c r="DT115" s="113"/>
      <c r="DU115" s="113"/>
      <c r="DV115" s="113"/>
      <c r="DW115" s="113"/>
      <c r="DX115" s="113"/>
      <c r="DY115" s="113"/>
      <c r="DZ115" s="113"/>
      <c r="EA115" s="113"/>
    </row>
    <row r="116" spans="3:131" s="231" customFormat="1" ht="18">
      <c r="C116" s="114" t="s">
        <v>1177</v>
      </c>
      <c r="D116" s="104"/>
      <c r="E116" s="104"/>
      <c r="F116" s="104"/>
      <c r="G116" s="104"/>
      <c r="H116" s="104"/>
      <c r="I116" s="104"/>
      <c r="J116" s="104"/>
      <c r="K116" s="104"/>
      <c r="L116" s="104"/>
      <c r="M116" s="104"/>
      <c r="N116" s="104"/>
      <c r="O116" s="104"/>
      <c r="P116" s="104"/>
      <c r="Q116" s="104"/>
      <c r="R116" s="104"/>
      <c r="S116" s="104"/>
      <c r="T116" s="104"/>
      <c r="U116" s="104"/>
      <c r="Y116" s="113"/>
      <c r="Z116" s="113"/>
      <c r="AA116" s="113"/>
      <c r="AB116" s="113"/>
      <c r="AC116" s="113"/>
      <c r="AD116" s="113"/>
      <c r="AE116" s="350"/>
      <c r="AF116" s="113"/>
      <c r="AG116" s="113"/>
      <c r="AH116" s="113"/>
      <c r="AI116" s="113"/>
      <c r="AJ116" s="350"/>
      <c r="AK116" s="113"/>
      <c r="AL116" s="113"/>
      <c r="AM116" s="113"/>
      <c r="AN116" s="113"/>
      <c r="AO116" s="113"/>
      <c r="AP116" s="113"/>
      <c r="AQ116" s="113"/>
      <c r="AR116" s="113"/>
      <c r="AS116" s="113"/>
      <c r="AT116" s="113"/>
      <c r="AU116" s="113"/>
      <c r="AV116" s="113"/>
      <c r="AW116" s="113"/>
      <c r="AX116" s="113"/>
      <c r="AY116" s="113"/>
      <c r="AZ116" s="113"/>
      <c r="BA116" s="113"/>
      <c r="BB116" s="113"/>
      <c r="BC116" s="113"/>
      <c r="BD116" s="113"/>
      <c r="BE116" s="113"/>
      <c r="BF116" s="113"/>
      <c r="BG116" s="113"/>
      <c r="BH116" s="113"/>
      <c r="BI116" s="113"/>
      <c r="BJ116" s="113"/>
      <c r="BK116" s="113"/>
      <c r="BL116" s="113"/>
      <c r="BM116" s="113"/>
      <c r="BN116" s="113"/>
      <c r="BO116" s="113"/>
      <c r="BP116" s="113"/>
      <c r="BQ116" s="113"/>
      <c r="BR116" s="113"/>
      <c r="BS116" s="113"/>
      <c r="BT116" s="113"/>
      <c r="BU116" s="113"/>
      <c r="BV116" s="113"/>
      <c r="BW116" s="113"/>
      <c r="BX116" s="113"/>
      <c r="BY116" s="113"/>
      <c r="BZ116" s="113"/>
      <c r="CA116" s="113"/>
      <c r="CB116" s="113"/>
      <c r="CC116" s="113"/>
      <c r="CD116" s="113"/>
      <c r="CE116" s="113"/>
      <c r="CF116" s="113"/>
      <c r="CG116" s="113"/>
      <c r="CH116" s="113"/>
      <c r="CI116" s="113"/>
      <c r="CJ116" s="113"/>
      <c r="CK116" s="113"/>
      <c r="CL116" s="113"/>
      <c r="CM116" s="113"/>
      <c r="CN116" s="113"/>
      <c r="CO116" s="113"/>
      <c r="CP116" s="113"/>
      <c r="CQ116" s="113"/>
      <c r="CR116" s="113"/>
      <c r="CS116" s="113"/>
      <c r="CT116" s="113"/>
      <c r="CU116" s="113"/>
      <c r="CV116" s="113"/>
      <c r="CW116" s="113"/>
      <c r="CX116" s="113"/>
      <c r="CY116" s="113"/>
      <c r="CZ116" s="113"/>
      <c r="DA116" s="113"/>
      <c r="DB116" s="113"/>
      <c r="DC116" s="113"/>
      <c r="DD116" s="113"/>
      <c r="DE116" s="113"/>
      <c r="DF116" s="113"/>
      <c r="DG116" s="113"/>
      <c r="DH116" s="113"/>
      <c r="DI116" s="113"/>
      <c r="DJ116" s="113"/>
      <c r="DK116" s="113"/>
      <c r="DL116" s="113"/>
      <c r="DM116" s="113"/>
      <c r="DN116" s="113"/>
      <c r="DO116" s="113"/>
      <c r="DP116" s="113"/>
      <c r="DQ116" s="113"/>
      <c r="DR116" s="113"/>
      <c r="DS116" s="113"/>
      <c r="DT116" s="113"/>
      <c r="DU116" s="113"/>
      <c r="DV116" s="113"/>
      <c r="DW116" s="113"/>
      <c r="DX116" s="113"/>
      <c r="DY116" s="113"/>
      <c r="DZ116" s="113"/>
      <c r="EA116" s="113"/>
    </row>
    <row r="117" spans="3:131" s="231" customFormat="1">
      <c r="Y117" s="113"/>
      <c r="Z117" s="113"/>
      <c r="AA117" s="113"/>
      <c r="AB117" s="113"/>
      <c r="AC117" s="113"/>
      <c r="AD117" s="113"/>
      <c r="AE117" s="350"/>
      <c r="AF117" s="113"/>
      <c r="AG117" s="113"/>
      <c r="AH117" s="113"/>
      <c r="AI117" s="113"/>
      <c r="AJ117" s="350"/>
      <c r="AK117" s="113"/>
      <c r="AL117" s="113"/>
      <c r="AM117" s="113"/>
      <c r="AN117" s="113"/>
      <c r="AO117" s="113"/>
      <c r="AP117" s="113"/>
      <c r="AQ117" s="113"/>
      <c r="AR117" s="113"/>
      <c r="AS117" s="113"/>
      <c r="AT117" s="113"/>
      <c r="AU117" s="113"/>
      <c r="AV117" s="113"/>
      <c r="AW117" s="113"/>
      <c r="AX117" s="113"/>
      <c r="AY117" s="113"/>
      <c r="AZ117" s="113"/>
      <c r="BA117" s="113"/>
      <c r="BB117" s="113"/>
      <c r="BC117" s="113"/>
      <c r="BD117" s="113"/>
      <c r="BE117" s="113"/>
      <c r="BF117" s="113"/>
      <c r="BG117" s="113"/>
      <c r="BH117" s="113"/>
      <c r="BI117" s="113"/>
      <c r="BJ117" s="113"/>
      <c r="BK117" s="113"/>
      <c r="BL117" s="113"/>
      <c r="BM117" s="113"/>
      <c r="BN117" s="113"/>
      <c r="BO117" s="113"/>
      <c r="BP117" s="113"/>
      <c r="BQ117" s="113"/>
      <c r="BR117" s="113"/>
      <c r="BS117" s="113"/>
      <c r="BT117" s="113"/>
      <c r="BU117" s="113"/>
      <c r="BV117" s="113"/>
      <c r="BW117" s="113"/>
      <c r="BX117" s="113"/>
      <c r="BY117" s="113"/>
      <c r="BZ117" s="113"/>
      <c r="CA117" s="113"/>
      <c r="CB117" s="113"/>
      <c r="CC117" s="113"/>
      <c r="CD117" s="113"/>
      <c r="CE117" s="113"/>
      <c r="CF117" s="113"/>
      <c r="CG117" s="113"/>
      <c r="CH117" s="113"/>
      <c r="CI117" s="113"/>
      <c r="CJ117" s="113"/>
      <c r="CK117" s="113"/>
      <c r="CL117" s="113"/>
      <c r="CM117" s="113"/>
      <c r="CN117" s="113"/>
      <c r="CO117" s="113"/>
      <c r="CP117" s="113"/>
      <c r="CQ117" s="113"/>
      <c r="CR117" s="113"/>
      <c r="CS117" s="113"/>
      <c r="CT117" s="113"/>
      <c r="CU117" s="113"/>
      <c r="CV117" s="113"/>
      <c r="CW117" s="113"/>
      <c r="CX117" s="113"/>
      <c r="CY117" s="113"/>
      <c r="CZ117" s="113"/>
      <c r="DA117" s="113"/>
      <c r="DB117" s="113"/>
      <c r="DC117" s="113"/>
      <c r="DD117" s="113"/>
      <c r="DE117" s="113"/>
      <c r="DF117" s="113"/>
      <c r="DG117" s="113"/>
      <c r="DH117" s="113"/>
      <c r="DI117" s="113"/>
      <c r="DJ117" s="113"/>
      <c r="DK117" s="113"/>
      <c r="DL117" s="113"/>
      <c r="DM117" s="113"/>
      <c r="DN117" s="113"/>
      <c r="DO117" s="113"/>
      <c r="DP117" s="113"/>
      <c r="DQ117" s="113"/>
      <c r="DR117" s="113"/>
      <c r="DS117" s="113"/>
      <c r="DT117" s="113"/>
      <c r="DU117" s="113"/>
      <c r="DV117" s="113"/>
      <c r="DW117" s="113"/>
      <c r="DX117" s="113"/>
      <c r="DY117" s="113"/>
      <c r="DZ117" s="113"/>
      <c r="EA117" s="113"/>
    </row>
    <row r="118" spans="3:131" s="231" customFormat="1">
      <c r="C118" s="19" t="s">
        <v>1239</v>
      </c>
      <c r="D118" s="104"/>
      <c r="E118" s="104"/>
      <c r="F118" s="104"/>
      <c r="G118" s="104"/>
      <c r="H118" s="104"/>
      <c r="I118" s="104"/>
      <c r="J118" s="104"/>
      <c r="K118" s="104"/>
      <c r="L118" s="104"/>
      <c r="M118" s="104"/>
      <c r="N118" s="104"/>
      <c r="O118" s="104"/>
      <c r="P118" s="104"/>
      <c r="Q118" s="104"/>
      <c r="R118" s="104"/>
      <c r="S118" s="104"/>
      <c r="T118" s="104"/>
      <c r="U118" s="104"/>
      <c r="Y118" s="113"/>
      <c r="Z118" s="113"/>
      <c r="AA118" s="113"/>
      <c r="AB118" s="113"/>
      <c r="AC118" s="113"/>
      <c r="AD118" s="113"/>
      <c r="AE118" s="350"/>
      <c r="AF118" s="113"/>
      <c r="AG118" s="113"/>
      <c r="AH118" s="113"/>
      <c r="AI118" s="113"/>
      <c r="AJ118" s="350"/>
      <c r="AK118" s="113"/>
      <c r="AL118" s="113"/>
      <c r="AM118" s="113"/>
      <c r="AN118" s="113"/>
      <c r="AO118" s="113"/>
      <c r="AP118" s="113"/>
      <c r="AQ118" s="113"/>
      <c r="AR118" s="113"/>
      <c r="AS118" s="113"/>
      <c r="AT118" s="113"/>
      <c r="AU118" s="113"/>
      <c r="AV118" s="113"/>
      <c r="AW118" s="113"/>
      <c r="AX118" s="113"/>
      <c r="AY118" s="113"/>
      <c r="AZ118" s="113"/>
      <c r="BA118" s="113"/>
      <c r="BB118" s="113"/>
      <c r="BC118" s="113"/>
      <c r="BD118" s="113"/>
      <c r="BE118" s="113"/>
      <c r="BF118" s="113"/>
      <c r="BG118" s="113"/>
      <c r="BH118" s="113"/>
      <c r="BI118" s="113"/>
      <c r="BJ118" s="113"/>
      <c r="BK118" s="113"/>
      <c r="BL118" s="113"/>
      <c r="BM118" s="113"/>
      <c r="BN118" s="113"/>
      <c r="BO118" s="113"/>
      <c r="BP118" s="113"/>
      <c r="BQ118" s="113"/>
      <c r="BR118" s="113"/>
      <c r="BS118" s="113"/>
      <c r="BT118" s="113"/>
      <c r="BU118" s="113"/>
      <c r="BV118" s="113"/>
      <c r="BW118" s="113"/>
      <c r="BX118" s="113"/>
      <c r="BY118" s="113"/>
      <c r="BZ118" s="113"/>
      <c r="CA118" s="113"/>
      <c r="CB118" s="113"/>
      <c r="CC118" s="113"/>
      <c r="CD118" s="113"/>
      <c r="CE118" s="113"/>
      <c r="CF118" s="113"/>
      <c r="CG118" s="113"/>
      <c r="CH118" s="113"/>
      <c r="CI118" s="113"/>
      <c r="CJ118" s="113"/>
      <c r="CK118" s="113"/>
      <c r="CL118" s="113"/>
      <c r="CM118" s="113"/>
      <c r="CN118" s="113"/>
      <c r="CO118" s="113"/>
      <c r="CP118" s="113"/>
      <c r="CQ118" s="113"/>
      <c r="CR118" s="113"/>
      <c r="CS118" s="113"/>
      <c r="CT118" s="113"/>
      <c r="CU118" s="113"/>
      <c r="CV118" s="113"/>
      <c r="CW118" s="113"/>
      <c r="CX118" s="113"/>
      <c r="CY118" s="113"/>
      <c r="CZ118" s="113"/>
      <c r="DA118" s="113"/>
      <c r="DB118" s="113"/>
      <c r="DC118" s="113"/>
      <c r="DD118" s="113"/>
      <c r="DE118" s="113"/>
      <c r="DF118" s="113"/>
      <c r="DG118" s="113"/>
      <c r="DH118" s="113"/>
      <c r="DI118" s="113"/>
      <c r="DJ118" s="113"/>
      <c r="DK118" s="113"/>
      <c r="DL118" s="113"/>
      <c r="DM118" s="113"/>
      <c r="DN118" s="113"/>
      <c r="DO118" s="113"/>
      <c r="DP118" s="113"/>
      <c r="DQ118" s="113"/>
      <c r="DR118" s="113"/>
      <c r="DS118" s="113"/>
      <c r="DT118" s="113"/>
      <c r="DU118" s="113"/>
      <c r="DV118" s="113"/>
      <c r="DW118" s="113"/>
      <c r="DX118" s="113"/>
      <c r="DY118" s="113"/>
      <c r="DZ118" s="113"/>
      <c r="EA118" s="113"/>
    </row>
    <row r="119" spans="3:131" s="231" customFormat="1">
      <c r="C119" s="19" t="s">
        <v>1178</v>
      </c>
      <c r="D119" s="104"/>
      <c r="E119" s="104"/>
      <c r="F119" s="104"/>
      <c r="G119" s="104"/>
      <c r="H119" s="104"/>
      <c r="I119" s="104"/>
      <c r="J119" s="104"/>
      <c r="K119" s="104"/>
      <c r="L119" s="104"/>
      <c r="M119" s="104"/>
      <c r="N119" s="104"/>
      <c r="O119" s="104"/>
      <c r="P119" s="104"/>
      <c r="Q119" s="104"/>
      <c r="R119" s="104"/>
      <c r="S119" s="104"/>
      <c r="T119" s="104"/>
      <c r="U119" s="104"/>
      <c r="Y119" s="113"/>
      <c r="Z119" s="113"/>
      <c r="AA119" s="113"/>
      <c r="AB119" s="113"/>
      <c r="AC119" s="113"/>
      <c r="AD119" s="113"/>
      <c r="AE119" s="350"/>
      <c r="AF119" s="113"/>
      <c r="AG119" s="113"/>
      <c r="AH119" s="113"/>
      <c r="AI119" s="113"/>
      <c r="AJ119" s="350"/>
      <c r="AK119" s="113"/>
      <c r="AL119" s="113"/>
      <c r="AM119" s="113"/>
      <c r="AN119" s="113"/>
      <c r="AO119" s="113"/>
      <c r="AP119" s="113"/>
      <c r="AQ119" s="113"/>
      <c r="AR119" s="113"/>
      <c r="AS119" s="113"/>
      <c r="AT119" s="113"/>
      <c r="AU119" s="113"/>
      <c r="AV119" s="113"/>
      <c r="AW119" s="113"/>
      <c r="AX119" s="113"/>
      <c r="AY119" s="113"/>
      <c r="AZ119" s="113"/>
      <c r="BA119" s="113"/>
      <c r="BB119" s="113"/>
      <c r="BC119" s="113"/>
      <c r="BD119" s="113"/>
      <c r="BE119" s="113"/>
      <c r="BF119" s="113"/>
      <c r="BG119" s="113"/>
      <c r="BH119" s="113"/>
      <c r="BI119" s="113"/>
      <c r="BJ119" s="113"/>
      <c r="BK119" s="113"/>
      <c r="BL119" s="113"/>
      <c r="BM119" s="113"/>
      <c r="BN119" s="113"/>
      <c r="BO119" s="113"/>
      <c r="BP119" s="113"/>
      <c r="BQ119" s="113"/>
      <c r="BR119" s="113"/>
      <c r="BS119" s="113"/>
      <c r="BT119" s="113"/>
      <c r="BU119" s="113"/>
      <c r="BV119" s="113"/>
      <c r="BW119" s="113"/>
      <c r="BX119" s="113"/>
      <c r="BY119" s="113"/>
      <c r="BZ119" s="113"/>
      <c r="CA119" s="113"/>
      <c r="CB119" s="113"/>
      <c r="CC119" s="113"/>
      <c r="CD119" s="113"/>
      <c r="CE119" s="113"/>
      <c r="CF119" s="113"/>
      <c r="CG119" s="113"/>
      <c r="CH119" s="113"/>
      <c r="CI119" s="113"/>
      <c r="CJ119" s="113"/>
      <c r="CK119" s="113"/>
      <c r="CL119" s="113"/>
      <c r="CM119" s="113"/>
      <c r="CN119" s="113"/>
      <c r="CO119" s="113"/>
      <c r="CP119" s="113"/>
      <c r="CQ119" s="113"/>
      <c r="CR119" s="113"/>
      <c r="CS119" s="113"/>
      <c r="CT119" s="113"/>
      <c r="CU119" s="113"/>
      <c r="CV119" s="113"/>
      <c r="CW119" s="113"/>
      <c r="CX119" s="113"/>
      <c r="CY119" s="113"/>
      <c r="CZ119" s="113"/>
      <c r="DA119" s="113"/>
      <c r="DB119" s="113"/>
      <c r="DC119" s="113"/>
      <c r="DD119" s="113"/>
      <c r="DE119" s="113"/>
      <c r="DF119" s="113"/>
      <c r="DG119" s="113"/>
      <c r="DH119" s="113"/>
      <c r="DI119" s="113"/>
      <c r="DJ119" s="113"/>
      <c r="DK119" s="113"/>
      <c r="DL119" s="113"/>
      <c r="DM119" s="113"/>
      <c r="DN119" s="113"/>
      <c r="DO119" s="113"/>
      <c r="DP119" s="113"/>
      <c r="DQ119" s="113"/>
      <c r="DR119" s="113"/>
      <c r="DS119" s="113"/>
      <c r="DT119" s="113"/>
      <c r="DU119" s="113"/>
      <c r="DV119" s="113"/>
      <c r="DW119" s="113"/>
      <c r="DX119" s="113"/>
      <c r="DY119" s="113"/>
      <c r="DZ119" s="113"/>
      <c r="EA119" s="113"/>
    </row>
    <row r="120" spans="3:131" s="231" customFormat="1">
      <c r="C120" s="19" t="s">
        <v>1179</v>
      </c>
      <c r="D120" s="104"/>
      <c r="E120" s="104"/>
      <c r="F120" s="104"/>
      <c r="G120" s="104"/>
      <c r="H120" s="104"/>
      <c r="I120" s="104"/>
      <c r="J120" s="104"/>
      <c r="K120" s="104"/>
      <c r="L120" s="104"/>
      <c r="M120" s="104"/>
      <c r="N120" s="104"/>
      <c r="O120" s="104"/>
      <c r="P120" s="104"/>
      <c r="Q120" s="104"/>
      <c r="R120" s="104"/>
      <c r="S120" s="104"/>
      <c r="T120" s="104"/>
      <c r="U120" s="104"/>
      <c r="Y120" s="113"/>
      <c r="Z120" s="113"/>
      <c r="AA120" s="113"/>
      <c r="AB120" s="113"/>
      <c r="AC120" s="113"/>
      <c r="AD120" s="113"/>
      <c r="AE120" s="350"/>
      <c r="AF120" s="113"/>
      <c r="AG120" s="113"/>
      <c r="AH120" s="113"/>
      <c r="AI120" s="113"/>
      <c r="AJ120" s="350"/>
      <c r="AK120" s="113"/>
      <c r="AL120" s="113"/>
      <c r="AM120" s="113"/>
      <c r="AN120" s="113"/>
      <c r="AO120" s="113"/>
      <c r="AP120" s="113"/>
      <c r="AQ120" s="113"/>
      <c r="AR120" s="113"/>
      <c r="AS120" s="113"/>
      <c r="AT120" s="113"/>
      <c r="AU120" s="113"/>
      <c r="AV120" s="113"/>
      <c r="AW120" s="113"/>
      <c r="AX120" s="113"/>
      <c r="AY120" s="113"/>
      <c r="AZ120" s="113"/>
      <c r="BA120" s="113"/>
      <c r="BB120" s="113"/>
      <c r="BC120" s="113"/>
      <c r="BD120" s="113"/>
      <c r="BE120" s="113"/>
      <c r="BF120" s="113"/>
      <c r="BG120" s="113"/>
      <c r="BH120" s="113"/>
      <c r="BI120" s="113"/>
      <c r="BJ120" s="113"/>
      <c r="BK120" s="113"/>
      <c r="BL120" s="113"/>
      <c r="BM120" s="113"/>
      <c r="BN120" s="113"/>
      <c r="BO120" s="113"/>
      <c r="BP120" s="113"/>
      <c r="BQ120" s="113"/>
      <c r="BR120" s="113"/>
      <c r="BS120" s="113"/>
      <c r="BT120" s="113"/>
      <c r="BU120" s="113"/>
      <c r="BV120" s="113"/>
      <c r="BW120" s="113"/>
      <c r="BX120" s="113"/>
      <c r="BY120" s="113"/>
      <c r="BZ120" s="113"/>
      <c r="CA120" s="113"/>
      <c r="CB120" s="113"/>
      <c r="CC120" s="113"/>
      <c r="CD120" s="113"/>
      <c r="CE120" s="113"/>
      <c r="CF120" s="113"/>
      <c r="CG120" s="113"/>
      <c r="CH120" s="113"/>
      <c r="CI120" s="113"/>
      <c r="CJ120" s="113"/>
      <c r="CK120" s="113"/>
      <c r="CL120" s="113"/>
      <c r="CM120" s="113"/>
      <c r="CN120" s="113"/>
      <c r="CO120" s="113"/>
      <c r="CP120" s="113"/>
      <c r="CQ120" s="113"/>
      <c r="CR120" s="113"/>
      <c r="CS120" s="113"/>
      <c r="CT120" s="113"/>
      <c r="CU120" s="113"/>
      <c r="CV120" s="113"/>
      <c r="CW120" s="113"/>
      <c r="CX120" s="113"/>
      <c r="CY120" s="113"/>
      <c r="CZ120" s="113"/>
      <c r="DA120" s="113"/>
      <c r="DB120" s="113"/>
      <c r="DC120" s="113"/>
      <c r="DD120" s="113"/>
      <c r="DE120" s="113"/>
      <c r="DF120" s="113"/>
      <c r="DG120" s="113"/>
      <c r="DH120" s="113"/>
      <c r="DI120" s="113"/>
      <c r="DJ120" s="113"/>
      <c r="DK120" s="113"/>
      <c r="DL120" s="113"/>
      <c r="DM120" s="113"/>
      <c r="DN120" s="113"/>
      <c r="DO120" s="113"/>
      <c r="DP120" s="113"/>
      <c r="DQ120" s="113"/>
      <c r="DR120" s="113"/>
      <c r="DS120" s="113"/>
      <c r="DT120" s="113"/>
      <c r="DU120" s="113"/>
      <c r="DV120" s="113"/>
      <c r="DW120" s="113"/>
      <c r="DX120" s="113"/>
      <c r="DY120" s="113"/>
      <c r="DZ120" s="113"/>
      <c r="EA120" s="113"/>
    </row>
    <row r="121" spans="3:131" s="231" customFormat="1">
      <c r="C121" s="19" t="s">
        <v>1180</v>
      </c>
      <c r="D121" s="104"/>
      <c r="E121" s="104"/>
      <c r="F121" s="104"/>
      <c r="G121" s="104"/>
      <c r="H121" s="104"/>
      <c r="I121" s="104"/>
      <c r="J121" s="104"/>
      <c r="K121" s="104"/>
      <c r="L121" s="104"/>
      <c r="M121" s="104"/>
      <c r="N121" s="104"/>
      <c r="O121" s="104"/>
      <c r="P121" s="104"/>
      <c r="Q121" s="104"/>
      <c r="R121" s="104"/>
      <c r="S121" s="104"/>
      <c r="T121" s="104"/>
      <c r="U121" s="104"/>
      <c r="Y121" s="113"/>
      <c r="Z121" s="113"/>
      <c r="AA121" s="113"/>
      <c r="AB121" s="113"/>
      <c r="AC121" s="113"/>
      <c r="AD121" s="113"/>
      <c r="AE121" s="350"/>
      <c r="AF121" s="113"/>
      <c r="AG121" s="113"/>
      <c r="AH121" s="113"/>
      <c r="AI121" s="113"/>
      <c r="AJ121" s="350"/>
      <c r="AK121" s="113"/>
      <c r="AL121" s="113"/>
      <c r="AM121" s="113"/>
      <c r="AN121" s="113"/>
      <c r="AO121" s="113"/>
      <c r="AP121" s="113"/>
      <c r="AQ121" s="113"/>
      <c r="AR121" s="113"/>
      <c r="AS121" s="113"/>
      <c r="AT121" s="113"/>
      <c r="AU121" s="113"/>
      <c r="AV121" s="113"/>
      <c r="AW121" s="113"/>
      <c r="AX121" s="113"/>
      <c r="AY121" s="113"/>
      <c r="AZ121" s="113"/>
      <c r="BA121" s="113"/>
      <c r="BB121" s="113"/>
      <c r="BC121" s="113"/>
      <c r="BD121" s="113"/>
      <c r="BE121" s="113"/>
      <c r="BF121" s="113"/>
      <c r="BG121" s="113"/>
      <c r="BH121" s="113"/>
      <c r="BI121" s="113"/>
      <c r="BJ121" s="113"/>
      <c r="BK121" s="113"/>
      <c r="BL121" s="113"/>
      <c r="BM121" s="113"/>
      <c r="BN121" s="113"/>
      <c r="BO121" s="113"/>
      <c r="BP121" s="113"/>
      <c r="BQ121" s="113"/>
      <c r="BR121" s="113"/>
      <c r="BS121" s="113"/>
      <c r="BT121" s="113"/>
      <c r="BU121" s="113"/>
      <c r="BV121" s="113"/>
      <c r="BW121" s="113"/>
      <c r="BX121" s="113"/>
      <c r="BY121" s="113"/>
      <c r="BZ121" s="113"/>
      <c r="CA121" s="113"/>
      <c r="CB121" s="113"/>
      <c r="CC121" s="113"/>
      <c r="CD121" s="113"/>
      <c r="CE121" s="113"/>
      <c r="CF121" s="113"/>
      <c r="CG121" s="113"/>
      <c r="CH121" s="113"/>
      <c r="CI121" s="113"/>
      <c r="CJ121" s="113"/>
      <c r="CK121" s="113"/>
      <c r="CL121" s="113"/>
      <c r="CM121" s="113"/>
      <c r="CN121" s="113"/>
      <c r="CO121" s="113"/>
      <c r="CP121" s="113"/>
      <c r="CQ121" s="113"/>
      <c r="CR121" s="113"/>
      <c r="CS121" s="113"/>
      <c r="CT121" s="113"/>
      <c r="CU121" s="113"/>
      <c r="CV121" s="113"/>
      <c r="CW121" s="113"/>
      <c r="CX121" s="113"/>
      <c r="CY121" s="113"/>
      <c r="CZ121" s="113"/>
      <c r="DA121" s="113"/>
      <c r="DB121" s="113"/>
      <c r="DC121" s="113"/>
      <c r="DD121" s="113"/>
      <c r="DE121" s="113"/>
      <c r="DF121" s="113"/>
      <c r="DG121" s="113"/>
      <c r="DH121" s="113"/>
      <c r="DI121" s="113"/>
      <c r="DJ121" s="113"/>
      <c r="DK121" s="113"/>
      <c r="DL121" s="113"/>
      <c r="DM121" s="113"/>
      <c r="DN121" s="113"/>
      <c r="DO121" s="113"/>
      <c r="DP121" s="113"/>
      <c r="DQ121" s="113"/>
      <c r="DR121" s="113"/>
      <c r="DS121" s="113"/>
      <c r="DT121" s="113"/>
      <c r="DU121" s="113"/>
      <c r="DV121" s="113"/>
      <c r="DW121" s="113"/>
      <c r="DX121" s="113"/>
      <c r="DY121" s="113"/>
      <c r="DZ121" s="113"/>
      <c r="EA121" s="113"/>
    </row>
    <row r="122" spans="3:131" s="231" customFormat="1">
      <c r="Y122" s="113"/>
      <c r="Z122" s="113"/>
      <c r="AA122" s="113"/>
      <c r="AB122" s="113"/>
      <c r="AC122" s="113"/>
      <c r="AD122" s="113"/>
      <c r="AE122" s="350"/>
      <c r="AF122" s="113"/>
      <c r="AG122" s="113"/>
      <c r="AH122" s="113"/>
      <c r="AI122" s="113"/>
      <c r="AJ122" s="350"/>
      <c r="AK122" s="113"/>
      <c r="AL122" s="113"/>
      <c r="AM122" s="113"/>
      <c r="AN122" s="113"/>
      <c r="AO122" s="113"/>
      <c r="AP122" s="113"/>
      <c r="AQ122" s="113"/>
      <c r="AR122" s="113"/>
      <c r="AS122" s="113"/>
      <c r="AT122" s="113"/>
      <c r="AU122" s="113"/>
      <c r="AV122" s="113"/>
      <c r="AW122" s="113"/>
      <c r="AX122" s="113"/>
      <c r="AY122" s="113"/>
      <c r="AZ122" s="113"/>
      <c r="BA122" s="113"/>
      <c r="BB122" s="113"/>
      <c r="BC122" s="113"/>
      <c r="BD122" s="113"/>
      <c r="BE122" s="113"/>
      <c r="BF122" s="113"/>
      <c r="BG122" s="113"/>
      <c r="BH122" s="113"/>
      <c r="BI122" s="113"/>
      <c r="BJ122" s="113"/>
      <c r="BK122" s="113"/>
      <c r="BL122" s="113"/>
      <c r="BM122" s="113"/>
      <c r="BN122" s="113"/>
      <c r="BO122" s="113"/>
      <c r="BP122" s="113"/>
      <c r="BQ122" s="113"/>
      <c r="BR122" s="113"/>
      <c r="BS122" s="113"/>
      <c r="BT122" s="113"/>
      <c r="BU122" s="113"/>
      <c r="BV122" s="113"/>
      <c r="BW122" s="113"/>
      <c r="BX122" s="113"/>
      <c r="BY122" s="113"/>
      <c r="BZ122" s="113"/>
      <c r="CA122" s="113"/>
      <c r="CB122" s="113"/>
      <c r="CC122" s="113"/>
      <c r="CD122" s="113"/>
      <c r="CE122" s="113"/>
      <c r="CF122" s="113"/>
      <c r="CG122" s="113"/>
      <c r="CH122" s="113"/>
      <c r="CI122" s="113"/>
      <c r="CJ122" s="113"/>
      <c r="CK122" s="113"/>
      <c r="CL122" s="113"/>
      <c r="CM122" s="113"/>
      <c r="CN122" s="113"/>
      <c r="CO122" s="113"/>
      <c r="CP122" s="113"/>
      <c r="CQ122" s="113"/>
      <c r="CR122" s="113"/>
      <c r="CS122" s="113"/>
      <c r="CT122" s="113"/>
      <c r="CU122" s="113"/>
      <c r="CV122" s="113"/>
      <c r="CW122" s="113"/>
      <c r="CX122" s="113"/>
      <c r="CY122" s="113"/>
      <c r="CZ122" s="113"/>
      <c r="DA122" s="113"/>
      <c r="DB122" s="113"/>
      <c r="DC122" s="113"/>
      <c r="DD122" s="113"/>
      <c r="DE122" s="113"/>
      <c r="DF122" s="113"/>
      <c r="DG122" s="113"/>
      <c r="DH122" s="113"/>
      <c r="DI122" s="113"/>
      <c r="DJ122" s="113"/>
      <c r="DK122" s="113"/>
      <c r="DL122" s="113"/>
      <c r="DM122" s="113"/>
      <c r="DN122" s="113"/>
      <c r="DO122" s="113"/>
      <c r="DP122" s="113"/>
      <c r="DQ122" s="113"/>
      <c r="DR122" s="113"/>
      <c r="DS122" s="113"/>
      <c r="DT122" s="113"/>
      <c r="DU122" s="113"/>
      <c r="DV122" s="113"/>
      <c r="DW122" s="113"/>
      <c r="DX122" s="113"/>
      <c r="DY122" s="113"/>
      <c r="DZ122" s="113"/>
      <c r="EA122" s="113"/>
    </row>
    <row r="123" spans="3:131" s="231" customFormat="1">
      <c r="C123" s="19" t="s">
        <v>1240</v>
      </c>
      <c r="D123" s="104"/>
      <c r="E123" s="104"/>
      <c r="F123" s="104"/>
      <c r="G123" s="104"/>
      <c r="H123" s="104"/>
      <c r="I123" s="104"/>
      <c r="J123" s="104"/>
      <c r="K123" s="104"/>
      <c r="L123" s="104"/>
      <c r="M123" s="104"/>
      <c r="N123" s="104"/>
      <c r="O123" s="104"/>
      <c r="P123" s="104"/>
      <c r="Q123" s="104"/>
      <c r="R123" s="104"/>
      <c r="S123" s="104"/>
      <c r="T123" s="104"/>
      <c r="U123" s="104"/>
      <c r="Y123" s="113"/>
      <c r="Z123" s="113"/>
      <c r="AA123" s="113"/>
      <c r="AB123" s="113"/>
      <c r="AC123" s="113"/>
      <c r="AD123" s="113"/>
      <c r="AE123" s="350"/>
      <c r="AF123" s="113"/>
      <c r="AG123" s="113"/>
      <c r="AH123" s="113"/>
      <c r="AI123" s="113"/>
      <c r="AJ123" s="350"/>
      <c r="AK123" s="113"/>
      <c r="AL123" s="113"/>
      <c r="AM123" s="113"/>
      <c r="AN123" s="113"/>
      <c r="AO123" s="113"/>
      <c r="AP123" s="113"/>
      <c r="AQ123" s="113"/>
      <c r="AR123" s="113"/>
      <c r="AS123" s="113"/>
      <c r="AT123" s="113"/>
      <c r="AU123" s="113"/>
      <c r="AV123" s="113"/>
      <c r="AW123" s="113"/>
      <c r="AX123" s="113"/>
      <c r="AY123" s="113"/>
      <c r="AZ123" s="113"/>
      <c r="BA123" s="113"/>
      <c r="BB123" s="113"/>
      <c r="BC123" s="113"/>
      <c r="BD123" s="113"/>
      <c r="BE123" s="113"/>
      <c r="BF123" s="113"/>
      <c r="BG123" s="113"/>
      <c r="BH123" s="113"/>
      <c r="BI123" s="113"/>
      <c r="BJ123" s="113"/>
      <c r="BK123" s="113"/>
      <c r="BL123" s="113"/>
      <c r="BM123" s="113"/>
      <c r="BN123" s="113"/>
      <c r="BO123" s="113"/>
      <c r="BP123" s="113"/>
      <c r="BQ123" s="113"/>
      <c r="BR123" s="113"/>
      <c r="BS123" s="113"/>
      <c r="BT123" s="113"/>
      <c r="BU123" s="113"/>
      <c r="BV123" s="113"/>
      <c r="BW123" s="113"/>
      <c r="BX123" s="113"/>
      <c r="BY123" s="113"/>
      <c r="BZ123" s="113"/>
      <c r="CA123" s="113"/>
      <c r="CB123" s="113"/>
      <c r="CC123" s="113"/>
      <c r="CD123" s="113"/>
      <c r="CE123" s="113"/>
      <c r="CF123" s="113"/>
      <c r="CG123" s="113"/>
      <c r="CH123" s="113"/>
      <c r="CI123" s="113"/>
      <c r="CJ123" s="113"/>
      <c r="CK123" s="113"/>
      <c r="CL123" s="113"/>
      <c r="CM123" s="113"/>
      <c r="CN123" s="113"/>
      <c r="CO123" s="113"/>
      <c r="CP123" s="113"/>
      <c r="CQ123" s="113"/>
      <c r="CR123" s="113"/>
      <c r="CS123" s="113"/>
      <c r="CT123" s="113"/>
      <c r="CU123" s="113"/>
      <c r="CV123" s="113"/>
      <c r="CW123" s="113"/>
      <c r="CX123" s="113"/>
      <c r="CY123" s="113"/>
      <c r="CZ123" s="113"/>
      <c r="DA123" s="113"/>
      <c r="DB123" s="113"/>
      <c r="DC123" s="113"/>
      <c r="DD123" s="113"/>
      <c r="DE123" s="113"/>
      <c r="DF123" s="113"/>
      <c r="DG123" s="113"/>
      <c r="DH123" s="113"/>
      <c r="DI123" s="113"/>
      <c r="DJ123" s="113"/>
      <c r="DK123" s="113"/>
      <c r="DL123" s="113"/>
      <c r="DM123" s="113"/>
      <c r="DN123" s="113"/>
      <c r="DO123" s="113"/>
      <c r="DP123" s="113"/>
      <c r="DQ123" s="113"/>
      <c r="DR123" s="113"/>
      <c r="DS123" s="113"/>
      <c r="DT123" s="113"/>
      <c r="DU123" s="113"/>
      <c r="DV123" s="113"/>
      <c r="DW123" s="113"/>
      <c r="DX123" s="113"/>
      <c r="DY123" s="113"/>
      <c r="DZ123" s="113"/>
      <c r="EA123" s="113"/>
    </row>
    <row r="124" spans="3:131" s="231" customFormat="1">
      <c r="C124" s="19" t="s">
        <v>1181</v>
      </c>
      <c r="D124" s="104"/>
      <c r="E124" s="104"/>
      <c r="F124" s="104"/>
      <c r="G124" s="104"/>
      <c r="H124" s="104"/>
      <c r="I124" s="104"/>
      <c r="J124" s="104"/>
      <c r="K124" s="104"/>
      <c r="L124" s="104"/>
      <c r="M124" s="104"/>
      <c r="N124" s="104"/>
      <c r="O124" s="104"/>
      <c r="P124" s="104"/>
      <c r="Q124" s="104"/>
      <c r="R124" s="104"/>
      <c r="S124" s="104"/>
      <c r="T124" s="104"/>
      <c r="U124" s="104"/>
      <c r="Y124" s="113"/>
      <c r="Z124" s="113"/>
      <c r="AA124" s="113"/>
      <c r="AB124" s="113"/>
      <c r="AC124" s="113"/>
      <c r="AD124" s="113"/>
      <c r="AE124" s="350"/>
      <c r="AF124" s="113"/>
      <c r="AG124" s="113"/>
      <c r="AH124" s="113"/>
      <c r="AI124" s="113"/>
      <c r="AJ124" s="350"/>
      <c r="AK124" s="113"/>
      <c r="AL124" s="113"/>
      <c r="AM124" s="113"/>
      <c r="AN124" s="113"/>
      <c r="AO124" s="113"/>
      <c r="AP124" s="113"/>
      <c r="AQ124" s="113"/>
      <c r="AR124" s="113"/>
      <c r="AS124" s="113"/>
      <c r="AT124" s="113"/>
      <c r="AU124" s="113"/>
      <c r="AV124" s="113"/>
      <c r="AW124" s="113"/>
      <c r="AX124" s="113"/>
      <c r="AY124" s="113"/>
      <c r="AZ124" s="113"/>
      <c r="BA124" s="113"/>
      <c r="BB124" s="113"/>
      <c r="BC124" s="113"/>
      <c r="BD124" s="113"/>
      <c r="BE124" s="113"/>
      <c r="BF124" s="113"/>
      <c r="BG124" s="113"/>
      <c r="BH124" s="113"/>
      <c r="BI124" s="113"/>
      <c r="BJ124" s="113"/>
      <c r="BK124" s="113"/>
      <c r="BL124" s="113"/>
      <c r="BM124" s="113"/>
      <c r="BN124" s="113"/>
      <c r="BO124" s="113"/>
      <c r="BP124" s="113"/>
      <c r="BQ124" s="113"/>
      <c r="BR124" s="113"/>
      <c r="BS124" s="113"/>
      <c r="BT124" s="113"/>
      <c r="BU124" s="113"/>
      <c r="BV124" s="113"/>
      <c r="BW124" s="113"/>
      <c r="BX124" s="113"/>
      <c r="BY124" s="113"/>
      <c r="BZ124" s="113"/>
      <c r="CA124" s="113"/>
      <c r="CB124" s="113"/>
      <c r="CC124" s="113"/>
      <c r="CD124" s="113"/>
      <c r="CE124" s="113"/>
      <c r="CF124" s="113"/>
      <c r="CG124" s="113"/>
      <c r="CH124" s="113"/>
      <c r="CI124" s="113"/>
      <c r="CJ124" s="113"/>
      <c r="CK124" s="113"/>
      <c r="CL124" s="113"/>
      <c r="CM124" s="113"/>
      <c r="CN124" s="113"/>
      <c r="CO124" s="113"/>
      <c r="CP124" s="113"/>
      <c r="CQ124" s="113"/>
      <c r="CR124" s="113"/>
      <c r="CS124" s="113"/>
      <c r="CT124" s="113"/>
      <c r="CU124" s="113"/>
      <c r="CV124" s="113"/>
      <c r="CW124" s="113"/>
      <c r="CX124" s="113"/>
      <c r="CY124" s="113"/>
      <c r="CZ124" s="113"/>
      <c r="DA124" s="113"/>
      <c r="DB124" s="113"/>
      <c r="DC124" s="113"/>
      <c r="DD124" s="113"/>
      <c r="DE124" s="113"/>
      <c r="DF124" s="113"/>
      <c r="DG124" s="113"/>
      <c r="DH124" s="113"/>
      <c r="DI124" s="113"/>
      <c r="DJ124" s="113"/>
      <c r="DK124" s="113"/>
      <c r="DL124" s="113"/>
      <c r="DM124" s="113"/>
      <c r="DN124" s="113"/>
      <c r="DO124" s="113"/>
      <c r="DP124" s="113"/>
      <c r="DQ124" s="113"/>
      <c r="DR124" s="113"/>
      <c r="DS124" s="113"/>
      <c r="DT124" s="113"/>
      <c r="DU124" s="113"/>
      <c r="DV124" s="113"/>
      <c r="DW124" s="113"/>
      <c r="DX124" s="113"/>
      <c r="DY124" s="113"/>
      <c r="DZ124" s="113"/>
      <c r="EA124" s="113"/>
    </row>
    <row r="125" spans="3:131" s="231" customFormat="1">
      <c r="C125" s="19" t="s">
        <v>1182</v>
      </c>
      <c r="D125" s="104"/>
      <c r="E125" s="104"/>
      <c r="F125" s="104"/>
      <c r="G125" s="104"/>
      <c r="H125" s="104"/>
      <c r="I125" s="104"/>
      <c r="J125" s="104"/>
      <c r="K125" s="104"/>
      <c r="L125" s="104"/>
      <c r="M125" s="104"/>
      <c r="N125" s="104"/>
      <c r="O125" s="104"/>
      <c r="P125" s="104"/>
      <c r="Q125" s="104"/>
      <c r="R125" s="104"/>
      <c r="S125" s="104"/>
      <c r="T125" s="104"/>
      <c r="U125" s="104"/>
      <c r="Y125" s="113"/>
      <c r="Z125" s="113"/>
      <c r="AA125" s="113"/>
      <c r="AB125" s="113"/>
      <c r="AC125" s="113"/>
      <c r="AD125" s="113"/>
      <c r="AE125" s="350"/>
      <c r="AF125" s="113"/>
      <c r="AG125" s="113"/>
      <c r="AH125" s="113"/>
      <c r="AI125" s="113"/>
      <c r="AJ125" s="350"/>
      <c r="AK125" s="113"/>
      <c r="AL125" s="113"/>
      <c r="AM125" s="113"/>
      <c r="AN125" s="113"/>
      <c r="AO125" s="113"/>
      <c r="AP125" s="113"/>
      <c r="AQ125" s="113"/>
      <c r="AR125" s="113"/>
      <c r="AS125" s="113"/>
      <c r="AT125" s="113"/>
      <c r="AU125" s="113"/>
      <c r="AV125" s="113"/>
      <c r="AW125" s="113"/>
      <c r="AX125" s="113"/>
      <c r="AY125" s="113"/>
      <c r="AZ125" s="113"/>
      <c r="BA125" s="113"/>
      <c r="BB125" s="113"/>
      <c r="BC125" s="113"/>
      <c r="BD125" s="113"/>
      <c r="BE125" s="113"/>
      <c r="BF125" s="113"/>
      <c r="BG125" s="113"/>
      <c r="BH125" s="113"/>
      <c r="BI125" s="113"/>
      <c r="BJ125" s="113"/>
      <c r="BK125" s="113"/>
      <c r="BL125" s="113"/>
      <c r="BM125" s="113"/>
      <c r="BN125" s="113"/>
      <c r="BO125" s="113"/>
      <c r="BP125" s="113"/>
      <c r="BQ125" s="113"/>
      <c r="BR125" s="113"/>
      <c r="BS125" s="113"/>
      <c r="BT125" s="113"/>
      <c r="BU125" s="113"/>
      <c r="BV125" s="113"/>
      <c r="BW125" s="113"/>
      <c r="BX125" s="113"/>
      <c r="BY125" s="113"/>
      <c r="BZ125" s="113"/>
      <c r="CA125" s="113"/>
      <c r="CB125" s="113"/>
      <c r="CC125" s="113"/>
      <c r="CD125" s="113"/>
      <c r="CE125" s="113"/>
      <c r="CF125" s="113"/>
      <c r="CG125" s="113"/>
      <c r="CH125" s="113"/>
      <c r="CI125" s="113"/>
      <c r="CJ125" s="113"/>
      <c r="CK125" s="113"/>
      <c r="CL125" s="113"/>
      <c r="CM125" s="113"/>
      <c r="CN125" s="113"/>
      <c r="CO125" s="113"/>
      <c r="CP125" s="113"/>
      <c r="CQ125" s="113"/>
      <c r="CR125" s="113"/>
      <c r="CS125" s="113"/>
      <c r="CT125" s="113"/>
      <c r="CU125" s="113"/>
      <c r="CV125" s="113"/>
      <c r="CW125" s="113"/>
      <c r="CX125" s="113"/>
      <c r="CY125" s="113"/>
      <c r="CZ125" s="113"/>
      <c r="DA125" s="113"/>
      <c r="DB125" s="113"/>
      <c r="DC125" s="113"/>
      <c r="DD125" s="113"/>
      <c r="DE125" s="113"/>
      <c r="DF125" s="113"/>
      <c r="DG125" s="113"/>
      <c r="DH125" s="113"/>
      <c r="DI125" s="113"/>
      <c r="DJ125" s="113"/>
      <c r="DK125" s="113"/>
      <c r="DL125" s="113"/>
      <c r="DM125" s="113"/>
      <c r="DN125" s="113"/>
      <c r="DO125" s="113"/>
      <c r="DP125" s="113"/>
      <c r="DQ125" s="113"/>
      <c r="DR125" s="113"/>
      <c r="DS125" s="113"/>
      <c r="DT125" s="113"/>
      <c r="DU125" s="113"/>
      <c r="DV125" s="113"/>
      <c r="DW125" s="113"/>
      <c r="DX125" s="113"/>
      <c r="DY125" s="113"/>
      <c r="DZ125" s="113"/>
      <c r="EA125" s="113"/>
    </row>
    <row r="126" spans="3:131" s="231" customFormat="1">
      <c r="C126" s="19" t="s">
        <v>1183</v>
      </c>
      <c r="D126" s="104"/>
      <c r="E126" s="104"/>
      <c r="F126" s="104"/>
      <c r="G126" s="104"/>
      <c r="H126" s="104"/>
      <c r="I126" s="104"/>
      <c r="J126" s="104"/>
      <c r="K126" s="104"/>
      <c r="L126" s="104"/>
      <c r="M126" s="104"/>
      <c r="N126" s="104"/>
      <c r="O126" s="104"/>
      <c r="P126" s="104"/>
      <c r="Q126" s="104"/>
      <c r="R126" s="104"/>
      <c r="S126" s="104"/>
      <c r="T126" s="104"/>
      <c r="U126" s="104"/>
      <c r="Y126" s="113"/>
      <c r="Z126" s="113"/>
      <c r="AA126" s="113"/>
      <c r="AB126" s="113"/>
      <c r="AC126" s="113"/>
      <c r="AD126" s="113"/>
      <c r="AE126" s="350"/>
      <c r="AF126" s="113"/>
      <c r="AG126" s="113"/>
      <c r="AH126" s="113"/>
      <c r="AI126" s="113"/>
      <c r="AJ126" s="350"/>
      <c r="AK126" s="113"/>
      <c r="AL126" s="113"/>
      <c r="AM126" s="113"/>
      <c r="AN126" s="113"/>
      <c r="AO126" s="113"/>
      <c r="AP126" s="113"/>
      <c r="AQ126" s="113"/>
      <c r="AR126" s="113"/>
      <c r="AS126" s="113"/>
      <c r="AT126" s="113"/>
      <c r="AU126" s="113"/>
      <c r="AV126" s="113"/>
      <c r="AW126" s="113"/>
      <c r="AX126" s="113"/>
      <c r="AY126" s="113"/>
      <c r="AZ126" s="113"/>
      <c r="BA126" s="113"/>
      <c r="BB126" s="113"/>
      <c r="BC126" s="113"/>
      <c r="BD126" s="113"/>
      <c r="BE126" s="113"/>
      <c r="BF126" s="113"/>
      <c r="BG126" s="113"/>
      <c r="BH126" s="113"/>
      <c r="BI126" s="113"/>
      <c r="BJ126" s="113"/>
      <c r="BK126" s="113"/>
      <c r="BL126" s="113"/>
      <c r="BM126" s="113"/>
      <c r="BN126" s="113"/>
      <c r="BO126" s="113"/>
      <c r="BP126" s="113"/>
      <c r="BQ126" s="113"/>
      <c r="BR126" s="113"/>
      <c r="BS126" s="113"/>
      <c r="BT126" s="113"/>
      <c r="BU126" s="113"/>
      <c r="BV126" s="113"/>
      <c r="BW126" s="113"/>
      <c r="BX126" s="113"/>
      <c r="BY126" s="113"/>
      <c r="BZ126" s="113"/>
      <c r="CA126" s="113"/>
      <c r="CB126" s="113"/>
      <c r="CC126" s="113"/>
      <c r="CD126" s="113"/>
      <c r="CE126" s="113"/>
      <c r="CF126" s="113"/>
      <c r="CG126" s="113"/>
      <c r="CH126" s="113"/>
      <c r="CI126" s="113"/>
      <c r="CJ126" s="113"/>
      <c r="CK126" s="113"/>
      <c r="CL126" s="113"/>
      <c r="CM126" s="113"/>
      <c r="CN126" s="113"/>
      <c r="CO126" s="113"/>
      <c r="CP126" s="113"/>
      <c r="CQ126" s="113"/>
      <c r="CR126" s="113"/>
      <c r="CS126" s="113"/>
      <c r="CT126" s="113"/>
      <c r="CU126" s="113"/>
      <c r="CV126" s="113"/>
      <c r="CW126" s="113"/>
      <c r="CX126" s="113"/>
      <c r="CY126" s="113"/>
      <c r="CZ126" s="113"/>
      <c r="DA126" s="113"/>
      <c r="DB126" s="113"/>
      <c r="DC126" s="113"/>
      <c r="DD126" s="113"/>
      <c r="DE126" s="113"/>
      <c r="DF126" s="113"/>
      <c r="DG126" s="113"/>
      <c r="DH126" s="113"/>
      <c r="DI126" s="113"/>
      <c r="DJ126" s="113"/>
      <c r="DK126" s="113"/>
      <c r="DL126" s="113"/>
      <c r="DM126" s="113"/>
      <c r="DN126" s="113"/>
      <c r="DO126" s="113"/>
      <c r="DP126" s="113"/>
      <c r="DQ126" s="113"/>
      <c r="DR126" s="113"/>
      <c r="DS126" s="113"/>
      <c r="DT126" s="113"/>
      <c r="DU126" s="113"/>
      <c r="DV126" s="113"/>
      <c r="DW126" s="113"/>
      <c r="DX126" s="113"/>
      <c r="DY126" s="113"/>
      <c r="DZ126" s="113"/>
      <c r="EA126" s="113"/>
    </row>
    <row r="127" spans="3:131" s="231" customFormat="1">
      <c r="Y127" s="113"/>
      <c r="Z127" s="113"/>
      <c r="AA127" s="113"/>
      <c r="AB127" s="113"/>
      <c r="AC127" s="113"/>
      <c r="AD127" s="113"/>
      <c r="AE127" s="350"/>
      <c r="AF127" s="113"/>
      <c r="AG127" s="113"/>
      <c r="AH127" s="113"/>
      <c r="AI127" s="113"/>
      <c r="AJ127" s="350"/>
      <c r="AK127" s="113"/>
      <c r="AL127" s="113"/>
      <c r="AM127" s="113"/>
      <c r="AN127" s="113"/>
      <c r="AO127" s="113"/>
      <c r="AP127" s="113"/>
      <c r="AQ127" s="113"/>
      <c r="AR127" s="113"/>
      <c r="AS127" s="113"/>
      <c r="AT127" s="113"/>
      <c r="AU127" s="113"/>
      <c r="AV127" s="113"/>
      <c r="AW127" s="113"/>
      <c r="AX127" s="113"/>
      <c r="AY127" s="113"/>
      <c r="AZ127" s="113"/>
      <c r="BA127" s="113"/>
      <c r="BB127" s="113"/>
      <c r="BC127" s="113"/>
      <c r="BD127" s="113"/>
      <c r="BE127" s="113"/>
      <c r="BF127" s="113"/>
      <c r="BG127" s="113"/>
      <c r="BH127" s="113"/>
      <c r="BI127" s="113"/>
      <c r="BJ127" s="113"/>
      <c r="BK127" s="113"/>
      <c r="BL127" s="113"/>
      <c r="BM127" s="113"/>
      <c r="BN127" s="113"/>
      <c r="BO127" s="113"/>
      <c r="BP127" s="113"/>
      <c r="BQ127" s="113"/>
      <c r="BR127" s="113"/>
      <c r="BS127" s="113"/>
      <c r="BT127" s="113"/>
      <c r="BU127" s="113"/>
      <c r="BV127" s="113"/>
      <c r="BW127" s="113"/>
      <c r="BX127" s="113"/>
      <c r="BY127" s="113"/>
      <c r="BZ127" s="113"/>
      <c r="CA127" s="113"/>
      <c r="CB127" s="113"/>
      <c r="CC127" s="113"/>
      <c r="CD127" s="113"/>
      <c r="CE127" s="113"/>
      <c r="CF127" s="113"/>
      <c r="CG127" s="113"/>
      <c r="CH127" s="113"/>
      <c r="CI127" s="113"/>
      <c r="CJ127" s="113"/>
      <c r="CK127" s="113"/>
      <c r="CL127" s="113"/>
      <c r="CM127" s="113"/>
      <c r="CN127" s="113"/>
      <c r="CO127" s="113"/>
      <c r="CP127" s="113"/>
      <c r="CQ127" s="113"/>
      <c r="CR127" s="113"/>
      <c r="CS127" s="113"/>
      <c r="CT127" s="113"/>
      <c r="CU127" s="113"/>
      <c r="CV127" s="113"/>
      <c r="CW127" s="113"/>
      <c r="CX127" s="113"/>
      <c r="CY127" s="113"/>
      <c r="CZ127" s="113"/>
      <c r="DA127" s="113"/>
      <c r="DB127" s="113"/>
      <c r="DC127" s="113"/>
      <c r="DD127" s="113"/>
      <c r="DE127" s="113"/>
      <c r="DF127" s="113"/>
      <c r="DG127" s="113"/>
      <c r="DH127" s="113"/>
      <c r="DI127" s="113"/>
      <c r="DJ127" s="113"/>
      <c r="DK127" s="113"/>
      <c r="DL127" s="113"/>
      <c r="DM127" s="113"/>
      <c r="DN127" s="113"/>
      <c r="DO127" s="113"/>
      <c r="DP127" s="113"/>
      <c r="DQ127" s="113"/>
      <c r="DR127" s="113"/>
      <c r="DS127" s="113"/>
      <c r="DT127" s="113"/>
      <c r="DU127" s="113"/>
      <c r="DV127" s="113"/>
      <c r="DW127" s="113"/>
      <c r="DX127" s="113"/>
      <c r="DY127" s="113"/>
      <c r="DZ127" s="113"/>
      <c r="EA127" s="113"/>
    </row>
    <row r="128" spans="3:131" s="231" customFormat="1">
      <c r="C128" s="19" t="s">
        <v>1184</v>
      </c>
      <c r="D128" s="104"/>
      <c r="E128" s="104"/>
      <c r="F128" s="104"/>
      <c r="G128" s="104"/>
      <c r="H128" s="104"/>
      <c r="I128" s="104"/>
      <c r="J128" s="104"/>
      <c r="K128" s="104"/>
      <c r="L128" s="104"/>
      <c r="M128" s="104"/>
      <c r="N128" s="104"/>
      <c r="O128" s="104"/>
      <c r="P128" s="104"/>
      <c r="Q128" s="104"/>
      <c r="R128" s="104"/>
      <c r="S128" s="104"/>
      <c r="T128" s="104"/>
      <c r="U128" s="104"/>
      <c r="Y128" s="113"/>
      <c r="Z128" s="113"/>
      <c r="AA128" s="113"/>
      <c r="AB128" s="113"/>
      <c r="AC128" s="113"/>
      <c r="AD128" s="113"/>
      <c r="AE128" s="350"/>
      <c r="AF128" s="113"/>
      <c r="AG128" s="113"/>
      <c r="AH128" s="113"/>
      <c r="AI128" s="113"/>
      <c r="AJ128" s="350"/>
      <c r="AK128" s="113"/>
      <c r="AL128" s="113"/>
      <c r="AM128" s="113"/>
      <c r="AN128" s="113"/>
      <c r="AO128" s="113"/>
      <c r="AP128" s="113"/>
      <c r="AQ128" s="113"/>
      <c r="AR128" s="113"/>
      <c r="AS128" s="113"/>
      <c r="AT128" s="113"/>
      <c r="AU128" s="113"/>
      <c r="AV128" s="113"/>
      <c r="AW128" s="113"/>
      <c r="AX128" s="113"/>
      <c r="AY128" s="113"/>
      <c r="AZ128" s="113"/>
      <c r="BA128" s="113"/>
      <c r="BB128" s="113"/>
      <c r="BC128" s="113"/>
      <c r="BD128" s="113"/>
      <c r="BE128" s="113"/>
      <c r="BF128" s="113"/>
      <c r="BG128" s="113"/>
      <c r="BH128" s="113"/>
      <c r="BI128" s="113"/>
      <c r="BJ128" s="113"/>
      <c r="BK128" s="113"/>
      <c r="BL128" s="113"/>
      <c r="BM128" s="113"/>
      <c r="BN128" s="113"/>
      <c r="BO128" s="113"/>
      <c r="BP128" s="113"/>
      <c r="BQ128" s="113"/>
      <c r="BR128" s="113"/>
      <c r="BS128" s="113"/>
      <c r="BT128" s="113"/>
      <c r="BU128" s="113"/>
      <c r="BV128" s="113"/>
      <c r="BW128" s="113"/>
      <c r="BX128" s="113"/>
      <c r="BY128" s="113"/>
      <c r="BZ128" s="113"/>
      <c r="CA128" s="113"/>
      <c r="CB128" s="113"/>
      <c r="CC128" s="113"/>
      <c r="CD128" s="113"/>
      <c r="CE128" s="113"/>
      <c r="CF128" s="113"/>
      <c r="CG128" s="113"/>
      <c r="CH128" s="113"/>
      <c r="CI128" s="113"/>
      <c r="CJ128" s="113"/>
      <c r="CK128" s="113"/>
      <c r="CL128" s="113"/>
      <c r="CM128" s="113"/>
      <c r="CN128" s="113"/>
      <c r="CO128" s="113"/>
      <c r="CP128" s="113"/>
      <c r="CQ128" s="113"/>
      <c r="CR128" s="113"/>
      <c r="CS128" s="113"/>
      <c r="CT128" s="113"/>
      <c r="CU128" s="113"/>
      <c r="CV128" s="113"/>
      <c r="CW128" s="113"/>
      <c r="CX128" s="113"/>
      <c r="CY128" s="113"/>
      <c r="CZ128" s="113"/>
      <c r="DA128" s="113"/>
      <c r="DB128" s="113"/>
      <c r="DC128" s="113"/>
      <c r="DD128" s="113"/>
      <c r="DE128" s="113"/>
      <c r="DF128" s="113"/>
      <c r="DG128" s="113"/>
      <c r="DH128" s="113"/>
      <c r="DI128" s="113"/>
      <c r="DJ128" s="113"/>
      <c r="DK128" s="113"/>
      <c r="DL128" s="113"/>
      <c r="DM128" s="113"/>
      <c r="DN128" s="113"/>
      <c r="DO128" s="113"/>
      <c r="DP128" s="113"/>
      <c r="DQ128" s="113"/>
      <c r="DR128" s="113"/>
      <c r="DS128" s="113"/>
      <c r="DT128" s="113"/>
      <c r="DU128" s="113"/>
      <c r="DV128" s="113"/>
      <c r="DW128" s="113"/>
      <c r="DX128" s="113"/>
      <c r="DY128" s="113"/>
      <c r="DZ128" s="113"/>
      <c r="EA128" s="113"/>
    </row>
    <row r="129" spans="3:131" s="231" customFormat="1">
      <c r="Y129" s="113"/>
      <c r="Z129" s="113"/>
      <c r="AA129" s="113"/>
      <c r="AB129" s="113"/>
      <c r="AC129" s="113"/>
      <c r="AD129" s="113"/>
      <c r="AE129" s="350"/>
      <c r="AF129" s="113"/>
      <c r="AG129" s="113"/>
      <c r="AH129" s="113"/>
      <c r="AI129" s="113"/>
      <c r="AJ129" s="350"/>
      <c r="AK129" s="113"/>
      <c r="AL129" s="113"/>
      <c r="AM129" s="113"/>
      <c r="AN129" s="113"/>
      <c r="AO129" s="113"/>
      <c r="AP129" s="113"/>
      <c r="AQ129" s="113"/>
      <c r="AR129" s="113"/>
      <c r="AS129" s="113"/>
      <c r="AT129" s="113"/>
      <c r="AU129" s="113"/>
      <c r="AV129" s="113"/>
      <c r="AW129" s="113"/>
      <c r="AX129" s="113"/>
      <c r="AY129" s="113"/>
      <c r="AZ129" s="113"/>
      <c r="BA129" s="113"/>
      <c r="BB129" s="113"/>
      <c r="BC129" s="113"/>
      <c r="BD129" s="113"/>
      <c r="BE129" s="113"/>
      <c r="BF129" s="113"/>
      <c r="BG129" s="113"/>
      <c r="BH129" s="113"/>
      <c r="BI129" s="113"/>
      <c r="BJ129" s="113"/>
      <c r="BK129" s="113"/>
      <c r="BL129" s="113"/>
      <c r="BM129" s="113"/>
      <c r="BN129" s="113"/>
      <c r="BO129" s="113"/>
      <c r="BP129" s="113"/>
      <c r="BQ129" s="113"/>
      <c r="BR129" s="113"/>
      <c r="BS129" s="113"/>
      <c r="BT129" s="113"/>
      <c r="BU129" s="113"/>
      <c r="BV129" s="113"/>
      <c r="BW129" s="113"/>
      <c r="BX129" s="113"/>
      <c r="BY129" s="113"/>
      <c r="BZ129" s="113"/>
      <c r="CA129" s="113"/>
      <c r="CB129" s="113"/>
      <c r="CC129" s="113"/>
      <c r="CD129" s="113"/>
      <c r="CE129" s="113"/>
      <c r="CF129" s="113"/>
      <c r="CG129" s="113"/>
      <c r="CH129" s="113"/>
      <c r="CI129" s="113"/>
      <c r="CJ129" s="113"/>
      <c r="CK129" s="113"/>
      <c r="CL129" s="113"/>
      <c r="CM129" s="113"/>
      <c r="CN129" s="113"/>
      <c r="CO129" s="113"/>
      <c r="CP129" s="113"/>
      <c r="CQ129" s="113"/>
      <c r="CR129" s="113"/>
      <c r="CS129" s="113"/>
      <c r="CT129" s="113"/>
      <c r="CU129" s="113"/>
      <c r="CV129" s="113"/>
      <c r="CW129" s="113"/>
      <c r="CX129" s="113"/>
      <c r="CY129" s="113"/>
      <c r="CZ129" s="113"/>
      <c r="DA129" s="113"/>
      <c r="DB129" s="113"/>
      <c r="DC129" s="113"/>
      <c r="DD129" s="113"/>
      <c r="DE129" s="113"/>
      <c r="DF129" s="113"/>
      <c r="DG129" s="113"/>
      <c r="DH129" s="113"/>
      <c r="DI129" s="113"/>
      <c r="DJ129" s="113"/>
      <c r="DK129" s="113"/>
      <c r="DL129" s="113"/>
      <c r="DM129" s="113"/>
      <c r="DN129" s="113"/>
      <c r="DO129" s="113"/>
      <c r="DP129" s="113"/>
      <c r="DQ129" s="113"/>
      <c r="DR129" s="113"/>
      <c r="DS129" s="113"/>
      <c r="DT129" s="113"/>
      <c r="DU129" s="113"/>
      <c r="DV129" s="113"/>
      <c r="DW129" s="113"/>
      <c r="DX129" s="113"/>
      <c r="DY129" s="113"/>
      <c r="DZ129" s="113"/>
      <c r="EA129" s="113"/>
    </row>
    <row r="130" spans="3:131" s="231" customFormat="1" ht="38.25">
      <c r="C130" s="19" t="s">
        <v>1241</v>
      </c>
      <c r="D130" s="104"/>
      <c r="E130" s="104"/>
      <c r="F130" s="104"/>
      <c r="G130" s="104"/>
      <c r="H130" s="104"/>
      <c r="I130" s="104"/>
      <c r="J130" s="104"/>
      <c r="K130" s="104"/>
      <c r="L130" s="104"/>
      <c r="M130" s="104"/>
      <c r="N130" s="104"/>
      <c r="O130" s="104"/>
      <c r="P130" s="104"/>
      <c r="Q130" s="104"/>
      <c r="R130" s="104"/>
      <c r="S130" s="104"/>
      <c r="T130" s="104"/>
      <c r="U130" s="104"/>
      <c r="Y130" s="113"/>
      <c r="Z130" s="113"/>
      <c r="AA130" s="113"/>
      <c r="AB130" s="113"/>
      <c r="AC130" s="113"/>
      <c r="AD130" s="113"/>
      <c r="AE130" s="350"/>
      <c r="AF130" s="113"/>
      <c r="AG130" s="113"/>
      <c r="AH130" s="113"/>
      <c r="AI130" s="113"/>
      <c r="AJ130" s="350"/>
      <c r="AK130" s="113"/>
      <c r="AL130" s="113"/>
      <c r="AM130" s="113"/>
      <c r="AN130" s="113"/>
      <c r="AO130" s="113"/>
      <c r="AP130" s="113"/>
      <c r="AQ130" s="113"/>
      <c r="AR130" s="113"/>
      <c r="AS130" s="113"/>
      <c r="AT130" s="113"/>
      <c r="AU130" s="113"/>
      <c r="AV130" s="113"/>
      <c r="AW130" s="113"/>
      <c r="AX130" s="113"/>
      <c r="AY130" s="113"/>
      <c r="AZ130" s="113"/>
      <c r="BA130" s="113"/>
      <c r="BB130" s="113"/>
      <c r="BC130" s="113"/>
      <c r="BD130" s="113"/>
      <c r="BE130" s="113"/>
      <c r="BF130" s="113"/>
      <c r="BG130" s="113"/>
      <c r="BH130" s="113"/>
      <c r="BI130" s="113"/>
      <c r="BJ130" s="113"/>
      <c r="BK130" s="113"/>
      <c r="BL130" s="113"/>
      <c r="BM130" s="113"/>
      <c r="BN130" s="113"/>
      <c r="BO130" s="113"/>
      <c r="BP130" s="113"/>
      <c r="BQ130" s="113"/>
      <c r="BR130" s="113"/>
      <c r="BS130" s="113"/>
      <c r="BT130" s="113"/>
      <c r="BU130" s="113"/>
      <c r="BV130" s="113"/>
      <c r="BW130" s="113"/>
      <c r="BX130" s="113"/>
      <c r="BY130" s="113"/>
      <c r="BZ130" s="113"/>
      <c r="CA130" s="113"/>
      <c r="CB130" s="113"/>
      <c r="CC130" s="113"/>
      <c r="CD130" s="113"/>
      <c r="CE130" s="113"/>
      <c r="CF130" s="113"/>
      <c r="CG130" s="113"/>
      <c r="CH130" s="113"/>
      <c r="CI130" s="113"/>
      <c r="CJ130" s="113"/>
      <c r="CK130" s="113"/>
      <c r="CL130" s="113"/>
      <c r="CM130" s="113"/>
      <c r="CN130" s="113"/>
      <c r="CO130" s="113"/>
      <c r="CP130" s="113"/>
      <c r="CQ130" s="113"/>
      <c r="CR130" s="113"/>
      <c r="CS130" s="113"/>
      <c r="CT130" s="113"/>
      <c r="CU130" s="113"/>
      <c r="CV130" s="113"/>
      <c r="CW130" s="113"/>
      <c r="CX130" s="113"/>
      <c r="CY130" s="113"/>
      <c r="CZ130" s="113"/>
      <c r="DA130" s="113"/>
      <c r="DB130" s="113"/>
      <c r="DC130" s="113"/>
      <c r="DD130" s="113"/>
      <c r="DE130" s="113"/>
      <c r="DF130" s="113"/>
      <c r="DG130" s="113"/>
      <c r="DH130" s="113"/>
      <c r="DI130" s="113"/>
      <c r="DJ130" s="113"/>
      <c r="DK130" s="113"/>
      <c r="DL130" s="113"/>
      <c r="DM130" s="113"/>
      <c r="DN130" s="113"/>
      <c r="DO130" s="113"/>
      <c r="DP130" s="113"/>
      <c r="DQ130" s="113"/>
      <c r="DR130" s="113"/>
      <c r="DS130" s="113"/>
      <c r="DT130" s="113"/>
      <c r="DU130" s="113"/>
      <c r="DV130" s="113"/>
      <c r="DW130" s="113"/>
      <c r="DX130" s="113"/>
      <c r="DY130" s="113"/>
      <c r="DZ130" s="113"/>
      <c r="EA130" s="113"/>
    </row>
    <row r="131" spans="3:131" s="231" customFormat="1">
      <c r="Y131" s="113"/>
      <c r="Z131" s="113"/>
      <c r="AA131" s="113"/>
      <c r="AB131" s="113"/>
      <c r="AC131" s="113"/>
      <c r="AD131" s="113"/>
      <c r="AE131" s="350"/>
      <c r="AF131" s="113"/>
      <c r="AG131" s="113"/>
      <c r="AH131" s="113"/>
      <c r="AI131" s="113"/>
      <c r="AJ131" s="350"/>
      <c r="AK131" s="113"/>
      <c r="AL131" s="113"/>
      <c r="AM131" s="113"/>
      <c r="AN131" s="113"/>
      <c r="AO131" s="113"/>
      <c r="AP131" s="113"/>
      <c r="AQ131" s="113"/>
      <c r="AR131" s="113"/>
      <c r="AS131" s="113"/>
      <c r="AT131" s="113"/>
      <c r="AU131" s="113"/>
      <c r="AV131" s="113"/>
      <c r="AW131" s="113"/>
      <c r="AX131" s="113"/>
      <c r="AY131" s="113"/>
      <c r="AZ131" s="113"/>
      <c r="BA131" s="113"/>
      <c r="BB131" s="113"/>
      <c r="BC131" s="113"/>
      <c r="BD131" s="113"/>
      <c r="BE131" s="113"/>
      <c r="BF131" s="113"/>
      <c r="BG131" s="113"/>
      <c r="BH131" s="113"/>
      <c r="BI131" s="113"/>
      <c r="BJ131" s="113"/>
      <c r="BK131" s="113"/>
      <c r="BL131" s="113"/>
      <c r="BM131" s="113"/>
      <c r="BN131" s="113"/>
      <c r="BO131" s="113"/>
      <c r="BP131" s="113"/>
      <c r="BQ131" s="113"/>
      <c r="BR131" s="113"/>
      <c r="BS131" s="113"/>
      <c r="BT131" s="113"/>
      <c r="BU131" s="113"/>
      <c r="BV131" s="113"/>
      <c r="BW131" s="113"/>
      <c r="BX131" s="113"/>
      <c r="BY131" s="113"/>
      <c r="BZ131" s="113"/>
      <c r="CA131" s="113"/>
      <c r="CB131" s="113"/>
      <c r="CC131" s="113"/>
      <c r="CD131" s="113"/>
      <c r="CE131" s="113"/>
      <c r="CF131" s="113"/>
      <c r="CG131" s="113"/>
      <c r="CH131" s="113"/>
      <c r="CI131" s="113"/>
      <c r="CJ131" s="113"/>
      <c r="CK131" s="113"/>
      <c r="CL131" s="113"/>
      <c r="CM131" s="113"/>
      <c r="CN131" s="113"/>
      <c r="CO131" s="113"/>
      <c r="CP131" s="113"/>
      <c r="CQ131" s="113"/>
      <c r="CR131" s="113"/>
      <c r="CS131" s="113"/>
      <c r="CT131" s="113"/>
      <c r="CU131" s="113"/>
      <c r="CV131" s="113"/>
      <c r="CW131" s="113"/>
      <c r="CX131" s="113"/>
      <c r="CY131" s="113"/>
      <c r="CZ131" s="113"/>
      <c r="DA131" s="113"/>
      <c r="DB131" s="113"/>
      <c r="DC131" s="113"/>
      <c r="DD131" s="113"/>
      <c r="DE131" s="113"/>
      <c r="DF131" s="113"/>
      <c r="DG131" s="113"/>
      <c r="DH131" s="113"/>
      <c r="DI131" s="113"/>
      <c r="DJ131" s="113"/>
      <c r="DK131" s="113"/>
      <c r="DL131" s="113"/>
      <c r="DM131" s="113"/>
      <c r="DN131" s="113"/>
      <c r="DO131" s="113"/>
      <c r="DP131" s="113"/>
      <c r="DQ131" s="113"/>
      <c r="DR131" s="113"/>
      <c r="DS131" s="113"/>
      <c r="DT131" s="113"/>
      <c r="DU131" s="113"/>
      <c r="DV131" s="113"/>
      <c r="DW131" s="113"/>
      <c r="DX131" s="113"/>
      <c r="DY131" s="113"/>
      <c r="DZ131" s="113"/>
      <c r="EA131" s="113"/>
    </row>
    <row r="132" spans="3:131" s="231" customFormat="1" ht="18">
      <c r="C132" s="114" t="s">
        <v>1242</v>
      </c>
      <c r="D132" s="104"/>
      <c r="E132" s="104"/>
      <c r="F132" s="104"/>
      <c r="G132" s="104"/>
      <c r="H132" s="104"/>
      <c r="I132" s="104"/>
      <c r="J132" s="104"/>
      <c r="K132" s="104"/>
      <c r="L132" s="104"/>
      <c r="M132" s="104"/>
      <c r="N132" s="104"/>
      <c r="O132" s="104"/>
      <c r="P132" s="104"/>
      <c r="Q132" s="104"/>
      <c r="R132" s="104"/>
      <c r="S132" s="104"/>
      <c r="T132" s="104"/>
      <c r="U132" s="104"/>
      <c r="Y132" s="113"/>
      <c r="Z132" s="113"/>
      <c r="AA132" s="113"/>
      <c r="AB132" s="113"/>
      <c r="AC132" s="113"/>
      <c r="AD132" s="113"/>
      <c r="AE132" s="350"/>
      <c r="AF132" s="113"/>
      <c r="AG132" s="113"/>
      <c r="AH132" s="113"/>
      <c r="AI132" s="113"/>
      <c r="AJ132" s="350"/>
      <c r="AK132" s="113"/>
      <c r="AL132" s="113"/>
      <c r="AM132" s="113"/>
      <c r="AN132" s="113"/>
      <c r="AO132" s="113"/>
      <c r="AP132" s="113"/>
      <c r="AQ132" s="113"/>
      <c r="AR132" s="113"/>
      <c r="AS132" s="113"/>
      <c r="AT132" s="113"/>
      <c r="AU132" s="113"/>
      <c r="AV132" s="113"/>
      <c r="AW132" s="113"/>
      <c r="AX132" s="113"/>
      <c r="AY132" s="113"/>
      <c r="AZ132" s="113"/>
      <c r="BA132" s="113"/>
      <c r="BB132" s="113"/>
      <c r="BC132" s="113"/>
      <c r="BD132" s="113"/>
      <c r="BE132" s="113"/>
      <c r="BF132" s="113"/>
      <c r="BG132" s="113"/>
      <c r="BH132" s="113"/>
      <c r="BI132" s="113"/>
      <c r="BJ132" s="113"/>
      <c r="BK132" s="113"/>
      <c r="BL132" s="113"/>
      <c r="BM132" s="113"/>
      <c r="BN132" s="113"/>
      <c r="BO132" s="113"/>
      <c r="BP132" s="113"/>
      <c r="BQ132" s="113"/>
      <c r="BR132" s="113"/>
      <c r="BS132" s="113"/>
      <c r="BT132" s="113"/>
      <c r="BU132" s="113"/>
      <c r="BV132" s="113"/>
      <c r="BW132" s="113"/>
      <c r="BX132" s="113"/>
      <c r="BY132" s="113"/>
      <c r="BZ132" s="113"/>
      <c r="CA132" s="113"/>
      <c r="CB132" s="113"/>
      <c r="CC132" s="113"/>
      <c r="CD132" s="113"/>
      <c r="CE132" s="113"/>
      <c r="CF132" s="113"/>
      <c r="CG132" s="113"/>
      <c r="CH132" s="113"/>
      <c r="CI132" s="113"/>
      <c r="CJ132" s="113"/>
      <c r="CK132" s="113"/>
      <c r="CL132" s="113"/>
      <c r="CM132" s="113"/>
      <c r="CN132" s="113"/>
      <c r="CO132" s="113"/>
      <c r="CP132" s="113"/>
      <c r="CQ132" s="113"/>
      <c r="CR132" s="113"/>
      <c r="CS132" s="113"/>
      <c r="CT132" s="113"/>
      <c r="CU132" s="113"/>
      <c r="CV132" s="113"/>
      <c r="CW132" s="113"/>
      <c r="CX132" s="113"/>
      <c r="CY132" s="113"/>
      <c r="CZ132" s="113"/>
      <c r="DA132" s="113"/>
      <c r="DB132" s="113"/>
      <c r="DC132" s="113"/>
      <c r="DD132" s="113"/>
      <c r="DE132" s="113"/>
      <c r="DF132" s="113"/>
      <c r="DG132" s="113"/>
      <c r="DH132" s="113"/>
      <c r="DI132" s="113"/>
      <c r="DJ132" s="113"/>
      <c r="DK132" s="113"/>
      <c r="DL132" s="113"/>
      <c r="DM132" s="113"/>
      <c r="DN132" s="113"/>
      <c r="DO132" s="113"/>
      <c r="DP132" s="113"/>
      <c r="DQ132" s="113"/>
      <c r="DR132" s="113"/>
      <c r="DS132" s="113"/>
      <c r="DT132" s="113"/>
      <c r="DU132" s="113"/>
      <c r="DV132" s="113"/>
      <c r="DW132" s="113"/>
      <c r="DX132" s="113"/>
      <c r="DY132" s="113"/>
      <c r="DZ132" s="113"/>
      <c r="EA132" s="113"/>
    </row>
    <row r="133" spans="3:131" s="231" customFormat="1">
      <c r="Y133" s="113"/>
      <c r="Z133" s="113"/>
      <c r="AA133" s="113"/>
      <c r="AB133" s="113"/>
      <c r="AC133" s="113"/>
      <c r="AD133" s="113"/>
      <c r="AE133" s="350"/>
      <c r="AF133" s="113"/>
      <c r="AG133" s="113"/>
      <c r="AH133" s="113"/>
      <c r="AI133" s="113"/>
      <c r="AJ133" s="350"/>
      <c r="AK133" s="113"/>
      <c r="AL133" s="113"/>
      <c r="AM133" s="113"/>
      <c r="AN133" s="113"/>
      <c r="AO133" s="113"/>
      <c r="AP133" s="113"/>
      <c r="AQ133" s="113"/>
      <c r="AR133" s="113"/>
      <c r="AS133" s="113"/>
      <c r="AT133" s="113"/>
      <c r="AU133" s="113"/>
      <c r="AV133" s="113"/>
      <c r="AW133" s="113"/>
      <c r="AX133" s="113"/>
      <c r="AY133" s="113"/>
      <c r="AZ133" s="113"/>
      <c r="BA133" s="113"/>
      <c r="BB133" s="113"/>
      <c r="BC133" s="113"/>
      <c r="BD133" s="113"/>
      <c r="BE133" s="113"/>
      <c r="BF133" s="113"/>
      <c r="BG133" s="113"/>
      <c r="BH133" s="113"/>
      <c r="BI133" s="113"/>
      <c r="BJ133" s="113"/>
      <c r="BK133" s="113"/>
      <c r="BL133" s="113"/>
      <c r="BM133" s="113"/>
      <c r="BN133" s="113"/>
      <c r="BO133" s="113"/>
      <c r="BP133" s="113"/>
      <c r="BQ133" s="113"/>
      <c r="BR133" s="113"/>
      <c r="BS133" s="113"/>
      <c r="BT133" s="113"/>
      <c r="BU133" s="113"/>
      <c r="BV133" s="113"/>
      <c r="BW133" s="113"/>
      <c r="BX133" s="113"/>
      <c r="BY133" s="113"/>
      <c r="BZ133" s="113"/>
      <c r="CA133" s="113"/>
      <c r="CB133" s="113"/>
      <c r="CC133" s="113"/>
      <c r="CD133" s="113"/>
      <c r="CE133" s="113"/>
      <c r="CF133" s="113"/>
      <c r="CG133" s="113"/>
      <c r="CH133" s="113"/>
      <c r="CI133" s="113"/>
      <c r="CJ133" s="113"/>
      <c r="CK133" s="113"/>
      <c r="CL133" s="113"/>
      <c r="CM133" s="113"/>
      <c r="CN133" s="113"/>
      <c r="CO133" s="113"/>
      <c r="CP133" s="113"/>
      <c r="CQ133" s="113"/>
      <c r="CR133" s="113"/>
      <c r="CS133" s="113"/>
      <c r="CT133" s="113"/>
      <c r="CU133" s="113"/>
      <c r="CV133" s="113"/>
      <c r="CW133" s="113"/>
      <c r="CX133" s="113"/>
      <c r="CY133" s="113"/>
      <c r="CZ133" s="113"/>
      <c r="DA133" s="113"/>
      <c r="DB133" s="113"/>
      <c r="DC133" s="113"/>
      <c r="DD133" s="113"/>
      <c r="DE133" s="113"/>
      <c r="DF133" s="113"/>
      <c r="DG133" s="113"/>
      <c r="DH133" s="113"/>
      <c r="DI133" s="113"/>
      <c r="DJ133" s="113"/>
      <c r="DK133" s="113"/>
      <c r="DL133" s="113"/>
      <c r="DM133" s="113"/>
      <c r="DN133" s="113"/>
      <c r="DO133" s="113"/>
      <c r="DP133" s="113"/>
      <c r="DQ133" s="113"/>
      <c r="DR133" s="113"/>
      <c r="DS133" s="113"/>
      <c r="DT133" s="113"/>
      <c r="DU133" s="113"/>
      <c r="DV133" s="113"/>
      <c r="DW133" s="113"/>
      <c r="DX133" s="113"/>
      <c r="DY133" s="113"/>
      <c r="DZ133" s="113"/>
      <c r="EA133" s="113"/>
    </row>
    <row r="134" spans="3:131" s="231" customFormat="1" ht="38.25">
      <c r="C134" s="19" t="s">
        <v>1243</v>
      </c>
      <c r="D134" s="104"/>
      <c r="E134" s="104"/>
      <c r="F134" s="104"/>
      <c r="G134" s="104"/>
      <c r="H134" s="104"/>
      <c r="I134" s="104"/>
      <c r="J134" s="104"/>
      <c r="K134" s="104"/>
      <c r="L134" s="104"/>
      <c r="M134" s="104"/>
      <c r="N134" s="104"/>
      <c r="O134" s="104"/>
      <c r="P134" s="104"/>
      <c r="Q134" s="104"/>
      <c r="R134" s="104"/>
      <c r="S134" s="104"/>
      <c r="T134" s="104"/>
      <c r="U134" s="104"/>
      <c r="Y134" s="113"/>
      <c r="Z134" s="113"/>
      <c r="AA134" s="113"/>
      <c r="AB134" s="113"/>
      <c r="AC134" s="113"/>
      <c r="AD134" s="113"/>
      <c r="AE134" s="350"/>
      <c r="AF134" s="113"/>
      <c r="AG134" s="113"/>
      <c r="AH134" s="113"/>
      <c r="AI134" s="113"/>
      <c r="AJ134" s="350"/>
      <c r="AK134" s="113"/>
      <c r="AL134" s="113"/>
      <c r="AM134" s="113"/>
      <c r="AN134" s="113"/>
      <c r="AO134" s="113"/>
      <c r="AP134" s="113"/>
      <c r="AQ134" s="113"/>
      <c r="AR134" s="113"/>
      <c r="AS134" s="113"/>
      <c r="AT134" s="113"/>
      <c r="AU134" s="113"/>
      <c r="AV134" s="113"/>
      <c r="AW134" s="113"/>
      <c r="AX134" s="113"/>
      <c r="AY134" s="113"/>
      <c r="AZ134" s="113"/>
      <c r="BA134" s="113"/>
      <c r="BB134" s="113"/>
      <c r="BC134" s="113"/>
      <c r="BD134" s="113"/>
      <c r="BE134" s="113"/>
      <c r="BF134" s="113"/>
      <c r="BG134" s="113"/>
      <c r="BH134" s="113"/>
      <c r="BI134" s="113"/>
      <c r="BJ134" s="113"/>
      <c r="BK134" s="113"/>
      <c r="BL134" s="113"/>
      <c r="BM134" s="113"/>
      <c r="BN134" s="113"/>
      <c r="BO134" s="113"/>
      <c r="BP134" s="113"/>
      <c r="BQ134" s="113"/>
      <c r="BR134" s="113"/>
      <c r="BS134" s="113"/>
      <c r="BT134" s="113"/>
      <c r="BU134" s="113"/>
      <c r="BV134" s="113"/>
      <c r="BW134" s="113"/>
      <c r="BX134" s="113"/>
      <c r="BY134" s="113"/>
      <c r="BZ134" s="113"/>
      <c r="CA134" s="113"/>
      <c r="CB134" s="113"/>
      <c r="CC134" s="113"/>
      <c r="CD134" s="113"/>
      <c r="CE134" s="113"/>
      <c r="CF134" s="113"/>
      <c r="CG134" s="113"/>
      <c r="CH134" s="113"/>
      <c r="CI134" s="113"/>
      <c r="CJ134" s="113"/>
      <c r="CK134" s="113"/>
      <c r="CL134" s="113"/>
      <c r="CM134" s="113"/>
      <c r="CN134" s="113"/>
      <c r="CO134" s="113"/>
      <c r="CP134" s="113"/>
      <c r="CQ134" s="113"/>
      <c r="CR134" s="113"/>
      <c r="CS134" s="113"/>
      <c r="CT134" s="113"/>
      <c r="CU134" s="113"/>
      <c r="CV134" s="113"/>
      <c r="CW134" s="113"/>
      <c r="CX134" s="113"/>
      <c r="CY134" s="113"/>
      <c r="CZ134" s="113"/>
      <c r="DA134" s="113"/>
      <c r="DB134" s="113"/>
      <c r="DC134" s="113"/>
      <c r="DD134" s="113"/>
      <c r="DE134" s="113"/>
      <c r="DF134" s="113"/>
      <c r="DG134" s="113"/>
      <c r="DH134" s="113"/>
      <c r="DI134" s="113"/>
      <c r="DJ134" s="113"/>
      <c r="DK134" s="113"/>
      <c r="DL134" s="113"/>
      <c r="DM134" s="113"/>
      <c r="DN134" s="113"/>
      <c r="DO134" s="113"/>
      <c r="DP134" s="113"/>
      <c r="DQ134" s="113"/>
      <c r="DR134" s="113"/>
      <c r="DS134" s="113"/>
      <c r="DT134" s="113"/>
      <c r="DU134" s="113"/>
      <c r="DV134" s="113"/>
      <c r="DW134" s="113"/>
      <c r="DX134" s="113"/>
      <c r="DY134" s="113"/>
      <c r="DZ134" s="113"/>
      <c r="EA134" s="113"/>
    </row>
    <row r="135" spans="3:131" s="231" customFormat="1">
      <c r="Y135" s="113"/>
      <c r="Z135" s="113"/>
      <c r="AA135" s="113"/>
      <c r="AB135" s="113"/>
      <c r="AC135" s="113"/>
      <c r="AD135" s="113"/>
      <c r="AE135" s="350"/>
      <c r="AF135" s="113"/>
      <c r="AG135" s="113"/>
      <c r="AH135" s="113"/>
      <c r="AI135" s="113"/>
      <c r="AJ135" s="350"/>
      <c r="AK135" s="113"/>
      <c r="AL135" s="113"/>
      <c r="AM135" s="113"/>
      <c r="AN135" s="113"/>
      <c r="AO135" s="113"/>
      <c r="AP135" s="113"/>
      <c r="AQ135" s="113"/>
      <c r="AR135" s="113"/>
      <c r="AS135" s="113"/>
      <c r="AT135" s="113"/>
      <c r="AU135" s="113"/>
      <c r="AV135" s="113"/>
      <c r="AW135" s="113"/>
      <c r="AX135" s="113"/>
      <c r="AY135" s="113"/>
      <c r="AZ135" s="113"/>
      <c r="BA135" s="113"/>
      <c r="BB135" s="113"/>
      <c r="BC135" s="113"/>
      <c r="BD135" s="113"/>
      <c r="BE135" s="113"/>
      <c r="BF135" s="113"/>
      <c r="BG135" s="113"/>
      <c r="BH135" s="113"/>
      <c r="BI135" s="113"/>
      <c r="BJ135" s="113"/>
      <c r="BK135" s="113"/>
      <c r="BL135" s="113"/>
      <c r="BM135" s="113"/>
      <c r="BN135" s="113"/>
      <c r="BO135" s="113"/>
      <c r="BP135" s="113"/>
      <c r="BQ135" s="113"/>
      <c r="BR135" s="113"/>
      <c r="BS135" s="113"/>
      <c r="BT135" s="113"/>
      <c r="BU135" s="113"/>
      <c r="BV135" s="113"/>
      <c r="BW135" s="113"/>
      <c r="BX135" s="113"/>
      <c r="BY135" s="113"/>
      <c r="BZ135" s="113"/>
      <c r="CA135" s="113"/>
      <c r="CB135" s="113"/>
      <c r="CC135" s="113"/>
      <c r="CD135" s="113"/>
      <c r="CE135" s="113"/>
      <c r="CF135" s="113"/>
      <c r="CG135" s="113"/>
      <c r="CH135" s="113"/>
      <c r="CI135" s="113"/>
      <c r="CJ135" s="113"/>
      <c r="CK135" s="113"/>
      <c r="CL135" s="113"/>
      <c r="CM135" s="113"/>
      <c r="CN135" s="113"/>
      <c r="CO135" s="113"/>
      <c r="CP135" s="113"/>
      <c r="CQ135" s="113"/>
      <c r="CR135" s="113"/>
      <c r="CS135" s="113"/>
      <c r="CT135" s="113"/>
      <c r="CU135" s="113"/>
      <c r="CV135" s="113"/>
      <c r="CW135" s="113"/>
      <c r="CX135" s="113"/>
      <c r="CY135" s="113"/>
      <c r="CZ135" s="113"/>
      <c r="DA135" s="113"/>
      <c r="DB135" s="113"/>
      <c r="DC135" s="113"/>
      <c r="DD135" s="113"/>
      <c r="DE135" s="113"/>
      <c r="DF135" s="113"/>
      <c r="DG135" s="113"/>
      <c r="DH135" s="113"/>
      <c r="DI135" s="113"/>
      <c r="DJ135" s="113"/>
      <c r="DK135" s="113"/>
      <c r="DL135" s="113"/>
      <c r="DM135" s="113"/>
      <c r="DN135" s="113"/>
      <c r="DO135" s="113"/>
      <c r="DP135" s="113"/>
      <c r="DQ135" s="113"/>
      <c r="DR135" s="113"/>
      <c r="DS135" s="113"/>
      <c r="DT135" s="113"/>
      <c r="DU135" s="113"/>
      <c r="DV135" s="113"/>
      <c r="DW135" s="113"/>
      <c r="DX135" s="113"/>
      <c r="DY135" s="113"/>
      <c r="DZ135" s="113"/>
      <c r="EA135" s="113"/>
    </row>
    <row r="136" spans="3:131" s="231" customFormat="1" ht="38.25">
      <c r="C136" s="19" t="s">
        <v>1244</v>
      </c>
      <c r="D136" s="104"/>
      <c r="E136" s="104"/>
      <c r="F136" s="104"/>
      <c r="G136" s="104"/>
      <c r="H136" s="104"/>
      <c r="I136" s="104"/>
      <c r="J136" s="104"/>
      <c r="K136" s="104"/>
      <c r="L136" s="104"/>
      <c r="M136" s="104"/>
      <c r="N136" s="104"/>
      <c r="O136" s="104"/>
      <c r="P136" s="104"/>
      <c r="Q136" s="104"/>
      <c r="R136" s="104"/>
      <c r="S136" s="104"/>
      <c r="T136" s="104"/>
      <c r="U136" s="104"/>
      <c r="Y136" s="113"/>
      <c r="Z136" s="113"/>
      <c r="AA136" s="113"/>
      <c r="AB136" s="113"/>
      <c r="AC136" s="113"/>
      <c r="AD136" s="113"/>
      <c r="AE136" s="350"/>
      <c r="AF136" s="113"/>
      <c r="AG136" s="113"/>
      <c r="AH136" s="113"/>
      <c r="AI136" s="113"/>
      <c r="AJ136" s="350"/>
      <c r="AK136" s="113"/>
      <c r="AL136" s="113"/>
      <c r="AM136" s="113"/>
      <c r="AN136" s="113"/>
      <c r="AO136" s="113"/>
      <c r="AP136" s="113"/>
      <c r="AQ136" s="113"/>
      <c r="AR136" s="113"/>
      <c r="AS136" s="113"/>
      <c r="AT136" s="113"/>
      <c r="AU136" s="113"/>
      <c r="AV136" s="113"/>
      <c r="AW136" s="113"/>
      <c r="AX136" s="113"/>
      <c r="AY136" s="113"/>
      <c r="AZ136" s="113"/>
      <c r="BA136" s="113"/>
      <c r="BB136" s="113"/>
      <c r="BC136" s="113"/>
      <c r="BD136" s="113"/>
      <c r="BE136" s="113"/>
      <c r="BF136" s="113"/>
      <c r="BG136" s="113"/>
      <c r="BH136" s="113"/>
      <c r="BI136" s="113"/>
      <c r="BJ136" s="113"/>
      <c r="BK136" s="113"/>
      <c r="BL136" s="113"/>
      <c r="BM136" s="113"/>
      <c r="BN136" s="113"/>
      <c r="BO136" s="113"/>
      <c r="BP136" s="113"/>
      <c r="BQ136" s="113"/>
      <c r="BR136" s="113"/>
      <c r="BS136" s="113"/>
      <c r="BT136" s="113"/>
      <c r="BU136" s="113"/>
      <c r="BV136" s="113"/>
      <c r="BW136" s="113"/>
      <c r="BX136" s="113"/>
      <c r="BY136" s="113"/>
      <c r="BZ136" s="113"/>
      <c r="CA136" s="113"/>
      <c r="CB136" s="113"/>
      <c r="CC136" s="113"/>
      <c r="CD136" s="113"/>
      <c r="CE136" s="113"/>
      <c r="CF136" s="113"/>
      <c r="CG136" s="113"/>
      <c r="CH136" s="113"/>
      <c r="CI136" s="113"/>
      <c r="CJ136" s="113"/>
      <c r="CK136" s="113"/>
      <c r="CL136" s="113"/>
      <c r="CM136" s="113"/>
      <c r="CN136" s="113"/>
      <c r="CO136" s="113"/>
      <c r="CP136" s="113"/>
      <c r="CQ136" s="113"/>
      <c r="CR136" s="113"/>
      <c r="CS136" s="113"/>
      <c r="CT136" s="113"/>
      <c r="CU136" s="113"/>
      <c r="CV136" s="113"/>
      <c r="CW136" s="113"/>
      <c r="CX136" s="113"/>
      <c r="CY136" s="113"/>
      <c r="CZ136" s="113"/>
      <c r="DA136" s="113"/>
      <c r="DB136" s="113"/>
      <c r="DC136" s="113"/>
      <c r="DD136" s="113"/>
      <c r="DE136" s="113"/>
      <c r="DF136" s="113"/>
      <c r="DG136" s="113"/>
      <c r="DH136" s="113"/>
      <c r="DI136" s="113"/>
      <c r="DJ136" s="113"/>
      <c r="DK136" s="113"/>
      <c r="DL136" s="113"/>
      <c r="DM136" s="113"/>
      <c r="DN136" s="113"/>
      <c r="DO136" s="113"/>
      <c r="DP136" s="113"/>
      <c r="DQ136" s="113"/>
      <c r="DR136" s="113"/>
      <c r="DS136" s="113"/>
      <c r="DT136" s="113"/>
      <c r="DU136" s="113"/>
      <c r="DV136" s="113"/>
      <c r="DW136" s="113"/>
      <c r="DX136" s="113"/>
      <c r="DY136" s="113"/>
      <c r="DZ136" s="113"/>
      <c r="EA136" s="113"/>
    </row>
    <row r="137" spans="3:131" s="231" customFormat="1">
      <c r="Y137" s="113"/>
      <c r="Z137" s="113"/>
      <c r="AA137" s="113"/>
      <c r="AB137" s="113"/>
      <c r="AC137" s="113"/>
      <c r="AD137" s="113"/>
      <c r="AE137" s="350"/>
      <c r="AF137" s="113"/>
      <c r="AG137" s="113"/>
      <c r="AH137" s="113"/>
      <c r="AI137" s="113"/>
      <c r="AJ137" s="350"/>
      <c r="AK137" s="113"/>
      <c r="AL137" s="113"/>
      <c r="AM137" s="113"/>
      <c r="AN137" s="113"/>
      <c r="AO137" s="113"/>
      <c r="AP137" s="113"/>
      <c r="AQ137" s="113"/>
      <c r="AR137" s="113"/>
      <c r="AS137" s="113"/>
      <c r="AT137" s="113"/>
      <c r="AU137" s="113"/>
      <c r="AV137" s="113"/>
      <c r="AW137" s="113"/>
      <c r="AX137" s="113"/>
      <c r="AY137" s="113"/>
      <c r="AZ137" s="113"/>
      <c r="BA137" s="113"/>
      <c r="BB137" s="113"/>
      <c r="BC137" s="113"/>
      <c r="BD137" s="113"/>
      <c r="BE137" s="113"/>
      <c r="BF137" s="113"/>
      <c r="BG137" s="113"/>
      <c r="BH137" s="113"/>
      <c r="BI137" s="113"/>
      <c r="BJ137" s="113"/>
      <c r="BK137" s="113"/>
      <c r="BL137" s="113"/>
      <c r="BM137" s="113"/>
      <c r="BN137" s="113"/>
      <c r="BO137" s="113"/>
      <c r="BP137" s="113"/>
      <c r="BQ137" s="113"/>
      <c r="BR137" s="113"/>
      <c r="BS137" s="113"/>
      <c r="BT137" s="113"/>
      <c r="BU137" s="113"/>
      <c r="BV137" s="113"/>
      <c r="BW137" s="113"/>
      <c r="BX137" s="113"/>
      <c r="BY137" s="113"/>
      <c r="BZ137" s="113"/>
      <c r="CA137" s="113"/>
      <c r="CB137" s="113"/>
      <c r="CC137" s="113"/>
      <c r="CD137" s="113"/>
      <c r="CE137" s="113"/>
      <c r="CF137" s="113"/>
      <c r="CG137" s="113"/>
      <c r="CH137" s="113"/>
      <c r="CI137" s="113"/>
      <c r="CJ137" s="113"/>
      <c r="CK137" s="113"/>
      <c r="CL137" s="113"/>
      <c r="CM137" s="113"/>
      <c r="CN137" s="113"/>
      <c r="CO137" s="113"/>
      <c r="CP137" s="113"/>
      <c r="CQ137" s="113"/>
      <c r="CR137" s="113"/>
      <c r="CS137" s="113"/>
      <c r="CT137" s="113"/>
      <c r="CU137" s="113"/>
      <c r="CV137" s="113"/>
      <c r="CW137" s="113"/>
      <c r="CX137" s="113"/>
      <c r="CY137" s="113"/>
      <c r="CZ137" s="113"/>
      <c r="DA137" s="113"/>
      <c r="DB137" s="113"/>
      <c r="DC137" s="113"/>
      <c r="DD137" s="113"/>
      <c r="DE137" s="113"/>
      <c r="DF137" s="113"/>
      <c r="DG137" s="113"/>
      <c r="DH137" s="113"/>
      <c r="DI137" s="113"/>
      <c r="DJ137" s="113"/>
      <c r="DK137" s="113"/>
      <c r="DL137" s="113"/>
      <c r="DM137" s="113"/>
      <c r="DN137" s="113"/>
      <c r="DO137" s="113"/>
      <c r="DP137" s="113"/>
      <c r="DQ137" s="113"/>
      <c r="DR137" s="113"/>
      <c r="DS137" s="113"/>
      <c r="DT137" s="113"/>
      <c r="DU137" s="113"/>
      <c r="DV137" s="113"/>
      <c r="DW137" s="113"/>
      <c r="DX137" s="113"/>
      <c r="DY137" s="113"/>
      <c r="DZ137" s="113"/>
      <c r="EA137" s="113"/>
    </row>
    <row r="138" spans="3:131" s="231" customFormat="1" ht="25.5">
      <c r="C138" s="19" t="s">
        <v>1245</v>
      </c>
      <c r="D138" s="104"/>
      <c r="E138" s="104"/>
      <c r="F138" s="104"/>
      <c r="G138" s="104"/>
      <c r="H138" s="104"/>
      <c r="I138" s="104"/>
      <c r="J138" s="104"/>
      <c r="K138" s="104"/>
      <c r="L138" s="104"/>
      <c r="M138" s="104"/>
      <c r="N138" s="104"/>
      <c r="O138" s="104"/>
      <c r="P138" s="104"/>
      <c r="Q138" s="104"/>
      <c r="R138" s="104"/>
      <c r="S138" s="104"/>
      <c r="T138" s="104"/>
      <c r="U138" s="104"/>
      <c r="Y138" s="113"/>
      <c r="Z138" s="113"/>
      <c r="AA138" s="113"/>
      <c r="AB138" s="113"/>
      <c r="AC138" s="113"/>
      <c r="AD138" s="113"/>
      <c r="AE138" s="350"/>
      <c r="AF138" s="113"/>
      <c r="AG138" s="113"/>
      <c r="AH138" s="113"/>
      <c r="AI138" s="113"/>
      <c r="AJ138" s="350"/>
      <c r="AK138" s="113"/>
      <c r="AL138" s="113"/>
      <c r="AM138" s="113"/>
      <c r="AN138" s="113"/>
      <c r="AO138" s="113"/>
      <c r="AP138" s="113"/>
      <c r="AQ138" s="113"/>
      <c r="AR138" s="113"/>
      <c r="AS138" s="113"/>
      <c r="AT138" s="113"/>
      <c r="AU138" s="113"/>
      <c r="AV138" s="113"/>
      <c r="AW138" s="113"/>
      <c r="AX138" s="113"/>
      <c r="AY138" s="113"/>
      <c r="AZ138" s="113"/>
      <c r="BA138" s="113"/>
      <c r="BB138" s="113"/>
      <c r="BC138" s="113"/>
      <c r="BD138" s="113"/>
      <c r="BE138" s="113"/>
      <c r="BF138" s="113"/>
      <c r="BG138" s="113"/>
      <c r="BH138" s="113"/>
      <c r="BI138" s="113"/>
      <c r="BJ138" s="113"/>
      <c r="BK138" s="113"/>
      <c r="BL138" s="113"/>
      <c r="BM138" s="113"/>
      <c r="BN138" s="113"/>
      <c r="BO138" s="113"/>
      <c r="BP138" s="113"/>
      <c r="BQ138" s="113"/>
      <c r="BR138" s="113"/>
      <c r="BS138" s="113"/>
      <c r="BT138" s="113"/>
      <c r="BU138" s="113"/>
      <c r="BV138" s="113"/>
      <c r="BW138" s="113"/>
      <c r="BX138" s="113"/>
      <c r="BY138" s="113"/>
      <c r="BZ138" s="113"/>
      <c r="CA138" s="113"/>
      <c r="CB138" s="113"/>
      <c r="CC138" s="113"/>
      <c r="CD138" s="113"/>
      <c r="CE138" s="113"/>
      <c r="CF138" s="113"/>
      <c r="CG138" s="113"/>
      <c r="CH138" s="113"/>
      <c r="CI138" s="113"/>
      <c r="CJ138" s="113"/>
      <c r="CK138" s="113"/>
      <c r="CL138" s="113"/>
      <c r="CM138" s="113"/>
      <c r="CN138" s="113"/>
      <c r="CO138" s="113"/>
      <c r="CP138" s="113"/>
      <c r="CQ138" s="113"/>
      <c r="CR138" s="113"/>
      <c r="CS138" s="113"/>
      <c r="CT138" s="113"/>
      <c r="CU138" s="113"/>
      <c r="CV138" s="113"/>
      <c r="CW138" s="113"/>
      <c r="CX138" s="113"/>
      <c r="CY138" s="113"/>
      <c r="CZ138" s="113"/>
      <c r="DA138" s="113"/>
      <c r="DB138" s="113"/>
      <c r="DC138" s="113"/>
      <c r="DD138" s="113"/>
      <c r="DE138" s="113"/>
      <c r="DF138" s="113"/>
      <c r="DG138" s="113"/>
      <c r="DH138" s="113"/>
      <c r="DI138" s="113"/>
      <c r="DJ138" s="113"/>
      <c r="DK138" s="113"/>
      <c r="DL138" s="113"/>
      <c r="DM138" s="113"/>
      <c r="DN138" s="113"/>
      <c r="DO138" s="113"/>
      <c r="DP138" s="113"/>
      <c r="DQ138" s="113"/>
      <c r="DR138" s="113"/>
      <c r="DS138" s="113"/>
      <c r="DT138" s="113"/>
      <c r="DU138" s="113"/>
      <c r="DV138" s="113"/>
      <c r="DW138" s="113"/>
      <c r="DX138" s="113"/>
      <c r="DY138" s="113"/>
      <c r="DZ138" s="113"/>
      <c r="EA138" s="113"/>
    </row>
    <row r="139" spans="3:131" s="231" customFormat="1">
      <c r="Y139" s="113"/>
      <c r="Z139" s="113"/>
      <c r="AA139" s="113"/>
      <c r="AB139" s="113"/>
      <c r="AC139" s="113"/>
      <c r="AD139" s="113"/>
      <c r="AE139" s="350"/>
      <c r="AF139" s="113"/>
      <c r="AG139" s="113"/>
      <c r="AH139" s="113"/>
      <c r="AI139" s="113"/>
      <c r="AJ139" s="350"/>
      <c r="AK139" s="113"/>
      <c r="AL139" s="113"/>
      <c r="AM139" s="113"/>
      <c r="AN139" s="113"/>
      <c r="AO139" s="113"/>
      <c r="AP139" s="113"/>
      <c r="AQ139" s="113"/>
      <c r="AR139" s="113"/>
      <c r="AS139" s="113"/>
      <c r="AT139" s="113"/>
      <c r="AU139" s="113"/>
      <c r="AV139" s="113"/>
      <c r="AW139" s="113"/>
      <c r="AX139" s="113"/>
      <c r="AY139" s="113"/>
      <c r="AZ139" s="113"/>
      <c r="BA139" s="113"/>
      <c r="BB139" s="113"/>
      <c r="BC139" s="113"/>
      <c r="BD139" s="113"/>
      <c r="BE139" s="113"/>
      <c r="BF139" s="113"/>
      <c r="BG139" s="113"/>
      <c r="BH139" s="113"/>
      <c r="BI139" s="113"/>
      <c r="BJ139" s="113"/>
      <c r="BK139" s="113"/>
      <c r="BL139" s="113"/>
      <c r="BM139" s="113"/>
      <c r="BN139" s="113"/>
      <c r="BO139" s="113"/>
      <c r="BP139" s="113"/>
      <c r="BQ139" s="113"/>
      <c r="BR139" s="113"/>
      <c r="BS139" s="113"/>
      <c r="BT139" s="113"/>
      <c r="BU139" s="113"/>
      <c r="BV139" s="113"/>
      <c r="BW139" s="113"/>
      <c r="BX139" s="113"/>
      <c r="BY139" s="113"/>
      <c r="BZ139" s="113"/>
      <c r="CA139" s="113"/>
      <c r="CB139" s="113"/>
      <c r="CC139" s="113"/>
      <c r="CD139" s="113"/>
      <c r="CE139" s="113"/>
      <c r="CF139" s="113"/>
      <c r="CG139" s="113"/>
      <c r="CH139" s="113"/>
      <c r="CI139" s="113"/>
      <c r="CJ139" s="113"/>
      <c r="CK139" s="113"/>
      <c r="CL139" s="113"/>
      <c r="CM139" s="113"/>
      <c r="CN139" s="113"/>
      <c r="CO139" s="113"/>
      <c r="CP139" s="113"/>
      <c r="CQ139" s="113"/>
      <c r="CR139" s="113"/>
      <c r="CS139" s="113"/>
      <c r="CT139" s="113"/>
      <c r="CU139" s="113"/>
      <c r="CV139" s="113"/>
      <c r="CW139" s="113"/>
      <c r="CX139" s="113"/>
      <c r="CY139" s="113"/>
      <c r="CZ139" s="113"/>
      <c r="DA139" s="113"/>
      <c r="DB139" s="113"/>
      <c r="DC139" s="113"/>
      <c r="DD139" s="113"/>
      <c r="DE139" s="113"/>
      <c r="DF139" s="113"/>
      <c r="DG139" s="113"/>
      <c r="DH139" s="113"/>
      <c r="DI139" s="113"/>
      <c r="DJ139" s="113"/>
      <c r="DK139" s="113"/>
      <c r="DL139" s="113"/>
      <c r="DM139" s="113"/>
      <c r="DN139" s="113"/>
      <c r="DO139" s="113"/>
      <c r="DP139" s="113"/>
      <c r="DQ139" s="113"/>
      <c r="DR139" s="113"/>
      <c r="DS139" s="113"/>
      <c r="DT139" s="113"/>
      <c r="DU139" s="113"/>
      <c r="DV139" s="113"/>
      <c r="DW139" s="113"/>
      <c r="DX139" s="113"/>
      <c r="DY139" s="113"/>
      <c r="DZ139" s="113"/>
      <c r="EA139" s="113"/>
    </row>
    <row r="140" spans="3:131" s="231" customFormat="1" ht="18">
      <c r="C140" s="114" t="s">
        <v>764</v>
      </c>
      <c r="D140" s="104"/>
      <c r="E140" s="104"/>
      <c r="F140" s="104"/>
      <c r="G140" s="104"/>
      <c r="H140" s="104"/>
      <c r="I140" s="104"/>
      <c r="J140" s="104"/>
      <c r="K140" s="104"/>
      <c r="L140" s="104"/>
      <c r="M140" s="104"/>
      <c r="N140" s="104"/>
      <c r="O140" s="104"/>
      <c r="P140" s="104"/>
      <c r="Q140" s="104"/>
      <c r="R140" s="104"/>
      <c r="S140" s="104"/>
      <c r="T140" s="104"/>
      <c r="U140" s="104"/>
      <c r="Y140" s="113"/>
      <c r="Z140" s="113"/>
      <c r="AA140" s="113"/>
      <c r="AB140" s="113"/>
      <c r="AC140" s="113"/>
      <c r="AD140" s="113"/>
      <c r="AE140" s="350"/>
      <c r="AF140" s="113"/>
      <c r="AG140" s="113"/>
      <c r="AH140" s="113"/>
      <c r="AI140" s="113"/>
      <c r="AJ140" s="350"/>
      <c r="AK140" s="113"/>
      <c r="AL140" s="113"/>
      <c r="AM140" s="113"/>
      <c r="AN140" s="113"/>
      <c r="AO140" s="113"/>
      <c r="AP140" s="113"/>
      <c r="AQ140" s="113"/>
      <c r="AR140" s="113"/>
      <c r="AS140" s="113"/>
      <c r="AT140" s="113"/>
      <c r="AU140" s="113"/>
      <c r="AV140" s="113"/>
      <c r="AW140" s="113"/>
      <c r="AX140" s="113"/>
      <c r="AY140" s="113"/>
      <c r="AZ140" s="113"/>
      <c r="BA140" s="113"/>
      <c r="BB140" s="113"/>
      <c r="BC140" s="113"/>
      <c r="BD140" s="113"/>
      <c r="BE140" s="113"/>
      <c r="BF140" s="113"/>
      <c r="BG140" s="113"/>
      <c r="BH140" s="113"/>
      <c r="BI140" s="113"/>
      <c r="BJ140" s="113"/>
      <c r="BK140" s="113"/>
      <c r="BL140" s="113"/>
      <c r="BM140" s="113"/>
      <c r="BN140" s="113"/>
      <c r="BO140" s="113"/>
      <c r="BP140" s="113"/>
      <c r="BQ140" s="113"/>
      <c r="BR140" s="113"/>
      <c r="BS140" s="113"/>
      <c r="BT140" s="113"/>
      <c r="BU140" s="113"/>
      <c r="BV140" s="113"/>
      <c r="BW140" s="113"/>
      <c r="BX140" s="113"/>
      <c r="BY140" s="113"/>
      <c r="BZ140" s="113"/>
      <c r="CA140" s="113"/>
      <c r="CB140" s="113"/>
      <c r="CC140" s="113"/>
      <c r="CD140" s="113"/>
      <c r="CE140" s="113"/>
      <c r="CF140" s="113"/>
      <c r="CG140" s="113"/>
      <c r="CH140" s="113"/>
      <c r="CI140" s="113"/>
      <c r="CJ140" s="113"/>
      <c r="CK140" s="113"/>
      <c r="CL140" s="113"/>
      <c r="CM140" s="113"/>
      <c r="CN140" s="113"/>
      <c r="CO140" s="113"/>
      <c r="CP140" s="113"/>
      <c r="CQ140" s="113"/>
      <c r="CR140" s="113"/>
      <c r="CS140" s="113"/>
      <c r="CT140" s="113"/>
      <c r="CU140" s="113"/>
      <c r="CV140" s="113"/>
      <c r="CW140" s="113"/>
      <c r="CX140" s="113"/>
      <c r="CY140" s="113"/>
      <c r="CZ140" s="113"/>
      <c r="DA140" s="113"/>
      <c r="DB140" s="113"/>
      <c r="DC140" s="113"/>
      <c r="DD140" s="113"/>
      <c r="DE140" s="113"/>
      <c r="DF140" s="113"/>
      <c r="DG140" s="113"/>
      <c r="DH140" s="113"/>
      <c r="DI140" s="113"/>
      <c r="DJ140" s="113"/>
      <c r="DK140" s="113"/>
      <c r="DL140" s="113"/>
      <c r="DM140" s="113"/>
      <c r="DN140" s="113"/>
      <c r="DO140" s="113"/>
      <c r="DP140" s="113"/>
      <c r="DQ140" s="113"/>
      <c r="DR140" s="113"/>
      <c r="DS140" s="113"/>
      <c r="DT140" s="113"/>
      <c r="DU140" s="113"/>
      <c r="DV140" s="113"/>
      <c r="DW140" s="113"/>
      <c r="DX140" s="113"/>
      <c r="DY140" s="113"/>
      <c r="DZ140" s="113"/>
      <c r="EA140" s="113"/>
    </row>
    <row r="141" spans="3:131" s="231" customFormat="1">
      <c r="Y141" s="113"/>
      <c r="Z141" s="113"/>
      <c r="AA141" s="113"/>
      <c r="AB141" s="113"/>
      <c r="AC141" s="113"/>
      <c r="AD141" s="113"/>
      <c r="AE141" s="350"/>
      <c r="AF141" s="113"/>
      <c r="AG141" s="113"/>
      <c r="AH141" s="113"/>
      <c r="AI141" s="113"/>
      <c r="AJ141" s="350"/>
      <c r="AK141" s="113"/>
      <c r="AL141" s="113"/>
      <c r="AM141" s="113"/>
      <c r="AN141" s="113"/>
      <c r="AO141" s="113"/>
      <c r="AP141" s="113"/>
      <c r="AQ141" s="113"/>
      <c r="AR141" s="113"/>
      <c r="AS141" s="113"/>
      <c r="AT141" s="113"/>
      <c r="AU141" s="113"/>
      <c r="AV141" s="113"/>
      <c r="AW141" s="113"/>
      <c r="AX141" s="113"/>
      <c r="AY141" s="113"/>
      <c r="AZ141" s="113"/>
      <c r="BA141" s="113"/>
      <c r="BB141" s="113"/>
      <c r="BC141" s="113"/>
      <c r="BD141" s="113"/>
      <c r="BE141" s="113"/>
      <c r="BF141" s="113"/>
      <c r="BG141" s="113"/>
      <c r="BH141" s="113"/>
      <c r="BI141" s="113"/>
      <c r="BJ141" s="113"/>
      <c r="BK141" s="113"/>
      <c r="BL141" s="113"/>
      <c r="BM141" s="113"/>
      <c r="BN141" s="113"/>
      <c r="BO141" s="113"/>
      <c r="BP141" s="113"/>
      <c r="BQ141" s="113"/>
      <c r="BR141" s="113"/>
      <c r="BS141" s="113"/>
      <c r="BT141" s="113"/>
      <c r="BU141" s="113"/>
      <c r="BV141" s="113"/>
      <c r="BW141" s="113"/>
      <c r="BX141" s="113"/>
      <c r="BY141" s="113"/>
      <c r="BZ141" s="113"/>
      <c r="CA141" s="113"/>
      <c r="CB141" s="113"/>
      <c r="CC141" s="113"/>
      <c r="CD141" s="113"/>
      <c r="CE141" s="113"/>
      <c r="CF141" s="113"/>
      <c r="CG141" s="113"/>
      <c r="CH141" s="113"/>
      <c r="CI141" s="113"/>
      <c r="CJ141" s="113"/>
      <c r="CK141" s="113"/>
      <c r="CL141" s="113"/>
      <c r="CM141" s="113"/>
      <c r="CN141" s="113"/>
      <c r="CO141" s="113"/>
      <c r="CP141" s="113"/>
      <c r="CQ141" s="113"/>
      <c r="CR141" s="113"/>
      <c r="CS141" s="113"/>
      <c r="CT141" s="113"/>
      <c r="CU141" s="113"/>
      <c r="CV141" s="113"/>
      <c r="CW141" s="113"/>
      <c r="CX141" s="113"/>
      <c r="CY141" s="113"/>
      <c r="CZ141" s="113"/>
      <c r="DA141" s="113"/>
      <c r="DB141" s="113"/>
      <c r="DC141" s="113"/>
      <c r="DD141" s="113"/>
      <c r="DE141" s="113"/>
      <c r="DF141" s="113"/>
      <c r="DG141" s="113"/>
      <c r="DH141" s="113"/>
      <c r="DI141" s="113"/>
      <c r="DJ141" s="113"/>
      <c r="DK141" s="113"/>
      <c r="DL141" s="113"/>
      <c r="DM141" s="113"/>
      <c r="DN141" s="113"/>
      <c r="DO141" s="113"/>
      <c r="DP141" s="113"/>
      <c r="DQ141" s="113"/>
      <c r="DR141" s="113"/>
      <c r="DS141" s="113"/>
      <c r="DT141" s="113"/>
      <c r="DU141" s="113"/>
      <c r="DV141" s="113"/>
      <c r="DW141" s="113"/>
      <c r="DX141" s="113"/>
      <c r="DY141" s="113"/>
      <c r="DZ141" s="113"/>
      <c r="EA141" s="113"/>
    </row>
    <row r="142" spans="3:131" s="231" customFormat="1">
      <c r="C142" s="19" t="s">
        <v>1101</v>
      </c>
      <c r="D142" s="104"/>
      <c r="E142" s="104"/>
      <c r="F142" s="104"/>
      <c r="G142" s="104"/>
      <c r="H142" s="104"/>
      <c r="I142" s="104"/>
      <c r="J142" s="104"/>
      <c r="K142" s="104"/>
      <c r="L142" s="104"/>
      <c r="M142" s="104"/>
      <c r="N142" s="104"/>
      <c r="O142" s="104"/>
      <c r="P142" s="104"/>
      <c r="Q142" s="104"/>
      <c r="R142" s="104"/>
      <c r="S142" s="104"/>
      <c r="T142" s="104"/>
      <c r="U142" s="104"/>
      <c r="Y142" s="113"/>
      <c r="Z142" s="113"/>
      <c r="AA142" s="113"/>
      <c r="AB142" s="113"/>
      <c r="AC142" s="113"/>
      <c r="AD142" s="113"/>
      <c r="AE142" s="350"/>
      <c r="AF142" s="113"/>
      <c r="AG142" s="113"/>
      <c r="AH142" s="113"/>
      <c r="AI142" s="113"/>
      <c r="AJ142" s="350"/>
      <c r="AK142" s="113"/>
      <c r="AL142" s="113"/>
      <c r="AM142" s="113"/>
      <c r="AN142" s="113"/>
      <c r="AO142" s="113"/>
      <c r="AP142" s="113"/>
      <c r="AQ142" s="113"/>
      <c r="AR142" s="113"/>
      <c r="AS142" s="113"/>
      <c r="AT142" s="113"/>
      <c r="AU142" s="113"/>
      <c r="AV142" s="113"/>
      <c r="AW142" s="113"/>
      <c r="AX142" s="113"/>
      <c r="AY142" s="113"/>
      <c r="AZ142" s="113"/>
      <c r="BA142" s="113"/>
      <c r="BB142" s="113"/>
      <c r="BC142" s="113"/>
      <c r="BD142" s="113"/>
      <c r="BE142" s="113"/>
      <c r="BF142" s="113"/>
      <c r="BG142" s="113"/>
      <c r="BH142" s="113"/>
      <c r="BI142" s="113"/>
      <c r="BJ142" s="113"/>
      <c r="BK142" s="113"/>
      <c r="BL142" s="113"/>
      <c r="BM142" s="113"/>
      <c r="BN142" s="113"/>
      <c r="BO142" s="113"/>
      <c r="BP142" s="113"/>
      <c r="BQ142" s="113"/>
      <c r="BR142" s="113"/>
      <c r="BS142" s="113"/>
      <c r="BT142" s="113"/>
      <c r="BU142" s="113"/>
      <c r="BV142" s="113"/>
      <c r="BW142" s="113"/>
      <c r="BX142" s="113"/>
      <c r="BY142" s="113"/>
      <c r="BZ142" s="113"/>
      <c r="CA142" s="113"/>
      <c r="CB142" s="113"/>
      <c r="CC142" s="113"/>
      <c r="CD142" s="113"/>
      <c r="CE142" s="113"/>
      <c r="CF142" s="113"/>
      <c r="CG142" s="113"/>
      <c r="CH142" s="113"/>
      <c r="CI142" s="113"/>
      <c r="CJ142" s="113"/>
      <c r="CK142" s="113"/>
      <c r="CL142" s="113"/>
      <c r="CM142" s="113"/>
      <c r="CN142" s="113"/>
      <c r="CO142" s="113"/>
      <c r="CP142" s="113"/>
      <c r="CQ142" s="113"/>
      <c r="CR142" s="113"/>
      <c r="CS142" s="113"/>
      <c r="CT142" s="113"/>
      <c r="CU142" s="113"/>
      <c r="CV142" s="113"/>
      <c r="CW142" s="113"/>
      <c r="CX142" s="113"/>
      <c r="CY142" s="113"/>
      <c r="CZ142" s="113"/>
      <c r="DA142" s="113"/>
      <c r="DB142" s="113"/>
      <c r="DC142" s="113"/>
      <c r="DD142" s="113"/>
      <c r="DE142" s="113"/>
      <c r="DF142" s="113"/>
      <c r="DG142" s="113"/>
      <c r="DH142" s="113"/>
      <c r="DI142" s="113"/>
      <c r="DJ142" s="113"/>
      <c r="DK142" s="113"/>
      <c r="DL142" s="113"/>
      <c r="DM142" s="113"/>
      <c r="DN142" s="113"/>
      <c r="DO142" s="113"/>
      <c r="DP142" s="113"/>
      <c r="DQ142" s="113"/>
      <c r="DR142" s="113"/>
      <c r="DS142" s="113"/>
      <c r="DT142" s="113"/>
      <c r="DU142" s="113"/>
      <c r="DV142" s="113"/>
      <c r="DW142" s="113"/>
      <c r="DX142" s="113"/>
      <c r="DY142" s="113"/>
      <c r="DZ142" s="113"/>
      <c r="EA142" s="113"/>
    </row>
    <row r="143" spans="3:131" s="231" customFormat="1">
      <c r="Y143" s="113"/>
      <c r="Z143" s="113"/>
      <c r="AA143" s="113"/>
      <c r="AB143" s="113"/>
      <c r="AC143" s="113"/>
      <c r="AD143" s="113"/>
      <c r="AE143" s="350"/>
      <c r="AF143" s="113"/>
      <c r="AG143" s="113"/>
      <c r="AH143" s="113"/>
      <c r="AI143" s="113"/>
      <c r="AJ143" s="350"/>
      <c r="AK143" s="113"/>
      <c r="AL143" s="113"/>
      <c r="AM143" s="113"/>
      <c r="AN143" s="113"/>
      <c r="AO143" s="113"/>
      <c r="AP143" s="113"/>
      <c r="AQ143" s="113"/>
      <c r="AR143" s="113"/>
      <c r="AS143" s="113"/>
      <c r="AT143" s="113"/>
      <c r="AU143" s="113"/>
      <c r="AV143" s="113"/>
      <c r="AW143" s="113"/>
      <c r="AX143" s="113"/>
      <c r="AY143" s="113"/>
      <c r="AZ143" s="113"/>
      <c r="BA143" s="113"/>
      <c r="BB143" s="113"/>
      <c r="BC143" s="113"/>
      <c r="BD143" s="113"/>
      <c r="BE143" s="113"/>
      <c r="BF143" s="113"/>
      <c r="BG143" s="113"/>
      <c r="BH143" s="113"/>
      <c r="BI143" s="113"/>
      <c r="BJ143" s="113"/>
      <c r="BK143" s="113"/>
      <c r="BL143" s="113"/>
      <c r="BM143" s="113"/>
      <c r="BN143" s="113"/>
      <c r="BO143" s="113"/>
      <c r="BP143" s="113"/>
      <c r="BQ143" s="113"/>
      <c r="BR143" s="113"/>
      <c r="BS143" s="113"/>
      <c r="BT143" s="113"/>
      <c r="BU143" s="113"/>
      <c r="BV143" s="113"/>
      <c r="BW143" s="113"/>
      <c r="BX143" s="113"/>
      <c r="BY143" s="113"/>
      <c r="BZ143" s="113"/>
      <c r="CA143" s="113"/>
      <c r="CB143" s="113"/>
      <c r="CC143" s="113"/>
      <c r="CD143" s="113"/>
      <c r="CE143" s="113"/>
      <c r="CF143" s="113"/>
      <c r="CG143" s="113"/>
      <c r="CH143" s="113"/>
      <c r="CI143" s="113"/>
      <c r="CJ143" s="113"/>
      <c r="CK143" s="113"/>
      <c r="CL143" s="113"/>
      <c r="CM143" s="113"/>
      <c r="CN143" s="113"/>
      <c r="CO143" s="113"/>
      <c r="CP143" s="113"/>
      <c r="CQ143" s="113"/>
      <c r="CR143" s="113"/>
      <c r="CS143" s="113"/>
      <c r="CT143" s="113"/>
      <c r="CU143" s="113"/>
      <c r="CV143" s="113"/>
      <c r="CW143" s="113"/>
      <c r="CX143" s="113"/>
      <c r="CY143" s="113"/>
      <c r="CZ143" s="113"/>
      <c r="DA143" s="113"/>
      <c r="DB143" s="113"/>
      <c r="DC143" s="113"/>
      <c r="DD143" s="113"/>
      <c r="DE143" s="113"/>
      <c r="DF143" s="113"/>
      <c r="DG143" s="113"/>
      <c r="DH143" s="113"/>
      <c r="DI143" s="113"/>
      <c r="DJ143" s="113"/>
      <c r="DK143" s="113"/>
      <c r="DL143" s="113"/>
      <c r="DM143" s="113"/>
      <c r="DN143" s="113"/>
      <c r="DO143" s="113"/>
      <c r="DP143" s="113"/>
      <c r="DQ143" s="113"/>
      <c r="DR143" s="113"/>
      <c r="DS143" s="113"/>
      <c r="DT143" s="113"/>
      <c r="DU143" s="113"/>
      <c r="DV143" s="113"/>
      <c r="DW143" s="113"/>
      <c r="DX143" s="113"/>
      <c r="DY143" s="113"/>
      <c r="DZ143" s="113"/>
      <c r="EA143" s="113"/>
    </row>
    <row r="144" spans="3:131" s="231" customFormat="1" ht="25.5">
      <c r="C144" s="19" t="s">
        <v>1246</v>
      </c>
      <c r="D144" s="104"/>
      <c r="E144" s="104"/>
      <c r="F144" s="104"/>
      <c r="G144" s="104"/>
      <c r="H144" s="104"/>
      <c r="I144" s="104"/>
      <c r="J144" s="104"/>
      <c r="K144" s="104"/>
      <c r="L144" s="104"/>
      <c r="M144" s="104"/>
      <c r="N144" s="104"/>
      <c r="O144" s="104"/>
      <c r="P144" s="104"/>
      <c r="Q144" s="104"/>
      <c r="R144" s="104"/>
      <c r="S144" s="104"/>
      <c r="T144" s="104"/>
      <c r="U144" s="104"/>
      <c r="Y144" s="113"/>
      <c r="Z144" s="113"/>
      <c r="AA144" s="113"/>
      <c r="AB144" s="113"/>
      <c r="AC144" s="113"/>
      <c r="AD144" s="113"/>
      <c r="AE144" s="350"/>
      <c r="AF144" s="113"/>
      <c r="AG144" s="113"/>
      <c r="AH144" s="113"/>
      <c r="AI144" s="113"/>
      <c r="AJ144" s="350"/>
      <c r="AK144" s="113"/>
      <c r="AL144" s="113"/>
      <c r="AM144" s="113"/>
      <c r="AN144" s="113"/>
      <c r="AO144" s="113"/>
      <c r="AP144" s="113"/>
      <c r="AQ144" s="113"/>
      <c r="AR144" s="113"/>
      <c r="AS144" s="113"/>
      <c r="AT144" s="113"/>
      <c r="AU144" s="113"/>
      <c r="AV144" s="113"/>
      <c r="AW144" s="113"/>
      <c r="AX144" s="113"/>
      <c r="AY144" s="113"/>
      <c r="AZ144" s="113"/>
      <c r="BA144" s="113"/>
      <c r="BB144" s="113"/>
      <c r="BC144" s="113"/>
      <c r="BD144" s="113"/>
      <c r="BE144" s="113"/>
      <c r="BF144" s="113"/>
      <c r="BG144" s="113"/>
      <c r="BH144" s="113"/>
      <c r="BI144" s="113"/>
      <c r="BJ144" s="113"/>
      <c r="BK144" s="113"/>
      <c r="BL144" s="113"/>
      <c r="BM144" s="113"/>
      <c r="BN144" s="113"/>
      <c r="BO144" s="113"/>
      <c r="BP144" s="113"/>
      <c r="BQ144" s="113"/>
      <c r="BR144" s="113"/>
      <c r="BS144" s="113"/>
      <c r="BT144" s="113"/>
      <c r="BU144" s="113"/>
      <c r="BV144" s="113"/>
      <c r="BW144" s="113"/>
      <c r="BX144" s="113"/>
      <c r="BY144" s="113"/>
      <c r="BZ144" s="113"/>
      <c r="CA144" s="113"/>
      <c r="CB144" s="113"/>
      <c r="CC144" s="113"/>
      <c r="CD144" s="113"/>
      <c r="CE144" s="113"/>
      <c r="CF144" s="113"/>
      <c r="CG144" s="113"/>
      <c r="CH144" s="113"/>
      <c r="CI144" s="113"/>
      <c r="CJ144" s="113"/>
      <c r="CK144" s="113"/>
      <c r="CL144" s="113"/>
      <c r="CM144" s="113"/>
      <c r="CN144" s="113"/>
      <c r="CO144" s="113"/>
      <c r="CP144" s="113"/>
      <c r="CQ144" s="113"/>
      <c r="CR144" s="113"/>
      <c r="CS144" s="113"/>
      <c r="CT144" s="113"/>
      <c r="CU144" s="113"/>
      <c r="CV144" s="113"/>
      <c r="CW144" s="113"/>
      <c r="CX144" s="113"/>
      <c r="CY144" s="113"/>
      <c r="CZ144" s="113"/>
      <c r="DA144" s="113"/>
      <c r="DB144" s="113"/>
      <c r="DC144" s="113"/>
      <c r="DD144" s="113"/>
      <c r="DE144" s="113"/>
      <c r="DF144" s="113"/>
      <c r="DG144" s="113"/>
      <c r="DH144" s="113"/>
      <c r="DI144" s="113"/>
      <c r="DJ144" s="113"/>
      <c r="DK144" s="113"/>
      <c r="DL144" s="113"/>
      <c r="DM144" s="113"/>
      <c r="DN144" s="113"/>
      <c r="DO144" s="113"/>
      <c r="DP144" s="113"/>
      <c r="DQ144" s="113"/>
      <c r="DR144" s="113"/>
      <c r="DS144" s="113"/>
      <c r="DT144" s="113"/>
      <c r="DU144" s="113"/>
      <c r="DV144" s="113"/>
      <c r="DW144" s="113"/>
      <c r="DX144" s="113"/>
      <c r="DY144" s="113"/>
      <c r="DZ144" s="113"/>
      <c r="EA144" s="113"/>
    </row>
    <row r="145" spans="3:131" s="231" customFormat="1">
      <c r="Y145" s="113"/>
      <c r="Z145" s="113"/>
      <c r="AA145" s="113"/>
      <c r="AB145" s="113"/>
      <c r="AC145" s="113"/>
      <c r="AD145" s="113"/>
      <c r="AE145" s="350"/>
      <c r="AF145" s="113"/>
      <c r="AG145" s="113"/>
      <c r="AH145" s="113"/>
      <c r="AI145" s="113"/>
      <c r="AJ145" s="350"/>
      <c r="AK145" s="113"/>
      <c r="AL145" s="113"/>
      <c r="AM145" s="113"/>
      <c r="AN145" s="113"/>
      <c r="AO145" s="113"/>
      <c r="AP145" s="113"/>
      <c r="AQ145" s="113"/>
      <c r="AR145" s="113"/>
      <c r="AS145" s="113"/>
      <c r="AT145" s="113"/>
      <c r="AU145" s="113"/>
      <c r="AV145" s="113"/>
      <c r="AW145" s="113"/>
      <c r="AX145" s="113"/>
      <c r="AY145" s="113"/>
      <c r="AZ145" s="113"/>
      <c r="BA145" s="113"/>
      <c r="BB145" s="113"/>
      <c r="BC145" s="113"/>
      <c r="BD145" s="113"/>
      <c r="BE145" s="113"/>
      <c r="BF145" s="113"/>
      <c r="BG145" s="113"/>
      <c r="BH145" s="113"/>
      <c r="BI145" s="113"/>
      <c r="BJ145" s="113"/>
      <c r="BK145" s="113"/>
      <c r="BL145" s="113"/>
      <c r="BM145" s="113"/>
      <c r="BN145" s="113"/>
      <c r="BO145" s="113"/>
      <c r="BP145" s="113"/>
      <c r="BQ145" s="113"/>
      <c r="BR145" s="113"/>
      <c r="BS145" s="113"/>
      <c r="BT145" s="113"/>
      <c r="BU145" s="113"/>
      <c r="BV145" s="113"/>
      <c r="BW145" s="113"/>
      <c r="BX145" s="113"/>
      <c r="BY145" s="113"/>
      <c r="BZ145" s="113"/>
      <c r="CA145" s="113"/>
      <c r="CB145" s="113"/>
      <c r="CC145" s="113"/>
      <c r="CD145" s="113"/>
      <c r="CE145" s="113"/>
      <c r="CF145" s="113"/>
      <c r="CG145" s="113"/>
      <c r="CH145" s="113"/>
      <c r="CI145" s="113"/>
      <c r="CJ145" s="113"/>
      <c r="CK145" s="113"/>
      <c r="CL145" s="113"/>
      <c r="CM145" s="113"/>
      <c r="CN145" s="113"/>
      <c r="CO145" s="113"/>
      <c r="CP145" s="113"/>
      <c r="CQ145" s="113"/>
      <c r="CR145" s="113"/>
      <c r="CS145" s="113"/>
      <c r="CT145" s="113"/>
      <c r="CU145" s="113"/>
      <c r="CV145" s="113"/>
      <c r="CW145" s="113"/>
      <c r="CX145" s="113"/>
      <c r="CY145" s="113"/>
      <c r="CZ145" s="113"/>
      <c r="DA145" s="113"/>
      <c r="DB145" s="113"/>
      <c r="DC145" s="113"/>
      <c r="DD145" s="113"/>
      <c r="DE145" s="113"/>
      <c r="DF145" s="113"/>
      <c r="DG145" s="113"/>
      <c r="DH145" s="113"/>
      <c r="DI145" s="113"/>
      <c r="DJ145" s="113"/>
      <c r="DK145" s="113"/>
      <c r="DL145" s="113"/>
      <c r="DM145" s="113"/>
      <c r="DN145" s="113"/>
      <c r="DO145" s="113"/>
      <c r="DP145" s="113"/>
      <c r="DQ145" s="113"/>
      <c r="DR145" s="113"/>
      <c r="DS145" s="113"/>
      <c r="DT145" s="113"/>
      <c r="DU145" s="113"/>
      <c r="DV145" s="113"/>
      <c r="DW145" s="113"/>
      <c r="DX145" s="113"/>
      <c r="DY145" s="113"/>
      <c r="DZ145" s="113"/>
      <c r="EA145" s="113"/>
    </row>
    <row r="146" spans="3:131" s="231" customFormat="1">
      <c r="C146" s="19" t="s">
        <v>1102</v>
      </c>
      <c r="D146" s="104"/>
      <c r="E146" s="104"/>
      <c r="F146" s="104"/>
      <c r="G146" s="104"/>
      <c r="H146" s="104"/>
      <c r="I146" s="104"/>
      <c r="J146" s="104"/>
      <c r="K146" s="104"/>
      <c r="L146" s="104"/>
      <c r="M146" s="104"/>
      <c r="N146" s="104"/>
      <c r="O146" s="104"/>
      <c r="P146" s="104"/>
      <c r="Q146" s="104"/>
      <c r="R146" s="104"/>
      <c r="S146" s="104"/>
      <c r="T146" s="104"/>
      <c r="U146" s="104"/>
      <c r="Y146" s="113"/>
      <c r="Z146" s="113"/>
      <c r="AA146" s="113"/>
      <c r="AB146" s="113"/>
      <c r="AC146" s="113"/>
      <c r="AD146" s="113"/>
      <c r="AE146" s="350"/>
      <c r="AF146" s="113"/>
      <c r="AG146" s="113"/>
      <c r="AH146" s="113"/>
      <c r="AI146" s="113"/>
      <c r="AJ146" s="350"/>
      <c r="AK146" s="113"/>
      <c r="AL146" s="113"/>
      <c r="AM146" s="113"/>
      <c r="AN146" s="113"/>
      <c r="AO146" s="113"/>
      <c r="AP146" s="113"/>
      <c r="AQ146" s="113"/>
      <c r="AR146" s="113"/>
      <c r="AS146" s="113"/>
      <c r="AT146" s="113"/>
      <c r="AU146" s="113"/>
      <c r="AV146" s="113"/>
      <c r="AW146" s="113"/>
      <c r="AX146" s="113"/>
      <c r="AY146" s="113"/>
      <c r="AZ146" s="113"/>
      <c r="BA146" s="113"/>
      <c r="BB146" s="113"/>
      <c r="BC146" s="113"/>
      <c r="BD146" s="113"/>
      <c r="BE146" s="113"/>
      <c r="BF146" s="113"/>
      <c r="BG146" s="113"/>
      <c r="BH146" s="113"/>
      <c r="BI146" s="113"/>
      <c r="BJ146" s="113"/>
      <c r="BK146" s="113"/>
      <c r="BL146" s="113"/>
      <c r="BM146" s="113"/>
      <c r="BN146" s="113"/>
      <c r="BO146" s="113"/>
      <c r="BP146" s="113"/>
      <c r="BQ146" s="113"/>
      <c r="BR146" s="113"/>
      <c r="BS146" s="113"/>
      <c r="BT146" s="113"/>
      <c r="BU146" s="113"/>
      <c r="BV146" s="113"/>
      <c r="BW146" s="113"/>
      <c r="BX146" s="113"/>
      <c r="BY146" s="113"/>
      <c r="BZ146" s="113"/>
      <c r="CA146" s="113"/>
      <c r="CB146" s="113"/>
      <c r="CC146" s="113"/>
      <c r="CD146" s="113"/>
      <c r="CE146" s="113"/>
      <c r="CF146" s="113"/>
      <c r="CG146" s="113"/>
      <c r="CH146" s="113"/>
      <c r="CI146" s="113"/>
      <c r="CJ146" s="113"/>
      <c r="CK146" s="113"/>
      <c r="CL146" s="113"/>
      <c r="CM146" s="113"/>
      <c r="CN146" s="113"/>
      <c r="CO146" s="113"/>
      <c r="CP146" s="113"/>
      <c r="CQ146" s="113"/>
      <c r="CR146" s="113"/>
      <c r="CS146" s="113"/>
      <c r="CT146" s="113"/>
      <c r="CU146" s="113"/>
      <c r="CV146" s="113"/>
      <c r="CW146" s="113"/>
      <c r="CX146" s="113"/>
      <c r="CY146" s="113"/>
      <c r="CZ146" s="113"/>
      <c r="DA146" s="113"/>
      <c r="DB146" s="113"/>
      <c r="DC146" s="113"/>
      <c r="DD146" s="113"/>
      <c r="DE146" s="113"/>
      <c r="DF146" s="113"/>
      <c r="DG146" s="113"/>
      <c r="DH146" s="113"/>
      <c r="DI146" s="113"/>
      <c r="DJ146" s="113"/>
      <c r="DK146" s="113"/>
      <c r="DL146" s="113"/>
      <c r="DM146" s="113"/>
      <c r="DN146" s="113"/>
      <c r="DO146" s="113"/>
      <c r="DP146" s="113"/>
      <c r="DQ146" s="113"/>
      <c r="DR146" s="113"/>
      <c r="DS146" s="113"/>
      <c r="DT146" s="113"/>
      <c r="DU146" s="113"/>
      <c r="DV146" s="113"/>
      <c r="DW146" s="113"/>
      <c r="DX146" s="113"/>
      <c r="DY146" s="113"/>
      <c r="DZ146" s="113"/>
      <c r="EA146" s="113"/>
    </row>
    <row r="147" spans="3:131" s="231" customFormat="1">
      <c r="Y147" s="113"/>
      <c r="Z147" s="113"/>
      <c r="AA147" s="113"/>
      <c r="AB147" s="113"/>
      <c r="AC147" s="113"/>
      <c r="AD147" s="113"/>
      <c r="AE147" s="350"/>
      <c r="AF147" s="113"/>
      <c r="AG147" s="113"/>
      <c r="AH147" s="113"/>
      <c r="AI147" s="113"/>
      <c r="AJ147" s="350"/>
      <c r="AK147" s="113"/>
      <c r="AL147" s="113"/>
      <c r="AM147" s="113"/>
      <c r="AN147" s="113"/>
      <c r="AO147" s="113"/>
      <c r="AP147" s="113"/>
      <c r="AQ147" s="113"/>
      <c r="AR147" s="113"/>
      <c r="AS147" s="113"/>
      <c r="AT147" s="113"/>
      <c r="AU147" s="113"/>
      <c r="AV147" s="113"/>
      <c r="AW147" s="113"/>
      <c r="AX147" s="113"/>
      <c r="AY147" s="113"/>
      <c r="AZ147" s="113"/>
      <c r="BA147" s="113"/>
      <c r="BB147" s="113"/>
      <c r="BC147" s="113"/>
      <c r="BD147" s="113"/>
      <c r="BE147" s="113"/>
      <c r="BF147" s="113"/>
      <c r="BG147" s="113"/>
      <c r="BH147" s="113"/>
      <c r="BI147" s="113"/>
      <c r="BJ147" s="113"/>
      <c r="BK147" s="113"/>
      <c r="BL147" s="113"/>
      <c r="BM147" s="113"/>
      <c r="BN147" s="113"/>
      <c r="BO147" s="113"/>
      <c r="BP147" s="113"/>
      <c r="BQ147" s="113"/>
      <c r="BR147" s="113"/>
      <c r="BS147" s="113"/>
      <c r="BT147" s="113"/>
      <c r="BU147" s="113"/>
      <c r="BV147" s="113"/>
      <c r="BW147" s="113"/>
      <c r="BX147" s="113"/>
      <c r="BY147" s="113"/>
      <c r="BZ147" s="113"/>
      <c r="CA147" s="113"/>
      <c r="CB147" s="113"/>
      <c r="CC147" s="113"/>
      <c r="CD147" s="113"/>
      <c r="CE147" s="113"/>
      <c r="CF147" s="113"/>
      <c r="CG147" s="113"/>
      <c r="CH147" s="113"/>
      <c r="CI147" s="113"/>
      <c r="CJ147" s="113"/>
      <c r="CK147" s="113"/>
      <c r="CL147" s="113"/>
      <c r="CM147" s="113"/>
      <c r="CN147" s="113"/>
      <c r="CO147" s="113"/>
      <c r="CP147" s="113"/>
      <c r="CQ147" s="113"/>
      <c r="CR147" s="113"/>
      <c r="CS147" s="113"/>
      <c r="CT147" s="113"/>
      <c r="CU147" s="113"/>
      <c r="CV147" s="113"/>
      <c r="CW147" s="113"/>
      <c r="CX147" s="113"/>
      <c r="CY147" s="113"/>
      <c r="CZ147" s="113"/>
      <c r="DA147" s="113"/>
      <c r="DB147" s="113"/>
      <c r="DC147" s="113"/>
      <c r="DD147" s="113"/>
      <c r="DE147" s="113"/>
      <c r="DF147" s="113"/>
      <c r="DG147" s="113"/>
      <c r="DH147" s="113"/>
      <c r="DI147" s="113"/>
      <c r="DJ147" s="113"/>
      <c r="DK147" s="113"/>
      <c r="DL147" s="113"/>
      <c r="DM147" s="113"/>
      <c r="DN147" s="113"/>
      <c r="DO147" s="113"/>
      <c r="DP147" s="113"/>
      <c r="DQ147" s="113"/>
      <c r="DR147" s="113"/>
      <c r="DS147" s="113"/>
      <c r="DT147" s="113"/>
      <c r="DU147" s="113"/>
      <c r="DV147" s="113"/>
      <c r="DW147" s="113"/>
      <c r="DX147" s="113"/>
      <c r="DY147" s="113"/>
      <c r="DZ147" s="113"/>
      <c r="EA147" s="113"/>
    </row>
    <row r="148" spans="3:131" s="231" customFormat="1" ht="26.25">
      <c r="C148" s="146" t="s">
        <v>1185</v>
      </c>
      <c r="D148" s="104"/>
      <c r="E148" s="104"/>
      <c r="F148" s="104"/>
      <c r="G148" s="104"/>
      <c r="H148" s="104"/>
      <c r="I148" s="104"/>
      <c r="J148" s="104"/>
      <c r="K148" s="104"/>
      <c r="L148" s="104"/>
      <c r="M148" s="104"/>
      <c r="N148" s="104"/>
      <c r="O148" s="104"/>
      <c r="P148" s="104"/>
      <c r="Q148" s="104"/>
      <c r="R148" s="104"/>
      <c r="S148" s="104"/>
      <c r="T148" s="104"/>
      <c r="U148" s="104"/>
      <c r="Y148" s="113"/>
      <c r="Z148" s="113"/>
      <c r="AA148" s="113"/>
      <c r="AB148" s="113"/>
      <c r="AC148" s="113"/>
      <c r="AD148" s="113"/>
      <c r="AE148" s="350"/>
      <c r="AF148" s="113"/>
      <c r="AG148" s="113"/>
      <c r="AH148" s="113"/>
      <c r="AI148" s="113"/>
      <c r="AJ148" s="350"/>
      <c r="AK148" s="113"/>
      <c r="AL148" s="113"/>
      <c r="AM148" s="113"/>
      <c r="AN148" s="113"/>
      <c r="AO148" s="113"/>
      <c r="AP148" s="113"/>
      <c r="AQ148" s="113"/>
      <c r="AR148" s="113"/>
      <c r="AS148" s="113"/>
      <c r="AT148" s="113"/>
      <c r="AU148" s="113"/>
      <c r="AV148" s="113"/>
      <c r="AW148" s="113"/>
      <c r="AX148" s="113"/>
      <c r="AY148" s="113"/>
      <c r="AZ148" s="113"/>
      <c r="BA148" s="113"/>
      <c r="BB148" s="113"/>
      <c r="BC148" s="113"/>
      <c r="BD148" s="113"/>
      <c r="BE148" s="113"/>
      <c r="BF148" s="113"/>
      <c r="BG148" s="113"/>
      <c r="BH148" s="113"/>
      <c r="BI148" s="113"/>
      <c r="BJ148" s="113"/>
      <c r="BK148" s="113"/>
      <c r="BL148" s="113"/>
      <c r="BM148" s="113"/>
      <c r="BN148" s="113"/>
      <c r="BO148" s="113"/>
      <c r="BP148" s="113"/>
      <c r="BQ148" s="113"/>
      <c r="BR148" s="113"/>
      <c r="BS148" s="113"/>
      <c r="BT148" s="113"/>
      <c r="BU148" s="113"/>
      <c r="BV148" s="113"/>
      <c r="BW148" s="113"/>
      <c r="BX148" s="113"/>
      <c r="BY148" s="113"/>
      <c r="BZ148" s="113"/>
      <c r="CA148" s="113"/>
      <c r="CB148" s="113"/>
      <c r="CC148" s="113"/>
      <c r="CD148" s="113"/>
      <c r="CE148" s="113"/>
      <c r="CF148" s="113"/>
      <c r="CG148" s="113"/>
      <c r="CH148" s="113"/>
      <c r="CI148" s="113"/>
      <c r="CJ148" s="113"/>
      <c r="CK148" s="113"/>
      <c r="CL148" s="113"/>
      <c r="CM148" s="113"/>
      <c r="CN148" s="113"/>
      <c r="CO148" s="113"/>
      <c r="CP148" s="113"/>
      <c r="CQ148" s="113"/>
      <c r="CR148" s="113"/>
      <c r="CS148" s="113"/>
      <c r="CT148" s="113"/>
      <c r="CU148" s="113"/>
      <c r="CV148" s="113"/>
      <c r="CW148" s="113"/>
      <c r="CX148" s="113"/>
      <c r="CY148" s="113"/>
      <c r="CZ148" s="113"/>
      <c r="DA148" s="113"/>
      <c r="DB148" s="113"/>
      <c r="DC148" s="113"/>
      <c r="DD148" s="113"/>
      <c r="DE148" s="113"/>
      <c r="DF148" s="113"/>
      <c r="DG148" s="113"/>
      <c r="DH148" s="113"/>
      <c r="DI148" s="113"/>
      <c r="DJ148" s="113"/>
      <c r="DK148" s="113"/>
      <c r="DL148" s="113"/>
      <c r="DM148" s="113"/>
      <c r="DN148" s="113"/>
      <c r="DO148" s="113"/>
      <c r="DP148" s="113"/>
      <c r="DQ148" s="113"/>
      <c r="DR148" s="113"/>
      <c r="DS148" s="113"/>
      <c r="DT148" s="113"/>
      <c r="DU148" s="113"/>
      <c r="DV148" s="113"/>
      <c r="DW148" s="113"/>
      <c r="DX148" s="113"/>
      <c r="DY148" s="113"/>
      <c r="DZ148" s="113"/>
      <c r="EA148" s="113"/>
    </row>
    <row r="149" spans="3:131" s="231" customFormat="1">
      <c r="Y149" s="113"/>
      <c r="Z149" s="113"/>
      <c r="AA149" s="113"/>
      <c r="AB149" s="113"/>
      <c r="AC149" s="113"/>
      <c r="AD149" s="113"/>
      <c r="AE149" s="350"/>
      <c r="AF149" s="113"/>
      <c r="AG149" s="113"/>
      <c r="AH149" s="113"/>
      <c r="AI149" s="113"/>
      <c r="AJ149" s="350"/>
      <c r="AK149" s="113"/>
      <c r="AL149" s="113"/>
      <c r="AM149" s="113"/>
      <c r="AN149" s="113"/>
      <c r="AO149" s="113"/>
      <c r="AP149" s="113"/>
      <c r="AQ149" s="113"/>
      <c r="AR149" s="113"/>
      <c r="AS149" s="113"/>
      <c r="AT149" s="113"/>
      <c r="AU149" s="113"/>
      <c r="AV149" s="113"/>
      <c r="AW149" s="113"/>
      <c r="AX149" s="113"/>
      <c r="AY149" s="113"/>
      <c r="AZ149" s="113"/>
      <c r="BA149" s="113"/>
      <c r="BB149" s="113"/>
      <c r="BC149" s="113"/>
      <c r="BD149" s="113"/>
      <c r="BE149" s="113"/>
      <c r="BF149" s="113"/>
      <c r="BG149" s="113"/>
      <c r="BH149" s="113"/>
      <c r="BI149" s="113"/>
      <c r="BJ149" s="113"/>
      <c r="BK149" s="113"/>
      <c r="BL149" s="113"/>
      <c r="BM149" s="113"/>
      <c r="BN149" s="113"/>
      <c r="BO149" s="113"/>
      <c r="BP149" s="113"/>
      <c r="BQ149" s="113"/>
      <c r="BR149" s="113"/>
      <c r="BS149" s="113"/>
      <c r="BT149" s="113"/>
      <c r="BU149" s="113"/>
      <c r="BV149" s="113"/>
      <c r="BW149" s="113"/>
      <c r="BX149" s="113"/>
      <c r="BY149" s="113"/>
      <c r="BZ149" s="113"/>
      <c r="CA149" s="113"/>
      <c r="CB149" s="113"/>
      <c r="CC149" s="113"/>
      <c r="CD149" s="113"/>
      <c r="CE149" s="113"/>
      <c r="CF149" s="113"/>
      <c r="CG149" s="113"/>
      <c r="CH149" s="113"/>
      <c r="CI149" s="113"/>
      <c r="CJ149" s="113"/>
      <c r="CK149" s="113"/>
      <c r="CL149" s="113"/>
      <c r="CM149" s="113"/>
      <c r="CN149" s="113"/>
      <c r="CO149" s="113"/>
      <c r="CP149" s="113"/>
      <c r="CQ149" s="113"/>
      <c r="CR149" s="113"/>
      <c r="CS149" s="113"/>
      <c r="CT149" s="113"/>
      <c r="CU149" s="113"/>
      <c r="CV149" s="113"/>
      <c r="CW149" s="113"/>
      <c r="CX149" s="113"/>
      <c r="CY149" s="113"/>
      <c r="CZ149" s="113"/>
      <c r="DA149" s="113"/>
      <c r="DB149" s="113"/>
      <c r="DC149" s="113"/>
      <c r="DD149" s="113"/>
      <c r="DE149" s="113"/>
      <c r="DF149" s="113"/>
      <c r="DG149" s="113"/>
      <c r="DH149" s="113"/>
      <c r="DI149" s="113"/>
      <c r="DJ149" s="113"/>
      <c r="DK149" s="113"/>
      <c r="DL149" s="113"/>
      <c r="DM149" s="113"/>
      <c r="DN149" s="113"/>
      <c r="DO149" s="113"/>
      <c r="DP149" s="113"/>
      <c r="DQ149" s="113"/>
      <c r="DR149" s="113"/>
      <c r="DS149" s="113"/>
      <c r="DT149" s="113"/>
      <c r="DU149" s="113"/>
      <c r="DV149" s="113"/>
      <c r="DW149" s="113"/>
      <c r="DX149" s="113"/>
      <c r="DY149" s="113"/>
      <c r="DZ149" s="113"/>
      <c r="EA149" s="113"/>
    </row>
    <row r="150" spans="3:131" s="231" customFormat="1" ht="38.25">
      <c r="C150" s="19" t="s">
        <v>1247</v>
      </c>
      <c r="D150" s="104"/>
      <c r="E150" s="104"/>
      <c r="F150" s="104"/>
      <c r="G150" s="104"/>
      <c r="H150" s="104"/>
      <c r="I150" s="104"/>
      <c r="J150" s="104"/>
      <c r="K150" s="104"/>
      <c r="L150" s="104"/>
      <c r="M150" s="104"/>
      <c r="N150" s="104"/>
      <c r="O150" s="104"/>
      <c r="P150" s="104"/>
      <c r="Q150" s="104"/>
      <c r="R150" s="104"/>
      <c r="S150" s="104"/>
      <c r="T150" s="104"/>
      <c r="U150" s="104"/>
      <c r="Y150" s="113"/>
      <c r="Z150" s="113"/>
      <c r="AA150" s="113"/>
      <c r="AB150" s="113"/>
      <c r="AC150" s="113"/>
      <c r="AD150" s="113"/>
      <c r="AE150" s="350"/>
      <c r="AF150" s="113"/>
      <c r="AG150" s="113"/>
      <c r="AH150" s="113"/>
      <c r="AI150" s="113"/>
      <c r="AJ150" s="350"/>
      <c r="AK150" s="113"/>
      <c r="AL150" s="113"/>
      <c r="AM150" s="113"/>
      <c r="AN150" s="113"/>
      <c r="AO150" s="113"/>
      <c r="AP150" s="113"/>
      <c r="AQ150" s="113"/>
      <c r="AR150" s="113"/>
      <c r="AS150" s="113"/>
      <c r="AT150" s="113"/>
      <c r="AU150" s="113"/>
      <c r="AV150" s="113"/>
      <c r="AW150" s="113"/>
      <c r="AX150" s="113"/>
      <c r="AY150" s="113"/>
      <c r="AZ150" s="113"/>
      <c r="BA150" s="113"/>
      <c r="BB150" s="113"/>
      <c r="BC150" s="113"/>
      <c r="BD150" s="113"/>
      <c r="BE150" s="113"/>
      <c r="BF150" s="113"/>
      <c r="BG150" s="113"/>
      <c r="BH150" s="113"/>
      <c r="BI150" s="113"/>
      <c r="BJ150" s="113"/>
      <c r="BK150" s="113"/>
      <c r="BL150" s="113"/>
      <c r="BM150" s="113"/>
      <c r="BN150" s="113"/>
      <c r="BO150" s="113"/>
      <c r="BP150" s="113"/>
      <c r="BQ150" s="113"/>
      <c r="BR150" s="113"/>
      <c r="BS150" s="113"/>
      <c r="BT150" s="113"/>
      <c r="BU150" s="113"/>
      <c r="BV150" s="113"/>
      <c r="BW150" s="113"/>
      <c r="BX150" s="113"/>
      <c r="BY150" s="113"/>
      <c r="BZ150" s="113"/>
      <c r="CA150" s="113"/>
      <c r="CB150" s="113"/>
      <c r="CC150" s="113"/>
      <c r="CD150" s="113"/>
      <c r="CE150" s="113"/>
      <c r="CF150" s="113"/>
      <c r="CG150" s="113"/>
      <c r="CH150" s="113"/>
      <c r="CI150" s="113"/>
      <c r="CJ150" s="113"/>
      <c r="CK150" s="113"/>
      <c r="CL150" s="113"/>
      <c r="CM150" s="113"/>
      <c r="CN150" s="113"/>
      <c r="CO150" s="113"/>
      <c r="CP150" s="113"/>
      <c r="CQ150" s="113"/>
      <c r="CR150" s="113"/>
      <c r="CS150" s="113"/>
      <c r="CT150" s="113"/>
      <c r="CU150" s="113"/>
      <c r="CV150" s="113"/>
      <c r="CW150" s="113"/>
      <c r="CX150" s="113"/>
      <c r="CY150" s="113"/>
      <c r="CZ150" s="113"/>
      <c r="DA150" s="113"/>
      <c r="DB150" s="113"/>
      <c r="DC150" s="113"/>
      <c r="DD150" s="113"/>
      <c r="DE150" s="113"/>
      <c r="DF150" s="113"/>
      <c r="DG150" s="113"/>
      <c r="DH150" s="113"/>
      <c r="DI150" s="113"/>
      <c r="DJ150" s="113"/>
      <c r="DK150" s="113"/>
      <c r="DL150" s="113"/>
      <c r="DM150" s="113"/>
      <c r="DN150" s="113"/>
      <c r="DO150" s="113"/>
      <c r="DP150" s="113"/>
      <c r="DQ150" s="113"/>
      <c r="DR150" s="113"/>
      <c r="DS150" s="113"/>
      <c r="DT150" s="113"/>
      <c r="DU150" s="113"/>
      <c r="DV150" s="113"/>
      <c r="DW150" s="113"/>
      <c r="DX150" s="113"/>
      <c r="DY150" s="113"/>
      <c r="DZ150" s="113"/>
      <c r="EA150" s="113"/>
    </row>
    <row r="151" spans="3:131" s="231" customFormat="1">
      <c r="Y151" s="113"/>
      <c r="Z151" s="113"/>
      <c r="AA151" s="113"/>
      <c r="AB151" s="113"/>
      <c r="AC151" s="113"/>
      <c r="AD151" s="113"/>
      <c r="AE151" s="350"/>
      <c r="AF151" s="113"/>
      <c r="AG151" s="113"/>
      <c r="AH151" s="113"/>
      <c r="AI151" s="113"/>
      <c r="AJ151" s="350"/>
      <c r="AK151" s="113"/>
      <c r="AL151" s="113"/>
      <c r="AM151" s="113"/>
      <c r="AN151" s="113"/>
      <c r="AO151" s="113"/>
      <c r="AP151" s="113"/>
      <c r="AQ151" s="113"/>
      <c r="AR151" s="113"/>
      <c r="AS151" s="113"/>
      <c r="AT151" s="113"/>
      <c r="AU151" s="113"/>
      <c r="AV151" s="113"/>
      <c r="AW151" s="113"/>
      <c r="AX151" s="113"/>
      <c r="AY151" s="113"/>
      <c r="AZ151" s="113"/>
      <c r="BA151" s="113"/>
      <c r="BB151" s="113"/>
      <c r="BC151" s="113"/>
      <c r="BD151" s="113"/>
      <c r="BE151" s="113"/>
      <c r="BF151" s="113"/>
      <c r="BG151" s="113"/>
      <c r="BH151" s="113"/>
      <c r="BI151" s="113"/>
      <c r="BJ151" s="113"/>
      <c r="BK151" s="113"/>
      <c r="BL151" s="113"/>
      <c r="BM151" s="113"/>
      <c r="BN151" s="113"/>
      <c r="BO151" s="113"/>
      <c r="BP151" s="113"/>
      <c r="BQ151" s="113"/>
      <c r="BR151" s="113"/>
      <c r="BS151" s="113"/>
      <c r="BT151" s="113"/>
      <c r="BU151" s="113"/>
      <c r="BV151" s="113"/>
      <c r="BW151" s="113"/>
      <c r="BX151" s="113"/>
      <c r="BY151" s="113"/>
      <c r="BZ151" s="113"/>
      <c r="CA151" s="113"/>
      <c r="CB151" s="113"/>
      <c r="CC151" s="113"/>
      <c r="CD151" s="113"/>
      <c r="CE151" s="113"/>
      <c r="CF151" s="113"/>
      <c r="CG151" s="113"/>
      <c r="CH151" s="113"/>
      <c r="CI151" s="113"/>
      <c r="CJ151" s="113"/>
      <c r="CK151" s="113"/>
      <c r="CL151" s="113"/>
      <c r="CM151" s="113"/>
      <c r="CN151" s="113"/>
      <c r="CO151" s="113"/>
      <c r="CP151" s="113"/>
      <c r="CQ151" s="113"/>
      <c r="CR151" s="113"/>
      <c r="CS151" s="113"/>
      <c r="CT151" s="113"/>
      <c r="CU151" s="113"/>
      <c r="CV151" s="113"/>
      <c r="CW151" s="113"/>
      <c r="CX151" s="113"/>
      <c r="CY151" s="113"/>
      <c r="CZ151" s="113"/>
      <c r="DA151" s="113"/>
      <c r="DB151" s="113"/>
      <c r="DC151" s="113"/>
      <c r="DD151" s="113"/>
      <c r="DE151" s="113"/>
      <c r="DF151" s="113"/>
      <c r="DG151" s="113"/>
      <c r="DH151" s="113"/>
      <c r="DI151" s="113"/>
      <c r="DJ151" s="113"/>
      <c r="DK151" s="113"/>
      <c r="DL151" s="113"/>
      <c r="DM151" s="113"/>
      <c r="DN151" s="113"/>
      <c r="DO151" s="113"/>
      <c r="DP151" s="113"/>
      <c r="DQ151" s="113"/>
      <c r="DR151" s="113"/>
      <c r="DS151" s="113"/>
      <c r="DT151" s="113"/>
      <c r="DU151" s="113"/>
      <c r="DV151" s="113"/>
      <c r="DW151" s="113"/>
      <c r="DX151" s="113"/>
      <c r="DY151" s="113"/>
      <c r="DZ151" s="113"/>
      <c r="EA151" s="113"/>
    </row>
    <row r="152" spans="3:131" s="231" customFormat="1" ht="51">
      <c r="C152" s="19" t="s">
        <v>1248</v>
      </c>
      <c r="D152" s="104"/>
      <c r="E152" s="104"/>
      <c r="F152" s="104"/>
      <c r="G152" s="104"/>
      <c r="H152" s="104"/>
      <c r="I152" s="104"/>
      <c r="J152" s="104"/>
      <c r="K152" s="104"/>
      <c r="L152" s="104"/>
      <c r="M152" s="104"/>
      <c r="N152" s="104"/>
      <c r="O152" s="104"/>
      <c r="P152" s="104"/>
      <c r="Q152" s="104"/>
      <c r="R152" s="104"/>
      <c r="S152" s="104"/>
      <c r="T152" s="104"/>
      <c r="U152" s="104"/>
      <c r="Y152" s="113"/>
      <c r="Z152" s="113"/>
      <c r="AA152" s="113"/>
      <c r="AB152" s="113"/>
      <c r="AC152" s="113"/>
      <c r="AD152" s="113"/>
      <c r="AE152" s="350"/>
      <c r="AF152" s="113"/>
      <c r="AG152" s="113"/>
      <c r="AH152" s="113"/>
      <c r="AI152" s="113"/>
      <c r="AJ152" s="350"/>
      <c r="AK152" s="113"/>
      <c r="AL152" s="113"/>
      <c r="AM152" s="113"/>
      <c r="AN152" s="113"/>
      <c r="AO152" s="113"/>
      <c r="AP152" s="113"/>
      <c r="AQ152" s="113"/>
      <c r="AR152" s="113"/>
      <c r="AS152" s="113"/>
      <c r="AT152" s="113"/>
      <c r="AU152" s="113"/>
      <c r="AV152" s="113"/>
      <c r="AW152" s="113"/>
      <c r="AX152" s="113"/>
      <c r="AY152" s="113"/>
      <c r="AZ152" s="113"/>
      <c r="BA152" s="113"/>
      <c r="BB152" s="113"/>
      <c r="BC152" s="113"/>
      <c r="BD152" s="113"/>
      <c r="BE152" s="113"/>
      <c r="BF152" s="113"/>
      <c r="BG152" s="113"/>
      <c r="BH152" s="113"/>
      <c r="BI152" s="113"/>
      <c r="BJ152" s="113"/>
      <c r="BK152" s="113"/>
      <c r="BL152" s="113"/>
      <c r="BM152" s="113"/>
      <c r="BN152" s="113"/>
      <c r="BO152" s="113"/>
      <c r="BP152" s="113"/>
      <c r="BQ152" s="113"/>
      <c r="BR152" s="113"/>
      <c r="BS152" s="113"/>
      <c r="BT152" s="113"/>
      <c r="BU152" s="113"/>
      <c r="BV152" s="113"/>
      <c r="BW152" s="113"/>
      <c r="BX152" s="113"/>
      <c r="BY152" s="113"/>
      <c r="BZ152" s="113"/>
      <c r="CA152" s="113"/>
      <c r="CB152" s="113"/>
      <c r="CC152" s="113"/>
      <c r="CD152" s="113"/>
      <c r="CE152" s="113"/>
      <c r="CF152" s="113"/>
      <c r="CG152" s="113"/>
      <c r="CH152" s="113"/>
      <c r="CI152" s="113"/>
      <c r="CJ152" s="113"/>
      <c r="CK152" s="113"/>
      <c r="CL152" s="113"/>
      <c r="CM152" s="113"/>
      <c r="CN152" s="113"/>
      <c r="CO152" s="113"/>
      <c r="CP152" s="113"/>
      <c r="CQ152" s="113"/>
      <c r="CR152" s="113"/>
      <c r="CS152" s="113"/>
      <c r="CT152" s="113"/>
      <c r="CU152" s="113"/>
      <c r="CV152" s="113"/>
      <c r="CW152" s="113"/>
      <c r="CX152" s="113"/>
      <c r="CY152" s="113"/>
      <c r="CZ152" s="113"/>
      <c r="DA152" s="113"/>
      <c r="DB152" s="113"/>
      <c r="DC152" s="113"/>
      <c r="DD152" s="113"/>
      <c r="DE152" s="113"/>
      <c r="DF152" s="113"/>
      <c r="DG152" s="113"/>
      <c r="DH152" s="113"/>
      <c r="DI152" s="113"/>
      <c r="DJ152" s="113"/>
      <c r="DK152" s="113"/>
      <c r="DL152" s="113"/>
      <c r="DM152" s="113"/>
      <c r="DN152" s="113"/>
      <c r="DO152" s="113"/>
      <c r="DP152" s="113"/>
      <c r="DQ152" s="113"/>
      <c r="DR152" s="113"/>
      <c r="DS152" s="113"/>
      <c r="DT152" s="113"/>
      <c r="DU152" s="113"/>
      <c r="DV152" s="113"/>
      <c r="DW152" s="113"/>
      <c r="DX152" s="113"/>
      <c r="DY152" s="113"/>
      <c r="DZ152" s="113"/>
      <c r="EA152" s="113"/>
    </row>
    <row r="153" spans="3:131" s="231" customFormat="1">
      <c r="Y153" s="113"/>
      <c r="Z153" s="113"/>
      <c r="AA153" s="113"/>
      <c r="AB153" s="113"/>
      <c r="AC153" s="113"/>
      <c r="AD153" s="113"/>
      <c r="AE153" s="350"/>
      <c r="AF153" s="113"/>
      <c r="AG153" s="113"/>
      <c r="AH153" s="113"/>
      <c r="AI153" s="113"/>
      <c r="AJ153" s="350"/>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3"/>
      <c r="BM153" s="113"/>
      <c r="BN153" s="113"/>
      <c r="BO153" s="113"/>
      <c r="BP153" s="113"/>
      <c r="BQ153" s="113"/>
      <c r="BR153" s="113"/>
      <c r="BS153" s="113"/>
      <c r="BT153" s="113"/>
      <c r="BU153" s="113"/>
      <c r="BV153" s="113"/>
      <c r="BW153" s="113"/>
      <c r="BX153" s="113"/>
      <c r="BY153" s="113"/>
      <c r="BZ153" s="113"/>
      <c r="CA153" s="113"/>
      <c r="CB153" s="113"/>
      <c r="CC153" s="113"/>
      <c r="CD153" s="113"/>
      <c r="CE153" s="113"/>
      <c r="CF153" s="113"/>
      <c r="CG153" s="113"/>
      <c r="CH153" s="113"/>
      <c r="CI153" s="113"/>
      <c r="CJ153" s="113"/>
      <c r="CK153" s="113"/>
      <c r="CL153" s="113"/>
      <c r="CM153" s="113"/>
      <c r="CN153" s="113"/>
      <c r="CO153" s="113"/>
      <c r="CP153" s="113"/>
      <c r="CQ153" s="113"/>
      <c r="CR153" s="113"/>
      <c r="CS153" s="113"/>
      <c r="CT153" s="113"/>
      <c r="CU153" s="113"/>
      <c r="CV153" s="113"/>
      <c r="CW153" s="113"/>
      <c r="CX153" s="113"/>
      <c r="CY153" s="113"/>
      <c r="CZ153" s="113"/>
      <c r="DA153" s="113"/>
      <c r="DB153" s="113"/>
      <c r="DC153" s="113"/>
      <c r="DD153" s="113"/>
      <c r="DE153" s="113"/>
      <c r="DF153" s="113"/>
      <c r="DG153" s="113"/>
      <c r="DH153" s="113"/>
      <c r="DI153" s="113"/>
      <c r="DJ153" s="113"/>
      <c r="DK153" s="113"/>
      <c r="DL153" s="113"/>
      <c r="DM153" s="113"/>
      <c r="DN153" s="113"/>
      <c r="DO153" s="113"/>
      <c r="DP153" s="113"/>
      <c r="DQ153" s="113"/>
      <c r="DR153" s="113"/>
      <c r="DS153" s="113"/>
      <c r="DT153" s="113"/>
      <c r="DU153" s="113"/>
      <c r="DV153" s="113"/>
      <c r="DW153" s="113"/>
      <c r="DX153" s="113"/>
      <c r="DY153" s="113"/>
      <c r="DZ153" s="113"/>
      <c r="EA153" s="113"/>
    </row>
    <row r="154" spans="3:131" s="231" customFormat="1" ht="51">
      <c r="C154" s="19" t="s">
        <v>1249</v>
      </c>
      <c r="D154" s="104"/>
      <c r="E154" s="104"/>
      <c r="F154" s="104"/>
      <c r="G154" s="104"/>
      <c r="H154" s="104"/>
      <c r="I154" s="104"/>
      <c r="J154" s="104"/>
      <c r="K154" s="104"/>
      <c r="L154" s="104"/>
      <c r="M154" s="104"/>
      <c r="N154" s="104"/>
      <c r="O154" s="104"/>
      <c r="P154" s="104"/>
      <c r="Q154" s="104"/>
      <c r="R154" s="104"/>
      <c r="S154" s="104"/>
      <c r="T154" s="104"/>
      <c r="U154" s="104"/>
      <c r="Y154" s="113"/>
      <c r="Z154" s="113"/>
      <c r="AA154" s="113"/>
      <c r="AB154" s="113"/>
      <c r="AC154" s="113"/>
      <c r="AD154" s="113"/>
      <c r="AE154" s="350"/>
      <c r="AF154" s="113"/>
      <c r="AG154" s="113"/>
      <c r="AH154" s="113"/>
      <c r="AI154" s="113"/>
      <c r="AJ154" s="350"/>
      <c r="AK154" s="113"/>
      <c r="AL154" s="113"/>
      <c r="AM154" s="113"/>
      <c r="AN154" s="113"/>
      <c r="AO154" s="113"/>
      <c r="AP154" s="113"/>
      <c r="AQ154" s="113"/>
      <c r="AR154" s="113"/>
      <c r="AS154" s="113"/>
      <c r="AT154" s="113"/>
      <c r="AU154" s="113"/>
      <c r="AV154" s="113"/>
      <c r="AW154" s="113"/>
      <c r="AX154" s="113"/>
      <c r="AY154" s="113"/>
      <c r="AZ154" s="113"/>
      <c r="BA154" s="113"/>
      <c r="BB154" s="113"/>
      <c r="BC154" s="113"/>
      <c r="BD154" s="113"/>
      <c r="BE154" s="113"/>
      <c r="BF154" s="113"/>
      <c r="BG154" s="113"/>
      <c r="BH154" s="113"/>
      <c r="BI154" s="113"/>
      <c r="BJ154" s="113"/>
      <c r="BK154" s="113"/>
      <c r="BL154" s="113"/>
      <c r="BM154" s="113"/>
      <c r="BN154" s="113"/>
      <c r="BO154" s="113"/>
      <c r="BP154" s="113"/>
      <c r="BQ154" s="113"/>
      <c r="BR154" s="113"/>
      <c r="BS154" s="113"/>
      <c r="BT154" s="113"/>
      <c r="BU154" s="113"/>
      <c r="BV154" s="113"/>
      <c r="BW154" s="113"/>
      <c r="BX154" s="113"/>
      <c r="BY154" s="113"/>
      <c r="BZ154" s="113"/>
      <c r="CA154" s="113"/>
      <c r="CB154" s="113"/>
      <c r="CC154" s="113"/>
      <c r="CD154" s="113"/>
      <c r="CE154" s="113"/>
      <c r="CF154" s="113"/>
      <c r="CG154" s="113"/>
      <c r="CH154" s="113"/>
      <c r="CI154" s="113"/>
      <c r="CJ154" s="113"/>
      <c r="CK154" s="113"/>
      <c r="CL154" s="113"/>
      <c r="CM154" s="113"/>
      <c r="CN154" s="113"/>
      <c r="CO154" s="113"/>
      <c r="CP154" s="113"/>
      <c r="CQ154" s="113"/>
      <c r="CR154" s="113"/>
      <c r="CS154" s="113"/>
      <c r="CT154" s="113"/>
      <c r="CU154" s="113"/>
      <c r="CV154" s="113"/>
      <c r="CW154" s="113"/>
      <c r="CX154" s="113"/>
      <c r="CY154" s="113"/>
      <c r="CZ154" s="113"/>
      <c r="DA154" s="113"/>
      <c r="DB154" s="113"/>
      <c r="DC154" s="113"/>
      <c r="DD154" s="113"/>
      <c r="DE154" s="113"/>
      <c r="DF154" s="113"/>
      <c r="DG154" s="113"/>
      <c r="DH154" s="113"/>
      <c r="DI154" s="113"/>
      <c r="DJ154" s="113"/>
      <c r="DK154" s="113"/>
      <c r="DL154" s="113"/>
      <c r="DM154" s="113"/>
      <c r="DN154" s="113"/>
      <c r="DO154" s="113"/>
      <c r="DP154" s="113"/>
      <c r="DQ154" s="113"/>
      <c r="DR154" s="113"/>
      <c r="DS154" s="113"/>
      <c r="DT154" s="113"/>
      <c r="DU154" s="113"/>
      <c r="DV154" s="113"/>
      <c r="DW154" s="113"/>
      <c r="DX154" s="113"/>
      <c r="DY154" s="113"/>
      <c r="DZ154" s="113"/>
      <c r="EA154" s="113"/>
    </row>
    <row r="155" spans="3:131" s="231" customFormat="1">
      <c r="Y155" s="113"/>
      <c r="Z155" s="113"/>
      <c r="AA155" s="113"/>
      <c r="AB155" s="113"/>
      <c r="AC155" s="113"/>
      <c r="AD155" s="113"/>
      <c r="AE155" s="350"/>
      <c r="AF155" s="113"/>
      <c r="AG155" s="113"/>
      <c r="AH155" s="113"/>
      <c r="AI155" s="113"/>
      <c r="AJ155" s="350"/>
      <c r="AK155" s="113"/>
      <c r="AL155" s="113"/>
      <c r="AM155" s="113"/>
      <c r="AN155" s="113"/>
      <c r="AO155" s="113"/>
      <c r="AP155" s="113"/>
      <c r="AQ155" s="113"/>
      <c r="AR155" s="113"/>
      <c r="AS155" s="113"/>
      <c r="AT155" s="113"/>
      <c r="AU155" s="113"/>
      <c r="AV155" s="113"/>
      <c r="AW155" s="113"/>
      <c r="AX155" s="113"/>
      <c r="AY155" s="113"/>
      <c r="AZ155" s="113"/>
      <c r="BA155" s="113"/>
      <c r="BB155" s="113"/>
      <c r="BC155" s="113"/>
      <c r="BD155" s="113"/>
      <c r="BE155" s="113"/>
      <c r="BF155" s="113"/>
      <c r="BG155" s="113"/>
      <c r="BH155" s="113"/>
      <c r="BI155" s="113"/>
      <c r="BJ155" s="113"/>
      <c r="BK155" s="113"/>
      <c r="BL155" s="113"/>
      <c r="BM155" s="113"/>
      <c r="BN155" s="113"/>
      <c r="BO155" s="113"/>
      <c r="BP155" s="113"/>
      <c r="BQ155" s="113"/>
      <c r="BR155" s="113"/>
      <c r="BS155" s="113"/>
      <c r="BT155" s="113"/>
      <c r="BU155" s="113"/>
      <c r="BV155" s="113"/>
      <c r="BW155" s="113"/>
      <c r="BX155" s="113"/>
      <c r="BY155" s="113"/>
      <c r="BZ155" s="113"/>
      <c r="CA155" s="113"/>
      <c r="CB155" s="113"/>
      <c r="CC155" s="113"/>
      <c r="CD155" s="113"/>
      <c r="CE155" s="113"/>
      <c r="CF155" s="113"/>
      <c r="CG155" s="113"/>
      <c r="CH155" s="113"/>
      <c r="CI155" s="113"/>
      <c r="CJ155" s="113"/>
      <c r="CK155" s="113"/>
      <c r="CL155" s="113"/>
      <c r="CM155" s="113"/>
      <c r="CN155" s="113"/>
      <c r="CO155" s="113"/>
      <c r="CP155" s="113"/>
      <c r="CQ155" s="113"/>
      <c r="CR155" s="113"/>
      <c r="CS155" s="113"/>
      <c r="CT155" s="113"/>
      <c r="CU155" s="113"/>
      <c r="CV155" s="113"/>
      <c r="CW155" s="113"/>
      <c r="CX155" s="113"/>
      <c r="CY155" s="113"/>
      <c r="CZ155" s="113"/>
      <c r="DA155" s="113"/>
      <c r="DB155" s="113"/>
      <c r="DC155" s="113"/>
      <c r="DD155" s="113"/>
      <c r="DE155" s="113"/>
      <c r="DF155" s="113"/>
      <c r="DG155" s="113"/>
      <c r="DH155" s="113"/>
      <c r="DI155" s="113"/>
      <c r="DJ155" s="113"/>
      <c r="DK155" s="113"/>
      <c r="DL155" s="113"/>
      <c r="DM155" s="113"/>
      <c r="DN155" s="113"/>
      <c r="DO155" s="113"/>
      <c r="DP155" s="113"/>
      <c r="DQ155" s="113"/>
      <c r="DR155" s="113"/>
      <c r="DS155" s="113"/>
      <c r="DT155" s="113"/>
      <c r="DU155" s="113"/>
      <c r="DV155" s="113"/>
      <c r="DW155" s="113"/>
      <c r="DX155" s="113"/>
      <c r="DY155" s="113"/>
      <c r="DZ155" s="113"/>
      <c r="EA155" s="113"/>
    </row>
    <row r="156" spans="3:131" s="231" customFormat="1" ht="25.5">
      <c r="C156" s="19" t="s">
        <v>1186</v>
      </c>
      <c r="D156" s="104"/>
      <c r="E156" s="104"/>
      <c r="F156" s="104"/>
      <c r="G156" s="104"/>
      <c r="H156" s="104"/>
      <c r="I156" s="104"/>
      <c r="J156" s="104"/>
      <c r="K156" s="104"/>
      <c r="L156" s="104"/>
      <c r="M156" s="104"/>
      <c r="N156" s="104"/>
      <c r="O156" s="104"/>
      <c r="P156" s="104"/>
      <c r="Q156" s="104"/>
      <c r="R156" s="104"/>
      <c r="S156" s="104"/>
      <c r="T156" s="104"/>
      <c r="U156" s="104"/>
      <c r="Y156" s="113"/>
      <c r="Z156" s="113"/>
      <c r="AA156" s="113"/>
      <c r="AB156" s="113"/>
      <c r="AC156" s="113"/>
      <c r="AD156" s="113"/>
      <c r="AE156" s="350"/>
      <c r="AF156" s="113"/>
      <c r="AG156" s="113"/>
      <c r="AH156" s="113"/>
      <c r="AI156" s="113"/>
      <c r="AJ156" s="350"/>
      <c r="AK156" s="113"/>
      <c r="AL156" s="113"/>
      <c r="AM156" s="113"/>
      <c r="AN156" s="113"/>
      <c r="AO156" s="113"/>
      <c r="AP156" s="113"/>
      <c r="AQ156" s="113"/>
      <c r="AR156" s="113"/>
      <c r="AS156" s="113"/>
      <c r="AT156" s="113"/>
      <c r="AU156" s="113"/>
      <c r="AV156" s="113"/>
      <c r="AW156" s="113"/>
      <c r="AX156" s="113"/>
      <c r="AY156" s="113"/>
      <c r="AZ156" s="113"/>
      <c r="BA156" s="113"/>
      <c r="BB156" s="113"/>
      <c r="BC156" s="113"/>
      <c r="BD156" s="113"/>
      <c r="BE156" s="113"/>
      <c r="BF156" s="113"/>
      <c r="BG156" s="113"/>
      <c r="BH156" s="113"/>
      <c r="BI156" s="113"/>
      <c r="BJ156" s="113"/>
      <c r="BK156" s="113"/>
      <c r="BL156" s="113"/>
      <c r="BM156" s="113"/>
      <c r="BN156" s="113"/>
      <c r="BO156" s="113"/>
      <c r="BP156" s="113"/>
      <c r="BQ156" s="113"/>
      <c r="BR156" s="113"/>
      <c r="BS156" s="113"/>
      <c r="BT156" s="113"/>
      <c r="BU156" s="113"/>
      <c r="BV156" s="113"/>
      <c r="BW156" s="113"/>
      <c r="BX156" s="113"/>
      <c r="BY156" s="113"/>
      <c r="BZ156" s="113"/>
      <c r="CA156" s="113"/>
      <c r="CB156" s="113"/>
      <c r="CC156" s="113"/>
      <c r="CD156" s="113"/>
      <c r="CE156" s="113"/>
      <c r="CF156" s="113"/>
      <c r="CG156" s="113"/>
      <c r="CH156" s="113"/>
      <c r="CI156" s="113"/>
      <c r="CJ156" s="113"/>
      <c r="CK156" s="113"/>
      <c r="CL156" s="113"/>
      <c r="CM156" s="113"/>
      <c r="CN156" s="113"/>
      <c r="CO156" s="113"/>
      <c r="CP156" s="113"/>
      <c r="CQ156" s="113"/>
      <c r="CR156" s="113"/>
      <c r="CS156" s="113"/>
      <c r="CT156" s="113"/>
      <c r="CU156" s="113"/>
      <c r="CV156" s="113"/>
      <c r="CW156" s="113"/>
      <c r="CX156" s="113"/>
      <c r="CY156" s="113"/>
      <c r="CZ156" s="113"/>
      <c r="DA156" s="113"/>
      <c r="DB156" s="113"/>
      <c r="DC156" s="113"/>
      <c r="DD156" s="113"/>
      <c r="DE156" s="113"/>
      <c r="DF156" s="113"/>
      <c r="DG156" s="113"/>
      <c r="DH156" s="113"/>
      <c r="DI156" s="113"/>
      <c r="DJ156" s="113"/>
      <c r="DK156" s="113"/>
      <c r="DL156" s="113"/>
      <c r="DM156" s="113"/>
      <c r="DN156" s="113"/>
      <c r="DO156" s="113"/>
      <c r="DP156" s="113"/>
      <c r="DQ156" s="113"/>
      <c r="DR156" s="113"/>
      <c r="DS156" s="113"/>
      <c r="DT156" s="113"/>
      <c r="DU156" s="113"/>
      <c r="DV156" s="113"/>
      <c r="DW156" s="113"/>
      <c r="DX156" s="113"/>
      <c r="DY156" s="113"/>
      <c r="DZ156" s="113"/>
      <c r="EA156" s="113"/>
    </row>
    <row r="157" spans="3:131" s="231" customFormat="1">
      <c r="Y157" s="113"/>
      <c r="Z157" s="113"/>
      <c r="AA157" s="113"/>
      <c r="AB157" s="113"/>
      <c r="AC157" s="113"/>
      <c r="AD157" s="113"/>
      <c r="AE157" s="350"/>
      <c r="AF157" s="113"/>
      <c r="AG157" s="113"/>
      <c r="AH157" s="113"/>
      <c r="AI157" s="113"/>
      <c r="AJ157" s="350"/>
      <c r="AK157" s="113"/>
      <c r="AL157" s="113"/>
      <c r="AM157" s="113"/>
      <c r="AN157" s="113"/>
      <c r="AO157" s="113"/>
      <c r="AP157" s="113"/>
      <c r="AQ157" s="113"/>
      <c r="AR157" s="113"/>
      <c r="AS157" s="113"/>
      <c r="AT157" s="113"/>
      <c r="AU157" s="113"/>
      <c r="AV157" s="113"/>
      <c r="AW157" s="113"/>
      <c r="AX157" s="113"/>
      <c r="AY157" s="113"/>
      <c r="AZ157" s="113"/>
      <c r="BA157" s="113"/>
      <c r="BB157" s="113"/>
      <c r="BC157" s="113"/>
      <c r="BD157" s="113"/>
      <c r="BE157" s="113"/>
      <c r="BF157" s="113"/>
      <c r="BG157" s="113"/>
      <c r="BH157" s="113"/>
      <c r="BI157" s="113"/>
      <c r="BJ157" s="113"/>
      <c r="BK157" s="113"/>
      <c r="BL157" s="113"/>
      <c r="BM157" s="113"/>
      <c r="BN157" s="113"/>
      <c r="BO157" s="113"/>
      <c r="BP157" s="113"/>
      <c r="BQ157" s="113"/>
      <c r="BR157" s="113"/>
      <c r="BS157" s="113"/>
      <c r="BT157" s="113"/>
      <c r="BU157" s="113"/>
      <c r="BV157" s="113"/>
      <c r="BW157" s="113"/>
      <c r="BX157" s="113"/>
      <c r="BY157" s="113"/>
      <c r="BZ157" s="113"/>
      <c r="CA157" s="113"/>
      <c r="CB157" s="113"/>
      <c r="CC157" s="113"/>
      <c r="CD157" s="113"/>
      <c r="CE157" s="113"/>
      <c r="CF157" s="113"/>
      <c r="CG157" s="113"/>
      <c r="CH157" s="113"/>
      <c r="CI157" s="113"/>
      <c r="CJ157" s="113"/>
      <c r="CK157" s="113"/>
      <c r="CL157" s="113"/>
      <c r="CM157" s="113"/>
      <c r="CN157" s="113"/>
      <c r="CO157" s="113"/>
      <c r="CP157" s="113"/>
      <c r="CQ157" s="113"/>
      <c r="CR157" s="113"/>
      <c r="CS157" s="113"/>
      <c r="CT157" s="113"/>
      <c r="CU157" s="113"/>
      <c r="CV157" s="113"/>
      <c r="CW157" s="113"/>
      <c r="CX157" s="113"/>
      <c r="CY157" s="113"/>
      <c r="CZ157" s="113"/>
      <c r="DA157" s="113"/>
      <c r="DB157" s="113"/>
      <c r="DC157" s="113"/>
      <c r="DD157" s="113"/>
      <c r="DE157" s="113"/>
      <c r="DF157" s="113"/>
      <c r="DG157" s="113"/>
      <c r="DH157" s="113"/>
      <c r="DI157" s="113"/>
      <c r="DJ157" s="113"/>
      <c r="DK157" s="113"/>
      <c r="DL157" s="113"/>
      <c r="DM157" s="113"/>
      <c r="DN157" s="113"/>
      <c r="DO157" s="113"/>
      <c r="DP157" s="113"/>
      <c r="DQ157" s="113"/>
      <c r="DR157" s="113"/>
      <c r="DS157" s="113"/>
      <c r="DT157" s="113"/>
      <c r="DU157" s="113"/>
      <c r="DV157" s="113"/>
      <c r="DW157" s="113"/>
      <c r="DX157" s="113"/>
      <c r="DY157" s="113"/>
      <c r="DZ157" s="113"/>
      <c r="EA157" s="113"/>
    </row>
    <row r="158" spans="3:131" s="231" customFormat="1" ht="38.25">
      <c r="C158" s="19" t="s">
        <v>1250</v>
      </c>
      <c r="D158" s="104"/>
      <c r="E158" s="104"/>
      <c r="F158" s="104"/>
      <c r="G158" s="104"/>
      <c r="H158" s="104"/>
      <c r="I158" s="104"/>
      <c r="J158" s="104"/>
      <c r="K158" s="104"/>
      <c r="L158" s="104"/>
      <c r="M158" s="104"/>
      <c r="N158" s="104"/>
      <c r="O158" s="104"/>
      <c r="P158" s="104"/>
      <c r="Q158" s="104"/>
      <c r="R158" s="104"/>
      <c r="S158" s="104"/>
      <c r="T158" s="104"/>
      <c r="U158" s="104"/>
      <c r="Y158" s="113"/>
      <c r="Z158" s="113"/>
      <c r="AA158" s="113"/>
      <c r="AB158" s="113"/>
      <c r="AC158" s="113"/>
      <c r="AD158" s="113"/>
      <c r="AE158" s="350"/>
      <c r="AF158" s="113"/>
      <c r="AG158" s="113"/>
      <c r="AH158" s="113"/>
      <c r="AI158" s="113"/>
      <c r="AJ158" s="350"/>
      <c r="AK158" s="113"/>
      <c r="AL158" s="113"/>
      <c r="AM158" s="113"/>
      <c r="AN158" s="113"/>
      <c r="AO158" s="113"/>
      <c r="AP158" s="113"/>
      <c r="AQ158" s="113"/>
      <c r="AR158" s="113"/>
      <c r="AS158" s="113"/>
      <c r="AT158" s="113"/>
      <c r="AU158" s="113"/>
      <c r="AV158" s="113"/>
      <c r="AW158" s="113"/>
      <c r="AX158" s="113"/>
      <c r="AY158" s="113"/>
      <c r="AZ158" s="113"/>
      <c r="BA158" s="113"/>
      <c r="BB158" s="113"/>
      <c r="BC158" s="113"/>
      <c r="BD158" s="113"/>
      <c r="BE158" s="113"/>
      <c r="BF158" s="113"/>
      <c r="BG158" s="113"/>
      <c r="BH158" s="113"/>
      <c r="BI158" s="113"/>
      <c r="BJ158" s="113"/>
      <c r="BK158" s="113"/>
      <c r="BL158" s="113"/>
      <c r="BM158" s="113"/>
      <c r="BN158" s="113"/>
      <c r="BO158" s="113"/>
      <c r="BP158" s="113"/>
      <c r="BQ158" s="113"/>
      <c r="BR158" s="113"/>
      <c r="BS158" s="113"/>
      <c r="BT158" s="113"/>
      <c r="BU158" s="113"/>
      <c r="BV158" s="113"/>
      <c r="BW158" s="113"/>
      <c r="BX158" s="113"/>
      <c r="BY158" s="113"/>
      <c r="BZ158" s="113"/>
      <c r="CA158" s="113"/>
      <c r="CB158" s="113"/>
      <c r="CC158" s="113"/>
      <c r="CD158" s="113"/>
      <c r="CE158" s="113"/>
      <c r="CF158" s="113"/>
      <c r="CG158" s="113"/>
      <c r="CH158" s="113"/>
      <c r="CI158" s="113"/>
      <c r="CJ158" s="113"/>
      <c r="CK158" s="113"/>
      <c r="CL158" s="113"/>
      <c r="CM158" s="113"/>
      <c r="CN158" s="113"/>
      <c r="CO158" s="113"/>
      <c r="CP158" s="113"/>
      <c r="CQ158" s="113"/>
      <c r="CR158" s="113"/>
      <c r="CS158" s="113"/>
      <c r="CT158" s="113"/>
      <c r="CU158" s="113"/>
      <c r="CV158" s="113"/>
      <c r="CW158" s="113"/>
      <c r="CX158" s="113"/>
      <c r="CY158" s="113"/>
      <c r="CZ158" s="113"/>
      <c r="DA158" s="113"/>
      <c r="DB158" s="113"/>
      <c r="DC158" s="113"/>
      <c r="DD158" s="113"/>
      <c r="DE158" s="113"/>
      <c r="DF158" s="113"/>
      <c r="DG158" s="113"/>
      <c r="DH158" s="113"/>
      <c r="DI158" s="113"/>
      <c r="DJ158" s="113"/>
      <c r="DK158" s="113"/>
      <c r="DL158" s="113"/>
      <c r="DM158" s="113"/>
      <c r="DN158" s="113"/>
      <c r="DO158" s="113"/>
      <c r="DP158" s="113"/>
      <c r="DQ158" s="113"/>
      <c r="DR158" s="113"/>
      <c r="DS158" s="113"/>
      <c r="DT158" s="113"/>
      <c r="DU158" s="113"/>
      <c r="DV158" s="113"/>
      <c r="DW158" s="113"/>
      <c r="DX158" s="113"/>
      <c r="DY158" s="113"/>
      <c r="DZ158" s="113"/>
      <c r="EA158" s="113"/>
    </row>
    <row r="159" spans="3:131" s="231" customFormat="1">
      <c r="Y159" s="113"/>
      <c r="Z159" s="113"/>
      <c r="AA159" s="113"/>
      <c r="AB159" s="113"/>
      <c r="AC159" s="113"/>
      <c r="AD159" s="113"/>
      <c r="AE159" s="350"/>
      <c r="AF159" s="113"/>
      <c r="AG159" s="113"/>
      <c r="AH159" s="113"/>
      <c r="AI159" s="113"/>
      <c r="AJ159" s="350"/>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c r="BQ159" s="113"/>
      <c r="BR159" s="113"/>
      <c r="BS159" s="113"/>
      <c r="BT159" s="113"/>
      <c r="BU159" s="113"/>
      <c r="BV159" s="113"/>
      <c r="BW159" s="113"/>
      <c r="BX159" s="113"/>
      <c r="BY159" s="113"/>
      <c r="BZ159" s="113"/>
      <c r="CA159" s="113"/>
      <c r="CB159" s="113"/>
      <c r="CC159" s="113"/>
      <c r="CD159" s="113"/>
      <c r="CE159" s="113"/>
      <c r="CF159" s="113"/>
      <c r="CG159" s="113"/>
      <c r="CH159" s="113"/>
      <c r="CI159" s="113"/>
      <c r="CJ159" s="113"/>
      <c r="CK159" s="113"/>
      <c r="CL159" s="113"/>
      <c r="CM159" s="113"/>
      <c r="CN159" s="113"/>
      <c r="CO159" s="113"/>
      <c r="CP159" s="113"/>
      <c r="CQ159" s="113"/>
      <c r="CR159" s="113"/>
      <c r="CS159" s="113"/>
      <c r="CT159" s="113"/>
      <c r="CU159" s="113"/>
      <c r="CV159" s="113"/>
      <c r="CW159" s="113"/>
      <c r="CX159" s="113"/>
      <c r="CY159" s="113"/>
      <c r="CZ159" s="113"/>
      <c r="DA159" s="113"/>
      <c r="DB159" s="113"/>
      <c r="DC159" s="113"/>
      <c r="DD159" s="113"/>
      <c r="DE159" s="113"/>
      <c r="DF159" s="113"/>
      <c r="DG159" s="113"/>
      <c r="DH159" s="113"/>
      <c r="DI159" s="113"/>
      <c r="DJ159" s="113"/>
      <c r="DK159" s="113"/>
      <c r="DL159" s="113"/>
      <c r="DM159" s="113"/>
      <c r="DN159" s="113"/>
      <c r="DO159" s="113"/>
      <c r="DP159" s="113"/>
      <c r="DQ159" s="113"/>
      <c r="DR159" s="113"/>
      <c r="DS159" s="113"/>
      <c r="DT159" s="113"/>
      <c r="DU159" s="113"/>
      <c r="DV159" s="113"/>
      <c r="DW159" s="113"/>
      <c r="DX159" s="113"/>
      <c r="DY159" s="113"/>
      <c r="DZ159" s="113"/>
      <c r="EA159" s="113"/>
    </row>
    <row r="160" spans="3:131" s="231" customFormat="1" ht="25.5">
      <c r="C160" s="19" t="s">
        <v>1251</v>
      </c>
      <c r="D160" s="104"/>
      <c r="E160" s="104"/>
      <c r="F160" s="104"/>
      <c r="G160" s="104"/>
      <c r="H160" s="104"/>
      <c r="I160" s="104"/>
      <c r="J160" s="104"/>
      <c r="K160" s="104"/>
      <c r="L160" s="104"/>
      <c r="M160" s="104"/>
      <c r="N160" s="104"/>
      <c r="O160" s="104"/>
      <c r="P160" s="104"/>
      <c r="Q160" s="104"/>
      <c r="R160" s="104"/>
      <c r="S160" s="104"/>
      <c r="T160" s="104"/>
      <c r="U160" s="104"/>
      <c r="Y160" s="113"/>
      <c r="Z160" s="113"/>
      <c r="AA160" s="113"/>
      <c r="AB160" s="113"/>
      <c r="AC160" s="113"/>
      <c r="AD160" s="113"/>
      <c r="AE160" s="350"/>
      <c r="AF160" s="113"/>
      <c r="AG160" s="113"/>
      <c r="AH160" s="113"/>
      <c r="AI160" s="113"/>
      <c r="AJ160" s="350"/>
      <c r="AK160" s="113"/>
      <c r="AL160" s="113"/>
      <c r="AM160" s="113"/>
      <c r="AN160" s="113"/>
      <c r="AO160" s="113"/>
      <c r="AP160" s="113"/>
      <c r="AQ160" s="113"/>
      <c r="AR160" s="113"/>
      <c r="AS160" s="113"/>
      <c r="AT160" s="113"/>
      <c r="AU160" s="113"/>
      <c r="AV160" s="113"/>
      <c r="AW160" s="113"/>
      <c r="AX160" s="113"/>
      <c r="AY160" s="113"/>
      <c r="AZ160" s="113"/>
      <c r="BA160" s="113"/>
      <c r="BB160" s="113"/>
      <c r="BC160" s="113"/>
      <c r="BD160" s="113"/>
      <c r="BE160" s="113"/>
      <c r="BF160" s="113"/>
      <c r="BG160" s="113"/>
      <c r="BH160" s="113"/>
      <c r="BI160" s="113"/>
      <c r="BJ160" s="113"/>
      <c r="BK160" s="113"/>
      <c r="BL160" s="113"/>
      <c r="BM160" s="113"/>
      <c r="BN160" s="113"/>
      <c r="BO160" s="113"/>
      <c r="BP160" s="113"/>
      <c r="BQ160" s="113"/>
      <c r="BR160" s="113"/>
      <c r="BS160" s="113"/>
      <c r="BT160" s="113"/>
      <c r="BU160" s="113"/>
      <c r="BV160" s="113"/>
      <c r="BW160" s="113"/>
      <c r="BX160" s="113"/>
      <c r="BY160" s="113"/>
      <c r="BZ160" s="113"/>
      <c r="CA160" s="113"/>
      <c r="CB160" s="113"/>
      <c r="CC160" s="113"/>
      <c r="CD160" s="113"/>
      <c r="CE160" s="113"/>
      <c r="CF160" s="113"/>
      <c r="CG160" s="113"/>
      <c r="CH160" s="113"/>
      <c r="CI160" s="113"/>
      <c r="CJ160" s="113"/>
      <c r="CK160" s="113"/>
      <c r="CL160" s="113"/>
      <c r="CM160" s="113"/>
      <c r="CN160" s="113"/>
      <c r="CO160" s="113"/>
      <c r="CP160" s="113"/>
      <c r="CQ160" s="113"/>
      <c r="CR160" s="113"/>
      <c r="CS160" s="113"/>
      <c r="CT160" s="113"/>
      <c r="CU160" s="113"/>
      <c r="CV160" s="113"/>
      <c r="CW160" s="113"/>
      <c r="CX160" s="113"/>
      <c r="CY160" s="113"/>
      <c r="CZ160" s="113"/>
      <c r="DA160" s="113"/>
      <c r="DB160" s="113"/>
      <c r="DC160" s="113"/>
      <c r="DD160" s="113"/>
      <c r="DE160" s="113"/>
      <c r="DF160" s="113"/>
      <c r="DG160" s="113"/>
      <c r="DH160" s="113"/>
      <c r="DI160" s="113"/>
      <c r="DJ160" s="113"/>
      <c r="DK160" s="113"/>
      <c r="DL160" s="113"/>
      <c r="DM160" s="113"/>
      <c r="DN160" s="113"/>
      <c r="DO160" s="113"/>
      <c r="DP160" s="113"/>
      <c r="DQ160" s="113"/>
      <c r="DR160" s="113"/>
      <c r="DS160" s="113"/>
      <c r="DT160" s="113"/>
      <c r="DU160" s="113"/>
      <c r="DV160" s="113"/>
      <c r="DW160" s="113"/>
      <c r="DX160" s="113"/>
      <c r="DY160" s="113"/>
      <c r="DZ160" s="113"/>
      <c r="EA160" s="113"/>
    </row>
  </sheetData>
  <autoFilter ref="A5:EA160"/>
  <sortState ref="A3812:FM4131">
    <sortCondition descending="1" ref="O3812:O4131"/>
  </sortState>
  <dataConsolidate/>
  <conditionalFormatting sqref="W10:X93">
    <cfRule type="cellIs" dxfId="0" priority="19" stopIfTrue="1" operator="notEqual">
      <formula>0</formula>
    </cfRule>
  </conditionalFormatting>
  <hyperlinks>
    <hyperlink ref="R7" r:id="rId1" display="http://www.teoalida.ro/"/>
    <hyperlink ref="B7:V7" r:id="rId2" display="Tabel Excel compus de Teoalida © www.teoalida.ro"/>
    <hyperlink ref="M7" r:id="rId3" display="Tabel Excel compus de Teoalida © www.teoalida.ro"/>
    <hyperlink ref="E7" r:id="rId4" display="Tabel Excel compus de Teoalida © www.teoalida.ro"/>
    <hyperlink ref="B7" r:id="rId5"/>
  </hyperlinks>
  <pageMargins left="0.75" right="0.75" top="1" bottom="1" header="0.5" footer="0.5"/>
  <pageSetup orientation="portrait" horizontalDpi="1200" verticalDpi="1200" r:id="rId6"/>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Detalii blocuri</vt:lpstr>
      <vt:lpstr>Statistica etaje</vt:lpstr>
      <vt:lpstr>Statistica camere</vt:lpstr>
      <vt:lpstr>Statistica orase</vt:lpstr>
    </vt:vector>
  </TitlesOfParts>
  <Company>Grizli777</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Baza de date a blocurilor © www.teoalida.ro</dc:title>
  <dc:creator>Teoalida</dc:creator>
  <cp:lastModifiedBy>Teoalida</cp:lastModifiedBy>
  <cp:revision/>
  <dcterms:created xsi:type="dcterms:W3CDTF">2019-11-19T11:42:09Z</dcterms:created>
  <dcterms:modified xsi:type="dcterms:W3CDTF">2025-12-10T21:33:10Z</dcterms:modified>
</cp:coreProperties>
</file>